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slicerCaches/slicerCache1.xml" ContentType="application/vnd.ms-excel.slicerCache+xml"/>
  <Override PartName="/xl/slicerCaches/slicerCache2.xml" ContentType="application/vnd.ms-excel.slicerCache+xml"/>
  <Override PartName="/xl/timelineCaches/timelineCache1.xml" ContentType="application/vnd.ms-excel.timelineCache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drawings/drawing1.xml" ContentType="application/vnd.openxmlformats-officedocument.drawing+xml"/>
  <Override PartName="/xl/slicers/slicer1.xml" ContentType="application/vnd.ms-excel.slicer+xml"/>
  <Override PartName="/xl/timelines/timeline1.xml" ContentType="application/vnd.ms-excel.timelin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2.xml" ContentType="application/vnd.openxmlformats-officedocument.drawingml.chartshapes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3.xml" ContentType="application/vnd.openxmlformats-officedocument.drawingml.chartshapes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4.xml" ContentType="application/vnd.openxmlformats-officedocument.drawingml.chartsha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Portfolio Data Analisis\08 Analisis fabricación y stocks\data\"/>
    </mc:Choice>
  </mc:AlternateContent>
  <xr:revisionPtr revIDLastSave="0" documentId="13_ncr:1_{D0F6B0BF-EE29-4CBB-81DA-A24D04C4649F}" xr6:coauthVersionLast="47" xr6:coauthVersionMax="47" xr10:uidLastSave="{00000000-0000-0000-0000-000000000000}"/>
  <bookViews>
    <workbookView xWindow="-108" yWindow="-108" windowWidth="23256" windowHeight="12456" firstSheet="1" activeTab="2" xr2:uid="{219DB02B-1088-4FDB-891D-14C0711834C4}"/>
  </bookViews>
  <sheets>
    <sheet name="datos_empresa" sheetId="1" r:id="rId1"/>
    <sheet name="TD" sheetId="3" r:id="rId2"/>
    <sheet name="Dashboard" sheetId="4" r:id="rId3"/>
  </sheets>
  <definedNames>
    <definedName name="NativeTimeline_Fecha">#N/A</definedName>
    <definedName name="SegmentaciónDeDatos_Nombre_Producto">#N/A</definedName>
    <definedName name="SegmentaciónDeDatos_Tipo_Movimiento">#N/A</definedName>
  </definedNames>
  <calcPr calcId="191029"/>
  <pivotCaches>
    <pivotCache cacheId="6" r:id="rId4"/>
  </pivotCaches>
  <extLst>
    <ext xmlns:x14="http://schemas.microsoft.com/office/spreadsheetml/2009/9/main" uri="{BBE1A952-AA13-448e-AADC-164F8A28A991}">
      <x14:slicerCaches>
        <x14:slicerCache r:id="rId5"/>
        <x14:slicerCache r:id="rId6"/>
      </x14:slicerCaches>
    </ext>
    <ext xmlns:x14="http://schemas.microsoft.com/office/spreadsheetml/2009/9/main" uri="{79F54976-1DA5-4618-B147-4CDE4B953A38}">
      <x14:workbookPr/>
    </ext>
    <ext xmlns:x15="http://schemas.microsoft.com/office/spreadsheetml/2010/11/main" uri="{D0CA8CA8-9F24-4464-BF8E-62219DCF47F9}">
      <x15:timelineCacheRefs>
        <x15:timelineCacheRef r:id="rId7"/>
      </x15:timelineCacheRefs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15" i="3" l="1"/>
  <c r="N26" i="3"/>
  <c r="J26" i="3"/>
  <c r="J15" i="3"/>
  <c r="J4" i="3"/>
  <c r="J36" i="3"/>
  <c r="J35" i="3"/>
  <c r="J34" i="3"/>
  <c r="J33" i="3"/>
  <c r="J32" i="3"/>
  <c r="J31" i="3"/>
  <c r="J30" i="3"/>
  <c r="J29" i="3"/>
  <c r="J28" i="3"/>
  <c r="J27" i="3"/>
  <c r="J25" i="3"/>
  <c r="J24" i="3"/>
  <c r="J23" i="3"/>
  <c r="J22" i="3"/>
  <c r="J21" i="3"/>
  <c r="J20" i="3"/>
  <c r="J19" i="3"/>
  <c r="J18" i="3"/>
  <c r="J17" i="3"/>
  <c r="J16" i="3"/>
  <c r="K11" i="3"/>
  <c r="K12" i="3"/>
  <c r="K5" i="3"/>
  <c r="J6" i="3"/>
  <c r="K6" i="3" s="1"/>
  <c r="J7" i="3"/>
  <c r="K7" i="3" s="1"/>
  <c r="J8" i="3"/>
  <c r="K8" i="3" s="1"/>
  <c r="J9" i="3"/>
  <c r="K9" i="3" s="1"/>
  <c r="J10" i="3"/>
  <c r="K10" i="3" s="1"/>
  <c r="J11" i="3"/>
  <c r="J12" i="3"/>
  <c r="J13" i="3"/>
  <c r="K13" i="3" s="1"/>
  <c r="J14" i="3"/>
  <c r="K14" i="3" s="1"/>
  <c r="J5" i="3"/>
  <c r="K28" i="3"/>
  <c r="L28" i="3"/>
  <c r="K29" i="3"/>
  <c r="L29" i="3"/>
  <c r="K30" i="3"/>
  <c r="L30" i="3"/>
  <c r="M30" i="3"/>
  <c r="N30" i="3" s="1"/>
  <c r="K31" i="3"/>
  <c r="L31" i="3"/>
  <c r="M31" i="3"/>
  <c r="N31" i="3" s="1"/>
  <c r="K32" i="3"/>
  <c r="L32" i="3"/>
  <c r="M32" i="3" s="1"/>
  <c r="N32" i="3" s="1"/>
  <c r="K33" i="3"/>
  <c r="L33" i="3"/>
  <c r="K34" i="3"/>
  <c r="L34" i="3"/>
  <c r="M34" i="3" s="1"/>
  <c r="N34" i="3" s="1"/>
  <c r="K35" i="3"/>
  <c r="L35" i="3"/>
  <c r="M35" i="3"/>
  <c r="N35" i="3" s="1"/>
  <c r="K36" i="3"/>
  <c r="L36" i="3"/>
  <c r="L27" i="3"/>
  <c r="K27" i="3"/>
  <c r="K17" i="3"/>
  <c r="L17" i="3"/>
  <c r="K18" i="3"/>
  <c r="L18" i="3"/>
  <c r="M18" i="3" s="1"/>
  <c r="N18" i="3" s="1"/>
  <c r="K19" i="3"/>
  <c r="L19" i="3"/>
  <c r="M19" i="3"/>
  <c r="N19" i="3" s="1"/>
  <c r="K20" i="3"/>
  <c r="L20" i="3"/>
  <c r="K21" i="3"/>
  <c r="L21" i="3"/>
  <c r="K22" i="3"/>
  <c r="L22" i="3"/>
  <c r="K23" i="3"/>
  <c r="L23" i="3"/>
  <c r="M23" i="3" s="1"/>
  <c r="N23" i="3" s="1"/>
  <c r="K24" i="3"/>
  <c r="L24" i="3"/>
  <c r="K25" i="3"/>
  <c r="L25" i="3"/>
  <c r="L16" i="3"/>
  <c r="L6" i="3"/>
  <c r="L7" i="3"/>
  <c r="L8" i="3"/>
  <c r="L9" i="3"/>
  <c r="L10" i="3"/>
  <c r="L11" i="3"/>
  <c r="L12" i="3"/>
  <c r="L13" i="3"/>
  <c r="L14" i="3"/>
  <c r="L5" i="3"/>
  <c r="K16" i="3"/>
  <c r="M4" i="1"/>
  <c r="M5" i="1"/>
  <c r="M10" i="1"/>
  <c r="M12" i="1"/>
  <c r="M13" i="1"/>
  <c r="M14" i="1"/>
  <c r="M15" i="1"/>
  <c r="M16" i="1"/>
  <c r="M17" i="1"/>
  <c r="M23" i="1"/>
  <c r="M24" i="1"/>
  <c r="M27" i="1"/>
  <c r="M28" i="1"/>
  <c r="M29" i="1"/>
  <c r="M31" i="1"/>
  <c r="M33" i="1"/>
  <c r="M34" i="1"/>
  <c r="M35" i="1"/>
  <c r="M37" i="1"/>
  <c r="M38" i="1"/>
  <c r="M41" i="1"/>
  <c r="M42" i="1"/>
  <c r="M47" i="1"/>
  <c r="M48" i="1"/>
  <c r="M52" i="1"/>
  <c r="M56" i="1"/>
  <c r="M57" i="1"/>
  <c r="M58" i="1"/>
  <c r="M59" i="1"/>
  <c r="M60" i="1"/>
  <c r="M61" i="1"/>
  <c r="M62" i="1"/>
  <c r="M64" i="1"/>
  <c r="M65" i="1"/>
  <c r="M67" i="1"/>
  <c r="M69" i="1"/>
  <c r="M70" i="1"/>
  <c r="M71" i="1"/>
  <c r="M74" i="1"/>
  <c r="M75" i="1"/>
  <c r="M76" i="1"/>
  <c r="M77" i="1"/>
  <c r="M78" i="1"/>
  <c r="M81" i="1"/>
  <c r="M83" i="1"/>
  <c r="M84" i="1"/>
  <c r="M85" i="1"/>
  <c r="M86" i="1"/>
  <c r="M87" i="1"/>
  <c r="M88" i="1"/>
  <c r="M89" i="1"/>
  <c r="M90" i="1"/>
  <c r="M93" i="1"/>
  <c r="M95" i="1"/>
  <c r="M100" i="1"/>
  <c r="M101" i="1"/>
  <c r="M105" i="1"/>
  <c r="M106" i="1"/>
  <c r="M108" i="1"/>
  <c r="M114" i="1"/>
  <c r="M118" i="1"/>
  <c r="M122" i="1"/>
  <c r="M123" i="1"/>
  <c r="M124" i="1"/>
  <c r="M126" i="1"/>
  <c r="M129" i="1"/>
  <c r="M130" i="1"/>
  <c r="M132" i="1"/>
  <c r="M134" i="1"/>
  <c r="M136" i="1"/>
  <c r="M138" i="1"/>
  <c r="M139" i="1"/>
  <c r="M140" i="1"/>
  <c r="M142" i="1"/>
  <c r="M143" i="1"/>
  <c r="M148" i="1"/>
  <c r="M153" i="1"/>
  <c r="M154" i="1"/>
  <c r="M158" i="1"/>
  <c r="M161" i="1"/>
  <c r="M170" i="1"/>
  <c r="M171" i="1"/>
  <c r="M175" i="1"/>
  <c r="M176" i="1"/>
  <c r="M177" i="1"/>
  <c r="M181" i="1"/>
  <c r="M185" i="1"/>
  <c r="M186" i="1"/>
  <c r="M191" i="1"/>
  <c r="M193" i="1"/>
  <c r="M203" i="1"/>
  <c r="M208" i="1"/>
  <c r="M209" i="1"/>
  <c r="M219" i="1"/>
  <c r="M222" i="1"/>
  <c r="M224" i="1"/>
  <c r="M225" i="1"/>
  <c r="M229" i="1"/>
  <c r="M232" i="1"/>
  <c r="M233" i="1"/>
  <c r="M234" i="1"/>
  <c r="M239" i="1"/>
  <c r="M240" i="1"/>
  <c r="M243" i="1"/>
  <c r="M246" i="1"/>
  <c r="M248" i="1"/>
  <c r="M250" i="1"/>
  <c r="M252" i="1"/>
  <c r="M257" i="1"/>
  <c r="M258" i="1"/>
  <c r="M259" i="1"/>
  <c r="M261" i="1"/>
  <c r="M263" i="1"/>
  <c r="M264" i="1"/>
  <c r="M268" i="1"/>
  <c r="M272" i="1"/>
  <c r="M273" i="1"/>
  <c r="M274" i="1"/>
  <c r="M275" i="1"/>
  <c r="M277" i="1"/>
  <c r="M278" i="1"/>
  <c r="M279" i="1"/>
  <c r="M281" i="1"/>
  <c r="M284" i="1"/>
  <c r="M285" i="1"/>
  <c r="M289" i="1"/>
  <c r="M291" i="1"/>
  <c r="M292" i="1"/>
  <c r="M294" i="1"/>
  <c r="M299" i="1"/>
  <c r="M301" i="1"/>
  <c r="M302" i="1"/>
  <c r="M303" i="1"/>
  <c r="M308" i="1"/>
  <c r="M311" i="1"/>
  <c r="M312" i="1"/>
  <c r="M313" i="1"/>
  <c r="M317" i="1"/>
  <c r="M318" i="1"/>
  <c r="M320" i="1"/>
  <c r="M323" i="1"/>
  <c r="M325" i="1"/>
  <c r="M326" i="1"/>
  <c r="M327" i="1"/>
  <c r="M328" i="1"/>
  <c r="M329" i="1"/>
  <c r="M331" i="1"/>
  <c r="M332" i="1"/>
  <c r="M333" i="1"/>
  <c r="M335" i="1"/>
  <c r="M337" i="1"/>
  <c r="M338" i="1"/>
  <c r="M341" i="1"/>
  <c r="M342" i="1"/>
  <c r="M347" i="1"/>
  <c r="M350" i="1"/>
  <c r="M352" i="1"/>
  <c r="M353" i="1"/>
  <c r="M355" i="1"/>
  <c r="M356" i="1"/>
  <c r="M357" i="1"/>
  <c r="M358" i="1"/>
  <c r="M361" i="1"/>
  <c r="M362" i="1"/>
  <c r="M363" i="1"/>
  <c r="M364" i="1"/>
  <c r="M367" i="1"/>
  <c r="M370" i="1"/>
  <c r="M375" i="1"/>
  <c r="M376" i="1"/>
  <c r="M378" i="1"/>
  <c r="M385" i="1"/>
  <c r="M387" i="1"/>
  <c r="M389" i="1"/>
  <c r="M390" i="1"/>
  <c r="M391" i="1"/>
  <c r="M396" i="1"/>
  <c r="M398" i="1"/>
  <c r="M401" i="1"/>
  <c r="M402" i="1"/>
  <c r="M403" i="1"/>
  <c r="M410" i="1"/>
  <c r="M411" i="1"/>
  <c r="M412" i="1"/>
  <c r="M414" i="1"/>
  <c r="M429" i="1"/>
  <c r="M430" i="1"/>
  <c r="M431" i="1"/>
  <c r="M435" i="1"/>
  <c r="M439" i="1"/>
  <c r="M441" i="1"/>
  <c r="M442" i="1"/>
  <c r="M444" i="1"/>
  <c r="M445" i="1"/>
  <c r="M452" i="1"/>
  <c r="M453" i="1"/>
  <c r="M456" i="1"/>
  <c r="M457" i="1"/>
  <c r="M459" i="1"/>
  <c r="M460" i="1"/>
  <c r="M461" i="1"/>
  <c r="M463" i="1"/>
  <c r="M464" i="1"/>
  <c r="M465" i="1"/>
  <c r="M468" i="1"/>
  <c r="M469" i="1"/>
  <c r="M470" i="1"/>
  <c r="M472" i="1"/>
  <c r="M475" i="1"/>
  <c r="M476" i="1"/>
  <c r="M478" i="1"/>
  <c r="M479" i="1"/>
  <c r="M481" i="1"/>
  <c r="M485" i="1"/>
  <c r="M488" i="1"/>
  <c r="M489" i="1"/>
  <c r="M497" i="1"/>
  <c r="M498" i="1"/>
  <c r="M499" i="1"/>
  <c r="M501" i="1"/>
  <c r="M503" i="1"/>
  <c r="M506" i="1"/>
  <c r="M512" i="1"/>
  <c r="M517" i="1"/>
  <c r="M519" i="1"/>
  <c r="M522" i="1"/>
  <c r="M524" i="1"/>
  <c r="M525" i="1"/>
  <c r="M526" i="1"/>
  <c r="M529" i="1"/>
  <c r="M530" i="1"/>
  <c r="M533" i="1"/>
  <c r="M539" i="1"/>
  <c r="M540" i="1"/>
  <c r="M541" i="1"/>
  <c r="M543" i="1"/>
  <c r="M544" i="1"/>
  <c r="M545" i="1"/>
  <c r="M546" i="1"/>
  <c r="M547" i="1"/>
  <c r="M551" i="1"/>
  <c r="M552" i="1"/>
  <c r="M553" i="1"/>
  <c r="M555" i="1"/>
  <c r="M556" i="1"/>
  <c r="M557" i="1"/>
  <c r="M559" i="1"/>
  <c r="M565" i="1"/>
  <c r="M566" i="1"/>
  <c r="M569" i="1"/>
  <c r="M570" i="1"/>
  <c r="M574" i="1"/>
  <c r="M577" i="1"/>
  <c r="M578" i="1"/>
  <c r="M583" i="1"/>
  <c r="M584" i="1"/>
  <c r="M586" i="1"/>
  <c r="M590" i="1"/>
  <c r="M592" i="1"/>
  <c r="M593" i="1"/>
  <c r="M595" i="1"/>
  <c r="M596" i="1"/>
  <c r="M597" i="1"/>
  <c r="M601" i="1"/>
  <c r="M608" i="1"/>
  <c r="M609" i="1"/>
  <c r="M610" i="1"/>
  <c r="M611" i="1"/>
  <c r="M612" i="1"/>
  <c r="M615" i="1"/>
  <c r="M617" i="1"/>
  <c r="M619" i="1"/>
  <c r="M622" i="1"/>
  <c r="M623" i="1"/>
  <c r="M625" i="1"/>
  <c r="M626" i="1"/>
  <c r="M629" i="1"/>
  <c r="M631" i="1"/>
  <c r="M636" i="1"/>
  <c r="M639" i="1"/>
  <c r="M641" i="1"/>
  <c r="M642" i="1"/>
  <c r="M648" i="1"/>
  <c r="M649" i="1"/>
  <c r="M650" i="1"/>
  <c r="M651" i="1"/>
  <c r="M655" i="1"/>
  <c r="M661" i="1"/>
  <c r="M662" i="1"/>
  <c r="M663" i="1"/>
  <c r="M664" i="1"/>
  <c r="M666" i="1"/>
  <c r="M669" i="1"/>
  <c r="M670" i="1"/>
  <c r="M671" i="1"/>
  <c r="M674" i="1"/>
  <c r="M675" i="1"/>
  <c r="M682" i="1"/>
  <c r="M683" i="1"/>
  <c r="M684" i="1"/>
  <c r="M685" i="1"/>
  <c r="M688" i="1"/>
  <c r="M689" i="1"/>
  <c r="M690" i="1"/>
  <c r="M691" i="1"/>
  <c r="M693" i="1"/>
  <c r="M697" i="1"/>
  <c r="M698" i="1"/>
  <c r="M701" i="1"/>
  <c r="M703" i="1"/>
  <c r="M706" i="1"/>
  <c r="M711" i="1"/>
  <c r="M712" i="1"/>
  <c r="M713" i="1"/>
  <c r="M714" i="1"/>
  <c r="M716" i="1"/>
  <c r="M720" i="1"/>
  <c r="M722" i="1"/>
  <c r="M725" i="1"/>
  <c r="M726" i="1"/>
  <c r="M728" i="1"/>
  <c r="M730" i="1"/>
  <c r="M732" i="1"/>
  <c r="M734" i="1"/>
  <c r="M737" i="1"/>
  <c r="M739" i="1"/>
  <c r="M740" i="1"/>
  <c r="M743" i="1"/>
  <c r="M745" i="1"/>
  <c r="M749" i="1"/>
  <c r="M750" i="1"/>
  <c r="M751" i="1"/>
  <c r="M756" i="1"/>
  <c r="M757" i="1"/>
  <c r="M758" i="1"/>
  <c r="M761" i="1"/>
  <c r="M763" i="1"/>
  <c r="M766" i="1"/>
  <c r="M768" i="1"/>
  <c r="M769" i="1"/>
  <c r="M770" i="1"/>
  <c r="M771" i="1"/>
  <c r="M780" i="1"/>
  <c r="M781" i="1"/>
  <c r="M783" i="1"/>
  <c r="M785" i="1"/>
  <c r="M786" i="1"/>
  <c r="M789" i="1"/>
  <c r="M790" i="1"/>
  <c r="M791" i="1"/>
  <c r="M792" i="1"/>
  <c r="M794" i="1"/>
  <c r="M800" i="1"/>
  <c r="M801" i="1"/>
  <c r="M803" i="1"/>
  <c r="M804" i="1"/>
  <c r="M805" i="1"/>
  <c r="M812" i="1"/>
  <c r="M814" i="1"/>
  <c r="M815" i="1"/>
  <c r="M818" i="1"/>
  <c r="M821" i="1"/>
  <c r="M823" i="1"/>
  <c r="M825" i="1"/>
  <c r="M826" i="1"/>
  <c r="M829" i="1"/>
  <c r="M834" i="1"/>
  <c r="M837" i="1"/>
  <c r="M839" i="1"/>
  <c r="M842" i="1"/>
  <c r="M844" i="1"/>
  <c r="M846" i="1"/>
  <c r="M850" i="1"/>
  <c r="M852" i="1"/>
  <c r="M853" i="1"/>
  <c r="M854" i="1"/>
  <c r="M857" i="1"/>
  <c r="M858" i="1"/>
  <c r="M859" i="1"/>
  <c r="M860" i="1"/>
  <c r="M862" i="1"/>
  <c r="M866" i="1"/>
  <c r="M868" i="1"/>
  <c r="M869" i="1"/>
  <c r="M870" i="1"/>
  <c r="M873" i="1"/>
  <c r="M874" i="1"/>
  <c r="M875" i="1"/>
  <c r="M879" i="1"/>
  <c r="M880" i="1"/>
  <c r="M882" i="1"/>
  <c r="M887" i="1"/>
  <c r="M890" i="1"/>
  <c r="M899" i="1"/>
  <c r="M901" i="1"/>
  <c r="M903" i="1"/>
  <c r="M904" i="1"/>
  <c r="M905" i="1"/>
  <c r="M907" i="1"/>
  <c r="M908" i="1"/>
  <c r="M911" i="1"/>
  <c r="M912" i="1"/>
  <c r="M914" i="1"/>
  <c r="M916" i="1"/>
  <c r="M918" i="1"/>
  <c r="M919" i="1"/>
  <c r="M921" i="1"/>
  <c r="M927" i="1"/>
  <c r="M928" i="1"/>
  <c r="M930" i="1"/>
  <c r="M931" i="1"/>
  <c r="M932" i="1"/>
  <c r="M933" i="1"/>
  <c r="M938" i="1"/>
  <c r="M945" i="1"/>
  <c r="M946" i="1"/>
  <c r="M951" i="1"/>
  <c r="M955" i="1"/>
  <c r="M957" i="1"/>
  <c r="M961" i="1"/>
  <c r="M962" i="1"/>
  <c r="M966" i="1"/>
  <c r="M967" i="1"/>
  <c r="M972" i="1"/>
  <c r="M973" i="1"/>
  <c r="M974" i="1"/>
  <c r="M976" i="1"/>
  <c r="M980" i="1"/>
  <c r="M983" i="1"/>
  <c r="M986" i="1"/>
  <c r="M988" i="1"/>
  <c r="M989" i="1"/>
  <c r="M991" i="1"/>
  <c r="M995" i="1"/>
  <c r="M996" i="1"/>
  <c r="M999" i="1"/>
  <c r="M1003" i="1"/>
  <c r="M1004" i="1"/>
  <c r="M1005" i="1"/>
  <c r="M1007" i="1"/>
  <c r="M1008" i="1"/>
  <c r="M1013" i="1"/>
  <c r="M1014" i="1"/>
  <c r="M1015" i="1"/>
  <c r="M1016" i="1"/>
  <c r="M1018" i="1"/>
  <c r="M1023" i="1"/>
  <c r="M1025" i="1"/>
  <c r="M1027" i="1"/>
  <c r="M1029" i="1"/>
  <c r="M1033" i="1"/>
  <c r="M1034" i="1"/>
  <c r="M1036" i="1"/>
  <c r="M1037" i="1"/>
  <c r="M1038" i="1"/>
  <c r="M1040" i="1"/>
  <c r="M1047" i="1"/>
  <c r="M1049" i="1"/>
  <c r="M1051" i="1"/>
  <c r="M1052" i="1"/>
  <c r="M1053" i="1"/>
  <c r="M1055" i="1"/>
  <c r="M1057" i="1"/>
  <c r="M1060" i="1"/>
  <c r="M1061" i="1"/>
  <c r="M1065" i="1"/>
  <c r="M1067" i="1"/>
  <c r="M1070" i="1"/>
  <c r="M1072" i="1"/>
  <c r="M1074" i="1"/>
  <c r="M1077" i="1"/>
  <c r="M1081" i="1"/>
  <c r="M1082" i="1"/>
  <c r="M1087" i="1"/>
  <c r="M1088" i="1"/>
  <c r="M1089" i="1"/>
  <c r="M1090" i="1"/>
  <c r="M1095" i="1"/>
  <c r="M1098" i="1"/>
  <c r="M1103" i="1"/>
  <c r="M1106" i="1"/>
  <c r="M1107" i="1"/>
  <c r="M1110" i="1"/>
  <c r="M1115" i="1"/>
  <c r="M1116" i="1"/>
  <c r="M1117" i="1"/>
  <c r="M1119" i="1"/>
  <c r="M1120" i="1"/>
  <c r="M1128" i="1"/>
  <c r="M1129" i="1"/>
  <c r="M1131" i="1"/>
  <c r="M1134" i="1"/>
  <c r="M1136" i="1"/>
  <c r="M1140" i="1"/>
  <c r="M1141" i="1"/>
  <c r="M1142" i="1"/>
  <c r="M1143" i="1"/>
  <c r="M1144" i="1"/>
  <c r="M1150" i="1"/>
  <c r="M1151" i="1"/>
  <c r="M1152" i="1"/>
  <c r="M1153" i="1"/>
  <c r="M1154" i="1"/>
  <c r="M1159" i="1"/>
  <c r="M1162" i="1"/>
  <c r="M1164" i="1"/>
  <c r="M1170" i="1"/>
  <c r="M1172" i="1"/>
  <c r="M1174" i="1"/>
  <c r="M1175" i="1"/>
  <c r="M1178" i="1"/>
  <c r="M1179" i="1"/>
  <c r="M1183" i="1"/>
  <c r="M1189" i="1"/>
  <c r="M1190" i="1"/>
  <c r="M1191" i="1"/>
  <c r="M1193" i="1"/>
  <c r="M1195" i="1"/>
  <c r="M1197" i="1"/>
  <c r="M1198" i="1"/>
  <c r="M1201" i="1"/>
  <c r="M1202" i="1"/>
  <c r="M1203" i="1"/>
  <c r="M1207" i="1"/>
  <c r="M1208" i="1"/>
  <c r="M1209" i="1"/>
  <c r="M1210" i="1"/>
  <c r="M1212" i="1"/>
  <c r="M1214" i="1"/>
  <c r="M1217" i="1"/>
  <c r="M1218" i="1"/>
  <c r="M1219" i="1"/>
  <c r="M1220" i="1"/>
  <c r="M1221" i="1"/>
  <c r="M1222" i="1"/>
  <c r="M1223" i="1"/>
  <c r="M1224" i="1"/>
  <c r="M1227" i="1"/>
  <c r="M1228" i="1"/>
  <c r="M1229" i="1"/>
  <c r="M1231" i="1"/>
  <c r="M1239" i="1"/>
  <c r="M1240" i="1"/>
  <c r="M1242" i="1"/>
  <c r="M1243" i="1"/>
  <c r="M1246" i="1"/>
  <c r="M1251" i="1"/>
  <c r="M1253" i="1"/>
  <c r="M1254" i="1"/>
  <c r="M1255" i="1"/>
  <c r="M1256" i="1"/>
  <c r="M1261" i="1"/>
  <c r="M1262" i="1"/>
  <c r="M1265" i="1"/>
  <c r="M1266" i="1"/>
  <c r="M1267" i="1"/>
  <c r="M1274" i="1"/>
  <c r="M1275" i="1"/>
  <c r="M1276" i="1"/>
  <c r="M1287" i="1"/>
  <c r="M1290" i="1"/>
  <c r="M1292" i="1"/>
  <c r="M1294" i="1"/>
  <c r="M1295" i="1"/>
  <c r="M1298" i="1"/>
  <c r="M1303" i="1"/>
  <c r="M1304" i="1"/>
  <c r="M1308" i="1"/>
  <c r="M1309" i="1"/>
  <c r="M1310" i="1"/>
  <c r="M1312" i="1"/>
  <c r="M1316" i="1"/>
  <c r="M1325" i="1"/>
  <c r="M1330" i="1"/>
  <c r="M1331" i="1"/>
  <c r="M1336" i="1"/>
  <c r="M1337" i="1"/>
  <c r="M1339" i="1"/>
  <c r="M1340" i="1"/>
  <c r="M1341" i="1"/>
  <c r="M1342" i="1"/>
  <c r="M1344" i="1"/>
  <c r="M1346" i="1"/>
  <c r="M1347" i="1"/>
  <c r="M1348" i="1"/>
  <c r="M1350" i="1"/>
  <c r="M1352" i="1"/>
  <c r="M1353" i="1"/>
  <c r="M1354" i="1"/>
  <c r="M1357" i="1"/>
  <c r="M1359" i="1"/>
  <c r="M1360" i="1"/>
  <c r="M1367" i="1"/>
  <c r="M1369" i="1"/>
  <c r="M1375" i="1"/>
  <c r="M1376" i="1"/>
  <c r="M1377" i="1"/>
  <c r="M1379" i="1"/>
  <c r="M1381" i="1"/>
  <c r="M1383" i="1"/>
  <c r="M1384" i="1"/>
  <c r="M1387" i="1"/>
  <c r="M1388" i="1"/>
  <c r="M1391" i="1"/>
  <c r="M1392" i="1"/>
  <c r="M1395" i="1"/>
  <c r="M1397" i="1"/>
  <c r="M1398" i="1"/>
  <c r="M1403" i="1"/>
  <c r="M1408" i="1"/>
  <c r="M1409" i="1"/>
  <c r="M1410" i="1"/>
  <c r="M1411" i="1"/>
  <c r="M1413" i="1"/>
  <c r="M1414" i="1"/>
  <c r="M1416" i="1"/>
  <c r="M1419" i="1"/>
  <c r="M1420" i="1"/>
  <c r="M1421" i="1"/>
  <c r="M1426" i="1"/>
  <c r="M1428" i="1"/>
  <c r="M1430" i="1"/>
  <c r="M1432" i="1"/>
  <c r="M1433" i="1"/>
  <c r="M1434" i="1"/>
  <c r="M1438" i="1"/>
  <c r="M1442" i="1"/>
  <c r="M1444" i="1"/>
  <c r="M1448" i="1"/>
  <c r="M1454" i="1"/>
  <c r="M1458" i="1"/>
  <c r="M1460" i="1"/>
  <c r="M1461" i="1"/>
  <c r="M1463" i="1"/>
  <c r="M1465" i="1"/>
  <c r="M1467" i="1"/>
  <c r="M1468" i="1"/>
  <c r="M1469" i="1"/>
  <c r="M1470" i="1"/>
  <c r="M1472" i="1"/>
  <c r="M1475" i="1"/>
  <c r="M1477" i="1"/>
  <c r="M1478" i="1"/>
  <c r="M1479" i="1"/>
  <c r="M1480" i="1"/>
  <c r="M1492" i="1"/>
  <c r="M1496" i="1"/>
  <c r="M1497" i="1"/>
  <c r="M1498" i="1"/>
  <c r="M1500" i="1"/>
  <c r="M1504" i="1"/>
  <c r="M1506" i="1"/>
  <c r="M1507" i="1"/>
  <c r="M1509" i="1"/>
  <c r="M1511" i="1"/>
  <c r="M1512" i="1"/>
  <c r="M1514" i="1"/>
  <c r="M1516" i="1"/>
  <c r="M1517" i="1"/>
  <c r="M1518" i="1"/>
  <c r="M1519" i="1"/>
  <c r="M1521" i="1"/>
  <c r="M1522" i="1"/>
  <c r="M1523" i="1"/>
  <c r="M1524" i="1"/>
  <c r="M1527" i="1"/>
  <c r="M1528" i="1"/>
  <c r="M1530" i="1"/>
  <c r="M1532" i="1"/>
  <c r="M1534" i="1"/>
  <c r="M1536" i="1"/>
  <c r="M1540" i="1"/>
  <c r="M1542" i="1"/>
  <c r="M1543" i="1"/>
  <c r="M1544" i="1"/>
  <c r="M1546" i="1"/>
  <c r="M1547" i="1"/>
  <c r="M1550" i="1"/>
  <c r="M1552" i="1"/>
  <c r="M1556" i="1"/>
  <c r="M1557" i="1"/>
  <c r="M1559" i="1"/>
  <c r="M1560" i="1"/>
  <c r="M1561" i="1"/>
  <c r="M1562" i="1"/>
  <c r="M1563" i="1"/>
  <c r="M1564" i="1"/>
  <c r="M1570" i="1"/>
  <c r="M1571" i="1"/>
  <c r="M1573" i="1"/>
  <c r="M1575" i="1"/>
  <c r="M1576" i="1"/>
  <c r="M1578" i="1"/>
  <c r="M1579" i="1"/>
  <c r="M1583" i="1"/>
  <c r="M1584" i="1"/>
  <c r="M1585" i="1"/>
  <c r="M1594" i="1"/>
  <c r="M1601" i="1"/>
  <c r="M1604" i="1"/>
  <c r="M1614" i="1"/>
  <c r="M1617" i="1"/>
  <c r="M1622" i="1"/>
  <c r="M1625" i="1"/>
  <c r="M1626" i="1"/>
  <c r="M1627" i="1"/>
  <c r="M1628" i="1"/>
  <c r="M1629" i="1"/>
  <c r="M1640" i="1"/>
  <c r="M1642" i="1"/>
  <c r="M1645" i="1"/>
  <c r="M1647" i="1"/>
  <c r="M1649" i="1"/>
  <c r="M1653" i="1"/>
  <c r="M1656" i="1"/>
  <c r="M1658" i="1"/>
  <c r="M1660" i="1"/>
  <c r="M1669" i="1"/>
  <c r="M1674" i="1"/>
  <c r="M1678" i="1"/>
  <c r="M1683" i="1"/>
  <c r="M1684" i="1"/>
  <c r="M1690" i="1"/>
  <c r="M1691" i="1"/>
  <c r="M1696" i="1"/>
  <c r="M1701" i="1"/>
  <c r="M1705" i="1"/>
  <c r="M1706" i="1"/>
  <c r="M1709" i="1"/>
  <c r="M1710" i="1"/>
  <c r="M1711" i="1"/>
  <c r="M1720" i="1"/>
  <c r="M1724" i="1"/>
  <c r="M1726" i="1"/>
  <c r="M1730" i="1"/>
  <c r="M1731" i="1"/>
  <c r="M1732" i="1"/>
  <c r="M1734" i="1"/>
  <c r="M1735" i="1"/>
  <c r="M1737" i="1"/>
  <c r="M1738" i="1"/>
  <c r="M1742" i="1"/>
  <c r="M1743" i="1"/>
  <c r="M1744" i="1"/>
  <c r="M1747" i="1"/>
  <c r="M1748" i="1"/>
  <c r="M1750" i="1"/>
  <c r="M1754" i="1"/>
  <c r="M1755" i="1"/>
  <c r="M1756" i="1"/>
  <c r="M1757" i="1"/>
  <c r="M1758" i="1"/>
  <c r="M1761" i="1"/>
  <c r="M1762" i="1"/>
  <c r="M1763" i="1"/>
  <c r="M1766" i="1"/>
  <c r="M1768" i="1"/>
  <c r="M1770" i="1"/>
  <c r="M1774" i="1"/>
  <c r="M1779" i="1"/>
  <c r="M1781" i="1"/>
  <c r="M1782" i="1"/>
  <c r="M1788" i="1"/>
  <c r="M1789" i="1"/>
  <c r="M1791" i="1"/>
  <c r="M1792" i="1"/>
  <c r="M1794" i="1"/>
  <c r="M1795" i="1"/>
  <c r="M1797" i="1"/>
  <c r="M1800" i="1"/>
  <c r="M1802" i="1"/>
  <c r="M1804" i="1"/>
  <c r="M1806" i="1"/>
  <c r="M1807" i="1"/>
  <c r="M1810" i="1"/>
  <c r="M1811" i="1"/>
  <c r="M1813" i="1"/>
  <c r="M1814" i="1"/>
  <c r="M1815" i="1"/>
  <c r="M1819" i="1"/>
  <c r="M1821" i="1"/>
  <c r="M1822" i="1"/>
  <c r="M1825" i="1"/>
  <c r="M1828" i="1"/>
  <c r="M1832" i="1"/>
  <c r="M1833" i="1"/>
  <c r="M1838" i="1"/>
  <c r="M1839" i="1"/>
  <c r="M1841" i="1"/>
  <c r="M1848" i="1"/>
  <c r="M1849" i="1"/>
  <c r="M1850" i="1"/>
  <c r="M1851" i="1"/>
  <c r="M1854" i="1"/>
  <c r="M1856" i="1"/>
  <c r="M1857" i="1"/>
  <c r="M1858" i="1"/>
  <c r="M1863" i="1"/>
  <c r="M1865" i="1"/>
  <c r="M1867" i="1"/>
  <c r="M1869" i="1"/>
  <c r="M1870" i="1"/>
  <c r="M1872" i="1"/>
  <c r="M1877" i="1"/>
  <c r="M1880" i="1"/>
  <c r="M1881" i="1"/>
  <c r="M1882" i="1"/>
  <c r="M1883" i="1"/>
  <c r="M1885" i="1"/>
  <c r="M1886" i="1"/>
  <c r="M1887" i="1"/>
  <c r="M1888" i="1"/>
  <c r="M1889" i="1"/>
  <c r="M1891" i="1"/>
  <c r="M1892" i="1"/>
  <c r="M1893" i="1"/>
  <c r="M1895" i="1"/>
  <c r="M1896" i="1"/>
  <c r="M1901" i="1"/>
  <c r="M1902" i="1"/>
  <c r="M1903" i="1"/>
  <c r="M1905" i="1"/>
  <c r="M1914" i="1"/>
  <c r="M1915" i="1"/>
  <c r="M1917" i="1"/>
  <c r="M1919" i="1"/>
  <c r="M1922" i="1"/>
  <c r="M1923" i="1"/>
  <c r="M1924" i="1"/>
  <c r="M1931" i="1"/>
  <c r="M1932" i="1"/>
  <c r="M1933" i="1"/>
  <c r="M1934" i="1"/>
  <c r="M1935" i="1"/>
  <c r="M1939" i="1"/>
  <c r="M1942" i="1"/>
  <c r="M1946" i="1"/>
  <c r="M1948" i="1"/>
  <c r="M1949" i="1"/>
  <c r="M1953" i="1"/>
  <c r="M1960" i="1"/>
  <c r="M1961" i="1"/>
  <c r="M1965" i="1"/>
  <c r="M1966" i="1"/>
  <c r="M1967" i="1"/>
  <c r="M1968" i="1"/>
  <c r="M1970" i="1"/>
  <c r="M1971" i="1"/>
  <c r="M1972" i="1"/>
  <c r="M1974" i="1"/>
  <c r="M1976" i="1"/>
  <c r="M1978" i="1"/>
  <c r="M1980" i="1"/>
  <c r="M1985" i="1"/>
  <c r="M1997" i="1"/>
  <c r="M1998" i="1"/>
  <c r="M1999" i="1"/>
  <c r="M2004" i="1"/>
  <c r="M2005" i="1"/>
  <c r="M2007" i="1"/>
  <c r="M2011" i="1"/>
  <c r="M2017" i="1"/>
  <c r="M2018" i="1"/>
  <c r="M2021" i="1"/>
  <c r="M2023" i="1"/>
  <c r="M2026" i="1"/>
  <c r="M2029" i="1"/>
  <c r="M2034" i="1"/>
  <c r="M2037" i="1"/>
  <c r="M2038" i="1"/>
  <c r="M2040" i="1"/>
  <c r="M2047" i="1"/>
  <c r="M2054" i="1"/>
  <c r="M2055" i="1"/>
  <c r="M2057" i="1"/>
  <c r="M2059" i="1"/>
  <c r="M2062" i="1"/>
  <c r="M2065" i="1"/>
  <c r="M2068" i="1"/>
  <c r="M2069" i="1"/>
  <c r="M2070" i="1"/>
  <c r="M2072" i="1"/>
  <c r="M2073" i="1"/>
  <c r="M2074" i="1"/>
  <c r="M2075" i="1"/>
  <c r="M2080" i="1"/>
  <c r="M2081" i="1"/>
  <c r="M2083" i="1"/>
  <c r="M2088" i="1"/>
  <c r="M2089" i="1"/>
  <c r="M2090" i="1"/>
  <c r="M2091" i="1"/>
  <c r="M2092" i="1"/>
  <c r="M2097" i="1"/>
  <c r="M2098" i="1"/>
  <c r="M2099" i="1"/>
  <c r="M2103" i="1"/>
  <c r="M2104" i="1"/>
  <c r="M2106" i="1"/>
  <c r="M2108" i="1"/>
  <c r="M2111" i="1"/>
  <c r="M2112" i="1"/>
  <c r="M2113" i="1"/>
  <c r="M2116" i="1"/>
  <c r="M2119" i="1"/>
  <c r="M2121" i="1"/>
  <c r="M2122" i="1"/>
  <c r="M2123" i="1"/>
  <c r="M2124" i="1"/>
  <c r="M2127" i="1"/>
  <c r="M2130" i="1"/>
  <c r="M2131" i="1"/>
  <c r="M2133" i="1"/>
  <c r="M2134" i="1"/>
  <c r="M2138" i="1"/>
  <c r="M2139" i="1"/>
  <c r="M2140" i="1"/>
  <c r="M2141" i="1"/>
  <c r="M2143" i="1"/>
  <c r="M2146" i="1"/>
  <c r="M2148" i="1"/>
  <c r="M2149" i="1"/>
  <c r="M2153" i="1"/>
  <c r="M2157" i="1"/>
  <c r="M2160" i="1"/>
  <c r="M2163" i="1"/>
  <c r="M2164" i="1"/>
  <c r="M2167" i="1"/>
  <c r="M2169" i="1"/>
  <c r="M2172" i="1"/>
  <c r="M2174" i="1"/>
  <c r="M2175" i="1"/>
  <c r="M2176" i="1"/>
  <c r="M2177" i="1"/>
  <c r="M2179" i="1"/>
  <c r="M2181" i="1"/>
  <c r="M2183" i="1"/>
  <c r="M2184" i="1"/>
  <c r="M2187" i="1"/>
  <c r="M2188" i="1"/>
  <c r="M2189" i="1"/>
  <c r="M2191" i="1"/>
  <c r="M2193" i="1"/>
  <c r="M2194" i="1"/>
  <c r="M2197" i="1"/>
  <c r="M2198" i="1"/>
  <c r="M2201" i="1"/>
  <c r="M2206" i="1"/>
  <c r="M2207" i="1"/>
  <c r="M2212" i="1"/>
  <c r="M2217" i="1"/>
  <c r="M2218" i="1"/>
  <c r="M2219" i="1"/>
  <c r="M2220" i="1"/>
  <c r="M2223" i="1"/>
  <c r="M2227" i="1"/>
  <c r="M2228" i="1"/>
  <c r="M2229" i="1"/>
  <c r="M2230" i="1"/>
  <c r="M2231" i="1"/>
  <c r="M2234" i="1"/>
  <c r="M2235" i="1"/>
  <c r="M2236" i="1"/>
  <c r="M2238" i="1"/>
  <c r="M2240" i="1"/>
  <c r="M2245" i="1"/>
  <c r="M2247" i="1"/>
  <c r="M2248" i="1"/>
  <c r="M2249" i="1"/>
  <c r="M2250" i="1"/>
  <c r="M2251" i="1"/>
  <c r="M2253" i="1"/>
  <c r="M2254" i="1"/>
  <c r="M2255" i="1"/>
  <c r="M2257" i="1"/>
  <c r="M2258" i="1"/>
  <c r="M2261" i="1"/>
  <c r="M2262" i="1"/>
  <c r="M2264" i="1"/>
  <c r="M2268" i="1"/>
  <c r="M2269" i="1"/>
  <c r="M2270" i="1"/>
  <c r="M2272" i="1"/>
  <c r="M2275" i="1"/>
  <c r="M2284" i="1"/>
  <c r="M2285" i="1"/>
  <c r="M2286" i="1"/>
  <c r="M2289" i="1"/>
  <c r="M2292" i="1"/>
  <c r="M2294" i="1"/>
  <c r="M2295" i="1"/>
  <c r="M2296" i="1"/>
  <c r="M2298" i="1"/>
  <c r="M2299" i="1"/>
  <c r="M2300" i="1"/>
  <c r="M2303" i="1"/>
  <c r="M2304" i="1"/>
  <c r="M2305" i="1"/>
  <c r="M2308" i="1"/>
  <c r="M2309" i="1"/>
  <c r="M2311" i="1"/>
  <c r="M2313" i="1"/>
  <c r="M2314" i="1"/>
  <c r="M2315" i="1"/>
  <c r="M2323" i="1"/>
  <c r="M2327" i="1"/>
  <c r="M2328" i="1"/>
  <c r="M2330" i="1"/>
  <c r="M2331" i="1"/>
  <c r="M2332" i="1"/>
  <c r="M2334" i="1"/>
  <c r="M2336" i="1"/>
  <c r="M2341" i="1"/>
  <c r="M2342" i="1"/>
  <c r="M2344" i="1"/>
  <c r="M2345" i="1"/>
  <c r="M2347" i="1"/>
  <c r="M2350" i="1"/>
  <c r="M2351" i="1"/>
  <c r="M2352" i="1"/>
  <c r="M2354" i="1"/>
  <c r="M2355" i="1"/>
  <c r="M2356" i="1"/>
  <c r="M2358" i="1"/>
  <c r="M2361" i="1"/>
  <c r="M2363" i="1"/>
  <c r="M2366" i="1"/>
  <c r="M2369" i="1"/>
  <c r="M2372" i="1"/>
  <c r="M2374" i="1"/>
  <c r="M2376" i="1"/>
  <c r="M2379" i="1"/>
  <c r="M2380" i="1"/>
  <c r="M2381" i="1"/>
  <c r="M2386" i="1"/>
  <c r="M2387" i="1"/>
  <c r="M2388" i="1"/>
  <c r="M2395" i="1"/>
  <c r="M2396" i="1"/>
  <c r="M2397" i="1"/>
  <c r="M2401" i="1"/>
  <c r="M2404" i="1"/>
  <c r="M2405" i="1"/>
  <c r="M2406" i="1"/>
  <c r="M2407" i="1"/>
  <c r="M2408" i="1"/>
  <c r="M2409" i="1"/>
  <c r="M2413" i="1"/>
  <c r="M2417" i="1"/>
  <c r="M2419" i="1"/>
  <c r="M2422" i="1"/>
  <c r="M2423" i="1"/>
  <c r="M2427" i="1"/>
  <c r="M2428" i="1"/>
  <c r="M2430" i="1"/>
  <c r="M2435" i="1"/>
  <c r="M2438" i="1"/>
  <c r="M2439" i="1"/>
  <c r="M2441" i="1"/>
  <c r="M2442" i="1"/>
  <c r="M2443" i="1"/>
  <c r="M2447" i="1"/>
  <c r="M2449" i="1"/>
  <c r="M2453" i="1"/>
  <c r="M2454" i="1"/>
  <c r="M2455" i="1"/>
  <c r="M2457" i="1"/>
  <c r="M2463" i="1"/>
  <c r="M2465" i="1"/>
  <c r="M2469" i="1"/>
  <c r="M2472" i="1"/>
  <c r="M2474" i="1"/>
  <c r="M2476" i="1"/>
  <c r="M2477" i="1"/>
  <c r="M2478" i="1"/>
  <c r="M2479" i="1"/>
  <c r="M2481" i="1"/>
  <c r="M2482" i="1"/>
  <c r="M2490" i="1"/>
  <c r="M2491" i="1"/>
  <c r="M2494" i="1"/>
  <c r="M2495" i="1"/>
  <c r="M2498" i="1"/>
  <c r="M2499" i="1"/>
  <c r="M2502" i="1"/>
  <c r="M2506" i="1"/>
  <c r="M2507" i="1"/>
  <c r="M2508" i="1"/>
  <c r="M2509" i="1"/>
  <c r="M2511" i="1"/>
  <c r="M2512" i="1"/>
  <c r="M2515" i="1"/>
  <c r="M2517" i="1"/>
  <c r="M2519" i="1"/>
  <c r="M2521" i="1"/>
  <c r="M2522" i="1"/>
  <c r="M2524" i="1"/>
  <c r="M2525" i="1"/>
  <c r="M2529" i="1"/>
  <c r="M2533" i="1"/>
  <c r="M2535" i="1"/>
  <c r="M2536" i="1"/>
  <c r="M2539" i="1"/>
  <c r="M2540" i="1"/>
  <c r="M2541" i="1"/>
  <c r="M2546" i="1"/>
  <c r="M2548" i="1"/>
  <c r="M2551" i="1"/>
  <c r="M2553" i="1"/>
  <c r="M2554" i="1"/>
  <c r="M2563" i="1"/>
  <c r="M2565" i="1"/>
  <c r="M2566" i="1"/>
  <c r="M2568" i="1"/>
  <c r="M2569" i="1"/>
  <c r="M2575" i="1"/>
  <c r="M2576" i="1"/>
  <c r="M2577" i="1"/>
  <c r="M2579" i="1"/>
  <c r="M2582" i="1"/>
  <c r="M2583" i="1"/>
  <c r="M2585" i="1"/>
  <c r="M2586" i="1"/>
  <c r="M2590" i="1"/>
  <c r="M2595" i="1"/>
  <c r="M2596" i="1"/>
  <c r="M2600" i="1"/>
  <c r="M2601" i="1"/>
  <c r="M2602" i="1"/>
  <c r="M2603" i="1"/>
  <c r="M2604" i="1"/>
  <c r="M2606" i="1"/>
  <c r="M2607" i="1"/>
  <c r="M2612" i="1"/>
  <c r="M2613" i="1"/>
  <c r="M2615" i="1"/>
  <c r="M2616" i="1"/>
  <c r="M2617" i="1"/>
  <c r="M2620" i="1"/>
  <c r="M2621" i="1"/>
  <c r="M2622" i="1"/>
  <c r="M2625" i="1"/>
  <c r="M2628" i="1"/>
  <c r="M2636" i="1"/>
  <c r="M2637" i="1"/>
  <c r="M2642" i="1"/>
  <c r="M2645" i="1"/>
  <c r="M2646" i="1"/>
  <c r="M2647" i="1"/>
  <c r="M2648" i="1"/>
  <c r="M2649" i="1"/>
  <c r="M2650" i="1"/>
  <c r="M2652" i="1"/>
  <c r="M2654" i="1"/>
  <c r="M2655" i="1"/>
  <c r="M2657" i="1"/>
  <c r="M2661" i="1"/>
  <c r="M2664" i="1"/>
  <c r="M2665" i="1"/>
  <c r="M2666" i="1"/>
  <c r="M2667" i="1"/>
  <c r="M2673" i="1"/>
  <c r="M2675" i="1"/>
  <c r="M2680" i="1"/>
  <c r="M2681" i="1"/>
  <c r="M2684" i="1"/>
  <c r="M2686" i="1"/>
  <c r="M2689" i="1"/>
  <c r="M2693" i="1"/>
  <c r="M2694" i="1"/>
  <c r="M2697" i="1"/>
  <c r="M2703" i="1"/>
  <c r="M2705" i="1"/>
  <c r="M2712" i="1"/>
  <c r="M2713" i="1"/>
  <c r="M2715" i="1"/>
  <c r="M2716" i="1"/>
  <c r="M2727" i="1"/>
  <c r="M2728" i="1"/>
  <c r="M2729" i="1"/>
  <c r="M2730" i="1"/>
  <c r="M2731" i="1"/>
  <c r="M2732" i="1"/>
  <c r="M2733" i="1"/>
  <c r="M2736" i="1"/>
  <c r="M2737" i="1"/>
  <c r="M2738" i="1"/>
  <c r="M2739" i="1"/>
  <c r="M2740" i="1"/>
  <c r="M2741" i="1"/>
  <c r="M2742" i="1"/>
  <c r="M2743" i="1"/>
  <c r="M2744" i="1"/>
  <c r="M2746" i="1"/>
  <c r="M2749" i="1"/>
  <c r="M2756" i="1"/>
  <c r="M2762" i="1"/>
  <c r="M2763" i="1"/>
  <c r="M2766" i="1"/>
  <c r="M2767" i="1"/>
  <c r="M2768" i="1"/>
  <c r="M2770" i="1"/>
  <c r="M2771" i="1"/>
  <c r="M2773" i="1"/>
  <c r="M2777" i="1"/>
  <c r="M2779" i="1"/>
  <c r="M2781" i="1"/>
  <c r="M2782" i="1"/>
  <c r="M2783" i="1"/>
  <c r="M2784" i="1"/>
  <c r="M2787" i="1"/>
  <c r="M2795" i="1"/>
  <c r="M2797" i="1"/>
  <c r="M2798" i="1"/>
  <c r="M2799" i="1"/>
  <c r="M2801" i="1"/>
  <c r="M2802" i="1"/>
  <c r="M2804" i="1"/>
  <c r="M2809" i="1"/>
  <c r="M2811" i="1"/>
  <c r="M2812" i="1"/>
  <c r="M2814" i="1"/>
  <c r="M2815" i="1"/>
  <c r="M2816" i="1"/>
  <c r="M2817" i="1"/>
  <c r="M2821" i="1"/>
  <c r="M2822" i="1"/>
  <c r="M2823" i="1"/>
  <c r="M2828" i="1"/>
  <c r="M2832" i="1"/>
  <c r="M2834" i="1"/>
  <c r="M2835" i="1"/>
  <c r="M2836" i="1"/>
  <c r="M2838" i="1"/>
  <c r="M2841" i="1"/>
  <c r="M2844" i="1"/>
  <c r="M2845" i="1"/>
  <c r="M2846" i="1"/>
  <c r="M2847" i="1"/>
  <c r="M2851" i="1"/>
  <c r="M2852" i="1"/>
  <c r="M2855" i="1"/>
  <c r="M2857" i="1"/>
  <c r="M2858" i="1"/>
  <c r="M2860" i="1"/>
  <c r="M2862" i="1"/>
  <c r="M2863" i="1"/>
  <c r="M2871" i="1"/>
  <c r="M2872" i="1"/>
  <c r="M2874" i="1"/>
  <c r="M2875" i="1"/>
  <c r="M2876" i="1"/>
  <c r="M2879" i="1"/>
  <c r="M2881" i="1"/>
  <c r="M2882" i="1"/>
  <c r="M2883" i="1"/>
  <c r="M2885" i="1"/>
  <c r="M2890" i="1"/>
  <c r="M2893" i="1"/>
  <c r="M2894" i="1"/>
  <c r="M2895" i="1"/>
  <c r="M2897" i="1"/>
  <c r="M2899" i="1"/>
  <c r="M2900" i="1"/>
  <c r="M2901" i="1"/>
  <c r="M2903" i="1"/>
  <c r="M2906" i="1"/>
  <c r="M2908" i="1"/>
  <c r="M2909" i="1"/>
  <c r="M2912" i="1"/>
  <c r="M2913" i="1"/>
  <c r="M2914" i="1"/>
  <c r="M2915" i="1"/>
  <c r="M2916" i="1"/>
  <c r="M2918" i="1"/>
  <c r="M2919" i="1"/>
  <c r="M2921" i="1"/>
  <c r="M2922" i="1"/>
  <c r="M2926" i="1"/>
  <c r="M2927" i="1"/>
  <c r="M2929" i="1"/>
  <c r="M2930" i="1"/>
  <c r="M2933" i="1"/>
  <c r="M2938" i="1"/>
  <c r="M2940" i="1"/>
  <c r="M2942" i="1"/>
  <c r="M2944" i="1"/>
  <c r="M2946" i="1"/>
  <c r="M2947" i="1"/>
  <c r="M2949" i="1"/>
  <c r="M2951" i="1"/>
  <c r="M2952" i="1"/>
  <c r="M2953" i="1"/>
  <c r="M2954" i="1"/>
  <c r="M2955" i="1"/>
  <c r="M2960" i="1"/>
  <c r="M2962" i="1"/>
  <c r="M2968" i="1"/>
  <c r="M2969" i="1"/>
  <c r="M2972" i="1"/>
  <c r="M2974" i="1"/>
  <c r="M2977" i="1"/>
  <c r="M2978" i="1"/>
  <c r="M2979" i="1"/>
  <c r="M2981" i="1"/>
  <c r="M2983" i="1"/>
  <c r="M2984" i="1"/>
  <c r="M2985" i="1"/>
  <c r="M2993" i="1"/>
  <c r="M2995" i="1"/>
  <c r="M2996" i="1"/>
  <c r="M2997" i="1"/>
  <c r="M2999" i="1"/>
  <c r="M3003" i="1"/>
  <c r="M3007" i="1"/>
  <c r="M3008" i="1"/>
  <c r="M3009" i="1"/>
  <c r="M3010" i="1"/>
  <c r="M3011" i="1"/>
  <c r="M3012" i="1"/>
  <c r="M3018" i="1"/>
  <c r="M3019" i="1"/>
  <c r="M3022" i="1"/>
  <c r="M3023" i="1"/>
  <c r="M3025" i="1"/>
  <c r="M3026" i="1"/>
  <c r="M3028" i="1"/>
  <c r="M3031" i="1"/>
  <c r="M3039" i="1"/>
  <c r="M3041" i="1"/>
  <c r="M3043" i="1"/>
  <c r="M3044" i="1"/>
  <c r="M3045" i="1"/>
  <c r="M3047" i="1"/>
  <c r="M3054" i="1"/>
  <c r="M3057" i="1"/>
  <c r="M3060" i="1"/>
  <c r="M3061" i="1"/>
  <c r="M3062" i="1"/>
  <c r="M3063" i="1"/>
  <c r="M3065" i="1"/>
  <c r="M3068" i="1"/>
  <c r="M3070" i="1"/>
  <c r="M3072" i="1"/>
  <c r="M3075" i="1"/>
  <c r="M3076" i="1"/>
  <c r="M3078" i="1"/>
  <c r="M3080" i="1"/>
  <c r="M3082" i="1"/>
  <c r="M3084" i="1"/>
  <c r="M3085" i="1"/>
  <c r="M3087" i="1"/>
  <c r="M3088" i="1"/>
  <c r="M3089" i="1"/>
  <c r="M3090" i="1"/>
  <c r="M3092" i="1"/>
  <c r="M3098" i="1"/>
  <c r="M3099" i="1"/>
  <c r="M3103" i="1"/>
  <c r="M3104" i="1"/>
  <c r="M3105" i="1"/>
  <c r="M3108" i="1"/>
  <c r="M3114" i="1"/>
  <c r="M3115" i="1"/>
  <c r="M3116" i="1"/>
  <c r="M3117" i="1"/>
  <c r="M3118" i="1"/>
  <c r="M3119" i="1"/>
  <c r="M3120" i="1"/>
  <c r="M3123" i="1"/>
  <c r="M3124" i="1"/>
  <c r="M3125" i="1"/>
  <c r="M3127" i="1"/>
  <c r="M3129" i="1"/>
  <c r="M3130" i="1"/>
  <c r="M3131" i="1"/>
  <c r="M3134" i="1"/>
  <c r="M3135" i="1"/>
  <c r="M3136" i="1"/>
  <c r="M3137" i="1"/>
  <c r="M3140" i="1"/>
  <c r="M3141" i="1"/>
  <c r="M3147" i="1"/>
  <c r="M3151" i="1"/>
  <c r="M3153" i="1"/>
  <c r="M3154" i="1"/>
  <c r="M3155" i="1"/>
  <c r="M3156" i="1"/>
  <c r="M3157" i="1"/>
  <c r="M3158" i="1"/>
  <c r="M3159" i="1"/>
  <c r="M3160" i="1"/>
  <c r="M3162" i="1"/>
  <c r="M3164" i="1"/>
  <c r="M3168" i="1"/>
  <c r="M3170" i="1"/>
  <c r="M3171" i="1"/>
  <c r="M3174" i="1"/>
  <c r="M3175" i="1"/>
  <c r="M3180" i="1"/>
  <c r="M3181" i="1"/>
  <c r="M3182" i="1"/>
  <c r="M3186" i="1"/>
  <c r="M3190" i="1"/>
  <c r="M3191" i="1"/>
  <c r="M3192" i="1"/>
  <c r="M3195" i="1"/>
  <c r="M3197" i="1"/>
  <c r="M3198" i="1"/>
  <c r="M3201" i="1"/>
  <c r="M3202" i="1"/>
  <c r="M3205" i="1"/>
  <c r="M3209" i="1"/>
  <c r="M3210" i="1"/>
  <c r="M3211" i="1"/>
  <c r="M3216" i="1"/>
  <c r="M3221" i="1"/>
  <c r="M3222" i="1"/>
  <c r="M3225" i="1"/>
  <c r="M3226" i="1"/>
  <c r="M3229" i="1"/>
  <c r="M3230" i="1"/>
  <c r="M3231" i="1"/>
  <c r="M3232" i="1"/>
  <c r="M3238" i="1"/>
  <c r="M3239" i="1"/>
  <c r="M3240" i="1"/>
  <c r="M3242" i="1"/>
  <c r="M3246" i="1"/>
  <c r="M3247" i="1"/>
  <c r="M3250" i="1"/>
  <c r="M3251" i="1"/>
  <c r="M3254" i="1"/>
  <c r="M3258" i="1"/>
  <c r="M3259" i="1"/>
  <c r="M3261" i="1"/>
  <c r="M3263" i="1"/>
  <c r="M3265" i="1"/>
  <c r="M3268" i="1"/>
  <c r="M3269" i="1"/>
  <c r="M3271" i="1"/>
  <c r="M3272" i="1"/>
  <c r="M3276" i="1"/>
  <c r="M3277" i="1"/>
  <c r="M3280" i="1"/>
  <c r="M3281" i="1"/>
  <c r="M3283" i="1"/>
  <c r="M3285" i="1"/>
  <c r="M3286" i="1"/>
  <c r="M3287" i="1"/>
  <c r="M3288" i="1"/>
  <c r="M3290" i="1"/>
  <c r="M3293" i="1"/>
  <c r="M3294" i="1"/>
  <c r="M3296" i="1"/>
  <c r="M3297" i="1"/>
  <c r="M3298" i="1"/>
  <c r="M3299" i="1"/>
  <c r="M3300" i="1"/>
  <c r="M3304" i="1"/>
  <c r="M3306" i="1"/>
  <c r="M3308" i="1"/>
  <c r="M3310" i="1"/>
  <c r="M3316" i="1"/>
  <c r="M3318" i="1"/>
  <c r="M3322" i="1"/>
  <c r="M3324" i="1"/>
  <c r="M3325" i="1"/>
  <c r="M3331" i="1"/>
  <c r="M3332" i="1"/>
  <c r="M3335" i="1"/>
  <c r="M3339" i="1"/>
  <c r="M3342" i="1"/>
  <c r="M3344" i="1"/>
  <c r="M3353" i="1"/>
  <c r="M3355" i="1"/>
  <c r="M3357" i="1"/>
  <c r="M3359" i="1"/>
  <c r="M3361" i="1"/>
  <c r="M3363" i="1"/>
  <c r="M3365" i="1"/>
  <c r="M3366" i="1"/>
  <c r="M3368" i="1"/>
  <c r="M3371" i="1"/>
  <c r="M3373" i="1"/>
  <c r="M3382" i="1"/>
  <c r="M3384" i="1"/>
  <c r="M3388" i="1"/>
  <c r="M3390" i="1"/>
  <c r="M3391" i="1"/>
  <c r="M3392" i="1"/>
  <c r="M3395" i="1"/>
  <c r="M3397" i="1"/>
  <c r="M3400" i="1"/>
  <c r="M3401" i="1"/>
  <c r="M3402" i="1"/>
  <c r="M3403" i="1"/>
  <c r="M3404" i="1"/>
  <c r="M3405" i="1"/>
  <c r="M3406" i="1"/>
  <c r="M3410" i="1"/>
  <c r="M3411" i="1"/>
  <c r="M3412" i="1"/>
  <c r="M3413" i="1"/>
  <c r="M3414" i="1"/>
  <c r="M3415" i="1"/>
  <c r="M3417" i="1"/>
  <c r="M3425" i="1"/>
  <c r="M3428" i="1"/>
  <c r="M3429" i="1"/>
  <c r="M3430" i="1"/>
  <c r="M3432" i="1"/>
  <c r="M3433" i="1"/>
  <c r="M3435" i="1"/>
  <c r="M3436" i="1"/>
  <c r="M3437" i="1"/>
  <c r="M3440" i="1"/>
  <c r="M3443" i="1"/>
  <c r="M3445" i="1"/>
  <c r="M3447" i="1"/>
  <c r="M3448" i="1"/>
  <c r="M3452" i="1"/>
  <c r="M3454" i="1"/>
  <c r="M3456" i="1"/>
  <c r="M3457" i="1"/>
  <c r="M3458" i="1"/>
  <c r="M3459" i="1"/>
  <c r="M3460" i="1"/>
  <c r="M3465" i="1"/>
  <c r="M3466" i="1"/>
  <c r="M3470" i="1"/>
  <c r="M3471" i="1"/>
  <c r="M3473" i="1"/>
  <c r="M3480" i="1"/>
  <c r="M3483" i="1"/>
  <c r="M3485" i="1"/>
  <c r="M3490" i="1"/>
  <c r="M3491" i="1"/>
  <c r="M3493" i="1"/>
  <c r="M3494" i="1"/>
  <c r="M3496" i="1"/>
  <c r="M3497" i="1"/>
  <c r="M3501" i="1"/>
  <c r="M3502" i="1"/>
  <c r="M3503" i="1"/>
  <c r="M3505" i="1"/>
  <c r="M3510" i="1"/>
  <c r="M3514" i="1"/>
  <c r="M3516" i="1"/>
  <c r="M3517" i="1"/>
  <c r="M3521" i="1"/>
  <c r="M3522" i="1"/>
  <c r="M3524" i="1"/>
  <c r="M3525" i="1"/>
  <c r="M3529" i="1"/>
  <c r="M3532" i="1"/>
  <c r="M3535" i="1"/>
  <c r="M3541" i="1"/>
  <c r="M3543" i="1"/>
  <c r="M3545" i="1"/>
  <c r="M3548" i="1"/>
  <c r="M3549" i="1"/>
  <c r="M3550" i="1"/>
  <c r="M3551" i="1"/>
  <c r="M3554" i="1"/>
  <c r="M3556" i="1"/>
  <c r="M3558" i="1"/>
  <c r="M3559" i="1"/>
  <c r="M3561" i="1"/>
  <c r="M3562" i="1"/>
  <c r="M3563" i="1"/>
  <c r="M3567" i="1"/>
  <c r="M3571" i="1"/>
  <c r="M3572" i="1"/>
  <c r="M3575" i="1"/>
  <c r="M3576" i="1"/>
  <c r="M3577" i="1"/>
  <c r="M3581" i="1"/>
  <c r="M3582" i="1"/>
  <c r="M3583" i="1"/>
  <c r="M3584" i="1"/>
  <c r="M3587" i="1"/>
  <c r="M3589" i="1"/>
  <c r="M3590" i="1"/>
  <c r="M3591" i="1"/>
  <c r="M3592" i="1"/>
  <c r="M3593" i="1"/>
  <c r="M3594" i="1"/>
  <c r="M3597" i="1"/>
  <c r="M3598" i="1"/>
  <c r="M3599" i="1"/>
  <c r="M3601" i="1"/>
  <c r="M3605" i="1"/>
  <c r="M3609" i="1"/>
  <c r="M3614" i="1"/>
  <c r="M3618" i="1"/>
  <c r="M3622" i="1"/>
  <c r="M3624" i="1"/>
  <c r="M3625" i="1"/>
  <c r="M3626" i="1"/>
  <c r="M3627" i="1"/>
  <c r="M3634" i="1"/>
  <c r="M3635" i="1"/>
  <c r="M3637" i="1"/>
  <c r="M3642" i="1"/>
  <c r="M3645" i="1"/>
  <c r="M3646" i="1"/>
  <c r="M3647" i="1"/>
  <c r="M3649" i="1"/>
  <c r="M3652" i="1"/>
  <c r="M3653" i="1"/>
  <c r="M3656" i="1"/>
  <c r="M3657" i="1"/>
  <c r="M3658" i="1"/>
  <c r="M3660" i="1"/>
  <c r="M3664" i="1"/>
  <c r="M3665" i="1"/>
  <c r="M3666" i="1"/>
  <c r="M3667" i="1"/>
  <c r="M3676" i="1"/>
  <c r="M3680" i="1"/>
  <c r="M3681" i="1"/>
  <c r="M3683" i="1"/>
  <c r="M3685" i="1"/>
  <c r="M3687" i="1"/>
  <c r="M3698" i="1"/>
  <c r="M3699" i="1"/>
  <c r="M3704" i="1"/>
  <c r="M3705" i="1"/>
  <c r="M3707" i="1"/>
  <c r="M3708" i="1"/>
  <c r="M3710" i="1"/>
  <c r="M3711" i="1"/>
  <c r="M3712" i="1"/>
  <c r="M3715" i="1"/>
  <c r="M3719" i="1"/>
  <c r="M3720" i="1"/>
  <c r="M3725" i="1"/>
  <c r="M3726" i="1"/>
  <c r="M3727" i="1"/>
  <c r="M3728" i="1"/>
  <c r="M3729" i="1"/>
  <c r="M3731" i="1"/>
  <c r="M3732" i="1"/>
  <c r="M3733" i="1"/>
  <c r="M3737" i="1"/>
  <c r="M3739" i="1"/>
  <c r="M3743" i="1"/>
  <c r="M3744" i="1"/>
  <c r="M3745" i="1"/>
  <c r="M3747" i="1"/>
  <c r="M3751" i="1"/>
  <c r="M3755" i="1"/>
  <c r="M3759" i="1"/>
  <c r="M3760" i="1"/>
  <c r="M3762" i="1"/>
  <c r="M3763" i="1"/>
  <c r="M3764" i="1"/>
  <c r="M3765" i="1"/>
  <c r="M3766" i="1"/>
  <c r="M3767" i="1"/>
  <c r="M3768" i="1"/>
  <c r="M3769" i="1"/>
  <c r="M3771" i="1"/>
  <c r="M3772" i="1"/>
  <c r="M3774" i="1"/>
  <c r="M3776" i="1"/>
  <c r="M3779" i="1"/>
  <c r="M3785" i="1"/>
  <c r="M3786" i="1"/>
  <c r="M3787" i="1"/>
  <c r="M3790" i="1"/>
  <c r="M3793" i="1"/>
  <c r="M3795" i="1"/>
  <c r="M3797" i="1"/>
  <c r="M3798" i="1"/>
  <c r="M3801" i="1"/>
  <c r="M3802" i="1"/>
  <c r="M3806" i="1"/>
  <c r="M3808" i="1"/>
  <c r="M3812" i="1"/>
  <c r="M3813" i="1"/>
  <c r="M3814" i="1"/>
  <c r="M3815" i="1"/>
  <c r="M3816" i="1"/>
  <c r="M3819" i="1"/>
  <c r="M3825" i="1"/>
  <c r="M3830" i="1"/>
  <c r="M3831" i="1"/>
  <c r="M3834" i="1"/>
  <c r="M3835" i="1"/>
  <c r="M3836" i="1"/>
  <c r="M3840" i="1"/>
  <c r="M3841" i="1"/>
  <c r="M3842" i="1"/>
  <c r="M3843" i="1"/>
  <c r="M3844" i="1"/>
  <c r="M3845" i="1"/>
  <c r="M3847" i="1"/>
  <c r="M3848" i="1"/>
  <c r="M3853" i="1"/>
  <c r="M3854" i="1"/>
  <c r="M3857" i="1"/>
  <c r="M3858" i="1"/>
  <c r="M3862" i="1"/>
  <c r="M3863" i="1"/>
  <c r="M3864" i="1"/>
  <c r="M3866" i="1"/>
  <c r="M3871" i="1"/>
  <c r="M3872" i="1"/>
  <c r="M3873" i="1"/>
  <c r="M3875" i="1"/>
  <c r="M3877" i="1"/>
  <c r="M3879" i="1"/>
  <c r="M3881" i="1"/>
  <c r="M3882" i="1"/>
  <c r="M3884" i="1"/>
  <c r="M3885" i="1"/>
  <c r="M3886" i="1"/>
  <c r="M3887" i="1"/>
  <c r="M3891" i="1"/>
  <c r="M3894" i="1"/>
  <c r="M3897" i="1"/>
  <c r="M3898" i="1"/>
  <c r="M3900" i="1"/>
  <c r="M3902" i="1"/>
  <c r="M3904" i="1"/>
  <c r="M3906" i="1"/>
  <c r="M3908" i="1"/>
  <c r="M3914" i="1"/>
  <c r="M3915" i="1"/>
  <c r="M3916" i="1"/>
  <c r="M3919" i="1"/>
  <c r="M3920" i="1"/>
  <c r="M3922" i="1"/>
  <c r="M3923" i="1"/>
  <c r="M3925" i="1"/>
  <c r="M3928" i="1"/>
  <c r="M3937" i="1"/>
  <c r="M3940" i="1"/>
  <c r="M3941" i="1"/>
  <c r="M3944" i="1"/>
  <c r="M3945" i="1"/>
  <c r="M3951" i="1"/>
  <c r="M3952" i="1"/>
  <c r="M3953" i="1"/>
  <c r="M3954" i="1"/>
  <c r="M3956" i="1"/>
  <c r="M3957" i="1"/>
  <c r="M3958" i="1"/>
  <c r="M3959" i="1"/>
  <c r="M3961" i="1"/>
  <c r="M3962" i="1"/>
  <c r="M3966" i="1"/>
  <c r="M3967" i="1"/>
  <c r="M3968" i="1"/>
  <c r="M3974" i="1"/>
  <c r="M3978" i="1"/>
  <c r="M3980" i="1"/>
  <c r="M3981" i="1"/>
  <c r="M3984" i="1"/>
  <c r="M3985" i="1"/>
  <c r="M3986" i="1"/>
  <c r="M3988" i="1"/>
  <c r="M3992" i="1"/>
  <c r="M3994" i="1"/>
  <c r="M3996" i="1"/>
  <c r="M3997" i="1"/>
  <c r="M3998" i="1"/>
  <c r="M4001" i="1"/>
  <c r="M4006" i="1"/>
  <c r="M4007" i="1"/>
  <c r="M4008" i="1"/>
  <c r="M4010" i="1"/>
  <c r="M4020" i="1"/>
  <c r="M4021" i="1"/>
  <c r="M4025" i="1"/>
  <c r="M4030" i="1"/>
  <c r="M4031" i="1"/>
  <c r="M4032" i="1"/>
  <c r="M4036" i="1"/>
  <c r="M4037" i="1"/>
  <c r="M4040" i="1"/>
  <c r="M4041" i="1"/>
  <c r="M4042" i="1"/>
  <c r="M4043" i="1"/>
  <c r="M4045" i="1"/>
  <c r="M4046" i="1"/>
  <c r="M4048" i="1"/>
  <c r="M4049" i="1"/>
  <c r="M4051" i="1"/>
  <c r="M4057" i="1"/>
  <c r="M4059" i="1"/>
  <c r="M4060" i="1"/>
  <c r="M4064" i="1"/>
  <c r="M4065" i="1"/>
  <c r="M4068" i="1"/>
  <c r="M4070" i="1"/>
  <c r="M4071" i="1"/>
  <c r="M4072" i="1"/>
  <c r="M4074" i="1"/>
  <c r="M4078" i="1"/>
  <c r="M4079" i="1"/>
  <c r="M4080" i="1"/>
  <c r="M4082" i="1"/>
  <c r="M4083" i="1"/>
  <c r="M4084" i="1"/>
  <c r="M4085" i="1"/>
  <c r="M4089" i="1"/>
  <c r="M4092" i="1"/>
  <c r="M4093" i="1"/>
  <c r="M4094" i="1"/>
  <c r="M4096" i="1"/>
  <c r="M4098" i="1"/>
  <c r="M4099" i="1"/>
  <c r="M4100" i="1"/>
  <c r="M4107" i="1"/>
  <c r="M4109" i="1"/>
  <c r="M4112" i="1"/>
  <c r="M4114" i="1"/>
  <c r="M4116" i="1"/>
  <c r="M4117" i="1"/>
  <c r="M4121" i="1"/>
  <c r="M4122" i="1"/>
  <c r="M4123" i="1"/>
  <c r="M4125" i="1"/>
  <c r="M4127" i="1"/>
  <c r="M4129" i="1"/>
  <c r="M4130" i="1"/>
  <c r="M4131" i="1"/>
  <c r="M4133" i="1"/>
  <c r="M4134" i="1"/>
  <c r="M4140" i="1"/>
  <c r="M4141" i="1"/>
  <c r="M4142" i="1"/>
  <c r="M4143" i="1"/>
  <c r="M4145" i="1"/>
  <c r="M4146" i="1"/>
  <c r="M4153" i="1"/>
  <c r="M4155" i="1"/>
  <c r="M4156" i="1"/>
  <c r="M4157" i="1"/>
  <c r="M4158" i="1"/>
  <c r="M4161" i="1"/>
  <c r="M4164" i="1"/>
  <c r="M4165" i="1"/>
  <c r="M4166" i="1"/>
  <c r="M4167" i="1"/>
  <c r="M4168" i="1"/>
  <c r="M4174" i="1"/>
  <c r="M4175" i="1"/>
  <c r="M4177" i="1"/>
  <c r="M4180" i="1"/>
  <c r="M4183" i="1"/>
  <c r="M4184" i="1"/>
  <c r="M4186" i="1"/>
  <c r="M4187" i="1"/>
  <c r="M4193" i="1"/>
  <c r="M4199" i="1"/>
  <c r="M4200" i="1"/>
  <c r="M4203" i="1"/>
  <c r="M4204" i="1"/>
  <c r="M4206" i="1"/>
  <c r="M4208" i="1"/>
  <c r="M4209" i="1"/>
  <c r="M4210" i="1"/>
  <c r="M4211" i="1"/>
  <c r="M4214" i="1"/>
  <c r="M4217" i="1"/>
  <c r="M4219" i="1"/>
  <c r="M4222" i="1"/>
  <c r="M4223" i="1"/>
  <c r="M4224" i="1"/>
  <c r="M4227" i="1"/>
  <c r="M4228" i="1"/>
  <c r="M4231" i="1"/>
  <c r="M4232" i="1"/>
  <c r="M4233" i="1"/>
  <c r="M4234" i="1"/>
  <c r="M4235" i="1"/>
  <c r="M4239" i="1"/>
  <c r="M4243" i="1"/>
  <c r="M4245" i="1"/>
  <c r="M4246" i="1"/>
  <c r="M4251" i="1"/>
  <c r="M4252" i="1"/>
  <c r="M4253" i="1"/>
  <c r="M4256" i="1"/>
  <c r="M4258" i="1"/>
  <c r="M4259" i="1"/>
  <c r="M4266" i="1"/>
  <c r="M4269" i="1"/>
  <c r="M4271" i="1"/>
  <c r="M4272" i="1"/>
  <c r="M4273" i="1"/>
  <c r="M4274" i="1"/>
  <c r="M4279" i="1"/>
  <c r="M4280" i="1"/>
  <c r="M4281" i="1"/>
  <c r="M4283" i="1"/>
  <c r="M4285" i="1"/>
  <c r="M4288" i="1"/>
  <c r="M4291" i="1"/>
  <c r="M4293" i="1"/>
  <c r="M4296" i="1"/>
  <c r="M4297" i="1"/>
  <c r="M4299" i="1"/>
  <c r="M4305" i="1"/>
  <c r="M4307" i="1"/>
  <c r="M4312" i="1"/>
  <c r="M4313" i="1"/>
  <c r="M4314" i="1"/>
  <c r="M4317" i="1"/>
  <c r="M4319" i="1"/>
  <c r="M4323" i="1"/>
  <c r="M4324" i="1"/>
  <c r="M4326" i="1"/>
  <c r="M4329" i="1"/>
  <c r="M4332" i="1"/>
  <c r="M4334" i="1"/>
  <c r="M4344" i="1"/>
  <c r="M4346" i="1"/>
  <c r="M4347" i="1"/>
  <c r="M4352" i="1"/>
  <c r="M4357" i="1"/>
  <c r="M4358" i="1"/>
  <c r="M4361" i="1"/>
  <c r="M4365" i="1"/>
  <c r="M4369" i="1"/>
  <c r="M4371" i="1"/>
  <c r="M4372" i="1"/>
  <c r="M4373" i="1"/>
  <c r="M4374" i="1"/>
  <c r="M4377" i="1"/>
  <c r="M4380" i="1"/>
  <c r="M4381" i="1"/>
  <c r="M4382" i="1"/>
  <c r="M4383" i="1"/>
  <c r="M4384" i="1"/>
  <c r="M4385" i="1"/>
  <c r="M4387" i="1"/>
  <c r="M4388" i="1"/>
  <c r="M4391" i="1"/>
  <c r="M4393" i="1"/>
  <c r="M4404" i="1"/>
  <c r="M4407" i="1"/>
  <c r="M4413" i="1"/>
  <c r="M4414" i="1"/>
  <c r="M4416" i="1"/>
  <c r="M4417" i="1"/>
  <c r="M4418" i="1"/>
  <c r="M4419" i="1"/>
  <c r="M4420" i="1"/>
  <c r="M4421" i="1"/>
  <c r="M4426" i="1"/>
  <c r="M4427" i="1"/>
  <c r="M4429" i="1"/>
  <c r="M4430" i="1"/>
  <c r="M4431" i="1"/>
  <c r="M4433" i="1"/>
  <c r="M4434" i="1"/>
  <c r="M4435" i="1"/>
  <c r="M4436" i="1"/>
  <c r="M4438" i="1"/>
  <c r="M4441" i="1"/>
  <c r="M4446" i="1"/>
  <c r="M4447" i="1"/>
  <c r="M4448" i="1"/>
  <c r="M4457" i="1"/>
  <c r="M4461" i="1"/>
  <c r="M4466" i="1"/>
  <c r="M4468" i="1"/>
  <c r="M4473" i="1"/>
  <c r="M4475" i="1"/>
  <c r="M4476" i="1"/>
  <c r="M4477" i="1"/>
  <c r="M4478" i="1"/>
  <c r="M4482" i="1"/>
  <c r="M4483" i="1"/>
  <c r="M4485" i="1"/>
  <c r="M4487" i="1"/>
  <c r="M4490" i="1"/>
  <c r="M4493" i="1"/>
  <c r="M4494" i="1"/>
  <c r="M4496" i="1"/>
  <c r="M4497" i="1"/>
  <c r="M4500" i="1"/>
  <c r="M4503" i="1"/>
  <c r="M4504" i="1"/>
  <c r="M4506" i="1"/>
  <c r="M4507" i="1"/>
  <c r="M4513" i="1"/>
  <c r="M4516" i="1"/>
  <c r="M4519" i="1"/>
  <c r="M4520" i="1"/>
  <c r="M4521" i="1"/>
  <c r="M4528" i="1"/>
  <c r="M4529" i="1"/>
  <c r="M4532" i="1"/>
  <c r="M4535" i="1"/>
  <c r="M4536" i="1"/>
  <c r="M4538" i="1"/>
  <c r="M4539" i="1"/>
  <c r="M4540" i="1"/>
  <c r="M4541" i="1"/>
  <c r="M4543" i="1"/>
  <c r="M4544" i="1"/>
  <c r="M4546" i="1"/>
  <c r="M4552" i="1"/>
  <c r="M4553" i="1"/>
  <c r="M4554" i="1"/>
  <c r="M4559" i="1"/>
  <c r="M4562" i="1"/>
  <c r="M4563" i="1"/>
  <c r="M4566" i="1"/>
  <c r="M4574" i="1"/>
  <c r="M4575" i="1"/>
  <c r="M4576" i="1"/>
  <c r="M4578" i="1"/>
  <c r="M4581" i="1"/>
  <c r="M4585" i="1"/>
  <c r="M4587" i="1"/>
  <c r="M4591" i="1"/>
  <c r="M4594" i="1"/>
  <c r="M4595" i="1"/>
  <c r="M4597" i="1"/>
  <c r="M4598" i="1"/>
  <c r="M4599" i="1"/>
  <c r="M4600" i="1"/>
  <c r="M4603" i="1"/>
  <c r="M4608" i="1"/>
  <c r="M4614" i="1"/>
  <c r="M4615" i="1"/>
  <c r="M4617" i="1"/>
  <c r="M4623" i="1"/>
  <c r="M4628" i="1"/>
  <c r="M4629" i="1"/>
  <c r="M4630" i="1"/>
  <c r="M4632" i="1"/>
  <c r="M4633" i="1"/>
  <c r="M4635" i="1"/>
  <c r="M4639" i="1"/>
  <c r="M4640" i="1"/>
  <c r="M4642" i="1"/>
  <c r="M4643" i="1"/>
  <c r="M4651" i="1"/>
  <c r="M4660" i="1"/>
  <c r="M4665" i="1"/>
  <c r="M4668" i="1"/>
  <c r="M4669" i="1"/>
  <c r="M4670" i="1"/>
  <c r="M4671" i="1"/>
  <c r="M4675" i="1"/>
  <c r="M4679" i="1"/>
  <c r="M4680" i="1"/>
  <c r="M4681" i="1"/>
  <c r="M4687" i="1"/>
  <c r="M4688" i="1"/>
  <c r="M4690" i="1"/>
  <c r="M4691" i="1"/>
  <c r="M4696" i="1"/>
  <c r="M4697" i="1"/>
  <c r="M4700" i="1"/>
  <c r="M4701" i="1"/>
  <c r="M4702" i="1"/>
  <c r="M4703" i="1"/>
  <c r="M4705" i="1"/>
  <c r="M4706" i="1"/>
  <c r="M4708" i="1"/>
  <c r="M4710" i="1"/>
  <c r="M4717" i="1"/>
  <c r="M4719" i="1"/>
  <c r="M4720" i="1"/>
  <c r="M4721" i="1"/>
  <c r="M4723" i="1"/>
  <c r="M4725" i="1"/>
  <c r="M4726" i="1"/>
  <c r="M4730" i="1"/>
  <c r="M4731" i="1"/>
  <c r="M4732" i="1"/>
  <c r="M4733" i="1"/>
  <c r="M4735" i="1"/>
  <c r="M4736" i="1"/>
  <c r="M4738" i="1"/>
  <c r="M4739" i="1"/>
  <c r="M4740" i="1"/>
  <c r="M4741" i="1"/>
  <c r="M4742" i="1"/>
  <c r="M4746" i="1"/>
  <c r="M4750" i="1"/>
  <c r="M4751" i="1"/>
  <c r="M4753" i="1"/>
  <c r="M4754" i="1"/>
  <c r="M4755" i="1"/>
  <c r="M4759" i="1"/>
  <c r="M4760" i="1"/>
  <c r="M4762" i="1"/>
  <c r="M4763" i="1"/>
  <c r="M4764" i="1"/>
  <c r="M4765" i="1"/>
  <c r="M4772" i="1"/>
  <c r="M4773" i="1"/>
  <c r="M4774" i="1"/>
  <c r="M4775" i="1"/>
  <c r="M4776" i="1"/>
  <c r="M4777" i="1"/>
  <c r="M4778" i="1"/>
  <c r="M4779" i="1"/>
  <c r="M4780" i="1"/>
  <c r="M4785" i="1"/>
  <c r="M4789" i="1"/>
  <c r="M4790" i="1"/>
  <c r="M4793" i="1"/>
  <c r="M4794" i="1"/>
  <c r="M4796" i="1"/>
  <c r="M4798" i="1"/>
  <c r="M4801" i="1"/>
  <c r="M4802" i="1"/>
  <c r="M4803" i="1"/>
  <c r="M4804" i="1"/>
  <c r="M4806" i="1"/>
  <c r="M4808" i="1"/>
  <c r="M4809" i="1"/>
  <c r="M4810" i="1"/>
  <c r="M4815" i="1"/>
  <c r="M4820" i="1"/>
  <c r="M4823" i="1"/>
  <c r="M4827" i="1"/>
  <c r="M4828" i="1"/>
  <c r="M4833" i="1"/>
  <c r="M4834" i="1"/>
  <c r="M4844" i="1"/>
  <c r="M4846" i="1"/>
  <c r="M4848" i="1"/>
  <c r="M4849" i="1"/>
  <c r="M4850" i="1"/>
  <c r="M4851" i="1"/>
  <c r="M4852" i="1"/>
  <c r="M4853" i="1"/>
  <c r="M4854" i="1"/>
  <c r="M4856" i="1"/>
  <c r="M4858" i="1"/>
  <c r="M4859" i="1"/>
  <c r="M4861" i="1"/>
  <c r="M4863" i="1"/>
  <c r="M4864" i="1"/>
  <c r="M4865" i="1"/>
  <c r="M4866" i="1"/>
  <c r="M4867" i="1"/>
  <c r="M4869" i="1"/>
  <c r="M4871" i="1"/>
  <c r="M4874" i="1"/>
  <c r="M4878" i="1"/>
  <c r="M4879" i="1"/>
  <c r="M4882" i="1"/>
  <c r="M4886" i="1"/>
  <c r="M4888" i="1"/>
  <c r="M4891" i="1"/>
  <c r="M4892" i="1"/>
  <c r="M4893" i="1"/>
  <c r="M4894" i="1"/>
  <c r="M4899" i="1"/>
  <c r="M4900" i="1"/>
  <c r="M4905" i="1"/>
  <c r="M4909" i="1"/>
  <c r="M4910" i="1"/>
  <c r="M4911" i="1"/>
  <c r="M4912" i="1"/>
  <c r="M4915" i="1"/>
  <c r="M4916" i="1"/>
  <c r="M4917" i="1"/>
  <c r="M4918" i="1"/>
  <c r="M4922" i="1"/>
  <c r="M4926" i="1"/>
  <c r="M4927" i="1"/>
  <c r="M4929" i="1"/>
  <c r="M4930" i="1"/>
  <c r="M4932" i="1"/>
  <c r="M4934" i="1"/>
  <c r="M4935" i="1"/>
  <c r="M4939" i="1"/>
  <c r="M4943" i="1"/>
  <c r="M4944" i="1"/>
  <c r="M4948" i="1"/>
  <c r="M4950" i="1"/>
  <c r="M4956" i="1"/>
  <c r="M4958" i="1"/>
  <c r="M4960" i="1"/>
  <c r="M4962" i="1"/>
  <c r="M4963" i="1"/>
  <c r="M4965" i="1"/>
  <c r="M4967" i="1"/>
  <c r="M4969" i="1"/>
  <c r="M4972" i="1"/>
  <c r="M4978" i="1"/>
  <c r="M4980" i="1"/>
  <c r="M4982" i="1"/>
  <c r="M4988" i="1"/>
  <c r="M4992" i="1"/>
  <c r="M4993" i="1"/>
  <c r="M4994" i="1"/>
  <c r="M4998" i="1"/>
  <c r="M4999" i="1"/>
  <c r="M5002" i="1"/>
  <c r="M5004" i="1"/>
  <c r="M5010" i="1"/>
  <c r="M5011" i="1"/>
  <c r="M5012" i="1"/>
  <c r="M5016" i="1"/>
  <c r="M5017" i="1"/>
  <c r="M5018" i="1"/>
  <c r="M5020" i="1"/>
  <c r="M5022" i="1"/>
  <c r="M5023" i="1"/>
  <c r="M5026" i="1"/>
  <c r="M5028" i="1"/>
  <c r="M5030" i="1"/>
  <c r="M5032" i="1"/>
  <c r="M5038" i="1"/>
  <c r="M5040" i="1"/>
  <c r="M5043" i="1"/>
  <c r="M5044" i="1"/>
  <c r="M5045" i="1"/>
  <c r="M5046" i="1"/>
  <c r="M5049" i="1"/>
  <c r="M5053" i="1"/>
  <c r="M5054" i="1"/>
  <c r="M5055" i="1"/>
  <c r="M5058" i="1"/>
  <c r="M5064" i="1"/>
  <c r="M5065" i="1"/>
  <c r="M5067" i="1"/>
  <c r="M5073" i="1"/>
  <c r="M5074" i="1"/>
  <c r="M5076" i="1"/>
  <c r="M5077" i="1"/>
  <c r="M5078" i="1"/>
  <c r="M5079" i="1"/>
  <c r="M5081" i="1"/>
  <c r="M5086" i="1"/>
  <c r="M5089" i="1"/>
  <c r="M5090" i="1"/>
  <c r="M5091" i="1"/>
  <c r="M5092" i="1"/>
  <c r="M5093" i="1"/>
  <c r="M5095" i="1"/>
  <c r="M5099" i="1"/>
  <c r="M5100" i="1"/>
  <c r="M5104" i="1"/>
  <c r="M5106" i="1"/>
  <c r="M5107" i="1"/>
  <c r="M5108" i="1"/>
  <c r="M5109" i="1"/>
  <c r="M5112" i="1"/>
  <c r="M5114" i="1"/>
  <c r="M5116" i="1"/>
  <c r="M5120" i="1"/>
  <c r="M5123" i="1"/>
  <c r="M5124" i="1"/>
  <c r="M5128" i="1"/>
  <c r="M5132" i="1"/>
  <c r="M5133" i="1"/>
  <c r="M5134" i="1"/>
  <c r="M5136" i="1"/>
  <c r="M5140" i="1"/>
  <c r="M5141" i="1"/>
  <c r="M5142" i="1"/>
  <c r="M5145" i="1"/>
  <c r="M5146" i="1"/>
  <c r="M5148" i="1"/>
  <c r="M5151" i="1"/>
  <c r="M5154" i="1"/>
  <c r="M5155" i="1"/>
  <c r="M5160" i="1"/>
  <c r="M5161" i="1"/>
  <c r="M5163" i="1"/>
  <c r="M5165" i="1"/>
  <c r="M5167" i="1"/>
  <c r="M5170" i="1"/>
  <c r="M5171" i="1"/>
  <c r="M5172" i="1"/>
  <c r="M5173" i="1"/>
  <c r="M5174" i="1"/>
  <c r="M5176" i="1"/>
  <c r="M5177" i="1"/>
  <c r="M5178" i="1"/>
  <c r="M5179" i="1"/>
  <c r="M5180" i="1"/>
  <c r="M5181" i="1"/>
  <c r="M5183" i="1"/>
  <c r="M5184" i="1"/>
  <c r="M5188" i="1"/>
  <c r="M5189" i="1"/>
  <c r="M5190" i="1"/>
  <c r="M5193" i="1"/>
  <c r="M5199" i="1"/>
  <c r="M5202" i="1"/>
  <c r="M5204" i="1"/>
  <c r="M5205" i="1"/>
  <c r="M5207" i="1"/>
  <c r="M5208" i="1"/>
  <c r="M5212" i="1"/>
  <c r="M5216" i="1"/>
  <c r="M5217" i="1"/>
  <c r="M5218" i="1"/>
  <c r="M5220" i="1"/>
  <c r="M5222" i="1"/>
  <c r="M5223" i="1"/>
  <c r="M5224" i="1"/>
  <c r="M5227" i="1"/>
  <c r="M5228" i="1"/>
  <c r="M5229" i="1"/>
  <c r="M5230" i="1"/>
  <c r="M5231" i="1"/>
  <c r="M5232" i="1"/>
  <c r="M5241" i="1"/>
  <c r="M5242" i="1"/>
  <c r="M5244" i="1"/>
  <c r="M5246" i="1"/>
  <c r="M5247" i="1"/>
  <c r="M5248" i="1"/>
  <c r="M5251" i="1"/>
  <c r="M5252" i="1"/>
  <c r="M5258" i="1"/>
  <c r="M5259" i="1"/>
  <c r="M5260" i="1"/>
  <c r="M5261" i="1"/>
  <c r="M5263" i="1"/>
  <c r="M5269" i="1"/>
  <c r="M5271" i="1"/>
  <c r="M5272" i="1"/>
  <c r="M5274" i="1"/>
  <c r="M5275" i="1"/>
  <c r="M5278" i="1"/>
  <c r="M5288" i="1"/>
  <c r="M5289" i="1"/>
  <c r="M5290" i="1"/>
  <c r="M5297" i="1"/>
  <c r="M5300" i="1"/>
  <c r="M5301" i="1"/>
  <c r="M5302" i="1"/>
  <c r="M5303" i="1"/>
  <c r="M5304" i="1"/>
  <c r="M5305" i="1"/>
  <c r="M5310" i="1"/>
  <c r="M5315" i="1"/>
  <c r="M5316" i="1"/>
  <c r="M5322" i="1"/>
  <c r="M5326" i="1"/>
  <c r="M5327" i="1"/>
  <c r="M5328" i="1"/>
  <c r="M5329" i="1"/>
  <c r="M5330" i="1"/>
  <c r="M5334" i="1"/>
  <c r="M5336" i="1"/>
  <c r="M5339" i="1"/>
  <c r="M5340" i="1"/>
  <c r="M5341" i="1"/>
  <c r="M5342" i="1"/>
  <c r="M5344" i="1"/>
  <c r="M5345" i="1"/>
  <c r="M5349" i="1"/>
  <c r="M5352" i="1"/>
  <c r="M5353" i="1"/>
  <c r="M5354" i="1"/>
  <c r="M5355" i="1"/>
  <c r="M5358" i="1"/>
  <c r="M5359" i="1"/>
  <c r="M5361" i="1"/>
  <c r="M5362" i="1"/>
  <c r="M5364" i="1"/>
  <c r="M5365" i="1"/>
  <c r="M5366" i="1"/>
  <c r="M5370" i="1"/>
  <c r="M5372" i="1"/>
  <c r="M5375" i="1"/>
  <c r="M5376" i="1"/>
  <c r="M5377" i="1"/>
  <c r="M5382" i="1"/>
  <c r="M5384" i="1"/>
  <c r="M5386" i="1"/>
  <c r="M5387" i="1"/>
  <c r="M5388" i="1"/>
  <c r="M5390" i="1"/>
  <c r="M5392" i="1"/>
  <c r="M5394" i="1"/>
  <c r="M5395" i="1"/>
  <c r="M5396" i="1"/>
  <c r="M5398" i="1"/>
  <c r="M5400" i="1"/>
  <c r="M5401" i="1"/>
  <c r="M5404" i="1"/>
  <c r="M5407" i="1"/>
  <c r="M5411" i="1"/>
  <c r="M5412" i="1"/>
  <c r="M5414" i="1"/>
  <c r="M5415" i="1"/>
  <c r="M5416" i="1"/>
  <c r="M5417" i="1"/>
  <c r="M5418" i="1"/>
  <c r="M5419" i="1"/>
  <c r="M5421" i="1"/>
  <c r="M5422" i="1"/>
  <c r="M5430" i="1"/>
  <c r="M5432" i="1"/>
  <c r="M5436" i="1"/>
  <c r="M5440" i="1"/>
  <c r="M5441" i="1"/>
  <c r="M5442" i="1"/>
  <c r="M5444" i="1"/>
  <c r="M5446" i="1"/>
  <c r="M5448" i="1"/>
  <c r="M5450" i="1"/>
  <c r="M5452" i="1"/>
  <c r="M5453" i="1"/>
  <c r="M5455" i="1"/>
  <c r="M5456" i="1"/>
  <c r="M5457" i="1"/>
  <c r="M5458" i="1"/>
  <c r="M5459" i="1"/>
  <c r="M5460" i="1"/>
  <c r="M5461" i="1"/>
  <c r="M5464" i="1"/>
  <c r="M5467" i="1"/>
  <c r="M5469" i="1"/>
  <c r="M5470" i="1"/>
  <c r="M5475" i="1"/>
  <c r="M5478" i="1"/>
  <c r="M5480" i="1"/>
  <c r="M5481" i="1"/>
  <c r="M5485" i="1"/>
  <c r="M5489" i="1"/>
  <c r="M5501" i="1"/>
  <c r="M5502" i="1"/>
  <c r="M5505" i="1"/>
  <c r="M5507" i="1"/>
  <c r="M5510" i="1"/>
  <c r="M5517" i="1"/>
  <c r="M5518" i="1"/>
  <c r="M5519" i="1"/>
  <c r="M5522" i="1"/>
  <c r="M5527" i="1"/>
  <c r="M5529" i="1"/>
  <c r="M5530" i="1"/>
  <c r="M5531" i="1"/>
  <c r="M5539" i="1"/>
  <c r="M5541" i="1"/>
  <c r="M5542" i="1"/>
  <c r="M5545" i="1"/>
  <c r="M5546" i="1"/>
  <c r="M5548" i="1"/>
  <c r="M5550" i="1"/>
  <c r="M5551" i="1"/>
  <c r="M5554" i="1"/>
  <c r="M5555" i="1"/>
  <c r="M5561" i="1"/>
  <c r="M5564" i="1"/>
  <c r="M5565" i="1"/>
  <c r="M5566" i="1"/>
  <c r="M5569" i="1"/>
  <c r="M5571" i="1"/>
  <c r="M5572" i="1"/>
  <c r="M5573" i="1"/>
  <c r="M5576" i="1"/>
  <c r="M5578" i="1"/>
  <c r="M5580" i="1"/>
  <c r="M5584" i="1"/>
  <c r="M5585" i="1"/>
  <c r="M5587" i="1"/>
  <c r="M5589" i="1"/>
  <c r="M5590" i="1"/>
  <c r="M5591" i="1"/>
  <c r="M5594" i="1"/>
  <c r="M5595" i="1"/>
  <c r="M5597" i="1"/>
  <c r="M5600" i="1"/>
  <c r="M5602" i="1"/>
  <c r="M5603" i="1"/>
  <c r="M5605" i="1"/>
  <c r="M5606" i="1"/>
  <c r="M5607" i="1"/>
  <c r="M5612" i="1"/>
  <c r="M5614" i="1"/>
  <c r="M5617" i="1"/>
  <c r="M5619" i="1"/>
  <c r="M5620" i="1"/>
  <c r="M5622" i="1"/>
  <c r="M5623" i="1"/>
  <c r="M5625" i="1"/>
  <c r="M5632" i="1"/>
  <c r="M5636" i="1"/>
  <c r="M5637" i="1"/>
  <c r="M5640" i="1"/>
  <c r="M5641" i="1"/>
  <c r="M5642" i="1"/>
  <c r="M5645" i="1"/>
  <c r="M5646" i="1"/>
  <c r="M5647" i="1"/>
  <c r="M5648" i="1"/>
  <c r="M5649" i="1"/>
  <c r="M5653" i="1"/>
  <c r="M5656" i="1"/>
  <c r="M5657" i="1"/>
  <c r="M5664" i="1"/>
  <c r="M5667" i="1"/>
  <c r="M5668" i="1"/>
  <c r="M5670" i="1"/>
  <c r="M5671" i="1"/>
  <c r="M5681" i="1"/>
  <c r="M5682" i="1"/>
  <c r="M5683" i="1"/>
  <c r="M5684" i="1"/>
  <c r="M5685" i="1"/>
  <c r="M5686" i="1"/>
  <c r="M5689" i="1"/>
  <c r="M5690" i="1"/>
  <c r="M5691" i="1"/>
  <c r="M5692" i="1"/>
  <c r="M5696" i="1"/>
  <c r="M5698" i="1"/>
  <c r="M5699" i="1"/>
  <c r="M5704" i="1"/>
  <c r="M5705" i="1"/>
  <c r="M5707" i="1"/>
  <c r="M5710" i="1"/>
  <c r="M5711" i="1"/>
  <c r="M5719" i="1"/>
  <c r="M5720" i="1"/>
  <c r="M5722" i="1"/>
  <c r="M5724" i="1"/>
  <c r="M5725" i="1"/>
  <c r="M5726" i="1"/>
  <c r="M5729" i="1"/>
  <c r="M5733" i="1"/>
  <c r="M5735" i="1"/>
  <c r="M5737" i="1"/>
  <c r="M5743" i="1"/>
  <c r="M5751" i="1"/>
  <c r="M5756" i="1"/>
  <c r="M5757" i="1"/>
  <c r="M5758" i="1"/>
  <c r="M5764" i="1"/>
  <c r="M5765" i="1"/>
  <c r="M5767" i="1"/>
  <c r="M5768" i="1"/>
  <c r="M5769" i="1"/>
  <c r="M5770" i="1"/>
  <c r="M5771" i="1"/>
  <c r="M5772" i="1"/>
  <c r="M5773" i="1"/>
  <c r="M5774" i="1"/>
  <c r="M5775" i="1"/>
  <c r="M5776" i="1"/>
  <c r="M5777" i="1"/>
  <c r="M5778" i="1"/>
  <c r="M5781" i="1"/>
  <c r="M5786" i="1"/>
  <c r="M5789" i="1"/>
  <c r="M5790" i="1"/>
  <c r="M5797" i="1"/>
  <c r="M5799" i="1"/>
  <c r="M5804" i="1"/>
  <c r="M5806" i="1"/>
  <c r="M5808" i="1"/>
  <c r="M5810" i="1"/>
  <c r="M5811" i="1"/>
  <c r="M5817" i="1"/>
  <c r="M5822" i="1"/>
  <c r="M5826" i="1"/>
  <c r="M5827" i="1"/>
  <c r="M5829" i="1"/>
  <c r="M5831" i="1"/>
  <c r="M5832" i="1"/>
  <c r="M5835" i="1"/>
  <c r="M5836" i="1"/>
  <c r="M5840" i="1"/>
  <c r="M5841" i="1"/>
  <c r="M5843" i="1"/>
  <c r="M5845" i="1"/>
  <c r="M5846" i="1"/>
  <c r="M5849" i="1"/>
  <c r="M5850" i="1"/>
  <c r="M5852" i="1"/>
  <c r="M5853" i="1"/>
  <c r="M5856" i="1"/>
  <c r="M5857" i="1"/>
  <c r="M5858" i="1"/>
  <c r="M5859" i="1"/>
  <c r="M5861" i="1"/>
  <c r="M5863" i="1"/>
  <c r="M5864" i="1"/>
  <c r="M5866" i="1"/>
  <c r="M5869" i="1"/>
  <c r="M5870" i="1"/>
  <c r="M5872" i="1"/>
  <c r="M5873" i="1"/>
  <c r="M5874" i="1"/>
  <c r="M5878" i="1"/>
  <c r="M5879" i="1"/>
  <c r="M5880" i="1"/>
  <c r="M5883" i="1"/>
  <c r="M5886" i="1"/>
  <c r="M5890" i="1"/>
  <c r="M5892" i="1"/>
  <c r="M5897" i="1"/>
  <c r="M5898" i="1"/>
  <c r="M5900" i="1"/>
  <c r="M5903" i="1"/>
  <c r="M5905" i="1"/>
  <c r="M5907" i="1"/>
  <c r="M5909" i="1"/>
  <c r="M5911" i="1"/>
  <c r="M5913" i="1"/>
  <c r="M5916" i="1"/>
  <c r="M5918" i="1"/>
  <c r="M5919" i="1"/>
  <c r="M5920" i="1"/>
  <c r="M5925" i="1"/>
  <c r="M5926" i="1"/>
  <c r="M5928" i="1"/>
  <c r="M5929" i="1"/>
  <c r="M5930" i="1"/>
  <c r="M5934" i="1"/>
  <c r="M5935" i="1"/>
  <c r="M5937" i="1"/>
  <c r="M5938" i="1"/>
  <c r="M5939" i="1"/>
  <c r="M5940" i="1"/>
  <c r="M5945" i="1"/>
  <c r="M5946" i="1"/>
  <c r="M5949" i="1"/>
  <c r="M5950" i="1"/>
  <c r="M5954" i="1"/>
  <c r="M5955" i="1"/>
  <c r="M5956" i="1"/>
  <c r="M5963" i="1"/>
  <c r="M5967" i="1"/>
  <c r="M5969" i="1"/>
  <c r="M5971" i="1"/>
  <c r="M5973" i="1"/>
  <c r="M5975" i="1"/>
  <c r="M5976" i="1"/>
  <c r="M5978" i="1"/>
  <c r="M5986" i="1"/>
  <c r="M5990" i="1"/>
  <c r="M5992" i="1"/>
  <c r="M5996" i="1"/>
  <c r="M5998" i="1"/>
  <c r="L2" i="1"/>
  <c r="M2" i="1" s="1"/>
  <c r="L3" i="1"/>
  <c r="M3" i="1" s="1"/>
  <c r="L4" i="1"/>
  <c r="L5" i="1"/>
  <c r="L6" i="1"/>
  <c r="M6" i="1" s="1"/>
  <c r="L7" i="1"/>
  <c r="M7" i="1" s="1"/>
  <c r="L8" i="1"/>
  <c r="M8" i="1" s="1"/>
  <c r="L9" i="1"/>
  <c r="M9" i="1" s="1"/>
  <c r="L10" i="1"/>
  <c r="L11" i="1"/>
  <c r="M11" i="1" s="1"/>
  <c r="L12" i="1"/>
  <c r="L13" i="1"/>
  <c r="L14" i="1"/>
  <c r="L15" i="1"/>
  <c r="L16" i="1"/>
  <c r="L17" i="1"/>
  <c r="L18" i="1"/>
  <c r="M18" i="1" s="1"/>
  <c r="L19" i="1"/>
  <c r="M19" i="1" s="1"/>
  <c r="L20" i="1"/>
  <c r="M20" i="1" s="1"/>
  <c r="L21" i="1"/>
  <c r="M21" i="1" s="1"/>
  <c r="L22" i="1"/>
  <c r="M22" i="1" s="1"/>
  <c r="L23" i="1"/>
  <c r="L24" i="1"/>
  <c r="L25" i="1"/>
  <c r="M25" i="1" s="1"/>
  <c r="L26" i="1"/>
  <c r="M26" i="1" s="1"/>
  <c r="L27" i="1"/>
  <c r="L28" i="1"/>
  <c r="L29" i="1"/>
  <c r="L30" i="1"/>
  <c r="M30" i="1" s="1"/>
  <c r="L31" i="1"/>
  <c r="L32" i="1"/>
  <c r="M32" i="1" s="1"/>
  <c r="L33" i="1"/>
  <c r="L34" i="1"/>
  <c r="L35" i="1"/>
  <c r="L36" i="1"/>
  <c r="M36" i="1" s="1"/>
  <c r="L37" i="1"/>
  <c r="L38" i="1"/>
  <c r="L39" i="1"/>
  <c r="M39" i="1" s="1"/>
  <c r="L40" i="1"/>
  <c r="M40" i="1" s="1"/>
  <c r="L41" i="1"/>
  <c r="L42" i="1"/>
  <c r="L43" i="1"/>
  <c r="M43" i="1" s="1"/>
  <c r="L44" i="1"/>
  <c r="M44" i="1" s="1"/>
  <c r="L45" i="1"/>
  <c r="M45" i="1" s="1"/>
  <c r="L46" i="1"/>
  <c r="M46" i="1" s="1"/>
  <c r="L47" i="1"/>
  <c r="L48" i="1"/>
  <c r="L49" i="1"/>
  <c r="M49" i="1" s="1"/>
  <c r="L50" i="1"/>
  <c r="M50" i="1" s="1"/>
  <c r="L51" i="1"/>
  <c r="M51" i="1" s="1"/>
  <c r="L52" i="1"/>
  <c r="L53" i="1"/>
  <c r="M53" i="1" s="1"/>
  <c r="L54" i="1"/>
  <c r="M54" i="1" s="1"/>
  <c r="L55" i="1"/>
  <c r="M55" i="1" s="1"/>
  <c r="L56" i="1"/>
  <c r="L57" i="1"/>
  <c r="L58" i="1"/>
  <c r="L59" i="1"/>
  <c r="L60" i="1"/>
  <c r="L61" i="1"/>
  <c r="L62" i="1"/>
  <c r="L63" i="1"/>
  <c r="M63" i="1" s="1"/>
  <c r="L64" i="1"/>
  <c r="L65" i="1"/>
  <c r="L66" i="1"/>
  <c r="M66" i="1" s="1"/>
  <c r="L67" i="1"/>
  <c r="L68" i="1"/>
  <c r="M68" i="1" s="1"/>
  <c r="L69" i="1"/>
  <c r="L70" i="1"/>
  <c r="L71" i="1"/>
  <c r="L72" i="1"/>
  <c r="M72" i="1" s="1"/>
  <c r="L73" i="1"/>
  <c r="M73" i="1" s="1"/>
  <c r="L74" i="1"/>
  <c r="L75" i="1"/>
  <c r="L76" i="1"/>
  <c r="L77" i="1"/>
  <c r="L78" i="1"/>
  <c r="L79" i="1"/>
  <c r="M79" i="1" s="1"/>
  <c r="L80" i="1"/>
  <c r="M80" i="1" s="1"/>
  <c r="L81" i="1"/>
  <c r="L82" i="1"/>
  <c r="M82" i="1" s="1"/>
  <c r="L83" i="1"/>
  <c r="L84" i="1"/>
  <c r="L85" i="1"/>
  <c r="L86" i="1"/>
  <c r="L87" i="1"/>
  <c r="L88" i="1"/>
  <c r="L89" i="1"/>
  <c r="L90" i="1"/>
  <c r="L91" i="1"/>
  <c r="M91" i="1" s="1"/>
  <c r="L92" i="1"/>
  <c r="M92" i="1" s="1"/>
  <c r="L93" i="1"/>
  <c r="L94" i="1"/>
  <c r="M94" i="1" s="1"/>
  <c r="L95" i="1"/>
  <c r="L96" i="1"/>
  <c r="M96" i="1" s="1"/>
  <c r="L97" i="1"/>
  <c r="M97" i="1" s="1"/>
  <c r="L98" i="1"/>
  <c r="M98" i="1" s="1"/>
  <c r="L99" i="1"/>
  <c r="M99" i="1" s="1"/>
  <c r="L100" i="1"/>
  <c r="L101" i="1"/>
  <c r="L102" i="1"/>
  <c r="M102" i="1" s="1"/>
  <c r="L103" i="1"/>
  <c r="M103" i="1" s="1"/>
  <c r="L104" i="1"/>
  <c r="M104" i="1" s="1"/>
  <c r="L105" i="1"/>
  <c r="L106" i="1"/>
  <c r="L107" i="1"/>
  <c r="M107" i="1" s="1"/>
  <c r="L108" i="1"/>
  <c r="L109" i="1"/>
  <c r="M109" i="1" s="1"/>
  <c r="L110" i="1"/>
  <c r="M110" i="1" s="1"/>
  <c r="L111" i="1"/>
  <c r="M111" i="1" s="1"/>
  <c r="L112" i="1"/>
  <c r="M112" i="1" s="1"/>
  <c r="L113" i="1"/>
  <c r="M113" i="1" s="1"/>
  <c r="L114" i="1"/>
  <c r="L115" i="1"/>
  <c r="M115" i="1" s="1"/>
  <c r="L116" i="1"/>
  <c r="M116" i="1" s="1"/>
  <c r="L117" i="1"/>
  <c r="M117" i="1" s="1"/>
  <c r="L118" i="1"/>
  <c r="L119" i="1"/>
  <c r="M119" i="1" s="1"/>
  <c r="L120" i="1"/>
  <c r="M120" i="1" s="1"/>
  <c r="L121" i="1"/>
  <c r="M121" i="1" s="1"/>
  <c r="L122" i="1"/>
  <c r="L123" i="1"/>
  <c r="L124" i="1"/>
  <c r="L125" i="1"/>
  <c r="M125" i="1" s="1"/>
  <c r="L126" i="1"/>
  <c r="L127" i="1"/>
  <c r="M127" i="1" s="1"/>
  <c r="L128" i="1"/>
  <c r="M128" i="1" s="1"/>
  <c r="L129" i="1"/>
  <c r="L130" i="1"/>
  <c r="L131" i="1"/>
  <c r="M131" i="1" s="1"/>
  <c r="L132" i="1"/>
  <c r="L133" i="1"/>
  <c r="M133" i="1" s="1"/>
  <c r="L134" i="1"/>
  <c r="L135" i="1"/>
  <c r="M135" i="1" s="1"/>
  <c r="L136" i="1"/>
  <c r="L137" i="1"/>
  <c r="M137" i="1" s="1"/>
  <c r="L138" i="1"/>
  <c r="L139" i="1"/>
  <c r="L140" i="1"/>
  <c r="L141" i="1"/>
  <c r="M141" i="1" s="1"/>
  <c r="L142" i="1"/>
  <c r="L143" i="1"/>
  <c r="L144" i="1"/>
  <c r="M144" i="1" s="1"/>
  <c r="L145" i="1"/>
  <c r="M145" i="1" s="1"/>
  <c r="L146" i="1"/>
  <c r="M146" i="1" s="1"/>
  <c r="L147" i="1"/>
  <c r="M147" i="1" s="1"/>
  <c r="L148" i="1"/>
  <c r="L149" i="1"/>
  <c r="M149" i="1" s="1"/>
  <c r="L150" i="1"/>
  <c r="M150" i="1" s="1"/>
  <c r="L151" i="1"/>
  <c r="M151" i="1" s="1"/>
  <c r="L152" i="1"/>
  <c r="M152" i="1" s="1"/>
  <c r="L153" i="1"/>
  <c r="L154" i="1"/>
  <c r="L155" i="1"/>
  <c r="M155" i="1" s="1"/>
  <c r="L156" i="1"/>
  <c r="M156" i="1" s="1"/>
  <c r="L157" i="1"/>
  <c r="M157" i="1" s="1"/>
  <c r="L158" i="1"/>
  <c r="L159" i="1"/>
  <c r="M159" i="1" s="1"/>
  <c r="L160" i="1"/>
  <c r="M160" i="1" s="1"/>
  <c r="L161" i="1"/>
  <c r="L162" i="1"/>
  <c r="M162" i="1" s="1"/>
  <c r="L163" i="1"/>
  <c r="M163" i="1" s="1"/>
  <c r="L164" i="1"/>
  <c r="M164" i="1" s="1"/>
  <c r="L165" i="1"/>
  <c r="M165" i="1" s="1"/>
  <c r="L166" i="1"/>
  <c r="M166" i="1" s="1"/>
  <c r="L167" i="1"/>
  <c r="M167" i="1" s="1"/>
  <c r="L168" i="1"/>
  <c r="M168" i="1" s="1"/>
  <c r="L169" i="1"/>
  <c r="M169" i="1" s="1"/>
  <c r="L170" i="1"/>
  <c r="L171" i="1"/>
  <c r="L172" i="1"/>
  <c r="M172" i="1" s="1"/>
  <c r="L173" i="1"/>
  <c r="M173" i="1" s="1"/>
  <c r="L174" i="1"/>
  <c r="M174" i="1" s="1"/>
  <c r="L175" i="1"/>
  <c r="L176" i="1"/>
  <c r="L177" i="1"/>
  <c r="L178" i="1"/>
  <c r="M178" i="1" s="1"/>
  <c r="L179" i="1"/>
  <c r="M179" i="1" s="1"/>
  <c r="L180" i="1"/>
  <c r="M180" i="1" s="1"/>
  <c r="L181" i="1"/>
  <c r="L182" i="1"/>
  <c r="M182" i="1" s="1"/>
  <c r="L183" i="1"/>
  <c r="M183" i="1" s="1"/>
  <c r="L184" i="1"/>
  <c r="M184" i="1" s="1"/>
  <c r="L185" i="1"/>
  <c r="L186" i="1"/>
  <c r="L187" i="1"/>
  <c r="M187" i="1" s="1"/>
  <c r="L188" i="1"/>
  <c r="M188" i="1" s="1"/>
  <c r="L189" i="1"/>
  <c r="M189" i="1" s="1"/>
  <c r="L190" i="1"/>
  <c r="M190" i="1" s="1"/>
  <c r="L191" i="1"/>
  <c r="L192" i="1"/>
  <c r="M192" i="1" s="1"/>
  <c r="L193" i="1"/>
  <c r="L194" i="1"/>
  <c r="M194" i="1" s="1"/>
  <c r="L195" i="1"/>
  <c r="M195" i="1" s="1"/>
  <c r="L196" i="1"/>
  <c r="M196" i="1" s="1"/>
  <c r="L197" i="1"/>
  <c r="M197" i="1" s="1"/>
  <c r="L198" i="1"/>
  <c r="M198" i="1" s="1"/>
  <c r="L199" i="1"/>
  <c r="M199" i="1" s="1"/>
  <c r="L200" i="1"/>
  <c r="M200" i="1" s="1"/>
  <c r="L201" i="1"/>
  <c r="M201" i="1" s="1"/>
  <c r="L202" i="1"/>
  <c r="M202" i="1" s="1"/>
  <c r="L203" i="1"/>
  <c r="L204" i="1"/>
  <c r="M204" i="1" s="1"/>
  <c r="L205" i="1"/>
  <c r="M205" i="1" s="1"/>
  <c r="L206" i="1"/>
  <c r="M206" i="1" s="1"/>
  <c r="L207" i="1"/>
  <c r="M207" i="1" s="1"/>
  <c r="L208" i="1"/>
  <c r="L209" i="1"/>
  <c r="L210" i="1"/>
  <c r="M210" i="1" s="1"/>
  <c r="L211" i="1"/>
  <c r="M211" i="1" s="1"/>
  <c r="L212" i="1"/>
  <c r="M212" i="1" s="1"/>
  <c r="L213" i="1"/>
  <c r="M213" i="1" s="1"/>
  <c r="L214" i="1"/>
  <c r="M214" i="1" s="1"/>
  <c r="L215" i="1"/>
  <c r="M215" i="1" s="1"/>
  <c r="L216" i="1"/>
  <c r="M216" i="1" s="1"/>
  <c r="L217" i="1"/>
  <c r="M217" i="1" s="1"/>
  <c r="L218" i="1"/>
  <c r="M218" i="1" s="1"/>
  <c r="L219" i="1"/>
  <c r="L220" i="1"/>
  <c r="M220" i="1" s="1"/>
  <c r="L221" i="1"/>
  <c r="M221" i="1" s="1"/>
  <c r="L222" i="1"/>
  <c r="L223" i="1"/>
  <c r="M223" i="1" s="1"/>
  <c r="L224" i="1"/>
  <c r="L225" i="1"/>
  <c r="L226" i="1"/>
  <c r="M226" i="1" s="1"/>
  <c r="L227" i="1"/>
  <c r="M227" i="1" s="1"/>
  <c r="L228" i="1"/>
  <c r="M228" i="1" s="1"/>
  <c r="L229" i="1"/>
  <c r="L230" i="1"/>
  <c r="M230" i="1" s="1"/>
  <c r="L231" i="1"/>
  <c r="M231" i="1" s="1"/>
  <c r="L232" i="1"/>
  <c r="L233" i="1"/>
  <c r="L234" i="1"/>
  <c r="L235" i="1"/>
  <c r="M235" i="1" s="1"/>
  <c r="L236" i="1"/>
  <c r="M236" i="1" s="1"/>
  <c r="L237" i="1"/>
  <c r="M237" i="1" s="1"/>
  <c r="L238" i="1"/>
  <c r="M238" i="1" s="1"/>
  <c r="L239" i="1"/>
  <c r="L240" i="1"/>
  <c r="L241" i="1"/>
  <c r="M241" i="1" s="1"/>
  <c r="L242" i="1"/>
  <c r="M242" i="1" s="1"/>
  <c r="L243" i="1"/>
  <c r="L244" i="1"/>
  <c r="M244" i="1" s="1"/>
  <c r="L245" i="1"/>
  <c r="M245" i="1" s="1"/>
  <c r="L246" i="1"/>
  <c r="L247" i="1"/>
  <c r="M247" i="1" s="1"/>
  <c r="L248" i="1"/>
  <c r="L249" i="1"/>
  <c r="M249" i="1" s="1"/>
  <c r="L250" i="1"/>
  <c r="L251" i="1"/>
  <c r="M251" i="1" s="1"/>
  <c r="L252" i="1"/>
  <c r="L253" i="1"/>
  <c r="M253" i="1" s="1"/>
  <c r="L254" i="1"/>
  <c r="M254" i="1" s="1"/>
  <c r="L255" i="1"/>
  <c r="M255" i="1" s="1"/>
  <c r="L256" i="1"/>
  <c r="M256" i="1" s="1"/>
  <c r="L257" i="1"/>
  <c r="L258" i="1"/>
  <c r="L259" i="1"/>
  <c r="L260" i="1"/>
  <c r="M260" i="1" s="1"/>
  <c r="L261" i="1"/>
  <c r="L262" i="1"/>
  <c r="M262" i="1" s="1"/>
  <c r="L263" i="1"/>
  <c r="L264" i="1"/>
  <c r="L265" i="1"/>
  <c r="M265" i="1" s="1"/>
  <c r="L266" i="1"/>
  <c r="M266" i="1" s="1"/>
  <c r="L267" i="1"/>
  <c r="M267" i="1" s="1"/>
  <c r="L268" i="1"/>
  <c r="L269" i="1"/>
  <c r="M269" i="1" s="1"/>
  <c r="L270" i="1"/>
  <c r="M270" i="1" s="1"/>
  <c r="L271" i="1"/>
  <c r="M271" i="1" s="1"/>
  <c r="L272" i="1"/>
  <c r="L273" i="1"/>
  <c r="L274" i="1"/>
  <c r="L275" i="1"/>
  <c r="L276" i="1"/>
  <c r="M276" i="1" s="1"/>
  <c r="L277" i="1"/>
  <c r="L278" i="1"/>
  <c r="L279" i="1"/>
  <c r="L280" i="1"/>
  <c r="M280" i="1" s="1"/>
  <c r="L281" i="1"/>
  <c r="L282" i="1"/>
  <c r="M282" i="1" s="1"/>
  <c r="L283" i="1"/>
  <c r="M283" i="1" s="1"/>
  <c r="L284" i="1"/>
  <c r="L285" i="1"/>
  <c r="L286" i="1"/>
  <c r="M286" i="1" s="1"/>
  <c r="L287" i="1"/>
  <c r="M287" i="1" s="1"/>
  <c r="L288" i="1"/>
  <c r="M288" i="1" s="1"/>
  <c r="L289" i="1"/>
  <c r="L290" i="1"/>
  <c r="M290" i="1" s="1"/>
  <c r="L291" i="1"/>
  <c r="L292" i="1"/>
  <c r="L293" i="1"/>
  <c r="M293" i="1" s="1"/>
  <c r="L294" i="1"/>
  <c r="L295" i="1"/>
  <c r="M295" i="1" s="1"/>
  <c r="L296" i="1"/>
  <c r="M296" i="1" s="1"/>
  <c r="L297" i="1"/>
  <c r="M297" i="1" s="1"/>
  <c r="L298" i="1"/>
  <c r="M298" i="1" s="1"/>
  <c r="L299" i="1"/>
  <c r="L300" i="1"/>
  <c r="M300" i="1" s="1"/>
  <c r="L301" i="1"/>
  <c r="L302" i="1"/>
  <c r="L303" i="1"/>
  <c r="L304" i="1"/>
  <c r="M304" i="1" s="1"/>
  <c r="L305" i="1"/>
  <c r="M305" i="1" s="1"/>
  <c r="L306" i="1"/>
  <c r="M306" i="1" s="1"/>
  <c r="L307" i="1"/>
  <c r="M307" i="1" s="1"/>
  <c r="L308" i="1"/>
  <c r="L309" i="1"/>
  <c r="M309" i="1" s="1"/>
  <c r="L310" i="1"/>
  <c r="M310" i="1" s="1"/>
  <c r="L311" i="1"/>
  <c r="L312" i="1"/>
  <c r="L313" i="1"/>
  <c r="L314" i="1"/>
  <c r="M314" i="1" s="1"/>
  <c r="L315" i="1"/>
  <c r="M315" i="1" s="1"/>
  <c r="L316" i="1"/>
  <c r="M316" i="1" s="1"/>
  <c r="L317" i="1"/>
  <c r="L318" i="1"/>
  <c r="L319" i="1"/>
  <c r="M319" i="1" s="1"/>
  <c r="L320" i="1"/>
  <c r="L321" i="1"/>
  <c r="M321" i="1" s="1"/>
  <c r="L322" i="1"/>
  <c r="M322" i="1" s="1"/>
  <c r="L323" i="1"/>
  <c r="L324" i="1"/>
  <c r="M324" i="1" s="1"/>
  <c r="L325" i="1"/>
  <c r="L326" i="1"/>
  <c r="L327" i="1"/>
  <c r="L328" i="1"/>
  <c r="L329" i="1"/>
  <c r="L330" i="1"/>
  <c r="M330" i="1" s="1"/>
  <c r="L331" i="1"/>
  <c r="L332" i="1"/>
  <c r="L333" i="1"/>
  <c r="L334" i="1"/>
  <c r="M334" i="1" s="1"/>
  <c r="L335" i="1"/>
  <c r="L336" i="1"/>
  <c r="M336" i="1" s="1"/>
  <c r="L337" i="1"/>
  <c r="L338" i="1"/>
  <c r="L339" i="1"/>
  <c r="M339" i="1" s="1"/>
  <c r="L340" i="1"/>
  <c r="M340" i="1" s="1"/>
  <c r="L341" i="1"/>
  <c r="L342" i="1"/>
  <c r="L343" i="1"/>
  <c r="M343" i="1" s="1"/>
  <c r="L344" i="1"/>
  <c r="M344" i="1" s="1"/>
  <c r="L345" i="1"/>
  <c r="M345" i="1" s="1"/>
  <c r="L346" i="1"/>
  <c r="M346" i="1" s="1"/>
  <c r="L347" i="1"/>
  <c r="L348" i="1"/>
  <c r="M348" i="1" s="1"/>
  <c r="L349" i="1"/>
  <c r="M349" i="1" s="1"/>
  <c r="L350" i="1"/>
  <c r="L351" i="1"/>
  <c r="M351" i="1" s="1"/>
  <c r="L352" i="1"/>
  <c r="L353" i="1"/>
  <c r="L354" i="1"/>
  <c r="M354" i="1" s="1"/>
  <c r="L355" i="1"/>
  <c r="L356" i="1"/>
  <c r="L357" i="1"/>
  <c r="L358" i="1"/>
  <c r="L359" i="1"/>
  <c r="M359" i="1" s="1"/>
  <c r="L360" i="1"/>
  <c r="M360" i="1" s="1"/>
  <c r="L361" i="1"/>
  <c r="L362" i="1"/>
  <c r="L363" i="1"/>
  <c r="L364" i="1"/>
  <c r="L365" i="1"/>
  <c r="M365" i="1" s="1"/>
  <c r="L366" i="1"/>
  <c r="M366" i="1" s="1"/>
  <c r="L367" i="1"/>
  <c r="L368" i="1"/>
  <c r="M368" i="1" s="1"/>
  <c r="L369" i="1"/>
  <c r="M369" i="1" s="1"/>
  <c r="L370" i="1"/>
  <c r="L371" i="1"/>
  <c r="M371" i="1" s="1"/>
  <c r="L372" i="1"/>
  <c r="M372" i="1" s="1"/>
  <c r="L373" i="1"/>
  <c r="M373" i="1" s="1"/>
  <c r="L374" i="1"/>
  <c r="M374" i="1" s="1"/>
  <c r="L375" i="1"/>
  <c r="L376" i="1"/>
  <c r="L377" i="1"/>
  <c r="M377" i="1" s="1"/>
  <c r="L378" i="1"/>
  <c r="L379" i="1"/>
  <c r="M379" i="1" s="1"/>
  <c r="L380" i="1"/>
  <c r="M380" i="1" s="1"/>
  <c r="L381" i="1"/>
  <c r="M381" i="1" s="1"/>
  <c r="L382" i="1"/>
  <c r="M382" i="1" s="1"/>
  <c r="L383" i="1"/>
  <c r="M383" i="1" s="1"/>
  <c r="L384" i="1"/>
  <c r="M384" i="1" s="1"/>
  <c r="L385" i="1"/>
  <c r="L386" i="1"/>
  <c r="M386" i="1" s="1"/>
  <c r="L387" i="1"/>
  <c r="L388" i="1"/>
  <c r="M388" i="1" s="1"/>
  <c r="L389" i="1"/>
  <c r="L390" i="1"/>
  <c r="L391" i="1"/>
  <c r="L392" i="1"/>
  <c r="M392" i="1" s="1"/>
  <c r="L393" i="1"/>
  <c r="M393" i="1" s="1"/>
  <c r="L394" i="1"/>
  <c r="M394" i="1" s="1"/>
  <c r="L395" i="1"/>
  <c r="M395" i="1" s="1"/>
  <c r="L396" i="1"/>
  <c r="L397" i="1"/>
  <c r="M397" i="1" s="1"/>
  <c r="L398" i="1"/>
  <c r="L399" i="1"/>
  <c r="M399" i="1" s="1"/>
  <c r="L400" i="1"/>
  <c r="M400" i="1" s="1"/>
  <c r="L401" i="1"/>
  <c r="L402" i="1"/>
  <c r="L403" i="1"/>
  <c r="L404" i="1"/>
  <c r="M404" i="1" s="1"/>
  <c r="L405" i="1"/>
  <c r="M405" i="1" s="1"/>
  <c r="L406" i="1"/>
  <c r="M406" i="1" s="1"/>
  <c r="L407" i="1"/>
  <c r="M407" i="1" s="1"/>
  <c r="L408" i="1"/>
  <c r="M408" i="1" s="1"/>
  <c r="L409" i="1"/>
  <c r="M409" i="1" s="1"/>
  <c r="L410" i="1"/>
  <c r="L411" i="1"/>
  <c r="L412" i="1"/>
  <c r="L413" i="1"/>
  <c r="M413" i="1" s="1"/>
  <c r="L414" i="1"/>
  <c r="L415" i="1"/>
  <c r="M415" i="1" s="1"/>
  <c r="L416" i="1"/>
  <c r="M416" i="1" s="1"/>
  <c r="L417" i="1"/>
  <c r="M417" i="1" s="1"/>
  <c r="L418" i="1"/>
  <c r="M418" i="1" s="1"/>
  <c r="L419" i="1"/>
  <c r="M419" i="1" s="1"/>
  <c r="L420" i="1"/>
  <c r="M420" i="1" s="1"/>
  <c r="L421" i="1"/>
  <c r="M421" i="1" s="1"/>
  <c r="L422" i="1"/>
  <c r="M422" i="1" s="1"/>
  <c r="L423" i="1"/>
  <c r="M423" i="1" s="1"/>
  <c r="L424" i="1"/>
  <c r="M424" i="1" s="1"/>
  <c r="L425" i="1"/>
  <c r="M425" i="1" s="1"/>
  <c r="L426" i="1"/>
  <c r="M426" i="1" s="1"/>
  <c r="L427" i="1"/>
  <c r="M427" i="1" s="1"/>
  <c r="L428" i="1"/>
  <c r="M428" i="1" s="1"/>
  <c r="L429" i="1"/>
  <c r="L430" i="1"/>
  <c r="L431" i="1"/>
  <c r="L432" i="1"/>
  <c r="M432" i="1" s="1"/>
  <c r="L433" i="1"/>
  <c r="M433" i="1" s="1"/>
  <c r="L434" i="1"/>
  <c r="M434" i="1" s="1"/>
  <c r="L435" i="1"/>
  <c r="L436" i="1"/>
  <c r="M436" i="1" s="1"/>
  <c r="L437" i="1"/>
  <c r="M437" i="1" s="1"/>
  <c r="L438" i="1"/>
  <c r="M438" i="1" s="1"/>
  <c r="L439" i="1"/>
  <c r="L440" i="1"/>
  <c r="M440" i="1" s="1"/>
  <c r="L441" i="1"/>
  <c r="L442" i="1"/>
  <c r="L443" i="1"/>
  <c r="M443" i="1" s="1"/>
  <c r="L444" i="1"/>
  <c r="L445" i="1"/>
  <c r="L446" i="1"/>
  <c r="M446" i="1" s="1"/>
  <c r="L447" i="1"/>
  <c r="M447" i="1" s="1"/>
  <c r="L448" i="1"/>
  <c r="M448" i="1" s="1"/>
  <c r="L449" i="1"/>
  <c r="M449" i="1" s="1"/>
  <c r="L450" i="1"/>
  <c r="M450" i="1" s="1"/>
  <c r="L451" i="1"/>
  <c r="M451" i="1" s="1"/>
  <c r="L452" i="1"/>
  <c r="L453" i="1"/>
  <c r="L454" i="1"/>
  <c r="M454" i="1" s="1"/>
  <c r="L455" i="1"/>
  <c r="M455" i="1" s="1"/>
  <c r="L456" i="1"/>
  <c r="L457" i="1"/>
  <c r="L458" i="1"/>
  <c r="M458" i="1" s="1"/>
  <c r="L459" i="1"/>
  <c r="L460" i="1"/>
  <c r="L461" i="1"/>
  <c r="L462" i="1"/>
  <c r="M462" i="1" s="1"/>
  <c r="L463" i="1"/>
  <c r="L464" i="1"/>
  <c r="L465" i="1"/>
  <c r="L466" i="1"/>
  <c r="M466" i="1" s="1"/>
  <c r="L467" i="1"/>
  <c r="M467" i="1" s="1"/>
  <c r="L468" i="1"/>
  <c r="L469" i="1"/>
  <c r="L470" i="1"/>
  <c r="L471" i="1"/>
  <c r="M471" i="1" s="1"/>
  <c r="L472" i="1"/>
  <c r="L473" i="1"/>
  <c r="M473" i="1" s="1"/>
  <c r="L474" i="1"/>
  <c r="M474" i="1" s="1"/>
  <c r="L475" i="1"/>
  <c r="L476" i="1"/>
  <c r="L477" i="1"/>
  <c r="M477" i="1" s="1"/>
  <c r="L478" i="1"/>
  <c r="L479" i="1"/>
  <c r="L480" i="1"/>
  <c r="M480" i="1" s="1"/>
  <c r="L481" i="1"/>
  <c r="L482" i="1"/>
  <c r="M482" i="1" s="1"/>
  <c r="L483" i="1"/>
  <c r="M483" i="1" s="1"/>
  <c r="L484" i="1"/>
  <c r="M484" i="1" s="1"/>
  <c r="L485" i="1"/>
  <c r="L486" i="1"/>
  <c r="M486" i="1" s="1"/>
  <c r="L487" i="1"/>
  <c r="M487" i="1" s="1"/>
  <c r="L488" i="1"/>
  <c r="L489" i="1"/>
  <c r="L490" i="1"/>
  <c r="M490" i="1" s="1"/>
  <c r="L491" i="1"/>
  <c r="M491" i="1" s="1"/>
  <c r="L492" i="1"/>
  <c r="M492" i="1" s="1"/>
  <c r="L493" i="1"/>
  <c r="M493" i="1" s="1"/>
  <c r="L494" i="1"/>
  <c r="M494" i="1" s="1"/>
  <c r="L495" i="1"/>
  <c r="M495" i="1" s="1"/>
  <c r="L496" i="1"/>
  <c r="M496" i="1" s="1"/>
  <c r="L497" i="1"/>
  <c r="L498" i="1"/>
  <c r="L499" i="1"/>
  <c r="L500" i="1"/>
  <c r="M500" i="1" s="1"/>
  <c r="L501" i="1"/>
  <c r="L502" i="1"/>
  <c r="M502" i="1" s="1"/>
  <c r="L503" i="1"/>
  <c r="L504" i="1"/>
  <c r="M504" i="1" s="1"/>
  <c r="L505" i="1"/>
  <c r="M505" i="1" s="1"/>
  <c r="L506" i="1"/>
  <c r="L507" i="1"/>
  <c r="M507" i="1" s="1"/>
  <c r="L508" i="1"/>
  <c r="M508" i="1" s="1"/>
  <c r="L509" i="1"/>
  <c r="M509" i="1" s="1"/>
  <c r="L510" i="1"/>
  <c r="M510" i="1" s="1"/>
  <c r="L511" i="1"/>
  <c r="M511" i="1" s="1"/>
  <c r="L512" i="1"/>
  <c r="L513" i="1"/>
  <c r="M513" i="1" s="1"/>
  <c r="L514" i="1"/>
  <c r="M514" i="1" s="1"/>
  <c r="L515" i="1"/>
  <c r="M515" i="1" s="1"/>
  <c r="L516" i="1"/>
  <c r="M516" i="1" s="1"/>
  <c r="L517" i="1"/>
  <c r="L518" i="1"/>
  <c r="M518" i="1" s="1"/>
  <c r="L519" i="1"/>
  <c r="L520" i="1"/>
  <c r="M520" i="1" s="1"/>
  <c r="L521" i="1"/>
  <c r="M521" i="1" s="1"/>
  <c r="L522" i="1"/>
  <c r="L523" i="1"/>
  <c r="M523" i="1" s="1"/>
  <c r="L524" i="1"/>
  <c r="L525" i="1"/>
  <c r="L526" i="1"/>
  <c r="L527" i="1"/>
  <c r="M527" i="1" s="1"/>
  <c r="L528" i="1"/>
  <c r="M528" i="1" s="1"/>
  <c r="L529" i="1"/>
  <c r="L530" i="1"/>
  <c r="L531" i="1"/>
  <c r="M531" i="1" s="1"/>
  <c r="L532" i="1"/>
  <c r="M532" i="1" s="1"/>
  <c r="L533" i="1"/>
  <c r="L534" i="1"/>
  <c r="M534" i="1" s="1"/>
  <c r="L535" i="1"/>
  <c r="M535" i="1" s="1"/>
  <c r="L536" i="1"/>
  <c r="M536" i="1" s="1"/>
  <c r="L537" i="1"/>
  <c r="M537" i="1" s="1"/>
  <c r="L538" i="1"/>
  <c r="M538" i="1" s="1"/>
  <c r="L539" i="1"/>
  <c r="L540" i="1"/>
  <c r="L541" i="1"/>
  <c r="L542" i="1"/>
  <c r="M542" i="1" s="1"/>
  <c r="L543" i="1"/>
  <c r="L544" i="1"/>
  <c r="L545" i="1"/>
  <c r="L546" i="1"/>
  <c r="L547" i="1"/>
  <c r="L548" i="1"/>
  <c r="M548" i="1" s="1"/>
  <c r="L549" i="1"/>
  <c r="M549" i="1" s="1"/>
  <c r="L550" i="1"/>
  <c r="M550" i="1" s="1"/>
  <c r="L551" i="1"/>
  <c r="L552" i="1"/>
  <c r="L553" i="1"/>
  <c r="L554" i="1"/>
  <c r="M554" i="1" s="1"/>
  <c r="L555" i="1"/>
  <c r="L556" i="1"/>
  <c r="L557" i="1"/>
  <c r="L558" i="1"/>
  <c r="M558" i="1" s="1"/>
  <c r="L559" i="1"/>
  <c r="L560" i="1"/>
  <c r="M560" i="1" s="1"/>
  <c r="L561" i="1"/>
  <c r="M561" i="1" s="1"/>
  <c r="L562" i="1"/>
  <c r="M562" i="1" s="1"/>
  <c r="L563" i="1"/>
  <c r="M563" i="1" s="1"/>
  <c r="L564" i="1"/>
  <c r="M564" i="1" s="1"/>
  <c r="L565" i="1"/>
  <c r="L566" i="1"/>
  <c r="L567" i="1"/>
  <c r="M567" i="1" s="1"/>
  <c r="L568" i="1"/>
  <c r="M568" i="1" s="1"/>
  <c r="L569" i="1"/>
  <c r="L570" i="1"/>
  <c r="L571" i="1"/>
  <c r="M571" i="1" s="1"/>
  <c r="L572" i="1"/>
  <c r="M572" i="1" s="1"/>
  <c r="L573" i="1"/>
  <c r="M573" i="1" s="1"/>
  <c r="L574" i="1"/>
  <c r="L575" i="1"/>
  <c r="M575" i="1" s="1"/>
  <c r="L576" i="1"/>
  <c r="M576" i="1" s="1"/>
  <c r="L577" i="1"/>
  <c r="L578" i="1"/>
  <c r="L579" i="1"/>
  <c r="M579" i="1" s="1"/>
  <c r="L580" i="1"/>
  <c r="M580" i="1" s="1"/>
  <c r="L581" i="1"/>
  <c r="M581" i="1" s="1"/>
  <c r="L582" i="1"/>
  <c r="M582" i="1" s="1"/>
  <c r="L583" i="1"/>
  <c r="L584" i="1"/>
  <c r="L585" i="1"/>
  <c r="M585" i="1" s="1"/>
  <c r="L586" i="1"/>
  <c r="L587" i="1"/>
  <c r="M587" i="1" s="1"/>
  <c r="L588" i="1"/>
  <c r="M588" i="1" s="1"/>
  <c r="L589" i="1"/>
  <c r="M589" i="1" s="1"/>
  <c r="L590" i="1"/>
  <c r="L591" i="1"/>
  <c r="M591" i="1" s="1"/>
  <c r="L592" i="1"/>
  <c r="L593" i="1"/>
  <c r="L594" i="1"/>
  <c r="M594" i="1" s="1"/>
  <c r="L595" i="1"/>
  <c r="L596" i="1"/>
  <c r="L597" i="1"/>
  <c r="L598" i="1"/>
  <c r="M598" i="1" s="1"/>
  <c r="L599" i="1"/>
  <c r="M599" i="1" s="1"/>
  <c r="L600" i="1"/>
  <c r="M600" i="1" s="1"/>
  <c r="L601" i="1"/>
  <c r="L602" i="1"/>
  <c r="M602" i="1" s="1"/>
  <c r="L603" i="1"/>
  <c r="M603" i="1" s="1"/>
  <c r="L604" i="1"/>
  <c r="M604" i="1" s="1"/>
  <c r="L605" i="1"/>
  <c r="M605" i="1" s="1"/>
  <c r="L606" i="1"/>
  <c r="M606" i="1" s="1"/>
  <c r="L607" i="1"/>
  <c r="M607" i="1" s="1"/>
  <c r="L608" i="1"/>
  <c r="L609" i="1"/>
  <c r="L610" i="1"/>
  <c r="L611" i="1"/>
  <c r="L612" i="1"/>
  <c r="L613" i="1"/>
  <c r="M613" i="1" s="1"/>
  <c r="L614" i="1"/>
  <c r="M614" i="1" s="1"/>
  <c r="L615" i="1"/>
  <c r="L616" i="1"/>
  <c r="M616" i="1" s="1"/>
  <c r="L617" i="1"/>
  <c r="L618" i="1"/>
  <c r="M618" i="1" s="1"/>
  <c r="L619" i="1"/>
  <c r="L620" i="1"/>
  <c r="M620" i="1" s="1"/>
  <c r="L621" i="1"/>
  <c r="M621" i="1" s="1"/>
  <c r="L622" i="1"/>
  <c r="L623" i="1"/>
  <c r="L624" i="1"/>
  <c r="M624" i="1" s="1"/>
  <c r="L625" i="1"/>
  <c r="L626" i="1"/>
  <c r="L627" i="1"/>
  <c r="M627" i="1" s="1"/>
  <c r="L628" i="1"/>
  <c r="M628" i="1" s="1"/>
  <c r="L629" i="1"/>
  <c r="L630" i="1"/>
  <c r="M630" i="1" s="1"/>
  <c r="L631" i="1"/>
  <c r="L632" i="1"/>
  <c r="M632" i="1" s="1"/>
  <c r="L633" i="1"/>
  <c r="M633" i="1" s="1"/>
  <c r="L634" i="1"/>
  <c r="M634" i="1" s="1"/>
  <c r="L635" i="1"/>
  <c r="M635" i="1" s="1"/>
  <c r="L636" i="1"/>
  <c r="L637" i="1"/>
  <c r="M637" i="1" s="1"/>
  <c r="L638" i="1"/>
  <c r="M638" i="1" s="1"/>
  <c r="L639" i="1"/>
  <c r="L640" i="1"/>
  <c r="M640" i="1" s="1"/>
  <c r="L641" i="1"/>
  <c r="L642" i="1"/>
  <c r="L643" i="1"/>
  <c r="M643" i="1" s="1"/>
  <c r="L644" i="1"/>
  <c r="M644" i="1" s="1"/>
  <c r="L645" i="1"/>
  <c r="M645" i="1" s="1"/>
  <c r="L646" i="1"/>
  <c r="M646" i="1" s="1"/>
  <c r="L647" i="1"/>
  <c r="M647" i="1" s="1"/>
  <c r="L648" i="1"/>
  <c r="L649" i="1"/>
  <c r="L650" i="1"/>
  <c r="L651" i="1"/>
  <c r="L652" i="1"/>
  <c r="M652" i="1" s="1"/>
  <c r="L653" i="1"/>
  <c r="M653" i="1" s="1"/>
  <c r="L654" i="1"/>
  <c r="M654" i="1" s="1"/>
  <c r="L655" i="1"/>
  <c r="L656" i="1"/>
  <c r="M656" i="1" s="1"/>
  <c r="L657" i="1"/>
  <c r="M657" i="1" s="1"/>
  <c r="L658" i="1"/>
  <c r="M658" i="1" s="1"/>
  <c r="L659" i="1"/>
  <c r="M659" i="1" s="1"/>
  <c r="L660" i="1"/>
  <c r="M660" i="1" s="1"/>
  <c r="L661" i="1"/>
  <c r="L662" i="1"/>
  <c r="L663" i="1"/>
  <c r="L664" i="1"/>
  <c r="L665" i="1"/>
  <c r="M665" i="1" s="1"/>
  <c r="L666" i="1"/>
  <c r="L667" i="1"/>
  <c r="M667" i="1" s="1"/>
  <c r="L668" i="1"/>
  <c r="M668" i="1" s="1"/>
  <c r="L669" i="1"/>
  <c r="L670" i="1"/>
  <c r="L671" i="1"/>
  <c r="L672" i="1"/>
  <c r="M672" i="1" s="1"/>
  <c r="L673" i="1"/>
  <c r="M673" i="1" s="1"/>
  <c r="L674" i="1"/>
  <c r="L675" i="1"/>
  <c r="L676" i="1"/>
  <c r="M676" i="1" s="1"/>
  <c r="L677" i="1"/>
  <c r="M677" i="1" s="1"/>
  <c r="L678" i="1"/>
  <c r="M678" i="1" s="1"/>
  <c r="L679" i="1"/>
  <c r="M679" i="1" s="1"/>
  <c r="L680" i="1"/>
  <c r="M680" i="1" s="1"/>
  <c r="L681" i="1"/>
  <c r="M681" i="1" s="1"/>
  <c r="L682" i="1"/>
  <c r="L683" i="1"/>
  <c r="L684" i="1"/>
  <c r="L685" i="1"/>
  <c r="L686" i="1"/>
  <c r="M686" i="1" s="1"/>
  <c r="L687" i="1"/>
  <c r="M687" i="1" s="1"/>
  <c r="L688" i="1"/>
  <c r="L689" i="1"/>
  <c r="L690" i="1"/>
  <c r="L691" i="1"/>
  <c r="L692" i="1"/>
  <c r="M692" i="1" s="1"/>
  <c r="L693" i="1"/>
  <c r="L694" i="1"/>
  <c r="M694" i="1" s="1"/>
  <c r="L695" i="1"/>
  <c r="M695" i="1" s="1"/>
  <c r="L696" i="1"/>
  <c r="M696" i="1" s="1"/>
  <c r="L697" i="1"/>
  <c r="L698" i="1"/>
  <c r="L699" i="1"/>
  <c r="M699" i="1" s="1"/>
  <c r="L700" i="1"/>
  <c r="M700" i="1" s="1"/>
  <c r="L701" i="1"/>
  <c r="L702" i="1"/>
  <c r="M702" i="1" s="1"/>
  <c r="L703" i="1"/>
  <c r="L704" i="1"/>
  <c r="M704" i="1" s="1"/>
  <c r="L705" i="1"/>
  <c r="M705" i="1" s="1"/>
  <c r="L706" i="1"/>
  <c r="L707" i="1"/>
  <c r="M707" i="1" s="1"/>
  <c r="L708" i="1"/>
  <c r="M708" i="1" s="1"/>
  <c r="L709" i="1"/>
  <c r="M709" i="1" s="1"/>
  <c r="L710" i="1"/>
  <c r="M710" i="1" s="1"/>
  <c r="L711" i="1"/>
  <c r="L712" i="1"/>
  <c r="L713" i="1"/>
  <c r="L714" i="1"/>
  <c r="L715" i="1"/>
  <c r="M715" i="1" s="1"/>
  <c r="L716" i="1"/>
  <c r="L717" i="1"/>
  <c r="M717" i="1" s="1"/>
  <c r="L718" i="1"/>
  <c r="M718" i="1" s="1"/>
  <c r="L719" i="1"/>
  <c r="M719" i="1" s="1"/>
  <c r="L720" i="1"/>
  <c r="L721" i="1"/>
  <c r="M721" i="1" s="1"/>
  <c r="L722" i="1"/>
  <c r="L723" i="1"/>
  <c r="M723" i="1" s="1"/>
  <c r="L724" i="1"/>
  <c r="M724" i="1" s="1"/>
  <c r="L725" i="1"/>
  <c r="L726" i="1"/>
  <c r="L727" i="1"/>
  <c r="M727" i="1" s="1"/>
  <c r="L728" i="1"/>
  <c r="L729" i="1"/>
  <c r="M729" i="1" s="1"/>
  <c r="L730" i="1"/>
  <c r="L731" i="1"/>
  <c r="M731" i="1" s="1"/>
  <c r="L732" i="1"/>
  <c r="L733" i="1"/>
  <c r="M733" i="1" s="1"/>
  <c r="L734" i="1"/>
  <c r="L735" i="1"/>
  <c r="M735" i="1" s="1"/>
  <c r="L736" i="1"/>
  <c r="M736" i="1" s="1"/>
  <c r="L737" i="1"/>
  <c r="L738" i="1"/>
  <c r="M738" i="1" s="1"/>
  <c r="L739" i="1"/>
  <c r="L740" i="1"/>
  <c r="L741" i="1"/>
  <c r="M741" i="1" s="1"/>
  <c r="L742" i="1"/>
  <c r="M742" i="1" s="1"/>
  <c r="L743" i="1"/>
  <c r="L744" i="1"/>
  <c r="M744" i="1" s="1"/>
  <c r="L745" i="1"/>
  <c r="L746" i="1"/>
  <c r="M746" i="1" s="1"/>
  <c r="L747" i="1"/>
  <c r="M747" i="1" s="1"/>
  <c r="L748" i="1"/>
  <c r="M748" i="1" s="1"/>
  <c r="L749" i="1"/>
  <c r="L750" i="1"/>
  <c r="L751" i="1"/>
  <c r="L752" i="1"/>
  <c r="M752" i="1" s="1"/>
  <c r="L753" i="1"/>
  <c r="M753" i="1" s="1"/>
  <c r="L754" i="1"/>
  <c r="M754" i="1" s="1"/>
  <c r="L755" i="1"/>
  <c r="M755" i="1" s="1"/>
  <c r="L756" i="1"/>
  <c r="L757" i="1"/>
  <c r="L758" i="1"/>
  <c r="L759" i="1"/>
  <c r="M759" i="1" s="1"/>
  <c r="L760" i="1"/>
  <c r="M760" i="1" s="1"/>
  <c r="L761" i="1"/>
  <c r="L762" i="1"/>
  <c r="M762" i="1" s="1"/>
  <c r="L763" i="1"/>
  <c r="L764" i="1"/>
  <c r="M764" i="1" s="1"/>
  <c r="L765" i="1"/>
  <c r="M765" i="1" s="1"/>
  <c r="L766" i="1"/>
  <c r="L767" i="1"/>
  <c r="M767" i="1" s="1"/>
  <c r="L768" i="1"/>
  <c r="L769" i="1"/>
  <c r="L770" i="1"/>
  <c r="L771" i="1"/>
  <c r="L772" i="1"/>
  <c r="M772" i="1" s="1"/>
  <c r="L773" i="1"/>
  <c r="M773" i="1" s="1"/>
  <c r="L774" i="1"/>
  <c r="M774" i="1" s="1"/>
  <c r="L775" i="1"/>
  <c r="M775" i="1" s="1"/>
  <c r="L776" i="1"/>
  <c r="M776" i="1" s="1"/>
  <c r="L777" i="1"/>
  <c r="M777" i="1" s="1"/>
  <c r="L778" i="1"/>
  <c r="M778" i="1" s="1"/>
  <c r="L779" i="1"/>
  <c r="M779" i="1" s="1"/>
  <c r="L780" i="1"/>
  <c r="L781" i="1"/>
  <c r="L782" i="1"/>
  <c r="M782" i="1" s="1"/>
  <c r="L783" i="1"/>
  <c r="L784" i="1"/>
  <c r="M784" i="1" s="1"/>
  <c r="L785" i="1"/>
  <c r="L786" i="1"/>
  <c r="L787" i="1"/>
  <c r="M787" i="1" s="1"/>
  <c r="L788" i="1"/>
  <c r="M788" i="1" s="1"/>
  <c r="L789" i="1"/>
  <c r="L790" i="1"/>
  <c r="L791" i="1"/>
  <c r="L792" i="1"/>
  <c r="L793" i="1"/>
  <c r="M793" i="1" s="1"/>
  <c r="L794" i="1"/>
  <c r="L795" i="1"/>
  <c r="M795" i="1" s="1"/>
  <c r="L796" i="1"/>
  <c r="M796" i="1" s="1"/>
  <c r="L797" i="1"/>
  <c r="M797" i="1" s="1"/>
  <c r="L798" i="1"/>
  <c r="M798" i="1" s="1"/>
  <c r="L799" i="1"/>
  <c r="M799" i="1" s="1"/>
  <c r="L800" i="1"/>
  <c r="L801" i="1"/>
  <c r="L802" i="1"/>
  <c r="M802" i="1" s="1"/>
  <c r="L803" i="1"/>
  <c r="L804" i="1"/>
  <c r="L805" i="1"/>
  <c r="L806" i="1"/>
  <c r="M806" i="1" s="1"/>
  <c r="L807" i="1"/>
  <c r="M807" i="1" s="1"/>
  <c r="L808" i="1"/>
  <c r="M808" i="1" s="1"/>
  <c r="L809" i="1"/>
  <c r="M809" i="1" s="1"/>
  <c r="L810" i="1"/>
  <c r="M810" i="1" s="1"/>
  <c r="L811" i="1"/>
  <c r="M811" i="1" s="1"/>
  <c r="L812" i="1"/>
  <c r="L813" i="1"/>
  <c r="M813" i="1" s="1"/>
  <c r="L814" i="1"/>
  <c r="L815" i="1"/>
  <c r="L816" i="1"/>
  <c r="M816" i="1" s="1"/>
  <c r="L817" i="1"/>
  <c r="M817" i="1" s="1"/>
  <c r="L818" i="1"/>
  <c r="L819" i="1"/>
  <c r="M819" i="1" s="1"/>
  <c r="L820" i="1"/>
  <c r="M820" i="1" s="1"/>
  <c r="L821" i="1"/>
  <c r="L822" i="1"/>
  <c r="M822" i="1" s="1"/>
  <c r="L823" i="1"/>
  <c r="L824" i="1"/>
  <c r="M824" i="1" s="1"/>
  <c r="L825" i="1"/>
  <c r="L826" i="1"/>
  <c r="L827" i="1"/>
  <c r="M827" i="1" s="1"/>
  <c r="L828" i="1"/>
  <c r="M828" i="1" s="1"/>
  <c r="L829" i="1"/>
  <c r="L830" i="1"/>
  <c r="M830" i="1" s="1"/>
  <c r="L831" i="1"/>
  <c r="M831" i="1" s="1"/>
  <c r="L832" i="1"/>
  <c r="M832" i="1" s="1"/>
  <c r="L833" i="1"/>
  <c r="M833" i="1" s="1"/>
  <c r="L834" i="1"/>
  <c r="L835" i="1"/>
  <c r="M835" i="1" s="1"/>
  <c r="L836" i="1"/>
  <c r="M836" i="1" s="1"/>
  <c r="L837" i="1"/>
  <c r="L838" i="1"/>
  <c r="M838" i="1" s="1"/>
  <c r="L839" i="1"/>
  <c r="L840" i="1"/>
  <c r="M840" i="1" s="1"/>
  <c r="L841" i="1"/>
  <c r="M841" i="1" s="1"/>
  <c r="L842" i="1"/>
  <c r="L843" i="1"/>
  <c r="M843" i="1" s="1"/>
  <c r="L844" i="1"/>
  <c r="L845" i="1"/>
  <c r="M845" i="1" s="1"/>
  <c r="L846" i="1"/>
  <c r="L847" i="1"/>
  <c r="M847" i="1" s="1"/>
  <c r="L848" i="1"/>
  <c r="M848" i="1" s="1"/>
  <c r="L849" i="1"/>
  <c r="M849" i="1" s="1"/>
  <c r="L850" i="1"/>
  <c r="L851" i="1"/>
  <c r="M851" i="1" s="1"/>
  <c r="L852" i="1"/>
  <c r="L853" i="1"/>
  <c r="L854" i="1"/>
  <c r="L855" i="1"/>
  <c r="M855" i="1" s="1"/>
  <c r="L856" i="1"/>
  <c r="M856" i="1" s="1"/>
  <c r="L857" i="1"/>
  <c r="L858" i="1"/>
  <c r="L859" i="1"/>
  <c r="L860" i="1"/>
  <c r="L861" i="1"/>
  <c r="M861" i="1" s="1"/>
  <c r="L862" i="1"/>
  <c r="L863" i="1"/>
  <c r="M863" i="1" s="1"/>
  <c r="L864" i="1"/>
  <c r="M864" i="1" s="1"/>
  <c r="L865" i="1"/>
  <c r="M865" i="1" s="1"/>
  <c r="L866" i="1"/>
  <c r="L867" i="1"/>
  <c r="M867" i="1" s="1"/>
  <c r="L868" i="1"/>
  <c r="L869" i="1"/>
  <c r="L870" i="1"/>
  <c r="L871" i="1"/>
  <c r="M871" i="1" s="1"/>
  <c r="L872" i="1"/>
  <c r="M872" i="1" s="1"/>
  <c r="L873" i="1"/>
  <c r="L874" i="1"/>
  <c r="L875" i="1"/>
  <c r="L876" i="1"/>
  <c r="M876" i="1" s="1"/>
  <c r="L877" i="1"/>
  <c r="M877" i="1" s="1"/>
  <c r="L878" i="1"/>
  <c r="M878" i="1" s="1"/>
  <c r="L879" i="1"/>
  <c r="L880" i="1"/>
  <c r="L881" i="1"/>
  <c r="M881" i="1" s="1"/>
  <c r="L882" i="1"/>
  <c r="L883" i="1"/>
  <c r="M883" i="1" s="1"/>
  <c r="L884" i="1"/>
  <c r="M884" i="1" s="1"/>
  <c r="L885" i="1"/>
  <c r="M885" i="1" s="1"/>
  <c r="L886" i="1"/>
  <c r="M886" i="1" s="1"/>
  <c r="L887" i="1"/>
  <c r="L888" i="1"/>
  <c r="M888" i="1" s="1"/>
  <c r="L889" i="1"/>
  <c r="M889" i="1" s="1"/>
  <c r="L890" i="1"/>
  <c r="L891" i="1"/>
  <c r="M891" i="1" s="1"/>
  <c r="L892" i="1"/>
  <c r="M892" i="1" s="1"/>
  <c r="L893" i="1"/>
  <c r="M893" i="1" s="1"/>
  <c r="L894" i="1"/>
  <c r="M894" i="1" s="1"/>
  <c r="L895" i="1"/>
  <c r="M895" i="1" s="1"/>
  <c r="L896" i="1"/>
  <c r="M896" i="1" s="1"/>
  <c r="L897" i="1"/>
  <c r="M897" i="1" s="1"/>
  <c r="L898" i="1"/>
  <c r="M898" i="1" s="1"/>
  <c r="L899" i="1"/>
  <c r="L900" i="1"/>
  <c r="M900" i="1" s="1"/>
  <c r="L901" i="1"/>
  <c r="L902" i="1"/>
  <c r="M902" i="1" s="1"/>
  <c r="L903" i="1"/>
  <c r="L904" i="1"/>
  <c r="L905" i="1"/>
  <c r="L906" i="1"/>
  <c r="M906" i="1" s="1"/>
  <c r="L907" i="1"/>
  <c r="L908" i="1"/>
  <c r="L909" i="1"/>
  <c r="M909" i="1" s="1"/>
  <c r="L910" i="1"/>
  <c r="M910" i="1" s="1"/>
  <c r="L911" i="1"/>
  <c r="L912" i="1"/>
  <c r="L913" i="1"/>
  <c r="M913" i="1" s="1"/>
  <c r="L914" i="1"/>
  <c r="L915" i="1"/>
  <c r="M915" i="1" s="1"/>
  <c r="L916" i="1"/>
  <c r="L917" i="1"/>
  <c r="M917" i="1" s="1"/>
  <c r="L918" i="1"/>
  <c r="L919" i="1"/>
  <c r="L920" i="1"/>
  <c r="M920" i="1" s="1"/>
  <c r="L921" i="1"/>
  <c r="L922" i="1"/>
  <c r="M922" i="1" s="1"/>
  <c r="L923" i="1"/>
  <c r="M923" i="1" s="1"/>
  <c r="L924" i="1"/>
  <c r="M924" i="1" s="1"/>
  <c r="L925" i="1"/>
  <c r="M925" i="1" s="1"/>
  <c r="L926" i="1"/>
  <c r="M926" i="1" s="1"/>
  <c r="L927" i="1"/>
  <c r="L928" i="1"/>
  <c r="L929" i="1"/>
  <c r="M929" i="1" s="1"/>
  <c r="L930" i="1"/>
  <c r="L931" i="1"/>
  <c r="L932" i="1"/>
  <c r="L933" i="1"/>
  <c r="L934" i="1"/>
  <c r="M934" i="1" s="1"/>
  <c r="L935" i="1"/>
  <c r="M935" i="1" s="1"/>
  <c r="L936" i="1"/>
  <c r="M936" i="1" s="1"/>
  <c r="L937" i="1"/>
  <c r="M937" i="1" s="1"/>
  <c r="L938" i="1"/>
  <c r="L939" i="1"/>
  <c r="M939" i="1" s="1"/>
  <c r="L940" i="1"/>
  <c r="M940" i="1" s="1"/>
  <c r="L941" i="1"/>
  <c r="M941" i="1" s="1"/>
  <c r="L942" i="1"/>
  <c r="M942" i="1" s="1"/>
  <c r="L943" i="1"/>
  <c r="M943" i="1" s="1"/>
  <c r="L944" i="1"/>
  <c r="M944" i="1" s="1"/>
  <c r="L945" i="1"/>
  <c r="L946" i="1"/>
  <c r="L947" i="1"/>
  <c r="M947" i="1" s="1"/>
  <c r="L948" i="1"/>
  <c r="M948" i="1" s="1"/>
  <c r="L949" i="1"/>
  <c r="M949" i="1" s="1"/>
  <c r="L950" i="1"/>
  <c r="M950" i="1" s="1"/>
  <c r="L951" i="1"/>
  <c r="L952" i="1"/>
  <c r="M952" i="1" s="1"/>
  <c r="L953" i="1"/>
  <c r="M953" i="1" s="1"/>
  <c r="L954" i="1"/>
  <c r="M954" i="1" s="1"/>
  <c r="L955" i="1"/>
  <c r="L956" i="1"/>
  <c r="M956" i="1" s="1"/>
  <c r="L957" i="1"/>
  <c r="L958" i="1"/>
  <c r="M958" i="1" s="1"/>
  <c r="L959" i="1"/>
  <c r="M959" i="1" s="1"/>
  <c r="L960" i="1"/>
  <c r="M960" i="1" s="1"/>
  <c r="L961" i="1"/>
  <c r="L962" i="1"/>
  <c r="L963" i="1"/>
  <c r="M963" i="1" s="1"/>
  <c r="L964" i="1"/>
  <c r="M964" i="1" s="1"/>
  <c r="L965" i="1"/>
  <c r="M965" i="1" s="1"/>
  <c r="L966" i="1"/>
  <c r="L967" i="1"/>
  <c r="L968" i="1"/>
  <c r="M968" i="1" s="1"/>
  <c r="L969" i="1"/>
  <c r="M969" i="1" s="1"/>
  <c r="L970" i="1"/>
  <c r="M970" i="1" s="1"/>
  <c r="L971" i="1"/>
  <c r="M971" i="1" s="1"/>
  <c r="L972" i="1"/>
  <c r="L973" i="1"/>
  <c r="L974" i="1"/>
  <c r="L975" i="1"/>
  <c r="M975" i="1" s="1"/>
  <c r="L976" i="1"/>
  <c r="L977" i="1"/>
  <c r="M977" i="1" s="1"/>
  <c r="L978" i="1"/>
  <c r="M978" i="1" s="1"/>
  <c r="L979" i="1"/>
  <c r="M979" i="1" s="1"/>
  <c r="L980" i="1"/>
  <c r="L981" i="1"/>
  <c r="M981" i="1" s="1"/>
  <c r="L982" i="1"/>
  <c r="M982" i="1" s="1"/>
  <c r="L983" i="1"/>
  <c r="L984" i="1"/>
  <c r="M984" i="1" s="1"/>
  <c r="L985" i="1"/>
  <c r="M985" i="1" s="1"/>
  <c r="L986" i="1"/>
  <c r="L987" i="1"/>
  <c r="M987" i="1" s="1"/>
  <c r="L988" i="1"/>
  <c r="L989" i="1"/>
  <c r="L990" i="1"/>
  <c r="M990" i="1" s="1"/>
  <c r="L991" i="1"/>
  <c r="L992" i="1"/>
  <c r="M992" i="1" s="1"/>
  <c r="L993" i="1"/>
  <c r="M993" i="1" s="1"/>
  <c r="L994" i="1"/>
  <c r="M994" i="1" s="1"/>
  <c r="L995" i="1"/>
  <c r="L996" i="1"/>
  <c r="L997" i="1"/>
  <c r="M997" i="1" s="1"/>
  <c r="L998" i="1"/>
  <c r="M998" i="1" s="1"/>
  <c r="L999" i="1"/>
  <c r="L1000" i="1"/>
  <c r="M1000" i="1" s="1"/>
  <c r="L1001" i="1"/>
  <c r="M1001" i="1" s="1"/>
  <c r="L1002" i="1"/>
  <c r="M1002" i="1" s="1"/>
  <c r="L1003" i="1"/>
  <c r="L1004" i="1"/>
  <c r="L1005" i="1"/>
  <c r="L1006" i="1"/>
  <c r="M1006" i="1" s="1"/>
  <c r="L1007" i="1"/>
  <c r="L1008" i="1"/>
  <c r="L1009" i="1"/>
  <c r="M1009" i="1" s="1"/>
  <c r="L1010" i="1"/>
  <c r="M1010" i="1" s="1"/>
  <c r="L1011" i="1"/>
  <c r="M1011" i="1" s="1"/>
  <c r="L1012" i="1"/>
  <c r="M1012" i="1" s="1"/>
  <c r="L1013" i="1"/>
  <c r="L1014" i="1"/>
  <c r="L1015" i="1"/>
  <c r="L1016" i="1"/>
  <c r="L1017" i="1"/>
  <c r="M1017" i="1" s="1"/>
  <c r="L1018" i="1"/>
  <c r="L1019" i="1"/>
  <c r="M1019" i="1" s="1"/>
  <c r="L1020" i="1"/>
  <c r="M1020" i="1" s="1"/>
  <c r="L1021" i="1"/>
  <c r="M1021" i="1" s="1"/>
  <c r="L1022" i="1"/>
  <c r="M1022" i="1" s="1"/>
  <c r="L1023" i="1"/>
  <c r="L1024" i="1"/>
  <c r="M1024" i="1" s="1"/>
  <c r="L1025" i="1"/>
  <c r="L1026" i="1"/>
  <c r="M1026" i="1" s="1"/>
  <c r="L1027" i="1"/>
  <c r="L1028" i="1"/>
  <c r="M1028" i="1" s="1"/>
  <c r="L1029" i="1"/>
  <c r="L1030" i="1"/>
  <c r="M1030" i="1" s="1"/>
  <c r="L1031" i="1"/>
  <c r="M1031" i="1" s="1"/>
  <c r="L1032" i="1"/>
  <c r="M1032" i="1" s="1"/>
  <c r="L1033" i="1"/>
  <c r="L1034" i="1"/>
  <c r="L1035" i="1"/>
  <c r="M1035" i="1" s="1"/>
  <c r="L1036" i="1"/>
  <c r="L1037" i="1"/>
  <c r="L1038" i="1"/>
  <c r="L1039" i="1"/>
  <c r="M1039" i="1" s="1"/>
  <c r="L1040" i="1"/>
  <c r="L1041" i="1"/>
  <c r="M1041" i="1" s="1"/>
  <c r="L1042" i="1"/>
  <c r="M1042" i="1" s="1"/>
  <c r="L1043" i="1"/>
  <c r="M1043" i="1" s="1"/>
  <c r="L1044" i="1"/>
  <c r="M1044" i="1" s="1"/>
  <c r="L1045" i="1"/>
  <c r="M1045" i="1" s="1"/>
  <c r="L1046" i="1"/>
  <c r="M1046" i="1" s="1"/>
  <c r="L1047" i="1"/>
  <c r="L1048" i="1"/>
  <c r="M1048" i="1" s="1"/>
  <c r="L1049" i="1"/>
  <c r="L1050" i="1"/>
  <c r="M1050" i="1" s="1"/>
  <c r="L1051" i="1"/>
  <c r="L1052" i="1"/>
  <c r="L1053" i="1"/>
  <c r="L1054" i="1"/>
  <c r="M1054" i="1" s="1"/>
  <c r="L1055" i="1"/>
  <c r="L1056" i="1"/>
  <c r="M1056" i="1" s="1"/>
  <c r="L1057" i="1"/>
  <c r="L1058" i="1"/>
  <c r="M1058" i="1" s="1"/>
  <c r="L1059" i="1"/>
  <c r="M1059" i="1" s="1"/>
  <c r="L1060" i="1"/>
  <c r="L1061" i="1"/>
  <c r="L1062" i="1"/>
  <c r="M1062" i="1" s="1"/>
  <c r="L1063" i="1"/>
  <c r="M1063" i="1" s="1"/>
  <c r="L1064" i="1"/>
  <c r="M1064" i="1" s="1"/>
  <c r="L1065" i="1"/>
  <c r="L1066" i="1"/>
  <c r="M1066" i="1" s="1"/>
  <c r="L1067" i="1"/>
  <c r="L1068" i="1"/>
  <c r="M1068" i="1" s="1"/>
  <c r="L1069" i="1"/>
  <c r="M1069" i="1" s="1"/>
  <c r="L1070" i="1"/>
  <c r="L1071" i="1"/>
  <c r="M1071" i="1" s="1"/>
  <c r="L1072" i="1"/>
  <c r="L1073" i="1"/>
  <c r="M1073" i="1" s="1"/>
  <c r="L1074" i="1"/>
  <c r="L1075" i="1"/>
  <c r="M1075" i="1" s="1"/>
  <c r="L1076" i="1"/>
  <c r="M1076" i="1" s="1"/>
  <c r="L1077" i="1"/>
  <c r="L1078" i="1"/>
  <c r="M1078" i="1" s="1"/>
  <c r="L1079" i="1"/>
  <c r="M1079" i="1" s="1"/>
  <c r="L1080" i="1"/>
  <c r="M1080" i="1" s="1"/>
  <c r="L1081" i="1"/>
  <c r="L1082" i="1"/>
  <c r="L1083" i="1"/>
  <c r="M1083" i="1" s="1"/>
  <c r="L1084" i="1"/>
  <c r="M1084" i="1" s="1"/>
  <c r="L1085" i="1"/>
  <c r="M1085" i="1" s="1"/>
  <c r="L1086" i="1"/>
  <c r="M1086" i="1" s="1"/>
  <c r="L1087" i="1"/>
  <c r="L1088" i="1"/>
  <c r="L1089" i="1"/>
  <c r="L1090" i="1"/>
  <c r="L1091" i="1"/>
  <c r="M1091" i="1" s="1"/>
  <c r="L1092" i="1"/>
  <c r="M1092" i="1" s="1"/>
  <c r="L1093" i="1"/>
  <c r="M1093" i="1" s="1"/>
  <c r="L1094" i="1"/>
  <c r="M1094" i="1" s="1"/>
  <c r="L1095" i="1"/>
  <c r="L1096" i="1"/>
  <c r="M1096" i="1" s="1"/>
  <c r="L1097" i="1"/>
  <c r="M1097" i="1" s="1"/>
  <c r="L1098" i="1"/>
  <c r="L1099" i="1"/>
  <c r="M1099" i="1" s="1"/>
  <c r="L1100" i="1"/>
  <c r="M1100" i="1" s="1"/>
  <c r="L1101" i="1"/>
  <c r="M1101" i="1" s="1"/>
  <c r="L1102" i="1"/>
  <c r="M1102" i="1" s="1"/>
  <c r="L1103" i="1"/>
  <c r="L1104" i="1"/>
  <c r="M1104" i="1" s="1"/>
  <c r="L1105" i="1"/>
  <c r="M1105" i="1" s="1"/>
  <c r="L1106" i="1"/>
  <c r="L1107" i="1"/>
  <c r="L1108" i="1"/>
  <c r="M1108" i="1" s="1"/>
  <c r="L1109" i="1"/>
  <c r="M1109" i="1" s="1"/>
  <c r="L1110" i="1"/>
  <c r="L1111" i="1"/>
  <c r="M1111" i="1" s="1"/>
  <c r="L1112" i="1"/>
  <c r="M1112" i="1" s="1"/>
  <c r="L1113" i="1"/>
  <c r="M1113" i="1" s="1"/>
  <c r="L1114" i="1"/>
  <c r="M1114" i="1" s="1"/>
  <c r="L1115" i="1"/>
  <c r="L1116" i="1"/>
  <c r="L1117" i="1"/>
  <c r="L1118" i="1"/>
  <c r="M1118" i="1" s="1"/>
  <c r="L1119" i="1"/>
  <c r="L1120" i="1"/>
  <c r="L1121" i="1"/>
  <c r="M1121" i="1" s="1"/>
  <c r="L1122" i="1"/>
  <c r="M1122" i="1" s="1"/>
  <c r="L1123" i="1"/>
  <c r="M1123" i="1" s="1"/>
  <c r="L1124" i="1"/>
  <c r="M1124" i="1" s="1"/>
  <c r="L1125" i="1"/>
  <c r="M1125" i="1" s="1"/>
  <c r="L1126" i="1"/>
  <c r="M1126" i="1" s="1"/>
  <c r="L1127" i="1"/>
  <c r="M1127" i="1" s="1"/>
  <c r="L1128" i="1"/>
  <c r="L1129" i="1"/>
  <c r="L1130" i="1"/>
  <c r="M1130" i="1" s="1"/>
  <c r="L1131" i="1"/>
  <c r="L1132" i="1"/>
  <c r="M1132" i="1" s="1"/>
  <c r="L1133" i="1"/>
  <c r="M1133" i="1" s="1"/>
  <c r="L1134" i="1"/>
  <c r="L1135" i="1"/>
  <c r="M1135" i="1" s="1"/>
  <c r="L1136" i="1"/>
  <c r="L1137" i="1"/>
  <c r="M1137" i="1" s="1"/>
  <c r="L1138" i="1"/>
  <c r="M1138" i="1" s="1"/>
  <c r="L1139" i="1"/>
  <c r="M1139" i="1" s="1"/>
  <c r="L1140" i="1"/>
  <c r="L1141" i="1"/>
  <c r="L1142" i="1"/>
  <c r="L1143" i="1"/>
  <c r="L1144" i="1"/>
  <c r="L1145" i="1"/>
  <c r="M1145" i="1" s="1"/>
  <c r="L1146" i="1"/>
  <c r="M1146" i="1" s="1"/>
  <c r="L1147" i="1"/>
  <c r="M1147" i="1" s="1"/>
  <c r="L1148" i="1"/>
  <c r="M1148" i="1" s="1"/>
  <c r="L1149" i="1"/>
  <c r="M1149" i="1" s="1"/>
  <c r="L1150" i="1"/>
  <c r="L1151" i="1"/>
  <c r="L1152" i="1"/>
  <c r="L1153" i="1"/>
  <c r="L1154" i="1"/>
  <c r="L1155" i="1"/>
  <c r="M1155" i="1" s="1"/>
  <c r="L1156" i="1"/>
  <c r="M1156" i="1" s="1"/>
  <c r="L1157" i="1"/>
  <c r="M1157" i="1" s="1"/>
  <c r="L1158" i="1"/>
  <c r="M1158" i="1" s="1"/>
  <c r="L1159" i="1"/>
  <c r="L1160" i="1"/>
  <c r="M1160" i="1" s="1"/>
  <c r="L1161" i="1"/>
  <c r="M1161" i="1" s="1"/>
  <c r="L1162" i="1"/>
  <c r="L1163" i="1"/>
  <c r="M1163" i="1" s="1"/>
  <c r="L1164" i="1"/>
  <c r="L1165" i="1"/>
  <c r="M1165" i="1" s="1"/>
  <c r="L1166" i="1"/>
  <c r="M1166" i="1" s="1"/>
  <c r="L1167" i="1"/>
  <c r="M1167" i="1" s="1"/>
  <c r="L1168" i="1"/>
  <c r="M1168" i="1" s="1"/>
  <c r="L1169" i="1"/>
  <c r="M1169" i="1" s="1"/>
  <c r="L1170" i="1"/>
  <c r="L1171" i="1"/>
  <c r="M1171" i="1" s="1"/>
  <c r="L1172" i="1"/>
  <c r="L1173" i="1"/>
  <c r="M1173" i="1" s="1"/>
  <c r="L1174" i="1"/>
  <c r="L1175" i="1"/>
  <c r="L1176" i="1"/>
  <c r="M1176" i="1" s="1"/>
  <c r="L1177" i="1"/>
  <c r="M1177" i="1" s="1"/>
  <c r="L1178" i="1"/>
  <c r="L1179" i="1"/>
  <c r="L1180" i="1"/>
  <c r="M1180" i="1" s="1"/>
  <c r="L1181" i="1"/>
  <c r="M1181" i="1" s="1"/>
  <c r="L1182" i="1"/>
  <c r="M1182" i="1" s="1"/>
  <c r="L1183" i="1"/>
  <c r="L1184" i="1"/>
  <c r="M1184" i="1" s="1"/>
  <c r="L1185" i="1"/>
  <c r="M1185" i="1" s="1"/>
  <c r="L1186" i="1"/>
  <c r="M1186" i="1" s="1"/>
  <c r="L1187" i="1"/>
  <c r="M1187" i="1" s="1"/>
  <c r="L1188" i="1"/>
  <c r="M1188" i="1" s="1"/>
  <c r="L1189" i="1"/>
  <c r="L1190" i="1"/>
  <c r="L1191" i="1"/>
  <c r="L1192" i="1"/>
  <c r="M1192" i="1" s="1"/>
  <c r="L1193" i="1"/>
  <c r="L1194" i="1"/>
  <c r="M1194" i="1" s="1"/>
  <c r="L1195" i="1"/>
  <c r="L1196" i="1"/>
  <c r="M1196" i="1" s="1"/>
  <c r="L1197" i="1"/>
  <c r="L1198" i="1"/>
  <c r="L1199" i="1"/>
  <c r="M1199" i="1" s="1"/>
  <c r="L1200" i="1"/>
  <c r="M1200" i="1" s="1"/>
  <c r="L1201" i="1"/>
  <c r="L1202" i="1"/>
  <c r="L1203" i="1"/>
  <c r="L1204" i="1"/>
  <c r="M1204" i="1" s="1"/>
  <c r="L1205" i="1"/>
  <c r="M1205" i="1" s="1"/>
  <c r="L1206" i="1"/>
  <c r="M1206" i="1" s="1"/>
  <c r="L1207" i="1"/>
  <c r="L1208" i="1"/>
  <c r="L1209" i="1"/>
  <c r="L1210" i="1"/>
  <c r="L1211" i="1"/>
  <c r="M1211" i="1" s="1"/>
  <c r="L1212" i="1"/>
  <c r="L1213" i="1"/>
  <c r="M1213" i="1" s="1"/>
  <c r="L1214" i="1"/>
  <c r="L1215" i="1"/>
  <c r="M1215" i="1" s="1"/>
  <c r="L1216" i="1"/>
  <c r="M1216" i="1" s="1"/>
  <c r="L1217" i="1"/>
  <c r="L1218" i="1"/>
  <c r="L1219" i="1"/>
  <c r="L1220" i="1"/>
  <c r="L1221" i="1"/>
  <c r="L1222" i="1"/>
  <c r="L1223" i="1"/>
  <c r="L1224" i="1"/>
  <c r="L1225" i="1"/>
  <c r="M1225" i="1" s="1"/>
  <c r="L1226" i="1"/>
  <c r="M1226" i="1" s="1"/>
  <c r="L1227" i="1"/>
  <c r="L1228" i="1"/>
  <c r="L1229" i="1"/>
  <c r="L1230" i="1"/>
  <c r="M1230" i="1" s="1"/>
  <c r="L1231" i="1"/>
  <c r="L1232" i="1"/>
  <c r="M1232" i="1" s="1"/>
  <c r="L1233" i="1"/>
  <c r="M1233" i="1" s="1"/>
  <c r="L1234" i="1"/>
  <c r="M1234" i="1" s="1"/>
  <c r="L1235" i="1"/>
  <c r="M1235" i="1" s="1"/>
  <c r="L1236" i="1"/>
  <c r="M1236" i="1" s="1"/>
  <c r="L1237" i="1"/>
  <c r="M1237" i="1" s="1"/>
  <c r="L1238" i="1"/>
  <c r="M1238" i="1" s="1"/>
  <c r="L1239" i="1"/>
  <c r="L1240" i="1"/>
  <c r="L1241" i="1"/>
  <c r="M1241" i="1" s="1"/>
  <c r="L1242" i="1"/>
  <c r="L1243" i="1"/>
  <c r="L1244" i="1"/>
  <c r="M1244" i="1" s="1"/>
  <c r="L1245" i="1"/>
  <c r="M1245" i="1" s="1"/>
  <c r="L1246" i="1"/>
  <c r="L1247" i="1"/>
  <c r="M1247" i="1" s="1"/>
  <c r="L1248" i="1"/>
  <c r="M1248" i="1" s="1"/>
  <c r="L1249" i="1"/>
  <c r="M1249" i="1" s="1"/>
  <c r="L1250" i="1"/>
  <c r="M1250" i="1" s="1"/>
  <c r="L1251" i="1"/>
  <c r="L1252" i="1"/>
  <c r="M1252" i="1" s="1"/>
  <c r="L1253" i="1"/>
  <c r="L1254" i="1"/>
  <c r="L1255" i="1"/>
  <c r="L1256" i="1"/>
  <c r="L1257" i="1"/>
  <c r="M1257" i="1" s="1"/>
  <c r="L1258" i="1"/>
  <c r="M1258" i="1" s="1"/>
  <c r="L1259" i="1"/>
  <c r="M1259" i="1" s="1"/>
  <c r="L1260" i="1"/>
  <c r="M1260" i="1" s="1"/>
  <c r="L1261" i="1"/>
  <c r="L1262" i="1"/>
  <c r="L1263" i="1"/>
  <c r="M1263" i="1" s="1"/>
  <c r="L1264" i="1"/>
  <c r="M1264" i="1" s="1"/>
  <c r="L1265" i="1"/>
  <c r="L1266" i="1"/>
  <c r="L1267" i="1"/>
  <c r="L1268" i="1"/>
  <c r="M1268" i="1" s="1"/>
  <c r="L1269" i="1"/>
  <c r="M1269" i="1" s="1"/>
  <c r="L1270" i="1"/>
  <c r="M1270" i="1" s="1"/>
  <c r="L1271" i="1"/>
  <c r="M1271" i="1" s="1"/>
  <c r="L1272" i="1"/>
  <c r="M1272" i="1" s="1"/>
  <c r="L1273" i="1"/>
  <c r="M1273" i="1" s="1"/>
  <c r="L1274" i="1"/>
  <c r="L1275" i="1"/>
  <c r="L1276" i="1"/>
  <c r="L1277" i="1"/>
  <c r="M1277" i="1" s="1"/>
  <c r="L1278" i="1"/>
  <c r="M1278" i="1" s="1"/>
  <c r="L1279" i="1"/>
  <c r="M1279" i="1" s="1"/>
  <c r="L1280" i="1"/>
  <c r="M1280" i="1" s="1"/>
  <c r="L1281" i="1"/>
  <c r="M1281" i="1" s="1"/>
  <c r="L1282" i="1"/>
  <c r="M1282" i="1" s="1"/>
  <c r="L1283" i="1"/>
  <c r="M1283" i="1" s="1"/>
  <c r="L1284" i="1"/>
  <c r="M1284" i="1" s="1"/>
  <c r="L1285" i="1"/>
  <c r="M1285" i="1" s="1"/>
  <c r="L1286" i="1"/>
  <c r="M1286" i="1" s="1"/>
  <c r="L1287" i="1"/>
  <c r="L1288" i="1"/>
  <c r="M1288" i="1" s="1"/>
  <c r="L1289" i="1"/>
  <c r="M1289" i="1" s="1"/>
  <c r="L1290" i="1"/>
  <c r="L1291" i="1"/>
  <c r="M1291" i="1" s="1"/>
  <c r="L1292" i="1"/>
  <c r="L1293" i="1"/>
  <c r="M1293" i="1" s="1"/>
  <c r="L1294" i="1"/>
  <c r="L1295" i="1"/>
  <c r="L1296" i="1"/>
  <c r="M1296" i="1" s="1"/>
  <c r="L1297" i="1"/>
  <c r="M1297" i="1" s="1"/>
  <c r="L1298" i="1"/>
  <c r="L1299" i="1"/>
  <c r="M1299" i="1" s="1"/>
  <c r="L1300" i="1"/>
  <c r="M1300" i="1" s="1"/>
  <c r="L1301" i="1"/>
  <c r="M1301" i="1" s="1"/>
  <c r="L1302" i="1"/>
  <c r="M1302" i="1" s="1"/>
  <c r="L1303" i="1"/>
  <c r="L1304" i="1"/>
  <c r="L1305" i="1"/>
  <c r="M1305" i="1" s="1"/>
  <c r="L1306" i="1"/>
  <c r="M1306" i="1" s="1"/>
  <c r="L1307" i="1"/>
  <c r="M1307" i="1" s="1"/>
  <c r="L1308" i="1"/>
  <c r="L1309" i="1"/>
  <c r="L1310" i="1"/>
  <c r="L1311" i="1"/>
  <c r="M1311" i="1" s="1"/>
  <c r="L1312" i="1"/>
  <c r="L1313" i="1"/>
  <c r="M1313" i="1" s="1"/>
  <c r="L1314" i="1"/>
  <c r="M1314" i="1" s="1"/>
  <c r="L1315" i="1"/>
  <c r="M1315" i="1" s="1"/>
  <c r="L1316" i="1"/>
  <c r="L1317" i="1"/>
  <c r="M1317" i="1" s="1"/>
  <c r="L1318" i="1"/>
  <c r="M1318" i="1" s="1"/>
  <c r="L1319" i="1"/>
  <c r="M1319" i="1" s="1"/>
  <c r="L1320" i="1"/>
  <c r="M1320" i="1" s="1"/>
  <c r="L1321" i="1"/>
  <c r="M1321" i="1" s="1"/>
  <c r="L1322" i="1"/>
  <c r="M1322" i="1" s="1"/>
  <c r="L1323" i="1"/>
  <c r="M1323" i="1" s="1"/>
  <c r="L1324" i="1"/>
  <c r="M1324" i="1" s="1"/>
  <c r="L1325" i="1"/>
  <c r="L1326" i="1"/>
  <c r="M1326" i="1" s="1"/>
  <c r="L1327" i="1"/>
  <c r="M1327" i="1" s="1"/>
  <c r="L1328" i="1"/>
  <c r="M1328" i="1" s="1"/>
  <c r="L1329" i="1"/>
  <c r="M1329" i="1" s="1"/>
  <c r="L1330" i="1"/>
  <c r="L1331" i="1"/>
  <c r="L1332" i="1"/>
  <c r="M1332" i="1" s="1"/>
  <c r="L1333" i="1"/>
  <c r="M1333" i="1" s="1"/>
  <c r="L1334" i="1"/>
  <c r="M1334" i="1" s="1"/>
  <c r="L1335" i="1"/>
  <c r="M1335" i="1" s="1"/>
  <c r="L1336" i="1"/>
  <c r="L1337" i="1"/>
  <c r="L1338" i="1"/>
  <c r="M1338" i="1" s="1"/>
  <c r="L1339" i="1"/>
  <c r="L1340" i="1"/>
  <c r="L1341" i="1"/>
  <c r="L1342" i="1"/>
  <c r="L1343" i="1"/>
  <c r="M1343" i="1" s="1"/>
  <c r="L1344" i="1"/>
  <c r="L1345" i="1"/>
  <c r="M1345" i="1" s="1"/>
  <c r="L1346" i="1"/>
  <c r="L1347" i="1"/>
  <c r="L1348" i="1"/>
  <c r="L1349" i="1"/>
  <c r="M1349" i="1" s="1"/>
  <c r="L1350" i="1"/>
  <c r="L1351" i="1"/>
  <c r="M1351" i="1" s="1"/>
  <c r="L1352" i="1"/>
  <c r="L1353" i="1"/>
  <c r="L1354" i="1"/>
  <c r="L1355" i="1"/>
  <c r="M1355" i="1" s="1"/>
  <c r="L1356" i="1"/>
  <c r="M1356" i="1" s="1"/>
  <c r="L1357" i="1"/>
  <c r="L1358" i="1"/>
  <c r="M1358" i="1" s="1"/>
  <c r="L1359" i="1"/>
  <c r="L1360" i="1"/>
  <c r="L1361" i="1"/>
  <c r="M1361" i="1" s="1"/>
  <c r="L1362" i="1"/>
  <c r="M1362" i="1" s="1"/>
  <c r="L1363" i="1"/>
  <c r="M1363" i="1" s="1"/>
  <c r="L1364" i="1"/>
  <c r="M1364" i="1" s="1"/>
  <c r="L1365" i="1"/>
  <c r="M1365" i="1" s="1"/>
  <c r="L1366" i="1"/>
  <c r="M1366" i="1" s="1"/>
  <c r="L1367" i="1"/>
  <c r="L1368" i="1"/>
  <c r="M1368" i="1" s="1"/>
  <c r="L1369" i="1"/>
  <c r="L1370" i="1"/>
  <c r="M1370" i="1" s="1"/>
  <c r="L1371" i="1"/>
  <c r="M1371" i="1" s="1"/>
  <c r="L1372" i="1"/>
  <c r="M1372" i="1" s="1"/>
  <c r="L1373" i="1"/>
  <c r="M1373" i="1" s="1"/>
  <c r="L1374" i="1"/>
  <c r="M1374" i="1" s="1"/>
  <c r="L1375" i="1"/>
  <c r="L1376" i="1"/>
  <c r="L1377" i="1"/>
  <c r="L1378" i="1"/>
  <c r="M1378" i="1" s="1"/>
  <c r="L1379" i="1"/>
  <c r="L1380" i="1"/>
  <c r="M1380" i="1" s="1"/>
  <c r="L1381" i="1"/>
  <c r="L1382" i="1"/>
  <c r="M1382" i="1" s="1"/>
  <c r="L1383" i="1"/>
  <c r="L1384" i="1"/>
  <c r="L1385" i="1"/>
  <c r="M1385" i="1" s="1"/>
  <c r="L1386" i="1"/>
  <c r="M1386" i="1" s="1"/>
  <c r="L1387" i="1"/>
  <c r="L1388" i="1"/>
  <c r="L1389" i="1"/>
  <c r="M1389" i="1" s="1"/>
  <c r="L1390" i="1"/>
  <c r="M1390" i="1" s="1"/>
  <c r="L1391" i="1"/>
  <c r="L1392" i="1"/>
  <c r="L1393" i="1"/>
  <c r="M1393" i="1" s="1"/>
  <c r="L1394" i="1"/>
  <c r="M1394" i="1" s="1"/>
  <c r="L1395" i="1"/>
  <c r="L1396" i="1"/>
  <c r="M1396" i="1" s="1"/>
  <c r="L1397" i="1"/>
  <c r="L1398" i="1"/>
  <c r="L1399" i="1"/>
  <c r="M1399" i="1" s="1"/>
  <c r="L1400" i="1"/>
  <c r="M1400" i="1" s="1"/>
  <c r="L1401" i="1"/>
  <c r="M1401" i="1" s="1"/>
  <c r="L1402" i="1"/>
  <c r="M1402" i="1" s="1"/>
  <c r="L1403" i="1"/>
  <c r="L1404" i="1"/>
  <c r="M1404" i="1" s="1"/>
  <c r="L1405" i="1"/>
  <c r="M1405" i="1" s="1"/>
  <c r="L1406" i="1"/>
  <c r="M1406" i="1" s="1"/>
  <c r="L1407" i="1"/>
  <c r="M1407" i="1" s="1"/>
  <c r="L1408" i="1"/>
  <c r="L1409" i="1"/>
  <c r="L1410" i="1"/>
  <c r="L1411" i="1"/>
  <c r="L1412" i="1"/>
  <c r="M1412" i="1" s="1"/>
  <c r="L1413" i="1"/>
  <c r="L1414" i="1"/>
  <c r="L1415" i="1"/>
  <c r="M1415" i="1" s="1"/>
  <c r="L1416" i="1"/>
  <c r="L1417" i="1"/>
  <c r="M1417" i="1" s="1"/>
  <c r="L1418" i="1"/>
  <c r="M1418" i="1" s="1"/>
  <c r="L1419" i="1"/>
  <c r="L1420" i="1"/>
  <c r="L1421" i="1"/>
  <c r="L1422" i="1"/>
  <c r="M1422" i="1" s="1"/>
  <c r="L1423" i="1"/>
  <c r="M1423" i="1" s="1"/>
  <c r="L1424" i="1"/>
  <c r="M1424" i="1" s="1"/>
  <c r="L1425" i="1"/>
  <c r="M1425" i="1" s="1"/>
  <c r="L1426" i="1"/>
  <c r="L1427" i="1"/>
  <c r="M1427" i="1" s="1"/>
  <c r="L1428" i="1"/>
  <c r="L1429" i="1"/>
  <c r="M1429" i="1" s="1"/>
  <c r="L1430" i="1"/>
  <c r="L1431" i="1"/>
  <c r="M1431" i="1" s="1"/>
  <c r="L1432" i="1"/>
  <c r="L1433" i="1"/>
  <c r="L1434" i="1"/>
  <c r="L1435" i="1"/>
  <c r="M1435" i="1" s="1"/>
  <c r="L1436" i="1"/>
  <c r="M1436" i="1" s="1"/>
  <c r="L1437" i="1"/>
  <c r="M1437" i="1" s="1"/>
  <c r="L1438" i="1"/>
  <c r="L1439" i="1"/>
  <c r="M1439" i="1" s="1"/>
  <c r="L1440" i="1"/>
  <c r="M1440" i="1" s="1"/>
  <c r="L1441" i="1"/>
  <c r="M1441" i="1" s="1"/>
  <c r="L1442" i="1"/>
  <c r="L1443" i="1"/>
  <c r="M1443" i="1" s="1"/>
  <c r="L1444" i="1"/>
  <c r="L1445" i="1"/>
  <c r="M1445" i="1" s="1"/>
  <c r="L1446" i="1"/>
  <c r="M1446" i="1" s="1"/>
  <c r="L1447" i="1"/>
  <c r="M1447" i="1" s="1"/>
  <c r="L1448" i="1"/>
  <c r="L1449" i="1"/>
  <c r="M1449" i="1" s="1"/>
  <c r="L1450" i="1"/>
  <c r="M1450" i="1" s="1"/>
  <c r="L1451" i="1"/>
  <c r="M1451" i="1" s="1"/>
  <c r="L1452" i="1"/>
  <c r="M1452" i="1" s="1"/>
  <c r="L1453" i="1"/>
  <c r="M1453" i="1" s="1"/>
  <c r="L1454" i="1"/>
  <c r="L1455" i="1"/>
  <c r="M1455" i="1" s="1"/>
  <c r="L1456" i="1"/>
  <c r="M1456" i="1" s="1"/>
  <c r="L1457" i="1"/>
  <c r="M1457" i="1" s="1"/>
  <c r="L1458" i="1"/>
  <c r="L1459" i="1"/>
  <c r="M1459" i="1" s="1"/>
  <c r="L1460" i="1"/>
  <c r="L1461" i="1"/>
  <c r="L1462" i="1"/>
  <c r="M1462" i="1" s="1"/>
  <c r="L1463" i="1"/>
  <c r="L1464" i="1"/>
  <c r="M1464" i="1" s="1"/>
  <c r="L1465" i="1"/>
  <c r="L1466" i="1"/>
  <c r="M1466" i="1" s="1"/>
  <c r="L1467" i="1"/>
  <c r="L1468" i="1"/>
  <c r="L1469" i="1"/>
  <c r="L1470" i="1"/>
  <c r="L1471" i="1"/>
  <c r="M1471" i="1" s="1"/>
  <c r="L1472" i="1"/>
  <c r="L1473" i="1"/>
  <c r="M1473" i="1" s="1"/>
  <c r="L1474" i="1"/>
  <c r="M1474" i="1" s="1"/>
  <c r="L1475" i="1"/>
  <c r="L1476" i="1"/>
  <c r="M1476" i="1" s="1"/>
  <c r="L1477" i="1"/>
  <c r="L1478" i="1"/>
  <c r="L1479" i="1"/>
  <c r="L1480" i="1"/>
  <c r="L1481" i="1"/>
  <c r="M1481" i="1" s="1"/>
  <c r="L1482" i="1"/>
  <c r="M1482" i="1" s="1"/>
  <c r="L1483" i="1"/>
  <c r="M1483" i="1" s="1"/>
  <c r="L1484" i="1"/>
  <c r="M1484" i="1" s="1"/>
  <c r="L1485" i="1"/>
  <c r="M1485" i="1" s="1"/>
  <c r="L1486" i="1"/>
  <c r="M1486" i="1" s="1"/>
  <c r="L1487" i="1"/>
  <c r="M1487" i="1" s="1"/>
  <c r="L1488" i="1"/>
  <c r="M1488" i="1" s="1"/>
  <c r="L1489" i="1"/>
  <c r="M1489" i="1" s="1"/>
  <c r="L1490" i="1"/>
  <c r="M1490" i="1" s="1"/>
  <c r="L1491" i="1"/>
  <c r="M1491" i="1" s="1"/>
  <c r="L1492" i="1"/>
  <c r="L1493" i="1"/>
  <c r="M1493" i="1" s="1"/>
  <c r="L1494" i="1"/>
  <c r="M1494" i="1" s="1"/>
  <c r="L1495" i="1"/>
  <c r="M1495" i="1" s="1"/>
  <c r="L1496" i="1"/>
  <c r="L1497" i="1"/>
  <c r="L1498" i="1"/>
  <c r="L1499" i="1"/>
  <c r="M1499" i="1" s="1"/>
  <c r="L1500" i="1"/>
  <c r="L1501" i="1"/>
  <c r="M1501" i="1" s="1"/>
  <c r="L1502" i="1"/>
  <c r="M1502" i="1" s="1"/>
  <c r="L1503" i="1"/>
  <c r="M1503" i="1" s="1"/>
  <c r="L1504" i="1"/>
  <c r="L1505" i="1"/>
  <c r="M1505" i="1" s="1"/>
  <c r="L1506" i="1"/>
  <c r="L1507" i="1"/>
  <c r="L1508" i="1"/>
  <c r="M1508" i="1" s="1"/>
  <c r="L1509" i="1"/>
  <c r="L1510" i="1"/>
  <c r="M1510" i="1" s="1"/>
  <c r="L1511" i="1"/>
  <c r="L1512" i="1"/>
  <c r="L1513" i="1"/>
  <c r="M1513" i="1" s="1"/>
  <c r="L1514" i="1"/>
  <c r="L1515" i="1"/>
  <c r="M1515" i="1" s="1"/>
  <c r="L1516" i="1"/>
  <c r="L1517" i="1"/>
  <c r="L1518" i="1"/>
  <c r="L1519" i="1"/>
  <c r="L1520" i="1"/>
  <c r="M1520" i="1" s="1"/>
  <c r="L1521" i="1"/>
  <c r="L1522" i="1"/>
  <c r="L1523" i="1"/>
  <c r="L1524" i="1"/>
  <c r="L1525" i="1"/>
  <c r="M1525" i="1" s="1"/>
  <c r="L1526" i="1"/>
  <c r="M1526" i="1" s="1"/>
  <c r="L1527" i="1"/>
  <c r="L1528" i="1"/>
  <c r="L1529" i="1"/>
  <c r="M1529" i="1" s="1"/>
  <c r="L1530" i="1"/>
  <c r="L1531" i="1"/>
  <c r="M1531" i="1" s="1"/>
  <c r="L1532" i="1"/>
  <c r="L1533" i="1"/>
  <c r="M1533" i="1" s="1"/>
  <c r="L1534" i="1"/>
  <c r="L1535" i="1"/>
  <c r="M1535" i="1" s="1"/>
  <c r="L1536" i="1"/>
  <c r="L1537" i="1"/>
  <c r="M1537" i="1" s="1"/>
  <c r="L1538" i="1"/>
  <c r="M1538" i="1" s="1"/>
  <c r="L1539" i="1"/>
  <c r="M1539" i="1" s="1"/>
  <c r="L1540" i="1"/>
  <c r="L1541" i="1"/>
  <c r="M1541" i="1" s="1"/>
  <c r="L1542" i="1"/>
  <c r="L1543" i="1"/>
  <c r="L1544" i="1"/>
  <c r="L1545" i="1"/>
  <c r="M1545" i="1" s="1"/>
  <c r="L1546" i="1"/>
  <c r="L1547" i="1"/>
  <c r="L1548" i="1"/>
  <c r="M1548" i="1" s="1"/>
  <c r="L1549" i="1"/>
  <c r="M1549" i="1" s="1"/>
  <c r="L1550" i="1"/>
  <c r="L1551" i="1"/>
  <c r="M1551" i="1" s="1"/>
  <c r="L1552" i="1"/>
  <c r="L1553" i="1"/>
  <c r="M1553" i="1" s="1"/>
  <c r="L1554" i="1"/>
  <c r="M1554" i="1" s="1"/>
  <c r="L1555" i="1"/>
  <c r="M1555" i="1" s="1"/>
  <c r="L1556" i="1"/>
  <c r="L1557" i="1"/>
  <c r="L1558" i="1"/>
  <c r="M1558" i="1" s="1"/>
  <c r="L1559" i="1"/>
  <c r="L1560" i="1"/>
  <c r="L1561" i="1"/>
  <c r="L1562" i="1"/>
  <c r="L1563" i="1"/>
  <c r="L1564" i="1"/>
  <c r="L1565" i="1"/>
  <c r="M1565" i="1" s="1"/>
  <c r="L1566" i="1"/>
  <c r="M1566" i="1" s="1"/>
  <c r="L1567" i="1"/>
  <c r="M1567" i="1" s="1"/>
  <c r="L1568" i="1"/>
  <c r="M1568" i="1" s="1"/>
  <c r="L1569" i="1"/>
  <c r="M1569" i="1" s="1"/>
  <c r="L1570" i="1"/>
  <c r="L1571" i="1"/>
  <c r="L1572" i="1"/>
  <c r="M1572" i="1" s="1"/>
  <c r="L1573" i="1"/>
  <c r="L1574" i="1"/>
  <c r="M1574" i="1" s="1"/>
  <c r="L1575" i="1"/>
  <c r="L1576" i="1"/>
  <c r="L1577" i="1"/>
  <c r="M1577" i="1" s="1"/>
  <c r="L1578" i="1"/>
  <c r="L1579" i="1"/>
  <c r="L1580" i="1"/>
  <c r="M1580" i="1" s="1"/>
  <c r="L1581" i="1"/>
  <c r="M1581" i="1" s="1"/>
  <c r="L1582" i="1"/>
  <c r="M1582" i="1" s="1"/>
  <c r="L1583" i="1"/>
  <c r="L1584" i="1"/>
  <c r="L1585" i="1"/>
  <c r="L1586" i="1"/>
  <c r="M1586" i="1" s="1"/>
  <c r="L1587" i="1"/>
  <c r="M1587" i="1" s="1"/>
  <c r="L1588" i="1"/>
  <c r="M1588" i="1" s="1"/>
  <c r="L1589" i="1"/>
  <c r="M1589" i="1" s="1"/>
  <c r="L1590" i="1"/>
  <c r="M1590" i="1" s="1"/>
  <c r="L1591" i="1"/>
  <c r="M1591" i="1" s="1"/>
  <c r="L1592" i="1"/>
  <c r="M1592" i="1" s="1"/>
  <c r="L1593" i="1"/>
  <c r="M1593" i="1" s="1"/>
  <c r="L1594" i="1"/>
  <c r="L1595" i="1"/>
  <c r="M1595" i="1" s="1"/>
  <c r="L1596" i="1"/>
  <c r="M1596" i="1" s="1"/>
  <c r="L1597" i="1"/>
  <c r="M1597" i="1" s="1"/>
  <c r="L1598" i="1"/>
  <c r="M1598" i="1" s="1"/>
  <c r="L1599" i="1"/>
  <c r="M1599" i="1" s="1"/>
  <c r="L1600" i="1"/>
  <c r="M1600" i="1" s="1"/>
  <c r="L1601" i="1"/>
  <c r="L1602" i="1"/>
  <c r="M1602" i="1" s="1"/>
  <c r="L1603" i="1"/>
  <c r="M1603" i="1" s="1"/>
  <c r="L1604" i="1"/>
  <c r="L1605" i="1"/>
  <c r="M1605" i="1" s="1"/>
  <c r="L1606" i="1"/>
  <c r="M1606" i="1" s="1"/>
  <c r="L1607" i="1"/>
  <c r="M1607" i="1" s="1"/>
  <c r="L1608" i="1"/>
  <c r="M1608" i="1" s="1"/>
  <c r="L1609" i="1"/>
  <c r="M1609" i="1" s="1"/>
  <c r="L1610" i="1"/>
  <c r="M1610" i="1" s="1"/>
  <c r="L1611" i="1"/>
  <c r="M1611" i="1" s="1"/>
  <c r="L1612" i="1"/>
  <c r="M1612" i="1" s="1"/>
  <c r="L1613" i="1"/>
  <c r="M1613" i="1" s="1"/>
  <c r="L1614" i="1"/>
  <c r="L1615" i="1"/>
  <c r="M1615" i="1" s="1"/>
  <c r="L1616" i="1"/>
  <c r="M1616" i="1" s="1"/>
  <c r="L1617" i="1"/>
  <c r="L1618" i="1"/>
  <c r="M1618" i="1" s="1"/>
  <c r="L1619" i="1"/>
  <c r="M1619" i="1" s="1"/>
  <c r="L1620" i="1"/>
  <c r="M1620" i="1" s="1"/>
  <c r="L1621" i="1"/>
  <c r="M1621" i="1" s="1"/>
  <c r="L1622" i="1"/>
  <c r="L1623" i="1"/>
  <c r="M1623" i="1" s="1"/>
  <c r="L1624" i="1"/>
  <c r="M1624" i="1" s="1"/>
  <c r="L1625" i="1"/>
  <c r="L1626" i="1"/>
  <c r="L1627" i="1"/>
  <c r="L1628" i="1"/>
  <c r="L1629" i="1"/>
  <c r="L1630" i="1"/>
  <c r="M1630" i="1" s="1"/>
  <c r="L1631" i="1"/>
  <c r="M1631" i="1" s="1"/>
  <c r="L1632" i="1"/>
  <c r="M1632" i="1" s="1"/>
  <c r="L1633" i="1"/>
  <c r="M1633" i="1" s="1"/>
  <c r="L1634" i="1"/>
  <c r="M1634" i="1" s="1"/>
  <c r="L1635" i="1"/>
  <c r="M1635" i="1" s="1"/>
  <c r="L1636" i="1"/>
  <c r="M1636" i="1" s="1"/>
  <c r="L1637" i="1"/>
  <c r="M1637" i="1" s="1"/>
  <c r="L1638" i="1"/>
  <c r="M1638" i="1" s="1"/>
  <c r="L1639" i="1"/>
  <c r="M1639" i="1" s="1"/>
  <c r="L1640" i="1"/>
  <c r="L1641" i="1"/>
  <c r="M1641" i="1" s="1"/>
  <c r="L1642" i="1"/>
  <c r="L1643" i="1"/>
  <c r="M1643" i="1" s="1"/>
  <c r="L1644" i="1"/>
  <c r="M1644" i="1" s="1"/>
  <c r="L1645" i="1"/>
  <c r="L1646" i="1"/>
  <c r="M1646" i="1" s="1"/>
  <c r="L1647" i="1"/>
  <c r="L1648" i="1"/>
  <c r="M1648" i="1" s="1"/>
  <c r="L1649" i="1"/>
  <c r="L1650" i="1"/>
  <c r="M1650" i="1" s="1"/>
  <c r="L1651" i="1"/>
  <c r="M1651" i="1" s="1"/>
  <c r="L1652" i="1"/>
  <c r="M1652" i="1" s="1"/>
  <c r="L1653" i="1"/>
  <c r="L1654" i="1"/>
  <c r="M1654" i="1" s="1"/>
  <c r="L1655" i="1"/>
  <c r="M1655" i="1" s="1"/>
  <c r="L1656" i="1"/>
  <c r="L1657" i="1"/>
  <c r="M1657" i="1" s="1"/>
  <c r="L1658" i="1"/>
  <c r="L1659" i="1"/>
  <c r="M1659" i="1" s="1"/>
  <c r="L1660" i="1"/>
  <c r="L1661" i="1"/>
  <c r="M1661" i="1" s="1"/>
  <c r="L1662" i="1"/>
  <c r="M1662" i="1" s="1"/>
  <c r="L1663" i="1"/>
  <c r="M1663" i="1" s="1"/>
  <c r="L1664" i="1"/>
  <c r="M1664" i="1" s="1"/>
  <c r="L1665" i="1"/>
  <c r="M1665" i="1" s="1"/>
  <c r="L1666" i="1"/>
  <c r="M1666" i="1" s="1"/>
  <c r="L1667" i="1"/>
  <c r="M1667" i="1" s="1"/>
  <c r="L1668" i="1"/>
  <c r="M1668" i="1" s="1"/>
  <c r="L1669" i="1"/>
  <c r="L1670" i="1"/>
  <c r="M1670" i="1" s="1"/>
  <c r="L1671" i="1"/>
  <c r="M1671" i="1" s="1"/>
  <c r="L1672" i="1"/>
  <c r="M1672" i="1" s="1"/>
  <c r="L1673" i="1"/>
  <c r="M1673" i="1" s="1"/>
  <c r="L1674" i="1"/>
  <c r="L1675" i="1"/>
  <c r="M1675" i="1" s="1"/>
  <c r="L1676" i="1"/>
  <c r="M1676" i="1" s="1"/>
  <c r="L1677" i="1"/>
  <c r="M1677" i="1" s="1"/>
  <c r="L1678" i="1"/>
  <c r="L1679" i="1"/>
  <c r="M1679" i="1" s="1"/>
  <c r="L1680" i="1"/>
  <c r="M1680" i="1" s="1"/>
  <c r="L1681" i="1"/>
  <c r="M1681" i="1" s="1"/>
  <c r="L1682" i="1"/>
  <c r="M1682" i="1" s="1"/>
  <c r="L1683" i="1"/>
  <c r="L1684" i="1"/>
  <c r="L1685" i="1"/>
  <c r="M1685" i="1" s="1"/>
  <c r="L1686" i="1"/>
  <c r="M1686" i="1" s="1"/>
  <c r="L1687" i="1"/>
  <c r="M1687" i="1" s="1"/>
  <c r="L1688" i="1"/>
  <c r="M1688" i="1" s="1"/>
  <c r="L1689" i="1"/>
  <c r="M1689" i="1" s="1"/>
  <c r="L1690" i="1"/>
  <c r="L1691" i="1"/>
  <c r="L1692" i="1"/>
  <c r="M1692" i="1" s="1"/>
  <c r="L1693" i="1"/>
  <c r="M1693" i="1" s="1"/>
  <c r="L1694" i="1"/>
  <c r="M1694" i="1" s="1"/>
  <c r="L1695" i="1"/>
  <c r="M1695" i="1" s="1"/>
  <c r="L1696" i="1"/>
  <c r="L1697" i="1"/>
  <c r="M1697" i="1" s="1"/>
  <c r="L1698" i="1"/>
  <c r="M1698" i="1" s="1"/>
  <c r="L1699" i="1"/>
  <c r="M1699" i="1" s="1"/>
  <c r="L1700" i="1"/>
  <c r="M1700" i="1" s="1"/>
  <c r="L1701" i="1"/>
  <c r="L1702" i="1"/>
  <c r="M1702" i="1" s="1"/>
  <c r="L1703" i="1"/>
  <c r="M1703" i="1" s="1"/>
  <c r="L1704" i="1"/>
  <c r="M1704" i="1" s="1"/>
  <c r="L1705" i="1"/>
  <c r="L1706" i="1"/>
  <c r="L1707" i="1"/>
  <c r="M1707" i="1" s="1"/>
  <c r="L1708" i="1"/>
  <c r="M1708" i="1" s="1"/>
  <c r="L1709" i="1"/>
  <c r="L1710" i="1"/>
  <c r="L1711" i="1"/>
  <c r="L1712" i="1"/>
  <c r="M1712" i="1" s="1"/>
  <c r="L1713" i="1"/>
  <c r="M1713" i="1" s="1"/>
  <c r="L1714" i="1"/>
  <c r="M1714" i="1" s="1"/>
  <c r="L1715" i="1"/>
  <c r="M1715" i="1" s="1"/>
  <c r="L1716" i="1"/>
  <c r="M1716" i="1" s="1"/>
  <c r="L1717" i="1"/>
  <c r="M1717" i="1" s="1"/>
  <c r="L1718" i="1"/>
  <c r="M1718" i="1" s="1"/>
  <c r="L1719" i="1"/>
  <c r="M1719" i="1" s="1"/>
  <c r="L1720" i="1"/>
  <c r="L1721" i="1"/>
  <c r="M1721" i="1" s="1"/>
  <c r="L1722" i="1"/>
  <c r="M1722" i="1" s="1"/>
  <c r="L1723" i="1"/>
  <c r="M1723" i="1" s="1"/>
  <c r="L1724" i="1"/>
  <c r="L1725" i="1"/>
  <c r="M1725" i="1" s="1"/>
  <c r="L1726" i="1"/>
  <c r="L1727" i="1"/>
  <c r="M1727" i="1" s="1"/>
  <c r="L1728" i="1"/>
  <c r="M1728" i="1" s="1"/>
  <c r="L1729" i="1"/>
  <c r="M1729" i="1" s="1"/>
  <c r="L1730" i="1"/>
  <c r="L1731" i="1"/>
  <c r="L1732" i="1"/>
  <c r="L1733" i="1"/>
  <c r="M1733" i="1" s="1"/>
  <c r="L1734" i="1"/>
  <c r="L1735" i="1"/>
  <c r="L1736" i="1"/>
  <c r="M1736" i="1" s="1"/>
  <c r="L1737" i="1"/>
  <c r="L1738" i="1"/>
  <c r="L1739" i="1"/>
  <c r="M1739" i="1" s="1"/>
  <c r="L1740" i="1"/>
  <c r="M1740" i="1" s="1"/>
  <c r="L1741" i="1"/>
  <c r="M1741" i="1" s="1"/>
  <c r="L1742" i="1"/>
  <c r="L1743" i="1"/>
  <c r="L1744" i="1"/>
  <c r="L1745" i="1"/>
  <c r="M1745" i="1" s="1"/>
  <c r="L1746" i="1"/>
  <c r="M1746" i="1" s="1"/>
  <c r="L1747" i="1"/>
  <c r="L1748" i="1"/>
  <c r="L1749" i="1"/>
  <c r="M1749" i="1" s="1"/>
  <c r="L1750" i="1"/>
  <c r="L1751" i="1"/>
  <c r="M1751" i="1" s="1"/>
  <c r="L1752" i="1"/>
  <c r="M1752" i="1" s="1"/>
  <c r="L1753" i="1"/>
  <c r="M1753" i="1" s="1"/>
  <c r="L1754" i="1"/>
  <c r="L1755" i="1"/>
  <c r="L1756" i="1"/>
  <c r="L1757" i="1"/>
  <c r="L1758" i="1"/>
  <c r="L1759" i="1"/>
  <c r="M1759" i="1" s="1"/>
  <c r="L1760" i="1"/>
  <c r="M1760" i="1" s="1"/>
  <c r="L1761" i="1"/>
  <c r="L1762" i="1"/>
  <c r="L1763" i="1"/>
  <c r="L1764" i="1"/>
  <c r="M1764" i="1" s="1"/>
  <c r="L1765" i="1"/>
  <c r="M1765" i="1" s="1"/>
  <c r="L1766" i="1"/>
  <c r="L1767" i="1"/>
  <c r="M1767" i="1" s="1"/>
  <c r="L1768" i="1"/>
  <c r="L1769" i="1"/>
  <c r="M1769" i="1" s="1"/>
  <c r="L1770" i="1"/>
  <c r="L1771" i="1"/>
  <c r="M1771" i="1" s="1"/>
  <c r="L1772" i="1"/>
  <c r="M1772" i="1" s="1"/>
  <c r="L1773" i="1"/>
  <c r="M1773" i="1" s="1"/>
  <c r="L1774" i="1"/>
  <c r="L1775" i="1"/>
  <c r="M1775" i="1" s="1"/>
  <c r="L1776" i="1"/>
  <c r="M1776" i="1" s="1"/>
  <c r="L1777" i="1"/>
  <c r="M1777" i="1" s="1"/>
  <c r="L1778" i="1"/>
  <c r="M1778" i="1" s="1"/>
  <c r="L1779" i="1"/>
  <c r="L1780" i="1"/>
  <c r="M1780" i="1" s="1"/>
  <c r="L1781" i="1"/>
  <c r="L1782" i="1"/>
  <c r="L1783" i="1"/>
  <c r="M1783" i="1" s="1"/>
  <c r="L1784" i="1"/>
  <c r="M1784" i="1" s="1"/>
  <c r="L1785" i="1"/>
  <c r="M1785" i="1" s="1"/>
  <c r="L1786" i="1"/>
  <c r="M1786" i="1" s="1"/>
  <c r="L1787" i="1"/>
  <c r="M1787" i="1" s="1"/>
  <c r="L1788" i="1"/>
  <c r="L1789" i="1"/>
  <c r="L1790" i="1"/>
  <c r="M1790" i="1" s="1"/>
  <c r="L1791" i="1"/>
  <c r="L1792" i="1"/>
  <c r="L1793" i="1"/>
  <c r="M1793" i="1" s="1"/>
  <c r="L1794" i="1"/>
  <c r="L1795" i="1"/>
  <c r="L1796" i="1"/>
  <c r="M1796" i="1" s="1"/>
  <c r="L1797" i="1"/>
  <c r="L1798" i="1"/>
  <c r="M1798" i="1" s="1"/>
  <c r="L1799" i="1"/>
  <c r="M1799" i="1" s="1"/>
  <c r="L1800" i="1"/>
  <c r="L1801" i="1"/>
  <c r="M1801" i="1" s="1"/>
  <c r="L1802" i="1"/>
  <c r="L1803" i="1"/>
  <c r="M1803" i="1" s="1"/>
  <c r="L1804" i="1"/>
  <c r="L1805" i="1"/>
  <c r="M1805" i="1" s="1"/>
  <c r="L1806" i="1"/>
  <c r="L1807" i="1"/>
  <c r="L1808" i="1"/>
  <c r="M1808" i="1" s="1"/>
  <c r="L1809" i="1"/>
  <c r="M1809" i="1" s="1"/>
  <c r="L1810" i="1"/>
  <c r="L1811" i="1"/>
  <c r="L1812" i="1"/>
  <c r="M1812" i="1" s="1"/>
  <c r="L1813" i="1"/>
  <c r="L1814" i="1"/>
  <c r="L1815" i="1"/>
  <c r="L1816" i="1"/>
  <c r="M1816" i="1" s="1"/>
  <c r="L1817" i="1"/>
  <c r="M1817" i="1" s="1"/>
  <c r="L1818" i="1"/>
  <c r="M1818" i="1" s="1"/>
  <c r="L1819" i="1"/>
  <c r="L1820" i="1"/>
  <c r="M1820" i="1" s="1"/>
  <c r="L1821" i="1"/>
  <c r="L1822" i="1"/>
  <c r="L1823" i="1"/>
  <c r="M1823" i="1" s="1"/>
  <c r="L1824" i="1"/>
  <c r="M1824" i="1" s="1"/>
  <c r="L1825" i="1"/>
  <c r="L1826" i="1"/>
  <c r="M1826" i="1" s="1"/>
  <c r="L1827" i="1"/>
  <c r="M1827" i="1" s="1"/>
  <c r="L1828" i="1"/>
  <c r="L1829" i="1"/>
  <c r="M1829" i="1" s="1"/>
  <c r="L1830" i="1"/>
  <c r="M1830" i="1" s="1"/>
  <c r="L1831" i="1"/>
  <c r="M1831" i="1" s="1"/>
  <c r="L1832" i="1"/>
  <c r="L1833" i="1"/>
  <c r="L1834" i="1"/>
  <c r="M1834" i="1" s="1"/>
  <c r="L1835" i="1"/>
  <c r="M1835" i="1" s="1"/>
  <c r="L1836" i="1"/>
  <c r="M1836" i="1" s="1"/>
  <c r="L1837" i="1"/>
  <c r="M1837" i="1" s="1"/>
  <c r="L1838" i="1"/>
  <c r="L1839" i="1"/>
  <c r="L1840" i="1"/>
  <c r="M1840" i="1" s="1"/>
  <c r="L1841" i="1"/>
  <c r="L1842" i="1"/>
  <c r="M1842" i="1" s="1"/>
  <c r="L1843" i="1"/>
  <c r="M1843" i="1" s="1"/>
  <c r="L1844" i="1"/>
  <c r="M1844" i="1" s="1"/>
  <c r="L1845" i="1"/>
  <c r="M1845" i="1" s="1"/>
  <c r="L1846" i="1"/>
  <c r="M1846" i="1" s="1"/>
  <c r="L1847" i="1"/>
  <c r="M1847" i="1" s="1"/>
  <c r="L1848" i="1"/>
  <c r="L1849" i="1"/>
  <c r="L1850" i="1"/>
  <c r="L1851" i="1"/>
  <c r="L1852" i="1"/>
  <c r="M1852" i="1" s="1"/>
  <c r="L1853" i="1"/>
  <c r="M1853" i="1" s="1"/>
  <c r="L1854" i="1"/>
  <c r="L1855" i="1"/>
  <c r="M1855" i="1" s="1"/>
  <c r="L1856" i="1"/>
  <c r="L1857" i="1"/>
  <c r="L1858" i="1"/>
  <c r="L1859" i="1"/>
  <c r="M1859" i="1" s="1"/>
  <c r="L1860" i="1"/>
  <c r="M1860" i="1" s="1"/>
  <c r="L1861" i="1"/>
  <c r="M1861" i="1" s="1"/>
  <c r="L1862" i="1"/>
  <c r="M1862" i="1" s="1"/>
  <c r="L1863" i="1"/>
  <c r="L1864" i="1"/>
  <c r="M1864" i="1" s="1"/>
  <c r="L1865" i="1"/>
  <c r="L1866" i="1"/>
  <c r="M1866" i="1" s="1"/>
  <c r="L1867" i="1"/>
  <c r="L1868" i="1"/>
  <c r="M1868" i="1" s="1"/>
  <c r="L1869" i="1"/>
  <c r="L1870" i="1"/>
  <c r="L1871" i="1"/>
  <c r="M1871" i="1" s="1"/>
  <c r="L1872" i="1"/>
  <c r="L1873" i="1"/>
  <c r="M1873" i="1" s="1"/>
  <c r="L1874" i="1"/>
  <c r="M1874" i="1" s="1"/>
  <c r="L1875" i="1"/>
  <c r="M1875" i="1" s="1"/>
  <c r="L1876" i="1"/>
  <c r="M1876" i="1" s="1"/>
  <c r="L1877" i="1"/>
  <c r="L1878" i="1"/>
  <c r="M1878" i="1" s="1"/>
  <c r="L1879" i="1"/>
  <c r="M1879" i="1" s="1"/>
  <c r="L1880" i="1"/>
  <c r="L1881" i="1"/>
  <c r="L1882" i="1"/>
  <c r="L1883" i="1"/>
  <c r="L1884" i="1"/>
  <c r="M1884" i="1" s="1"/>
  <c r="L1885" i="1"/>
  <c r="L1886" i="1"/>
  <c r="L1887" i="1"/>
  <c r="L1888" i="1"/>
  <c r="L1889" i="1"/>
  <c r="L1890" i="1"/>
  <c r="M1890" i="1" s="1"/>
  <c r="L1891" i="1"/>
  <c r="L1892" i="1"/>
  <c r="L1893" i="1"/>
  <c r="L1894" i="1"/>
  <c r="M1894" i="1" s="1"/>
  <c r="L1895" i="1"/>
  <c r="L1896" i="1"/>
  <c r="L1897" i="1"/>
  <c r="M1897" i="1" s="1"/>
  <c r="L1898" i="1"/>
  <c r="M1898" i="1" s="1"/>
  <c r="L1899" i="1"/>
  <c r="M1899" i="1" s="1"/>
  <c r="L1900" i="1"/>
  <c r="M1900" i="1" s="1"/>
  <c r="L1901" i="1"/>
  <c r="L1902" i="1"/>
  <c r="L1903" i="1"/>
  <c r="L1904" i="1"/>
  <c r="M1904" i="1" s="1"/>
  <c r="L1905" i="1"/>
  <c r="L1906" i="1"/>
  <c r="M1906" i="1" s="1"/>
  <c r="L1907" i="1"/>
  <c r="M1907" i="1" s="1"/>
  <c r="L1908" i="1"/>
  <c r="M1908" i="1" s="1"/>
  <c r="L1909" i="1"/>
  <c r="M1909" i="1" s="1"/>
  <c r="L1910" i="1"/>
  <c r="M1910" i="1" s="1"/>
  <c r="L1911" i="1"/>
  <c r="M1911" i="1" s="1"/>
  <c r="L1912" i="1"/>
  <c r="M1912" i="1" s="1"/>
  <c r="L1913" i="1"/>
  <c r="M1913" i="1" s="1"/>
  <c r="L1914" i="1"/>
  <c r="L1915" i="1"/>
  <c r="L1916" i="1"/>
  <c r="M1916" i="1" s="1"/>
  <c r="L1917" i="1"/>
  <c r="L1918" i="1"/>
  <c r="M1918" i="1" s="1"/>
  <c r="L1919" i="1"/>
  <c r="L1920" i="1"/>
  <c r="M1920" i="1" s="1"/>
  <c r="L1921" i="1"/>
  <c r="M1921" i="1" s="1"/>
  <c r="L1922" i="1"/>
  <c r="L1923" i="1"/>
  <c r="L1924" i="1"/>
  <c r="L1925" i="1"/>
  <c r="M1925" i="1" s="1"/>
  <c r="L1926" i="1"/>
  <c r="M1926" i="1" s="1"/>
  <c r="L1927" i="1"/>
  <c r="M1927" i="1" s="1"/>
  <c r="L1928" i="1"/>
  <c r="M1928" i="1" s="1"/>
  <c r="L1929" i="1"/>
  <c r="M1929" i="1" s="1"/>
  <c r="L1930" i="1"/>
  <c r="M1930" i="1" s="1"/>
  <c r="L1931" i="1"/>
  <c r="L1932" i="1"/>
  <c r="L1933" i="1"/>
  <c r="L1934" i="1"/>
  <c r="L1935" i="1"/>
  <c r="L1936" i="1"/>
  <c r="M1936" i="1" s="1"/>
  <c r="L1937" i="1"/>
  <c r="M1937" i="1" s="1"/>
  <c r="L1938" i="1"/>
  <c r="M1938" i="1" s="1"/>
  <c r="L1939" i="1"/>
  <c r="L1940" i="1"/>
  <c r="M1940" i="1" s="1"/>
  <c r="L1941" i="1"/>
  <c r="M1941" i="1" s="1"/>
  <c r="L1942" i="1"/>
  <c r="L1943" i="1"/>
  <c r="M1943" i="1" s="1"/>
  <c r="L1944" i="1"/>
  <c r="M1944" i="1" s="1"/>
  <c r="L1945" i="1"/>
  <c r="M1945" i="1" s="1"/>
  <c r="L1946" i="1"/>
  <c r="L1947" i="1"/>
  <c r="M1947" i="1" s="1"/>
  <c r="L1948" i="1"/>
  <c r="L1949" i="1"/>
  <c r="L1950" i="1"/>
  <c r="M1950" i="1" s="1"/>
  <c r="L1951" i="1"/>
  <c r="M1951" i="1" s="1"/>
  <c r="L1952" i="1"/>
  <c r="M1952" i="1" s="1"/>
  <c r="L1953" i="1"/>
  <c r="L1954" i="1"/>
  <c r="M1954" i="1" s="1"/>
  <c r="L1955" i="1"/>
  <c r="M1955" i="1" s="1"/>
  <c r="L1956" i="1"/>
  <c r="M1956" i="1" s="1"/>
  <c r="L1957" i="1"/>
  <c r="M1957" i="1" s="1"/>
  <c r="L1958" i="1"/>
  <c r="M1958" i="1" s="1"/>
  <c r="L1959" i="1"/>
  <c r="M1959" i="1" s="1"/>
  <c r="L1960" i="1"/>
  <c r="L1961" i="1"/>
  <c r="L1962" i="1"/>
  <c r="M1962" i="1" s="1"/>
  <c r="L1963" i="1"/>
  <c r="M1963" i="1" s="1"/>
  <c r="L1964" i="1"/>
  <c r="M1964" i="1" s="1"/>
  <c r="L1965" i="1"/>
  <c r="L1966" i="1"/>
  <c r="L1967" i="1"/>
  <c r="L1968" i="1"/>
  <c r="L1969" i="1"/>
  <c r="M1969" i="1" s="1"/>
  <c r="L1970" i="1"/>
  <c r="L1971" i="1"/>
  <c r="L1972" i="1"/>
  <c r="L1973" i="1"/>
  <c r="M1973" i="1" s="1"/>
  <c r="L1974" i="1"/>
  <c r="L1975" i="1"/>
  <c r="M1975" i="1" s="1"/>
  <c r="L1976" i="1"/>
  <c r="L1977" i="1"/>
  <c r="M1977" i="1" s="1"/>
  <c r="L1978" i="1"/>
  <c r="L1979" i="1"/>
  <c r="M1979" i="1" s="1"/>
  <c r="L1980" i="1"/>
  <c r="L1981" i="1"/>
  <c r="M1981" i="1" s="1"/>
  <c r="L1982" i="1"/>
  <c r="M1982" i="1" s="1"/>
  <c r="L1983" i="1"/>
  <c r="M1983" i="1" s="1"/>
  <c r="L1984" i="1"/>
  <c r="M1984" i="1" s="1"/>
  <c r="L1985" i="1"/>
  <c r="L1986" i="1"/>
  <c r="M1986" i="1" s="1"/>
  <c r="L1987" i="1"/>
  <c r="M1987" i="1" s="1"/>
  <c r="L1988" i="1"/>
  <c r="M1988" i="1" s="1"/>
  <c r="L1989" i="1"/>
  <c r="M1989" i="1" s="1"/>
  <c r="L1990" i="1"/>
  <c r="M1990" i="1" s="1"/>
  <c r="L1991" i="1"/>
  <c r="M1991" i="1" s="1"/>
  <c r="L1992" i="1"/>
  <c r="M1992" i="1" s="1"/>
  <c r="L1993" i="1"/>
  <c r="M1993" i="1" s="1"/>
  <c r="L1994" i="1"/>
  <c r="M1994" i="1" s="1"/>
  <c r="L1995" i="1"/>
  <c r="M1995" i="1" s="1"/>
  <c r="L1996" i="1"/>
  <c r="M1996" i="1" s="1"/>
  <c r="L1997" i="1"/>
  <c r="L1998" i="1"/>
  <c r="L1999" i="1"/>
  <c r="L2000" i="1"/>
  <c r="M2000" i="1" s="1"/>
  <c r="L2001" i="1"/>
  <c r="M2001" i="1" s="1"/>
  <c r="L2002" i="1"/>
  <c r="M2002" i="1" s="1"/>
  <c r="L2003" i="1"/>
  <c r="M2003" i="1" s="1"/>
  <c r="L2004" i="1"/>
  <c r="L2005" i="1"/>
  <c r="L2006" i="1"/>
  <c r="M2006" i="1" s="1"/>
  <c r="L2007" i="1"/>
  <c r="L2008" i="1"/>
  <c r="M2008" i="1" s="1"/>
  <c r="L2009" i="1"/>
  <c r="M2009" i="1" s="1"/>
  <c r="L2010" i="1"/>
  <c r="M2010" i="1" s="1"/>
  <c r="L2011" i="1"/>
  <c r="L2012" i="1"/>
  <c r="M2012" i="1" s="1"/>
  <c r="L2013" i="1"/>
  <c r="M2013" i="1" s="1"/>
  <c r="L2014" i="1"/>
  <c r="M2014" i="1" s="1"/>
  <c r="L2015" i="1"/>
  <c r="M2015" i="1" s="1"/>
  <c r="L2016" i="1"/>
  <c r="M2016" i="1" s="1"/>
  <c r="L2017" i="1"/>
  <c r="L2018" i="1"/>
  <c r="L2019" i="1"/>
  <c r="M2019" i="1" s="1"/>
  <c r="L2020" i="1"/>
  <c r="M2020" i="1" s="1"/>
  <c r="L2021" i="1"/>
  <c r="L2022" i="1"/>
  <c r="M2022" i="1" s="1"/>
  <c r="L2023" i="1"/>
  <c r="L2024" i="1"/>
  <c r="M2024" i="1" s="1"/>
  <c r="L2025" i="1"/>
  <c r="M2025" i="1" s="1"/>
  <c r="L2026" i="1"/>
  <c r="L2027" i="1"/>
  <c r="M2027" i="1" s="1"/>
  <c r="L2028" i="1"/>
  <c r="M2028" i="1" s="1"/>
  <c r="L2029" i="1"/>
  <c r="L2030" i="1"/>
  <c r="M2030" i="1" s="1"/>
  <c r="L2031" i="1"/>
  <c r="M2031" i="1" s="1"/>
  <c r="L2032" i="1"/>
  <c r="M2032" i="1" s="1"/>
  <c r="L2033" i="1"/>
  <c r="M2033" i="1" s="1"/>
  <c r="L2034" i="1"/>
  <c r="L2035" i="1"/>
  <c r="M2035" i="1" s="1"/>
  <c r="L2036" i="1"/>
  <c r="M2036" i="1" s="1"/>
  <c r="L2037" i="1"/>
  <c r="L2038" i="1"/>
  <c r="L2039" i="1"/>
  <c r="M2039" i="1" s="1"/>
  <c r="L2040" i="1"/>
  <c r="L2041" i="1"/>
  <c r="M2041" i="1" s="1"/>
  <c r="L2042" i="1"/>
  <c r="M2042" i="1" s="1"/>
  <c r="L2043" i="1"/>
  <c r="M2043" i="1" s="1"/>
  <c r="L2044" i="1"/>
  <c r="M2044" i="1" s="1"/>
  <c r="L2045" i="1"/>
  <c r="M2045" i="1" s="1"/>
  <c r="L2046" i="1"/>
  <c r="M2046" i="1" s="1"/>
  <c r="L2047" i="1"/>
  <c r="L2048" i="1"/>
  <c r="M2048" i="1" s="1"/>
  <c r="L2049" i="1"/>
  <c r="M2049" i="1" s="1"/>
  <c r="L2050" i="1"/>
  <c r="M2050" i="1" s="1"/>
  <c r="L2051" i="1"/>
  <c r="M2051" i="1" s="1"/>
  <c r="L2052" i="1"/>
  <c r="M2052" i="1" s="1"/>
  <c r="L2053" i="1"/>
  <c r="M2053" i="1" s="1"/>
  <c r="L2054" i="1"/>
  <c r="L2055" i="1"/>
  <c r="L2056" i="1"/>
  <c r="M2056" i="1" s="1"/>
  <c r="L2057" i="1"/>
  <c r="L2058" i="1"/>
  <c r="M2058" i="1" s="1"/>
  <c r="L2059" i="1"/>
  <c r="L2060" i="1"/>
  <c r="M2060" i="1" s="1"/>
  <c r="L2061" i="1"/>
  <c r="M2061" i="1" s="1"/>
  <c r="L2062" i="1"/>
  <c r="L2063" i="1"/>
  <c r="M2063" i="1" s="1"/>
  <c r="L2064" i="1"/>
  <c r="M2064" i="1" s="1"/>
  <c r="L2065" i="1"/>
  <c r="L2066" i="1"/>
  <c r="M2066" i="1" s="1"/>
  <c r="L2067" i="1"/>
  <c r="M2067" i="1" s="1"/>
  <c r="L2068" i="1"/>
  <c r="L2069" i="1"/>
  <c r="L2070" i="1"/>
  <c r="L2071" i="1"/>
  <c r="M2071" i="1" s="1"/>
  <c r="L2072" i="1"/>
  <c r="L2073" i="1"/>
  <c r="L2074" i="1"/>
  <c r="L2075" i="1"/>
  <c r="L2076" i="1"/>
  <c r="M2076" i="1" s="1"/>
  <c r="L2077" i="1"/>
  <c r="M2077" i="1" s="1"/>
  <c r="L2078" i="1"/>
  <c r="M2078" i="1" s="1"/>
  <c r="L2079" i="1"/>
  <c r="M2079" i="1" s="1"/>
  <c r="L2080" i="1"/>
  <c r="L2081" i="1"/>
  <c r="L2082" i="1"/>
  <c r="M2082" i="1" s="1"/>
  <c r="L2083" i="1"/>
  <c r="L2084" i="1"/>
  <c r="M2084" i="1" s="1"/>
  <c r="L2085" i="1"/>
  <c r="M2085" i="1" s="1"/>
  <c r="L2086" i="1"/>
  <c r="M2086" i="1" s="1"/>
  <c r="L2087" i="1"/>
  <c r="M2087" i="1" s="1"/>
  <c r="L2088" i="1"/>
  <c r="L2089" i="1"/>
  <c r="L2090" i="1"/>
  <c r="L2091" i="1"/>
  <c r="L2092" i="1"/>
  <c r="L2093" i="1"/>
  <c r="M2093" i="1" s="1"/>
  <c r="L2094" i="1"/>
  <c r="M2094" i="1" s="1"/>
  <c r="L2095" i="1"/>
  <c r="M2095" i="1" s="1"/>
  <c r="L2096" i="1"/>
  <c r="M2096" i="1" s="1"/>
  <c r="L2097" i="1"/>
  <c r="L2098" i="1"/>
  <c r="L2099" i="1"/>
  <c r="L2100" i="1"/>
  <c r="M2100" i="1" s="1"/>
  <c r="L2101" i="1"/>
  <c r="M2101" i="1" s="1"/>
  <c r="L2102" i="1"/>
  <c r="M2102" i="1" s="1"/>
  <c r="L2103" i="1"/>
  <c r="L2104" i="1"/>
  <c r="L2105" i="1"/>
  <c r="M2105" i="1" s="1"/>
  <c r="L2106" i="1"/>
  <c r="L2107" i="1"/>
  <c r="M2107" i="1" s="1"/>
  <c r="L2108" i="1"/>
  <c r="L2109" i="1"/>
  <c r="M2109" i="1" s="1"/>
  <c r="L2110" i="1"/>
  <c r="M2110" i="1" s="1"/>
  <c r="L2111" i="1"/>
  <c r="L2112" i="1"/>
  <c r="L2113" i="1"/>
  <c r="L2114" i="1"/>
  <c r="M2114" i="1" s="1"/>
  <c r="L2115" i="1"/>
  <c r="M2115" i="1" s="1"/>
  <c r="L2116" i="1"/>
  <c r="L2117" i="1"/>
  <c r="M2117" i="1" s="1"/>
  <c r="L2118" i="1"/>
  <c r="M2118" i="1" s="1"/>
  <c r="L2119" i="1"/>
  <c r="L2120" i="1"/>
  <c r="M2120" i="1" s="1"/>
  <c r="L2121" i="1"/>
  <c r="L2122" i="1"/>
  <c r="L2123" i="1"/>
  <c r="L2124" i="1"/>
  <c r="L2125" i="1"/>
  <c r="M2125" i="1" s="1"/>
  <c r="L2126" i="1"/>
  <c r="M2126" i="1" s="1"/>
  <c r="L2127" i="1"/>
  <c r="L2128" i="1"/>
  <c r="M2128" i="1" s="1"/>
  <c r="L2129" i="1"/>
  <c r="M2129" i="1" s="1"/>
  <c r="L2130" i="1"/>
  <c r="L2131" i="1"/>
  <c r="L2132" i="1"/>
  <c r="M2132" i="1" s="1"/>
  <c r="L2133" i="1"/>
  <c r="L2134" i="1"/>
  <c r="L2135" i="1"/>
  <c r="M2135" i="1" s="1"/>
  <c r="L2136" i="1"/>
  <c r="M2136" i="1" s="1"/>
  <c r="L2137" i="1"/>
  <c r="M2137" i="1" s="1"/>
  <c r="L2138" i="1"/>
  <c r="L2139" i="1"/>
  <c r="L2140" i="1"/>
  <c r="L2141" i="1"/>
  <c r="L2142" i="1"/>
  <c r="M2142" i="1" s="1"/>
  <c r="L2143" i="1"/>
  <c r="L2144" i="1"/>
  <c r="M2144" i="1" s="1"/>
  <c r="L2145" i="1"/>
  <c r="M2145" i="1" s="1"/>
  <c r="L2146" i="1"/>
  <c r="L2147" i="1"/>
  <c r="M2147" i="1" s="1"/>
  <c r="L2148" i="1"/>
  <c r="L2149" i="1"/>
  <c r="L2150" i="1"/>
  <c r="M2150" i="1" s="1"/>
  <c r="L2151" i="1"/>
  <c r="M2151" i="1" s="1"/>
  <c r="L2152" i="1"/>
  <c r="M2152" i="1" s="1"/>
  <c r="L2153" i="1"/>
  <c r="L2154" i="1"/>
  <c r="M2154" i="1" s="1"/>
  <c r="L2155" i="1"/>
  <c r="M2155" i="1" s="1"/>
  <c r="L2156" i="1"/>
  <c r="M2156" i="1" s="1"/>
  <c r="L2157" i="1"/>
  <c r="L2158" i="1"/>
  <c r="M2158" i="1" s="1"/>
  <c r="L2159" i="1"/>
  <c r="M2159" i="1" s="1"/>
  <c r="L2160" i="1"/>
  <c r="L2161" i="1"/>
  <c r="M2161" i="1" s="1"/>
  <c r="L2162" i="1"/>
  <c r="M2162" i="1" s="1"/>
  <c r="L2163" i="1"/>
  <c r="L2164" i="1"/>
  <c r="L2165" i="1"/>
  <c r="M2165" i="1" s="1"/>
  <c r="L2166" i="1"/>
  <c r="M2166" i="1" s="1"/>
  <c r="L2167" i="1"/>
  <c r="L2168" i="1"/>
  <c r="M2168" i="1" s="1"/>
  <c r="L2169" i="1"/>
  <c r="L2170" i="1"/>
  <c r="M2170" i="1" s="1"/>
  <c r="L2171" i="1"/>
  <c r="M2171" i="1" s="1"/>
  <c r="L2172" i="1"/>
  <c r="L2173" i="1"/>
  <c r="M2173" i="1" s="1"/>
  <c r="L2174" i="1"/>
  <c r="L2175" i="1"/>
  <c r="L2176" i="1"/>
  <c r="L2177" i="1"/>
  <c r="L2178" i="1"/>
  <c r="M2178" i="1" s="1"/>
  <c r="L2179" i="1"/>
  <c r="L2180" i="1"/>
  <c r="M2180" i="1" s="1"/>
  <c r="L2181" i="1"/>
  <c r="L2182" i="1"/>
  <c r="M2182" i="1" s="1"/>
  <c r="L2183" i="1"/>
  <c r="L2184" i="1"/>
  <c r="L2185" i="1"/>
  <c r="M2185" i="1" s="1"/>
  <c r="L2186" i="1"/>
  <c r="M2186" i="1" s="1"/>
  <c r="L2187" i="1"/>
  <c r="L2188" i="1"/>
  <c r="L2189" i="1"/>
  <c r="L2190" i="1"/>
  <c r="M2190" i="1" s="1"/>
  <c r="L2191" i="1"/>
  <c r="L2192" i="1"/>
  <c r="M2192" i="1" s="1"/>
  <c r="L2193" i="1"/>
  <c r="L2194" i="1"/>
  <c r="L2195" i="1"/>
  <c r="M2195" i="1" s="1"/>
  <c r="L2196" i="1"/>
  <c r="M2196" i="1" s="1"/>
  <c r="L2197" i="1"/>
  <c r="L2198" i="1"/>
  <c r="L2199" i="1"/>
  <c r="M2199" i="1" s="1"/>
  <c r="L2200" i="1"/>
  <c r="M2200" i="1" s="1"/>
  <c r="L2201" i="1"/>
  <c r="L2202" i="1"/>
  <c r="M2202" i="1" s="1"/>
  <c r="L2203" i="1"/>
  <c r="M2203" i="1" s="1"/>
  <c r="L2204" i="1"/>
  <c r="M2204" i="1" s="1"/>
  <c r="L2205" i="1"/>
  <c r="M2205" i="1" s="1"/>
  <c r="L2206" i="1"/>
  <c r="L2207" i="1"/>
  <c r="L2208" i="1"/>
  <c r="M2208" i="1" s="1"/>
  <c r="L2209" i="1"/>
  <c r="M2209" i="1" s="1"/>
  <c r="L2210" i="1"/>
  <c r="M2210" i="1" s="1"/>
  <c r="L2211" i="1"/>
  <c r="M2211" i="1" s="1"/>
  <c r="L2212" i="1"/>
  <c r="L2213" i="1"/>
  <c r="M2213" i="1" s="1"/>
  <c r="L2214" i="1"/>
  <c r="M2214" i="1" s="1"/>
  <c r="L2215" i="1"/>
  <c r="M2215" i="1" s="1"/>
  <c r="L2216" i="1"/>
  <c r="M2216" i="1" s="1"/>
  <c r="L2217" i="1"/>
  <c r="L2218" i="1"/>
  <c r="L2219" i="1"/>
  <c r="L2220" i="1"/>
  <c r="L2221" i="1"/>
  <c r="M2221" i="1" s="1"/>
  <c r="L2222" i="1"/>
  <c r="M2222" i="1" s="1"/>
  <c r="L2223" i="1"/>
  <c r="L2224" i="1"/>
  <c r="M2224" i="1" s="1"/>
  <c r="L2225" i="1"/>
  <c r="M2225" i="1" s="1"/>
  <c r="L2226" i="1"/>
  <c r="M2226" i="1" s="1"/>
  <c r="L2227" i="1"/>
  <c r="L2228" i="1"/>
  <c r="L2229" i="1"/>
  <c r="L2230" i="1"/>
  <c r="L2231" i="1"/>
  <c r="L2232" i="1"/>
  <c r="M2232" i="1" s="1"/>
  <c r="L2233" i="1"/>
  <c r="M2233" i="1" s="1"/>
  <c r="L2234" i="1"/>
  <c r="L2235" i="1"/>
  <c r="L2236" i="1"/>
  <c r="L2237" i="1"/>
  <c r="M2237" i="1" s="1"/>
  <c r="L2238" i="1"/>
  <c r="L2239" i="1"/>
  <c r="M2239" i="1" s="1"/>
  <c r="L2240" i="1"/>
  <c r="L2241" i="1"/>
  <c r="M2241" i="1" s="1"/>
  <c r="L2242" i="1"/>
  <c r="M2242" i="1" s="1"/>
  <c r="L2243" i="1"/>
  <c r="M2243" i="1" s="1"/>
  <c r="L2244" i="1"/>
  <c r="M2244" i="1" s="1"/>
  <c r="L2245" i="1"/>
  <c r="L2246" i="1"/>
  <c r="M2246" i="1" s="1"/>
  <c r="L2247" i="1"/>
  <c r="L2248" i="1"/>
  <c r="L2249" i="1"/>
  <c r="L2250" i="1"/>
  <c r="L2251" i="1"/>
  <c r="L2252" i="1"/>
  <c r="M2252" i="1" s="1"/>
  <c r="L2253" i="1"/>
  <c r="L2254" i="1"/>
  <c r="L2255" i="1"/>
  <c r="L2256" i="1"/>
  <c r="M2256" i="1" s="1"/>
  <c r="L2257" i="1"/>
  <c r="L2258" i="1"/>
  <c r="L2259" i="1"/>
  <c r="M2259" i="1" s="1"/>
  <c r="L2260" i="1"/>
  <c r="M2260" i="1" s="1"/>
  <c r="L2261" i="1"/>
  <c r="L2262" i="1"/>
  <c r="L2263" i="1"/>
  <c r="M2263" i="1" s="1"/>
  <c r="L2264" i="1"/>
  <c r="L2265" i="1"/>
  <c r="M2265" i="1" s="1"/>
  <c r="L2266" i="1"/>
  <c r="M2266" i="1" s="1"/>
  <c r="L2267" i="1"/>
  <c r="M2267" i="1" s="1"/>
  <c r="L2268" i="1"/>
  <c r="L2269" i="1"/>
  <c r="L2270" i="1"/>
  <c r="L2271" i="1"/>
  <c r="M2271" i="1" s="1"/>
  <c r="L2272" i="1"/>
  <c r="L2273" i="1"/>
  <c r="M2273" i="1" s="1"/>
  <c r="L2274" i="1"/>
  <c r="M2274" i="1" s="1"/>
  <c r="L2275" i="1"/>
  <c r="L2276" i="1"/>
  <c r="M2276" i="1" s="1"/>
  <c r="L2277" i="1"/>
  <c r="M2277" i="1" s="1"/>
  <c r="L2278" i="1"/>
  <c r="M2278" i="1" s="1"/>
  <c r="L2279" i="1"/>
  <c r="M2279" i="1" s="1"/>
  <c r="L2280" i="1"/>
  <c r="M2280" i="1" s="1"/>
  <c r="L2281" i="1"/>
  <c r="M2281" i="1" s="1"/>
  <c r="L2282" i="1"/>
  <c r="M2282" i="1" s="1"/>
  <c r="L2283" i="1"/>
  <c r="M2283" i="1" s="1"/>
  <c r="L2284" i="1"/>
  <c r="L2285" i="1"/>
  <c r="L2286" i="1"/>
  <c r="L2287" i="1"/>
  <c r="M2287" i="1" s="1"/>
  <c r="L2288" i="1"/>
  <c r="M2288" i="1" s="1"/>
  <c r="L2289" i="1"/>
  <c r="L2290" i="1"/>
  <c r="M2290" i="1" s="1"/>
  <c r="L2291" i="1"/>
  <c r="M2291" i="1" s="1"/>
  <c r="L2292" i="1"/>
  <c r="L2293" i="1"/>
  <c r="M2293" i="1" s="1"/>
  <c r="L2294" i="1"/>
  <c r="L2295" i="1"/>
  <c r="L2296" i="1"/>
  <c r="L2297" i="1"/>
  <c r="M2297" i="1" s="1"/>
  <c r="L2298" i="1"/>
  <c r="L2299" i="1"/>
  <c r="L2300" i="1"/>
  <c r="L2301" i="1"/>
  <c r="M2301" i="1" s="1"/>
  <c r="L2302" i="1"/>
  <c r="M2302" i="1" s="1"/>
  <c r="L2303" i="1"/>
  <c r="L2304" i="1"/>
  <c r="L2305" i="1"/>
  <c r="L2306" i="1"/>
  <c r="M2306" i="1" s="1"/>
  <c r="L2307" i="1"/>
  <c r="M2307" i="1" s="1"/>
  <c r="L2308" i="1"/>
  <c r="L2309" i="1"/>
  <c r="L2310" i="1"/>
  <c r="M2310" i="1" s="1"/>
  <c r="L2311" i="1"/>
  <c r="L2312" i="1"/>
  <c r="M2312" i="1" s="1"/>
  <c r="L2313" i="1"/>
  <c r="L2314" i="1"/>
  <c r="L2315" i="1"/>
  <c r="L2316" i="1"/>
  <c r="M2316" i="1" s="1"/>
  <c r="L2317" i="1"/>
  <c r="M2317" i="1" s="1"/>
  <c r="L2318" i="1"/>
  <c r="M2318" i="1" s="1"/>
  <c r="L2319" i="1"/>
  <c r="M2319" i="1" s="1"/>
  <c r="L2320" i="1"/>
  <c r="M2320" i="1" s="1"/>
  <c r="L2321" i="1"/>
  <c r="M2321" i="1" s="1"/>
  <c r="L2322" i="1"/>
  <c r="M2322" i="1" s="1"/>
  <c r="L2323" i="1"/>
  <c r="L2324" i="1"/>
  <c r="M2324" i="1" s="1"/>
  <c r="L2325" i="1"/>
  <c r="M2325" i="1" s="1"/>
  <c r="L2326" i="1"/>
  <c r="M2326" i="1" s="1"/>
  <c r="L2327" i="1"/>
  <c r="L2328" i="1"/>
  <c r="L2329" i="1"/>
  <c r="M2329" i="1" s="1"/>
  <c r="L2330" i="1"/>
  <c r="L2331" i="1"/>
  <c r="L2332" i="1"/>
  <c r="L2333" i="1"/>
  <c r="M2333" i="1" s="1"/>
  <c r="L2334" i="1"/>
  <c r="L2335" i="1"/>
  <c r="M2335" i="1" s="1"/>
  <c r="L2336" i="1"/>
  <c r="L2337" i="1"/>
  <c r="M2337" i="1" s="1"/>
  <c r="L2338" i="1"/>
  <c r="M2338" i="1" s="1"/>
  <c r="L2339" i="1"/>
  <c r="M2339" i="1" s="1"/>
  <c r="L2340" i="1"/>
  <c r="M2340" i="1" s="1"/>
  <c r="L2341" i="1"/>
  <c r="L2342" i="1"/>
  <c r="L2343" i="1"/>
  <c r="M2343" i="1" s="1"/>
  <c r="L2344" i="1"/>
  <c r="L2345" i="1"/>
  <c r="L2346" i="1"/>
  <c r="M2346" i="1" s="1"/>
  <c r="L2347" i="1"/>
  <c r="L2348" i="1"/>
  <c r="M2348" i="1" s="1"/>
  <c r="L2349" i="1"/>
  <c r="M2349" i="1" s="1"/>
  <c r="L2350" i="1"/>
  <c r="L2351" i="1"/>
  <c r="L2352" i="1"/>
  <c r="L2353" i="1"/>
  <c r="M2353" i="1" s="1"/>
  <c r="L2354" i="1"/>
  <c r="L2355" i="1"/>
  <c r="L2356" i="1"/>
  <c r="L2357" i="1"/>
  <c r="M2357" i="1" s="1"/>
  <c r="L2358" i="1"/>
  <c r="L2359" i="1"/>
  <c r="M2359" i="1" s="1"/>
  <c r="L2360" i="1"/>
  <c r="M2360" i="1" s="1"/>
  <c r="L2361" i="1"/>
  <c r="L2362" i="1"/>
  <c r="M2362" i="1" s="1"/>
  <c r="L2363" i="1"/>
  <c r="L2364" i="1"/>
  <c r="M2364" i="1" s="1"/>
  <c r="L2365" i="1"/>
  <c r="M2365" i="1" s="1"/>
  <c r="L2366" i="1"/>
  <c r="L2367" i="1"/>
  <c r="M2367" i="1" s="1"/>
  <c r="L2368" i="1"/>
  <c r="M2368" i="1" s="1"/>
  <c r="L2369" i="1"/>
  <c r="L2370" i="1"/>
  <c r="M2370" i="1" s="1"/>
  <c r="L2371" i="1"/>
  <c r="M2371" i="1" s="1"/>
  <c r="L2372" i="1"/>
  <c r="L2373" i="1"/>
  <c r="M2373" i="1" s="1"/>
  <c r="L2374" i="1"/>
  <c r="L2375" i="1"/>
  <c r="M2375" i="1" s="1"/>
  <c r="L2376" i="1"/>
  <c r="L2377" i="1"/>
  <c r="M2377" i="1" s="1"/>
  <c r="L2378" i="1"/>
  <c r="M2378" i="1" s="1"/>
  <c r="L2379" i="1"/>
  <c r="L2380" i="1"/>
  <c r="L2381" i="1"/>
  <c r="L2382" i="1"/>
  <c r="M2382" i="1" s="1"/>
  <c r="L2383" i="1"/>
  <c r="M2383" i="1" s="1"/>
  <c r="L2384" i="1"/>
  <c r="M2384" i="1" s="1"/>
  <c r="L2385" i="1"/>
  <c r="M2385" i="1" s="1"/>
  <c r="L2386" i="1"/>
  <c r="L2387" i="1"/>
  <c r="L2388" i="1"/>
  <c r="L2389" i="1"/>
  <c r="M2389" i="1" s="1"/>
  <c r="L2390" i="1"/>
  <c r="M2390" i="1" s="1"/>
  <c r="L2391" i="1"/>
  <c r="M2391" i="1" s="1"/>
  <c r="L2392" i="1"/>
  <c r="M2392" i="1" s="1"/>
  <c r="L2393" i="1"/>
  <c r="M2393" i="1" s="1"/>
  <c r="L2394" i="1"/>
  <c r="M2394" i="1" s="1"/>
  <c r="L2395" i="1"/>
  <c r="L2396" i="1"/>
  <c r="L2397" i="1"/>
  <c r="L2398" i="1"/>
  <c r="M2398" i="1" s="1"/>
  <c r="L2399" i="1"/>
  <c r="M2399" i="1" s="1"/>
  <c r="L2400" i="1"/>
  <c r="M2400" i="1" s="1"/>
  <c r="L2401" i="1"/>
  <c r="L2402" i="1"/>
  <c r="M2402" i="1" s="1"/>
  <c r="L2403" i="1"/>
  <c r="M2403" i="1" s="1"/>
  <c r="L2404" i="1"/>
  <c r="L2405" i="1"/>
  <c r="L2406" i="1"/>
  <c r="L2407" i="1"/>
  <c r="L2408" i="1"/>
  <c r="L2409" i="1"/>
  <c r="L2410" i="1"/>
  <c r="M2410" i="1" s="1"/>
  <c r="L2411" i="1"/>
  <c r="M2411" i="1" s="1"/>
  <c r="L2412" i="1"/>
  <c r="M2412" i="1" s="1"/>
  <c r="L2413" i="1"/>
  <c r="L2414" i="1"/>
  <c r="M2414" i="1" s="1"/>
  <c r="L2415" i="1"/>
  <c r="M2415" i="1" s="1"/>
  <c r="L2416" i="1"/>
  <c r="M2416" i="1" s="1"/>
  <c r="L2417" i="1"/>
  <c r="L2418" i="1"/>
  <c r="M2418" i="1" s="1"/>
  <c r="L2419" i="1"/>
  <c r="L2420" i="1"/>
  <c r="M2420" i="1" s="1"/>
  <c r="L2421" i="1"/>
  <c r="M2421" i="1" s="1"/>
  <c r="L2422" i="1"/>
  <c r="L2423" i="1"/>
  <c r="L2424" i="1"/>
  <c r="M2424" i="1" s="1"/>
  <c r="L2425" i="1"/>
  <c r="M2425" i="1" s="1"/>
  <c r="L2426" i="1"/>
  <c r="M2426" i="1" s="1"/>
  <c r="L2427" i="1"/>
  <c r="L2428" i="1"/>
  <c r="L2429" i="1"/>
  <c r="M2429" i="1" s="1"/>
  <c r="L2430" i="1"/>
  <c r="L2431" i="1"/>
  <c r="M2431" i="1" s="1"/>
  <c r="L2432" i="1"/>
  <c r="M2432" i="1" s="1"/>
  <c r="L2433" i="1"/>
  <c r="M2433" i="1" s="1"/>
  <c r="L2434" i="1"/>
  <c r="M2434" i="1" s="1"/>
  <c r="L2435" i="1"/>
  <c r="L2436" i="1"/>
  <c r="M2436" i="1" s="1"/>
  <c r="L2437" i="1"/>
  <c r="M2437" i="1" s="1"/>
  <c r="L2438" i="1"/>
  <c r="L2439" i="1"/>
  <c r="L2440" i="1"/>
  <c r="M2440" i="1" s="1"/>
  <c r="L2441" i="1"/>
  <c r="L2442" i="1"/>
  <c r="L2443" i="1"/>
  <c r="L2444" i="1"/>
  <c r="M2444" i="1" s="1"/>
  <c r="L2445" i="1"/>
  <c r="M2445" i="1" s="1"/>
  <c r="L2446" i="1"/>
  <c r="M2446" i="1" s="1"/>
  <c r="L2447" i="1"/>
  <c r="L2448" i="1"/>
  <c r="M2448" i="1" s="1"/>
  <c r="L2449" i="1"/>
  <c r="L2450" i="1"/>
  <c r="M2450" i="1" s="1"/>
  <c r="L2451" i="1"/>
  <c r="M2451" i="1" s="1"/>
  <c r="L2452" i="1"/>
  <c r="M2452" i="1" s="1"/>
  <c r="L2453" i="1"/>
  <c r="L2454" i="1"/>
  <c r="L2455" i="1"/>
  <c r="L2456" i="1"/>
  <c r="M2456" i="1" s="1"/>
  <c r="L2457" i="1"/>
  <c r="L2458" i="1"/>
  <c r="M2458" i="1" s="1"/>
  <c r="L2459" i="1"/>
  <c r="M2459" i="1" s="1"/>
  <c r="L2460" i="1"/>
  <c r="M2460" i="1" s="1"/>
  <c r="L2461" i="1"/>
  <c r="M2461" i="1" s="1"/>
  <c r="L2462" i="1"/>
  <c r="M2462" i="1" s="1"/>
  <c r="L2463" i="1"/>
  <c r="L2464" i="1"/>
  <c r="M2464" i="1" s="1"/>
  <c r="L2465" i="1"/>
  <c r="L2466" i="1"/>
  <c r="M2466" i="1" s="1"/>
  <c r="L2467" i="1"/>
  <c r="M2467" i="1" s="1"/>
  <c r="L2468" i="1"/>
  <c r="M2468" i="1" s="1"/>
  <c r="L2469" i="1"/>
  <c r="L2470" i="1"/>
  <c r="M2470" i="1" s="1"/>
  <c r="L2471" i="1"/>
  <c r="M2471" i="1" s="1"/>
  <c r="L2472" i="1"/>
  <c r="L2473" i="1"/>
  <c r="M2473" i="1" s="1"/>
  <c r="L2474" i="1"/>
  <c r="L2475" i="1"/>
  <c r="M2475" i="1" s="1"/>
  <c r="L2476" i="1"/>
  <c r="L2477" i="1"/>
  <c r="L2478" i="1"/>
  <c r="L2479" i="1"/>
  <c r="L2480" i="1"/>
  <c r="M2480" i="1" s="1"/>
  <c r="L2481" i="1"/>
  <c r="L2482" i="1"/>
  <c r="L2483" i="1"/>
  <c r="M2483" i="1" s="1"/>
  <c r="L2484" i="1"/>
  <c r="M2484" i="1" s="1"/>
  <c r="L2485" i="1"/>
  <c r="M2485" i="1" s="1"/>
  <c r="L2486" i="1"/>
  <c r="M2486" i="1" s="1"/>
  <c r="L2487" i="1"/>
  <c r="M2487" i="1" s="1"/>
  <c r="L2488" i="1"/>
  <c r="M2488" i="1" s="1"/>
  <c r="L2489" i="1"/>
  <c r="M2489" i="1" s="1"/>
  <c r="L2490" i="1"/>
  <c r="L2491" i="1"/>
  <c r="L2492" i="1"/>
  <c r="M2492" i="1" s="1"/>
  <c r="L2493" i="1"/>
  <c r="M2493" i="1" s="1"/>
  <c r="L2494" i="1"/>
  <c r="L2495" i="1"/>
  <c r="L2496" i="1"/>
  <c r="M2496" i="1" s="1"/>
  <c r="L2497" i="1"/>
  <c r="M2497" i="1" s="1"/>
  <c r="L2498" i="1"/>
  <c r="L2499" i="1"/>
  <c r="L2500" i="1"/>
  <c r="M2500" i="1" s="1"/>
  <c r="L2501" i="1"/>
  <c r="M2501" i="1" s="1"/>
  <c r="L2502" i="1"/>
  <c r="L2503" i="1"/>
  <c r="M2503" i="1" s="1"/>
  <c r="L2504" i="1"/>
  <c r="M2504" i="1" s="1"/>
  <c r="L2505" i="1"/>
  <c r="M2505" i="1" s="1"/>
  <c r="L2506" i="1"/>
  <c r="L2507" i="1"/>
  <c r="L2508" i="1"/>
  <c r="L2509" i="1"/>
  <c r="L2510" i="1"/>
  <c r="M2510" i="1" s="1"/>
  <c r="L2511" i="1"/>
  <c r="L2512" i="1"/>
  <c r="L2513" i="1"/>
  <c r="M2513" i="1" s="1"/>
  <c r="L2514" i="1"/>
  <c r="M2514" i="1" s="1"/>
  <c r="L2515" i="1"/>
  <c r="L2516" i="1"/>
  <c r="M2516" i="1" s="1"/>
  <c r="L2517" i="1"/>
  <c r="L2518" i="1"/>
  <c r="M2518" i="1" s="1"/>
  <c r="L2519" i="1"/>
  <c r="L2520" i="1"/>
  <c r="M2520" i="1" s="1"/>
  <c r="L2521" i="1"/>
  <c r="L2522" i="1"/>
  <c r="L2523" i="1"/>
  <c r="M2523" i="1" s="1"/>
  <c r="L2524" i="1"/>
  <c r="L2525" i="1"/>
  <c r="L2526" i="1"/>
  <c r="M2526" i="1" s="1"/>
  <c r="L2527" i="1"/>
  <c r="M2527" i="1" s="1"/>
  <c r="L2528" i="1"/>
  <c r="M2528" i="1" s="1"/>
  <c r="L2529" i="1"/>
  <c r="L2530" i="1"/>
  <c r="M2530" i="1" s="1"/>
  <c r="L2531" i="1"/>
  <c r="M2531" i="1" s="1"/>
  <c r="L2532" i="1"/>
  <c r="M2532" i="1" s="1"/>
  <c r="L2533" i="1"/>
  <c r="L2534" i="1"/>
  <c r="M2534" i="1" s="1"/>
  <c r="L2535" i="1"/>
  <c r="L2536" i="1"/>
  <c r="L2537" i="1"/>
  <c r="M2537" i="1" s="1"/>
  <c r="L2538" i="1"/>
  <c r="M2538" i="1" s="1"/>
  <c r="L2539" i="1"/>
  <c r="L2540" i="1"/>
  <c r="L2541" i="1"/>
  <c r="L2542" i="1"/>
  <c r="M2542" i="1" s="1"/>
  <c r="L2543" i="1"/>
  <c r="M2543" i="1" s="1"/>
  <c r="L2544" i="1"/>
  <c r="M2544" i="1" s="1"/>
  <c r="L2545" i="1"/>
  <c r="M2545" i="1" s="1"/>
  <c r="L2546" i="1"/>
  <c r="L2547" i="1"/>
  <c r="M2547" i="1" s="1"/>
  <c r="L2548" i="1"/>
  <c r="L2549" i="1"/>
  <c r="M2549" i="1" s="1"/>
  <c r="L2550" i="1"/>
  <c r="M2550" i="1" s="1"/>
  <c r="L2551" i="1"/>
  <c r="L2552" i="1"/>
  <c r="M2552" i="1" s="1"/>
  <c r="L2553" i="1"/>
  <c r="L2554" i="1"/>
  <c r="L2555" i="1"/>
  <c r="M2555" i="1" s="1"/>
  <c r="L2556" i="1"/>
  <c r="M2556" i="1" s="1"/>
  <c r="L2557" i="1"/>
  <c r="M2557" i="1" s="1"/>
  <c r="L2558" i="1"/>
  <c r="M2558" i="1" s="1"/>
  <c r="L2559" i="1"/>
  <c r="M2559" i="1" s="1"/>
  <c r="L2560" i="1"/>
  <c r="M2560" i="1" s="1"/>
  <c r="L2561" i="1"/>
  <c r="M2561" i="1" s="1"/>
  <c r="L2562" i="1"/>
  <c r="M2562" i="1" s="1"/>
  <c r="L2563" i="1"/>
  <c r="L2564" i="1"/>
  <c r="M2564" i="1" s="1"/>
  <c r="L2565" i="1"/>
  <c r="L2566" i="1"/>
  <c r="L2567" i="1"/>
  <c r="M2567" i="1" s="1"/>
  <c r="L2568" i="1"/>
  <c r="L2569" i="1"/>
  <c r="L2570" i="1"/>
  <c r="M2570" i="1" s="1"/>
  <c r="L2571" i="1"/>
  <c r="M2571" i="1" s="1"/>
  <c r="L2572" i="1"/>
  <c r="M2572" i="1" s="1"/>
  <c r="L2573" i="1"/>
  <c r="M2573" i="1" s="1"/>
  <c r="L2574" i="1"/>
  <c r="M2574" i="1" s="1"/>
  <c r="L2575" i="1"/>
  <c r="L2576" i="1"/>
  <c r="L2577" i="1"/>
  <c r="L2578" i="1"/>
  <c r="M2578" i="1" s="1"/>
  <c r="L2579" i="1"/>
  <c r="L2580" i="1"/>
  <c r="M2580" i="1" s="1"/>
  <c r="L2581" i="1"/>
  <c r="M2581" i="1" s="1"/>
  <c r="L2582" i="1"/>
  <c r="L2583" i="1"/>
  <c r="L2584" i="1"/>
  <c r="M2584" i="1" s="1"/>
  <c r="L2585" i="1"/>
  <c r="L2586" i="1"/>
  <c r="L2587" i="1"/>
  <c r="M2587" i="1" s="1"/>
  <c r="L2588" i="1"/>
  <c r="M2588" i="1" s="1"/>
  <c r="L2589" i="1"/>
  <c r="M2589" i="1" s="1"/>
  <c r="L2590" i="1"/>
  <c r="L2591" i="1"/>
  <c r="M2591" i="1" s="1"/>
  <c r="L2592" i="1"/>
  <c r="M2592" i="1" s="1"/>
  <c r="L2593" i="1"/>
  <c r="M2593" i="1" s="1"/>
  <c r="L2594" i="1"/>
  <c r="M2594" i="1" s="1"/>
  <c r="L2595" i="1"/>
  <c r="L2596" i="1"/>
  <c r="L2597" i="1"/>
  <c r="M2597" i="1" s="1"/>
  <c r="L2598" i="1"/>
  <c r="M2598" i="1" s="1"/>
  <c r="L2599" i="1"/>
  <c r="M2599" i="1" s="1"/>
  <c r="L2600" i="1"/>
  <c r="L2601" i="1"/>
  <c r="L2602" i="1"/>
  <c r="L2603" i="1"/>
  <c r="L2604" i="1"/>
  <c r="L2605" i="1"/>
  <c r="M2605" i="1" s="1"/>
  <c r="L2606" i="1"/>
  <c r="L2607" i="1"/>
  <c r="L2608" i="1"/>
  <c r="M2608" i="1" s="1"/>
  <c r="L2609" i="1"/>
  <c r="M2609" i="1" s="1"/>
  <c r="L2610" i="1"/>
  <c r="M2610" i="1" s="1"/>
  <c r="L2611" i="1"/>
  <c r="M2611" i="1" s="1"/>
  <c r="L2612" i="1"/>
  <c r="L2613" i="1"/>
  <c r="L2614" i="1"/>
  <c r="M2614" i="1" s="1"/>
  <c r="L2615" i="1"/>
  <c r="L2616" i="1"/>
  <c r="L2617" i="1"/>
  <c r="L2618" i="1"/>
  <c r="M2618" i="1" s="1"/>
  <c r="L2619" i="1"/>
  <c r="M2619" i="1" s="1"/>
  <c r="L2620" i="1"/>
  <c r="L2621" i="1"/>
  <c r="L2622" i="1"/>
  <c r="L2623" i="1"/>
  <c r="M2623" i="1" s="1"/>
  <c r="L2624" i="1"/>
  <c r="M2624" i="1" s="1"/>
  <c r="L2625" i="1"/>
  <c r="L2626" i="1"/>
  <c r="M2626" i="1" s="1"/>
  <c r="L2627" i="1"/>
  <c r="M2627" i="1" s="1"/>
  <c r="L2628" i="1"/>
  <c r="L2629" i="1"/>
  <c r="M2629" i="1" s="1"/>
  <c r="L2630" i="1"/>
  <c r="M2630" i="1" s="1"/>
  <c r="L2631" i="1"/>
  <c r="M2631" i="1" s="1"/>
  <c r="L2632" i="1"/>
  <c r="M2632" i="1" s="1"/>
  <c r="L2633" i="1"/>
  <c r="M2633" i="1" s="1"/>
  <c r="L2634" i="1"/>
  <c r="M2634" i="1" s="1"/>
  <c r="L2635" i="1"/>
  <c r="M2635" i="1" s="1"/>
  <c r="L2636" i="1"/>
  <c r="L2637" i="1"/>
  <c r="L2638" i="1"/>
  <c r="M2638" i="1" s="1"/>
  <c r="L2639" i="1"/>
  <c r="M2639" i="1" s="1"/>
  <c r="L2640" i="1"/>
  <c r="M2640" i="1" s="1"/>
  <c r="L2641" i="1"/>
  <c r="M2641" i="1" s="1"/>
  <c r="L2642" i="1"/>
  <c r="L2643" i="1"/>
  <c r="M2643" i="1" s="1"/>
  <c r="L2644" i="1"/>
  <c r="M2644" i="1" s="1"/>
  <c r="L2645" i="1"/>
  <c r="L2646" i="1"/>
  <c r="L2647" i="1"/>
  <c r="L2648" i="1"/>
  <c r="L2649" i="1"/>
  <c r="L2650" i="1"/>
  <c r="L2651" i="1"/>
  <c r="M2651" i="1" s="1"/>
  <c r="L2652" i="1"/>
  <c r="L2653" i="1"/>
  <c r="M2653" i="1" s="1"/>
  <c r="L2654" i="1"/>
  <c r="L2655" i="1"/>
  <c r="L2656" i="1"/>
  <c r="M2656" i="1" s="1"/>
  <c r="L2657" i="1"/>
  <c r="L2658" i="1"/>
  <c r="M2658" i="1" s="1"/>
  <c r="L2659" i="1"/>
  <c r="M2659" i="1" s="1"/>
  <c r="L2660" i="1"/>
  <c r="M2660" i="1" s="1"/>
  <c r="L2661" i="1"/>
  <c r="L2662" i="1"/>
  <c r="M2662" i="1" s="1"/>
  <c r="L2663" i="1"/>
  <c r="M2663" i="1" s="1"/>
  <c r="L2664" i="1"/>
  <c r="L2665" i="1"/>
  <c r="L2666" i="1"/>
  <c r="L2667" i="1"/>
  <c r="L2668" i="1"/>
  <c r="M2668" i="1" s="1"/>
  <c r="L2669" i="1"/>
  <c r="M2669" i="1" s="1"/>
  <c r="L2670" i="1"/>
  <c r="M2670" i="1" s="1"/>
  <c r="L2671" i="1"/>
  <c r="M2671" i="1" s="1"/>
  <c r="L2672" i="1"/>
  <c r="M2672" i="1" s="1"/>
  <c r="L2673" i="1"/>
  <c r="L2674" i="1"/>
  <c r="M2674" i="1" s="1"/>
  <c r="L2675" i="1"/>
  <c r="L2676" i="1"/>
  <c r="M2676" i="1" s="1"/>
  <c r="L2677" i="1"/>
  <c r="M2677" i="1" s="1"/>
  <c r="L2678" i="1"/>
  <c r="M2678" i="1" s="1"/>
  <c r="L2679" i="1"/>
  <c r="M2679" i="1" s="1"/>
  <c r="L2680" i="1"/>
  <c r="L2681" i="1"/>
  <c r="L2682" i="1"/>
  <c r="M2682" i="1" s="1"/>
  <c r="L2683" i="1"/>
  <c r="M2683" i="1" s="1"/>
  <c r="L2684" i="1"/>
  <c r="L2685" i="1"/>
  <c r="M2685" i="1" s="1"/>
  <c r="L2686" i="1"/>
  <c r="L2687" i="1"/>
  <c r="M2687" i="1" s="1"/>
  <c r="L2688" i="1"/>
  <c r="M2688" i="1" s="1"/>
  <c r="L2689" i="1"/>
  <c r="L2690" i="1"/>
  <c r="M2690" i="1" s="1"/>
  <c r="L2691" i="1"/>
  <c r="M2691" i="1" s="1"/>
  <c r="L2692" i="1"/>
  <c r="M2692" i="1" s="1"/>
  <c r="L2693" i="1"/>
  <c r="L2694" i="1"/>
  <c r="L2695" i="1"/>
  <c r="M2695" i="1" s="1"/>
  <c r="L2696" i="1"/>
  <c r="M2696" i="1" s="1"/>
  <c r="L2697" i="1"/>
  <c r="L2698" i="1"/>
  <c r="M2698" i="1" s="1"/>
  <c r="L2699" i="1"/>
  <c r="M2699" i="1" s="1"/>
  <c r="L2700" i="1"/>
  <c r="M2700" i="1" s="1"/>
  <c r="L2701" i="1"/>
  <c r="M2701" i="1" s="1"/>
  <c r="L2702" i="1"/>
  <c r="M2702" i="1" s="1"/>
  <c r="L2703" i="1"/>
  <c r="L2704" i="1"/>
  <c r="M2704" i="1" s="1"/>
  <c r="L2705" i="1"/>
  <c r="L2706" i="1"/>
  <c r="M2706" i="1" s="1"/>
  <c r="L2707" i="1"/>
  <c r="M2707" i="1" s="1"/>
  <c r="L2708" i="1"/>
  <c r="M2708" i="1" s="1"/>
  <c r="L2709" i="1"/>
  <c r="M2709" i="1" s="1"/>
  <c r="L2710" i="1"/>
  <c r="M2710" i="1" s="1"/>
  <c r="L2711" i="1"/>
  <c r="M2711" i="1" s="1"/>
  <c r="L2712" i="1"/>
  <c r="L2713" i="1"/>
  <c r="L2714" i="1"/>
  <c r="M2714" i="1" s="1"/>
  <c r="L2715" i="1"/>
  <c r="L2716" i="1"/>
  <c r="L2717" i="1"/>
  <c r="M2717" i="1" s="1"/>
  <c r="L2718" i="1"/>
  <c r="M2718" i="1" s="1"/>
  <c r="L2719" i="1"/>
  <c r="M2719" i="1" s="1"/>
  <c r="L2720" i="1"/>
  <c r="M2720" i="1" s="1"/>
  <c r="L2721" i="1"/>
  <c r="M2721" i="1" s="1"/>
  <c r="L2722" i="1"/>
  <c r="M2722" i="1" s="1"/>
  <c r="L2723" i="1"/>
  <c r="M2723" i="1" s="1"/>
  <c r="L2724" i="1"/>
  <c r="M2724" i="1" s="1"/>
  <c r="L2725" i="1"/>
  <c r="M2725" i="1" s="1"/>
  <c r="L2726" i="1"/>
  <c r="M2726" i="1" s="1"/>
  <c r="L2727" i="1"/>
  <c r="L2728" i="1"/>
  <c r="L2729" i="1"/>
  <c r="L2730" i="1"/>
  <c r="L2731" i="1"/>
  <c r="L2732" i="1"/>
  <c r="L2733" i="1"/>
  <c r="L2734" i="1"/>
  <c r="M2734" i="1" s="1"/>
  <c r="L2735" i="1"/>
  <c r="M2735" i="1" s="1"/>
  <c r="L2736" i="1"/>
  <c r="L2737" i="1"/>
  <c r="L2738" i="1"/>
  <c r="L2739" i="1"/>
  <c r="L2740" i="1"/>
  <c r="L2741" i="1"/>
  <c r="L2742" i="1"/>
  <c r="L2743" i="1"/>
  <c r="L2744" i="1"/>
  <c r="L2745" i="1"/>
  <c r="M2745" i="1" s="1"/>
  <c r="L2746" i="1"/>
  <c r="L2747" i="1"/>
  <c r="M2747" i="1" s="1"/>
  <c r="L2748" i="1"/>
  <c r="M2748" i="1" s="1"/>
  <c r="L2749" i="1"/>
  <c r="L2750" i="1"/>
  <c r="M2750" i="1" s="1"/>
  <c r="L2751" i="1"/>
  <c r="M2751" i="1" s="1"/>
  <c r="L2752" i="1"/>
  <c r="M2752" i="1" s="1"/>
  <c r="L2753" i="1"/>
  <c r="M2753" i="1" s="1"/>
  <c r="L2754" i="1"/>
  <c r="M2754" i="1" s="1"/>
  <c r="L2755" i="1"/>
  <c r="M2755" i="1" s="1"/>
  <c r="L2756" i="1"/>
  <c r="L2757" i="1"/>
  <c r="M2757" i="1" s="1"/>
  <c r="L2758" i="1"/>
  <c r="M2758" i="1" s="1"/>
  <c r="L2759" i="1"/>
  <c r="M2759" i="1" s="1"/>
  <c r="L2760" i="1"/>
  <c r="M2760" i="1" s="1"/>
  <c r="L2761" i="1"/>
  <c r="M2761" i="1" s="1"/>
  <c r="L2762" i="1"/>
  <c r="L2763" i="1"/>
  <c r="L2764" i="1"/>
  <c r="M2764" i="1" s="1"/>
  <c r="L2765" i="1"/>
  <c r="M2765" i="1" s="1"/>
  <c r="L2766" i="1"/>
  <c r="L2767" i="1"/>
  <c r="L2768" i="1"/>
  <c r="L2769" i="1"/>
  <c r="M2769" i="1" s="1"/>
  <c r="L2770" i="1"/>
  <c r="L2771" i="1"/>
  <c r="L2772" i="1"/>
  <c r="M2772" i="1" s="1"/>
  <c r="L2773" i="1"/>
  <c r="L2774" i="1"/>
  <c r="M2774" i="1" s="1"/>
  <c r="L2775" i="1"/>
  <c r="M2775" i="1" s="1"/>
  <c r="L2776" i="1"/>
  <c r="M2776" i="1" s="1"/>
  <c r="L2777" i="1"/>
  <c r="L2778" i="1"/>
  <c r="M2778" i="1" s="1"/>
  <c r="L2779" i="1"/>
  <c r="L2780" i="1"/>
  <c r="M2780" i="1" s="1"/>
  <c r="L2781" i="1"/>
  <c r="L2782" i="1"/>
  <c r="L2783" i="1"/>
  <c r="L2784" i="1"/>
  <c r="L2785" i="1"/>
  <c r="M2785" i="1" s="1"/>
  <c r="L2786" i="1"/>
  <c r="M2786" i="1" s="1"/>
  <c r="L2787" i="1"/>
  <c r="L2788" i="1"/>
  <c r="M2788" i="1" s="1"/>
  <c r="L2789" i="1"/>
  <c r="M2789" i="1" s="1"/>
  <c r="L2790" i="1"/>
  <c r="M2790" i="1" s="1"/>
  <c r="L2791" i="1"/>
  <c r="M2791" i="1" s="1"/>
  <c r="L2792" i="1"/>
  <c r="M2792" i="1" s="1"/>
  <c r="L2793" i="1"/>
  <c r="M2793" i="1" s="1"/>
  <c r="L2794" i="1"/>
  <c r="M2794" i="1" s="1"/>
  <c r="L2795" i="1"/>
  <c r="L2796" i="1"/>
  <c r="M2796" i="1" s="1"/>
  <c r="L2797" i="1"/>
  <c r="L2798" i="1"/>
  <c r="L2799" i="1"/>
  <c r="L2800" i="1"/>
  <c r="M2800" i="1" s="1"/>
  <c r="L2801" i="1"/>
  <c r="L2802" i="1"/>
  <c r="L2803" i="1"/>
  <c r="M2803" i="1" s="1"/>
  <c r="L2804" i="1"/>
  <c r="L2805" i="1"/>
  <c r="M2805" i="1" s="1"/>
  <c r="L2806" i="1"/>
  <c r="M2806" i="1" s="1"/>
  <c r="L2807" i="1"/>
  <c r="M2807" i="1" s="1"/>
  <c r="L2808" i="1"/>
  <c r="M2808" i="1" s="1"/>
  <c r="L2809" i="1"/>
  <c r="L2810" i="1"/>
  <c r="M2810" i="1" s="1"/>
  <c r="L2811" i="1"/>
  <c r="L2812" i="1"/>
  <c r="L2813" i="1"/>
  <c r="M2813" i="1" s="1"/>
  <c r="L2814" i="1"/>
  <c r="L2815" i="1"/>
  <c r="L2816" i="1"/>
  <c r="L2817" i="1"/>
  <c r="L2818" i="1"/>
  <c r="M2818" i="1" s="1"/>
  <c r="L2819" i="1"/>
  <c r="M2819" i="1" s="1"/>
  <c r="L2820" i="1"/>
  <c r="M2820" i="1" s="1"/>
  <c r="L2821" i="1"/>
  <c r="L2822" i="1"/>
  <c r="L2823" i="1"/>
  <c r="L2824" i="1"/>
  <c r="M2824" i="1" s="1"/>
  <c r="L2825" i="1"/>
  <c r="M2825" i="1" s="1"/>
  <c r="L2826" i="1"/>
  <c r="M2826" i="1" s="1"/>
  <c r="L2827" i="1"/>
  <c r="M2827" i="1" s="1"/>
  <c r="L2828" i="1"/>
  <c r="L2829" i="1"/>
  <c r="M2829" i="1" s="1"/>
  <c r="L2830" i="1"/>
  <c r="M2830" i="1" s="1"/>
  <c r="L2831" i="1"/>
  <c r="M2831" i="1" s="1"/>
  <c r="L2832" i="1"/>
  <c r="L2833" i="1"/>
  <c r="M2833" i="1" s="1"/>
  <c r="L2834" i="1"/>
  <c r="L2835" i="1"/>
  <c r="L2836" i="1"/>
  <c r="L2837" i="1"/>
  <c r="M2837" i="1" s="1"/>
  <c r="L2838" i="1"/>
  <c r="L2839" i="1"/>
  <c r="M2839" i="1" s="1"/>
  <c r="L2840" i="1"/>
  <c r="M2840" i="1" s="1"/>
  <c r="L2841" i="1"/>
  <c r="L2842" i="1"/>
  <c r="M2842" i="1" s="1"/>
  <c r="L2843" i="1"/>
  <c r="M2843" i="1" s="1"/>
  <c r="L2844" i="1"/>
  <c r="L2845" i="1"/>
  <c r="L2846" i="1"/>
  <c r="L2847" i="1"/>
  <c r="L2848" i="1"/>
  <c r="M2848" i="1" s="1"/>
  <c r="L2849" i="1"/>
  <c r="M2849" i="1" s="1"/>
  <c r="L2850" i="1"/>
  <c r="M2850" i="1" s="1"/>
  <c r="L2851" i="1"/>
  <c r="L2852" i="1"/>
  <c r="L2853" i="1"/>
  <c r="M2853" i="1" s="1"/>
  <c r="L2854" i="1"/>
  <c r="M2854" i="1" s="1"/>
  <c r="L2855" i="1"/>
  <c r="L2856" i="1"/>
  <c r="M2856" i="1" s="1"/>
  <c r="L2857" i="1"/>
  <c r="L2858" i="1"/>
  <c r="L2859" i="1"/>
  <c r="M2859" i="1" s="1"/>
  <c r="L2860" i="1"/>
  <c r="L2861" i="1"/>
  <c r="M2861" i="1" s="1"/>
  <c r="L2862" i="1"/>
  <c r="L2863" i="1"/>
  <c r="L2864" i="1"/>
  <c r="M2864" i="1" s="1"/>
  <c r="L2865" i="1"/>
  <c r="M2865" i="1" s="1"/>
  <c r="L2866" i="1"/>
  <c r="M2866" i="1" s="1"/>
  <c r="L2867" i="1"/>
  <c r="M2867" i="1" s="1"/>
  <c r="L2868" i="1"/>
  <c r="M2868" i="1" s="1"/>
  <c r="L2869" i="1"/>
  <c r="M2869" i="1" s="1"/>
  <c r="L2870" i="1"/>
  <c r="M2870" i="1" s="1"/>
  <c r="L2871" i="1"/>
  <c r="L2872" i="1"/>
  <c r="L2873" i="1"/>
  <c r="M2873" i="1" s="1"/>
  <c r="L2874" i="1"/>
  <c r="L2875" i="1"/>
  <c r="L2876" i="1"/>
  <c r="L2877" i="1"/>
  <c r="M2877" i="1" s="1"/>
  <c r="L2878" i="1"/>
  <c r="M2878" i="1" s="1"/>
  <c r="L2879" i="1"/>
  <c r="L2880" i="1"/>
  <c r="M2880" i="1" s="1"/>
  <c r="L2881" i="1"/>
  <c r="L2882" i="1"/>
  <c r="L2883" i="1"/>
  <c r="L2884" i="1"/>
  <c r="M2884" i="1" s="1"/>
  <c r="L2885" i="1"/>
  <c r="L2886" i="1"/>
  <c r="M2886" i="1" s="1"/>
  <c r="L2887" i="1"/>
  <c r="M2887" i="1" s="1"/>
  <c r="L2888" i="1"/>
  <c r="M2888" i="1" s="1"/>
  <c r="L2889" i="1"/>
  <c r="M2889" i="1" s="1"/>
  <c r="L2890" i="1"/>
  <c r="L2891" i="1"/>
  <c r="M2891" i="1" s="1"/>
  <c r="L2892" i="1"/>
  <c r="M2892" i="1" s="1"/>
  <c r="L2893" i="1"/>
  <c r="L2894" i="1"/>
  <c r="L2895" i="1"/>
  <c r="L2896" i="1"/>
  <c r="M2896" i="1" s="1"/>
  <c r="L2897" i="1"/>
  <c r="L2898" i="1"/>
  <c r="M2898" i="1" s="1"/>
  <c r="L2899" i="1"/>
  <c r="L2900" i="1"/>
  <c r="L2901" i="1"/>
  <c r="L2902" i="1"/>
  <c r="M2902" i="1" s="1"/>
  <c r="L2903" i="1"/>
  <c r="L2904" i="1"/>
  <c r="M2904" i="1" s="1"/>
  <c r="L2905" i="1"/>
  <c r="M2905" i="1" s="1"/>
  <c r="L2906" i="1"/>
  <c r="L2907" i="1"/>
  <c r="M2907" i="1" s="1"/>
  <c r="L2908" i="1"/>
  <c r="L2909" i="1"/>
  <c r="L2910" i="1"/>
  <c r="M2910" i="1" s="1"/>
  <c r="L2911" i="1"/>
  <c r="M2911" i="1" s="1"/>
  <c r="L2912" i="1"/>
  <c r="L2913" i="1"/>
  <c r="L2914" i="1"/>
  <c r="L2915" i="1"/>
  <c r="L2916" i="1"/>
  <c r="L2917" i="1"/>
  <c r="M2917" i="1" s="1"/>
  <c r="L2918" i="1"/>
  <c r="L2919" i="1"/>
  <c r="L2920" i="1"/>
  <c r="M2920" i="1" s="1"/>
  <c r="L2921" i="1"/>
  <c r="L2922" i="1"/>
  <c r="L2923" i="1"/>
  <c r="M2923" i="1" s="1"/>
  <c r="L2924" i="1"/>
  <c r="M2924" i="1" s="1"/>
  <c r="L2925" i="1"/>
  <c r="M2925" i="1" s="1"/>
  <c r="L2926" i="1"/>
  <c r="L2927" i="1"/>
  <c r="L2928" i="1"/>
  <c r="M2928" i="1" s="1"/>
  <c r="L2929" i="1"/>
  <c r="L2930" i="1"/>
  <c r="L2931" i="1"/>
  <c r="M2931" i="1" s="1"/>
  <c r="L2932" i="1"/>
  <c r="M2932" i="1" s="1"/>
  <c r="L2933" i="1"/>
  <c r="L2934" i="1"/>
  <c r="M2934" i="1" s="1"/>
  <c r="L2935" i="1"/>
  <c r="M2935" i="1" s="1"/>
  <c r="L2936" i="1"/>
  <c r="M2936" i="1" s="1"/>
  <c r="L2937" i="1"/>
  <c r="M2937" i="1" s="1"/>
  <c r="L2938" i="1"/>
  <c r="L2939" i="1"/>
  <c r="M2939" i="1" s="1"/>
  <c r="L2940" i="1"/>
  <c r="L2941" i="1"/>
  <c r="M2941" i="1" s="1"/>
  <c r="L2942" i="1"/>
  <c r="L2943" i="1"/>
  <c r="M2943" i="1" s="1"/>
  <c r="L2944" i="1"/>
  <c r="L2945" i="1"/>
  <c r="M2945" i="1" s="1"/>
  <c r="L2946" i="1"/>
  <c r="L2947" i="1"/>
  <c r="L2948" i="1"/>
  <c r="M2948" i="1" s="1"/>
  <c r="L2949" i="1"/>
  <c r="L2950" i="1"/>
  <c r="M2950" i="1" s="1"/>
  <c r="L2951" i="1"/>
  <c r="L2952" i="1"/>
  <c r="L2953" i="1"/>
  <c r="L2954" i="1"/>
  <c r="L2955" i="1"/>
  <c r="L2956" i="1"/>
  <c r="M2956" i="1" s="1"/>
  <c r="L2957" i="1"/>
  <c r="M2957" i="1" s="1"/>
  <c r="L2958" i="1"/>
  <c r="M2958" i="1" s="1"/>
  <c r="L2959" i="1"/>
  <c r="M2959" i="1" s="1"/>
  <c r="L2960" i="1"/>
  <c r="L2961" i="1"/>
  <c r="M2961" i="1" s="1"/>
  <c r="L2962" i="1"/>
  <c r="L2963" i="1"/>
  <c r="M2963" i="1" s="1"/>
  <c r="L2964" i="1"/>
  <c r="M2964" i="1" s="1"/>
  <c r="L2965" i="1"/>
  <c r="M2965" i="1" s="1"/>
  <c r="L2966" i="1"/>
  <c r="M2966" i="1" s="1"/>
  <c r="L2967" i="1"/>
  <c r="M2967" i="1" s="1"/>
  <c r="L2968" i="1"/>
  <c r="L2969" i="1"/>
  <c r="L2970" i="1"/>
  <c r="M2970" i="1" s="1"/>
  <c r="L2971" i="1"/>
  <c r="M2971" i="1" s="1"/>
  <c r="L2972" i="1"/>
  <c r="L2973" i="1"/>
  <c r="M2973" i="1" s="1"/>
  <c r="L2974" i="1"/>
  <c r="L2975" i="1"/>
  <c r="M2975" i="1" s="1"/>
  <c r="L2976" i="1"/>
  <c r="M2976" i="1" s="1"/>
  <c r="L2977" i="1"/>
  <c r="L2978" i="1"/>
  <c r="L2979" i="1"/>
  <c r="L2980" i="1"/>
  <c r="M2980" i="1" s="1"/>
  <c r="L2981" i="1"/>
  <c r="L2982" i="1"/>
  <c r="M2982" i="1" s="1"/>
  <c r="L2983" i="1"/>
  <c r="L2984" i="1"/>
  <c r="L2985" i="1"/>
  <c r="L2986" i="1"/>
  <c r="M2986" i="1" s="1"/>
  <c r="L2987" i="1"/>
  <c r="M2987" i="1" s="1"/>
  <c r="L2988" i="1"/>
  <c r="M2988" i="1" s="1"/>
  <c r="L2989" i="1"/>
  <c r="M2989" i="1" s="1"/>
  <c r="L2990" i="1"/>
  <c r="M2990" i="1" s="1"/>
  <c r="L2991" i="1"/>
  <c r="M2991" i="1" s="1"/>
  <c r="L2992" i="1"/>
  <c r="M2992" i="1" s="1"/>
  <c r="L2993" i="1"/>
  <c r="L2994" i="1"/>
  <c r="M2994" i="1" s="1"/>
  <c r="L2995" i="1"/>
  <c r="L2996" i="1"/>
  <c r="L2997" i="1"/>
  <c r="L2998" i="1"/>
  <c r="M2998" i="1" s="1"/>
  <c r="L2999" i="1"/>
  <c r="L3000" i="1"/>
  <c r="M3000" i="1" s="1"/>
  <c r="L3001" i="1"/>
  <c r="M3001" i="1" s="1"/>
  <c r="L3002" i="1"/>
  <c r="M3002" i="1" s="1"/>
  <c r="L3003" i="1"/>
  <c r="L3004" i="1"/>
  <c r="M3004" i="1" s="1"/>
  <c r="L3005" i="1"/>
  <c r="M3005" i="1" s="1"/>
  <c r="L3006" i="1"/>
  <c r="M3006" i="1" s="1"/>
  <c r="L3007" i="1"/>
  <c r="L3008" i="1"/>
  <c r="L3009" i="1"/>
  <c r="L3010" i="1"/>
  <c r="L3011" i="1"/>
  <c r="L3012" i="1"/>
  <c r="L3013" i="1"/>
  <c r="M3013" i="1" s="1"/>
  <c r="L3014" i="1"/>
  <c r="M3014" i="1" s="1"/>
  <c r="L3015" i="1"/>
  <c r="M3015" i="1" s="1"/>
  <c r="L3016" i="1"/>
  <c r="M3016" i="1" s="1"/>
  <c r="L3017" i="1"/>
  <c r="M3017" i="1" s="1"/>
  <c r="L3018" i="1"/>
  <c r="L3019" i="1"/>
  <c r="L3020" i="1"/>
  <c r="M3020" i="1" s="1"/>
  <c r="L3021" i="1"/>
  <c r="M3021" i="1" s="1"/>
  <c r="L3022" i="1"/>
  <c r="L3023" i="1"/>
  <c r="L3024" i="1"/>
  <c r="M3024" i="1" s="1"/>
  <c r="L3025" i="1"/>
  <c r="L3026" i="1"/>
  <c r="L3027" i="1"/>
  <c r="M3027" i="1" s="1"/>
  <c r="L3028" i="1"/>
  <c r="L3029" i="1"/>
  <c r="M3029" i="1" s="1"/>
  <c r="L3030" i="1"/>
  <c r="M3030" i="1" s="1"/>
  <c r="L3031" i="1"/>
  <c r="L3032" i="1"/>
  <c r="M3032" i="1" s="1"/>
  <c r="L3033" i="1"/>
  <c r="M3033" i="1" s="1"/>
  <c r="L3034" i="1"/>
  <c r="M3034" i="1" s="1"/>
  <c r="L3035" i="1"/>
  <c r="M3035" i="1" s="1"/>
  <c r="L3036" i="1"/>
  <c r="M3036" i="1" s="1"/>
  <c r="L3037" i="1"/>
  <c r="M3037" i="1" s="1"/>
  <c r="L3038" i="1"/>
  <c r="M3038" i="1" s="1"/>
  <c r="L3039" i="1"/>
  <c r="L3040" i="1"/>
  <c r="M3040" i="1" s="1"/>
  <c r="L3041" i="1"/>
  <c r="L3042" i="1"/>
  <c r="M3042" i="1" s="1"/>
  <c r="L3043" i="1"/>
  <c r="L3044" i="1"/>
  <c r="L3045" i="1"/>
  <c r="L3046" i="1"/>
  <c r="M3046" i="1" s="1"/>
  <c r="L3047" i="1"/>
  <c r="L3048" i="1"/>
  <c r="M3048" i="1" s="1"/>
  <c r="L3049" i="1"/>
  <c r="M3049" i="1" s="1"/>
  <c r="L3050" i="1"/>
  <c r="M3050" i="1" s="1"/>
  <c r="L3051" i="1"/>
  <c r="M3051" i="1" s="1"/>
  <c r="L3052" i="1"/>
  <c r="M3052" i="1" s="1"/>
  <c r="L3053" i="1"/>
  <c r="M3053" i="1" s="1"/>
  <c r="L3054" i="1"/>
  <c r="L3055" i="1"/>
  <c r="M3055" i="1" s="1"/>
  <c r="L3056" i="1"/>
  <c r="M3056" i="1" s="1"/>
  <c r="L3057" i="1"/>
  <c r="L3058" i="1"/>
  <c r="M3058" i="1" s="1"/>
  <c r="L3059" i="1"/>
  <c r="M3059" i="1" s="1"/>
  <c r="L3060" i="1"/>
  <c r="L3061" i="1"/>
  <c r="L3062" i="1"/>
  <c r="L3063" i="1"/>
  <c r="L3064" i="1"/>
  <c r="M3064" i="1" s="1"/>
  <c r="L3065" i="1"/>
  <c r="L3066" i="1"/>
  <c r="M3066" i="1" s="1"/>
  <c r="L3067" i="1"/>
  <c r="M3067" i="1" s="1"/>
  <c r="L3068" i="1"/>
  <c r="L3069" i="1"/>
  <c r="M3069" i="1" s="1"/>
  <c r="L3070" i="1"/>
  <c r="L3071" i="1"/>
  <c r="M3071" i="1" s="1"/>
  <c r="L3072" i="1"/>
  <c r="L3073" i="1"/>
  <c r="M3073" i="1" s="1"/>
  <c r="L3074" i="1"/>
  <c r="M3074" i="1" s="1"/>
  <c r="L3075" i="1"/>
  <c r="L3076" i="1"/>
  <c r="L3077" i="1"/>
  <c r="M3077" i="1" s="1"/>
  <c r="L3078" i="1"/>
  <c r="L3079" i="1"/>
  <c r="M3079" i="1" s="1"/>
  <c r="L3080" i="1"/>
  <c r="L3081" i="1"/>
  <c r="M3081" i="1" s="1"/>
  <c r="L3082" i="1"/>
  <c r="L3083" i="1"/>
  <c r="M3083" i="1" s="1"/>
  <c r="L3084" i="1"/>
  <c r="L3085" i="1"/>
  <c r="L3086" i="1"/>
  <c r="M3086" i="1" s="1"/>
  <c r="L3087" i="1"/>
  <c r="L3088" i="1"/>
  <c r="L3089" i="1"/>
  <c r="L3090" i="1"/>
  <c r="L3091" i="1"/>
  <c r="M3091" i="1" s="1"/>
  <c r="L3092" i="1"/>
  <c r="L3093" i="1"/>
  <c r="M3093" i="1" s="1"/>
  <c r="L3094" i="1"/>
  <c r="M3094" i="1" s="1"/>
  <c r="L3095" i="1"/>
  <c r="M3095" i="1" s="1"/>
  <c r="L3096" i="1"/>
  <c r="M3096" i="1" s="1"/>
  <c r="L3097" i="1"/>
  <c r="M3097" i="1" s="1"/>
  <c r="L3098" i="1"/>
  <c r="L3099" i="1"/>
  <c r="L3100" i="1"/>
  <c r="M3100" i="1" s="1"/>
  <c r="L3101" i="1"/>
  <c r="M3101" i="1" s="1"/>
  <c r="L3102" i="1"/>
  <c r="M3102" i="1" s="1"/>
  <c r="L3103" i="1"/>
  <c r="L3104" i="1"/>
  <c r="L3105" i="1"/>
  <c r="L3106" i="1"/>
  <c r="M3106" i="1" s="1"/>
  <c r="L3107" i="1"/>
  <c r="M3107" i="1" s="1"/>
  <c r="L3108" i="1"/>
  <c r="L3109" i="1"/>
  <c r="M3109" i="1" s="1"/>
  <c r="L3110" i="1"/>
  <c r="M3110" i="1" s="1"/>
  <c r="L3111" i="1"/>
  <c r="M3111" i="1" s="1"/>
  <c r="L3112" i="1"/>
  <c r="M3112" i="1" s="1"/>
  <c r="L3113" i="1"/>
  <c r="M3113" i="1" s="1"/>
  <c r="L3114" i="1"/>
  <c r="L3115" i="1"/>
  <c r="L3116" i="1"/>
  <c r="L3117" i="1"/>
  <c r="L3118" i="1"/>
  <c r="L3119" i="1"/>
  <c r="L3120" i="1"/>
  <c r="L3121" i="1"/>
  <c r="M3121" i="1" s="1"/>
  <c r="L3122" i="1"/>
  <c r="M3122" i="1" s="1"/>
  <c r="L3123" i="1"/>
  <c r="L3124" i="1"/>
  <c r="L3125" i="1"/>
  <c r="L3126" i="1"/>
  <c r="M3126" i="1" s="1"/>
  <c r="L3127" i="1"/>
  <c r="L3128" i="1"/>
  <c r="M3128" i="1" s="1"/>
  <c r="L3129" i="1"/>
  <c r="L3130" i="1"/>
  <c r="L3131" i="1"/>
  <c r="L3132" i="1"/>
  <c r="M3132" i="1" s="1"/>
  <c r="L3133" i="1"/>
  <c r="M3133" i="1" s="1"/>
  <c r="L3134" i="1"/>
  <c r="L3135" i="1"/>
  <c r="L3136" i="1"/>
  <c r="L3137" i="1"/>
  <c r="L3138" i="1"/>
  <c r="M3138" i="1" s="1"/>
  <c r="L3139" i="1"/>
  <c r="M3139" i="1" s="1"/>
  <c r="L3140" i="1"/>
  <c r="L3141" i="1"/>
  <c r="L3142" i="1"/>
  <c r="M3142" i="1" s="1"/>
  <c r="L3143" i="1"/>
  <c r="M3143" i="1" s="1"/>
  <c r="L3144" i="1"/>
  <c r="M3144" i="1" s="1"/>
  <c r="L3145" i="1"/>
  <c r="M3145" i="1" s="1"/>
  <c r="L3146" i="1"/>
  <c r="M3146" i="1" s="1"/>
  <c r="L3147" i="1"/>
  <c r="L3148" i="1"/>
  <c r="M3148" i="1" s="1"/>
  <c r="L3149" i="1"/>
  <c r="M3149" i="1" s="1"/>
  <c r="L3150" i="1"/>
  <c r="M3150" i="1" s="1"/>
  <c r="L3151" i="1"/>
  <c r="L3152" i="1"/>
  <c r="M3152" i="1" s="1"/>
  <c r="L3153" i="1"/>
  <c r="L3154" i="1"/>
  <c r="L3155" i="1"/>
  <c r="L3156" i="1"/>
  <c r="L3157" i="1"/>
  <c r="L3158" i="1"/>
  <c r="L3159" i="1"/>
  <c r="L3160" i="1"/>
  <c r="L3161" i="1"/>
  <c r="M3161" i="1" s="1"/>
  <c r="L3162" i="1"/>
  <c r="L3163" i="1"/>
  <c r="M3163" i="1" s="1"/>
  <c r="L3164" i="1"/>
  <c r="L3165" i="1"/>
  <c r="M3165" i="1" s="1"/>
  <c r="L3166" i="1"/>
  <c r="M3166" i="1" s="1"/>
  <c r="L3167" i="1"/>
  <c r="M3167" i="1" s="1"/>
  <c r="L3168" i="1"/>
  <c r="L3169" i="1"/>
  <c r="M3169" i="1" s="1"/>
  <c r="L3170" i="1"/>
  <c r="L3171" i="1"/>
  <c r="L3172" i="1"/>
  <c r="M3172" i="1" s="1"/>
  <c r="L3173" i="1"/>
  <c r="M3173" i="1" s="1"/>
  <c r="L3174" i="1"/>
  <c r="L3175" i="1"/>
  <c r="L3176" i="1"/>
  <c r="M3176" i="1" s="1"/>
  <c r="L3177" i="1"/>
  <c r="M3177" i="1" s="1"/>
  <c r="L3178" i="1"/>
  <c r="M3178" i="1" s="1"/>
  <c r="L3179" i="1"/>
  <c r="M3179" i="1" s="1"/>
  <c r="L3180" i="1"/>
  <c r="L3181" i="1"/>
  <c r="L3182" i="1"/>
  <c r="L3183" i="1"/>
  <c r="M3183" i="1" s="1"/>
  <c r="L3184" i="1"/>
  <c r="M3184" i="1" s="1"/>
  <c r="L3185" i="1"/>
  <c r="M3185" i="1" s="1"/>
  <c r="L3186" i="1"/>
  <c r="L3187" i="1"/>
  <c r="M3187" i="1" s="1"/>
  <c r="L3188" i="1"/>
  <c r="M3188" i="1" s="1"/>
  <c r="L3189" i="1"/>
  <c r="M3189" i="1" s="1"/>
  <c r="L3190" i="1"/>
  <c r="L3191" i="1"/>
  <c r="L3192" i="1"/>
  <c r="L3193" i="1"/>
  <c r="M3193" i="1" s="1"/>
  <c r="L3194" i="1"/>
  <c r="M3194" i="1" s="1"/>
  <c r="L3195" i="1"/>
  <c r="L3196" i="1"/>
  <c r="M3196" i="1" s="1"/>
  <c r="L3197" i="1"/>
  <c r="L3198" i="1"/>
  <c r="L3199" i="1"/>
  <c r="M3199" i="1" s="1"/>
  <c r="L3200" i="1"/>
  <c r="M3200" i="1" s="1"/>
  <c r="L3201" i="1"/>
  <c r="L3202" i="1"/>
  <c r="L3203" i="1"/>
  <c r="M3203" i="1" s="1"/>
  <c r="L3204" i="1"/>
  <c r="M3204" i="1" s="1"/>
  <c r="L3205" i="1"/>
  <c r="L3206" i="1"/>
  <c r="M3206" i="1" s="1"/>
  <c r="L3207" i="1"/>
  <c r="M3207" i="1" s="1"/>
  <c r="L3208" i="1"/>
  <c r="M3208" i="1" s="1"/>
  <c r="L3209" i="1"/>
  <c r="L3210" i="1"/>
  <c r="L3211" i="1"/>
  <c r="L3212" i="1"/>
  <c r="M3212" i="1" s="1"/>
  <c r="L3213" i="1"/>
  <c r="M3213" i="1" s="1"/>
  <c r="L3214" i="1"/>
  <c r="M3214" i="1" s="1"/>
  <c r="L3215" i="1"/>
  <c r="M3215" i="1" s="1"/>
  <c r="L3216" i="1"/>
  <c r="L3217" i="1"/>
  <c r="M3217" i="1" s="1"/>
  <c r="L3218" i="1"/>
  <c r="M3218" i="1" s="1"/>
  <c r="L3219" i="1"/>
  <c r="M3219" i="1" s="1"/>
  <c r="L3220" i="1"/>
  <c r="M3220" i="1" s="1"/>
  <c r="L3221" i="1"/>
  <c r="L3222" i="1"/>
  <c r="L3223" i="1"/>
  <c r="M3223" i="1" s="1"/>
  <c r="L3224" i="1"/>
  <c r="M3224" i="1" s="1"/>
  <c r="L3225" i="1"/>
  <c r="L3226" i="1"/>
  <c r="L3227" i="1"/>
  <c r="M3227" i="1" s="1"/>
  <c r="L3228" i="1"/>
  <c r="M3228" i="1" s="1"/>
  <c r="L3229" i="1"/>
  <c r="L3230" i="1"/>
  <c r="L3231" i="1"/>
  <c r="L3232" i="1"/>
  <c r="L3233" i="1"/>
  <c r="M3233" i="1" s="1"/>
  <c r="L3234" i="1"/>
  <c r="M3234" i="1" s="1"/>
  <c r="L3235" i="1"/>
  <c r="M3235" i="1" s="1"/>
  <c r="L3236" i="1"/>
  <c r="M3236" i="1" s="1"/>
  <c r="L3237" i="1"/>
  <c r="M3237" i="1" s="1"/>
  <c r="L3238" i="1"/>
  <c r="L3239" i="1"/>
  <c r="L3240" i="1"/>
  <c r="L3241" i="1"/>
  <c r="M3241" i="1" s="1"/>
  <c r="L3242" i="1"/>
  <c r="L3243" i="1"/>
  <c r="M3243" i="1" s="1"/>
  <c r="L3244" i="1"/>
  <c r="M3244" i="1" s="1"/>
  <c r="L3245" i="1"/>
  <c r="M3245" i="1" s="1"/>
  <c r="L3246" i="1"/>
  <c r="L3247" i="1"/>
  <c r="L3248" i="1"/>
  <c r="M3248" i="1" s="1"/>
  <c r="L3249" i="1"/>
  <c r="M3249" i="1" s="1"/>
  <c r="L3250" i="1"/>
  <c r="L3251" i="1"/>
  <c r="L3252" i="1"/>
  <c r="M3252" i="1" s="1"/>
  <c r="L3253" i="1"/>
  <c r="M3253" i="1" s="1"/>
  <c r="L3254" i="1"/>
  <c r="L3255" i="1"/>
  <c r="M3255" i="1" s="1"/>
  <c r="L3256" i="1"/>
  <c r="M3256" i="1" s="1"/>
  <c r="L3257" i="1"/>
  <c r="M3257" i="1" s="1"/>
  <c r="L3258" i="1"/>
  <c r="L3259" i="1"/>
  <c r="L3260" i="1"/>
  <c r="M3260" i="1" s="1"/>
  <c r="L3261" i="1"/>
  <c r="L3262" i="1"/>
  <c r="M3262" i="1" s="1"/>
  <c r="L3263" i="1"/>
  <c r="L3264" i="1"/>
  <c r="M3264" i="1" s="1"/>
  <c r="L3265" i="1"/>
  <c r="L3266" i="1"/>
  <c r="M3266" i="1" s="1"/>
  <c r="L3267" i="1"/>
  <c r="M3267" i="1" s="1"/>
  <c r="L3268" i="1"/>
  <c r="L3269" i="1"/>
  <c r="L3270" i="1"/>
  <c r="M3270" i="1" s="1"/>
  <c r="L3271" i="1"/>
  <c r="L3272" i="1"/>
  <c r="L3273" i="1"/>
  <c r="M3273" i="1" s="1"/>
  <c r="L3274" i="1"/>
  <c r="M3274" i="1" s="1"/>
  <c r="L3275" i="1"/>
  <c r="M3275" i="1" s="1"/>
  <c r="L3276" i="1"/>
  <c r="L3277" i="1"/>
  <c r="L3278" i="1"/>
  <c r="M3278" i="1" s="1"/>
  <c r="L3279" i="1"/>
  <c r="M3279" i="1" s="1"/>
  <c r="L3280" i="1"/>
  <c r="L3281" i="1"/>
  <c r="L3282" i="1"/>
  <c r="M3282" i="1" s="1"/>
  <c r="L3283" i="1"/>
  <c r="L3284" i="1"/>
  <c r="M3284" i="1" s="1"/>
  <c r="L3285" i="1"/>
  <c r="L3286" i="1"/>
  <c r="L3287" i="1"/>
  <c r="L3288" i="1"/>
  <c r="L3289" i="1"/>
  <c r="M3289" i="1" s="1"/>
  <c r="L3290" i="1"/>
  <c r="L3291" i="1"/>
  <c r="M3291" i="1" s="1"/>
  <c r="L3292" i="1"/>
  <c r="M3292" i="1" s="1"/>
  <c r="L3293" i="1"/>
  <c r="L3294" i="1"/>
  <c r="L3295" i="1"/>
  <c r="M3295" i="1" s="1"/>
  <c r="L3296" i="1"/>
  <c r="L3297" i="1"/>
  <c r="L3298" i="1"/>
  <c r="L3299" i="1"/>
  <c r="L3300" i="1"/>
  <c r="L3301" i="1"/>
  <c r="M3301" i="1" s="1"/>
  <c r="L3302" i="1"/>
  <c r="M3302" i="1" s="1"/>
  <c r="L3303" i="1"/>
  <c r="M3303" i="1" s="1"/>
  <c r="L3304" i="1"/>
  <c r="L3305" i="1"/>
  <c r="M3305" i="1" s="1"/>
  <c r="L3306" i="1"/>
  <c r="L3307" i="1"/>
  <c r="M3307" i="1" s="1"/>
  <c r="L3308" i="1"/>
  <c r="L3309" i="1"/>
  <c r="M3309" i="1" s="1"/>
  <c r="L3310" i="1"/>
  <c r="L3311" i="1"/>
  <c r="M3311" i="1" s="1"/>
  <c r="L3312" i="1"/>
  <c r="M3312" i="1" s="1"/>
  <c r="L3313" i="1"/>
  <c r="M3313" i="1" s="1"/>
  <c r="L3314" i="1"/>
  <c r="M3314" i="1" s="1"/>
  <c r="L3315" i="1"/>
  <c r="M3315" i="1" s="1"/>
  <c r="L3316" i="1"/>
  <c r="L3317" i="1"/>
  <c r="M3317" i="1" s="1"/>
  <c r="L3318" i="1"/>
  <c r="L3319" i="1"/>
  <c r="M3319" i="1" s="1"/>
  <c r="L3320" i="1"/>
  <c r="M3320" i="1" s="1"/>
  <c r="L3321" i="1"/>
  <c r="M3321" i="1" s="1"/>
  <c r="L3322" i="1"/>
  <c r="L3323" i="1"/>
  <c r="M3323" i="1" s="1"/>
  <c r="L3324" i="1"/>
  <c r="L3325" i="1"/>
  <c r="L3326" i="1"/>
  <c r="M3326" i="1" s="1"/>
  <c r="L3327" i="1"/>
  <c r="M3327" i="1" s="1"/>
  <c r="L3328" i="1"/>
  <c r="M3328" i="1" s="1"/>
  <c r="L3329" i="1"/>
  <c r="M3329" i="1" s="1"/>
  <c r="L3330" i="1"/>
  <c r="M3330" i="1" s="1"/>
  <c r="L3331" i="1"/>
  <c r="L3332" i="1"/>
  <c r="L3333" i="1"/>
  <c r="M3333" i="1" s="1"/>
  <c r="L3334" i="1"/>
  <c r="M3334" i="1" s="1"/>
  <c r="L3335" i="1"/>
  <c r="L3336" i="1"/>
  <c r="M3336" i="1" s="1"/>
  <c r="L3337" i="1"/>
  <c r="M3337" i="1" s="1"/>
  <c r="L3338" i="1"/>
  <c r="M3338" i="1" s="1"/>
  <c r="L3339" i="1"/>
  <c r="L3340" i="1"/>
  <c r="M3340" i="1" s="1"/>
  <c r="L3341" i="1"/>
  <c r="M3341" i="1" s="1"/>
  <c r="L3342" i="1"/>
  <c r="L3343" i="1"/>
  <c r="M3343" i="1" s="1"/>
  <c r="L3344" i="1"/>
  <c r="L3345" i="1"/>
  <c r="M3345" i="1" s="1"/>
  <c r="L3346" i="1"/>
  <c r="M3346" i="1" s="1"/>
  <c r="L3347" i="1"/>
  <c r="M3347" i="1" s="1"/>
  <c r="L3348" i="1"/>
  <c r="M3348" i="1" s="1"/>
  <c r="L3349" i="1"/>
  <c r="M3349" i="1" s="1"/>
  <c r="L3350" i="1"/>
  <c r="M3350" i="1" s="1"/>
  <c r="L3351" i="1"/>
  <c r="M3351" i="1" s="1"/>
  <c r="L3352" i="1"/>
  <c r="M3352" i="1" s="1"/>
  <c r="L3353" i="1"/>
  <c r="L3354" i="1"/>
  <c r="M3354" i="1" s="1"/>
  <c r="L3355" i="1"/>
  <c r="L3356" i="1"/>
  <c r="M3356" i="1" s="1"/>
  <c r="L3357" i="1"/>
  <c r="L3358" i="1"/>
  <c r="M3358" i="1" s="1"/>
  <c r="L3359" i="1"/>
  <c r="L3360" i="1"/>
  <c r="M3360" i="1" s="1"/>
  <c r="L3361" i="1"/>
  <c r="L3362" i="1"/>
  <c r="M3362" i="1" s="1"/>
  <c r="L3363" i="1"/>
  <c r="L3364" i="1"/>
  <c r="M3364" i="1" s="1"/>
  <c r="L3365" i="1"/>
  <c r="L3366" i="1"/>
  <c r="L3367" i="1"/>
  <c r="M3367" i="1" s="1"/>
  <c r="L3368" i="1"/>
  <c r="L3369" i="1"/>
  <c r="M3369" i="1" s="1"/>
  <c r="L3370" i="1"/>
  <c r="M3370" i="1" s="1"/>
  <c r="L3371" i="1"/>
  <c r="L3372" i="1"/>
  <c r="M3372" i="1" s="1"/>
  <c r="L3373" i="1"/>
  <c r="L3374" i="1"/>
  <c r="M3374" i="1" s="1"/>
  <c r="L3375" i="1"/>
  <c r="M3375" i="1" s="1"/>
  <c r="L3376" i="1"/>
  <c r="M3376" i="1" s="1"/>
  <c r="L3377" i="1"/>
  <c r="M3377" i="1" s="1"/>
  <c r="L3378" i="1"/>
  <c r="M3378" i="1" s="1"/>
  <c r="L3379" i="1"/>
  <c r="M3379" i="1" s="1"/>
  <c r="L3380" i="1"/>
  <c r="M3380" i="1" s="1"/>
  <c r="L3381" i="1"/>
  <c r="M3381" i="1" s="1"/>
  <c r="L3382" i="1"/>
  <c r="L3383" i="1"/>
  <c r="M3383" i="1" s="1"/>
  <c r="L3384" i="1"/>
  <c r="L3385" i="1"/>
  <c r="M3385" i="1" s="1"/>
  <c r="L3386" i="1"/>
  <c r="M3386" i="1" s="1"/>
  <c r="L3387" i="1"/>
  <c r="M3387" i="1" s="1"/>
  <c r="L3388" i="1"/>
  <c r="L3389" i="1"/>
  <c r="M3389" i="1" s="1"/>
  <c r="L3390" i="1"/>
  <c r="L3391" i="1"/>
  <c r="L3392" i="1"/>
  <c r="L3393" i="1"/>
  <c r="M3393" i="1" s="1"/>
  <c r="L3394" i="1"/>
  <c r="M3394" i="1" s="1"/>
  <c r="L3395" i="1"/>
  <c r="L3396" i="1"/>
  <c r="M3396" i="1" s="1"/>
  <c r="L3397" i="1"/>
  <c r="L3398" i="1"/>
  <c r="M3398" i="1" s="1"/>
  <c r="L3399" i="1"/>
  <c r="M3399" i="1" s="1"/>
  <c r="L3400" i="1"/>
  <c r="L3401" i="1"/>
  <c r="L3402" i="1"/>
  <c r="L3403" i="1"/>
  <c r="L3404" i="1"/>
  <c r="L3405" i="1"/>
  <c r="L3406" i="1"/>
  <c r="L3407" i="1"/>
  <c r="M3407" i="1" s="1"/>
  <c r="L3408" i="1"/>
  <c r="M3408" i="1" s="1"/>
  <c r="L3409" i="1"/>
  <c r="M3409" i="1" s="1"/>
  <c r="L3410" i="1"/>
  <c r="L3411" i="1"/>
  <c r="L3412" i="1"/>
  <c r="L3413" i="1"/>
  <c r="L3414" i="1"/>
  <c r="L3415" i="1"/>
  <c r="L3416" i="1"/>
  <c r="M3416" i="1" s="1"/>
  <c r="L3417" i="1"/>
  <c r="L3418" i="1"/>
  <c r="M3418" i="1" s="1"/>
  <c r="L3419" i="1"/>
  <c r="M3419" i="1" s="1"/>
  <c r="L3420" i="1"/>
  <c r="M3420" i="1" s="1"/>
  <c r="L3421" i="1"/>
  <c r="M3421" i="1" s="1"/>
  <c r="L3422" i="1"/>
  <c r="M3422" i="1" s="1"/>
  <c r="L3423" i="1"/>
  <c r="M3423" i="1" s="1"/>
  <c r="L3424" i="1"/>
  <c r="M3424" i="1" s="1"/>
  <c r="L3425" i="1"/>
  <c r="L3426" i="1"/>
  <c r="M3426" i="1" s="1"/>
  <c r="L3427" i="1"/>
  <c r="M3427" i="1" s="1"/>
  <c r="L3428" i="1"/>
  <c r="L3429" i="1"/>
  <c r="L3430" i="1"/>
  <c r="L3431" i="1"/>
  <c r="M3431" i="1" s="1"/>
  <c r="L3432" i="1"/>
  <c r="L3433" i="1"/>
  <c r="L3434" i="1"/>
  <c r="M3434" i="1" s="1"/>
  <c r="L3435" i="1"/>
  <c r="L3436" i="1"/>
  <c r="L3437" i="1"/>
  <c r="L3438" i="1"/>
  <c r="M3438" i="1" s="1"/>
  <c r="L3439" i="1"/>
  <c r="M3439" i="1" s="1"/>
  <c r="L3440" i="1"/>
  <c r="L3441" i="1"/>
  <c r="M3441" i="1" s="1"/>
  <c r="L3442" i="1"/>
  <c r="M3442" i="1" s="1"/>
  <c r="L3443" i="1"/>
  <c r="L3444" i="1"/>
  <c r="M3444" i="1" s="1"/>
  <c r="L3445" i="1"/>
  <c r="L3446" i="1"/>
  <c r="M3446" i="1" s="1"/>
  <c r="L3447" i="1"/>
  <c r="L3448" i="1"/>
  <c r="L3449" i="1"/>
  <c r="M3449" i="1" s="1"/>
  <c r="L3450" i="1"/>
  <c r="M3450" i="1" s="1"/>
  <c r="L3451" i="1"/>
  <c r="M3451" i="1" s="1"/>
  <c r="L3452" i="1"/>
  <c r="L3453" i="1"/>
  <c r="M3453" i="1" s="1"/>
  <c r="L3454" i="1"/>
  <c r="L3455" i="1"/>
  <c r="M3455" i="1" s="1"/>
  <c r="L3456" i="1"/>
  <c r="L3457" i="1"/>
  <c r="L3458" i="1"/>
  <c r="L3459" i="1"/>
  <c r="L3460" i="1"/>
  <c r="L3461" i="1"/>
  <c r="M3461" i="1" s="1"/>
  <c r="L3462" i="1"/>
  <c r="M3462" i="1" s="1"/>
  <c r="L3463" i="1"/>
  <c r="M3463" i="1" s="1"/>
  <c r="L3464" i="1"/>
  <c r="M3464" i="1" s="1"/>
  <c r="L3465" i="1"/>
  <c r="L3466" i="1"/>
  <c r="L3467" i="1"/>
  <c r="M3467" i="1" s="1"/>
  <c r="L3468" i="1"/>
  <c r="M3468" i="1" s="1"/>
  <c r="L3469" i="1"/>
  <c r="M3469" i="1" s="1"/>
  <c r="L3470" i="1"/>
  <c r="L3471" i="1"/>
  <c r="L3472" i="1"/>
  <c r="M3472" i="1" s="1"/>
  <c r="L3473" i="1"/>
  <c r="L3474" i="1"/>
  <c r="M3474" i="1" s="1"/>
  <c r="L3475" i="1"/>
  <c r="M3475" i="1" s="1"/>
  <c r="L3476" i="1"/>
  <c r="M3476" i="1" s="1"/>
  <c r="L3477" i="1"/>
  <c r="M3477" i="1" s="1"/>
  <c r="L3478" i="1"/>
  <c r="M3478" i="1" s="1"/>
  <c r="L3479" i="1"/>
  <c r="M3479" i="1" s="1"/>
  <c r="L3480" i="1"/>
  <c r="L3481" i="1"/>
  <c r="M3481" i="1" s="1"/>
  <c r="L3482" i="1"/>
  <c r="M3482" i="1" s="1"/>
  <c r="L3483" i="1"/>
  <c r="L3484" i="1"/>
  <c r="M3484" i="1" s="1"/>
  <c r="L3485" i="1"/>
  <c r="L3486" i="1"/>
  <c r="M3486" i="1" s="1"/>
  <c r="L3487" i="1"/>
  <c r="M3487" i="1" s="1"/>
  <c r="L3488" i="1"/>
  <c r="M3488" i="1" s="1"/>
  <c r="L3489" i="1"/>
  <c r="M3489" i="1" s="1"/>
  <c r="L3490" i="1"/>
  <c r="L3491" i="1"/>
  <c r="L3492" i="1"/>
  <c r="M3492" i="1" s="1"/>
  <c r="L3493" i="1"/>
  <c r="L3494" i="1"/>
  <c r="L3495" i="1"/>
  <c r="M3495" i="1" s="1"/>
  <c r="L3496" i="1"/>
  <c r="L3497" i="1"/>
  <c r="L3498" i="1"/>
  <c r="M3498" i="1" s="1"/>
  <c r="L3499" i="1"/>
  <c r="M3499" i="1" s="1"/>
  <c r="L3500" i="1"/>
  <c r="M3500" i="1" s="1"/>
  <c r="L3501" i="1"/>
  <c r="L3502" i="1"/>
  <c r="L3503" i="1"/>
  <c r="L3504" i="1"/>
  <c r="M3504" i="1" s="1"/>
  <c r="L3505" i="1"/>
  <c r="L3506" i="1"/>
  <c r="M3506" i="1" s="1"/>
  <c r="L3507" i="1"/>
  <c r="M3507" i="1" s="1"/>
  <c r="L3508" i="1"/>
  <c r="M3508" i="1" s="1"/>
  <c r="L3509" i="1"/>
  <c r="M3509" i="1" s="1"/>
  <c r="L3510" i="1"/>
  <c r="L3511" i="1"/>
  <c r="M3511" i="1" s="1"/>
  <c r="L3512" i="1"/>
  <c r="M3512" i="1" s="1"/>
  <c r="L3513" i="1"/>
  <c r="M3513" i="1" s="1"/>
  <c r="L3514" i="1"/>
  <c r="L3515" i="1"/>
  <c r="M3515" i="1" s="1"/>
  <c r="L3516" i="1"/>
  <c r="L3517" i="1"/>
  <c r="L3518" i="1"/>
  <c r="M3518" i="1" s="1"/>
  <c r="L3519" i="1"/>
  <c r="M3519" i="1" s="1"/>
  <c r="L3520" i="1"/>
  <c r="M3520" i="1" s="1"/>
  <c r="L3521" i="1"/>
  <c r="L3522" i="1"/>
  <c r="L3523" i="1"/>
  <c r="M3523" i="1" s="1"/>
  <c r="L3524" i="1"/>
  <c r="L3525" i="1"/>
  <c r="L3526" i="1"/>
  <c r="M3526" i="1" s="1"/>
  <c r="L3527" i="1"/>
  <c r="M3527" i="1" s="1"/>
  <c r="L3528" i="1"/>
  <c r="M3528" i="1" s="1"/>
  <c r="L3529" i="1"/>
  <c r="L3530" i="1"/>
  <c r="M3530" i="1" s="1"/>
  <c r="L3531" i="1"/>
  <c r="M3531" i="1" s="1"/>
  <c r="L3532" i="1"/>
  <c r="L3533" i="1"/>
  <c r="M3533" i="1" s="1"/>
  <c r="L3534" i="1"/>
  <c r="M3534" i="1" s="1"/>
  <c r="L3535" i="1"/>
  <c r="L3536" i="1"/>
  <c r="M3536" i="1" s="1"/>
  <c r="L3537" i="1"/>
  <c r="M3537" i="1" s="1"/>
  <c r="L3538" i="1"/>
  <c r="M3538" i="1" s="1"/>
  <c r="L3539" i="1"/>
  <c r="M3539" i="1" s="1"/>
  <c r="L3540" i="1"/>
  <c r="M3540" i="1" s="1"/>
  <c r="L3541" i="1"/>
  <c r="L3542" i="1"/>
  <c r="M3542" i="1" s="1"/>
  <c r="L3543" i="1"/>
  <c r="L3544" i="1"/>
  <c r="M3544" i="1" s="1"/>
  <c r="L3545" i="1"/>
  <c r="L3546" i="1"/>
  <c r="M3546" i="1" s="1"/>
  <c r="L3547" i="1"/>
  <c r="M3547" i="1" s="1"/>
  <c r="L3548" i="1"/>
  <c r="L3549" i="1"/>
  <c r="L3550" i="1"/>
  <c r="L3551" i="1"/>
  <c r="L3552" i="1"/>
  <c r="M3552" i="1" s="1"/>
  <c r="L3553" i="1"/>
  <c r="M3553" i="1" s="1"/>
  <c r="L3554" i="1"/>
  <c r="L3555" i="1"/>
  <c r="M3555" i="1" s="1"/>
  <c r="L3556" i="1"/>
  <c r="L3557" i="1"/>
  <c r="M3557" i="1" s="1"/>
  <c r="L3558" i="1"/>
  <c r="L3559" i="1"/>
  <c r="L3560" i="1"/>
  <c r="M3560" i="1" s="1"/>
  <c r="L3561" i="1"/>
  <c r="L3562" i="1"/>
  <c r="L3563" i="1"/>
  <c r="L3564" i="1"/>
  <c r="M3564" i="1" s="1"/>
  <c r="L3565" i="1"/>
  <c r="M3565" i="1" s="1"/>
  <c r="L3566" i="1"/>
  <c r="M3566" i="1" s="1"/>
  <c r="L3567" i="1"/>
  <c r="L3568" i="1"/>
  <c r="M3568" i="1" s="1"/>
  <c r="L3569" i="1"/>
  <c r="M3569" i="1" s="1"/>
  <c r="L3570" i="1"/>
  <c r="M3570" i="1" s="1"/>
  <c r="L3571" i="1"/>
  <c r="L3572" i="1"/>
  <c r="L3573" i="1"/>
  <c r="M3573" i="1" s="1"/>
  <c r="L3574" i="1"/>
  <c r="M3574" i="1" s="1"/>
  <c r="L3575" i="1"/>
  <c r="L3576" i="1"/>
  <c r="L3577" i="1"/>
  <c r="L3578" i="1"/>
  <c r="M3578" i="1" s="1"/>
  <c r="L3579" i="1"/>
  <c r="M3579" i="1" s="1"/>
  <c r="L3580" i="1"/>
  <c r="M3580" i="1" s="1"/>
  <c r="L3581" i="1"/>
  <c r="L3582" i="1"/>
  <c r="L3583" i="1"/>
  <c r="L3584" i="1"/>
  <c r="L3585" i="1"/>
  <c r="M3585" i="1" s="1"/>
  <c r="L3586" i="1"/>
  <c r="M3586" i="1" s="1"/>
  <c r="L3587" i="1"/>
  <c r="L3588" i="1"/>
  <c r="M3588" i="1" s="1"/>
  <c r="L3589" i="1"/>
  <c r="L3590" i="1"/>
  <c r="L3591" i="1"/>
  <c r="L3592" i="1"/>
  <c r="L3593" i="1"/>
  <c r="L3594" i="1"/>
  <c r="L3595" i="1"/>
  <c r="M3595" i="1" s="1"/>
  <c r="L3596" i="1"/>
  <c r="M3596" i="1" s="1"/>
  <c r="L3597" i="1"/>
  <c r="L3598" i="1"/>
  <c r="L3599" i="1"/>
  <c r="L3600" i="1"/>
  <c r="M3600" i="1" s="1"/>
  <c r="L3601" i="1"/>
  <c r="L3602" i="1"/>
  <c r="M3602" i="1" s="1"/>
  <c r="L3603" i="1"/>
  <c r="M3603" i="1" s="1"/>
  <c r="L3604" i="1"/>
  <c r="M3604" i="1" s="1"/>
  <c r="L3605" i="1"/>
  <c r="L3606" i="1"/>
  <c r="M3606" i="1" s="1"/>
  <c r="L3607" i="1"/>
  <c r="M3607" i="1" s="1"/>
  <c r="L3608" i="1"/>
  <c r="M3608" i="1" s="1"/>
  <c r="L3609" i="1"/>
  <c r="L3610" i="1"/>
  <c r="M3610" i="1" s="1"/>
  <c r="L3611" i="1"/>
  <c r="M3611" i="1" s="1"/>
  <c r="L3612" i="1"/>
  <c r="M3612" i="1" s="1"/>
  <c r="L3613" i="1"/>
  <c r="M3613" i="1" s="1"/>
  <c r="L3614" i="1"/>
  <c r="L3615" i="1"/>
  <c r="M3615" i="1" s="1"/>
  <c r="L3616" i="1"/>
  <c r="M3616" i="1" s="1"/>
  <c r="L3617" i="1"/>
  <c r="M3617" i="1" s="1"/>
  <c r="L3618" i="1"/>
  <c r="L3619" i="1"/>
  <c r="M3619" i="1" s="1"/>
  <c r="L3620" i="1"/>
  <c r="M3620" i="1" s="1"/>
  <c r="L3621" i="1"/>
  <c r="M3621" i="1" s="1"/>
  <c r="L3622" i="1"/>
  <c r="L3623" i="1"/>
  <c r="M3623" i="1" s="1"/>
  <c r="L3624" i="1"/>
  <c r="L3625" i="1"/>
  <c r="L3626" i="1"/>
  <c r="L3627" i="1"/>
  <c r="L3628" i="1"/>
  <c r="M3628" i="1" s="1"/>
  <c r="L3629" i="1"/>
  <c r="M3629" i="1" s="1"/>
  <c r="L3630" i="1"/>
  <c r="M3630" i="1" s="1"/>
  <c r="L3631" i="1"/>
  <c r="M3631" i="1" s="1"/>
  <c r="L3632" i="1"/>
  <c r="M3632" i="1" s="1"/>
  <c r="L3633" i="1"/>
  <c r="M3633" i="1" s="1"/>
  <c r="L3634" i="1"/>
  <c r="L3635" i="1"/>
  <c r="L3636" i="1"/>
  <c r="M3636" i="1" s="1"/>
  <c r="L3637" i="1"/>
  <c r="L3638" i="1"/>
  <c r="M3638" i="1" s="1"/>
  <c r="L3639" i="1"/>
  <c r="M3639" i="1" s="1"/>
  <c r="L3640" i="1"/>
  <c r="M3640" i="1" s="1"/>
  <c r="L3641" i="1"/>
  <c r="M3641" i="1" s="1"/>
  <c r="L3642" i="1"/>
  <c r="L3643" i="1"/>
  <c r="M3643" i="1" s="1"/>
  <c r="L3644" i="1"/>
  <c r="M3644" i="1" s="1"/>
  <c r="L3645" i="1"/>
  <c r="L3646" i="1"/>
  <c r="L3647" i="1"/>
  <c r="L3648" i="1"/>
  <c r="M3648" i="1" s="1"/>
  <c r="L3649" i="1"/>
  <c r="L3650" i="1"/>
  <c r="M3650" i="1" s="1"/>
  <c r="L3651" i="1"/>
  <c r="M3651" i="1" s="1"/>
  <c r="L3652" i="1"/>
  <c r="L3653" i="1"/>
  <c r="L3654" i="1"/>
  <c r="M3654" i="1" s="1"/>
  <c r="L3655" i="1"/>
  <c r="M3655" i="1" s="1"/>
  <c r="L3656" i="1"/>
  <c r="L3657" i="1"/>
  <c r="L3658" i="1"/>
  <c r="L3659" i="1"/>
  <c r="M3659" i="1" s="1"/>
  <c r="L3660" i="1"/>
  <c r="L3661" i="1"/>
  <c r="M3661" i="1" s="1"/>
  <c r="L3662" i="1"/>
  <c r="M3662" i="1" s="1"/>
  <c r="L3663" i="1"/>
  <c r="M3663" i="1" s="1"/>
  <c r="L3664" i="1"/>
  <c r="L3665" i="1"/>
  <c r="L3666" i="1"/>
  <c r="L3667" i="1"/>
  <c r="L3668" i="1"/>
  <c r="M3668" i="1" s="1"/>
  <c r="L3669" i="1"/>
  <c r="M3669" i="1" s="1"/>
  <c r="L3670" i="1"/>
  <c r="M3670" i="1" s="1"/>
  <c r="L3671" i="1"/>
  <c r="M3671" i="1" s="1"/>
  <c r="L3672" i="1"/>
  <c r="M3672" i="1" s="1"/>
  <c r="L3673" i="1"/>
  <c r="M3673" i="1" s="1"/>
  <c r="L3674" i="1"/>
  <c r="M3674" i="1" s="1"/>
  <c r="L3675" i="1"/>
  <c r="M3675" i="1" s="1"/>
  <c r="L3676" i="1"/>
  <c r="L3677" i="1"/>
  <c r="M3677" i="1" s="1"/>
  <c r="L3678" i="1"/>
  <c r="M3678" i="1" s="1"/>
  <c r="L3679" i="1"/>
  <c r="M3679" i="1" s="1"/>
  <c r="L3680" i="1"/>
  <c r="L3681" i="1"/>
  <c r="L3682" i="1"/>
  <c r="M3682" i="1" s="1"/>
  <c r="L3683" i="1"/>
  <c r="L3684" i="1"/>
  <c r="M3684" i="1" s="1"/>
  <c r="L3685" i="1"/>
  <c r="L3686" i="1"/>
  <c r="M3686" i="1" s="1"/>
  <c r="L3687" i="1"/>
  <c r="L3688" i="1"/>
  <c r="M3688" i="1" s="1"/>
  <c r="L3689" i="1"/>
  <c r="M3689" i="1" s="1"/>
  <c r="L3690" i="1"/>
  <c r="M3690" i="1" s="1"/>
  <c r="L3691" i="1"/>
  <c r="M3691" i="1" s="1"/>
  <c r="L3692" i="1"/>
  <c r="M3692" i="1" s="1"/>
  <c r="L3693" i="1"/>
  <c r="M3693" i="1" s="1"/>
  <c r="L3694" i="1"/>
  <c r="M3694" i="1" s="1"/>
  <c r="L3695" i="1"/>
  <c r="M3695" i="1" s="1"/>
  <c r="L3696" i="1"/>
  <c r="M3696" i="1" s="1"/>
  <c r="L3697" i="1"/>
  <c r="M3697" i="1" s="1"/>
  <c r="L3698" i="1"/>
  <c r="L3699" i="1"/>
  <c r="L3700" i="1"/>
  <c r="M3700" i="1" s="1"/>
  <c r="L3701" i="1"/>
  <c r="M3701" i="1" s="1"/>
  <c r="L3702" i="1"/>
  <c r="M3702" i="1" s="1"/>
  <c r="L3703" i="1"/>
  <c r="M3703" i="1" s="1"/>
  <c r="L3704" i="1"/>
  <c r="L3705" i="1"/>
  <c r="L3706" i="1"/>
  <c r="M3706" i="1" s="1"/>
  <c r="L3707" i="1"/>
  <c r="L3708" i="1"/>
  <c r="L3709" i="1"/>
  <c r="M3709" i="1" s="1"/>
  <c r="L3710" i="1"/>
  <c r="L3711" i="1"/>
  <c r="L3712" i="1"/>
  <c r="L3713" i="1"/>
  <c r="M3713" i="1" s="1"/>
  <c r="L3714" i="1"/>
  <c r="M3714" i="1" s="1"/>
  <c r="L3715" i="1"/>
  <c r="L3716" i="1"/>
  <c r="M3716" i="1" s="1"/>
  <c r="L3717" i="1"/>
  <c r="M3717" i="1" s="1"/>
  <c r="L3718" i="1"/>
  <c r="M3718" i="1" s="1"/>
  <c r="L3719" i="1"/>
  <c r="L3720" i="1"/>
  <c r="L3721" i="1"/>
  <c r="M3721" i="1" s="1"/>
  <c r="L3722" i="1"/>
  <c r="M3722" i="1" s="1"/>
  <c r="L3723" i="1"/>
  <c r="M3723" i="1" s="1"/>
  <c r="L3724" i="1"/>
  <c r="M3724" i="1" s="1"/>
  <c r="L3725" i="1"/>
  <c r="L3726" i="1"/>
  <c r="L3727" i="1"/>
  <c r="L3728" i="1"/>
  <c r="L3729" i="1"/>
  <c r="L3730" i="1"/>
  <c r="M3730" i="1" s="1"/>
  <c r="L3731" i="1"/>
  <c r="L3732" i="1"/>
  <c r="L3733" i="1"/>
  <c r="L3734" i="1"/>
  <c r="M3734" i="1" s="1"/>
  <c r="L3735" i="1"/>
  <c r="M3735" i="1" s="1"/>
  <c r="L3736" i="1"/>
  <c r="M3736" i="1" s="1"/>
  <c r="L3737" i="1"/>
  <c r="L3738" i="1"/>
  <c r="M3738" i="1" s="1"/>
  <c r="L3739" i="1"/>
  <c r="L3740" i="1"/>
  <c r="M3740" i="1" s="1"/>
  <c r="L3741" i="1"/>
  <c r="M3741" i="1" s="1"/>
  <c r="L3742" i="1"/>
  <c r="M3742" i="1" s="1"/>
  <c r="L3743" i="1"/>
  <c r="L3744" i="1"/>
  <c r="L3745" i="1"/>
  <c r="L3746" i="1"/>
  <c r="M3746" i="1" s="1"/>
  <c r="L3747" i="1"/>
  <c r="L3748" i="1"/>
  <c r="M3748" i="1" s="1"/>
  <c r="L3749" i="1"/>
  <c r="M3749" i="1" s="1"/>
  <c r="L3750" i="1"/>
  <c r="M3750" i="1" s="1"/>
  <c r="L3751" i="1"/>
  <c r="L3752" i="1"/>
  <c r="M3752" i="1" s="1"/>
  <c r="L3753" i="1"/>
  <c r="M3753" i="1" s="1"/>
  <c r="L3754" i="1"/>
  <c r="M3754" i="1" s="1"/>
  <c r="L3755" i="1"/>
  <c r="L3756" i="1"/>
  <c r="M3756" i="1" s="1"/>
  <c r="L3757" i="1"/>
  <c r="M3757" i="1" s="1"/>
  <c r="L3758" i="1"/>
  <c r="M3758" i="1" s="1"/>
  <c r="L3759" i="1"/>
  <c r="L3760" i="1"/>
  <c r="L3761" i="1"/>
  <c r="M3761" i="1" s="1"/>
  <c r="L3762" i="1"/>
  <c r="L3763" i="1"/>
  <c r="L3764" i="1"/>
  <c r="L3765" i="1"/>
  <c r="L3766" i="1"/>
  <c r="L3767" i="1"/>
  <c r="L3768" i="1"/>
  <c r="L3769" i="1"/>
  <c r="L3770" i="1"/>
  <c r="M3770" i="1" s="1"/>
  <c r="L3771" i="1"/>
  <c r="L3772" i="1"/>
  <c r="L3773" i="1"/>
  <c r="M3773" i="1" s="1"/>
  <c r="L3774" i="1"/>
  <c r="L3775" i="1"/>
  <c r="M3775" i="1" s="1"/>
  <c r="L3776" i="1"/>
  <c r="L3777" i="1"/>
  <c r="M3777" i="1" s="1"/>
  <c r="L3778" i="1"/>
  <c r="M3778" i="1" s="1"/>
  <c r="L3779" i="1"/>
  <c r="L3780" i="1"/>
  <c r="M3780" i="1" s="1"/>
  <c r="L3781" i="1"/>
  <c r="M3781" i="1" s="1"/>
  <c r="L3782" i="1"/>
  <c r="M3782" i="1" s="1"/>
  <c r="L3783" i="1"/>
  <c r="M3783" i="1" s="1"/>
  <c r="L3784" i="1"/>
  <c r="M3784" i="1" s="1"/>
  <c r="L3785" i="1"/>
  <c r="L3786" i="1"/>
  <c r="L3787" i="1"/>
  <c r="L3788" i="1"/>
  <c r="M3788" i="1" s="1"/>
  <c r="L3789" i="1"/>
  <c r="M3789" i="1" s="1"/>
  <c r="L3790" i="1"/>
  <c r="L3791" i="1"/>
  <c r="M3791" i="1" s="1"/>
  <c r="L3792" i="1"/>
  <c r="M3792" i="1" s="1"/>
  <c r="L3793" i="1"/>
  <c r="L3794" i="1"/>
  <c r="M3794" i="1" s="1"/>
  <c r="L3795" i="1"/>
  <c r="L3796" i="1"/>
  <c r="M3796" i="1" s="1"/>
  <c r="L3797" i="1"/>
  <c r="L3798" i="1"/>
  <c r="L3799" i="1"/>
  <c r="M3799" i="1" s="1"/>
  <c r="L3800" i="1"/>
  <c r="M3800" i="1" s="1"/>
  <c r="L3801" i="1"/>
  <c r="L3802" i="1"/>
  <c r="L3803" i="1"/>
  <c r="M3803" i="1" s="1"/>
  <c r="L3804" i="1"/>
  <c r="M3804" i="1" s="1"/>
  <c r="L3805" i="1"/>
  <c r="M3805" i="1" s="1"/>
  <c r="L3806" i="1"/>
  <c r="L3807" i="1"/>
  <c r="M3807" i="1" s="1"/>
  <c r="L3808" i="1"/>
  <c r="L3809" i="1"/>
  <c r="M3809" i="1" s="1"/>
  <c r="L3810" i="1"/>
  <c r="M3810" i="1" s="1"/>
  <c r="L3811" i="1"/>
  <c r="M3811" i="1" s="1"/>
  <c r="L3812" i="1"/>
  <c r="L3813" i="1"/>
  <c r="L3814" i="1"/>
  <c r="L3815" i="1"/>
  <c r="L3816" i="1"/>
  <c r="L3817" i="1"/>
  <c r="M3817" i="1" s="1"/>
  <c r="L3818" i="1"/>
  <c r="M3818" i="1" s="1"/>
  <c r="L3819" i="1"/>
  <c r="L3820" i="1"/>
  <c r="M3820" i="1" s="1"/>
  <c r="L3821" i="1"/>
  <c r="M3821" i="1" s="1"/>
  <c r="L3822" i="1"/>
  <c r="M3822" i="1" s="1"/>
  <c r="L3823" i="1"/>
  <c r="M3823" i="1" s="1"/>
  <c r="L3824" i="1"/>
  <c r="M3824" i="1" s="1"/>
  <c r="L3825" i="1"/>
  <c r="L3826" i="1"/>
  <c r="M3826" i="1" s="1"/>
  <c r="L3827" i="1"/>
  <c r="M3827" i="1" s="1"/>
  <c r="L3828" i="1"/>
  <c r="M3828" i="1" s="1"/>
  <c r="L3829" i="1"/>
  <c r="M3829" i="1" s="1"/>
  <c r="L3830" i="1"/>
  <c r="L3831" i="1"/>
  <c r="L3832" i="1"/>
  <c r="M3832" i="1" s="1"/>
  <c r="L3833" i="1"/>
  <c r="M3833" i="1" s="1"/>
  <c r="L3834" i="1"/>
  <c r="L3835" i="1"/>
  <c r="L3836" i="1"/>
  <c r="L3837" i="1"/>
  <c r="M3837" i="1" s="1"/>
  <c r="L3838" i="1"/>
  <c r="M3838" i="1" s="1"/>
  <c r="L3839" i="1"/>
  <c r="M3839" i="1" s="1"/>
  <c r="L3840" i="1"/>
  <c r="L3841" i="1"/>
  <c r="L3842" i="1"/>
  <c r="L3843" i="1"/>
  <c r="L3844" i="1"/>
  <c r="L3845" i="1"/>
  <c r="L3846" i="1"/>
  <c r="M3846" i="1" s="1"/>
  <c r="L3847" i="1"/>
  <c r="L3848" i="1"/>
  <c r="L3849" i="1"/>
  <c r="M3849" i="1" s="1"/>
  <c r="L3850" i="1"/>
  <c r="M3850" i="1" s="1"/>
  <c r="L3851" i="1"/>
  <c r="M3851" i="1" s="1"/>
  <c r="L3852" i="1"/>
  <c r="M3852" i="1" s="1"/>
  <c r="L3853" i="1"/>
  <c r="L3854" i="1"/>
  <c r="L3855" i="1"/>
  <c r="M3855" i="1" s="1"/>
  <c r="L3856" i="1"/>
  <c r="M3856" i="1" s="1"/>
  <c r="L3857" i="1"/>
  <c r="L3858" i="1"/>
  <c r="L3859" i="1"/>
  <c r="M3859" i="1" s="1"/>
  <c r="L3860" i="1"/>
  <c r="M3860" i="1" s="1"/>
  <c r="L3861" i="1"/>
  <c r="M3861" i="1" s="1"/>
  <c r="L3862" i="1"/>
  <c r="L3863" i="1"/>
  <c r="L3864" i="1"/>
  <c r="L3865" i="1"/>
  <c r="M3865" i="1" s="1"/>
  <c r="L3866" i="1"/>
  <c r="L3867" i="1"/>
  <c r="M3867" i="1" s="1"/>
  <c r="L3868" i="1"/>
  <c r="M3868" i="1" s="1"/>
  <c r="L3869" i="1"/>
  <c r="M3869" i="1" s="1"/>
  <c r="L3870" i="1"/>
  <c r="M3870" i="1" s="1"/>
  <c r="L3871" i="1"/>
  <c r="L3872" i="1"/>
  <c r="L3873" i="1"/>
  <c r="L3874" i="1"/>
  <c r="M3874" i="1" s="1"/>
  <c r="L3875" i="1"/>
  <c r="L3876" i="1"/>
  <c r="M3876" i="1" s="1"/>
  <c r="L3877" i="1"/>
  <c r="L3878" i="1"/>
  <c r="M3878" i="1" s="1"/>
  <c r="L3879" i="1"/>
  <c r="L3880" i="1"/>
  <c r="M3880" i="1" s="1"/>
  <c r="L3881" i="1"/>
  <c r="L3882" i="1"/>
  <c r="L3883" i="1"/>
  <c r="M3883" i="1" s="1"/>
  <c r="L3884" i="1"/>
  <c r="L3885" i="1"/>
  <c r="L3886" i="1"/>
  <c r="L3887" i="1"/>
  <c r="L3888" i="1"/>
  <c r="M3888" i="1" s="1"/>
  <c r="L3889" i="1"/>
  <c r="M3889" i="1" s="1"/>
  <c r="L3890" i="1"/>
  <c r="M3890" i="1" s="1"/>
  <c r="L3891" i="1"/>
  <c r="L3892" i="1"/>
  <c r="M3892" i="1" s="1"/>
  <c r="L3893" i="1"/>
  <c r="M3893" i="1" s="1"/>
  <c r="L3894" i="1"/>
  <c r="L3895" i="1"/>
  <c r="M3895" i="1" s="1"/>
  <c r="L3896" i="1"/>
  <c r="M3896" i="1" s="1"/>
  <c r="L3897" i="1"/>
  <c r="L3898" i="1"/>
  <c r="L3899" i="1"/>
  <c r="M3899" i="1" s="1"/>
  <c r="L3900" i="1"/>
  <c r="L3901" i="1"/>
  <c r="M3901" i="1" s="1"/>
  <c r="L3902" i="1"/>
  <c r="L3903" i="1"/>
  <c r="M3903" i="1" s="1"/>
  <c r="L3904" i="1"/>
  <c r="L3905" i="1"/>
  <c r="M3905" i="1" s="1"/>
  <c r="L3906" i="1"/>
  <c r="L3907" i="1"/>
  <c r="M3907" i="1" s="1"/>
  <c r="L3908" i="1"/>
  <c r="L3909" i="1"/>
  <c r="M3909" i="1" s="1"/>
  <c r="L3910" i="1"/>
  <c r="M3910" i="1" s="1"/>
  <c r="L3911" i="1"/>
  <c r="M3911" i="1" s="1"/>
  <c r="L3912" i="1"/>
  <c r="M3912" i="1" s="1"/>
  <c r="L3913" i="1"/>
  <c r="M3913" i="1" s="1"/>
  <c r="L3914" i="1"/>
  <c r="L3915" i="1"/>
  <c r="L3916" i="1"/>
  <c r="L3917" i="1"/>
  <c r="M3917" i="1" s="1"/>
  <c r="L3918" i="1"/>
  <c r="M3918" i="1" s="1"/>
  <c r="L3919" i="1"/>
  <c r="L3920" i="1"/>
  <c r="L3921" i="1"/>
  <c r="M3921" i="1" s="1"/>
  <c r="L3922" i="1"/>
  <c r="L3923" i="1"/>
  <c r="L3924" i="1"/>
  <c r="M3924" i="1" s="1"/>
  <c r="L3925" i="1"/>
  <c r="L3926" i="1"/>
  <c r="M3926" i="1" s="1"/>
  <c r="L3927" i="1"/>
  <c r="M3927" i="1" s="1"/>
  <c r="L3928" i="1"/>
  <c r="L3929" i="1"/>
  <c r="M3929" i="1" s="1"/>
  <c r="L3930" i="1"/>
  <c r="M3930" i="1" s="1"/>
  <c r="L3931" i="1"/>
  <c r="M3931" i="1" s="1"/>
  <c r="L3932" i="1"/>
  <c r="M3932" i="1" s="1"/>
  <c r="L3933" i="1"/>
  <c r="M3933" i="1" s="1"/>
  <c r="L3934" i="1"/>
  <c r="M3934" i="1" s="1"/>
  <c r="L3935" i="1"/>
  <c r="M3935" i="1" s="1"/>
  <c r="L3936" i="1"/>
  <c r="M3936" i="1" s="1"/>
  <c r="L3937" i="1"/>
  <c r="L3938" i="1"/>
  <c r="M3938" i="1" s="1"/>
  <c r="L3939" i="1"/>
  <c r="M3939" i="1" s="1"/>
  <c r="L3940" i="1"/>
  <c r="L3941" i="1"/>
  <c r="L3942" i="1"/>
  <c r="M3942" i="1" s="1"/>
  <c r="L3943" i="1"/>
  <c r="M3943" i="1" s="1"/>
  <c r="L3944" i="1"/>
  <c r="L3945" i="1"/>
  <c r="L3946" i="1"/>
  <c r="M3946" i="1" s="1"/>
  <c r="L3947" i="1"/>
  <c r="M3947" i="1" s="1"/>
  <c r="L3948" i="1"/>
  <c r="M3948" i="1" s="1"/>
  <c r="L3949" i="1"/>
  <c r="M3949" i="1" s="1"/>
  <c r="L3950" i="1"/>
  <c r="M3950" i="1" s="1"/>
  <c r="L3951" i="1"/>
  <c r="L3952" i="1"/>
  <c r="L3953" i="1"/>
  <c r="L3954" i="1"/>
  <c r="L3955" i="1"/>
  <c r="M3955" i="1" s="1"/>
  <c r="L3956" i="1"/>
  <c r="L3957" i="1"/>
  <c r="L3958" i="1"/>
  <c r="L3959" i="1"/>
  <c r="L3960" i="1"/>
  <c r="M3960" i="1" s="1"/>
  <c r="L3961" i="1"/>
  <c r="L3962" i="1"/>
  <c r="L3963" i="1"/>
  <c r="M3963" i="1" s="1"/>
  <c r="L3964" i="1"/>
  <c r="M3964" i="1" s="1"/>
  <c r="L3965" i="1"/>
  <c r="M3965" i="1" s="1"/>
  <c r="L3966" i="1"/>
  <c r="L3967" i="1"/>
  <c r="L3968" i="1"/>
  <c r="L3969" i="1"/>
  <c r="M3969" i="1" s="1"/>
  <c r="L3970" i="1"/>
  <c r="M3970" i="1" s="1"/>
  <c r="L3971" i="1"/>
  <c r="M3971" i="1" s="1"/>
  <c r="L3972" i="1"/>
  <c r="M3972" i="1" s="1"/>
  <c r="L3973" i="1"/>
  <c r="M3973" i="1" s="1"/>
  <c r="L3974" i="1"/>
  <c r="L3975" i="1"/>
  <c r="M3975" i="1" s="1"/>
  <c r="L3976" i="1"/>
  <c r="M3976" i="1" s="1"/>
  <c r="L3977" i="1"/>
  <c r="M3977" i="1" s="1"/>
  <c r="L3978" i="1"/>
  <c r="L3979" i="1"/>
  <c r="M3979" i="1" s="1"/>
  <c r="L3980" i="1"/>
  <c r="L3981" i="1"/>
  <c r="L3982" i="1"/>
  <c r="M3982" i="1" s="1"/>
  <c r="L3983" i="1"/>
  <c r="M3983" i="1" s="1"/>
  <c r="L3984" i="1"/>
  <c r="L3985" i="1"/>
  <c r="L3986" i="1"/>
  <c r="L3987" i="1"/>
  <c r="M3987" i="1" s="1"/>
  <c r="L3988" i="1"/>
  <c r="L3989" i="1"/>
  <c r="M3989" i="1" s="1"/>
  <c r="L3990" i="1"/>
  <c r="M3990" i="1" s="1"/>
  <c r="L3991" i="1"/>
  <c r="M3991" i="1" s="1"/>
  <c r="L3992" i="1"/>
  <c r="L3993" i="1"/>
  <c r="M3993" i="1" s="1"/>
  <c r="L3994" i="1"/>
  <c r="L3995" i="1"/>
  <c r="M3995" i="1" s="1"/>
  <c r="L3996" i="1"/>
  <c r="L3997" i="1"/>
  <c r="L3998" i="1"/>
  <c r="L3999" i="1"/>
  <c r="M3999" i="1" s="1"/>
  <c r="L4000" i="1"/>
  <c r="M4000" i="1" s="1"/>
  <c r="L4001" i="1"/>
  <c r="L4002" i="1"/>
  <c r="M4002" i="1" s="1"/>
  <c r="L4003" i="1"/>
  <c r="M4003" i="1" s="1"/>
  <c r="L4004" i="1"/>
  <c r="M4004" i="1" s="1"/>
  <c r="L4005" i="1"/>
  <c r="M4005" i="1" s="1"/>
  <c r="L4006" i="1"/>
  <c r="L4007" i="1"/>
  <c r="L4008" i="1"/>
  <c r="L4009" i="1"/>
  <c r="M4009" i="1" s="1"/>
  <c r="L4010" i="1"/>
  <c r="L4011" i="1"/>
  <c r="M4011" i="1" s="1"/>
  <c r="L4012" i="1"/>
  <c r="M4012" i="1" s="1"/>
  <c r="L4013" i="1"/>
  <c r="M4013" i="1" s="1"/>
  <c r="L4014" i="1"/>
  <c r="M4014" i="1" s="1"/>
  <c r="L4015" i="1"/>
  <c r="M4015" i="1" s="1"/>
  <c r="L4016" i="1"/>
  <c r="M4016" i="1" s="1"/>
  <c r="L4017" i="1"/>
  <c r="M4017" i="1" s="1"/>
  <c r="L4018" i="1"/>
  <c r="M4018" i="1" s="1"/>
  <c r="L4019" i="1"/>
  <c r="M4019" i="1" s="1"/>
  <c r="L4020" i="1"/>
  <c r="L4021" i="1"/>
  <c r="L4022" i="1"/>
  <c r="M4022" i="1" s="1"/>
  <c r="L4023" i="1"/>
  <c r="M4023" i="1" s="1"/>
  <c r="L4024" i="1"/>
  <c r="M4024" i="1" s="1"/>
  <c r="L4025" i="1"/>
  <c r="L4026" i="1"/>
  <c r="M4026" i="1" s="1"/>
  <c r="L4027" i="1"/>
  <c r="M4027" i="1" s="1"/>
  <c r="L4028" i="1"/>
  <c r="M4028" i="1" s="1"/>
  <c r="L4029" i="1"/>
  <c r="M4029" i="1" s="1"/>
  <c r="L4030" i="1"/>
  <c r="L4031" i="1"/>
  <c r="L4032" i="1"/>
  <c r="L4033" i="1"/>
  <c r="M4033" i="1" s="1"/>
  <c r="L4034" i="1"/>
  <c r="M4034" i="1" s="1"/>
  <c r="L4035" i="1"/>
  <c r="M4035" i="1" s="1"/>
  <c r="L4036" i="1"/>
  <c r="L4037" i="1"/>
  <c r="L4038" i="1"/>
  <c r="M4038" i="1" s="1"/>
  <c r="L4039" i="1"/>
  <c r="M4039" i="1" s="1"/>
  <c r="L4040" i="1"/>
  <c r="L4041" i="1"/>
  <c r="L4042" i="1"/>
  <c r="L4043" i="1"/>
  <c r="L4044" i="1"/>
  <c r="M4044" i="1" s="1"/>
  <c r="L4045" i="1"/>
  <c r="L4046" i="1"/>
  <c r="L4047" i="1"/>
  <c r="M4047" i="1" s="1"/>
  <c r="L4048" i="1"/>
  <c r="L4049" i="1"/>
  <c r="L4050" i="1"/>
  <c r="M4050" i="1" s="1"/>
  <c r="L4051" i="1"/>
  <c r="L4052" i="1"/>
  <c r="M4052" i="1" s="1"/>
  <c r="L4053" i="1"/>
  <c r="M4053" i="1" s="1"/>
  <c r="L4054" i="1"/>
  <c r="M4054" i="1" s="1"/>
  <c r="L4055" i="1"/>
  <c r="M4055" i="1" s="1"/>
  <c r="L4056" i="1"/>
  <c r="M4056" i="1" s="1"/>
  <c r="L4057" i="1"/>
  <c r="L4058" i="1"/>
  <c r="M4058" i="1" s="1"/>
  <c r="L4059" i="1"/>
  <c r="L4060" i="1"/>
  <c r="L4061" i="1"/>
  <c r="M4061" i="1" s="1"/>
  <c r="L4062" i="1"/>
  <c r="M4062" i="1" s="1"/>
  <c r="L4063" i="1"/>
  <c r="M4063" i="1" s="1"/>
  <c r="L4064" i="1"/>
  <c r="L4065" i="1"/>
  <c r="L4066" i="1"/>
  <c r="M4066" i="1" s="1"/>
  <c r="L4067" i="1"/>
  <c r="M4067" i="1" s="1"/>
  <c r="L4068" i="1"/>
  <c r="L4069" i="1"/>
  <c r="M4069" i="1" s="1"/>
  <c r="L4070" i="1"/>
  <c r="L4071" i="1"/>
  <c r="L4072" i="1"/>
  <c r="L4073" i="1"/>
  <c r="M4073" i="1" s="1"/>
  <c r="L4074" i="1"/>
  <c r="L4075" i="1"/>
  <c r="M4075" i="1" s="1"/>
  <c r="L4076" i="1"/>
  <c r="M4076" i="1" s="1"/>
  <c r="L4077" i="1"/>
  <c r="M4077" i="1" s="1"/>
  <c r="L4078" i="1"/>
  <c r="L4079" i="1"/>
  <c r="L4080" i="1"/>
  <c r="L4081" i="1"/>
  <c r="M4081" i="1" s="1"/>
  <c r="L4082" i="1"/>
  <c r="L4083" i="1"/>
  <c r="L4084" i="1"/>
  <c r="L4085" i="1"/>
  <c r="L4086" i="1"/>
  <c r="M4086" i="1" s="1"/>
  <c r="L4087" i="1"/>
  <c r="M4087" i="1" s="1"/>
  <c r="L4088" i="1"/>
  <c r="M4088" i="1" s="1"/>
  <c r="L4089" i="1"/>
  <c r="L4090" i="1"/>
  <c r="M4090" i="1" s="1"/>
  <c r="L4091" i="1"/>
  <c r="M4091" i="1" s="1"/>
  <c r="L4092" i="1"/>
  <c r="L4093" i="1"/>
  <c r="L4094" i="1"/>
  <c r="L4095" i="1"/>
  <c r="M4095" i="1" s="1"/>
  <c r="L4096" i="1"/>
  <c r="L4097" i="1"/>
  <c r="M4097" i="1" s="1"/>
  <c r="L4098" i="1"/>
  <c r="L4099" i="1"/>
  <c r="L4100" i="1"/>
  <c r="L4101" i="1"/>
  <c r="M4101" i="1" s="1"/>
  <c r="L4102" i="1"/>
  <c r="M4102" i="1" s="1"/>
  <c r="L4103" i="1"/>
  <c r="M4103" i="1" s="1"/>
  <c r="L4104" i="1"/>
  <c r="M4104" i="1" s="1"/>
  <c r="L4105" i="1"/>
  <c r="M4105" i="1" s="1"/>
  <c r="L4106" i="1"/>
  <c r="M4106" i="1" s="1"/>
  <c r="L4107" i="1"/>
  <c r="L4108" i="1"/>
  <c r="M4108" i="1" s="1"/>
  <c r="L4109" i="1"/>
  <c r="L4110" i="1"/>
  <c r="M4110" i="1" s="1"/>
  <c r="L4111" i="1"/>
  <c r="M4111" i="1" s="1"/>
  <c r="L4112" i="1"/>
  <c r="L4113" i="1"/>
  <c r="M4113" i="1" s="1"/>
  <c r="L4114" i="1"/>
  <c r="L4115" i="1"/>
  <c r="M4115" i="1" s="1"/>
  <c r="L4116" i="1"/>
  <c r="L4117" i="1"/>
  <c r="L4118" i="1"/>
  <c r="M4118" i="1" s="1"/>
  <c r="L4119" i="1"/>
  <c r="M4119" i="1" s="1"/>
  <c r="L4120" i="1"/>
  <c r="M4120" i="1" s="1"/>
  <c r="L4121" i="1"/>
  <c r="L4122" i="1"/>
  <c r="L4123" i="1"/>
  <c r="L4124" i="1"/>
  <c r="M4124" i="1" s="1"/>
  <c r="L4125" i="1"/>
  <c r="L4126" i="1"/>
  <c r="M4126" i="1" s="1"/>
  <c r="L4127" i="1"/>
  <c r="L4128" i="1"/>
  <c r="M4128" i="1" s="1"/>
  <c r="L4129" i="1"/>
  <c r="L4130" i="1"/>
  <c r="L4131" i="1"/>
  <c r="L4132" i="1"/>
  <c r="M4132" i="1" s="1"/>
  <c r="L4133" i="1"/>
  <c r="L4134" i="1"/>
  <c r="L4135" i="1"/>
  <c r="M4135" i="1" s="1"/>
  <c r="L4136" i="1"/>
  <c r="M4136" i="1" s="1"/>
  <c r="L4137" i="1"/>
  <c r="M4137" i="1" s="1"/>
  <c r="L4138" i="1"/>
  <c r="M4138" i="1" s="1"/>
  <c r="L4139" i="1"/>
  <c r="M4139" i="1" s="1"/>
  <c r="L4140" i="1"/>
  <c r="L4141" i="1"/>
  <c r="L4142" i="1"/>
  <c r="L4143" i="1"/>
  <c r="L4144" i="1"/>
  <c r="M4144" i="1" s="1"/>
  <c r="L4145" i="1"/>
  <c r="L4146" i="1"/>
  <c r="L4147" i="1"/>
  <c r="M4147" i="1" s="1"/>
  <c r="L4148" i="1"/>
  <c r="M4148" i="1" s="1"/>
  <c r="L4149" i="1"/>
  <c r="M4149" i="1" s="1"/>
  <c r="L4150" i="1"/>
  <c r="M4150" i="1" s="1"/>
  <c r="L4151" i="1"/>
  <c r="M4151" i="1" s="1"/>
  <c r="L4152" i="1"/>
  <c r="M4152" i="1" s="1"/>
  <c r="L4153" i="1"/>
  <c r="L4154" i="1"/>
  <c r="M4154" i="1" s="1"/>
  <c r="L4155" i="1"/>
  <c r="L4156" i="1"/>
  <c r="L4157" i="1"/>
  <c r="L4158" i="1"/>
  <c r="L4159" i="1"/>
  <c r="M4159" i="1" s="1"/>
  <c r="L4160" i="1"/>
  <c r="M4160" i="1" s="1"/>
  <c r="L4161" i="1"/>
  <c r="L4162" i="1"/>
  <c r="M4162" i="1" s="1"/>
  <c r="L4163" i="1"/>
  <c r="M4163" i="1" s="1"/>
  <c r="L4164" i="1"/>
  <c r="L4165" i="1"/>
  <c r="L4166" i="1"/>
  <c r="L4167" i="1"/>
  <c r="L4168" i="1"/>
  <c r="L4169" i="1"/>
  <c r="M4169" i="1" s="1"/>
  <c r="L4170" i="1"/>
  <c r="M4170" i="1" s="1"/>
  <c r="L4171" i="1"/>
  <c r="M4171" i="1" s="1"/>
  <c r="L4172" i="1"/>
  <c r="M4172" i="1" s="1"/>
  <c r="L4173" i="1"/>
  <c r="M4173" i="1" s="1"/>
  <c r="L4174" i="1"/>
  <c r="L4175" i="1"/>
  <c r="L4176" i="1"/>
  <c r="M4176" i="1" s="1"/>
  <c r="L4177" i="1"/>
  <c r="L4178" i="1"/>
  <c r="M4178" i="1" s="1"/>
  <c r="L4179" i="1"/>
  <c r="M4179" i="1" s="1"/>
  <c r="L4180" i="1"/>
  <c r="L4181" i="1"/>
  <c r="M4181" i="1" s="1"/>
  <c r="L4182" i="1"/>
  <c r="M4182" i="1" s="1"/>
  <c r="L4183" i="1"/>
  <c r="L4184" i="1"/>
  <c r="L4185" i="1"/>
  <c r="M4185" i="1" s="1"/>
  <c r="L4186" i="1"/>
  <c r="L4187" i="1"/>
  <c r="L4188" i="1"/>
  <c r="M4188" i="1" s="1"/>
  <c r="L4189" i="1"/>
  <c r="M4189" i="1" s="1"/>
  <c r="L4190" i="1"/>
  <c r="M4190" i="1" s="1"/>
  <c r="L4191" i="1"/>
  <c r="M4191" i="1" s="1"/>
  <c r="L4192" i="1"/>
  <c r="M4192" i="1" s="1"/>
  <c r="L4193" i="1"/>
  <c r="L4194" i="1"/>
  <c r="M4194" i="1" s="1"/>
  <c r="L4195" i="1"/>
  <c r="M4195" i="1" s="1"/>
  <c r="L4196" i="1"/>
  <c r="M4196" i="1" s="1"/>
  <c r="L4197" i="1"/>
  <c r="M4197" i="1" s="1"/>
  <c r="L4198" i="1"/>
  <c r="M4198" i="1" s="1"/>
  <c r="L4199" i="1"/>
  <c r="L4200" i="1"/>
  <c r="L4201" i="1"/>
  <c r="M4201" i="1" s="1"/>
  <c r="L4202" i="1"/>
  <c r="M4202" i="1" s="1"/>
  <c r="L4203" i="1"/>
  <c r="L4204" i="1"/>
  <c r="L4205" i="1"/>
  <c r="M4205" i="1" s="1"/>
  <c r="L4206" i="1"/>
  <c r="L4207" i="1"/>
  <c r="M4207" i="1" s="1"/>
  <c r="L4208" i="1"/>
  <c r="L4209" i="1"/>
  <c r="L4210" i="1"/>
  <c r="L4211" i="1"/>
  <c r="L4212" i="1"/>
  <c r="M4212" i="1" s="1"/>
  <c r="L4213" i="1"/>
  <c r="M4213" i="1" s="1"/>
  <c r="L4214" i="1"/>
  <c r="L4215" i="1"/>
  <c r="M4215" i="1" s="1"/>
  <c r="L4216" i="1"/>
  <c r="M4216" i="1" s="1"/>
  <c r="L4217" i="1"/>
  <c r="L4218" i="1"/>
  <c r="M4218" i="1" s="1"/>
  <c r="L4219" i="1"/>
  <c r="L4220" i="1"/>
  <c r="M4220" i="1" s="1"/>
  <c r="L4221" i="1"/>
  <c r="M4221" i="1" s="1"/>
  <c r="L4222" i="1"/>
  <c r="L4223" i="1"/>
  <c r="L4224" i="1"/>
  <c r="L4225" i="1"/>
  <c r="M4225" i="1" s="1"/>
  <c r="L4226" i="1"/>
  <c r="M4226" i="1" s="1"/>
  <c r="L4227" i="1"/>
  <c r="L4228" i="1"/>
  <c r="L4229" i="1"/>
  <c r="M4229" i="1" s="1"/>
  <c r="L4230" i="1"/>
  <c r="M4230" i="1" s="1"/>
  <c r="L4231" i="1"/>
  <c r="L4232" i="1"/>
  <c r="L4233" i="1"/>
  <c r="L4234" i="1"/>
  <c r="L4235" i="1"/>
  <c r="L4236" i="1"/>
  <c r="M4236" i="1" s="1"/>
  <c r="L4237" i="1"/>
  <c r="M4237" i="1" s="1"/>
  <c r="L4238" i="1"/>
  <c r="M4238" i="1" s="1"/>
  <c r="L4239" i="1"/>
  <c r="L4240" i="1"/>
  <c r="M4240" i="1" s="1"/>
  <c r="L4241" i="1"/>
  <c r="M4241" i="1" s="1"/>
  <c r="L4242" i="1"/>
  <c r="M4242" i="1" s="1"/>
  <c r="L4243" i="1"/>
  <c r="L4244" i="1"/>
  <c r="M4244" i="1" s="1"/>
  <c r="L4245" i="1"/>
  <c r="L4246" i="1"/>
  <c r="L4247" i="1"/>
  <c r="M4247" i="1" s="1"/>
  <c r="L4248" i="1"/>
  <c r="M4248" i="1" s="1"/>
  <c r="L4249" i="1"/>
  <c r="M4249" i="1" s="1"/>
  <c r="L4250" i="1"/>
  <c r="M4250" i="1" s="1"/>
  <c r="L4251" i="1"/>
  <c r="L4252" i="1"/>
  <c r="L4253" i="1"/>
  <c r="L4254" i="1"/>
  <c r="M4254" i="1" s="1"/>
  <c r="L4255" i="1"/>
  <c r="M4255" i="1" s="1"/>
  <c r="L4256" i="1"/>
  <c r="L4257" i="1"/>
  <c r="M4257" i="1" s="1"/>
  <c r="L4258" i="1"/>
  <c r="L4259" i="1"/>
  <c r="L4260" i="1"/>
  <c r="M4260" i="1" s="1"/>
  <c r="L4261" i="1"/>
  <c r="M4261" i="1" s="1"/>
  <c r="L4262" i="1"/>
  <c r="M4262" i="1" s="1"/>
  <c r="L4263" i="1"/>
  <c r="M4263" i="1" s="1"/>
  <c r="L4264" i="1"/>
  <c r="M4264" i="1" s="1"/>
  <c r="L4265" i="1"/>
  <c r="M4265" i="1" s="1"/>
  <c r="L4266" i="1"/>
  <c r="L4267" i="1"/>
  <c r="M4267" i="1" s="1"/>
  <c r="L4268" i="1"/>
  <c r="M4268" i="1" s="1"/>
  <c r="L4269" i="1"/>
  <c r="L4270" i="1"/>
  <c r="M4270" i="1" s="1"/>
  <c r="L4271" i="1"/>
  <c r="L4272" i="1"/>
  <c r="L4273" i="1"/>
  <c r="L4274" i="1"/>
  <c r="L4275" i="1"/>
  <c r="M4275" i="1" s="1"/>
  <c r="L4276" i="1"/>
  <c r="M4276" i="1" s="1"/>
  <c r="L4277" i="1"/>
  <c r="M4277" i="1" s="1"/>
  <c r="L4278" i="1"/>
  <c r="M4278" i="1" s="1"/>
  <c r="L4279" i="1"/>
  <c r="L4280" i="1"/>
  <c r="L4281" i="1"/>
  <c r="L4282" i="1"/>
  <c r="M4282" i="1" s="1"/>
  <c r="L4283" i="1"/>
  <c r="L4284" i="1"/>
  <c r="M4284" i="1" s="1"/>
  <c r="L4285" i="1"/>
  <c r="L4286" i="1"/>
  <c r="M4286" i="1" s="1"/>
  <c r="L4287" i="1"/>
  <c r="M4287" i="1" s="1"/>
  <c r="L4288" i="1"/>
  <c r="L4289" i="1"/>
  <c r="M4289" i="1" s="1"/>
  <c r="L4290" i="1"/>
  <c r="M4290" i="1" s="1"/>
  <c r="L4291" i="1"/>
  <c r="L4292" i="1"/>
  <c r="M4292" i="1" s="1"/>
  <c r="L4293" i="1"/>
  <c r="L4294" i="1"/>
  <c r="M4294" i="1" s="1"/>
  <c r="L4295" i="1"/>
  <c r="M4295" i="1" s="1"/>
  <c r="L4296" i="1"/>
  <c r="L4297" i="1"/>
  <c r="L4298" i="1"/>
  <c r="M4298" i="1" s="1"/>
  <c r="L4299" i="1"/>
  <c r="L4300" i="1"/>
  <c r="M4300" i="1" s="1"/>
  <c r="L4301" i="1"/>
  <c r="M4301" i="1" s="1"/>
  <c r="L4302" i="1"/>
  <c r="M4302" i="1" s="1"/>
  <c r="L4303" i="1"/>
  <c r="M4303" i="1" s="1"/>
  <c r="L4304" i="1"/>
  <c r="M4304" i="1" s="1"/>
  <c r="L4305" i="1"/>
  <c r="L4306" i="1"/>
  <c r="M4306" i="1" s="1"/>
  <c r="L4307" i="1"/>
  <c r="L4308" i="1"/>
  <c r="M4308" i="1" s="1"/>
  <c r="L4309" i="1"/>
  <c r="M4309" i="1" s="1"/>
  <c r="L4310" i="1"/>
  <c r="M4310" i="1" s="1"/>
  <c r="L4311" i="1"/>
  <c r="M4311" i="1" s="1"/>
  <c r="L4312" i="1"/>
  <c r="L4313" i="1"/>
  <c r="L4314" i="1"/>
  <c r="L4315" i="1"/>
  <c r="M4315" i="1" s="1"/>
  <c r="L4316" i="1"/>
  <c r="M4316" i="1" s="1"/>
  <c r="L4317" i="1"/>
  <c r="L4318" i="1"/>
  <c r="M4318" i="1" s="1"/>
  <c r="L4319" i="1"/>
  <c r="L4320" i="1"/>
  <c r="M4320" i="1" s="1"/>
  <c r="L4321" i="1"/>
  <c r="M4321" i="1" s="1"/>
  <c r="L4322" i="1"/>
  <c r="M4322" i="1" s="1"/>
  <c r="L4323" i="1"/>
  <c r="L4324" i="1"/>
  <c r="L4325" i="1"/>
  <c r="M4325" i="1" s="1"/>
  <c r="L4326" i="1"/>
  <c r="L4327" i="1"/>
  <c r="M4327" i="1" s="1"/>
  <c r="L4328" i="1"/>
  <c r="M4328" i="1" s="1"/>
  <c r="L4329" i="1"/>
  <c r="L4330" i="1"/>
  <c r="M4330" i="1" s="1"/>
  <c r="L4331" i="1"/>
  <c r="M4331" i="1" s="1"/>
  <c r="L4332" i="1"/>
  <c r="L4333" i="1"/>
  <c r="M4333" i="1" s="1"/>
  <c r="L4334" i="1"/>
  <c r="L4335" i="1"/>
  <c r="M4335" i="1" s="1"/>
  <c r="L4336" i="1"/>
  <c r="M4336" i="1" s="1"/>
  <c r="L4337" i="1"/>
  <c r="M4337" i="1" s="1"/>
  <c r="L4338" i="1"/>
  <c r="M4338" i="1" s="1"/>
  <c r="L4339" i="1"/>
  <c r="M4339" i="1" s="1"/>
  <c r="L4340" i="1"/>
  <c r="M4340" i="1" s="1"/>
  <c r="L4341" i="1"/>
  <c r="M4341" i="1" s="1"/>
  <c r="L4342" i="1"/>
  <c r="M4342" i="1" s="1"/>
  <c r="L4343" i="1"/>
  <c r="M4343" i="1" s="1"/>
  <c r="L4344" i="1"/>
  <c r="L4345" i="1"/>
  <c r="M4345" i="1" s="1"/>
  <c r="L4346" i="1"/>
  <c r="L4347" i="1"/>
  <c r="L4348" i="1"/>
  <c r="M4348" i="1" s="1"/>
  <c r="L4349" i="1"/>
  <c r="M4349" i="1" s="1"/>
  <c r="L4350" i="1"/>
  <c r="M4350" i="1" s="1"/>
  <c r="L4351" i="1"/>
  <c r="M4351" i="1" s="1"/>
  <c r="L4352" i="1"/>
  <c r="L4353" i="1"/>
  <c r="M4353" i="1" s="1"/>
  <c r="L4354" i="1"/>
  <c r="M4354" i="1" s="1"/>
  <c r="L4355" i="1"/>
  <c r="M4355" i="1" s="1"/>
  <c r="L4356" i="1"/>
  <c r="M4356" i="1" s="1"/>
  <c r="L4357" i="1"/>
  <c r="L4358" i="1"/>
  <c r="L4359" i="1"/>
  <c r="M4359" i="1" s="1"/>
  <c r="L4360" i="1"/>
  <c r="M4360" i="1" s="1"/>
  <c r="L4361" i="1"/>
  <c r="L4362" i="1"/>
  <c r="M4362" i="1" s="1"/>
  <c r="L4363" i="1"/>
  <c r="M4363" i="1" s="1"/>
  <c r="L4364" i="1"/>
  <c r="M4364" i="1" s="1"/>
  <c r="L4365" i="1"/>
  <c r="L4366" i="1"/>
  <c r="M4366" i="1" s="1"/>
  <c r="L4367" i="1"/>
  <c r="M4367" i="1" s="1"/>
  <c r="L4368" i="1"/>
  <c r="M4368" i="1" s="1"/>
  <c r="L4369" i="1"/>
  <c r="L4370" i="1"/>
  <c r="M4370" i="1" s="1"/>
  <c r="L4371" i="1"/>
  <c r="L4372" i="1"/>
  <c r="L4373" i="1"/>
  <c r="L4374" i="1"/>
  <c r="L4375" i="1"/>
  <c r="M4375" i="1" s="1"/>
  <c r="L4376" i="1"/>
  <c r="M4376" i="1" s="1"/>
  <c r="L4377" i="1"/>
  <c r="L4378" i="1"/>
  <c r="M4378" i="1" s="1"/>
  <c r="L4379" i="1"/>
  <c r="M4379" i="1" s="1"/>
  <c r="L4380" i="1"/>
  <c r="L4381" i="1"/>
  <c r="L4382" i="1"/>
  <c r="L4383" i="1"/>
  <c r="L4384" i="1"/>
  <c r="L4385" i="1"/>
  <c r="L4386" i="1"/>
  <c r="M4386" i="1" s="1"/>
  <c r="L4387" i="1"/>
  <c r="L4388" i="1"/>
  <c r="L4389" i="1"/>
  <c r="M4389" i="1" s="1"/>
  <c r="L4390" i="1"/>
  <c r="M4390" i="1" s="1"/>
  <c r="L4391" i="1"/>
  <c r="L4392" i="1"/>
  <c r="M4392" i="1" s="1"/>
  <c r="L4393" i="1"/>
  <c r="L4394" i="1"/>
  <c r="M4394" i="1" s="1"/>
  <c r="L4395" i="1"/>
  <c r="M4395" i="1" s="1"/>
  <c r="L4396" i="1"/>
  <c r="M4396" i="1" s="1"/>
  <c r="L4397" i="1"/>
  <c r="M4397" i="1" s="1"/>
  <c r="L4398" i="1"/>
  <c r="M4398" i="1" s="1"/>
  <c r="L4399" i="1"/>
  <c r="M4399" i="1" s="1"/>
  <c r="L4400" i="1"/>
  <c r="M4400" i="1" s="1"/>
  <c r="L4401" i="1"/>
  <c r="M4401" i="1" s="1"/>
  <c r="L4402" i="1"/>
  <c r="M4402" i="1" s="1"/>
  <c r="L4403" i="1"/>
  <c r="M4403" i="1" s="1"/>
  <c r="L4404" i="1"/>
  <c r="L4405" i="1"/>
  <c r="M4405" i="1" s="1"/>
  <c r="L4406" i="1"/>
  <c r="M4406" i="1" s="1"/>
  <c r="L4407" i="1"/>
  <c r="L4408" i="1"/>
  <c r="M4408" i="1" s="1"/>
  <c r="L4409" i="1"/>
  <c r="M4409" i="1" s="1"/>
  <c r="L4410" i="1"/>
  <c r="M4410" i="1" s="1"/>
  <c r="L4411" i="1"/>
  <c r="M4411" i="1" s="1"/>
  <c r="L4412" i="1"/>
  <c r="M4412" i="1" s="1"/>
  <c r="L4413" i="1"/>
  <c r="L4414" i="1"/>
  <c r="L4415" i="1"/>
  <c r="M4415" i="1" s="1"/>
  <c r="L4416" i="1"/>
  <c r="L4417" i="1"/>
  <c r="L4418" i="1"/>
  <c r="L4419" i="1"/>
  <c r="L4420" i="1"/>
  <c r="L4421" i="1"/>
  <c r="L4422" i="1"/>
  <c r="M4422" i="1" s="1"/>
  <c r="L4423" i="1"/>
  <c r="M4423" i="1" s="1"/>
  <c r="L4424" i="1"/>
  <c r="M4424" i="1" s="1"/>
  <c r="L4425" i="1"/>
  <c r="M4425" i="1" s="1"/>
  <c r="L4426" i="1"/>
  <c r="L4427" i="1"/>
  <c r="L4428" i="1"/>
  <c r="M4428" i="1" s="1"/>
  <c r="L4429" i="1"/>
  <c r="L4430" i="1"/>
  <c r="L4431" i="1"/>
  <c r="L4432" i="1"/>
  <c r="M4432" i="1" s="1"/>
  <c r="L4433" i="1"/>
  <c r="L4434" i="1"/>
  <c r="L4435" i="1"/>
  <c r="L4436" i="1"/>
  <c r="L4437" i="1"/>
  <c r="M4437" i="1" s="1"/>
  <c r="L4438" i="1"/>
  <c r="L4439" i="1"/>
  <c r="M4439" i="1" s="1"/>
  <c r="L4440" i="1"/>
  <c r="M4440" i="1" s="1"/>
  <c r="L4441" i="1"/>
  <c r="L4442" i="1"/>
  <c r="M4442" i="1" s="1"/>
  <c r="L4443" i="1"/>
  <c r="M4443" i="1" s="1"/>
  <c r="L4444" i="1"/>
  <c r="M4444" i="1" s="1"/>
  <c r="L4445" i="1"/>
  <c r="M4445" i="1" s="1"/>
  <c r="L4446" i="1"/>
  <c r="L4447" i="1"/>
  <c r="L4448" i="1"/>
  <c r="L4449" i="1"/>
  <c r="M4449" i="1" s="1"/>
  <c r="L4450" i="1"/>
  <c r="M4450" i="1" s="1"/>
  <c r="L4451" i="1"/>
  <c r="M4451" i="1" s="1"/>
  <c r="L4452" i="1"/>
  <c r="M4452" i="1" s="1"/>
  <c r="L4453" i="1"/>
  <c r="M4453" i="1" s="1"/>
  <c r="L4454" i="1"/>
  <c r="M4454" i="1" s="1"/>
  <c r="L4455" i="1"/>
  <c r="M4455" i="1" s="1"/>
  <c r="L4456" i="1"/>
  <c r="M4456" i="1" s="1"/>
  <c r="L4457" i="1"/>
  <c r="L4458" i="1"/>
  <c r="M4458" i="1" s="1"/>
  <c r="L4459" i="1"/>
  <c r="M4459" i="1" s="1"/>
  <c r="L4460" i="1"/>
  <c r="M4460" i="1" s="1"/>
  <c r="L4461" i="1"/>
  <c r="L4462" i="1"/>
  <c r="M4462" i="1" s="1"/>
  <c r="L4463" i="1"/>
  <c r="M4463" i="1" s="1"/>
  <c r="L4464" i="1"/>
  <c r="M4464" i="1" s="1"/>
  <c r="L4465" i="1"/>
  <c r="M4465" i="1" s="1"/>
  <c r="L4466" i="1"/>
  <c r="L4467" i="1"/>
  <c r="M4467" i="1" s="1"/>
  <c r="L4468" i="1"/>
  <c r="L4469" i="1"/>
  <c r="M4469" i="1" s="1"/>
  <c r="L4470" i="1"/>
  <c r="M4470" i="1" s="1"/>
  <c r="L4471" i="1"/>
  <c r="M4471" i="1" s="1"/>
  <c r="L4472" i="1"/>
  <c r="M4472" i="1" s="1"/>
  <c r="L4473" i="1"/>
  <c r="L4474" i="1"/>
  <c r="M4474" i="1" s="1"/>
  <c r="L4475" i="1"/>
  <c r="L4476" i="1"/>
  <c r="L4477" i="1"/>
  <c r="L4478" i="1"/>
  <c r="L4479" i="1"/>
  <c r="M4479" i="1" s="1"/>
  <c r="L4480" i="1"/>
  <c r="M4480" i="1" s="1"/>
  <c r="L4481" i="1"/>
  <c r="M4481" i="1" s="1"/>
  <c r="L4482" i="1"/>
  <c r="L4483" i="1"/>
  <c r="L4484" i="1"/>
  <c r="M4484" i="1" s="1"/>
  <c r="L4485" i="1"/>
  <c r="L4486" i="1"/>
  <c r="M4486" i="1" s="1"/>
  <c r="L4487" i="1"/>
  <c r="L4488" i="1"/>
  <c r="M4488" i="1" s="1"/>
  <c r="L4489" i="1"/>
  <c r="M4489" i="1" s="1"/>
  <c r="L4490" i="1"/>
  <c r="L4491" i="1"/>
  <c r="M4491" i="1" s="1"/>
  <c r="L4492" i="1"/>
  <c r="M4492" i="1" s="1"/>
  <c r="L4493" i="1"/>
  <c r="L4494" i="1"/>
  <c r="L4495" i="1"/>
  <c r="M4495" i="1" s="1"/>
  <c r="L4496" i="1"/>
  <c r="L4497" i="1"/>
  <c r="L4498" i="1"/>
  <c r="M4498" i="1" s="1"/>
  <c r="L4499" i="1"/>
  <c r="M4499" i="1" s="1"/>
  <c r="L4500" i="1"/>
  <c r="L4501" i="1"/>
  <c r="M4501" i="1" s="1"/>
  <c r="L4502" i="1"/>
  <c r="M4502" i="1" s="1"/>
  <c r="L4503" i="1"/>
  <c r="L4504" i="1"/>
  <c r="L4505" i="1"/>
  <c r="M4505" i="1" s="1"/>
  <c r="L4506" i="1"/>
  <c r="L4507" i="1"/>
  <c r="L4508" i="1"/>
  <c r="M4508" i="1" s="1"/>
  <c r="L4509" i="1"/>
  <c r="M4509" i="1" s="1"/>
  <c r="L4510" i="1"/>
  <c r="M4510" i="1" s="1"/>
  <c r="L4511" i="1"/>
  <c r="M4511" i="1" s="1"/>
  <c r="L4512" i="1"/>
  <c r="M4512" i="1" s="1"/>
  <c r="L4513" i="1"/>
  <c r="L4514" i="1"/>
  <c r="M4514" i="1" s="1"/>
  <c r="L4515" i="1"/>
  <c r="M4515" i="1" s="1"/>
  <c r="L4516" i="1"/>
  <c r="L4517" i="1"/>
  <c r="M4517" i="1" s="1"/>
  <c r="L4518" i="1"/>
  <c r="M4518" i="1" s="1"/>
  <c r="L4519" i="1"/>
  <c r="L4520" i="1"/>
  <c r="L4521" i="1"/>
  <c r="L4522" i="1"/>
  <c r="M4522" i="1" s="1"/>
  <c r="L4523" i="1"/>
  <c r="M4523" i="1" s="1"/>
  <c r="L4524" i="1"/>
  <c r="M4524" i="1" s="1"/>
  <c r="L4525" i="1"/>
  <c r="M4525" i="1" s="1"/>
  <c r="L4526" i="1"/>
  <c r="M4526" i="1" s="1"/>
  <c r="L4527" i="1"/>
  <c r="M4527" i="1" s="1"/>
  <c r="L4528" i="1"/>
  <c r="L4529" i="1"/>
  <c r="L4530" i="1"/>
  <c r="M4530" i="1" s="1"/>
  <c r="L4531" i="1"/>
  <c r="M4531" i="1" s="1"/>
  <c r="L4532" i="1"/>
  <c r="L4533" i="1"/>
  <c r="M4533" i="1" s="1"/>
  <c r="L4534" i="1"/>
  <c r="M4534" i="1" s="1"/>
  <c r="L4535" i="1"/>
  <c r="L4536" i="1"/>
  <c r="L4537" i="1"/>
  <c r="M4537" i="1" s="1"/>
  <c r="L4538" i="1"/>
  <c r="L4539" i="1"/>
  <c r="L4540" i="1"/>
  <c r="L4541" i="1"/>
  <c r="L4542" i="1"/>
  <c r="M4542" i="1" s="1"/>
  <c r="L4543" i="1"/>
  <c r="L4544" i="1"/>
  <c r="L4545" i="1"/>
  <c r="M4545" i="1" s="1"/>
  <c r="L4546" i="1"/>
  <c r="L4547" i="1"/>
  <c r="M4547" i="1" s="1"/>
  <c r="L4548" i="1"/>
  <c r="M4548" i="1" s="1"/>
  <c r="L4549" i="1"/>
  <c r="M4549" i="1" s="1"/>
  <c r="L4550" i="1"/>
  <c r="M4550" i="1" s="1"/>
  <c r="L4551" i="1"/>
  <c r="M4551" i="1" s="1"/>
  <c r="L4552" i="1"/>
  <c r="L4553" i="1"/>
  <c r="L4554" i="1"/>
  <c r="L4555" i="1"/>
  <c r="M4555" i="1" s="1"/>
  <c r="L4556" i="1"/>
  <c r="M4556" i="1" s="1"/>
  <c r="L4557" i="1"/>
  <c r="M4557" i="1" s="1"/>
  <c r="L4558" i="1"/>
  <c r="M4558" i="1" s="1"/>
  <c r="L4559" i="1"/>
  <c r="L4560" i="1"/>
  <c r="M4560" i="1" s="1"/>
  <c r="L4561" i="1"/>
  <c r="M4561" i="1" s="1"/>
  <c r="L4562" i="1"/>
  <c r="L4563" i="1"/>
  <c r="L4564" i="1"/>
  <c r="M4564" i="1" s="1"/>
  <c r="L4565" i="1"/>
  <c r="M4565" i="1" s="1"/>
  <c r="L4566" i="1"/>
  <c r="L4567" i="1"/>
  <c r="M4567" i="1" s="1"/>
  <c r="L4568" i="1"/>
  <c r="M4568" i="1" s="1"/>
  <c r="L4569" i="1"/>
  <c r="M4569" i="1" s="1"/>
  <c r="L4570" i="1"/>
  <c r="M4570" i="1" s="1"/>
  <c r="L4571" i="1"/>
  <c r="M4571" i="1" s="1"/>
  <c r="L4572" i="1"/>
  <c r="M4572" i="1" s="1"/>
  <c r="L4573" i="1"/>
  <c r="M4573" i="1" s="1"/>
  <c r="L4574" i="1"/>
  <c r="L4575" i="1"/>
  <c r="L4576" i="1"/>
  <c r="L4577" i="1"/>
  <c r="M4577" i="1" s="1"/>
  <c r="L4578" i="1"/>
  <c r="L4579" i="1"/>
  <c r="M4579" i="1" s="1"/>
  <c r="L4580" i="1"/>
  <c r="M4580" i="1" s="1"/>
  <c r="L4581" i="1"/>
  <c r="L4582" i="1"/>
  <c r="M4582" i="1" s="1"/>
  <c r="L4583" i="1"/>
  <c r="M4583" i="1" s="1"/>
  <c r="L4584" i="1"/>
  <c r="M4584" i="1" s="1"/>
  <c r="L4585" i="1"/>
  <c r="L4586" i="1"/>
  <c r="M4586" i="1" s="1"/>
  <c r="L4587" i="1"/>
  <c r="L4588" i="1"/>
  <c r="M4588" i="1" s="1"/>
  <c r="L4589" i="1"/>
  <c r="M4589" i="1" s="1"/>
  <c r="L4590" i="1"/>
  <c r="M4590" i="1" s="1"/>
  <c r="L4591" i="1"/>
  <c r="L4592" i="1"/>
  <c r="M4592" i="1" s="1"/>
  <c r="L4593" i="1"/>
  <c r="M4593" i="1" s="1"/>
  <c r="L4594" i="1"/>
  <c r="L4595" i="1"/>
  <c r="L4596" i="1"/>
  <c r="M4596" i="1" s="1"/>
  <c r="L4597" i="1"/>
  <c r="L4598" i="1"/>
  <c r="L4599" i="1"/>
  <c r="L4600" i="1"/>
  <c r="L4601" i="1"/>
  <c r="M4601" i="1" s="1"/>
  <c r="L4602" i="1"/>
  <c r="M4602" i="1" s="1"/>
  <c r="L4603" i="1"/>
  <c r="L4604" i="1"/>
  <c r="M4604" i="1" s="1"/>
  <c r="L4605" i="1"/>
  <c r="M4605" i="1" s="1"/>
  <c r="L4606" i="1"/>
  <c r="M4606" i="1" s="1"/>
  <c r="L4607" i="1"/>
  <c r="M4607" i="1" s="1"/>
  <c r="L4608" i="1"/>
  <c r="L4609" i="1"/>
  <c r="M4609" i="1" s="1"/>
  <c r="L4610" i="1"/>
  <c r="M4610" i="1" s="1"/>
  <c r="L4611" i="1"/>
  <c r="M4611" i="1" s="1"/>
  <c r="L4612" i="1"/>
  <c r="M4612" i="1" s="1"/>
  <c r="L4613" i="1"/>
  <c r="M4613" i="1" s="1"/>
  <c r="L4614" i="1"/>
  <c r="L4615" i="1"/>
  <c r="L4616" i="1"/>
  <c r="M4616" i="1" s="1"/>
  <c r="L4617" i="1"/>
  <c r="L4618" i="1"/>
  <c r="M4618" i="1" s="1"/>
  <c r="L4619" i="1"/>
  <c r="M4619" i="1" s="1"/>
  <c r="L4620" i="1"/>
  <c r="M4620" i="1" s="1"/>
  <c r="L4621" i="1"/>
  <c r="M4621" i="1" s="1"/>
  <c r="L4622" i="1"/>
  <c r="M4622" i="1" s="1"/>
  <c r="L4623" i="1"/>
  <c r="L4624" i="1"/>
  <c r="M4624" i="1" s="1"/>
  <c r="L4625" i="1"/>
  <c r="M4625" i="1" s="1"/>
  <c r="L4626" i="1"/>
  <c r="M4626" i="1" s="1"/>
  <c r="L4627" i="1"/>
  <c r="M4627" i="1" s="1"/>
  <c r="L4628" i="1"/>
  <c r="L4629" i="1"/>
  <c r="L4630" i="1"/>
  <c r="L4631" i="1"/>
  <c r="M4631" i="1" s="1"/>
  <c r="L4632" i="1"/>
  <c r="L4633" i="1"/>
  <c r="L4634" i="1"/>
  <c r="M4634" i="1" s="1"/>
  <c r="L4635" i="1"/>
  <c r="L4636" i="1"/>
  <c r="M4636" i="1" s="1"/>
  <c r="L4637" i="1"/>
  <c r="M4637" i="1" s="1"/>
  <c r="L4638" i="1"/>
  <c r="M4638" i="1" s="1"/>
  <c r="L4639" i="1"/>
  <c r="L4640" i="1"/>
  <c r="L4641" i="1"/>
  <c r="M4641" i="1" s="1"/>
  <c r="L4642" i="1"/>
  <c r="L4643" i="1"/>
  <c r="L4644" i="1"/>
  <c r="M4644" i="1" s="1"/>
  <c r="L4645" i="1"/>
  <c r="M4645" i="1" s="1"/>
  <c r="L4646" i="1"/>
  <c r="M4646" i="1" s="1"/>
  <c r="L4647" i="1"/>
  <c r="M4647" i="1" s="1"/>
  <c r="L4648" i="1"/>
  <c r="M4648" i="1" s="1"/>
  <c r="L4649" i="1"/>
  <c r="M4649" i="1" s="1"/>
  <c r="L4650" i="1"/>
  <c r="M4650" i="1" s="1"/>
  <c r="L4651" i="1"/>
  <c r="L4652" i="1"/>
  <c r="M4652" i="1" s="1"/>
  <c r="L4653" i="1"/>
  <c r="M4653" i="1" s="1"/>
  <c r="L4654" i="1"/>
  <c r="M4654" i="1" s="1"/>
  <c r="L4655" i="1"/>
  <c r="M4655" i="1" s="1"/>
  <c r="L4656" i="1"/>
  <c r="M4656" i="1" s="1"/>
  <c r="L4657" i="1"/>
  <c r="M4657" i="1" s="1"/>
  <c r="L4658" i="1"/>
  <c r="M4658" i="1" s="1"/>
  <c r="L4659" i="1"/>
  <c r="M4659" i="1" s="1"/>
  <c r="L4660" i="1"/>
  <c r="L4661" i="1"/>
  <c r="M4661" i="1" s="1"/>
  <c r="L4662" i="1"/>
  <c r="M4662" i="1" s="1"/>
  <c r="L4663" i="1"/>
  <c r="M4663" i="1" s="1"/>
  <c r="L4664" i="1"/>
  <c r="M4664" i="1" s="1"/>
  <c r="L4665" i="1"/>
  <c r="L4666" i="1"/>
  <c r="M4666" i="1" s="1"/>
  <c r="L4667" i="1"/>
  <c r="M4667" i="1" s="1"/>
  <c r="L4668" i="1"/>
  <c r="L4669" i="1"/>
  <c r="L4670" i="1"/>
  <c r="L4671" i="1"/>
  <c r="L4672" i="1"/>
  <c r="M4672" i="1" s="1"/>
  <c r="L4673" i="1"/>
  <c r="M4673" i="1" s="1"/>
  <c r="L4674" i="1"/>
  <c r="M4674" i="1" s="1"/>
  <c r="L4675" i="1"/>
  <c r="L4676" i="1"/>
  <c r="M4676" i="1" s="1"/>
  <c r="L4677" i="1"/>
  <c r="M4677" i="1" s="1"/>
  <c r="L4678" i="1"/>
  <c r="M4678" i="1" s="1"/>
  <c r="L4679" i="1"/>
  <c r="L4680" i="1"/>
  <c r="L4681" i="1"/>
  <c r="L4682" i="1"/>
  <c r="M4682" i="1" s="1"/>
  <c r="L4683" i="1"/>
  <c r="M4683" i="1" s="1"/>
  <c r="L4684" i="1"/>
  <c r="M4684" i="1" s="1"/>
  <c r="L4685" i="1"/>
  <c r="M4685" i="1" s="1"/>
  <c r="L4686" i="1"/>
  <c r="M4686" i="1" s="1"/>
  <c r="L4687" i="1"/>
  <c r="L4688" i="1"/>
  <c r="L4689" i="1"/>
  <c r="M4689" i="1" s="1"/>
  <c r="L4690" i="1"/>
  <c r="L4691" i="1"/>
  <c r="L4692" i="1"/>
  <c r="M4692" i="1" s="1"/>
  <c r="L4693" i="1"/>
  <c r="M4693" i="1" s="1"/>
  <c r="L4694" i="1"/>
  <c r="M4694" i="1" s="1"/>
  <c r="L4695" i="1"/>
  <c r="M4695" i="1" s="1"/>
  <c r="L4696" i="1"/>
  <c r="L4697" i="1"/>
  <c r="L4698" i="1"/>
  <c r="M4698" i="1" s="1"/>
  <c r="L4699" i="1"/>
  <c r="M4699" i="1" s="1"/>
  <c r="L4700" i="1"/>
  <c r="L4701" i="1"/>
  <c r="L4702" i="1"/>
  <c r="L4703" i="1"/>
  <c r="L4704" i="1"/>
  <c r="M4704" i="1" s="1"/>
  <c r="L4705" i="1"/>
  <c r="L4706" i="1"/>
  <c r="L4707" i="1"/>
  <c r="M4707" i="1" s="1"/>
  <c r="L4708" i="1"/>
  <c r="L4709" i="1"/>
  <c r="M4709" i="1" s="1"/>
  <c r="L4710" i="1"/>
  <c r="L4711" i="1"/>
  <c r="M4711" i="1" s="1"/>
  <c r="L4712" i="1"/>
  <c r="M4712" i="1" s="1"/>
  <c r="L4713" i="1"/>
  <c r="M4713" i="1" s="1"/>
  <c r="L4714" i="1"/>
  <c r="M4714" i="1" s="1"/>
  <c r="L4715" i="1"/>
  <c r="M4715" i="1" s="1"/>
  <c r="L4716" i="1"/>
  <c r="M4716" i="1" s="1"/>
  <c r="L4717" i="1"/>
  <c r="L4718" i="1"/>
  <c r="M4718" i="1" s="1"/>
  <c r="L4719" i="1"/>
  <c r="L4720" i="1"/>
  <c r="L4721" i="1"/>
  <c r="L4722" i="1"/>
  <c r="M4722" i="1" s="1"/>
  <c r="L4723" i="1"/>
  <c r="L4724" i="1"/>
  <c r="M4724" i="1" s="1"/>
  <c r="L4725" i="1"/>
  <c r="L4726" i="1"/>
  <c r="L4727" i="1"/>
  <c r="M4727" i="1" s="1"/>
  <c r="L4728" i="1"/>
  <c r="M4728" i="1" s="1"/>
  <c r="L4729" i="1"/>
  <c r="M4729" i="1" s="1"/>
  <c r="L4730" i="1"/>
  <c r="L4731" i="1"/>
  <c r="L4732" i="1"/>
  <c r="L4733" i="1"/>
  <c r="L4734" i="1"/>
  <c r="M4734" i="1" s="1"/>
  <c r="L4735" i="1"/>
  <c r="L4736" i="1"/>
  <c r="L4737" i="1"/>
  <c r="M4737" i="1" s="1"/>
  <c r="L4738" i="1"/>
  <c r="L4739" i="1"/>
  <c r="L4740" i="1"/>
  <c r="L4741" i="1"/>
  <c r="L4742" i="1"/>
  <c r="L4743" i="1"/>
  <c r="M4743" i="1" s="1"/>
  <c r="L4744" i="1"/>
  <c r="M4744" i="1" s="1"/>
  <c r="L4745" i="1"/>
  <c r="M4745" i="1" s="1"/>
  <c r="L4746" i="1"/>
  <c r="L4747" i="1"/>
  <c r="M4747" i="1" s="1"/>
  <c r="L4748" i="1"/>
  <c r="M4748" i="1" s="1"/>
  <c r="L4749" i="1"/>
  <c r="M4749" i="1" s="1"/>
  <c r="L4750" i="1"/>
  <c r="L4751" i="1"/>
  <c r="L4752" i="1"/>
  <c r="M4752" i="1" s="1"/>
  <c r="L4753" i="1"/>
  <c r="L4754" i="1"/>
  <c r="L4755" i="1"/>
  <c r="L4756" i="1"/>
  <c r="M4756" i="1" s="1"/>
  <c r="L4757" i="1"/>
  <c r="M4757" i="1" s="1"/>
  <c r="L4758" i="1"/>
  <c r="M4758" i="1" s="1"/>
  <c r="L4759" i="1"/>
  <c r="L4760" i="1"/>
  <c r="L4761" i="1"/>
  <c r="M4761" i="1" s="1"/>
  <c r="L4762" i="1"/>
  <c r="L4763" i="1"/>
  <c r="L4764" i="1"/>
  <c r="L4765" i="1"/>
  <c r="L4766" i="1"/>
  <c r="M4766" i="1" s="1"/>
  <c r="L4767" i="1"/>
  <c r="M4767" i="1" s="1"/>
  <c r="L4768" i="1"/>
  <c r="M4768" i="1" s="1"/>
  <c r="L4769" i="1"/>
  <c r="M4769" i="1" s="1"/>
  <c r="L4770" i="1"/>
  <c r="M4770" i="1" s="1"/>
  <c r="L4771" i="1"/>
  <c r="M4771" i="1" s="1"/>
  <c r="L4772" i="1"/>
  <c r="L4773" i="1"/>
  <c r="L4774" i="1"/>
  <c r="L4775" i="1"/>
  <c r="L4776" i="1"/>
  <c r="L4777" i="1"/>
  <c r="L4778" i="1"/>
  <c r="L4779" i="1"/>
  <c r="L4780" i="1"/>
  <c r="L4781" i="1"/>
  <c r="M4781" i="1" s="1"/>
  <c r="L4782" i="1"/>
  <c r="M4782" i="1" s="1"/>
  <c r="L4783" i="1"/>
  <c r="M4783" i="1" s="1"/>
  <c r="L4784" i="1"/>
  <c r="M4784" i="1" s="1"/>
  <c r="L4785" i="1"/>
  <c r="L4786" i="1"/>
  <c r="M4786" i="1" s="1"/>
  <c r="L4787" i="1"/>
  <c r="M4787" i="1" s="1"/>
  <c r="L4788" i="1"/>
  <c r="M4788" i="1" s="1"/>
  <c r="L4789" i="1"/>
  <c r="L4790" i="1"/>
  <c r="L4791" i="1"/>
  <c r="M4791" i="1" s="1"/>
  <c r="L4792" i="1"/>
  <c r="M4792" i="1" s="1"/>
  <c r="L4793" i="1"/>
  <c r="L4794" i="1"/>
  <c r="L4795" i="1"/>
  <c r="M4795" i="1" s="1"/>
  <c r="L4796" i="1"/>
  <c r="L4797" i="1"/>
  <c r="M4797" i="1" s="1"/>
  <c r="L4798" i="1"/>
  <c r="L4799" i="1"/>
  <c r="M4799" i="1" s="1"/>
  <c r="L4800" i="1"/>
  <c r="M4800" i="1" s="1"/>
  <c r="L4801" i="1"/>
  <c r="L4802" i="1"/>
  <c r="L4803" i="1"/>
  <c r="L4804" i="1"/>
  <c r="L4805" i="1"/>
  <c r="M4805" i="1" s="1"/>
  <c r="L4806" i="1"/>
  <c r="L4807" i="1"/>
  <c r="M4807" i="1" s="1"/>
  <c r="L4808" i="1"/>
  <c r="L4809" i="1"/>
  <c r="L4810" i="1"/>
  <c r="L4811" i="1"/>
  <c r="M4811" i="1" s="1"/>
  <c r="L4812" i="1"/>
  <c r="M4812" i="1" s="1"/>
  <c r="L4813" i="1"/>
  <c r="M4813" i="1" s="1"/>
  <c r="L4814" i="1"/>
  <c r="M4814" i="1" s="1"/>
  <c r="L4815" i="1"/>
  <c r="L4816" i="1"/>
  <c r="M4816" i="1" s="1"/>
  <c r="L4817" i="1"/>
  <c r="M4817" i="1" s="1"/>
  <c r="L4818" i="1"/>
  <c r="M4818" i="1" s="1"/>
  <c r="L4819" i="1"/>
  <c r="M4819" i="1" s="1"/>
  <c r="L4820" i="1"/>
  <c r="L4821" i="1"/>
  <c r="M4821" i="1" s="1"/>
  <c r="L4822" i="1"/>
  <c r="M4822" i="1" s="1"/>
  <c r="L4823" i="1"/>
  <c r="L4824" i="1"/>
  <c r="M4824" i="1" s="1"/>
  <c r="L4825" i="1"/>
  <c r="M4825" i="1" s="1"/>
  <c r="L4826" i="1"/>
  <c r="M4826" i="1" s="1"/>
  <c r="L4827" i="1"/>
  <c r="L4828" i="1"/>
  <c r="L4829" i="1"/>
  <c r="M4829" i="1" s="1"/>
  <c r="L4830" i="1"/>
  <c r="M4830" i="1" s="1"/>
  <c r="L4831" i="1"/>
  <c r="M4831" i="1" s="1"/>
  <c r="L4832" i="1"/>
  <c r="M4832" i="1" s="1"/>
  <c r="L4833" i="1"/>
  <c r="L4834" i="1"/>
  <c r="L4835" i="1"/>
  <c r="M4835" i="1" s="1"/>
  <c r="L4836" i="1"/>
  <c r="M4836" i="1" s="1"/>
  <c r="L4837" i="1"/>
  <c r="M4837" i="1" s="1"/>
  <c r="L4838" i="1"/>
  <c r="M4838" i="1" s="1"/>
  <c r="L4839" i="1"/>
  <c r="M4839" i="1" s="1"/>
  <c r="L4840" i="1"/>
  <c r="M4840" i="1" s="1"/>
  <c r="L4841" i="1"/>
  <c r="M4841" i="1" s="1"/>
  <c r="L4842" i="1"/>
  <c r="M4842" i="1" s="1"/>
  <c r="L4843" i="1"/>
  <c r="M4843" i="1" s="1"/>
  <c r="L4844" i="1"/>
  <c r="L4845" i="1"/>
  <c r="M4845" i="1" s="1"/>
  <c r="L4846" i="1"/>
  <c r="L4847" i="1"/>
  <c r="M4847" i="1" s="1"/>
  <c r="L4848" i="1"/>
  <c r="L4849" i="1"/>
  <c r="L4850" i="1"/>
  <c r="L4851" i="1"/>
  <c r="L4852" i="1"/>
  <c r="L4853" i="1"/>
  <c r="L4854" i="1"/>
  <c r="L4855" i="1"/>
  <c r="M4855" i="1" s="1"/>
  <c r="L4856" i="1"/>
  <c r="L4857" i="1"/>
  <c r="M4857" i="1" s="1"/>
  <c r="L4858" i="1"/>
  <c r="L4859" i="1"/>
  <c r="L4860" i="1"/>
  <c r="M4860" i="1" s="1"/>
  <c r="L4861" i="1"/>
  <c r="L4862" i="1"/>
  <c r="M4862" i="1" s="1"/>
  <c r="L4863" i="1"/>
  <c r="L4864" i="1"/>
  <c r="L4865" i="1"/>
  <c r="L4866" i="1"/>
  <c r="L4867" i="1"/>
  <c r="L4868" i="1"/>
  <c r="M4868" i="1" s="1"/>
  <c r="L4869" i="1"/>
  <c r="L4870" i="1"/>
  <c r="M4870" i="1" s="1"/>
  <c r="L4871" i="1"/>
  <c r="L4872" i="1"/>
  <c r="M4872" i="1" s="1"/>
  <c r="L4873" i="1"/>
  <c r="M4873" i="1" s="1"/>
  <c r="L4874" i="1"/>
  <c r="L4875" i="1"/>
  <c r="M4875" i="1" s="1"/>
  <c r="L4876" i="1"/>
  <c r="M4876" i="1" s="1"/>
  <c r="L4877" i="1"/>
  <c r="M4877" i="1" s="1"/>
  <c r="L4878" i="1"/>
  <c r="L4879" i="1"/>
  <c r="L4880" i="1"/>
  <c r="M4880" i="1" s="1"/>
  <c r="L4881" i="1"/>
  <c r="M4881" i="1" s="1"/>
  <c r="L4882" i="1"/>
  <c r="L4883" i="1"/>
  <c r="M4883" i="1" s="1"/>
  <c r="L4884" i="1"/>
  <c r="M4884" i="1" s="1"/>
  <c r="L4885" i="1"/>
  <c r="M4885" i="1" s="1"/>
  <c r="L4886" i="1"/>
  <c r="L4887" i="1"/>
  <c r="M4887" i="1" s="1"/>
  <c r="L4888" i="1"/>
  <c r="L4889" i="1"/>
  <c r="M4889" i="1" s="1"/>
  <c r="L4890" i="1"/>
  <c r="M4890" i="1" s="1"/>
  <c r="L4891" i="1"/>
  <c r="L4892" i="1"/>
  <c r="L4893" i="1"/>
  <c r="L4894" i="1"/>
  <c r="L4895" i="1"/>
  <c r="M4895" i="1" s="1"/>
  <c r="L4896" i="1"/>
  <c r="M4896" i="1" s="1"/>
  <c r="L4897" i="1"/>
  <c r="M4897" i="1" s="1"/>
  <c r="L4898" i="1"/>
  <c r="M4898" i="1" s="1"/>
  <c r="L4899" i="1"/>
  <c r="L4900" i="1"/>
  <c r="L4901" i="1"/>
  <c r="M4901" i="1" s="1"/>
  <c r="L4902" i="1"/>
  <c r="M4902" i="1" s="1"/>
  <c r="L4903" i="1"/>
  <c r="M4903" i="1" s="1"/>
  <c r="L4904" i="1"/>
  <c r="M4904" i="1" s="1"/>
  <c r="L4905" i="1"/>
  <c r="L4906" i="1"/>
  <c r="M4906" i="1" s="1"/>
  <c r="L4907" i="1"/>
  <c r="M4907" i="1" s="1"/>
  <c r="L4908" i="1"/>
  <c r="M4908" i="1" s="1"/>
  <c r="L4909" i="1"/>
  <c r="L4910" i="1"/>
  <c r="L4911" i="1"/>
  <c r="L4912" i="1"/>
  <c r="L4913" i="1"/>
  <c r="M4913" i="1" s="1"/>
  <c r="L4914" i="1"/>
  <c r="M4914" i="1" s="1"/>
  <c r="L4915" i="1"/>
  <c r="L4916" i="1"/>
  <c r="L4917" i="1"/>
  <c r="L4918" i="1"/>
  <c r="L4919" i="1"/>
  <c r="M4919" i="1" s="1"/>
  <c r="L4920" i="1"/>
  <c r="M4920" i="1" s="1"/>
  <c r="L4921" i="1"/>
  <c r="M4921" i="1" s="1"/>
  <c r="L4922" i="1"/>
  <c r="L4923" i="1"/>
  <c r="M4923" i="1" s="1"/>
  <c r="L4924" i="1"/>
  <c r="M4924" i="1" s="1"/>
  <c r="L4925" i="1"/>
  <c r="M4925" i="1" s="1"/>
  <c r="L4926" i="1"/>
  <c r="L4927" i="1"/>
  <c r="L4928" i="1"/>
  <c r="M4928" i="1" s="1"/>
  <c r="L4929" i="1"/>
  <c r="L4930" i="1"/>
  <c r="L4931" i="1"/>
  <c r="M4931" i="1" s="1"/>
  <c r="L4932" i="1"/>
  <c r="L4933" i="1"/>
  <c r="M4933" i="1" s="1"/>
  <c r="L4934" i="1"/>
  <c r="L4935" i="1"/>
  <c r="L4936" i="1"/>
  <c r="M4936" i="1" s="1"/>
  <c r="L4937" i="1"/>
  <c r="M4937" i="1" s="1"/>
  <c r="L4938" i="1"/>
  <c r="M4938" i="1" s="1"/>
  <c r="L4939" i="1"/>
  <c r="L4940" i="1"/>
  <c r="M4940" i="1" s="1"/>
  <c r="L4941" i="1"/>
  <c r="M4941" i="1" s="1"/>
  <c r="L4942" i="1"/>
  <c r="M4942" i="1" s="1"/>
  <c r="L4943" i="1"/>
  <c r="L4944" i="1"/>
  <c r="L4945" i="1"/>
  <c r="M4945" i="1" s="1"/>
  <c r="L4946" i="1"/>
  <c r="M4946" i="1" s="1"/>
  <c r="L4947" i="1"/>
  <c r="M4947" i="1" s="1"/>
  <c r="L4948" i="1"/>
  <c r="L4949" i="1"/>
  <c r="M4949" i="1" s="1"/>
  <c r="L4950" i="1"/>
  <c r="L4951" i="1"/>
  <c r="M4951" i="1" s="1"/>
  <c r="L4952" i="1"/>
  <c r="M4952" i="1" s="1"/>
  <c r="L4953" i="1"/>
  <c r="M4953" i="1" s="1"/>
  <c r="L4954" i="1"/>
  <c r="M4954" i="1" s="1"/>
  <c r="L4955" i="1"/>
  <c r="M4955" i="1" s="1"/>
  <c r="L4956" i="1"/>
  <c r="L4957" i="1"/>
  <c r="M4957" i="1" s="1"/>
  <c r="L4958" i="1"/>
  <c r="L4959" i="1"/>
  <c r="M4959" i="1" s="1"/>
  <c r="L4960" i="1"/>
  <c r="L4961" i="1"/>
  <c r="M4961" i="1" s="1"/>
  <c r="L4962" i="1"/>
  <c r="L4963" i="1"/>
  <c r="L4964" i="1"/>
  <c r="M4964" i="1" s="1"/>
  <c r="L4965" i="1"/>
  <c r="L4966" i="1"/>
  <c r="M4966" i="1" s="1"/>
  <c r="L4967" i="1"/>
  <c r="L4968" i="1"/>
  <c r="M4968" i="1" s="1"/>
  <c r="L4969" i="1"/>
  <c r="L4970" i="1"/>
  <c r="M4970" i="1" s="1"/>
  <c r="L4971" i="1"/>
  <c r="M4971" i="1" s="1"/>
  <c r="L4972" i="1"/>
  <c r="L4973" i="1"/>
  <c r="M4973" i="1" s="1"/>
  <c r="L4974" i="1"/>
  <c r="M4974" i="1" s="1"/>
  <c r="L4975" i="1"/>
  <c r="M4975" i="1" s="1"/>
  <c r="L4976" i="1"/>
  <c r="M4976" i="1" s="1"/>
  <c r="L4977" i="1"/>
  <c r="M4977" i="1" s="1"/>
  <c r="L4978" i="1"/>
  <c r="L4979" i="1"/>
  <c r="M4979" i="1" s="1"/>
  <c r="L4980" i="1"/>
  <c r="L4981" i="1"/>
  <c r="M4981" i="1" s="1"/>
  <c r="L4982" i="1"/>
  <c r="L4983" i="1"/>
  <c r="M4983" i="1" s="1"/>
  <c r="L4984" i="1"/>
  <c r="M4984" i="1" s="1"/>
  <c r="L4985" i="1"/>
  <c r="M4985" i="1" s="1"/>
  <c r="L4986" i="1"/>
  <c r="M4986" i="1" s="1"/>
  <c r="L4987" i="1"/>
  <c r="M4987" i="1" s="1"/>
  <c r="L4988" i="1"/>
  <c r="L4989" i="1"/>
  <c r="M4989" i="1" s="1"/>
  <c r="L4990" i="1"/>
  <c r="M4990" i="1" s="1"/>
  <c r="L4991" i="1"/>
  <c r="M4991" i="1" s="1"/>
  <c r="L4992" i="1"/>
  <c r="L4993" i="1"/>
  <c r="L4994" i="1"/>
  <c r="L4995" i="1"/>
  <c r="M4995" i="1" s="1"/>
  <c r="L4996" i="1"/>
  <c r="M4996" i="1" s="1"/>
  <c r="L4997" i="1"/>
  <c r="M4997" i="1" s="1"/>
  <c r="L4998" i="1"/>
  <c r="L4999" i="1"/>
  <c r="L5000" i="1"/>
  <c r="M5000" i="1" s="1"/>
  <c r="L5001" i="1"/>
  <c r="M5001" i="1" s="1"/>
  <c r="L5002" i="1"/>
  <c r="L5003" i="1"/>
  <c r="M5003" i="1" s="1"/>
  <c r="L5004" i="1"/>
  <c r="L5005" i="1"/>
  <c r="M5005" i="1" s="1"/>
  <c r="L5006" i="1"/>
  <c r="M5006" i="1" s="1"/>
  <c r="L5007" i="1"/>
  <c r="M5007" i="1" s="1"/>
  <c r="L5008" i="1"/>
  <c r="M5008" i="1" s="1"/>
  <c r="L5009" i="1"/>
  <c r="M5009" i="1" s="1"/>
  <c r="L5010" i="1"/>
  <c r="L5011" i="1"/>
  <c r="L5012" i="1"/>
  <c r="L5013" i="1"/>
  <c r="M5013" i="1" s="1"/>
  <c r="L5014" i="1"/>
  <c r="M5014" i="1" s="1"/>
  <c r="L5015" i="1"/>
  <c r="M5015" i="1" s="1"/>
  <c r="L5016" i="1"/>
  <c r="L5017" i="1"/>
  <c r="L5018" i="1"/>
  <c r="L5019" i="1"/>
  <c r="M5019" i="1" s="1"/>
  <c r="L5020" i="1"/>
  <c r="L5021" i="1"/>
  <c r="M5021" i="1" s="1"/>
  <c r="L5022" i="1"/>
  <c r="L5023" i="1"/>
  <c r="L5024" i="1"/>
  <c r="M5024" i="1" s="1"/>
  <c r="L5025" i="1"/>
  <c r="M5025" i="1" s="1"/>
  <c r="L5026" i="1"/>
  <c r="L5027" i="1"/>
  <c r="M5027" i="1" s="1"/>
  <c r="L5028" i="1"/>
  <c r="L5029" i="1"/>
  <c r="M5029" i="1" s="1"/>
  <c r="L5030" i="1"/>
  <c r="L5031" i="1"/>
  <c r="M5031" i="1" s="1"/>
  <c r="L5032" i="1"/>
  <c r="L5033" i="1"/>
  <c r="M5033" i="1" s="1"/>
  <c r="L5034" i="1"/>
  <c r="M5034" i="1" s="1"/>
  <c r="L5035" i="1"/>
  <c r="M5035" i="1" s="1"/>
  <c r="L5036" i="1"/>
  <c r="M5036" i="1" s="1"/>
  <c r="L5037" i="1"/>
  <c r="M5037" i="1" s="1"/>
  <c r="L5038" i="1"/>
  <c r="L5039" i="1"/>
  <c r="M5039" i="1" s="1"/>
  <c r="L5040" i="1"/>
  <c r="L5041" i="1"/>
  <c r="M5041" i="1" s="1"/>
  <c r="L5042" i="1"/>
  <c r="M5042" i="1" s="1"/>
  <c r="L5043" i="1"/>
  <c r="L5044" i="1"/>
  <c r="L5045" i="1"/>
  <c r="L5046" i="1"/>
  <c r="L5047" i="1"/>
  <c r="M5047" i="1" s="1"/>
  <c r="L5048" i="1"/>
  <c r="M5048" i="1" s="1"/>
  <c r="L5049" i="1"/>
  <c r="L5050" i="1"/>
  <c r="M5050" i="1" s="1"/>
  <c r="L5051" i="1"/>
  <c r="M5051" i="1" s="1"/>
  <c r="L5052" i="1"/>
  <c r="M5052" i="1" s="1"/>
  <c r="L5053" i="1"/>
  <c r="L5054" i="1"/>
  <c r="L5055" i="1"/>
  <c r="L5056" i="1"/>
  <c r="M5056" i="1" s="1"/>
  <c r="L5057" i="1"/>
  <c r="M5057" i="1" s="1"/>
  <c r="L5058" i="1"/>
  <c r="L5059" i="1"/>
  <c r="M5059" i="1" s="1"/>
  <c r="L5060" i="1"/>
  <c r="M5060" i="1" s="1"/>
  <c r="L5061" i="1"/>
  <c r="M5061" i="1" s="1"/>
  <c r="L5062" i="1"/>
  <c r="M5062" i="1" s="1"/>
  <c r="L5063" i="1"/>
  <c r="M5063" i="1" s="1"/>
  <c r="L5064" i="1"/>
  <c r="L5065" i="1"/>
  <c r="L5066" i="1"/>
  <c r="M5066" i="1" s="1"/>
  <c r="L5067" i="1"/>
  <c r="L5068" i="1"/>
  <c r="M5068" i="1" s="1"/>
  <c r="L5069" i="1"/>
  <c r="M5069" i="1" s="1"/>
  <c r="L5070" i="1"/>
  <c r="M5070" i="1" s="1"/>
  <c r="L5071" i="1"/>
  <c r="M5071" i="1" s="1"/>
  <c r="L5072" i="1"/>
  <c r="M5072" i="1" s="1"/>
  <c r="L5073" i="1"/>
  <c r="L5074" i="1"/>
  <c r="L5075" i="1"/>
  <c r="M5075" i="1" s="1"/>
  <c r="L5076" i="1"/>
  <c r="L5077" i="1"/>
  <c r="L5078" i="1"/>
  <c r="L5079" i="1"/>
  <c r="L5080" i="1"/>
  <c r="M5080" i="1" s="1"/>
  <c r="L5081" i="1"/>
  <c r="L5082" i="1"/>
  <c r="M5082" i="1" s="1"/>
  <c r="L5083" i="1"/>
  <c r="M5083" i="1" s="1"/>
  <c r="L5084" i="1"/>
  <c r="M5084" i="1" s="1"/>
  <c r="L5085" i="1"/>
  <c r="M5085" i="1" s="1"/>
  <c r="L5086" i="1"/>
  <c r="L5087" i="1"/>
  <c r="M5087" i="1" s="1"/>
  <c r="L5088" i="1"/>
  <c r="M5088" i="1" s="1"/>
  <c r="L5089" i="1"/>
  <c r="L5090" i="1"/>
  <c r="L5091" i="1"/>
  <c r="L5092" i="1"/>
  <c r="L5093" i="1"/>
  <c r="L5094" i="1"/>
  <c r="M5094" i="1" s="1"/>
  <c r="L5095" i="1"/>
  <c r="L5096" i="1"/>
  <c r="M5096" i="1" s="1"/>
  <c r="L5097" i="1"/>
  <c r="M5097" i="1" s="1"/>
  <c r="L5098" i="1"/>
  <c r="M5098" i="1" s="1"/>
  <c r="L5099" i="1"/>
  <c r="L5100" i="1"/>
  <c r="L5101" i="1"/>
  <c r="M5101" i="1" s="1"/>
  <c r="L5102" i="1"/>
  <c r="M5102" i="1" s="1"/>
  <c r="L5103" i="1"/>
  <c r="M5103" i="1" s="1"/>
  <c r="L5104" i="1"/>
  <c r="L5105" i="1"/>
  <c r="M5105" i="1" s="1"/>
  <c r="L5106" i="1"/>
  <c r="L5107" i="1"/>
  <c r="L5108" i="1"/>
  <c r="L5109" i="1"/>
  <c r="L5110" i="1"/>
  <c r="M5110" i="1" s="1"/>
  <c r="L5111" i="1"/>
  <c r="M5111" i="1" s="1"/>
  <c r="L5112" i="1"/>
  <c r="L5113" i="1"/>
  <c r="M5113" i="1" s="1"/>
  <c r="L5114" i="1"/>
  <c r="L5115" i="1"/>
  <c r="M5115" i="1" s="1"/>
  <c r="L5116" i="1"/>
  <c r="L5117" i="1"/>
  <c r="M5117" i="1" s="1"/>
  <c r="L5118" i="1"/>
  <c r="M5118" i="1" s="1"/>
  <c r="L5119" i="1"/>
  <c r="M5119" i="1" s="1"/>
  <c r="L5120" i="1"/>
  <c r="L5121" i="1"/>
  <c r="M5121" i="1" s="1"/>
  <c r="L5122" i="1"/>
  <c r="M5122" i="1" s="1"/>
  <c r="L5123" i="1"/>
  <c r="L5124" i="1"/>
  <c r="L5125" i="1"/>
  <c r="M5125" i="1" s="1"/>
  <c r="L5126" i="1"/>
  <c r="M5126" i="1" s="1"/>
  <c r="L5127" i="1"/>
  <c r="M5127" i="1" s="1"/>
  <c r="L5128" i="1"/>
  <c r="L5129" i="1"/>
  <c r="M5129" i="1" s="1"/>
  <c r="L5130" i="1"/>
  <c r="M5130" i="1" s="1"/>
  <c r="L5131" i="1"/>
  <c r="M5131" i="1" s="1"/>
  <c r="L5132" i="1"/>
  <c r="L5133" i="1"/>
  <c r="L5134" i="1"/>
  <c r="L5135" i="1"/>
  <c r="M5135" i="1" s="1"/>
  <c r="L5136" i="1"/>
  <c r="L5137" i="1"/>
  <c r="M5137" i="1" s="1"/>
  <c r="L5138" i="1"/>
  <c r="M5138" i="1" s="1"/>
  <c r="L5139" i="1"/>
  <c r="M5139" i="1" s="1"/>
  <c r="L5140" i="1"/>
  <c r="L5141" i="1"/>
  <c r="L5142" i="1"/>
  <c r="L5143" i="1"/>
  <c r="M5143" i="1" s="1"/>
  <c r="L5144" i="1"/>
  <c r="M5144" i="1" s="1"/>
  <c r="L5145" i="1"/>
  <c r="L5146" i="1"/>
  <c r="L5147" i="1"/>
  <c r="M5147" i="1" s="1"/>
  <c r="L5148" i="1"/>
  <c r="L5149" i="1"/>
  <c r="M5149" i="1" s="1"/>
  <c r="L5150" i="1"/>
  <c r="M5150" i="1" s="1"/>
  <c r="L5151" i="1"/>
  <c r="L5152" i="1"/>
  <c r="M5152" i="1" s="1"/>
  <c r="L5153" i="1"/>
  <c r="M5153" i="1" s="1"/>
  <c r="L5154" i="1"/>
  <c r="L5155" i="1"/>
  <c r="L5156" i="1"/>
  <c r="M5156" i="1" s="1"/>
  <c r="L5157" i="1"/>
  <c r="M5157" i="1" s="1"/>
  <c r="L5158" i="1"/>
  <c r="M5158" i="1" s="1"/>
  <c r="L5159" i="1"/>
  <c r="M5159" i="1" s="1"/>
  <c r="L5160" i="1"/>
  <c r="L5161" i="1"/>
  <c r="L5162" i="1"/>
  <c r="M5162" i="1" s="1"/>
  <c r="L5163" i="1"/>
  <c r="L5164" i="1"/>
  <c r="M5164" i="1" s="1"/>
  <c r="L5165" i="1"/>
  <c r="L5166" i="1"/>
  <c r="M5166" i="1" s="1"/>
  <c r="L5167" i="1"/>
  <c r="L5168" i="1"/>
  <c r="M5168" i="1" s="1"/>
  <c r="L5169" i="1"/>
  <c r="M5169" i="1" s="1"/>
  <c r="L5170" i="1"/>
  <c r="L5171" i="1"/>
  <c r="L5172" i="1"/>
  <c r="L5173" i="1"/>
  <c r="L5174" i="1"/>
  <c r="L5175" i="1"/>
  <c r="M5175" i="1" s="1"/>
  <c r="L5176" i="1"/>
  <c r="L5177" i="1"/>
  <c r="L5178" i="1"/>
  <c r="L5179" i="1"/>
  <c r="L5180" i="1"/>
  <c r="L5181" i="1"/>
  <c r="L5182" i="1"/>
  <c r="M5182" i="1" s="1"/>
  <c r="L5183" i="1"/>
  <c r="L5184" i="1"/>
  <c r="L5185" i="1"/>
  <c r="M5185" i="1" s="1"/>
  <c r="L5186" i="1"/>
  <c r="M5186" i="1" s="1"/>
  <c r="L5187" i="1"/>
  <c r="M5187" i="1" s="1"/>
  <c r="L5188" i="1"/>
  <c r="L5189" i="1"/>
  <c r="L5190" i="1"/>
  <c r="L5191" i="1"/>
  <c r="M5191" i="1" s="1"/>
  <c r="L5192" i="1"/>
  <c r="M5192" i="1" s="1"/>
  <c r="L5193" i="1"/>
  <c r="L5194" i="1"/>
  <c r="M5194" i="1" s="1"/>
  <c r="L5195" i="1"/>
  <c r="M5195" i="1" s="1"/>
  <c r="L5196" i="1"/>
  <c r="M5196" i="1" s="1"/>
  <c r="L5197" i="1"/>
  <c r="M5197" i="1" s="1"/>
  <c r="L5198" i="1"/>
  <c r="M5198" i="1" s="1"/>
  <c r="L5199" i="1"/>
  <c r="L5200" i="1"/>
  <c r="M5200" i="1" s="1"/>
  <c r="L5201" i="1"/>
  <c r="M5201" i="1" s="1"/>
  <c r="L5202" i="1"/>
  <c r="L5203" i="1"/>
  <c r="M5203" i="1" s="1"/>
  <c r="L5204" i="1"/>
  <c r="L5205" i="1"/>
  <c r="L5206" i="1"/>
  <c r="M5206" i="1" s="1"/>
  <c r="L5207" i="1"/>
  <c r="L5208" i="1"/>
  <c r="L5209" i="1"/>
  <c r="M5209" i="1" s="1"/>
  <c r="L5210" i="1"/>
  <c r="M5210" i="1" s="1"/>
  <c r="L5211" i="1"/>
  <c r="M5211" i="1" s="1"/>
  <c r="L5212" i="1"/>
  <c r="L5213" i="1"/>
  <c r="M5213" i="1" s="1"/>
  <c r="L5214" i="1"/>
  <c r="M5214" i="1" s="1"/>
  <c r="L5215" i="1"/>
  <c r="M5215" i="1" s="1"/>
  <c r="L5216" i="1"/>
  <c r="L5217" i="1"/>
  <c r="L5218" i="1"/>
  <c r="L5219" i="1"/>
  <c r="M5219" i="1" s="1"/>
  <c r="L5220" i="1"/>
  <c r="L5221" i="1"/>
  <c r="M5221" i="1" s="1"/>
  <c r="L5222" i="1"/>
  <c r="L5223" i="1"/>
  <c r="L5224" i="1"/>
  <c r="L5225" i="1"/>
  <c r="M5225" i="1" s="1"/>
  <c r="L5226" i="1"/>
  <c r="M5226" i="1" s="1"/>
  <c r="L5227" i="1"/>
  <c r="L5228" i="1"/>
  <c r="L5229" i="1"/>
  <c r="L5230" i="1"/>
  <c r="L5231" i="1"/>
  <c r="L5232" i="1"/>
  <c r="L5233" i="1"/>
  <c r="M5233" i="1" s="1"/>
  <c r="L5234" i="1"/>
  <c r="M5234" i="1" s="1"/>
  <c r="L5235" i="1"/>
  <c r="M5235" i="1" s="1"/>
  <c r="L5236" i="1"/>
  <c r="M5236" i="1" s="1"/>
  <c r="L5237" i="1"/>
  <c r="M5237" i="1" s="1"/>
  <c r="L5238" i="1"/>
  <c r="M5238" i="1" s="1"/>
  <c r="L5239" i="1"/>
  <c r="M5239" i="1" s="1"/>
  <c r="L5240" i="1"/>
  <c r="M5240" i="1" s="1"/>
  <c r="L5241" i="1"/>
  <c r="L5242" i="1"/>
  <c r="L5243" i="1"/>
  <c r="M5243" i="1" s="1"/>
  <c r="L5244" i="1"/>
  <c r="L5245" i="1"/>
  <c r="M5245" i="1" s="1"/>
  <c r="L5246" i="1"/>
  <c r="L5247" i="1"/>
  <c r="L5248" i="1"/>
  <c r="L5249" i="1"/>
  <c r="M5249" i="1" s="1"/>
  <c r="L5250" i="1"/>
  <c r="M5250" i="1" s="1"/>
  <c r="L5251" i="1"/>
  <c r="L5252" i="1"/>
  <c r="L5253" i="1"/>
  <c r="M5253" i="1" s="1"/>
  <c r="L5254" i="1"/>
  <c r="M5254" i="1" s="1"/>
  <c r="L5255" i="1"/>
  <c r="M5255" i="1" s="1"/>
  <c r="L5256" i="1"/>
  <c r="M5256" i="1" s="1"/>
  <c r="L5257" i="1"/>
  <c r="M5257" i="1" s="1"/>
  <c r="L5258" i="1"/>
  <c r="L5259" i="1"/>
  <c r="L5260" i="1"/>
  <c r="L5261" i="1"/>
  <c r="L5262" i="1"/>
  <c r="M5262" i="1" s="1"/>
  <c r="L5263" i="1"/>
  <c r="L5264" i="1"/>
  <c r="M5264" i="1" s="1"/>
  <c r="L5265" i="1"/>
  <c r="M5265" i="1" s="1"/>
  <c r="L5266" i="1"/>
  <c r="M5266" i="1" s="1"/>
  <c r="L5267" i="1"/>
  <c r="M5267" i="1" s="1"/>
  <c r="L5268" i="1"/>
  <c r="M5268" i="1" s="1"/>
  <c r="L5269" i="1"/>
  <c r="L5270" i="1"/>
  <c r="M5270" i="1" s="1"/>
  <c r="L5271" i="1"/>
  <c r="L5272" i="1"/>
  <c r="L5273" i="1"/>
  <c r="M5273" i="1" s="1"/>
  <c r="L5274" i="1"/>
  <c r="L5275" i="1"/>
  <c r="L5276" i="1"/>
  <c r="M5276" i="1" s="1"/>
  <c r="L5277" i="1"/>
  <c r="M5277" i="1" s="1"/>
  <c r="L5278" i="1"/>
  <c r="L5279" i="1"/>
  <c r="M5279" i="1" s="1"/>
  <c r="L5280" i="1"/>
  <c r="M5280" i="1" s="1"/>
  <c r="L5281" i="1"/>
  <c r="M5281" i="1" s="1"/>
  <c r="L5282" i="1"/>
  <c r="M5282" i="1" s="1"/>
  <c r="L5283" i="1"/>
  <c r="M5283" i="1" s="1"/>
  <c r="L5284" i="1"/>
  <c r="M5284" i="1" s="1"/>
  <c r="L5285" i="1"/>
  <c r="M5285" i="1" s="1"/>
  <c r="L5286" i="1"/>
  <c r="M5286" i="1" s="1"/>
  <c r="L5287" i="1"/>
  <c r="M5287" i="1" s="1"/>
  <c r="L5288" i="1"/>
  <c r="L5289" i="1"/>
  <c r="L5290" i="1"/>
  <c r="L5291" i="1"/>
  <c r="M5291" i="1" s="1"/>
  <c r="L5292" i="1"/>
  <c r="M5292" i="1" s="1"/>
  <c r="L5293" i="1"/>
  <c r="M5293" i="1" s="1"/>
  <c r="L5294" i="1"/>
  <c r="M5294" i="1" s="1"/>
  <c r="L5295" i="1"/>
  <c r="M5295" i="1" s="1"/>
  <c r="L5296" i="1"/>
  <c r="M5296" i="1" s="1"/>
  <c r="L5297" i="1"/>
  <c r="L5298" i="1"/>
  <c r="M5298" i="1" s="1"/>
  <c r="L5299" i="1"/>
  <c r="M5299" i="1" s="1"/>
  <c r="L5300" i="1"/>
  <c r="L5301" i="1"/>
  <c r="L5302" i="1"/>
  <c r="L5303" i="1"/>
  <c r="L5304" i="1"/>
  <c r="L5305" i="1"/>
  <c r="L5306" i="1"/>
  <c r="M5306" i="1" s="1"/>
  <c r="L5307" i="1"/>
  <c r="M5307" i="1" s="1"/>
  <c r="L5308" i="1"/>
  <c r="M5308" i="1" s="1"/>
  <c r="L5309" i="1"/>
  <c r="M5309" i="1" s="1"/>
  <c r="L5310" i="1"/>
  <c r="L5311" i="1"/>
  <c r="M5311" i="1" s="1"/>
  <c r="L5312" i="1"/>
  <c r="M5312" i="1" s="1"/>
  <c r="L5313" i="1"/>
  <c r="M5313" i="1" s="1"/>
  <c r="L5314" i="1"/>
  <c r="M5314" i="1" s="1"/>
  <c r="L5315" i="1"/>
  <c r="L5316" i="1"/>
  <c r="L5317" i="1"/>
  <c r="M5317" i="1" s="1"/>
  <c r="L5318" i="1"/>
  <c r="M5318" i="1" s="1"/>
  <c r="L5319" i="1"/>
  <c r="M5319" i="1" s="1"/>
  <c r="L5320" i="1"/>
  <c r="M5320" i="1" s="1"/>
  <c r="L5321" i="1"/>
  <c r="M5321" i="1" s="1"/>
  <c r="L5322" i="1"/>
  <c r="L5323" i="1"/>
  <c r="M5323" i="1" s="1"/>
  <c r="L5324" i="1"/>
  <c r="M5324" i="1" s="1"/>
  <c r="L5325" i="1"/>
  <c r="M5325" i="1" s="1"/>
  <c r="L5326" i="1"/>
  <c r="L5327" i="1"/>
  <c r="L5328" i="1"/>
  <c r="L5329" i="1"/>
  <c r="L5330" i="1"/>
  <c r="L5331" i="1"/>
  <c r="M5331" i="1" s="1"/>
  <c r="L5332" i="1"/>
  <c r="M5332" i="1" s="1"/>
  <c r="L5333" i="1"/>
  <c r="M5333" i="1" s="1"/>
  <c r="L5334" i="1"/>
  <c r="L5335" i="1"/>
  <c r="M5335" i="1" s="1"/>
  <c r="L5336" i="1"/>
  <c r="L5337" i="1"/>
  <c r="M5337" i="1" s="1"/>
  <c r="L5338" i="1"/>
  <c r="M5338" i="1" s="1"/>
  <c r="L5339" i="1"/>
  <c r="L5340" i="1"/>
  <c r="L5341" i="1"/>
  <c r="L5342" i="1"/>
  <c r="L5343" i="1"/>
  <c r="M5343" i="1" s="1"/>
  <c r="L5344" i="1"/>
  <c r="L5345" i="1"/>
  <c r="L5346" i="1"/>
  <c r="M5346" i="1" s="1"/>
  <c r="L5347" i="1"/>
  <c r="M5347" i="1" s="1"/>
  <c r="L5348" i="1"/>
  <c r="M5348" i="1" s="1"/>
  <c r="L5349" i="1"/>
  <c r="L5350" i="1"/>
  <c r="M5350" i="1" s="1"/>
  <c r="L5351" i="1"/>
  <c r="M5351" i="1" s="1"/>
  <c r="L5352" i="1"/>
  <c r="L5353" i="1"/>
  <c r="L5354" i="1"/>
  <c r="L5355" i="1"/>
  <c r="L5356" i="1"/>
  <c r="M5356" i="1" s="1"/>
  <c r="L5357" i="1"/>
  <c r="M5357" i="1" s="1"/>
  <c r="L5358" i="1"/>
  <c r="L5359" i="1"/>
  <c r="L5360" i="1"/>
  <c r="M5360" i="1" s="1"/>
  <c r="L5361" i="1"/>
  <c r="L5362" i="1"/>
  <c r="L5363" i="1"/>
  <c r="M5363" i="1" s="1"/>
  <c r="L5364" i="1"/>
  <c r="L5365" i="1"/>
  <c r="L5366" i="1"/>
  <c r="L5367" i="1"/>
  <c r="M5367" i="1" s="1"/>
  <c r="L5368" i="1"/>
  <c r="M5368" i="1" s="1"/>
  <c r="L5369" i="1"/>
  <c r="M5369" i="1" s="1"/>
  <c r="L5370" i="1"/>
  <c r="L5371" i="1"/>
  <c r="M5371" i="1" s="1"/>
  <c r="L5372" i="1"/>
  <c r="L5373" i="1"/>
  <c r="M5373" i="1" s="1"/>
  <c r="L5374" i="1"/>
  <c r="M5374" i="1" s="1"/>
  <c r="L5375" i="1"/>
  <c r="L5376" i="1"/>
  <c r="L5377" i="1"/>
  <c r="L5378" i="1"/>
  <c r="M5378" i="1" s="1"/>
  <c r="L5379" i="1"/>
  <c r="M5379" i="1" s="1"/>
  <c r="L5380" i="1"/>
  <c r="M5380" i="1" s="1"/>
  <c r="L5381" i="1"/>
  <c r="M5381" i="1" s="1"/>
  <c r="L5382" i="1"/>
  <c r="L5383" i="1"/>
  <c r="M5383" i="1" s="1"/>
  <c r="L5384" i="1"/>
  <c r="L5385" i="1"/>
  <c r="M5385" i="1" s="1"/>
  <c r="L5386" i="1"/>
  <c r="L5387" i="1"/>
  <c r="L5388" i="1"/>
  <c r="L5389" i="1"/>
  <c r="M5389" i="1" s="1"/>
  <c r="L5390" i="1"/>
  <c r="L5391" i="1"/>
  <c r="M5391" i="1" s="1"/>
  <c r="L5392" i="1"/>
  <c r="L5393" i="1"/>
  <c r="M5393" i="1" s="1"/>
  <c r="L5394" i="1"/>
  <c r="L5395" i="1"/>
  <c r="L5396" i="1"/>
  <c r="L5397" i="1"/>
  <c r="M5397" i="1" s="1"/>
  <c r="L5398" i="1"/>
  <c r="L5399" i="1"/>
  <c r="M5399" i="1" s="1"/>
  <c r="L5400" i="1"/>
  <c r="L5401" i="1"/>
  <c r="L5402" i="1"/>
  <c r="M5402" i="1" s="1"/>
  <c r="L5403" i="1"/>
  <c r="M5403" i="1" s="1"/>
  <c r="L5404" i="1"/>
  <c r="L5405" i="1"/>
  <c r="M5405" i="1" s="1"/>
  <c r="L5406" i="1"/>
  <c r="M5406" i="1" s="1"/>
  <c r="L5407" i="1"/>
  <c r="L5408" i="1"/>
  <c r="M5408" i="1" s="1"/>
  <c r="L5409" i="1"/>
  <c r="M5409" i="1" s="1"/>
  <c r="L5410" i="1"/>
  <c r="M5410" i="1" s="1"/>
  <c r="L5411" i="1"/>
  <c r="L5412" i="1"/>
  <c r="L5413" i="1"/>
  <c r="M5413" i="1" s="1"/>
  <c r="L5414" i="1"/>
  <c r="L5415" i="1"/>
  <c r="L5416" i="1"/>
  <c r="L5417" i="1"/>
  <c r="L5418" i="1"/>
  <c r="L5419" i="1"/>
  <c r="L5420" i="1"/>
  <c r="M5420" i="1" s="1"/>
  <c r="L5421" i="1"/>
  <c r="L5422" i="1"/>
  <c r="L5423" i="1"/>
  <c r="M5423" i="1" s="1"/>
  <c r="L5424" i="1"/>
  <c r="M5424" i="1" s="1"/>
  <c r="L5425" i="1"/>
  <c r="M5425" i="1" s="1"/>
  <c r="L5426" i="1"/>
  <c r="M5426" i="1" s="1"/>
  <c r="L5427" i="1"/>
  <c r="M5427" i="1" s="1"/>
  <c r="L5428" i="1"/>
  <c r="M5428" i="1" s="1"/>
  <c r="L5429" i="1"/>
  <c r="M5429" i="1" s="1"/>
  <c r="L5430" i="1"/>
  <c r="L5431" i="1"/>
  <c r="M5431" i="1" s="1"/>
  <c r="L5432" i="1"/>
  <c r="L5433" i="1"/>
  <c r="M5433" i="1" s="1"/>
  <c r="L5434" i="1"/>
  <c r="M5434" i="1" s="1"/>
  <c r="L5435" i="1"/>
  <c r="M5435" i="1" s="1"/>
  <c r="L5436" i="1"/>
  <c r="L5437" i="1"/>
  <c r="M5437" i="1" s="1"/>
  <c r="L5438" i="1"/>
  <c r="M5438" i="1" s="1"/>
  <c r="L5439" i="1"/>
  <c r="M5439" i="1" s="1"/>
  <c r="L5440" i="1"/>
  <c r="L5441" i="1"/>
  <c r="L5442" i="1"/>
  <c r="L5443" i="1"/>
  <c r="M5443" i="1" s="1"/>
  <c r="L5444" i="1"/>
  <c r="L5445" i="1"/>
  <c r="M5445" i="1" s="1"/>
  <c r="L5446" i="1"/>
  <c r="L5447" i="1"/>
  <c r="M5447" i="1" s="1"/>
  <c r="L5448" i="1"/>
  <c r="L5449" i="1"/>
  <c r="M5449" i="1" s="1"/>
  <c r="L5450" i="1"/>
  <c r="L5451" i="1"/>
  <c r="M5451" i="1" s="1"/>
  <c r="L5452" i="1"/>
  <c r="L5453" i="1"/>
  <c r="L5454" i="1"/>
  <c r="M5454" i="1" s="1"/>
  <c r="L5455" i="1"/>
  <c r="L5456" i="1"/>
  <c r="L5457" i="1"/>
  <c r="L5458" i="1"/>
  <c r="L5459" i="1"/>
  <c r="L5460" i="1"/>
  <c r="L5461" i="1"/>
  <c r="L5462" i="1"/>
  <c r="M5462" i="1" s="1"/>
  <c r="L5463" i="1"/>
  <c r="M5463" i="1" s="1"/>
  <c r="L5464" i="1"/>
  <c r="L5465" i="1"/>
  <c r="M5465" i="1" s="1"/>
  <c r="L5466" i="1"/>
  <c r="M5466" i="1" s="1"/>
  <c r="L5467" i="1"/>
  <c r="L5468" i="1"/>
  <c r="M5468" i="1" s="1"/>
  <c r="L5469" i="1"/>
  <c r="L5470" i="1"/>
  <c r="L5471" i="1"/>
  <c r="M5471" i="1" s="1"/>
  <c r="L5472" i="1"/>
  <c r="M5472" i="1" s="1"/>
  <c r="L5473" i="1"/>
  <c r="M5473" i="1" s="1"/>
  <c r="L5474" i="1"/>
  <c r="M5474" i="1" s="1"/>
  <c r="L5475" i="1"/>
  <c r="L5476" i="1"/>
  <c r="M5476" i="1" s="1"/>
  <c r="L5477" i="1"/>
  <c r="M5477" i="1" s="1"/>
  <c r="L5478" i="1"/>
  <c r="L5479" i="1"/>
  <c r="M5479" i="1" s="1"/>
  <c r="L5480" i="1"/>
  <c r="L5481" i="1"/>
  <c r="L5482" i="1"/>
  <c r="M5482" i="1" s="1"/>
  <c r="L5483" i="1"/>
  <c r="M5483" i="1" s="1"/>
  <c r="L5484" i="1"/>
  <c r="M5484" i="1" s="1"/>
  <c r="L5485" i="1"/>
  <c r="L5486" i="1"/>
  <c r="M5486" i="1" s="1"/>
  <c r="L5487" i="1"/>
  <c r="M5487" i="1" s="1"/>
  <c r="L5488" i="1"/>
  <c r="M5488" i="1" s="1"/>
  <c r="L5489" i="1"/>
  <c r="L5490" i="1"/>
  <c r="M5490" i="1" s="1"/>
  <c r="L5491" i="1"/>
  <c r="M5491" i="1" s="1"/>
  <c r="L5492" i="1"/>
  <c r="M5492" i="1" s="1"/>
  <c r="L5493" i="1"/>
  <c r="M5493" i="1" s="1"/>
  <c r="L5494" i="1"/>
  <c r="M5494" i="1" s="1"/>
  <c r="L5495" i="1"/>
  <c r="M5495" i="1" s="1"/>
  <c r="L5496" i="1"/>
  <c r="M5496" i="1" s="1"/>
  <c r="L5497" i="1"/>
  <c r="M5497" i="1" s="1"/>
  <c r="L5498" i="1"/>
  <c r="M5498" i="1" s="1"/>
  <c r="L5499" i="1"/>
  <c r="M5499" i="1" s="1"/>
  <c r="L5500" i="1"/>
  <c r="M5500" i="1" s="1"/>
  <c r="L5501" i="1"/>
  <c r="L5502" i="1"/>
  <c r="L5503" i="1"/>
  <c r="M5503" i="1" s="1"/>
  <c r="L5504" i="1"/>
  <c r="M5504" i="1" s="1"/>
  <c r="L5505" i="1"/>
  <c r="L5506" i="1"/>
  <c r="M5506" i="1" s="1"/>
  <c r="L5507" i="1"/>
  <c r="L5508" i="1"/>
  <c r="M5508" i="1" s="1"/>
  <c r="L5509" i="1"/>
  <c r="M5509" i="1" s="1"/>
  <c r="L5510" i="1"/>
  <c r="L5511" i="1"/>
  <c r="M5511" i="1" s="1"/>
  <c r="L5512" i="1"/>
  <c r="M5512" i="1" s="1"/>
  <c r="L5513" i="1"/>
  <c r="M5513" i="1" s="1"/>
  <c r="L5514" i="1"/>
  <c r="M5514" i="1" s="1"/>
  <c r="L5515" i="1"/>
  <c r="M5515" i="1" s="1"/>
  <c r="L5516" i="1"/>
  <c r="M5516" i="1" s="1"/>
  <c r="L5517" i="1"/>
  <c r="L5518" i="1"/>
  <c r="L5519" i="1"/>
  <c r="L5520" i="1"/>
  <c r="M5520" i="1" s="1"/>
  <c r="L5521" i="1"/>
  <c r="M5521" i="1" s="1"/>
  <c r="L5522" i="1"/>
  <c r="L5523" i="1"/>
  <c r="M5523" i="1" s="1"/>
  <c r="L5524" i="1"/>
  <c r="M5524" i="1" s="1"/>
  <c r="L5525" i="1"/>
  <c r="M5525" i="1" s="1"/>
  <c r="L5526" i="1"/>
  <c r="M5526" i="1" s="1"/>
  <c r="L5527" i="1"/>
  <c r="L5528" i="1"/>
  <c r="M5528" i="1" s="1"/>
  <c r="L5529" i="1"/>
  <c r="L5530" i="1"/>
  <c r="L5531" i="1"/>
  <c r="L5532" i="1"/>
  <c r="M5532" i="1" s="1"/>
  <c r="L5533" i="1"/>
  <c r="M5533" i="1" s="1"/>
  <c r="L5534" i="1"/>
  <c r="M5534" i="1" s="1"/>
  <c r="L5535" i="1"/>
  <c r="M5535" i="1" s="1"/>
  <c r="L5536" i="1"/>
  <c r="M5536" i="1" s="1"/>
  <c r="L5537" i="1"/>
  <c r="M5537" i="1" s="1"/>
  <c r="L5538" i="1"/>
  <c r="M5538" i="1" s="1"/>
  <c r="L5539" i="1"/>
  <c r="L5540" i="1"/>
  <c r="M5540" i="1" s="1"/>
  <c r="L5541" i="1"/>
  <c r="L5542" i="1"/>
  <c r="L5543" i="1"/>
  <c r="M5543" i="1" s="1"/>
  <c r="L5544" i="1"/>
  <c r="M5544" i="1" s="1"/>
  <c r="L5545" i="1"/>
  <c r="L5546" i="1"/>
  <c r="L5547" i="1"/>
  <c r="M5547" i="1" s="1"/>
  <c r="L5548" i="1"/>
  <c r="L5549" i="1"/>
  <c r="M5549" i="1" s="1"/>
  <c r="L5550" i="1"/>
  <c r="L5551" i="1"/>
  <c r="L5552" i="1"/>
  <c r="M5552" i="1" s="1"/>
  <c r="L5553" i="1"/>
  <c r="M5553" i="1" s="1"/>
  <c r="L5554" i="1"/>
  <c r="L5555" i="1"/>
  <c r="L5556" i="1"/>
  <c r="M5556" i="1" s="1"/>
  <c r="L5557" i="1"/>
  <c r="M5557" i="1" s="1"/>
  <c r="L5558" i="1"/>
  <c r="M5558" i="1" s="1"/>
  <c r="L5559" i="1"/>
  <c r="M5559" i="1" s="1"/>
  <c r="L5560" i="1"/>
  <c r="M5560" i="1" s="1"/>
  <c r="L5561" i="1"/>
  <c r="L5562" i="1"/>
  <c r="M5562" i="1" s="1"/>
  <c r="L5563" i="1"/>
  <c r="M5563" i="1" s="1"/>
  <c r="L5564" i="1"/>
  <c r="L5565" i="1"/>
  <c r="L5566" i="1"/>
  <c r="L5567" i="1"/>
  <c r="M5567" i="1" s="1"/>
  <c r="L5568" i="1"/>
  <c r="M5568" i="1" s="1"/>
  <c r="L5569" i="1"/>
  <c r="L5570" i="1"/>
  <c r="M5570" i="1" s="1"/>
  <c r="L5571" i="1"/>
  <c r="L5572" i="1"/>
  <c r="L5573" i="1"/>
  <c r="L5574" i="1"/>
  <c r="M5574" i="1" s="1"/>
  <c r="L5575" i="1"/>
  <c r="M5575" i="1" s="1"/>
  <c r="L5576" i="1"/>
  <c r="L5577" i="1"/>
  <c r="M5577" i="1" s="1"/>
  <c r="L5578" i="1"/>
  <c r="L5579" i="1"/>
  <c r="M5579" i="1" s="1"/>
  <c r="L5580" i="1"/>
  <c r="L5581" i="1"/>
  <c r="M5581" i="1" s="1"/>
  <c r="L5582" i="1"/>
  <c r="M5582" i="1" s="1"/>
  <c r="L5583" i="1"/>
  <c r="M5583" i="1" s="1"/>
  <c r="L5584" i="1"/>
  <c r="L5585" i="1"/>
  <c r="L5586" i="1"/>
  <c r="M5586" i="1" s="1"/>
  <c r="L5587" i="1"/>
  <c r="L5588" i="1"/>
  <c r="M5588" i="1" s="1"/>
  <c r="L5589" i="1"/>
  <c r="L5590" i="1"/>
  <c r="L5591" i="1"/>
  <c r="L5592" i="1"/>
  <c r="M5592" i="1" s="1"/>
  <c r="L5593" i="1"/>
  <c r="M5593" i="1" s="1"/>
  <c r="L5594" i="1"/>
  <c r="L5595" i="1"/>
  <c r="L5596" i="1"/>
  <c r="M5596" i="1" s="1"/>
  <c r="L5597" i="1"/>
  <c r="L5598" i="1"/>
  <c r="M5598" i="1" s="1"/>
  <c r="L5599" i="1"/>
  <c r="M5599" i="1" s="1"/>
  <c r="L5600" i="1"/>
  <c r="L5601" i="1"/>
  <c r="M5601" i="1" s="1"/>
  <c r="L5602" i="1"/>
  <c r="L5603" i="1"/>
  <c r="L5604" i="1"/>
  <c r="M5604" i="1" s="1"/>
  <c r="L5605" i="1"/>
  <c r="L5606" i="1"/>
  <c r="L5607" i="1"/>
  <c r="L5608" i="1"/>
  <c r="M5608" i="1" s="1"/>
  <c r="L5609" i="1"/>
  <c r="M5609" i="1" s="1"/>
  <c r="L5610" i="1"/>
  <c r="M5610" i="1" s="1"/>
  <c r="L5611" i="1"/>
  <c r="M5611" i="1" s="1"/>
  <c r="L5612" i="1"/>
  <c r="L5613" i="1"/>
  <c r="M5613" i="1" s="1"/>
  <c r="L5614" i="1"/>
  <c r="L5615" i="1"/>
  <c r="M5615" i="1" s="1"/>
  <c r="L5616" i="1"/>
  <c r="M5616" i="1" s="1"/>
  <c r="L5617" i="1"/>
  <c r="L5618" i="1"/>
  <c r="M5618" i="1" s="1"/>
  <c r="L5619" i="1"/>
  <c r="L5620" i="1"/>
  <c r="L5621" i="1"/>
  <c r="M5621" i="1" s="1"/>
  <c r="L5622" i="1"/>
  <c r="L5623" i="1"/>
  <c r="L5624" i="1"/>
  <c r="M5624" i="1" s="1"/>
  <c r="L5625" i="1"/>
  <c r="L5626" i="1"/>
  <c r="M5626" i="1" s="1"/>
  <c r="L5627" i="1"/>
  <c r="M5627" i="1" s="1"/>
  <c r="L5628" i="1"/>
  <c r="M5628" i="1" s="1"/>
  <c r="L5629" i="1"/>
  <c r="M5629" i="1" s="1"/>
  <c r="L5630" i="1"/>
  <c r="M5630" i="1" s="1"/>
  <c r="L5631" i="1"/>
  <c r="M5631" i="1" s="1"/>
  <c r="L5632" i="1"/>
  <c r="L5633" i="1"/>
  <c r="M5633" i="1" s="1"/>
  <c r="L5634" i="1"/>
  <c r="M5634" i="1" s="1"/>
  <c r="L5635" i="1"/>
  <c r="M5635" i="1" s="1"/>
  <c r="L5636" i="1"/>
  <c r="L5637" i="1"/>
  <c r="L5638" i="1"/>
  <c r="M5638" i="1" s="1"/>
  <c r="L5639" i="1"/>
  <c r="M5639" i="1" s="1"/>
  <c r="L5640" i="1"/>
  <c r="L5641" i="1"/>
  <c r="L5642" i="1"/>
  <c r="L5643" i="1"/>
  <c r="M5643" i="1" s="1"/>
  <c r="L5644" i="1"/>
  <c r="M5644" i="1" s="1"/>
  <c r="L5645" i="1"/>
  <c r="L5646" i="1"/>
  <c r="L5647" i="1"/>
  <c r="L5648" i="1"/>
  <c r="L5649" i="1"/>
  <c r="L5650" i="1"/>
  <c r="M5650" i="1" s="1"/>
  <c r="L5651" i="1"/>
  <c r="M5651" i="1" s="1"/>
  <c r="L5652" i="1"/>
  <c r="M5652" i="1" s="1"/>
  <c r="L5653" i="1"/>
  <c r="L5654" i="1"/>
  <c r="M5654" i="1" s="1"/>
  <c r="L5655" i="1"/>
  <c r="M5655" i="1" s="1"/>
  <c r="L5656" i="1"/>
  <c r="L5657" i="1"/>
  <c r="L5658" i="1"/>
  <c r="M5658" i="1" s="1"/>
  <c r="L5659" i="1"/>
  <c r="M5659" i="1" s="1"/>
  <c r="L5660" i="1"/>
  <c r="M5660" i="1" s="1"/>
  <c r="L5661" i="1"/>
  <c r="M5661" i="1" s="1"/>
  <c r="L5662" i="1"/>
  <c r="M5662" i="1" s="1"/>
  <c r="L5663" i="1"/>
  <c r="M5663" i="1" s="1"/>
  <c r="L5664" i="1"/>
  <c r="L5665" i="1"/>
  <c r="M5665" i="1" s="1"/>
  <c r="L5666" i="1"/>
  <c r="M5666" i="1" s="1"/>
  <c r="L5667" i="1"/>
  <c r="L5668" i="1"/>
  <c r="L5669" i="1"/>
  <c r="M5669" i="1" s="1"/>
  <c r="L5670" i="1"/>
  <c r="L5671" i="1"/>
  <c r="L5672" i="1"/>
  <c r="M5672" i="1" s="1"/>
  <c r="L5673" i="1"/>
  <c r="M5673" i="1" s="1"/>
  <c r="L5674" i="1"/>
  <c r="M5674" i="1" s="1"/>
  <c r="L5675" i="1"/>
  <c r="M5675" i="1" s="1"/>
  <c r="L5676" i="1"/>
  <c r="M5676" i="1" s="1"/>
  <c r="L5677" i="1"/>
  <c r="M5677" i="1" s="1"/>
  <c r="L5678" i="1"/>
  <c r="M5678" i="1" s="1"/>
  <c r="L5679" i="1"/>
  <c r="M5679" i="1" s="1"/>
  <c r="L5680" i="1"/>
  <c r="M5680" i="1" s="1"/>
  <c r="L5681" i="1"/>
  <c r="L5682" i="1"/>
  <c r="L5683" i="1"/>
  <c r="L5684" i="1"/>
  <c r="L5685" i="1"/>
  <c r="L5686" i="1"/>
  <c r="L5687" i="1"/>
  <c r="M5687" i="1" s="1"/>
  <c r="L5688" i="1"/>
  <c r="M5688" i="1" s="1"/>
  <c r="L5689" i="1"/>
  <c r="L5690" i="1"/>
  <c r="L5691" i="1"/>
  <c r="L5692" i="1"/>
  <c r="L5693" i="1"/>
  <c r="M5693" i="1" s="1"/>
  <c r="L5694" i="1"/>
  <c r="M5694" i="1" s="1"/>
  <c r="L5695" i="1"/>
  <c r="M5695" i="1" s="1"/>
  <c r="L5696" i="1"/>
  <c r="L5697" i="1"/>
  <c r="M5697" i="1" s="1"/>
  <c r="L5698" i="1"/>
  <c r="L5699" i="1"/>
  <c r="L5700" i="1"/>
  <c r="M5700" i="1" s="1"/>
  <c r="L5701" i="1"/>
  <c r="M5701" i="1" s="1"/>
  <c r="L5702" i="1"/>
  <c r="M5702" i="1" s="1"/>
  <c r="L5703" i="1"/>
  <c r="M5703" i="1" s="1"/>
  <c r="L5704" i="1"/>
  <c r="L5705" i="1"/>
  <c r="L5706" i="1"/>
  <c r="M5706" i="1" s="1"/>
  <c r="L5707" i="1"/>
  <c r="L5708" i="1"/>
  <c r="M5708" i="1" s="1"/>
  <c r="L5709" i="1"/>
  <c r="M5709" i="1" s="1"/>
  <c r="L5710" i="1"/>
  <c r="L5711" i="1"/>
  <c r="L5712" i="1"/>
  <c r="M5712" i="1" s="1"/>
  <c r="L5713" i="1"/>
  <c r="M5713" i="1" s="1"/>
  <c r="L5714" i="1"/>
  <c r="M5714" i="1" s="1"/>
  <c r="L5715" i="1"/>
  <c r="M5715" i="1" s="1"/>
  <c r="L5716" i="1"/>
  <c r="M5716" i="1" s="1"/>
  <c r="L5717" i="1"/>
  <c r="M5717" i="1" s="1"/>
  <c r="L5718" i="1"/>
  <c r="M5718" i="1" s="1"/>
  <c r="L5719" i="1"/>
  <c r="L5720" i="1"/>
  <c r="L5721" i="1"/>
  <c r="M5721" i="1" s="1"/>
  <c r="L5722" i="1"/>
  <c r="L5723" i="1"/>
  <c r="M5723" i="1" s="1"/>
  <c r="L5724" i="1"/>
  <c r="L5725" i="1"/>
  <c r="L5726" i="1"/>
  <c r="L5727" i="1"/>
  <c r="M5727" i="1" s="1"/>
  <c r="L5728" i="1"/>
  <c r="M5728" i="1" s="1"/>
  <c r="L5729" i="1"/>
  <c r="L5730" i="1"/>
  <c r="M5730" i="1" s="1"/>
  <c r="L5731" i="1"/>
  <c r="M5731" i="1" s="1"/>
  <c r="L5732" i="1"/>
  <c r="M5732" i="1" s="1"/>
  <c r="L5733" i="1"/>
  <c r="L5734" i="1"/>
  <c r="M5734" i="1" s="1"/>
  <c r="L5735" i="1"/>
  <c r="L5736" i="1"/>
  <c r="M5736" i="1" s="1"/>
  <c r="L5737" i="1"/>
  <c r="L5738" i="1"/>
  <c r="M5738" i="1" s="1"/>
  <c r="L5739" i="1"/>
  <c r="M5739" i="1" s="1"/>
  <c r="L5740" i="1"/>
  <c r="M5740" i="1" s="1"/>
  <c r="L5741" i="1"/>
  <c r="M5741" i="1" s="1"/>
  <c r="L5742" i="1"/>
  <c r="M5742" i="1" s="1"/>
  <c r="L5743" i="1"/>
  <c r="L5744" i="1"/>
  <c r="M5744" i="1" s="1"/>
  <c r="L5745" i="1"/>
  <c r="M5745" i="1" s="1"/>
  <c r="L5746" i="1"/>
  <c r="M5746" i="1" s="1"/>
  <c r="L5747" i="1"/>
  <c r="M5747" i="1" s="1"/>
  <c r="L5748" i="1"/>
  <c r="M5748" i="1" s="1"/>
  <c r="L5749" i="1"/>
  <c r="M5749" i="1" s="1"/>
  <c r="L5750" i="1"/>
  <c r="M5750" i="1" s="1"/>
  <c r="L5751" i="1"/>
  <c r="L5752" i="1"/>
  <c r="M5752" i="1" s="1"/>
  <c r="L5753" i="1"/>
  <c r="M5753" i="1" s="1"/>
  <c r="L5754" i="1"/>
  <c r="M5754" i="1" s="1"/>
  <c r="L5755" i="1"/>
  <c r="M5755" i="1" s="1"/>
  <c r="L5756" i="1"/>
  <c r="L5757" i="1"/>
  <c r="L5758" i="1"/>
  <c r="L5759" i="1"/>
  <c r="M5759" i="1" s="1"/>
  <c r="L5760" i="1"/>
  <c r="M5760" i="1" s="1"/>
  <c r="L5761" i="1"/>
  <c r="M5761" i="1" s="1"/>
  <c r="L5762" i="1"/>
  <c r="M5762" i="1" s="1"/>
  <c r="L5763" i="1"/>
  <c r="M5763" i="1" s="1"/>
  <c r="L5764" i="1"/>
  <c r="L5765" i="1"/>
  <c r="L5766" i="1"/>
  <c r="M5766" i="1" s="1"/>
  <c r="L5767" i="1"/>
  <c r="L5768" i="1"/>
  <c r="L5769" i="1"/>
  <c r="L5770" i="1"/>
  <c r="L5771" i="1"/>
  <c r="L5772" i="1"/>
  <c r="L5773" i="1"/>
  <c r="L5774" i="1"/>
  <c r="L5775" i="1"/>
  <c r="L5776" i="1"/>
  <c r="L5777" i="1"/>
  <c r="L5778" i="1"/>
  <c r="L5779" i="1"/>
  <c r="M5779" i="1" s="1"/>
  <c r="L5780" i="1"/>
  <c r="M5780" i="1" s="1"/>
  <c r="L5781" i="1"/>
  <c r="L5782" i="1"/>
  <c r="M5782" i="1" s="1"/>
  <c r="L5783" i="1"/>
  <c r="M5783" i="1" s="1"/>
  <c r="L5784" i="1"/>
  <c r="M5784" i="1" s="1"/>
  <c r="L5785" i="1"/>
  <c r="M5785" i="1" s="1"/>
  <c r="L5786" i="1"/>
  <c r="L5787" i="1"/>
  <c r="M5787" i="1" s="1"/>
  <c r="L5788" i="1"/>
  <c r="M5788" i="1" s="1"/>
  <c r="L5789" i="1"/>
  <c r="L5790" i="1"/>
  <c r="L5791" i="1"/>
  <c r="M5791" i="1" s="1"/>
  <c r="L5792" i="1"/>
  <c r="M5792" i="1" s="1"/>
  <c r="L5793" i="1"/>
  <c r="M5793" i="1" s="1"/>
  <c r="L5794" i="1"/>
  <c r="M5794" i="1" s="1"/>
  <c r="L5795" i="1"/>
  <c r="M5795" i="1" s="1"/>
  <c r="L5796" i="1"/>
  <c r="M5796" i="1" s="1"/>
  <c r="L5797" i="1"/>
  <c r="L5798" i="1"/>
  <c r="M5798" i="1" s="1"/>
  <c r="L5799" i="1"/>
  <c r="L5800" i="1"/>
  <c r="M5800" i="1" s="1"/>
  <c r="L5801" i="1"/>
  <c r="M5801" i="1" s="1"/>
  <c r="L5802" i="1"/>
  <c r="M5802" i="1" s="1"/>
  <c r="L5803" i="1"/>
  <c r="M5803" i="1" s="1"/>
  <c r="L5804" i="1"/>
  <c r="L5805" i="1"/>
  <c r="M5805" i="1" s="1"/>
  <c r="L5806" i="1"/>
  <c r="L5807" i="1"/>
  <c r="M5807" i="1" s="1"/>
  <c r="L5808" i="1"/>
  <c r="L5809" i="1"/>
  <c r="M5809" i="1" s="1"/>
  <c r="L5810" i="1"/>
  <c r="L5811" i="1"/>
  <c r="L5812" i="1"/>
  <c r="M5812" i="1" s="1"/>
  <c r="L5813" i="1"/>
  <c r="M5813" i="1" s="1"/>
  <c r="L5814" i="1"/>
  <c r="M5814" i="1" s="1"/>
  <c r="L5815" i="1"/>
  <c r="M5815" i="1" s="1"/>
  <c r="L5816" i="1"/>
  <c r="M5816" i="1" s="1"/>
  <c r="L5817" i="1"/>
  <c r="L5818" i="1"/>
  <c r="M5818" i="1" s="1"/>
  <c r="L5819" i="1"/>
  <c r="M5819" i="1" s="1"/>
  <c r="L5820" i="1"/>
  <c r="M5820" i="1" s="1"/>
  <c r="L5821" i="1"/>
  <c r="M5821" i="1" s="1"/>
  <c r="L5822" i="1"/>
  <c r="L5823" i="1"/>
  <c r="M5823" i="1" s="1"/>
  <c r="L5824" i="1"/>
  <c r="M5824" i="1" s="1"/>
  <c r="L5825" i="1"/>
  <c r="M5825" i="1" s="1"/>
  <c r="L5826" i="1"/>
  <c r="L5827" i="1"/>
  <c r="L5828" i="1"/>
  <c r="M5828" i="1" s="1"/>
  <c r="L5829" i="1"/>
  <c r="L5830" i="1"/>
  <c r="M5830" i="1" s="1"/>
  <c r="L5831" i="1"/>
  <c r="L5832" i="1"/>
  <c r="L5833" i="1"/>
  <c r="M5833" i="1" s="1"/>
  <c r="L5834" i="1"/>
  <c r="M5834" i="1" s="1"/>
  <c r="L5835" i="1"/>
  <c r="L5836" i="1"/>
  <c r="L5837" i="1"/>
  <c r="M5837" i="1" s="1"/>
  <c r="L5838" i="1"/>
  <c r="M5838" i="1" s="1"/>
  <c r="L5839" i="1"/>
  <c r="M5839" i="1" s="1"/>
  <c r="L5840" i="1"/>
  <c r="L5841" i="1"/>
  <c r="L5842" i="1"/>
  <c r="M5842" i="1" s="1"/>
  <c r="L5843" i="1"/>
  <c r="L5844" i="1"/>
  <c r="M5844" i="1" s="1"/>
  <c r="L5845" i="1"/>
  <c r="L5846" i="1"/>
  <c r="L5847" i="1"/>
  <c r="M5847" i="1" s="1"/>
  <c r="L5848" i="1"/>
  <c r="M5848" i="1" s="1"/>
  <c r="L5849" i="1"/>
  <c r="L5850" i="1"/>
  <c r="L5851" i="1"/>
  <c r="M5851" i="1" s="1"/>
  <c r="L5852" i="1"/>
  <c r="L5853" i="1"/>
  <c r="L5854" i="1"/>
  <c r="M5854" i="1" s="1"/>
  <c r="L5855" i="1"/>
  <c r="M5855" i="1" s="1"/>
  <c r="L5856" i="1"/>
  <c r="L5857" i="1"/>
  <c r="L5858" i="1"/>
  <c r="L5859" i="1"/>
  <c r="L5860" i="1"/>
  <c r="M5860" i="1" s="1"/>
  <c r="L5861" i="1"/>
  <c r="L5862" i="1"/>
  <c r="M5862" i="1" s="1"/>
  <c r="L5863" i="1"/>
  <c r="L5864" i="1"/>
  <c r="L5865" i="1"/>
  <c r="M5865" i="1" s="1"/>
  <c r="L5866" i="1"/>
  <c r="L5867" i="1"/>
  <c r="M5867" i="1" s="1"/>
  <c r="L5868" i="1"/>
  <c r="M5868" i="1" s="1"/>
  <c r="L5869" i="1"/>
  <c r="L5870" i="1"/>
  <c r="L5871" i="1"/>
  <c r="M5871" i="1" s="1"/>
  <c r="L5872" i="1"/>
  <c r="L5873" i="1"/>
  <c r="L5874" i="1"/>
  <c r="L5875" i="1"/>
  <c r="M5875" i="1" s="1"/>
  <c r="L5876" i="1"/>
  <c r="M5876" i="1" s="1"/>
  <c r="L5877" i="1"/>
  <c r="M5877" i="1" s="1"/>
  <c r="L5878" i="1"/>
  <c r="L5879" i="1"/>
  <c r="L5880" i="1"/>
  <c r="L5881" i="1"/>
  <c r="M5881" i="1" s="1"/>
  <c r="L5882" i="1"/>
  <c r="M5882" i="1" s="1"/>
  <c r="L5883" i="1"/>
  <c r="L5884" i="1"/>
  <c r="M5884" i="1" s="1"/>
  <c r="L5885" i="1"/>
  <c r="M5885" i="1" s="1"/>
  <c r="L5886" i="1"/>
  <c r="L5887" i="1"/>
  <c r="M5887" i="1" s="1"/>
  <c r="L5888" i="1"/>
  <c r="M5888" i="1" s="1"/>
  <c r="L5889" i="1"/>
  <c r="M5889" i="1" s="1"/>
  <c r="L5890" i="1"/>
  <c r="L5891" i="1"/>
  <c r="M5891" i="1" s="1"/>
  <c r="L5892" i="1"/>
  <c r="L5893" i="1"/>
  <c r="M5893" i="1" s="1"/>
  <c r="L5894" i="1"/>
  <c r="M5894" i="1" s="1"/>
  <c r="L5895" i="1"/>
  <c r="M5895" i="1" s="1"/>
  <c r="L5896" i="1"/>
  <c r="M5896" i="1" s="1"/>
  <c r="L5897" i="1"/>
  <c r="L5898" i="1"/>
  <c r="L5899" i="1"/>
  <c r="M5899" i="1" s="1"/>
  <c r="L5900" i="1"/>
  <c r="L5901" i="1"/>
  <c r="M5901" i="1" s="1"/>
  <c r="L5902" i="1"/>
  <c r="M5902" i="1" s="1"/>
  <c r="L5903" i="1"/>
  <c r="L5904" i="1"/>
  <c r="M5904" i="1" s="1"/>
  <c r="L5905" i="1"/>
  <c r="L5906" i="1"/>
  <c r="M5906" i="1" s="1"/>
  <c r="L5907" i="1"/>
  <c r="L5908" i="1"/>
  <c r="M5908" i="1" s="1"/>
  <c r="L5909" i="1"/>
  <c r="L5910" i="1"/>
  <c r="M5910" i="1" s="1"/>
  <c r="L5911" i="1"/>
  <c r="L5912" i="1"/>
  <c r="M5912" i="1" s="1"/>
  <c r="L5913" i="1"/>
  <c r="L5914" i="1"/>
  <c r="M5914" i="1" s="1"/>
  <c r="L5915" i="1"/>
  <c r="M5915" i="1" s="1"/>
  <c r="L5916" i="1"/>
  <c r="L5917" i="1"/>
  <c r="M5917" i="1" s="1"/>
  <c r="L5918" i="1"/>
  <c r="L5919" i="1"/>
  <c r="L5920" i="1"/>
  <c r="L5921" i="1"/>
  <c r="M5921" i="1" s="1"/>
  <c r="L5922" i="1"/>
  <c r="M5922" i="1" s="1"/>
  <c r="L5923" i="1"/>
  <c r="M5923" i="1" s="1"/>
  <c r="L5924" i="1"/>
  <c r="M5924" i="1" s="1"/>
  <c r="L5925" i="1"/>
  <c r="L5926" i="1"/>
  <c r="L5927" i="1"/>
  <c r="M5927" i="1" s="1"/>
  <c r="L5928" i="1"/>
  <c r="L5929" i="1"/>
  <c r="L5930" i="1"/>
  <c r="L5931" i="1"/>
  <c r="M5931" i="1" s="1"/>
  <c r="L5932" i="1"/>
  <c r="M5932" i="1" s="1"/>
  <c r="L5933" i="1"/>
  <c r="M5933" i="1" s="1"/>
  <c r="L5934" i="1"/>
  <c r="L5935" i="1"/>
  <c r="L5936" i="1"/>
  <c r="M5936" i="1" s="1"/>
  <c r="L5937" i="1"/>
  <c r="L5938" i="1"/>
  <c r="L5939" i="1"/>
  <c r="L5940" i="1"/>
  <c r="L5941" i="1"/>
  <c r="M5941" i="1" s="1"/>
  <c r="L5942" i="1"/>
  <c r="M5942" i="1" s="1"/>
  <c r="L5943" i="1"/>
  <c r="M5943" i="1" s="1"/>
  <c r="L5944" i="1"/>
  <c r="M5944" i="1" s="1"/>
  <c r="L5945" i="1"/>
  <c r="L5946" i="1"/>
  <c r="L5947" i="1"/>
  <c r="M5947" i="1" s="1"/>
  <c r="L5948" i="1"/>
  <c r="M5948" i="1" s="1"/>
  <c r="L5949" i="1"/>
  <c r="L5950" i="1"/>
  <c r="L5951" i="1"/>
  <c r="M5951" i="1" s="1"/>
  <c r="L5952" i="1"/>
  <c r="M5952" i="1" s="1"/>
  <c r="L5953" i="1"/>
  <c r="M5953" i="1" s="1"/>
  <c r="L5954" i="1"/>
  <c r="L5955" i="1"/>
  <c r="L5956" i="1"/>
  <c r="L5957" i="1"/>
  <c r="M5957" i="1" s="1"/>
  <c r="L5958" i="1"/>
  <c r="M5958" i="1" s="1"/>
  <c r="L5959" i="1"/>
  <c r="M5959" i="1" s="1"/>
  <c r="L5960" i="1"/>
  <c r="M5960" i="1" s="1"/>
  <c r="L5961" i="1"/>
  <c r="M5961" i="1" s="1"/>
  <c r="L5962" i="1"/>
  <c r="M5962" i="1" s="1"/>
  <c r="L5963" i="1"/>
  <c r="L5964" i="1"/>
  <c r="M5964" i="1" s="1"/>
  <c r="L5965" i="1"/>
  <c r="M5965" i="1" s="1"/>
  <c r="L5966" i="1"/>
  <c r="M5966" i="1" s="1"/>
  <c r="L5967" i="1"/>
  <c r="L5968" i="1"/>
  <c r="M5968" i="1" s="1"/>
  <c r="L5969" i="1"/>
  <c r="L5970" i="1"/>
  <c r="M5970" i="1" s="1"/>
  <c r="L5971" i="1"/>
  <c r="L5972" i="1"/>
  <c r="M5972" i="1" s="1"/>
  <c r="L5973" i="1"/>
  <c r="L5974" i="1"/>
  <c r="M5974" i="1" s="1"/>
  <c r="L5975" i="1"/>
  <c r="L5976" i="1"/>
  <c r="L5977" i="1"/>
  <c r="M5977" i="1" s="1"/>
  <c r="L5978" i="1"/>
  <c r="L5979" i="1"/>
  <c r="M5979" i="1" s="1"/>
  <c r="L5980" i="1"/>
  <c r="M5980" i="1" s="1"/>
  <c r="L5981" i="1"/>
  <c r="M5981" i="1" s="1"/>
  <c r="L5982" i="1"/>
  <c r="M5982" i="1" s="1"/>
  <c r="L5983" i="1"/>
  <c r="M5983" i="1" s="1"/>
  <c r="L5984" i="1"/>
  <c r="M5984" i="1" s="1"/>
  <c r="L5985" i="1"/>
  <c r="M5985" i="1" s="1"/>
  <c r="L5986" i="1"/>
  <c r="L5987" i="1"/>
  <c r="M5987" i="1" s="1"/>
  <c r="L5988" i="1"/>
  <c r="M5988" i="1" s="1"/>
  <c r="L5989" i="1"/>
  <c r="M5989" i="1" s="1"/>
  <c r="L5990" i="1"/>
  <c r="L5991" i="1"/>
  <c r="M5991" i="1" s="1"/>
  <c r="L5992" i="1"/>
  <c r="L5993" i="1"/>
  <c r="M5993" i="1" s="1"/>
  <c r="L5994" i="1"/>
  <c r="M5994" i="1" s="1"/>
  <c r="L5995" i="1"/>
  <c r="M5995" i="1" s="1"/>
  <c r="L5996" i="1"/>
  <c r="L5997" i="1"/>
  <c r="M5997" i="1" s="1"/>
  <c r="L5998" i="1"/>
  <c r="K2" i="1"/>
  <c r="N2" i="1" s="1"/>
  <c r="K3" i="1"/>
  <c r="N3" i="1" s="1"/>
  <c r="K4" i="1"/>
  <c r="N4" i="1" s="1"/>
  <c r="K5" i="1"/>
  <c r="N5" i="1" s="1"/>
  <c r="K6" i="1"/>
  <c r="N6" i="1" s="1"/>
  <c r="K7" i="1"/>
  <c r="N7" i="1" s="1"/>
  <c r="K8" i="1"/>
  <c r="N8" i="1" s="1"/>
  <c r="K9" i="1"/>
  <c r="N9" i="1" s="1"/>
  <c r="K10" i="1"/>
  <c r="N10" i="1" s="1"/>
  <c r="K11" i="1"/>
  <c r="N11" i="1" s="1"/>
  <c r="K12" i="1"/>
  <c r="N12" i="1" s="1"/>
  <c r="K13" i="1"/>
  <c r="N13" i="1" s="1"/>
  <c r="K14" i="1"/>
  <c r="N14" i="1" s="1"/>
  <c r="K15" i="1"/>
  <c r="N15" i="1" s="1"/>
  <c r="K16" i="1"/>
  <c r="N16" i="1" s="1"/>
  <c r="K17" i="1"/>
  <c r="N17" i="1" s="1"/>
  <c r="K18" i="1"/>
  <c r="N18" i="1" s="1"/>
  <c r="K19" i="1"/>
  <c r="N19" i="1" s="1"/>
  <c r="K20" i="1"/>
  <c r="N20" i="1" s="1"/>
  <c r="K21" i="1"/>
  <c r="N21" i="1" s="1"/>
  <c r="K22" i="1"/>
  <c r="N22" i="1" s="1"/>
  <c r="K23" i="1"/>
  <c r="N23" i="1" s="1"/>
  <c r="K24" i="1"/>
  <c r="N24" i="1" s="1"/>
  <c r="K25" i="1"/>
  <c r="N25" i="1" s="1"/>
  <c r="K26" i="1"/>
  <c r="N26" i="1" s="1"/>
  <c r="K27" i="1"/>
  <c r="N27" i="1" s="1"/>
  <c r="K28" i="1"/>
  <c r="N28" i="1" s="1"/>
  <c r="K29" i="1"/>
  <c r="N29" i="1" s="1"/>
  <c r="K30" i="1"/>
  <c r="N30" i="1" s="1"/>
  <c r="K31" i="1"/>
  <c r="N31" i="1" s="1"/>
  <c r="K32" i="1"/>
  <c r="N32" i="1" s="1"/>
  <c r="K33" i="1"/>
  <c r="N33" i="1" s="1"/>
  <c r="K34" i="1"/>
  <c r="N34" i="1" s="1"/>
  <c r="K35" i="1"/>
  <c r="N35" i="1" s="1"/>
  <c r="K36" i="1"/>
  <c r="N36" i="1" s="1"/>
  <c r="K37" i="1"/>
  <c r="N37" i="1" s="1"/>
  <c r="K38" i="1"/>
  <c r="N38" i="1" s="1"/>
  <c r="K39" i="1"/>
  <c r="N39" i="1" s="1"/>
  <c r="K40" i="1"/>
  <c r="N40" i="1" s="1"/>
  <c r="K41" i="1"/>
  <c r="N41" i="1" s="1"/>
  <c r="K42" i="1"/>
  <c r="N42" i="1" s="1"/>
  <c r="K43" i="1"/>
  <c r="N43" i="1" s="1"/>
  <c r="K44" i="1"/>
  <c r="N44" i="1" s="1"/>
  <c r="K45" i="1"/>
  <c r="N45" i="1" s="1"/>
  <c r="K46" i="1"/>
  <c r="N46" i="1" s="1"/>
  <c r="K47" i="1"/>
  <c r="N47" i="1" s="1"/>
  <c r="K48" i="1"/>
  <c r="N48" i="1" s="1"/>
  <c r="K49" i="1"/>
  <c r="N49" i="1" s="1"/>
  <c r="K50" i="1"/>
  <c r="N50" i="1" s="1"/>
  <c r="K51" i="1"/>
  <c r="N51" i="1" s="1"/>
  <c r="K52" i="1"/>
  <c r="N52" i="1" s="1"/>
  <c r="K53" i="1"/>
  <c r="N53" i="1" s="1"/>
  <c r="K54" i="1"/>
  <c r="N54" i="1" s="1"/>
  <c r="K55" i="1"/>
  <c r="N55" i="1" s="1"/>
  <c r="K56" i="1"/>
  <c r="N56" i="1" s="1"/>
  <c r="K57" i="1"/>
  <c r="N57" i="1" s="1"/>
  <c r="K58" i="1"/>
  <c r="N58" i="1" s="1"/>
  <c r="K59" i="1"/>
  <c r="N59" i="1" s="1"/>
  <c r="K60" i="1"/>
  <c r="N60" i="1" s="1"/>
  <c r="K61" i="1"/>
  <c r="N61" i="1" s="1"/>
  <c r="K62" i="1"/>
  <c r="N62" i="1" s="1"/>
  <c r="K63" i="1"/>
  <c r="N63" i="1" s="1"/>
  <c r="K64" i="1"/>
  <c r="N64" i="1" s="1"/>
  <c r="K65" i="1"/>
  <c r="N65" i="1" s="1"/>
  <c r="K66" i="1"/>
  <c r="N66" i="1" s="1"/>
  <c r="K67" i="1"/>
  <c r="N67" i="1" s="1"/>
  <c r="K68" i="1"/>
  <c r="N68" i="1" s="1"/>
  <c r="K69" i="1"/>
  <c r="N69" i="1" s="1"/>
  <c r="K70" i="1"/>
  <c r="N70" i="1" s="1"/>
  <c r="K71" i="1"/>
  <c r="N71" i="1" s="1"/>
  <c r="K72" i="1"/>
  <c r="N72" i="1" s="1"/>
  <c r="K73" i="1"/>
  <c r="N73" i="1" s="1"/>
  <c r="K74" i="1"/>
  <c r="N74" i="1" s="1"/>
  <c r="K75" i="1"/>
  <c r="N75" i="1" s="1"/>
  <c r="K76" i="1"/>
  <c r="N76" i="1" s="1"/>
  <c r="K77" i="1"/>
  <c r="N77" i="1" s="1"/>
  <c r="K78" i="1"/>
  <c r="N78" i="1" s="1"/>
  <c r="K79" i="1"/>
  <c r="N79" i="1" s="1"/>
  <c r="K80" i="1"/>
  <c r="N80" i="1" s="1"/>
  <c r="K81" i="1"/>
  <c r="N81" i="1" s="1"/>
  <c r="K82" i="1"/>
  <c r="N82" i="1" s="1"/>
  <c r="K83" i="1"/>
  <c r="N83" i="1" s="1"/>
  <c r="K84" i="1"/>
  <c r="N84" i="1" s="1"/>
  <c r="K85" i="1"/>
  <c r="N85" i="1" s="1"/>
  <c r="K86" i="1"/>
  <c r="N86" i="1" s="1"/>
  <c r="K87" i="1"/>
  <c r="N87" i="1" s="1"/>
  <c r="K88" i="1"/>
  <c r="N88" i="1" s="1"/>
  <c r="K89" i="1"/>
  <c r="N89" i="1" s="1"/>
  <c r="K90" i="1"/>
  <c r="N90" i="1" s="1"/>
  <c r="K91" i="1"/>
  <c r="N91" i="1" s="1"/>
  <c r="K92" i="1"/>
  <c r="N92" i="1" s="1"/>
  <c r="K93" i="1"/>
  <c r="N93" i="1" s="1"/>
  <c r="K94" i="1"/>
  <c r="N94" i="1" s="1"/>
  <c r="K95" i="1"/>
  <c r="N95" i="1" s="1"/>
  <c r="K96" i="1"/>
  <c r="N96" i="1" s="1"/>
  <c r="K97" i="1"/>
  <c r="N97" i="1" s="1"/>
  <c r="K98" i="1"/>
  <c r="N98" i="1" s="1"/>
  <c r="K99" i="1"/>
  <c r="N99" i="1" s="1"/>
  <c r="K100" i="1"/>
  <c r="N100" i="1" s="1"/>
  <c r="K101" i="1"/>
  <c r="N101" i="1" s="1"/>
  <c r="K102" i="1"/>
  <c r="N102" i="1" s="1"/>
  <c r="K103" i="1"/>
  <c r="N103" i="1" s="1"/>
  <c r="K104" i="1"/>
  <c r="N104" i="1" s="1"/>
  <c r="K105" i="1"/>
  <c r="N105" i="1" s="1"/>
  <c r="K106" i="1"/>
  <c r="N106" i="1" s="1"/>
  <c r="K107" i="1"/>
  <c r="N107" i="1" s="1"/>
  <c r="K108" i="1"/>
  <c r="N108" i="1" s="1"/>
  <c r="K109" i="1"/>
  <c r="N109" i="1" s="1"/>
  <c r="K110" i="1"/>
  <c r="N110" i="1" s="1"/>
  <c r="K111" i="1"/>
  <c r="N111" i="1" s="1"/>
  <c r="K112" i="1"/>
  <c r="N112" i="1" s="1"/>
  <c r="K113" i="1"/>
  <c r="N113" i="1" s="1"/>
  <c r="K114" i="1"/>
  <c r="N114" i="1" s="1"/>
  <c r="K115" i="1"/>
  <c r="N115" i="1" s="1"/>
  <c r="K116" i="1"/>
  <c r="N116" i="1" s="1"/>
  <c r="K117" i="1"/>
  <c r="N117" i="1" s="1"/>
  <c r="K118" i="1"/>
  <c r="N118" i="1" s="1"/>
  <c r="K119" i="1"/>
  <c r="N119" i="1" s="1"/>
  <c r="K120" i="1"/>
  <c r="N120" i="1" s="1"/>
  <c r="K121" i="1"/>
  <c r="N121" i="1" s="1"/>
  <c r="K122" i="1"/>
  <c r="N122" i="1" s="1"/>
  <c r="K123" i="1"/>
  <c r="N123" i="1" s="1"/>
  <c r="K124" i="1"/>
  <c r="N124" i="1" s="1"/>
  <c r="K125" i="1"/>
  <c r="N125" i="1" s="1"/>
  <c r="K126" i="1"/>
  <c r="N126" i="1" s="1"/>
  <c r="K127" i="1"/>
  <c r="N127" i="1" s="1"/>
  <c r="K128" i="1"/>
  <c r="N128" i="1" s="1"/>
  <c r="K129" i="1"/>
  <c r="N129" i="1" s="1"/>
  <c r="K130" i="1"/>
  <c r="N130" i="1" s="1"/>
  <c r="K131" i="1"/>
  <c r="N131" i="1" s="1"/>
  <c r="K132" i="1"/>
  <c r="N132" i="1" s="1"/>
  <c r="K133" i="1"/>
  <c r="N133" i="1" s="1"/>
  <c r="K134" i="1"/>
  <c r="N134" i="1" s="1"/>
  <c r="K135" i="1"/>
  <c r="N135" i="1" s="1"/>
  <c r="K136" i="1"/>
  <c r="N136" i="1" s="1"/>
  <c r="K137" i="1"/>
  <c r="N137" i="1" s="1"/>
  <c r="K138" i="1"/>
  <c r="N138" i="1" s="1"/>
  <c r="K139" i="1"/>
  <c r="N139" i="1" s="1"/>
  <c r="K140" i="1"/>
  <c r="N140" i="1" s="1"/>
  <c r="K141" i="1"/>
  <c r="N141" i="1" s="1"/>
  <c r="K142" i="1"/>
  <c r="N142" i="1" s="1"/>
  <c r="K143" i="1"/>
  <c r="N143" i="1" s="1"/>
  <c r="K144" i="1"/>
  <c r="N144" i="1" s="1"/>
  <c r="K145" i="1"/>
  <c r="N145" i="1" s="1"/>
  <c r="K146" i="1"/>
  <c r="N146" i="1" s="1"/>
  <c r="K147" i="1"/>
  <c r="N147" i="1" s="1"/>
  <c r="K148" i="1"/>
  <c r="N148" i="1" s="1"/>
  <c r="K149" i="1"/>
  <c r="N149" i="1" s="1"/>
  <c r="K150" i="1"/>
  <c r="N150" i="1" s="1"/>
  <c r="K151" i="1"/>
  <c r="N151" i="1" s="1"/>
  <c r="K152" i="1"/>
  <c r="N152" i="1" s="1"/>
  <c r="K153" i="1"/>
  <c r="N153" i="1" s="1"/>
  <c r="K154" i="1"/>
  <c r="N154" i="1" s="1"/>
  <c r="K155" i="1"/>
  <c r="N155" i="1" s="1"/>
  <c r="K156" i="1"/>
  <c r="N156" i="1" s="1"/>
  <c r="K157" i="1"/>
  <c r="N157" i="1" s="1"/>
  <c r="K158" i="1"/>
  <c r="N158" i="1" s="1"/>
  <c r="K159" i="1"/>
  <c r="N159" i="1" s="1"/>
  <c r="K160" i="1"/>
  <c r="N160" i="1" s="1"/>
  <c r="K161" i="1"/>
  <c r="N161" i="1" s="1"/>
  <c r="K162" i="1"/>
  <c r="N162" i="1" s="1"/>
  <c r="K163" i="1"/>
  <c r="N163" i="1" s="1"/>
  <c r="K164" i="1"/>
  <c r="N164" i="1" s="1"/>
  <c r="K165" i="1"/>
  <c r="N165" i="1" s="1"/>
  <c r="K166" i="1"/>
  <c r="N166" i="1" s="1"/>
  <c r="K167" i="1"/>
  <c r="N167" i="1" s="1"/>
  <c r="K168" i="1"/>
  <c r="N168" i="1" s="1"/>
  <c r="K169" i="1"/>
  <c r="N169" i="1" s="1"/>
  <c r="K170" i="1"/>
  <c r="N170" i="1" s="1"/>
  <c r="K171" i="1"/>
  <c r="N171" i="1" s="1"/>
  <c r="K172" i="1"/>
  <c r="N172" i="1" s="1"/>
  <c r="K173" i="1"/>
  <c r="N173" i="1" s="1"/>
  <c r="K174" i="1"/>
  <c r="N174" i="1" s="1"/>
  <c r="K175" i="1"/>
  <c r="N175" i="1" s="1"/>
  <c r="K176" i="1"/>
  <c r="N176" i="1" s="1"/>
  <c r="K177" i="1"/>
  <c r="N177" i="1" s="1"/>
  <c r="K178" i="1"/>
  <c r="N178" i="1" s="1"/>
  <c r="K179" i="1"/>
  <c r="N179" i="1" s="1"/>
  <c r="K180" i="1"/>
  <c r="N180" i="1" s="1"/>
  <c r="K181" i="1"/>
  <c r="N181" i="1" s="1"/>
  <c r="K182" i="1"/>
  <c r="N182" i="1" s="1"/>
  <c r="K183" i="1"/>
  <c r="N183" i="1" s="1"/>
  <c r="K184" i="1"/>
  <c r="N184" i="1" s="1"/>
  <c r="K185" i="1"/>
  <c r="N185" i="1" s="1"/>
  <c r="K186" i="1"/>
  <c r="N186" i="1" s="1"/>
  <c r="K187" i="1"/>
  <c r="N187" i="1" s="1"/>
  <c r="K188" i="1"/>
  <c r="N188" i="1" s="1"/>
  <c r="K189" i="1"/>
  <c r="N189" i="1" s="1"/>
  <c r="K190" i="1"/>
  <c r="N190" i="1" s="1"/>
  <c r="K191" i="1"/>
  <c r="N191" i="1" s="1"/>
  <c r="K192" i="1"/>
  <c r="N192" i="1" s="1"/>
  <c r="K193" i="1"/>
  <c r="N193" i="1" s="1"/>
  <c r="K194" i="1"/>
  <c r="N194" i="1" s="1"/>
  <c r="K195" i="1"/>
  <c r="N195" i="1" s="1"/>
  <c r="K196" i="1"/>
  <c r="N196" i="1" s="1"/>
  <c r="K197" i="1"/>
  <c r="N197" i="1" s="1"/>
  <c r="K198" i="1"/>
  <c r="N198" i="1" s="1"/>
  <c r="K199" i="1"/>
  <c r="N199" i="1" s="1"/>
  <c r="K200" i="1"/>
  <c r="N200" i="1" s="1"/>
  <c r="K201" i="1"/>
  <c r="N201" i="1" s="1"/>
  <c r="K202" i="1"/>
  <c r="N202" i="1" s="1"/>
  <c r="K203" i="1"/>
  <c r="N203" i="1" s="1"/>
  <c r="K204" i="1"/>
  <c r="N204" i="1" s="1"/>
  <c r="K205" i="1"/>
  <c r="N205" i="1" s="1"/>
  <c r="K206" i="1"/>
  <c r="N206" i="1" s="1"/>
  <c r="K207" i="1"/>
  <c r="N207" i="1" s="1"/>
  <c r="K208" i="1"/>
  <c r="N208" i="1" s="1"/>
  <c r="K209" i="1"/>
  <c r="N209" i="1" s="1"/>
  <c r="K210" i="1"/>
  <c r="N210" i="1" s="1"/>
  <c r="K211" i="1"/>
  <c r="N211" i="1" s="1"/>
  <c r="K212" i="1"/>
  <c r="N212" i="1" s="1"/>
  <c r="K213" i="1"/>
  <c r="N213" i="1" s="1"/>
  <c r="K214" i="1"/>
  <c r="N214" i="1" s="1"/>
  <c r="K215" i="1"/>
  <c r="N215" i="1" s="1"/>
  <c r="K216" i="1"/>
  <c r="N216" i="1" s="1"/>
  <c r="K217" i="1"/>
  <c r="N217" i="1" s="1"/>
  <c r="K218" i="1"/>
  <c r="N218" i="1" s="1"/>
  <c r="K219" i="1"/>
  <c r="N219" i="1" s="1"/>
  <c r="K220" i="1"/>
  <c r="N220" i="1" s="1"/>
  <c r="K221" i="1"/>
  <c r="N221" i="1" s="1"/>
  <c r="K222" i="1"/>
  <c r="N222" i="1" s="1"/>
  <c r="K223" i="1"/>
  <c r="N223" i="1" s="1"/>
  <c r="K224" i="1"/>
  <c r="N224" i="1" s="1"/>
  <c r="K225" i="1"/>
  <c r="N225" i="1" s="1"/>
  <c r="K226" i="1"/>
  <c r="N226" i="1" s="1"/>
  <c r="K227" i="1"/>
  <c r="N227" i="1" s="1"/>
  <c r="K228" i="1"/>
  <c r="N228" i="1" s="1"/>
  <c r="K229" i="1"/>
  <c r="N229" i="1" s="1"/>
  <c r="K230" i="1"/>
  <c r="N230" i="1" s="1"/>
  <c r="K231" i="1"/>
  <c r="N231" i="1" s="1"/>
  <c r="K232" i="1"/>
  <c r="N232" i="1" s="1"/>
  <c r="K233" i="1"/>
  <c r="N233" i="1" s="1"/>
  <c r="K234" i="1"/>
  <c r="N234" i="1" s="1"/>
  <c r="K235" i="1"/>
  <c r="N235" i="1" s="1"/>
  <c r="K236" i="1"/>
  <c r="N236" i="1" s="1"/>
  <c r="K237" i="1"/>
  <c r="N237" i="1" s="1"/>
  <c r="K238" i="1"/>
  <c r="N238" i="1" s="1"/>
  <c r="K239" i="1"/>
  <c r="N239" i="1" s="1"/>
  <c r="K240" i="1"/>
  <c r="N240" i="1" s="1"/>
  <c r="K241" i="1"/>
  <c r="N241" i="1" s="1"/>
  <c r="K242" i="1"/>
  <c r="N242" i="1" s="1"/>
  <c r="K243" i="1"/>
  <c r="N243" i="1" s="1"/>
  <c r="K244" i="1"/>
  <c r="N244" i="1" s="1"/>
  <c r="K245" i="1"/>
  <c r="N245" i="1" s="1"/>
  <c r="K246" i="1"/>
  <c r="N246" i="1" s="1"/>
  <c r="K247" i="1"/>
  <c r="N247" i="1" s="1"/>
  <c r="K248" i="1"/>
  <c r="N248" i="1" s="1"/>
  <c r="K249" i="1"/>
  <c r="N249" i="1" s="1"/>
  <c r="K250" i="1"/>
  <c r="N250" i="1" s="1"/>
  <c r="K251" i="1"/>
  <c r="N251" i="1" s="1"/>
  <c r="K252" i="1"/>
  <c r="N252" i="1" s="1"/>
  <c r="K253" i="1"/>
  <c r="N253" i="1" s="1"/>
  <c r="K254" i="1"/>
  <c r="N254" i="1" s="1"/>
  <c r="K255" i="1"/>
  <c r="N255" i="1" s="1"/>
  <c r="K256" i="1"/>
  <c r="N256" i="1" s="1"/>
  <c r="K257" i="1"/>
  <c r="N257" i="1" s="1"/>
  <c r="K258" i="1"/>
  <c r="N258" i="1" s="1"/>
  <c r="K259" i="1"/>
  <c r="N259" i="1" s="1"/>
  <c r="K260" i="1"/>
  <c r="N260" i="1" s="1"/>
  <c r="K261" i="1"/>
  <c r="N261" i="1" s="1"/>
  <c r="K262" i="1"/>
  <c r="N262" i="1" s="1"/>
  <c r="K263" i="1"/>
  <c r="N263" i="1" s="1"/>
  <c r="K264" i="1"/>
  <c r="N264" i="1" s="1"/>
  <c r="K265" i="1"/>
  <c r="N265" i="1" s="1"/>
  <c r="K266" i="1"/>
  <c r="N266" i="1" s="1"/>
  <c r="K267" i="1"/>
  <c r="N267" i="1" s="1"/>
  <c r="K268" i="1"/>
  <c r="N268" i="1" s="1"/>
  <c r="K269" i="1"/>
  <c r="N269" i="1" s="1"/>
  <c r="K270" i="1"/>
  <c r="N270" i="1" s="1"/>
  <c r="K271" i="1"/>
  <c r="N271" i="1" s="1"/>
  <c r="K272" i="1"/>
  <c r="N272" i="1" s="1"/>
  <c r="K273" i="1"/>
  <c r="N273" i="1" s="1"/>
  <c r="K274" i="1"/>
  <c r="N274" i="1" s="1"/>
  <c r="K275" i="1"/>
  <c r="N275" i="1" s="1"/>
  <c r="K276" i="1"/>
  <c r="N276" i="1" s="1"/>
  <c r="K277" i="1"/>
  <c r="N277" i="1" s="1"/>
  <c r="K278" i="1"/>
  <c r="N278" i="1" s="1"/>
  <c r="K279" i="1"/>
  <c r="N279" i="1" s="1"/>
  <c r="K280" i="1"/>
  <c r="N280" i="1" s="1"/>
  <c r="K281" i="1"/>
  <c r="N281" i="1" s="1"/>
  <c r="K282" i="1"/>
  <c r="N282" i="1" s="1"/>
  <c r="K283" i="1"/>
  <c r="N283" i="1" s="1"/>
  <c r="K284" i="1"/>
  <c r="N284" i="1" s="1"/>
  <c r="K285" i="1"/>
  <c r="N285" i="1" s="1"/>
  <c r="K286" i="1"/>
  <c r="N286" i="1" s="1"/>
  <c r="K287" i="1"/>
  <c r="N287" i="1" s="1"/>
  <c r="K288" i="1"/>
  <c r="N288" i="1" s="1"/>
  <c r="K289" i="1"/>
  <c r="N289" i="1" s="1"/>
  <c r="K290" i="1"/>
  <c r="N290" i="1" s="1"/>
  <c r="K291" i="1"/>
  <c r="N291" i="1" s="1"/>
  <c r="K292" i="1"/>
  <c r="N292" i="1" s="1"/>
  <c r="K293" i="1"/>
  <c r="N293" i="1" s="1"/>
  <c r="K294" i="1"/>
  <c r="N294" i="1" s="1"/>
  <c r="K295" i="1"/>
  <c r="N295" i="1" s="1"/>
  <c r="K296" i="1"/>
  <c r="N296" i="1" s="1"/>
  <c r="K297" i="1"/>
  <c r="N297" i="1" s="1"/>
  <c r="K298" i="1"/>
  <c r="N298" i="1" s="1"/>
  <c r="K299" i="1"/>
  <c r="N299" i="1" s="1"/>
  <c r="K300" i="1"/>
  <c r="N300" i="1" s="1"/>
  <c r="K301" i="1"/>
  <c r="N301" i="1" s="1"/>
  <c r="K302" i="1"/>
  <c r="N302" i="1" s="1"/>
  <c r="K303" i="1"/>
  <c r="N303" i="1" s="1"/>
  <c r="K304" i="1"/>
  <c r="N304" i="1" s="1"/>
  <c r="K305" i="1"/>
  <c r="N305" i="1" s="1"/>
  <c r="K306" i="1"/>
  <c r="N306" i="1" s="1"/>
  <c r="K307" i="1"/>
  <c r="N307" i="1" s="1"/>
  <c r="K308" i="1"/>
  <c r="N308" i="1" s="1"/>
  <c r="K309" i="1"/>
  <c r="N309" i="1" s="1"/>
  <c r="K310" i="1"/>
  <c r="N310" i="1" s="1"/>
  <c r="K311" i="1"/>
  <c r="N311" i="1" s="1"/>
  <c r="K312" i="1"/>
  <c r="N312" i="1" s="1"/>
  <c r="K313" i="1"/>
  <c r="N313" i="1" s="1"/>
  <c r="K314" i="1"/>
  <c r="N314" i="1" s="1"/>
  <c r="K315" i="1"/>
  <c r="N315" i="1" s="1"/>
  <c r="K316" i="1"/>
  <c r="N316" i="1" s="1"/>
  <c r="K317" i="1"/>
  <c r="N317" i="1" s="1"/>
  <c r="K318" i="1"/>
  <c r="N318" i="1" s="1"/>
  <c r="K319" i="1"/>
  <c r="N319" i="1" s="1"/>
  <c r="K320" i="1"/>
  <c r="N320" i="1" s="1"/>
  <c r="K321" i="1"/>
  <c r="N321" i="1" s="1"/>
  <c r="K322" i="1"/>
  <c r="N322" i="1" s="1"/>
  <c r="K323" i="1"/>
  <c r="N323" i="1" s="1"/>
  <c r="K324" i="1"/>
  <c r="N324" i="1" s="1"/>
  <c r="K325" i="1"/>
  <c r="N325" i="1" s="1"/>
  <c r="K326" i="1"/>
  <c r="N326" i="1" s="1"/>
  <c r="K327" i="1"/>
  <c r="N327" i="1" s="1"/>
  <c r="K328" i="1"/>
  <c r="N328" i="1" s="1"/>
  <c r="K329" i="1"/>
  <c r="N329" i="1" s="1"/>
  <c r="K330" i="1"/>
  <c r="N330" i="1" s="1"/>
  <c r="K331" i="1"/>
  <c r="N331" i="1" s="1"/>
  <c r="K332" i="1"/>
  <c r="N332" i="1" s="1"/>
  <c r="K333" i="1"/>
  <c r="N333" i="1" s="1"/>
  <c r="K334" i="1"/>
  <c r="N334" i="1" s="1"/>
  <c r="K335" i="1"/>
  <c r="N335" i="1" s="1"/>
  <c r="K336" i="1"/>
  <c r="N336" i="1" s="1"/>
  <c r="K337" i="1"/>
  <c r="N337" i="1" s="1"/>
  <c r="K338" i="1"/>
  <c r="N338" i="1" s="1"/>
  <c r="K339" i="1"/>
  <c r="N339" i="1" s="1"/>
  <c r="K340" i="1"/>
  <c r="N340" i="1" s="1"/>
  <c r="K341" i="1"/>
  <c r="N341" i="1" s="1"/>
  <c r="K342" i="1"/>
  <c r="N342" i="1" s="1"/>
  <c r="K343" i="1"/>
  <c r="N343" i="1" s="1"/>
  <c r="K344" i="1"/>
  <c r="N344" i="1" s="1"/>
  <c r="K345" i="1"/>
  <c r="N345" i="1" s="1"/>
  <c r="K346" i="1"/>
  <c r="N346" i="1" s="1"/>
  <c r="K347" i="1"/>
  <c r="N347" i="1" s="1"/>
  <c r="K348" i="1"/>
  <c r="N348" i="1" s="1"/>
  <c r="K349" i="1"/>
  <c r="N349" i="1" s="1"/>
  <c r="K350" i="1"/>
  <c r="N350" i="1" s="1"/>
  <c r="K351" i="1"/>
  <c r="N351" i="1" s="1"/>
  <c r="K352" i="1"/>
  <c r="N352" i="1" s="1"/>
  <c r="K353" i="1"/>
  <c r="N353" i="1" s="1"/>
  <c r="K354" i="1"/>
  <c r="N354" i="1" s="1"/>
  <c r="K355" i="1"/>
  <c r="N355" i="1" s="1"/>
  <c r="K356" i="1"/>
  <c r="N356" i="1" s="1"/>
  <c r="K357" i="1"/>
  <c r="N357" i="1" s="1"/>
  <c r="K358" i="1"/>
  <c r="N358" i="1" s="1"/>
  <c r="K359" i="1"/>
  <c r="N359" i="1" s="1"/>
  <c r="K360" i="1"/>
  <c r="N360" i="1" s="1"/>
  <c r="K361" i="1"/>
  <c r="N361" i="1" s="1"/>
  <c r="K362" i="1"/>
  <c r="N362" i="1" s="1"/>
  <c r="K363" i="1"/>
  <c r="N363" i="1" s="1"/>
  <c r="K364" i="1"/>
  <c r="N364" i="1" s="1"/>
  <c r="K365" i="1"/>
  <c r="N365" i="1" s="1"/>
  <c r="K366" i="1"/>
  <c r="N366" i="1" s="1"/>
  <c r="K367" i="1"/>
  <c r="N367" i="1" s="1"/>
  <c r="K368" i="1"/>
  <c r="N368" i="1" s="1"/>
  <c r="K369" i="1"/>
  <c r="N369" i="1" s="1"/>
  <c r="K370" i="1"/>
  <c r="N370" i="1" s="1"/>
  <c r="K371" i="1"/>
  <c r="N371" i="1" s="1"/>
  <c r="K372" i="1"/>
  <c r="N372" i="1" s="1"/>
  <c r="K373" i="1"/>
  <c r="N373" i="1" s="1"/>
  <c r="K374" i="1"/>
  <c r="N374" i="1" s="1"/>
  <c r="K375" i="1"/>
  <c r="N375" i="1" s="1"/>
  <c r="K376" i="1"/>
  <c r="N376" i="1" s="1"/>
  <c r="K377" i="1"/>
  <c r="N377" i="1" s="1"/>
  <c r="K378" i="1"/>
  <c r="N378" i="1" s="1"/>
  <c r="K379" i="1"/>
  <c r="N379" i="1" s="1"/>
  <c r="K380" i="1"/>
  <c r="N380" i="1" s="1"/>
  <c r="K381" i="1"/>
  <c r="N381" i="1" s="1"/>
  <c r="K382" i="1"/>
  <c r="N382" i="1" s="1"/>
  <c r="K383" i="1"/>
  <c r="N383" i="1" s="1"/>
  <c r="K384" i="1"/>
  <c r="N384" i="1" s="1"/>
  <c r="K385" i="1"/>
  <c r="N385" i="1" s="1"/>
  <c r="K386" i="1"/>
  <c r="N386" i="1" s="1"/>
  <c r="K387" i="1"/>
  <c r="N387" i="1" s="1"/>
  <c r="K388" i="1"/>
  <c r="N388" i="1" s="1"/>
  <c r="K389" i="1"/>
  <c r="N389" i="1" s="1"/>
  <c r="K390" i="1"/>
  <c r="N390" i="1" s="1"/>
  <c r="K391" i="1"/>
  <c r="N391" i="1" s="1"/>
  <c r="K392" i="1"/>
  <c r="N392" i="1" s="1"/>
  <c r="K393" i="1"/>
  <c r="N393" i="1" s="1"/>
  <c r="K394" i="1"/>
  <c r="N394" i="1" s="1"/>
  <c r="K395" i="1"/>
  <c r="N395" i="1" s="1"/>
  <c r="K396" i="1"/>
  <c r="N396" i="1" s="1"/>
  <c r="K397" i="1"/>
  <c r="N397" i="1" s="1"/>
  <c r="K398" i="1"/>
  <c r="N398" i="1" s="1"/>
  <c r="K399" i="1"/>
  <c r="N399" i="1" s="1"/>
  <c r="K400" i="1"/>
  <c r="N400" i="1" s="1"/>
  <c r="K401" i="1"/>
  <c r="N401" i="1" s="1"/>
  <c r="K402" i="1"/>
  <c r="N402" i="1" s="1"/>
  <c r="K403" i="1"/>
  <c r="N403" i="1" s="1"/>
  <c r="K404" i="1"/>
  <c r="N404" i="1" s="1"/>
  <c r="K405" i="1"/>
  <c r="N405" i="1" s="1"/>
  <c r="K406" i="1"/>
  <c r="N406" i="1" s="1"/>
  <c r="K407" i="1"/>
  <c r="N407" i="1" s="1"/>
  <c r="K408" i="1"/>
  <c r="N408" i="1" s="1"/>
  <c r="K409" i="1"/>
  <c r="N409" i="1" s="1"/>
  <c r="K410" i="1"/>
  <c r="N410" i="1" s="1"/>
  <c r="K411" i="1"/>
  <c r="N411" i="1" s="1"/>
  <c r="K412" i="1"/>
  <c r="N412" i="1" s="1"/>
  <c r="K413" i="1"/>
  <c r="N413" i="1" s="1"/>
  <c r="K414" i="1"/>
  <c r="N414" i="1" s="1"/>
  <c r="K415" i="1"/>
  <c r="N415" i="1" s="1"/>
  <c r="K416" i="1"/>
  <c r="N416" i="1" s="1"/>
  <c r="K417" i="1"/>
  <c r="N417" i="1" s="1"/>
  <c r="K418" i="1"/>
  <c r="N418" i="1" s="1"/>
  <c r="K419" i="1"/>
  <c r="N419" i="1" s="1"/>
  <c r="K420" i="1"/>
  <c r="N420" i="1" s="1"/>
  <c r="K421" i="1"/>
  <c r="N421" i="1" s="1"/>
  <c r="K422" i="1"/>
  <c r="N422" i="1" s="1"/>
  <c r="K423" i="1"/>
  <c r="N423" i="1" s="1"/>
  <c r="K424" i="1"/>
  <c r="N424" i="1" s="1"/>
  <c r="K425" i="1"/>
  <c r="N425" i="1" s="1"/>
  <c r="K426" i="1"/>
  <c r="N426" i="1" s="1"/>
  <c r="K427" i="1"/>
  <c r="N427" i="1" s="1"/>
  <c r="K428" i="1"/>
  <c r="N428" i="1" s="1"/>
  <c r="K429" i="1"/>
  <c r="N429" i="1" s="1"/>
  <c r="K430" i="1"/>
  <c r="N430" i="1" s="1"/>
  <c r="K431" i="1"/>
  <c r="N431" i="1" s="1"/>
  <c r="K432" i="1"/>
  <c r="N432" i="1" s="1"/>
  <c r="K433" i="1"/>
  <c r="N433" i="1" s="1"/>
  <c r="K434" i="1"/>
  <c r="N434" i="1" s="1"/>
  <c r="K435" i="1"/>
  <c r="N435" i="1" s="1"/>
  <c r="K436" i="1"/>
  <c r="N436" i="1" s="1"/>
  <c r="K437" i="1"/>
  <c r="N437" i="1" s="1"/>
  <c r="K438" i="1"/>
  <c r="N438" i="1" s="1"/>
  <c r="K439" i="1"/>
  <c r="N439" i="1" s="1"/>
  <c r="K440" i="1"/>
  <c r="N440" i="1" s="1"/>
  <c r="K441" i="1"/>
  <c r="N441" i="1" s="1"/>
  <c r="K442" i="1"/>
  <c r="N442" i="1" s="1"/>
  <c r="K443" i="1"/>
  <c r="N443" i="1" s="1"/>
  <c r="K444" i="1"/>
  <c r="N444" i="1" s="1"/>
  <c r="K445" i="1"/>
  <c r="N445" i="1" s="1"/>
  <c r="K446" i="1"/>
  <c r="N446" i="1" s="1"/>
  <c r="K447" i="1"/>
  <c r="N447" i="1" s="1"/>
  <c r="K448" i="1"/>
  <c r="N448" i="1" s="1"/>
  <c r="K449" i="1"/>
  <c r="N449" i="1" s="1"/>
  <c r="K450" i="1"/>
  <c r="N450" i="1" s="1"/>
  <c r="K451" i="1"/>
  <c r="N451" i="1" s="1"/>
  <c r="K452" i="1"/>
  <c r="N452" i="1" s="1"/>
  <c r="K453" i="1"/>
  <c r="N453" i="1" s="1"/>
  <c r="K454" i="1"/>
  <c r="N454" i="1" s="1"/>
  <c r="K455" i="1"/>
  <c r="N455" i="1" s="1"/>
  <c r="K456" i="1"/>
  <c r="N456" i="1" s="1"/>
  <c r="K457" i="1"/>
  <c r="N457" i="1" s="1"/>
  <c r="K458" i="1"/>
  <c r="N458" i="1" s="1"/>
  <c r="K459" i="1"/>
  <c r="N459" i="1" s="1"/>
  <c r="K460" i="1"/>
  <c r="N460" i="1" s="1"/>
  <c r="K461" i="1"/>
  <c r="N461" i="1" s="1"/>
  <c r="K462" i="1"/>
  <c r="N462" i="1" s="1"/>
  <c r="K463" i="1"/>
  <c r="N463" i="1" s="1"/>
  <c r="K464" i="1"/>
  <c r="N464" i="1" s="1"/>
  <c r="K465" i="1"/>
  <c r="N465" i="1" s="1"/>
  <c r="K466" i="1"/>
  <c r="N466" i="1" s="1"/>
  <c r="K467" i="1"/>
  <c r="N467" i="1" s="1"/>
  <c r="K468" i="1"/>
  <c r="N468" i="1" s="1"/>
  <c r="K469" i="1"/>
  <c r="N469" i="1" s="1"/>
  <c r="K470" i="1"/>
  <c r="N470" i="1" s="1"/>
  <c r="K471" i="1"/>
  <c r="N471" i="1" s="1"/>
  <c r="K472" i="1"/>
  <c r="N472" i="1" s="1"/>
  <c r="K473" i="1"/>
  <c r="N473" i="1" s="1"/>
  <c r="K474" i="1"/>
  <c r="N474" i="1" s="1"/>
  <c r="K475" i="1"/>
  <c r="N475" i="1" s="1"/>
  <c r="K476" i="1"/>
  <c r="N476" i="1" s="1"/>
  <c r="K477" i="1"/>
  <c r="N477" i="1" s="1"/>
  <c r="K478" i="1"/>
  <c r="N478" i="1" s="1"/>
  <c r="K479" i="1"/>
  <c r="N479" i="1" s="1"/>
  <c r="K480" i="1"/>
  <c r="N480" i="1" s="1"/>
  <c r="K481" i="1"/>
  <c r="N481" i="1" s="1"/>
  <c r="K482" i="1"/>
  <c r="N482" i="1" s="1"/>
  <c r="K483" i="1"/>
  <c r="N483" i="1" s="1"/>
  <c r="K484" i="1"/>
  <c r="N484" i="1" s="1"/>
  <c r="K485" i="1"/>
  <c r="N485" i="1" s="1"/>
  <c r="K486" i="1"/>
  <c r="N486" i="1" s="1"/>
  <c r="K487" i="1"/>
  <c r="N487" i="1" s="1"/>
  <c r="K488" i="1"/>
  <c r="N488" i="1" s="1"/>
  <c r="K489" i="1"/>
  <c r="N489" i="1" s="1"/>
  <c r="K490" i="1"/>
  <c r="N490" i="1" s="1"/>
  <c r="K491" i="1"/>
  <c r="N491" i="1" s="1"/>
  <c r="K492" i="1"/>
  <c r="N492" i="1" s="1"/>
  <c r="K493" i="1"/>
  <c r="N493" i="1" s="1"/>
  <c r="K494" i="1"/>
  <c r="N494" i="1" s="1"/>
  <c r="K495" i="1"/>
  <c r="N495" i="1" s="1"/>
  <c r="K496" i="1"/>
  <c r="N496" i="1" s="1"/>
  <c r="K497" i="1"/>
  <c r="N497" i="1" s="1"/>
  <c r="K498" i="1"/>
  <c r="N498" i="1" s="1"/>
  <c r="K499" i="1"/>
  <c r="N499" i="1" s="1"/>
  <c r="K500" i="1"/>
  <c r="N500" i="1" s="1"/>
  <c r="K501" i="1"/>
  <c r="N501" i="1" s="1"/>
  <c r="K502" i="1"/>
  <c r="N502" i="1" s="1"/>
  <c r="K503" i="1"/>
  <c r="N503" i="1" s="1"/>
  <c r="K504" i="1"/>
  <c r="N504" i="1" s="1"/>
  <c r="K505" i="1"/>
  <c r="N505" i="1" s="1"/>
  <c r="K506" i="1"/>
  <c r="N506" i="1" s="1"/>
  <c r="K507" i="1"/>
  <c r="N507" i="1" s="1"/>
  <c r="K508" i="1"/>
  <c r="N508" i="1" s="1"/>
  <c r="K509" i="1"/>
  <c r="N509" i="1" s="1"/>
  <c r="K510" i="1"/>
  <c r="N510" i="1" s="1"/>
  <c r="K511" i="1"/>
  <c r="N511" i="1" s="1"/>
  <c r="K512" i="1"/>
  <c r="N512" i="1" s="1"/>
  <c r="K513" i="1"/>
  <c r="N513" i="1" s="1"/>
  <c r="K514" i="1"/>
  <c r="N514" i="1" s="1"/>
  <c r="K515" i="1"/>
  <c r="N515" i="1" s="1"/>
  <c r="K516" i="1"/>
  <c r="N516" i="1" s="1"/>
  <c r="K517" i="1"/>
  <c r="N517" i="1" s="1"/>
  <c r="K518" i="1"/>
  <c r="N518" i="1" s="1"/>
  <c r="K519" i="1"/>
  <c r="N519" i="1" s="1"/>
  <c r="K520" i="1"/>
  <c r="N520" i="1" s="1"/>
  <c r="K521" i="1"/>
  <c r="N521" i="1" s="1"/>
  <c r="K522" i="1"/>
  <c r="N522" i="1" s="1"/>
  <c r="K523" i="1"/>
  <c r="N523" i="1" s="1"/>
  <c r="K524" i="1"/>
  <c r="N524" i="1" s="1"/>
  <c r="K525" i="1"/>
  <c r="N525" i="1" s="1"/>
  <c r="K526" i="1"/>
  <c r="N526" i="1" s="1"/>
  <c r="K527" i="1"/>
  <c r="N527" i="1" s="1"/>
  <c r="K528" i="1"/>
  <c r="N528" i="1" s="1"/>
  <c r="K529" i="1"/>
  <c r="N529" i="1" s="1"/>
  <c r="K530" i="1"/>
  <c r="N530" i="1" s="1"/>
  <c r="K531" i="1"/>
  <c r="N531" i="1" s="1"/>
  <c r="K532" i="1"/>
  <c r="N532" i="1" s="1"/>
  <c r="K533" i="1"/>
  <c r="N533" i="1" s="1"/>
  <c r="K534" i="1"/>
  <c r="N534" i="1" s="1"/>
  <c r="K535" i="1"/>
  <c r="N535" i="1" s="1"/>
  <c r="K536" i="1"/>
  <c r="N536" i="1" s="1"/>
  <c r="K537" i="1"/>
  <c r="N537" i="1" s="1"/>
  <c r="K538" i="1"/>
  <c r="N538" i="1" s="1"/>
  <c r="K539" i="1"/>
  <c r="N539" i="1" s="1"/>
  <c r="K540" i="1"/>
  <c r="N540" i="1" s="1"/>
  <c r="K541" i="1"/>
  <c r="N541" i="1" s="1"/>
  <c r="K542" i="1"/>
  <c r="N542" i="1" s="1"/>
  <c r="K543" i="1"/>
  <c r="N543" i="1" s="1"/>
  <c r="K544" i="1"/>
  <c r="N544" i="1" s="1"/>
  <c r="K545" i="1"/>
  <c r="N545" i="1" s="1"/>
  <c r="K546" i="1"/>
  <c r="N546" i="1" s="1"/>
  <c r="K547" i="1"/>
  <c r="N547" i="1" s="1"/>
  <c r="K548" i="1"/>
  <c r="N548" i="1" s="1"/>
  <c r="K549" i="1"/>
  <c r="N549" i="1" s="1"/>
  <c r="K550" i="1"/>
  <c r="N550" i="1" s="1"/>
  <c r="K551" i="1"/>
  <c r="N551" i="1" s="1"/>
  <c r="K552" i="1"/>
  <c r="N552" i="1" s="1"/>
  <c r="K553" i="1"/>
  <c r="N553" i="1" s="1"/>
  <c r="K554" i="1"/>
  <c r="N554" i="1" s="1"/>
  <c r="K555" i="1"/>
  <c r="N555" i="1" s="1"/>
  <c r="K556" i="1"/>
  <c r="N556" i="1" s="1"/>
  <c r="K557" i="1"/>
  <c r="N557" i="1" s="1"/>
  <c r="K558" i="1"/>
  <c r="N558" i="1" s="1"/>
  <c r="K559" i="1"/>
  <c r="N559" i="1" s="1"/>
  <c r="K560" i="1"/>
  <c r="N560" i="1" s="1"/>
  <c r="K561" i="1"/>
  <c r="N561" i="1" s="1"/>
  <c r="K562" i="1"/>
  <c r="N562" i="1" s="1"/>
  <c r="K563" i="1"/>
  <c r="N563" i="1" s="1"/>
  <c r="K564" i="1"/>
  <c r="N564" i="1" s="1"/>
  <c r="K565" i="1"/>
  <c r="N565" i="1" s="1"/>
  <c r="K566" i="1"/>
  <c r="N566" i="1" s="1"/>
  <c r="K567" i="1"/>
  <c r="N567" i="1" s="1"/>
  <c r="K568" i="1"/>
  <c r="N568" i="1" s="1"/>
  <c r="K569" i="1"/>
  <c r="N569" i="1" s="1"/>
  <c r="K570" i="1"/>
  <c r="N570" i="1" s="1"/>
  <c r="K571" i="1"/>
  <c r="N571" i="1" s="1"/>
  <c r="K572" i="1"/>
  <c r="N572" i="1" s="1"/>
  <c r="K573" i="1"/>
  <c r="N573" i="1" s="1"/>
  <c r="K574" i="1"/>
  <c r="N574" i="1" s="1"/>
  <c r="K575" i="1"/>
  <c r="N575" i="1" s="1"/>
  <c r="K576" i="1"/>
  <c r="N576" i="1" s="1"/>
  <c r="K577" i="1"/>
  <c r="N577" i="1" s="1"/>
  <c r="K578" i="1"/>
  <c r="N578" i="1" s="1"/>
  <c r="K579" i="1"/>
  <c r="N579" i="1" s="1"/>
  <c r="K580" i="1"/>
  <c r="N580" i="1" s="1"/>
  <c r="K581" i="1"/>
  <c r="N581" i="1" s="1"/>
  <c r="K582" i="1"/>
  <c r="N582" i="1" s="1"/>
  <c r="K583" i="1"/>
  <c r="N583" i="1" s="1"/>
  <c r="K584" i="1"/>
  <c r="N584" i="1" s="1"/>
  <c r="K585" i="1"/>
  <c r="N585" i="1" s="1"/>
  <c r="K586" i="1"/>
  <c r="N586" i="1" s="1"/>
  <c r="K587" i="1"/>
  <c r="N587" i="1" s="1"/>
  <c r="K588" i="1"/>
  <c r="N588" i="1" s="1"/>
  <c r="K589" i="1"/>
  <c r="N589" i="1" s="1"/>
  <c r="K590" i="1"/>
  <c r="N590" i="1" s="1"/>
  <c r="K591" i="1"/>
  <c r="N591" i="1" s="1"/>
  <c r="K592" i="1"/>
  <c r="N592" i="1" s="1"/>
  <c r="K593" i="1"/>
  <c r="N593" i="1" s="1"/>
  <c r="K594" i="1"/>
  <c r="N594" i="1" s="1"/>
  <c r="K595" i="1"/>
  <c r="N595" i="1" s="1"/>
  <c r="K596" i="1"/>
  <c r="N596" i="1" s="1"/>
  <c r="K597" i="1"/>
  <c r="N597" i="1" s="1"/>
  <c r="K598" i="1"/>
  <c r="N598" i="1" s="1"/>
  <c r="K599" i="1"/>
  <c r="N599" i="1" s="1"/>
  <c r="K600" i="1"/>
  <c r="N600" i="1" s="1"/>
  <c r="K601" i="1"/>
  <c r="N601" i="1" s="1"/>
  <c r="K602" i="1"/>
  <c r="N602" i="1" s="1"/>
  <c r="K603" i="1"/>
  <c r="N603" i="1" s="1"/>
  <c r="K604" i="1"/>
  <c r="N604" i="1" s="1"/>
  <c r="K605" i="1"/>
  <c r="N605" i="1" s="1"/>
  <c r="K606" i="1"/>
  <c r="N606" i="1" s="1"/>
  <c r="K607" i="1"/>
  <c r="N607" i="1" s="1"/>
  <c r="K608" i="1"/>
  <c r="N608" i="1" s="1"/>
  <c r="K609" i="1"/>
  <c r="N609" i="1" s="1"/>
  <c r="K610" i="1"/>
  <c r="N610" i="1" s="1"/>
  <c r="K611" i="1"/>
  <c r="N611" i="1" s="1"/>
  <c r="K612" i="1"/>
  <c r="N612" i="1" s="1"/>
  <c r="K613" i="1"/>
  <c r="N613" i="1" s="1"/>
  <c r="K614" i="1"/>
  <c r="N614" i="1" s="1"/>
  <c r="K615" i="1"/>
  <c r="N615" i="1" s="1"/>
  <c r="K616" i="1"/>
  <c r="N616" i="1" s="1"/>
  <c r="K617" i="1"/>
  <c r="N617" i="1" s="1"/>
  <c r="K618" i="1"/>
  <c r="N618" i="1" s="1"/>
  <c r="K619" i="1"/>
  <c r="N619" i="1" s="1"/>
  <c r="K620" i="1"/>
  <c r="N620" i="1" s="1"/>
  <c r="K621" i="1"/>
  <c r="N621" i="1" s="1"/>
  <c r="K622" i="1"/>
  <c r="N622" i="1" s="1"/>
  <c r="K623" i="1"/>
  <c r="N623" i="1" s="1"/>
  <c r="K624" i="1"/>
  <c r="N624" i="1" s="1"/>
  <c r="K625" i="1"/>
  <c r="N625" i="1" s="1"/>
  <c r="K626" i="1"/>
  <c r="N626" i="1" s="1"/>
  <c r="K627" i="1"/>
  <c r="N627" i="1" s="1"/>
  <c r="K628" i="1"/>
  <c r="N628" i="1" s="1"/>
  <c r="K629" i="1"/>
  <c r="N629" i="1" s="1"/>
  <c r="K630" i="1"/>
  <c r="N630" i="1" s="1"/>
  <c r="K631" i="1"/>
  <c r="N631" i="1" s="1"/>
  <c r="K632" i="1"/>
  <c r="N632" i="1" s="1"/>
  <c r="K633" i="1"/>
  <c r="N633" i="1" s="1"/>
  <c r="K634" i="1"/>
  <c r="N634" i="1" s="1"/>
  <c r="K635" i="1"/>
  <c r="N635" i="1" s="1"/>
  <c r="K636" i="1"/>
  <c r="N636" i="1" s="1"/>
  <c r="K637" i="1"/>
  <c r="N637" i="1" s="1"/>
  <c r="K638" i="1"/>
  <c r="N638" i="1" s="1"/>
  <c r="K639" i="1"/>
  <c r="N639" i="1" s="1"/>
  <c r="K640" i="1"/>
  <c r="N640" i="1" s="1"/>
  <c r="K641" i="1"/>
  <c r="N641" i="1" s="1"/>
  <c r="K642" i="1"/>
  <c r="N642" i="1" s="1"/>
  <c r="K643" i="1"/>
  <c r="N643" i="1" s="1"/>
  <c r="K644" i="1"/>
  <c r="N644" i="1" s="1"/>
  <c r="K645" i="1"/>
  <c r="N645" i="1" s="1"/>
  <c r="K646" i="1"/>
  <c r="N646" i="1" s="1"/>
  <c r="K647" i="1"/>
  <c r="N647" i="1" s="1"/>
  <c r="K648" i="1"/>
  <c r="N648" i="1" s="1"/>
  <c r="K649" i="1"/>
  <c r="N649" i="1" s="1"/>
  <c r="K650" i="1"/>
  <c r="N650" i="1" s="1"/>
  <c r="K651" i="1"/>
  <c r="N651" i="1" s="1"/>
  <c r="K652" i="1"/>
  <c r="N652" i="1" s="1"/>
  <c r="K653" i="1"/>
  <c r="N653" i="1" s="1"/>
  <c r="K654" i="1"/>
  <c r="N654" i="1" s="1"/>
  <c r="K655" i="1"/>
  <c r="N655" i="1" s="1"/>
  <c r="K656" i="1"/>
  <c r="N656" i="1" s="1"/>
  <c r="K657" i="1"/>
  <c r="N657" i="1" s="1"/>
  <c r="K658" i="1"/>
  <c r="N658" i="1" s="1"/>
  <c r="K659" i="1"/>
  <c r="N659" i="1" s="1"/>
  <c r="K660" i="1"/>
  <c r="N660" i="1" s="1"/>
  <c r="K661" i="1"/>
  <c r="N661" i="1" s="1"/>
  <c r="K662" i="1"/>
  <c r="N662" i="1" s="1"/>
  <c r="K663" i="1"/>
  <c r="N663" i="1" s="1"/>
  <c r="K664" i="1"/>
  <c r="N664" i="1" s="1"/>
  <c r="K665" i="1"/>
  <c r="N665" i="1" s="1"/>
  <c r="K666" i="1"/>
  <c r="N666" i="1" s="1"/>
  <c r="K667" i="1"/>
  <c r="N667" i="1" s="1"/>
  <c r="K668" i="1"/>
  <c r="N668" i="1" s="1"/>
  <c r="K669" i="1"/>
  <c r="N669" i="1" s="1"/>
  <c r="K670" i="1"/>
  <c r="N670" i="1" s="1"/>
  <c r="K671" i="1"/>
  <c r="N671" i="1" s="1"/>
  <c r="K672" i="1"/>
  <c r="N672" i="1" s="1"/>
  <c r="K673" i="1"/>
  <c r="N673" i="1" s="1"/>
  <c r="K674" i="1"/>
  <c r="N674" i="1" s="1"/>
  <c r="K675" i="1"/>
  <c r="N675" i="1" s="1"/>
  <c r="K676" i="1"/>
  <c r="N676" i="1" s="1"/>
  <c r="K677" i="1"/>
  <c r="N677" i="1" s="1"/>
  <c r="K678" i="1"/>
  <c r="N678" i="1" s="1"/>
  <c r="K679" i="1"/>
  <c r="N679" i="1" s="1"/>
  <c r="K680" i="1"/>
  <c r="N680" i="1" s="1"/>
  <c r="K681" i="1"/>
  <c r="N681" i="1" s="1"/>
  <c r="K682" i="1"/>
  <c r="N682" i="1" s="1"/>
  <c r="K683" i="1"/>
  <c r="N683" i="1" s="1"/>
  <c r="K684" i="1"/>
  <c r="N684" i="1" s="1"/>
  <c r="K685" i="1"/>
  <c r="N685" i="1" s="1"/>
  <c r="K686" i="1"/>
  <c r="N686" i="1" s="1"/>
  <c r="K687" i="1"/>
  <c r="N687" i="1" s="1"/>
  <c r="K688" i="1"/>
  <c r="N688" i="1" s="1"/>
  <c r="K689" i="1"/>
  <c r="N689" i="1" s="1"/>
  <c r="K690" i="1"/>
  <c r="N690" i="1" s="1"/>
  <c r="K691" i="1"/>
  <c r="N691" i="1" s="1"/>
  <c r="K692" i="1"/>
  <c r="N692" i="1" s="1"/>
  <c r="K693" i="1"/>
  <c r="N693" i="1" s="1"/>
  <c r="K694" i="1"/>
  <c r="N694" i="1" s="1"/>
  <c r="K695" i="1"/>
  <c r="N695" i="1" s="1"/>
  <c r="K696" i="1"/>
  <c r="N696" i="1" s="1"/>
  <c r="K697" i="1"/>
  <c r="N697" i="1" s="1"/>
  <c r="K698" i="1"/>
  <c r="N698" i="1" s="1"/>
  <c r="K699" i="1"/>
  <c r="N699" i="1" s="1"/>
  <c r="K700" i="1"/>
  <c r="N700" i="1" s="1"/>
  <c r="K701" i="1"/>
  <c r="N701" i="1" s="1"/>
  <c r="K702" i="1"/>
  <c r="N702" i="1" s="1"/>
  <c r="K703" i="1"/>
  <c r="N703" i="1" s="1"/>
  <c r="K704" i="1"/>
  <c r="N704" i="1" s="1"/>
  <c r="K705" i="1"/>
  <c r="N705" i="1" s="1"/>
  <c r="K706" i="1"/>
  <c r="N706" i="1" s="1"/>
  <c r="K707" i="1"/>
  <c r="N707" i="1" s="1"/>
  <c r="K708" i="1"/>
  <c r="N708" i="1" s="1"/>
  <c r="K709" i="1"/>
  <c r="N709" i="1" s="1"/>
  <c r="K710" i="1"/>
  <c r="N710" i="1" s="1"/>
  <c r="K711" i="1"/>
  <c r="N711" i="1" s="1"/>
  <c r="K712" i="1"/>
  <c r="N712" i="1" s="1"/>
  <c r="K713" i="1"/>
  <c r="N713" i="1" s="1"/>
  <c r="K714" i="1"/>
  <c r="N714" i="1" s="1"/>
  <c r="K715" i="1"/>
  <c r="N715" i="1" s="1"/>
  <c r="K716" i="1"/>
  <c r="N716" i="1" s="1"/>
  <c r="K717" i="1"/>
  <c r="N717" i="1" s="1"/>
  <c r="K718" i="1"/>
  <c r="N718" i="1" s="1"/>
  <c r="K719" i="1"/>
  <c r="N719" i="1" s="1"/>
  <c r="K720" i="1"/>
  <c r="N720" i="1" s="1"/>
  <c r="K721" i="1"/>
  <c r="N721" i="1" s="1"/>
  <c r="K722" i="1"/>
  <c r="N722" i="1" s="1"/>
  <c r="K723" i="1"/>
  <c r="N723" i="1" s="1"/>
  <c r="K724" i="1"/>
  <c r="N724" i="1" s="1"/>
  <c r="K725" i="1"/>
  <c r="N725" i="1" s="1"/>
  <c r="K726" i="1"/>
  <c r="N726" i="1" s="1"/>
  <c r="K727" i="1"/>
  <c r="N727" i="1" s="1"/>
  <c r="K728" i="1"/>
  <c r="N728" i="1" s="1"/>
  <c r="K729" i="1"/>
  <c r="N729" i="1" s="1"/>
  <c r="K730" i="1"/>
  <c r="N730" i="1" s="1"/>
  <c r="K731" i="1"/>
  <c r="N731" i="1" s="1"/>
  <c r="K732" i="1"/>
  <c r="N732" i="1" s="1"/>
  <c r="K733" i="1"/>
  <c r="N733" i="1" s="1"/>
  <c r="K734" i="1"/>
  <c r="N734" i="1" s="1"/>
  <c r="K735" i="1"/>
  <c r="N735" i="1" s="1"/>
  <c r="K736" i="1"/>
  <c r="N736" i="1" s="1"/>
  <c r="K737" i="1"/>
  <c r="N737" i="1" s="1"/>
  <c r="K738" i="1"/>
  <c r="N738" i="1" s="1"/>
  <c r="K739" i="1"/>
  <c r="N739" i="1" s="1"/>
  <c r="K740" i="1"/>
  <c r="N740" i="1" s="1"/>
  <c r="K741" i="1"/>
  <c r="N741" i="1" s="1"/>
  <c r="K742" i="1"/>
  <c r="N742" i="1" s="1"/>
  <c r="K743" i="1"/>
  <c r="N743" i="1" s="1"/>
  <c r="K744" i="1"/>
  <c r="N744" i="1" s="1"/>
  <c r="K745" i="1"/>
  <c r="N745" i="1" s="1"/>
  <c r="K746" i="1"/>
  <c r="N746" i="1" s="1"/>
  <c r="K747" i="1"/>
  <c r="N747" i="1" s="1"/>
  <c r="K748" i="1"/>
  <c r="N748" i="1" s="1"/>
  <c r="K749" i="1"/>
  <c r="N749" i="1" s="1"/>
  <c r="K750" i="1"/>
  <c r="N750" i="1" s="1"/>
  <c r="K751" i="1"/>
  <c r="N751" i="1" s="1"/>
  <c r="K752" i="1"/>
  <c r="N752" i="1" s="1"/>
  <c r="K753" i="1"/>
  <c r="N753" i="1" s="1"/>
  <c r="K754" i="1"/>
  <c r="N754" i="1" s="1"/>
  <c r="K755" i="1"/>
  <c r="N755" i="1" s="1"/>
  <c r="K756" i="1"/>
  <c r="N756" i="1" s="1"/>
  <c r="K757" i="1"/>
  <c r="N757" i="1" s="1"/>
  <c r="K758" i="1"/>
  <c r="N758" i="1" s="1"/>
  <c r="K759" i="1"/>
  <c r="N759" i="1" s="1"/>
  <c r="K760" i="1"/>
  <c r="N760" i="1" s="1"/>
  <c r="K761" i="1"/>
  <c r="N761" i="1" s="1"/>
  <c r="K762" i="1"/>
  <c r="N762" i="1" s="1"/>
  <c r="K763" i="1"/>
  <c r="N763" i="1" s="1"/>
  <c r="K764" i="1"/>
  <c r="N764" i="1" s="1"/>
  <c r="K765" i="1"/>
  <c r="N765" i="1" s="1"/>
  <c r="K766" i="1"/>
  <c r="N766" i="1" s="1"/>
  <c r="K767" i="1"/>
  <c r="N767" i="1" s="1"/>
  <c r="K768" i="1"/>
  <c r="N768" i="1" s="1"/>
  <c r="K769" i="1"/>
  <c r="N769" i="1" s="1"/>
  <c r="K770" i="1"/>
  <c r="N770" i="1" s="1"/>
  <c r="K771" i="1"/>
  <c r="N771" i="1" s="1"/>
  <c r="K772" i="1"/>
  <c r="N772" i="1" s="1"/>
  <c r="K773" i="1"/>
  <c r="N773" i="1" s="1"/>
  <c r="K774" i="1"/>
  <c r="N774" i="1" s="1"/>
  <c r="K775" i="1"/>
  <c r="N775" i="1" s="1"/>
  <c r="K776" i="1"/>
  <c r="N776" i="1" s="1"/>
  <c r="K777" i="1"/>
  <c r="N777" i="1" s="1"/>
  <c r="K778" i="1"/>
  <c r="N778" i="1" s="1"/>
  <c r="K779" i="1"/>
  <c r="N779" i="1" s="1"/>
  <c r="K780" i="1"/>
  <c r="N780" i="1" s="1"/>
  <c r="K781" i="1"/>
  <c r="N781" i="1" s="1"/>
  <c r="K782" i="1"/>
  <c r="N782" i="1" s="1"/>
  <c r="K783" i="1"/>
  <c r="N783" i="1" s="1"/>
  <c r="K784" i="1"/>
  <c r="N784" i="1" s="1"/>
  <c r="K785" i="1"/>
  <c r="N785" i="1" s="1"/>
  <c r="K786" i="1"/>
  <c r="N786" i="1" s="1"/>
  <c r="K787" i="1"/>
  <c r="N787" i="1" s="1"/>
  <c r="K788" i="1"/>
  <c r="N788" i="1" s="1"/>
  <c r="K789" i="1"/>
  <c r="N789" i="1" s="1"/>
  <c r="K790" i="1"/>
  <c r="N790" i="1" s="1"/>
  <c r="K791" i="1"/>
  <c r="N791" i="1" s="1"/>
  <c r="K792" i="1"/>
  <c r="N792" i="1" s="1"/>
  <c r="K793" i="1"/>
  <c r="N793" i="1" s="1"/>
  <c r="K794" i="1"/>
  <c r="N794" i="1" s="1"/>
  <c r="K795" i="1"/>
  <c r="N795" i="1" s="1"/>
  <c r="K796" i="1"/>
  <c r="N796" i="1" s="1"/>
  <c r="K797" i="1"/>
  <c r="N797" i="1" s="1"/>
  <c r="K798" i="1"/>
  <c r="N798" i="1" s="1"/>
  <c r="K799" i="1"/>
  <c r="N799" i="1" s="1"/>
  <c r="K800" i="1"/>
  <c r="N800" i="1" s="1"/>
  <c r="K801" i="1"/>
  <c r="N801" i="1" s="1"/>
  <c r="K802" i="1"/>
  <c r="N802" i="1" s="1"/>
  <c r="K803" i="1"/>
  <c r="N803" i="1" s="1"/>
  <c r="K804" i="1"/>
  <c r="N804" i="1" s="1"/>
  <c r="K805" i="1"/>
  <c r="N805" i="1" s="1"/>
  <c r="K806" i="1"/>
  <c r="N806" i="1" s="1"/>
  <c r="K807" i="1"/>
  <c r="N807" i="1" s="1"/>
  <c r="K808" i="1"/>
  <c r="N808" i="1" s="1"/>
  <c r="K809" i="1"/>
  <c r="N809" i="1" s="1"/>
  <c r="K810" i="1"/>
  <c r="N810" i="1" s="1"/>
  <c r="K811" i="1"/>
  <c r="N811" i="1" s="1"/>
  <c r="K812" i="1"/>
  <c r="N812" i="1" s="1"/>
  <c r="K813" i="1"/>
  <c r="N813" i="1" s="1"/>
  <c r="K814" i="1"/>
  <c r="N814" i="1" s="1"/>
  <c r="K815" i="1"/>
  <c r="N815" i="1" s="1"/>
  <c r="K816" i="1"/>
  <c r="N816" i="1" s="1"/>
  <c r="K817" i="1"/>
  <c r="N817" i="1" s="1"/>
  <c r="K818" i="1"/>
  <c r="N818" i="1" s="1"/>
  <c r="K819" i="1"/>
  <c r="N819" i="1" s="1"/>
  <c r="K820" i="1"/>
  <c r="N820" i="1" s="1"/>
  <c r="K821" i="1"/>
  <c r="N821" i="1" s="1"/>
  <c r="K822" i="1"/>
  <c r="N822" i="1" s="1"/>
  <c r="K823" i="1"/>
  <c r="N823" i="1" s="1"/>
  <c r="K824" i="1"/>
  <c r="N824" i="1" s="1"/>
  <c r="K825" i="1"/>
  <c r="N825" i="1" s="1"/>
  <c r="K826" i="1"/>
  <c r="N826" i="1" s="1"/>
  <c r="K827" i="1"/>
  <c r="N827" i="1" s="1"/>
  <c r="K828" i="1"/>
  <c r="N828" i="1" s="1"/>
  <c r="K829" i="1"/>
  <c r="N829" i="1" s="1"/>
  <c r="K830" i="1"/>
  <c r="N830" i="1" s="1"/>
  <c r="K831" i="1"/>
  <c r="N831" i="1" s="1"/>
  <c r="K832" i="1"/>
  <c r="N832" i="1" s="1"/>
  <c r="K833" i="1"/>
  <c r="N833" i="1" s="1"/>
  <c r="K834" i="1"/>
  <c r="N834" i="1" s="1"/>
  <c r="K835" i="1"/>
  <c r="N835" i="1" s="1"/>
  <c r="K836" i="1"/>
  <c r="N836" i="1" s="1"/>
  <c r="K837" i="1"/>
  <c r="N837" i="1" s="1"/>
  <c r="K838" i="1"/>
  <c r="N838" i="1" s="1"/>
  <c r="K839" i="1"/>
  <c r="N839" i="1" s="1"/>
  <c r="K840" i="1"/>
  <c r="N840" i="1" s="1"/>
  <c r="K841" i="1"/>
  <c r="N841" i="1" s="1"/>
  <c r="K842" i="1"/>
  <c r="N842" i="1" s="1"/>
  <c r="K843" i="1"/>
  <c r="N843" i="1" s="1"/>
  <c r="K844" i="1"/>
  <c r="N844" i="1" s="1"/>
  <c r="K845" i="1"/>
  <c r="N845" i="1" s="1"/>
  <c r="K846" i="1"/>
  <c r="N846" i="1" s="1"/>
  <c r="K847" i="1"/>
  <c r="N847" i="1" s="1"/>
  <c r="K848" i="1"/>
  <c r="N848" i="1" s="1"/>
  <c r="K849" i="1"/>
  <c r="N849" i="1" s="1"/>
  <c r="K850" i="1"/>
  <c r="N850" i="1" s="1"/>
  <c r="K851" i="1"/>
  <c r="N851" i="1" s="1"/>
  <c r="K852" i="1"/>
  <c r="N852" i="1" s="1"/>
  <c r="K853" i="1"/>
  <c r="N853" i="1" s="1"/>
  <c r="K854" i="1"/>
  <c r="N854" i="1" s="1"/>
  <c r="K855" i="1"/>
  <c r="N855" i="1" s="1"/>
  <c r="K856" i="1"/>
  <c r="N856" i="1" s="1"/>
  <c r="K857" i="1"/>
  <c r="N857" i="1" s="1"/>
  <c r="K858" i="1"/>
  <c r="N858" i="1" s="1"/>
  <c r="K859" i="1"/>
  <c r="N859" i="1" s="1"/>
  <c r="K860" i="1"/>
  <c r="N860" i="1" s="1"/>
  <c r="K861" i="1"/>
  <c r="N861" i="1" s="1"/>
  <c r="K862" i="1"/>
  <c r="N862" i="1" s="1"/>
  <c r="K863" i="1"/>
  <c r="N863" i="1" s="1"/>
  <c r="K864" i="1"/>
  <c r="N864" i="1" s="1"/>
  <c r="K865" i="1"/>
  <c r="N865" i="1" s="1"/>
  <c r="K866" i="1"/>
  <c r="N866" i="1" s="1"/>
  <c r="K867" i="1"/>
  <c r="N867" i="1" s="1"/>
  <c r="K868" i="1"/>
  <c r="N868" i="1" s="1"/>
  <c r="K869" i="1"/>
  <c r="N869" i="1" s="1"/>
  <c r="K870" i="1"/>
  <c r="N870" i="1" s="1"/>
  <c r="K871" i="1"/>
  <c r="N871" i="1" s="1"/>
  <c r="K872" i="1"/>
  <c r="N872" i="1" s="1"/>
  <c r="K873" i="1"/>
  <c r="N873" i="1" s="1"/>
  <c r="K874" i="1"/>
  <c r="N874" i="1" s="1"/>
  <c r="K875" i="1"/>
  <c r="N875" i="1" s="1"/>
  <c r="K876" i="1"/>
  <c r="N876" i="1" s="1"/>
  <c r="K877" i="1"/>
  <c r="N877" i="1" s="1"/>
  <c r="K878" i="1"/>
  <c r="N878" i="1" s="1"/>
  <c r="K879" i="1"/>
  <c r="N879" i="1" s="1"/>
  <c r="K880" i="1"/>
  <c r="N880" i="1" s="1"/>
  <c r="K881" i="1"/>
  <c r="N881" i="1" s="1"/>
  <c r="K882" i="1"/>
  <c r="N882" i="1" s="1"/>
  <c r="K883" i="1"/>
  <c r="N883" i="1" s="1"/>
  <c r="K884" i="1"/>
  <c r="N884" i="1" s="1"/>
  <c r="K885" i="1"/>
  <c r="N885" i="1" s="1"/>
  <c r="K886" i="1"/>
  <c r="N886" i="1" s="1"/>
  <c r="K887" i="1"/>
  <c r="N887" i="1" s="1"/>
  <c r="K888" i="1"/>
  <c r="N888" i="1" s="1"/>
  <c r="K889" i="1"/>
  <c r="N889" i="1" s="1"/>
  <c r="K890" i="1"/>
  <c r="N890" i="1" s="1"/>
  <c r="K891" i="1"/>
  <c r="N891" i="1" s="1"/>
  <c r="K892" i="1"/>
  <c r="N892" i="1" s="1"/>
  <c r="K893" i="1"/>
  <c r="N893" i="1" s="1"/>
  <c r="K894" i="1"/>
  <c r="N894" i="1" s="1"/>
  <c r="K895" i="1"/>
  <c r="N895" i="1" s="1"/>
  <c r="K896" i="1"/>
  <c r="N896" i="1" s="1"/>
  <c r="K897" i="1"/>
  <c r="N897" i="1" s="1"/>
  <c r="K898" i="1"/>
  <c r="N898" i="1" s="1"/>
  <c r="K899" i="1"/>
  <c r="N899" i="1" s="1"/>
  <c r="K900" i="1"/>
  <c r="N900" i="1" s="1"/>
  <c r="K901" i="1"/>
  <c r="N901" i="1" s="1"/>
  <c r="K902" i="1"/>
  <c r="N902" i="1" s="1"/>
  <c r="K903" i="1"/>
  <c r="N903" i="1" s="1"/>
  <c r="K904" i="1"/>
  <c r="N904" i="1" s="1"/>
  <c r="K905" i="1"/>
  <c r="N905" i="1" s="1"/>
  <c r="K906" i="1"/>
  <c r="N906" i="1" s="1"/>
  <c r="K907" i="1"/>
  <c r="N907" i="1" s="1"/>
  <c r="K908" i="1"/>
  <c r="N908" i="1" s="1"/>
  <c r="K909" i="1"/>
  <c r="N909" i="1" s="1"/>
  <c r="K910" i="1"/>
  <c r="N910" i="1" s="1"/>
  <c r="K911" i="1"/>
  <c r="N911" i="1" s="1"/>
  <c r="K912" i="1"/>
  <c r="N912" i="1" s="1"/>
  <c r="K913" i="1"/>
  <c r="N913" i="1" s="1"/>
  <c r="K914" i="1"/>
  <c r="N914" i="1" s="1"/>
  <c r="K915" i="1"/>
  <c r="N915" i="1" s="1"/>
  <c r="K916" i="1"/>
  <c r="N916" i="1" s="1"/>
  <c r="K917" i="1"/>
  <c r="N917" i="1" s="1"/>
  <c r="K918" i="1"/>
  <c r="N918" i="1" s="1"/>
  <c r="K919" i="1"/>
  <c r="N919" i="1" s="1"/>
  <c r="K920" i="1"/>
  <c r="N920" i="1" s="1"/>
  <c r="K921" i="1"/>
  <c r="N921" i="1" s="1"/>
  <c r="K922" i="1"/>
  <c r="N922" i="1" s="1"/>
  <c r="K923" i="1"/>
  <c r="N923" i="1" s="1"/>
  <c r="K924" i="1"/>
  <c r="N924" i="1" s="1"/>
  <c r="K925" i="1"/>
  <c r="N925" i="1" s="1"/>
  <c r="K926" i="1"/>
  <c r="N926" i="1" s="1"/>
  <c r="K927" i="1"/>
  <c r="N927" i="1" s="1"/>
  <c r="K928" i="1"/>
  <c r="N928" i="1" s="1"/>
  <c r="K929" i="1"/>
  <c r="N929" i="1" s="1"/>
  <c r="K930" i="1"/>
  <c r="N930" i="1" s="1"/>
  <c r="K931" i="1"/>
  <c r="N931" i="1" s="1"/>
  <c r="K932" i="1"/>
  <c r="N932" i="1" s="1"/>
  <c r="K933" i="1"/>
  <c r="N933" i="1" s="1"/>
  <c r="K934" i="1"/>
  <c r="N934" i="1" s="1"/>
  <c r="K935" i="1"/>
  <c r="N935" i="1" s="1"/>
  <c r="K936" i="1"/>
  <c r="N936" i="1" s="1"/>
  <c r="K937" i="1"/>
  <c r="N937" i="1" s="1"/>
  <c r="K938" i="1"/>
  <c r="N938" i="1" s="1"/>
  <c r="K939" i="1"/>
  <c r="N939" i="1" s="1"/>
  <c r="K940" i="1"/>
  <c r="N940" i="1" s="1"/>
  <c r="K941" i="1"/>
  <c r="N941" i="1" s="1"/>
  <c r="K942" i="1"/>
  <c r="N942" i="1" s="1"/>
  <c r="K943" i="1"/>
  <c r="N943" i="1" s="1"/>
  <c r="K944" i="1"/>
  <c r="N944" i="1" s="1"/>
  <c r="K945" i="1"/>
  <c r="N945" i="1" s="1"/>
  <c r="K946" i="1"/>
  <c r="N946" i="1" s="1"/>
  <c r="K947" i="1"/>
  <c r="N947" i="1" s="1"/>
  <c r="K948" i="1"/>
  <c r="N948" i="1" s="1"/>
  <c r="K949" i="1"/>
  <c r="N949" i="1" s="1"/>
  <c r="K950" i="1"/>
  <c r="N950" i="1" s="1"/>
  <c r="K951" i="1"/>
  <c r="N951" i="1" s="1"/>
  <c r="K952" i="1"/>
  <c r="N952" i="1" s="1"/>
  <c r="K953" i="1"/>
  <c r="N953" i="1" s="1"/>
  <c r="K954" i="1"/>
  <c r="N954" i="1" s="1"/>
  <c r="K955" i="1"/>
  <c r="N955" i="1" s="1"/>
  <c r="K956" i="1"/>
  <c r="N956" i="1" s="1"/>
  <c r="K957" i="1"/>
  <c r="N957" i="1" s="1"/>
  <c r="K958" i="1"/>
  <c r="N958" i="1" s="1"/>
  <c r="K959" i="1"/>
  <c r="N959" i="1" s="1"/>
  <c r="K960" i="1"/>
  <c r="N960" i="1" s="1"/>
  <c r="K961" i="1"/>
  <c r="N961" i="1" s="1"/>
  <c r="K962" i="1"/>
  <c r="N962" i="1" s="1"/>
  <c r="K963" i="1"/>
  <c r="N963" i="1" s="1"/>
  <c r="K964" i="1"/>
  <c r="N964" i="1" s="1"/>
  <c r="K965" i="1"/>
  <c r="N965" i="1" s="1"/>
  <c r="K966" i="1"/>
  <c r="N966" i="1" s="1"/>
  <c r="K967" i="1"/>
  <c r="N967" i="1" s="1"/>
  <c r="K968" i="1"/>
  <c r="N968" i="1" s="1"/>
  <c r="K969" i="1"/>
  <c r="N969" i="1" s="1"/>
  <c r="K970" i="1"/>
  <c r="N970" i="1" s="1"/>
  <c r="K971" i="1"/>
  <c r="N971" i="1" s="1"/>
  <c r="K972" i="1"/>
  <c r="N972" i="1" s="1"/>
  <c r="K973" i="1"/>
  <c r="N973" i="1" s="1"/>
  <c r="K974" i="1"/>
  <c r="N974" i="1" s="1"/>
  <c r="K975" i="1"/>
  <c r="N975" i="1" s="1"/>
  <c r="K976" i="1"/>
  <c r="N976" i="1" s="1"/>
  <c r="K977" i="1"/>
  <c r="N977" i="1" s="1"/>
  <c r="K978" i="1"/>
  <c r="N978" i="1" s="1"/>
  <c r="K979" i="1"/>
  <c r="N979" i="1" s="1"/>
  <c r="K980" i="1"/>
  <c r="N980" i="1" s="1"/>
  <c r="K981" i="1"/>
  <c r="N981" i="1" s="1"/>
  <c r="K982" i="1"/>
  <c r="N982" i="1" s="1"/>
  <c r="K983" i="1"/>
  <c r="N983" i="1" s="1"/>
  <c r="K984" i="1"/>
  <c r="N984" i="1" s="1"/>
  <c r="K985" i="1"/>
  <c r="N985" i="1" s="1"/>
  <c r="K986" i="1"/>
  <c r="N986" i="1" s="1"/>
  <c r="K987" i="1"/>
  <c r="N987" i="1" s="1"/>
  <c r="K988" i="1"/>
  <c r="N988" i="1" s="1"/>
  <c r="K989" i="1"/>
  <c r="N989" i="1" s="1"/>
  <c r="K990" i="1"/>
  <c r="N990" i="1" s="1"/>
  <c r="K991" i="1"/>
  <c r="N991" i="1" s="1"/>
  <c r="K992" i="1"/>
  <c r="N992" i="1" s="1"/>
  <c r="K993" i="1"/>
  <c r="N993" i="1" s="1"/>
  <c r="K994" i="1"/>
  <c r="N994" i="1" s="1"/>
  <c r="K995" i="1"/>
  <c r="N995" i="1" s="1"/>
  <c r="K996" i="1"/>
  <c r="N996" i="1" s="1"/>
  <c r="K997" i="1"/>
  <c r="N997" i="1" s="1"/>
  <c r="K998" i="1"/>
  <c r="N998" i="1" s="1"/>
  <c r="K999" i="1"/>
  <c r="N999" i="1" s="1"/>
  <c r="K1000" i="1"/>
  <c r="N1000" i="1" s="1"/>
  <c r="K1001" i="1"/>
  <c r="N1001" i="1" s="1"/>
  <c r="K1002" i="1"/>
  <c r="N1002" i="1" s="1"/>
  <c r="K1003" i="1"/>
  <c r="N1003" i="1" s="1"/>
  <c r="K1004" i="1"/>
  <c r="N1004" i="1" s="1"/>
  <c r="K1005" i="1"/>
  <c r="N1005" i="1" s="1"/>
  <c r="K1006" i="1"/>
  <c r="N1006" i="1" s="1"/>
  <c r="K1007" i="1"/>
  <c r="N1007" i="1" s="1"/>
  <c r="K1008" i="1"/>
  <c r="N1008" i="1" s="1"/>
  <c r="K1009" i="1"/>
  <c r="N1009" i="1" s="1"/>
  <c r="K1010" i="1"/>
  <c r="N1010" i="1" s="1"/>
  <c r="K1011" i="1"/>
  <c r="N1011" i="1" s="1"/>
  <c r="K1012" i="1"/>
  <c r="N1012" i="1" s="1"/>
  <c r="K1013" i="1"/>
  <c r="N1013" i="1" s="1"/>
  <c r="K1014" i="1"/>
  <c r="N1014" i="1" s="1"/>
  <c r="K1015" i="1"/>
  <c r="N1015" i="1" s="1"/>
  <c r="K1016" i="1"/>
  <c r="N1016" i="1" s="1"/>
  <c r="K1017" i="1"/>
  <c r="N1017" i="1" s="1"/>
  <c r="K1018" i="1"/>
  <c r="N1018" i="1" s="1"/>
  <c r="K1019" i="1"/>
  <c r="N1019" i="1" s="1"/>
  <c r="K1020" i="1"/>
  <c r="N1020" i="1" s="1"/>
  <c r="K1021" i="1"/>
  <c r="N1021" i="1" s="1"/>
  <c r="K1022" i="1"/>
  <c r="N1022" i="1" s="1"/>
  <c r="K1023" i="1"/>
  <c r="N1023" i="1" s="1"/>
  <c r="K1024" i="1"/>
  <c r="N1024" i="1" s="1"/>
  <c r="K1025" i="1"/>
  <c r="N1025" i="1" s="1"/>
  <c r="K1026" i="1"/>
  <c r="N1026" i="1" s="1"/>
  <c r="K1027" i="1"/>
  <c r="N1027" i="1" s="1"/>
  <c r="K1028" i="1"/>
  <c r="N1028" i="1" s="1"/>
  <c r="K1029" i="1"/>
  <c r="N1029" i="1" s="1"/>
  <c r="K1030" i="1"/>
  <c r="N1030" i="1" s="1"/>
  <c r="K1031" i="1"/>
  <c r="N1031" i="1" s="1"/>
  <c r="K1032" i="1"/>
  <c r="N1032" i="1" s="1"/>
  <c r="K1033" i="1"/>
  <c r="N1033" i="1" s="1"/>
  <c r="K1034" i="1"/>
  <c r="N1034" i="1" s="1"/>
  <c r="K1035" i="1"/>
  <c r="N1035" i="1" s="1"/>
  <c r="K1036" i="1"/>
  <c r="N1036" i="1" s="1"/>
  <c r="K1037" i="1"/>
  <c r="N1037" i="1" s="1"/>
  <c r="K1038" i="1"/>
  <c r="N1038" i="1" s="1"/>
  <c r="K1039" i="1"/>
  <c r="N1039" i="1" s="1"/>
  <c r="K1040" i="1"/>
  <c r="N1040" i="1" s="1"/>
  <c r="K1041" i="1"/>
  <c r="N1041" i="1" s="1"/>
  <c r="K1042" i="1"/>
  <c r="N1042" i="1" s="1"/>
  <c r="K1043" i="1"/>
  <c r="N1043" i="1" s="1"/>
  <c r="K1044" i="1"/>
  <c r="N1044" i="1" s="1"/>
  <c r="K1045" i="1"/>
  <c r="N1045" i="1" s="1"/>
  <c r="K1046" i="1"/>
  <c r="N1046" i="1" s="1"/>
  <c r="K1047" i="1"/>
  <c r="N1047" i="1" s="1"/>
  <c r="K1048" i="1"/>
  <c r="N1048" i="1" s="1"/>
  <c r="K1049" i="1"/>
  <c r="N1049" i="1" s="1"/>
  <c r="K1050" i="1"/>
  <c r="N1050" i="1" s="1"/>
  <c r="K1051" i="1"/>
  <c r="N1051" i="1" s="1"/>
  <c r="K1052" i="1"/>
  <c r="N1052" i="1" s="1"/>
  <c r="K1053" i="1"/>
  <c r="N1053" i="1" s="1"/>
  <c r="K1054" i="1"/>
  <c r="N1054" i="1" s="1"/>
  <c r="K1055" i="1"/>
  <c r="N1055" i="1" s="1"/>
  <c r="K1056" i="1"/>
  <c r="N1056" i="1" s="1"/>
  <c r="K1057" i="1"/>
  <c r="N1057" i="1" s="1"/>
  <c r="K1058" i="1"/>
  <c r="N1058" i="1" s="1"/>
  <c r="K1059" i="1"/>
  <c r="N1059" i="1" s="1"/>
  <c r="K1060" i="1"/>
  <c r="N1060" i="1" s="1"/>
  <c r="K1061" i="1"/>
  <c r="N1061" i="1" s="1"/>
  <c r="K1062" i="1"/>
  <c r="N1062" i="1" s="1"/>
  <c r="K1063" i="1"/>
  <c r="N1063" i="1" s="1"/>
  <c r="K1064" i="1"/>
  <c r="N1064" i="1" s="1"/>
  <c r="K1065" i="1"/>
  <c r="N1065" i="1" s="1"/>
  <c r="K1066" i="1"/>
  <c r="N1066" i="1" s="1"/>
  <c r="K1067" i="1"/>
  <c r="N1067" i="1" s="1"/>
  <c r="K1068" i="1"/>
  <c r="N1068" i="1" s="1"/>
  <c r="K1069" i="1"/>
  <c r="N1069" i="1" s="1"/>
  <c r="K1070" i="1"/>
  <c r="N1070" i="1" s="1"/>
  <c r="K1071" i="1"/>
  <c r="N1071" i="1" s="1"/>
  <c r="K1072" i="1"/>
  <c r="N1072" i="1" s="1"/>
  <c r="K1073" i="1"/>
  <c r="N1073" i="1" s="1"/>
  <c r="K1074" i="1"/>
  <c r="N1074" i="1" s="1"/>
  <c r="K1075" i="1"/>
  <c r="N1075" i="1" s="1"/>
  <c r="K1076" i="1"/>
  <c r="N1076" i="1" s="1"/>
  <c r="K1077" i="1"/>
  <c r="N1077" i="1" s="1"/>
  <c r="K1078" i="1"/>
  <c r="N1078" i="1" s="1"/>
  <c r="K1079" i="1"/>
  <c r="N1079" i="1" s="1"/>
  <c r="K1080" i="1"/>
  <c r="N1080" i="1" s="1"/>
  <c r="K1081" i="1"/>
  <c r="N1081" i="1" s="1"/>
  <c r="K1082" i="1"/>
  <c r="N1082" i="1" s="1"/>
  <c r="K1083" i="1"/>
  <c r="N1083" i="1" s="1"/>
  <c r="K1084" i="1"/>
  <c r="N1084" i="1" s="1"/>
  <c r="K1085" i="1"/>
  <c r="N1085" i="1" s="1"/>
  <c r="K1086" i="1"/>
  <c r="N1086" i="1" s="1"/>
  <c r="K1087" i="1"/>
  <c r="N1087" i="1" s="1"/>
  <c r="K1088" i="1"/>
  <c r="N1088" i="1" s="1"/>
  <c r="K1089" i="1"/>
  <c r="N1089" i="1" s="1"/>
  <c r="K1090" i="1"/>
  <c r="N1090" i="1" s="1"/>
  <c r="K1091" i="1"/>
  <c r="N1091" i="1" s="1"/>
  <c r="K1092" i="1"/>
  <c r="N1092" i="1" s="1"/>
  <c r="K1093" i="1"/>
  <c r="N1093" i="1" s="1"/>
  <c r="K1094" i="1"/>
  <c r="N1094" i="1" s="1"/>
  <c r="K1095" i="1"/>
  <c r="N1095" i="1" s="1"/>
  <c r="K1096" i="1"/>
  <c r="N1096" i="1" s="1"/>
  <c r="K1097" i="1"/>
  <c r="N1097" i="1" s="1"/>
  <c r="K1098" i="1"/>
  <c r="N1098" i="1" s="1"/>
  <c r="K1099" i="1"/>
  <c r="N1099" i="1" s="1"/>
  <c r="K1100" i="1"/>
  <c r="N1100" i="1" s="1"/>
  <c r="K1101" i="1"/>
  <c r="N1101" i="1" s="1"/>
  <c r="K1102" i="1"/>
  <c r="N1102" i="1" s="1"/>
  <c r="K1103" i="1"/>
  <c r="N1103" i="1" s="1"/>
  <c r="K1104" i="1"/>
  <c r="N1104" i="1" s="1"/>
  <c r="K1105" i="1"/>
  <c r="N1105" i="1" s="1"/>
  <c r="K1106" i="1"/>
  <c r="N1106" i="1" s="1"/>
  <c r="K1107" i="1"/>
  <c r="N1107" i="1" s="1"/>
  <c r="K1108" i="1"/>
  <c r="N1108" i="1" s="1"/>
  <c r="K1109" i="1"/>
  <c r="N1109" i="1" s="1"/>
  <c r="K1110" i="1"/>
  <c r="N1110" i="1" s="1"/>
  <c r="K1111" i="1"/>
  <c r="N1111" i="1" s="1"/>
  <c r="K1112" i="1"/>
  <c r="N1112" i="1" s="1"/>
  <c r="K1113" i="1"/>
  <c r="N1113" i="1" s="1"/>
  <c r="K1114" i="1"/>
  <c r="N1114" i="1" s="1"/>
  <c r="K1115" i="1"/>
  <c r="N1115" i="1" s="1"/>
  <c r="K1116" i="1"/>
  <c r="N1116" i="1" s="1"/>
  <c r="K1117" i="1"/>
  <c r="N1117" i="1" s="1"/>
  <c r="K1118" i="1"/>
  <c r="N1118" i="1" s="1"/>
  <c r="K1119" i="1"/>
  <c r="N1119" i="1" s="1"/>
  <c r="K1120" i="1"/>
  <c r="N1120" i="1" s="1"/>
  <c r="K1121" i="1"/>
  <c r="N1121" i="1" s="1"/>
  <c r="K1122" i="1"/>
  <c r="N1122" i="1" s="1"/>
  <c r="K1123" i="1"/>
  <c r="N1123" i="1" s="1"/>
  <c r="K1124" i="1"/>
  <c r="N1124" i="1" s="1"/>
  <c r="K1125" i="1"/>
  <c r="N1125" i="1" s="1"/>
  <c r="K1126" i="1"/>
  <c r="N1126" i="1" s="1"/>
  <c r="K1127" i="1"/>
  <c r="N1127" i="1" s="1"/>
  <c r="K1128" i="1"/>
  <c r="N1128" i="1" s="1"/>
  <c r="K1129" i="1"/>
  <c r="N1129" i="1" s="1"/>
  <c r="K1130" i="1"/>
  <c r="N1130" i="1" s="1"/>
  <c r="K1131" i="1"/>
  <c r="N1131" i="1" s="1"/>
  <c r="K1132" i="1"/>
  <c r="N1132" i="1" s="1"/>
  <c r="K1133" i="1"/>
  <c r="N1133" i="1" s="1"/>
  <c r="K1134" i="1"/>
  <c r="N1134" i="1" s="1"/>
  <c r="K1135" i="1"/>
  <c r="N1135" i="1" s="1"/>
  <c r="K1136" i="1"/>
  <c r="N1136" i="1" s="1"/>
  <c r="K1137" i="1"/>
  <c r="N1137" i="1" s="1"/>
  <c r="K1138" i="1"/>
  <c r="N1138" i="1" s="1"/>
  <c r="K1139" i="1"/>
  <c r="N1139" i="1" s="1"/>
  <c r="K1140" i="1"/>
  <c r="N1140" i="1" s="1"/>
  <c r="K1141" i="1"/>
  <c r="N1141" i="1" s="1"/>
  <c r="K1142" i="1"/>
  <c r="N1142" i="1" s="1"/>
  <c r="K1143" i="1"/>
  <c r="N1143" i="1" s="1"/>
  <c r="K1144" i="1"/>
  <c r="N1144" i="1" s="1"/>
  <c r="K1145" i="1"/>
  <c r="N1145" i="1" s="1"/>
  <c r="K1146" i="1"/>
  <c r="N1146" i="1" s="1"/>
  <c r="K1147" i="1"/>
  <c r="N1147" i="1" s="1"/>
  <c r="K1148" i="1"/>
  <c r="N1148" i="1" s="1"/>
  <c r="K1149" i="1"/>
  <c r="N1149" i="1" s="1"/>
  <c r="K1150" i="1"/>
  <c r="N1150" i="1" s="1"/>
  <c r="K1151" i="1"/>
  <c r="N1151" i="1" s="1"/>
  <c r="K1152" i="1"/>
  <c r="N1152" i="1" s="1"/>
  <c r="K1153" i="1"/>
  <c r="N1153" i="1" s="1"/>
  <c r="K1154" i="1"/>
  <c r="N1154" i="1" s="1"/>
  <c r="K1155" i="1"/>
  <c r="N1155" i="1" s="1"/>
  <c r="K1156" i="1"/>
  <c r="N1156" i="1" s="1"/>
  <c r="K1157" i="1"/>
  <c r="N1157" i="1" s="1"/>
  <c r="K1158" i="1"/>
  <c r="N1158" i="1" s="1"/>
  <c r="K1159" i="1"/>
  <c r="N1159" i="1" s="1"/>
  <c r="K1160" i="1"/>
  <c r="N1160" i="1" s="1"/>
  <c r="K1161" i="1"/>
  <c r="N1161" i="1" s="1"/>
  <c r="K1162" i="1"/>
  <c r="N1162" i="1" s="1"/>
  <c r="K1163" i="1"/>
  <c r="N1163" i="1" s="1"/>
  <c r="K1164" i="1"/>
  <c r="N1164" i="1" s="1"/>
  <c r="K1165" i="1"/>
  <c r="N1165" i="1" s="1"/>
  <c r="K1166" i="1"/>
  <c r="N1166" i="1" s="1"/>
  <c r="K1167" i="1"/>
  <c r="N1167" i="1" s="1"/>
  <c r="K1168" i="1"/>
  <c r="N1168" i="1" s="1"/>
  <c r="K1169" i="1"/>
  <c r="N1169" i="1" s="1"/>
  <c r="K1170" i="1"/>
  <c r="N1170" i="1" s="1"/>
  <c r="K1171" i="1"/>
  <c r="N1171" i="1" s="1"/>
  <c r="K1172" i="1"/>
  <c r="N1172" i="1" s="1"/>
  <c r="K1173" i="1"/>
  <c r="N1173" i="1" s="1"/>
  <c r="K1174" i="1"/>
  <c r="N1174" i="1" s="1"/>
  <c r="K1175" i="1"/>
  <c r="N1175" i="1" s="1"/>
  <c r="K1176" i="1"/>
  <c r="N1176" i="1" s="1"/>
  <c r="K1177" i="1"/>
  <c r="N1177" i="1" s="1"/>
  <c r="K1178" i="1"/>
  <c r="N1178" i="1" s="1"/>
  <c r="K1179" i="1"/>
  <c r="N1179" i="1" s="1"/>
  <c r="K1180" i="1"/>
  <c r="N1180" i="1" s="1"/>
  <c r="K1181" i="1"/>
  <c r="N1181" i="1" s="1"/>
  <c r="K1182" i="1"/>
  <c r="N1182" i="1" s="1"/>
  <c r="K1183" i="1"/>
  <c r="N1183" i="1" s="1"/>
  <c r="K1184" i="1"/>
  <c r="N1184" i="1" s="1"/>
  <c r="K1185" i="1"/>
  <c r="N1185" i="1" s="1"/>
  <c r="K1186" i="1"/>
  <c r="N1186" i="1" s="1"/>
  <c r="K1187" i="1"/>
  <c r="N1187" i="1" s="1"/>
  <c r="K1188" i="1"/>
  <c r="N1188" i="1" s="1"/>
  <c r="K1189" i="1"/>
  <c r="N1189" i="1" s="1"/>
  <c r="K1190" i="1"/>
  <c r="N1190" i="1" s="1"/>
  <c r="K1191" i="1"/>
  <c r="N1191" i="1" s="1"/>
  <c r="K1192" i="1"/>
  <c r="N1192" i="1" s="1"/>
  <c r="K1193" i="1"/>
  <c r="N1193" i="1" s="1"/>
  <c r="K1194" i="1"/>
  <c r="N1194" i="1" s="1"/>
  <c r="K1195" i="1"/>
  <c r="N1195" i="1" s="1"/>
  <c r="K1196" i="1"/>
  <c r="N1196" i="1" s="1"/>
  <c r="K1197" i="1"/>
  <c r="N1197" i="1" s="1"/>
  <c r="K1198" i="1"/>
  <c r="N1198" i="1" s="1"/>
  <c r="K1199" i="1"/>
  <c r="N1199" i="1" s="1"/>
  <c r="K1200" i="1"/>
  <c r="N1200" i="1" s="1"/>
  <c r="K1201" i="1"/>
  <c r="N1201" i="1" s="1"/>
  <c r="K1202" i="1"/>
  <c r="N1202" i="1" s="1"/>
  <c r="K1203" i="1"/>
  <c r="N1203" i="1" s="1"/>
  <c r="K1204" i="1"/>
  <c r="N1204" i="1" s="1"/>
  <c r="K1205" i="1"/>
  <c r="N1205" i="1" s="1"/>
  <c r="K1206" i="1"/>
  <c r="N1206" i="1" s="1"/>
  <c r="K1207" i="1"/>
  <c r="N1207" i="1" s="1"/>
  <c r="K1208" i="1"/>
  <c r="N1208" i="1" s="1"/>
  <c r="K1209" i="1"/>
  <c r="N1209" i="1" s="1"/>
  <c r="K1210" i="1"/>
  <c r="N1210" i="1" s="1"/>
  <c r="K1211" i="1"/>
  <c r="N1211" i="1" s="1"/>
  <c r="K1212" i="1"/>
  <c r="N1212" i="1" s="1"/>
  <c r="K1213" i="1"/>
  <c r="N1213" i="1" s="1"/>
  <c r="K1214" i="1"/>
  <c r="N1214" i="1" s="1"/>
  <c r="K1215" i="1"/>
  <c r="N1215" i="1" s="1"/>
  <c r="K1216" i="1"/>
  <c r="N1216" i="1" s="1"/>
  <c r="K1217" i="1"/>
  <c r="N1217" i="1" s="1"/>
  <c r="K1218" i="1"/>
  <c r="N1218" i="1" s="1"/>
  <c r="K1219" i="1"/>
  <c r="N1219" i="1" s="1"/>
  <c r="K1220" i="1"/>
  <c r="N1220" i="1" s="1"/>
  <c r="K1221" i="1"/>
  <c r="N1221" i="1" s="1"/>
  <c r="K1222" i="1"/>
  <c r="N1222" i="1" s="1"/>
  <c r="K1223" i="1"/>
  <c r="N1223" i="1" s="1"/>
  <c r="K1224" i="1"/>
  <c r="N1224" i="1" s="1"/>
  <c r="K1225" i="1"/>
  <c r="N1225" i="1" s="1"/>
  <c r="K1226" i="1"/>
  <c r="N1226" i="1" s="1"/>
  <c r="K1227" i="1"/>
  <c r="N1227" i="1" s="1"/>
  <c r="K1228" i="1"/>
  <c r="N1228" i="1" s="1"/>
  <c r="K1229" i="1"/>
  <c r="N1229" i="1" s="1"/>
  <c r="K1230" i="1"/>
  <c r="N1230" i="1" s="1"/>
  <c r="K1231" i="1"/>
  <c r="N1231" i="1" s="1"/>
  <c r="K1232" i="1"/>
  <c r="N1232" i="1" s="1"/>
  <c r="K1233" i="1"/>
  <c r="N1233" i="1" s="1"/>
  <c r="K1234" i="1"/>
  <c r="N1234" i="1" s="1"/>
  <c r="K1235" i="1"/>
  <c r="N1235" i="1" s="1"/>
  <c r="K1236" i="1"/>
  <c r="N1236" i="1" s="1"/>
  <c r="K1237" i="1"/>
  <c r="N1237" i="1" s="1"/>
  <c r="K1238" i="1"/>
  <c r="N1238" i="1" s="1"/>
  <c r="K1239" i="1"/>
  <c r="N1239" i="1" s="1"/>
  <c r="K1240" i="1"/>
  <c r="N1240" i="1" s="1"/>
  <c r="K1241" i="1"/>
  <c r="N1241" i="1" s="1"/>
  <c r="K1242" i="1"/>
  <c r="N1242" i="1" s="1"/>
  <c r="K1243" i="1"/>
  <c r="N1243" i="1" s="1"/>
  <c r="K1244" i="1"/>
  <c r="N1244" i="1" s="1"/>
  <c r="K1245" i="1"/>
  <c r="N1245" i="1" s="1"/>
  <c r="K1246" i="1"/>
  <c r="N1246" i="1" s="1"/>
  <c r="K1247" i="1"/>
  <c r="N1247" i="1" s="1"/>
  <c r="K1248" i="1"/>
  <c r="N1248" i="1" s="1"/>
  <c r="K1249" i="1"/>
  <c r="N1249" i="1" s="1"/>
  <c r="K1250" i="1"/>
  <c r="N1250" i="1" s="1"/>
  <c r="K1251" i="1"/>
  <c r="N1251" i="1" s="1"/>
  <c r="K1252" i="1"/>
  <c r="N1252" i="1" s="1"/>
  <c r="K1253" i="1"/>
  <c r="N1253" i="1" s="1"/>
  <c r="K1254" i="1"/>
  <c r="N1254" i="1" s="1"/>
  <c r="K1255" i="1"/>
  <c r="N1255" i="1" s="1"/>
  <c r="K1256" i="1"/>
  <c r="N1256" i="1" s="1"/>
  <c r="K1257" i="1"/>
  <c r="N1257" i="1" s="1"/>
  <c r="K1258" i="1"/>
  <c r="N1258" i="1" s="1"/>
  <c r="K1259" i="1"/>
  <c r="N1259" i="1" s="1"/>
  <c r="K1260" i="1"/>
  <c r="N1260" i="1" s="1"/>
  <c r="K1261" i="1"/>
  <c r="N1261" i="1" s="1"/>
  <c r="K1262" i="1"/>
  <c r="N1262" i="1" s="1"/>
  <c r="K1263" i="1"/>
  <c r="N1263" i="1" s="1"/>
  <c r="K1264" i="1"/>
  <c r="N1264" i="1" s="1"/>
  <c r="K1265" i="1"/>
  <c r="N1265" i="1" s="1"/>
  <c r="K1266" i="1"/>
  <c r="N1266" i="1" s="1"/>
  <c r="K1267" i="1"/>
  <c r="N1267" i="1" s="1"/>
  <c r="K1268" i="1"/>
  <c r="N1268" i="1" s="1"/>
  <c r="K1269" i="1"/>
  <c r="N1269" i="1" s="1"/>
  <c r="K1270" i="1"/>
  <c r="N1270" i="1" s="1"/>
  <c r="K1271" i="1"/>
  <c r="N1271" i="1" s="1"/>
  <c r="K1272" i="1"/>
  <c r="N1272" i="1" s="1"/>
  <c r="K1273" i="1"/>
  <c r="N1273" i="1" s="1"/>
  <c r="K1274" i="1"/>
  <c r="N1274" i="1" s="1"/>
  <c r="K1275" i="1"/>
  <c r="N1275" i="1" s="1"/>
  <c r="K1276" i="1"/>
  <c r="N1276" i="1" s="1"/>
  <c r="K1277" i="1"/>
  <c r="N1277" i="1" s="1"/>
  <c r="K1278" i="1"/>
  <c r="N1278" i="1" s="1"/>
  <c r="K1279" i="1"/>
  <c r="N1279" i="1" s="1"/>
  <c r="K1280" i="1"/>
  <c r="N1280" i="1" s="1"/>
  <c r="K1281" i="1"/>
  <c r="N1281" i="1" s="1"/>
  <c r="K1282" i="1"/>
  <c r="N1282" i="1" s="1"/>
  <c r="K1283" i="1"/>
  <c r="N1283" i="1" s="1"/>
  <c r="K1284" i="1"/>
  <c r="N1284" i="1" s="1"/>
  <c r="K1285" i="1"/>
  <c r="N1285" i="1" s="1"/>
  <c r="K1286" i="1"/>
  <c r="N1286" i="1" s="1"/>
  <c r="K1287" i="1"/>
  <c r="N1287" i="1" s="1"/>
  <c r="K1288" i="1"/>
  <c r="N1288" i="1" s="1"/>
  <c r="K1289" i="1"/>
  <c r="N1289" i="1" s="1"/>
  <c r="K1290" i="1"/>
  <c r="N1290" i="1" s="1"/>
  <c r="K1291" i="1"/>
  <c r="N1291" i="1" s="1"/>
  <c r="K1292" i="1"/>
  <c r="N1292" i="1" s="1"/>
  <c r="K1293" i="1"/>
  <c r="N1293" i="1" s="1"/>
  <c r="K1294" i="1"/>
  <c r="N1294" i="1" s="1"/>
  <c r="K1295" i="1"/>
  <c r="N1295" i="1" s="1"/>
  <c r="K1296" i="1"/>
  <c r="N1296" i="1" s="1"/>
  <c r="K1297" i="1"/>
  <c r="N1297" i="1" s="1"/>
  <c r="K1298" i="1"/>
  <c r="N1298" i="1" s="1"/>
  <c r="K1299" i="1"/>
  <c r="N1299" i="1" s="1"/>
  <c r="K1300" i="1"/>
  <c r="N1300" i="1" s="1"/>
  <c r="K1301" i="1"/>
  <c r="N1301" i="1" s="1"/>
  <c r="K1302" i="1"/>
  <c r="N1302" i="1" s="1"/>
  <c r="K1303" i="1"/>
  <c r="N1303" i="1" s="1"/>
  <c r="K1304" i="1"/>
  <c r="N1304" i="1" s="1"/>
  <c r="K1305" i="1"/>
  <c r="N1305" i="1" s="1"/>
  <c r="K1306" i="1"/>
  <c r="N1306" i="1" s="1"/>
  <c r="K1307" i="1"/>
  <c r="N1307" i="1" s="1"/>
  <c r="K1308" i="1"/>
  <c r="N1308" i="1" s="1"/>
  <c r="K1309" i="1"/>
  <c r="N1309" i="1" s="1"/>
  <c r="K1310" i="1"/>
  <c r="N1310" i="1" s="1"/>
  <c r="K1311" i="1"/>
  <c r="N1311" i="1" s="1"/>
  <c r="K1312" i="1"/>
  <c r="N1312" i="1" s="1"/>
  <c r="K1313" i="1"/>
  <c r="N1313" i="1" s="1"/>
  <c r="K1314" i="1"/>
  <c r="N1314" i="1" s="1"/>
  <c r="K1315" i="1"/>
  <c r="N1315" i="1" s="1"/>
  <c r="K1316" i="1"/>
  <c r="N1316" i="1" s="1"/>
  <c r="K1317" i="1"/>
  <c r="N1317" i="1" s="1"/>
  <c r="K1318" i="1"/>
  <c r="N1318" i="1" s="1"/>
  <c r="K1319" i="1"/>
  <c r="N1319" i="1" s="1"/>
  <c r="K1320" i="1"/>
  <c r="N1320" i="1" s="1"/>
  <c r="K1321" i="1"/>
  <c r="N1321" i="1" s="1"/>
  <c r="K1322" i="1"/>
  <c r="N1322" i="1" s="1"/>
  <c r="K1323" i="1"/>
  <c r="N1323" i="1" s="1"/>
  <c r="K1324" i="1"/>
  <c r="N1324" i="1" s="1"/>
  <c r="K1325" i="1"/>
  <c r="N1325" i="1" s="1"/>
  <c r="K1326" i="1"/>
  <c r="N1326" i="1" s="1"/>
  <c r="K1327" i="1"/>
  <c r="N1327" i="1" s="1"/>
  <c r="K1328" i="1"/>
  <c r="N1328" i="1" s="1"/>
  <c r="K1329" i="1"/>
  <c r="N1329" i="1" s="1"/>
  <c r="K1330" i="1"/>
  <c r="N1330" i="1" s="1"/>
  <c r="K1331" i="1"/>
  <c r="N1331" i="1" s="1"/>
  <c r="K1332" i="1"/>
  <c r="N1332" i="1" s="1"/>
  <c r="K1333" i="1"/>
  <c r="N1333" i="1" s="1"/>
  <c r="K1334" i="1"/>
  <c r="N1334" i="1" s="1"/>
  <c r="K1335" i="1"/>
  <c r="N1335" i="1" s="1"/>
  <c r="K1336" i="1"/>
  <c r="N1336" i="1" s="1"/>
  <c r="K1337" i="1"/>
  <c r="N1337" i="1" s="1"/>
  <c r="K1338" i="1"/>
  <c r="N1338" i="1" s="1"/>
  <c r="K1339" i="1"/>
  <c r="N1339" i="1" s="1"/>
  <c r="K1340" i="1"/>
  <c r="N1340" i="1" s="1"/>
  <c r="K1341" i="1"/>
  <c r="N1341" i="1" s="1"/>
  <c r="K1342" i="1"/>
  <c r="N1342" i="1" s="1"/>
  <c r="K1343" i="1"/>
  <c r="N1343" i="1" s="1"/>
  <c r="K1344" i="1"/>
  <c r="N1344" i="1" s="1"/>
  <c r="K1345" i="1"/>
  <c r="N1345" i="1" s="1"/>
  <c r="K1346" i="1"/>
  <c r="N1346" i="1" s="1"/>
  <c r="K1347" i="1"/>
  <c r="N1347" i="1" s="1"/>
  <c r="K1348" i="1"/>
  <c r="N1348" i="1" s="1"/>
  <c r="K1349" i="1"/>
  <c r="N1349" i="1" s="1"/>
  <c r="K1350" i="1"/>
  <c r="N1350" i="1" s="1"/>
  <c r="K1351" i="1"/>
  <c r="N1351" i="1" s="1"/>
  <c r="K1352" i="1"/>
  <c r="N1352" i="1" s="1"/>
  <c r="K1353" i="1"/>
  <c r="N1353" i="1" s="1"/>
  <c r="K1354" i="1"/>
  <c r="N1354" i="1" s="1"/>
  <c r="K1355" i="1"/>
  <c r="N1355" i="1" s="1"/>
  <c r="K1356" i="1"/>
  <c r="N1356" i="1" s="1"/>
  <c r="K1357" i="1"/>
  <c r="N1357" i="1" s="1"/>
  <c r="K1358" i="1"/>
  <c r="N1358" i="1" s="1"/>
  <c r="K1359" i="1"/>
  <c r="N1359" i="1" s="1"/>
  <c r="K1360" i="1"/>
  <c r="N1360" i="1" s="1"/>
  <c r="K1361" i="1"/>
  <c r="N1361" i="1" s="1"/>
  <c r="K1362" i="1"/>
  <c r="N1362" i="1" s="1"/>
  <c r="K1363" i="1"/>
  <c r="N1363" i="1" s="1"/>
  <c r="K1364" i="1"/>
  <c r="N1364" i="1" s="1"/>
  <c r="K1365" i="1"/>
  <c r="N1365" i="1" s="1"/>
  <c r="K1366" i="1"/>
  <c r="N1366" i="1" s="1"/>
  <c r="K1367" i="1"/>
  <c r="N1367" i="1" s="1"/>
  <c r="K1368" i="1"/>
  <c r="N1368" i="1" s="1"/>
  <c r="K1369" i="1"/>
  <c r="N1369" i="1" s="1"/>
  <c r="K1370" i="1"/>
  <c r="N1370" i="1" s="1"/>
  <c r="K1371" i="1"/>
  <c r="N1371" i="1" s="1"/>
  <c r="K1372" i="1"/>
  <c r="N1372" i="1" s="1"/>
  <c r="K1373" i="1"/>
  <c r="N1373" i="1" s="1"/>
  <c r="K1374" i="1"/>
  <c r="N1374" i="1" s="1"/>
  <c r="K1375" i="1"/>
  <c r="N1375" i="1" s="1"/>
  <c r="K1376" i="1"/>
  <c r="N1376" i="1" s="1"/>
  <c r="K1377" i="1"/>
  <c r="N1377" i="1" s="1"/>
  <c r="K1378" i="1"/>
  <c r="N1378" i="1" s="1"/>
  <c r="K1379" i="1"/>
  <c r="N1379" i="1" s="1"/>
  <c r="K1380" i="1"/>
  <c r="N1380" i="1" s="1"/>
  <c r="K1381" i="1"/>
  <c r="N1381" i="1" s="1"/>
  <c r="K1382" i="1"/>
  <c r="N1382" i="1" s="1"/>
  <c r="K1383" i="1"/>
  <c r="N1383" i="1" s="1"/>
  <c r="K1384" i="1"/>
  <c r="N1384" i="1" s="1"/>
  <c r="K1385" i="1"/>
  <c r="N1385" i="1" s="1"/>
  <c r="K1386" i="1"/>
  <c r="N1386" i="1" s="1"/>
  <c r="K1387" i="1"/>
  <c r="N1387" i="1" s="1"/>
  <c r="K1388" i="1"/>
  <c r="N1388" i="1" s="1"/>
  <c r="K1389" i="1"/>
  <c r="N1389" i="1" s="1"/>
  <c r="K1390" i="1"/>
  <c r="N1390" i="1" s="1"/>
  <c r="K1391" i="1"/>
  <c r="N1391" i="1" s="1"/>
  <c r="K1392" i="1"/>
  <c r="N1392" i="1" s="1"/>
  <c r="K1393" i="1"/>
  <c r="N1393" i="1" s="1"/>
  <c r="K1394" i="1"/>
  <c r="N1394" i="1" s="1"/>
  <c r="K1395" i="1"/>
  <c r="N1395" i="1" s="1"/>
  <c r="K1396" i="1"/>
  <c r="N1396" i="1" s="1"/>
  <c r="K1397" i="1"/>
  <c r="N1397" i="1" s="1"/>
  <c r="K1398" i="1"/>
  <c r="N1398" i="1" s="1"/>
  <c r="K1399" i="1"/>
  <c r="N1399" i="1" s="1"/>
  <c r="K1400" i="1"/>
  <c r="N1400" i="1" s="1"/>
  <c r="K1401" i="1"/>
  <c r="N1401" i="1" s="1"/>
  <c r="K1402" i="1"/>
  <c r="N1402" i="1" s="1"/>
  <c r="K1403" i="1"/>
  <c r="N1403" i="1" s="1"/>
  <c r="K1404" i="1"/>
  <c r="N1404" i="1" s="1"/>
  <c r="K1405" i="1"/>
  <c r="N1405" i="1" s="1"/>
  <c r="K1406" i="1"/>
  <c r="N1406" i="1" s="1"/>
  <c r="K1407" i="1"/>
  <c r="N1407" i="1" s="1"/>
  <c r="K1408" i="1"/>
  <c r="N1408" i="1" s="1"/>
  <c r="K1409" i="1"/>
  <c r="N1409" i="1" s="1"/>
  <c r="K1410" i="1"/>
  <c r="N1410" i="1" s="1"/>
  <c r="K1411" i="1"/>
  <c r="N1411" i="1" s="1"/>
  <c r="K1412" i="1"/>
  <c r="N1412" i="1" s="1"/>
  <c r="K1413" i="1"/>
  <c r="N1413" i="1" s="1"/>
  <c r="K1414" i="1"/>
  <c r="N1414" i="1" s="1"/>
  <c r="K1415" i="1"/>
  <c r="N1415" i="1" s="1"/>
  <c r="K1416" i="1"/>
  <c r="N1416" i="1" s="1"/>
  <c r="K1417" i="1"/>
  <c r="N1417" i="1" s="1"/>
  <c r="K1418" i="1"/>
  <c r="N1418" i="1" s="1"/>
  <c r="K1419" i="1"/>
  <c r="N1419" i="1" s="1"/>
  <c r="K1420" i="1"/>
  <c r="N1420" i="1" s="1"/>
  <c r="K1421" i="1"/>
  <c r="N1421" i="1" s="1"/>
  <c r="K1422" i="1"/>
  <c r="N1422" i="1" s="1"/>
  <c r="K1423" i="1"/>
  <c r="N1423" i="1" s="1"/>
  <c r="K1424" i="1"/>
  <c r="N1424" i="1" s="1"/>
  <c r="K1425" i="1"/>
  <c r="N1425" i="1" s="1"/>
  <c r="K1426" i="1"/>
  <c r="N1426" i="1" s="1"/>
  <c r="K1427" i="1"/>
  <c r="N1427" i="1" s="1"/>
  <c r="K1428" i="1"/>
  <c r="N1428" i="1" s="1"/>
  <c r="K1429" i="1"/>
  <c r="N1429" i="1" s="1"/>
  <c r="K1430" i="1"/>
  <c r="N1430" i="1" s="1"/>
  <c r="K1431" i="1"/>
  <c r="N1431" i="1" s="1"/>
  <c r="K1432" i="1"/>
  <c r="N1432" i="1" s="1"/>
  <c r="K1433" i="1"/>
  <c r="N1433" i="1" s="1"/>
  <c r="K1434" i="1"/>
  <c r="N1434" i="1" s="1"/>
  <c r="K1435" i="1"/>
  <c r="N1435" i="1" s="1"/>
  <c r="K1436" i="1"/>
  <c r="N1436" i="1" s="1"/>
  <c r="K1437" i="1"/>
  <c r="N1437" i="1" s="1"/>
  <c r="K1438" i="1"/>
  <c r="N1438" i="1" s="1"/>
  <c r="K1439" i="1"/>
  <c r="N1439" i="1" s="1"/>
  <c r="K1440" i="1"/>
  <c r="N1440" i="1" s="1"/>
  <c r="K1441" i="1"/>
  <c r="N1441" i="1" s="1"/>
  <c r="K1442" i="1"/>
  <c r="N1442" i="1" s="1"/>
  <c r="K1443" i="1"/>
  <c r="N1443" i="1" s="1"/>
  <c r="K1444" i="1"/>
  <c r="N1444" i="1" s="1"/>
  <c r="K1445" i="1"/>
  <c r="N1445" i="1" s="1"/>
  <c r="K1446" i="1"/>
  <c r="N1446" i="1" s="1"/>
  <c r="K1447" i="1"/>
  <c r="N1447" i="1" s="1"/>
  <c r="K1448" i="1"/>
  <c r="N1448" i="1" s="1"/>
  <c r="K1449" i="1"/>
  <c r="N1449" i="1" s="1"/>
  <c r="K1450" i="1"/>
  <c r="N1450" i="1" s="1"/>
  <c r="K1451" i="1"/>
  <c r="N1451" i="1" s="1"/>
  <c r="K1452" i="1"/>
  <c r="N1452" i="1" s="1"/>
  <c r="K1453" i="1"/>
  <c r="N1453" i="1" s="1"/>
  <c r="K1454" i="1"/>
  <c r="N1454" i="1" s="1"/>
  <c r="K1455" i="1"/>
  <c r="N1455" i="1" s="1"/>
  <c r="K1456" i="1"/>
  <c r="N1456" i="1" s="1"/>
  <c r="K1457" i="1"/>
  <c r="N1457" i="1" s="1"/>
  <c r="K1458" i="1"/>
  <c r="N1458" i="1" s="1"/>
  <c r="K1459" i="1"/>
  <c r="N1459" i="1" s="1"/>
  <c r="K1460" i="1"/>
  <c r="N1460" i="1" s="1"/>
  <c r="K1461" i="1"/>
  <c r="N1461" i="1" s="1"/>
  <c r="K1462" i="1"/>
  <c r="N1462" i="1" s="1"/>
  <c r="K1463" i="1"/>
  <c r="N1463" i="1" s="1"/>
  <c r="K1464" i="1"/>
  <c r="N1464" i="1" s="1"/>
  <c r="K1465" i="1"/>
  <c r="N1465" i="1" s="1"/>
  <c r="K1466" i="1"/>
  <c r="N1466" i="1" s="1"/>
  <c r="K1467" i="1"/>
  <c r="N1467" i="1" s="1"/>
  <c r="K1468" i="1"/>
  <c r="N1468" i="1" s="1"/>
  <c r="K1469" i="1"/>
  <c r="N1469" i="1" s="1"/>
  <c r="K1470" i="1"/>
  <c r="N1470" i="1" s="1"/>
  <c r="K1471" i="1"/>
  <c r="N1471" i="1" s="1"/>
  <c r="K1472" i="1"/>
  <c r="N1472" i="1" s="1"/>
  <c r="K1473" i="1"/>
  <c r="N1473" i="1" s="1"/>
  <c r="K1474" i="1"/>
  <c r="N1474" i="1" s="1"/>
  <c r="K1475" i="1"/>
  <c r="N1475" i="1" s="1"/>
  <c r="K1476" i="1"/>
  <c r="N1476" i="1" s="1"/>
  <c r="K1477" i="1"/>
  <c r="N1477" i="1" s="1"/>
  <c r="K1478" i="1"/>
  <c r="N1478" i="1" s="1"/>
  <c r="K1479" i="1"/>
  <c r="N1479" i="1" s="1"/>
  <c r="K1480" i="1"/>
  <c r="N1480" i="1" s="1"/>
  <c r="K1481" i="1"/>
  <c r="N1481" i="1" s="1"/>
  <c r="K1482" i="1"/>
  <c r="N1482" i="1" s="1"/>
  <c r="K1483" i="1"/>
  <c r="N1483" i="1" s="1"/>
  <c r="K1484" i="1"/>
  <c r="N1484" i="1" s="1"/>
  <c r="K1485" i="1"/>
  <c r="N1485" i="1" s="1"/>
  <c r="K1486" i="1"/>
  <c r="N1486" i="1" s="1"/>
  <c r="K1487" i="1"/>
  <c r="N1487" i="1" s="1"/>
  <c r="K1488" i="1"/>
  <c r="N1488" i="1" s="1"/>
  <c r="K1489" i="1"/>
  <c r="N1489" i="1" s="1"/>
  <c r="K1490" i="1"/>
  <c r="N1490" i="1" s="1"/>
  <c r="K1491" i="1"/>
  <c r="N1491" i="1" s="1"/>
  <c r="K1492" i="1"/>
  <c r="N1492" i="1" s="1"/>
  <c r="K1493" i="1"/>
  <c r="N1493" i="1" s="1"/>
  <c r="K1494" i="1"/>
  <c r="N1494" i="1" s="1"/>
  <c r="K1495" i="1"/>
  <c r="N1495" i="1" s="1"/>
  <c r="K1496" i="1"/>
  <c r="N1496" i="1" s="1"/>
  <c r="K1497" i="1"/>
  <c r="N1497" i="1" s="1"/>
  <c r="K1498" i="1"/>
  <c r="N1498" i="1" s="1"/>
  <c r="K1499" i="1"/>
  <c r="N1499" i="1" s="1"/>
  <c r="K1500" i="1"/>
  <c r="N1500" i="1" s="1"/>
  <c r="K1501" i="1"/>
  <c r="N1501" i="1" s="1"/>
  <c r="K1502" i="1"/>
  <c r="N1502" i="1" s="1"/>
  <c r="K1503" i="1"/>
  <c r="N1503" i="1" s="1"/>
  <c r="K1504" i="1"/>
  <c r="N1504" i="1" s="1"/>
  <c r="K1505" i="1"/>
  <c r="N1505" i="1" s="1"/>
  <c r="K1506" i="1"/>
  <c r="N1506" i="1" s="1"/>
  <c r="K1507" i="1"/>
  <c r="N1507" i="1" s="1"/>
  <c r="K1508" i="1"/>
  <c r="N1508" i="1" s="1"/>
  <c r="K1509" i="1"/>
  <c r="N1509" i="1" s="1"/>
  <c r="K1510" i="1"/>
  <c r="N1510" i="1" s="1"/>
  <c r="K1511" i="1"/>
  <c r="N1511" i="1" s="1"/>
  <c r="K1512" i="1"/>
  <c r="N1512" i="1" s="1"/>
  <c r="K1513" i="1"/>
  <c r="N1513" i="1" s="1"/>
  <c r="K1514" i="1"/>
  <c r="N1514" i="1" s="1"/>
  <c r="K1515" i="1"/>
  <c r="N1515" i="1" s="1"/>
  <c r="K1516" i="1"/>
  <c r="N1516" i="1" s="1"/>
  <c r="K1517" i="1"/>
  <c r="N1517" i="1" s="1"/>
  <c r="K1518" i="1"/>
  <c r="N1518" i="1" s="1"/>
  <c r="K1519" i="1"/>
  <c r="N1519" i="1" s="1"/>
  <c r="K1520" i="1"/>
  <c r="N1520" i="1" s="1"/>
  <c r="K1521" i="1"/>
  <c r="N1521" i="1" s="1"/>
  <c r="K1522" i="1"/>
  <c r="N1522" i="1" s="1"/>
  <c r="K1523" i="1"/>
  <c r="N1523" i="1" s="1"/>
  <c r="K1524" i="1"/>
  <c r="N1524" i="1" s="1"/>
  <c r="K1525" i="1"/>
  <c r="N1525" i="1" s="1"/>
  <c r="K1526" i="1"/>
  <c r="N1526" i="1" s="1"/>
  <c r="K1527" i="1"/>
  <c r="N1527" i="1" s="1"/>
  <c r="K1528" i="1"/>
  <c r="N1528" i="1" s="1"/>
  <c r="K1529" i="1"/>
  <c r="N1529" i="1" s="1"/>
  <c r="K1530" i="1"/>
  <c r="N1530" i="1" s="1"/>
  <c r="K1531" i="1"/>
  <c r="N1531" i="1" s="1"/>
  <c r="K1532" i="1"/>
  <c r="N1532" i="1" s="1"/>
  <c r="K1533" i="1"/>
  <c r="N1533" i="1" s="1"/>
  <c r="K1534" i="1"/>
  <c r="N1534" i="1" s="1"/>
  <c r="K1535" i="1"/>
  <c r="N1535" i="1" s="1"/>
  <c r="K1536" i="1"/>
  <c r="N1536" i="1" s="1"/>
  <c r="K1537" i="1"/>
  <c r="N1537" i="1" s="1"/>
  <c r="K1538" i="1"/>
  <c r="N1538" i="1" s="1"/>
  <c r="K1539" i="1"/>
  <c r="N1539" i="1" s="1"/>
  <c r="K1540" i="1"/>
  <c r="N1540" i="1" s="1"/>
  <c r="K1541" i="1"/>
  <c r="N1541" i="1" s="1"/>
  <c r="K1542" i="1"/>
  <c r="N1542" i="1" s="1"/>
  <c r="K1543" i="1"/>
  <c r="N1543" i="1" s="1"/>
  <c r="K1544" i="1"/>
  <c r="N1544" i="1" s="1"/>
  <c r="K1545" i="1"/>
  <c r="N1545" i="1" s="1"/>
  <c r="K1546" i="1"/>
  <c r="N1546" i="1" s="1"/>
  <c r="K1547" i="1"/>
  <c r="N1547" i="1" s="1"/>
  <c r="K1548" i="1"/>
  <c r="N1548" i="1" s="1"/>
  <c r="K1549" i="1"/>
  <c r="N1549" i="1" s="1"/>
  <c r="K1550" i="1"/>
  <c r="N1550" i="1" s="1"/>
  <c r="K1551" i="1"/>
  <c r="N1551" i="1" s="1"/>
  <c r="K1552" i="1"/>
  <c r="N1552" i="1" s="1"/>
  <c r="K1553" i="1"/>
  <c r="N1553" i="1" s="1"/>
  <c r="K1554" i="1"/>
  <c r="N1554" i="1" s="1"/>
  <c r="K1555" i="1"/>
  <c r="N1555" i="1" s="1"/>
  <c r="K1556" i="1"/>
  <c r="N1556" i="1" s="1"/>
  <c r="K1557" i="1"/>
  <c r="N1557" i="1" s="1"/>
  <c r="K1558" i="1"/>
  <c r="N1558" i="1" s="1"/>
  <c r="K1559" i="1"/>
  <c r="N1559" i="1" s="1"/>
  <c r="K1560" i="1"/>
  <c r="N1560" i="1" s="1"/>
  <c r="K1561" i="1"/>
  <c r="N1561" i="1" s="1"/>
  <c r="K1562" i="1"/>
  <c r="N1562" i="1" s="1"/>
  <c r="K1563" i="1"/>
  <c r="N1563" i="1" s="1"/>
  <c r="K1564" i="1"/>
  <c r="N1564" i="1" s="1"/>
  <c r="K1565" i="1"/>
  <c r="N1565" i="1" s="1"/>
  <c r="K1566" i="1"/>
  <c r="N1566" i="1" s="1"/>
  <c r="K1567" i="1"/>
  <c r="N1567" i="1" s="1"/>
  <c r="K1568" i="1"/>
  <c r="N1568" i="1" s="1"/>
  <c r="K1569" i="1"/>
  <c r="N1569" i="1" s="1"/>
  <c r="K1570" i="1"/>
  <c r="N1570" i="1" s="1"/>
  <c r="K1571" i="1"/>
  <c r="N1571" i="1" s="1"/>
  <c r="K1572" i="1"/>
  <c r="N1572" i="1" s="1"/>
  <c r="K1573" i="1"/>
  <c r="N1573" i="1" s="1"/>
  <c r="K1574" i="1"/>
  <c r="N1574" i="1" s="1"/>
  <c r="K1575" i="1"/>
  <c r="N1575" i="1" s="1"/>
  <c r="K1576" i="1"/>
  <c r="N1576" i="1" s="1"/>
  <c r="K1577" i="1"/>
  <c r="N1577" i="1" s="1"/>
  <c r="K1578" i="1"/>
  <c r="N1578" i="1" s="1"/>
  <c r="K1579" i="1"/>
  <c r="N1579" i="1" s="1"/>
  <c r="K1580" i="1"/>
  <c r="N1580" i="1" s="1"/>
  <c r="K1581" i="1"/>
  <c r="N1581" i="1" s="1"/>
  <c r="K1582" i="1"/>
  <c r="N1582" i="1" s="1"/>
  <c r="K1583" i="1"/>
  <c r="N1583" i="1" s="1"/>
  <c r="K1584" i="1"/>
  <c r="N1584" i="1" s="1"/>
  <c r="K1585" i="1"/>
  <c r="N1585" i="1" s="1"/>
  <c r="K1586" i="1"/>
  <c r="N1586" i="1" s="1"/>
  <c r="K1587" i="1"/>
  <c r="N1587" i="1" s="1"/>
  <c r="K1588" i="1"/>
  <c r="N1588" i="1" s="1"/>
  <c r="K1589" i="1"/>
  <c r="N1589" i="1" s="1"/>
  <c r="K1590" i="1"/>
  <c r="N1590" i="1" s="1"/>
  <c r="K1591" i="1"/>
  <c r="N1591" i="1" s="1"/>
  <c r="K1592" i="1"/>
  <c r="N1592" i="1" s="1"/>
  <c r="K1593" i="1"/>
  <c r="N1593" i="1" s="1"/>
  <c r="K1594" i="1"/>
  <c r="N1594" i="1" s="1"/>
  <c r="K1595" i="1"/>
  <c r="N1595" i="1" s="1"/>
  <c r="K1596" i="1"/>
  <c r="N1596" i="1" s="1"/>
  <c r="K1597" i="1"/>
  <c r="N1597" i="1" s="1"/>
  <c r="K1598" i="1"/>
  <c r="N1598" i="1" s="1"/>
  <c r="K1599" i="1"/>
  <c r="N1599" i="1" s="1"/>
  <c r="K1600" i="1"/>
  <c r="N1600" i="1" s="1"/>
  <c r="K1601" i="1"/>
  <c r="N1601" i="1" s="1"/>
  <c r="K1602" i="1"/>
  <c r="N1602" i="1" s="1"/>
  <c r="K1603" i="1"/>
  <c r="N1603" i="1" s="1"/>
  <c r="K1604" i="1"/>
  <c r="N1604" i="1" s="1"/>
  <c r="K1605" i="1"/>
  <c r="N1605" i="1" s="1"/>
  <c r="K1606" i="1"/>
  <c r="N1606" i="1" s="1"/>
  <c r="K1607" i="1"/>
  <c r="N1607" i="1" s="1"/>
  <c r="K1608" i="1"/>
  <c r="N1608" i="1" s="1"/>
  <c r="K1609" i="1"/>
  <c r="N1609" i="1" s="1"/>
  <c r="K1610" i="1"/>
  <c r="N1610" i="1" s="1"/>
  <c r="K1611" i="1"/>
  <c r="N1611" i="1" s="1"/>
  <c r="K1612" i="1"/>
  <c r="N1612" i="1" s="1"/>
  <c r="K1613" i="1"/>
  <c r="N1613" i="1" s="1"/>
  <c r="K1614" i="1"/>
  <c r="N1614" i="1" s="1"/>
  <c r="K1615" i="1"/>
  <c r="N1615" i="1" s="1"/>
  <c r="K1616" i="1"/>
  <c r="N1616" i="1" s="1"/>
  <c r="K1617" i="1"/>
  <c r="N1617" i="1" s="1"/>
  <c r="K1618" i="1"/>
  <c r="N1618" i="1" s="1"/>
  <c r="K1619" i="1"/>
  <c r="N1619" i="1" s="1"/>
  <c r="K1620" i="1"/>
  <c r="N1620" i="1" s="1"/>
  <c r="K1621" i="1"/>
  <c r="N1621" i="1" s="1"/>
  <c r="K1622" i="1"/>
  <c r="N1622" i="1" s="1"/>
  <c r="K1623" i="1"/>
  <c r="N1623" i="1" s="1"/>
  <c r="K1624" i="1"/>
  <c r="N1624" i="1" s="1"/>
  <c r="K1625" i="1"/>
  <c r="N1625" i="1" s="1"/>
  <c r="K1626" i="1"/>
  <c r="N1626" i="1" s="1"/>
  <c r="K1627" i="1"/>
  <c r="N1627" i="1" s="1"/>
  <c r="K1628" i="1"/>
  <c r="N1628" i="1" s="1"/>
  <c r="K1629" i="1"/>
  <c r="N1629" i="1" s="1"/>
  <c r="K1630" i="1"/>
  <c r="N1630" i="1" s="1"/>
  <c r="K1631" i="1"/>
  <c r="N1631" i="1" s="1"/>
  <c r="K1632" i="1"/>
  <c r="N1632" i="1" s="1"/>
  <c r="K1633" i="1"/>
  <c r="N1633" i="1" s="1"/>
  <c r="K1634" i="1"/>
  <c r="N1634" i="1" s="1"/>
  <c r="K1635" i="1"/>
  <c r="N1635" i="1" s="1"/>
  <c r="K1636" i="1"/>
  <c r="N1636" i="1" s="1"/>
  <c r="K1637" i="1"/>
  <c r="N1637" i="1" s="1"/>
  <c r="K1638" i="1"/>
  <c r="N1638" i="1" s="1"/>
  <c r="K1639" i="1"/>
  <c r="N1639" i="1" s="1"/>
  <c r="K1640" i="1"/>
  <c r="N1640" i="1" s="1"/>
  <c r="K1641" i="1"/>
  <c r="N1641" i="1" s="1"/>
  <c r="K1642" i="1"/>
  <c r="N1642" i="1" s="1"/>
  <c r="K1643" i="1"/>
  <c r="N1643" i="1" s="1"/>
  <c r="K1644" i="1"/>
  <c r="N1644" i="1" s="1"/>
  <c r="K1645" i="1"/>
  <c r="N1645" i="1" s="1"/>
  <c r="K1646" i="1"/>
  <c r="N1646" i="1" s="1"/>
  <c r="K1647" i="1"/>
  <c r="N1647" i="1" s="1"/>
  <c r="K1648" i="1"/>
  <c r="N1648" i="1" s="1"/>
  <c r="K1649" i="1"/>
  <c r="N1649" i="1" s="1"/>
  <c r="K1650" i="1"/>
  <c r="N1650" i="1" s="1"/>
  <c r="K1651" i="1"/>
  <c r="N1651" i="1" s="1"/>
  <c r="K1652" i="1"/>
  <c r="N1652" i="1" s="1"/>
  <c r="K1653" i="1"/>
  <c r="N1653" i="1" s="1"/>
  <c r="K1654" i="1"/>
  <c r="N1654" i="1" s="1"/>
  <c r="K1655" i="1"/>
  <c r="N1655" i="1" s="1"/>
  <c r="K1656" i="1"/>
  <c r="N1656" i="1" s="1"/>
  <c r="K1657" i="1"/>
  <c r="N1657" i="1" s="1"/>
  <c r="K1658" i="1"/>
  <c r="N1658" i="1" s="1"/>
  <c r="K1659" i="1"/>
  <c r="N1659" i="1" s="1"/>
  <c r="K1660" i="1"/>
  <c r="N1660" i="1" s="1"/>
  <c r="K1661" i="1"/>
  <c r="N1661" i="1" s="1"/>
  <c r="K1662" i="1"/>
  <c r="N1662" i="1" s="1"/>
  <c r="K1663" i="1"/>
  <c r="N1663" i="1" s="1"/>
  <c r="K1664" i="1"/>
  <c r="N1664" i="1" s="1"/>
  <c r="K1665" i="1"/>
  <c r="N1665" i="1" s="1"/>
  <c r="K1666" i="1"/>
  <c r="N1666" i="1" s="1"/>
  <c r="K1667" i="1"/>
  <c r="N1667" i="1" s="1"/>
  <c r="K1668" i="1"/>
  <c r="N1668" i="1" s="1"/>
  <c r="K1669" i="1"/>
  <c r="N1669" i="1" s="1"/>
  <c r="K1670" i="1"/>
  <c r="N1670" i="1" s="1"/>
  <c r="K1671" i="1"/>
  <c r="N1671" i="1" s="1"/>
  <c r="K1672" i="1"/>
  <c r="N1672" i="1" s="1"/>
  <c r="K1673" i="1"/>
  <c r="N1673" i="1" s="1"/>
  <c r="K1674" i="1"/>
  <c r="N1674" i="1" s="1"/>
  <c r="K1675" i="1"/>
  <c r="N1675" i="1" s="1"/>
  <c r="K1676" i="1"/>
  <c r="N1676" i="1" s="1"/>
  <c r="K1677" i="1"/>
  <c r="N1677" i="1" s="1"/>
  <c r="K1678" i="1"/>
  <c r="N1678" i="1" s="1"/>
  <c r="K1679" i="1"/>
  <c r="N1679" i="1" s="1"/>
  <c r="K1680" i="1"/>
  <c r="N1680" i="1" s="1"/>
  <c r="K1681" i="1"/>
  <c r="N1681" i="1" s="1"/>
  <c r="K1682" i="1"/>
  <c r="N1682" i="1" s="1"/>
  <c r="K1683" i="1"/>
  <c r="N1683" i="1" s="1"/>
  <c r="K1684" i="1"/>
  <c r="N1684" i="1" s="1"/>
  <c r="K1685" i="1"/>
  <c r="N1685" i="1" s="1"/>
  <c r="K1686" i="1"/>
  <c r="N1686" i="1" s="1"/>
  <c r="K1687" i="1"/>
  <c r="N1687" i="1" s="1"/>
  <c r="K1688" i="1"/>
  <c r="N1688" i="1" s="1"/>
  <c r="K1689" i="1"/>
  <c r="N1689" i="1" s="1"/>
  <c r="K1690" i="1"/>
  <c r="N1690" i="1" s="1"/>
  <c r="K1691" i="1"/>
  <c r="N1691" i="1" s="1"/>
  <c r="K1692" i="1"/>
  <c r="N1692" i="1" s="1"/>
  <c r="K1693" i="1"/>
  <c r="N1693" i="1" s="1"/>
  <c r="K1694" i="1"/>
  <c r="N1694" i="1" s="1"/>
  <c r="K1695" i="1"/>
  <c r="N1695" i="1" s="1"/>
  <c r="K1696" i="1"/>
  <c r="N1696" i="1" s="1"/>
  <c r="K1697" i="1"/>
  <c r="N1697" i="1" s="1"/>
  <c r="K1698" i="1"/>
  <c r="N1698" i="1" s="1"/>
  <c r="K1699" i="1"/>
  <c r="N1699" i="1" s="1"/>
  <c r="K1700" i="1"/>
  <c r="N1700" i="1" s="1"/>
  <c r="K1701" i="1"/>
  <c r="N1701" i="1" s="1"/>
  <c r="K1702" i="1"/>
  <c r="N1702" i="1" s="1"/>
  <c r="K1703" i="1"/>
  <c r="N1703" i="1" s="1"/>
  <c r="K1704" i="1"/>
  <c r="N1704" i="1" s="1"/>
  <c r="K1705" i="1"/>
  <c r="N1705" i="1" s="1"/>
  <c r="K1706" i="1"/>
  <c r="N1706" i="1" s="1"/>
  <c r="K1707" i="1"/>
  <c r="N1707" i="1" s="1"/>
  <c r="K1708" i="1"/>
  <c r="N1708" i="1" s="1"/>
  <c r="K1709" i="1"/>
  <c r="N1709" i="1" s="1"/>
  <c r="K1710" i="1"/>
  <c r="N1710" i="1" s="1"/>
  <c r="K1711" i="1"/>
  <c r="N1711" i="1" s="1"/>
  <c r="K1712" i="1"/>
  <c r="N1712" i="1" s="1"/>
  <c r="K1713" i="1"/>
  <c r="N1713" i="1" s="1"/>
  <c r="K1714" i="1"/>
  <c r="N1714" i="1" s="1"/>
  <c r="K1715" i="1"/>
  <c r="N1715" i="1" s="1"/>
  <c r="K1716" i="1"/>
  <c r="N1716" i="1" s="1"/>
  <c r="K1717" i="1"/>
  <c r="N1717" i="1" s="1"/>
  <c r="K1718" i="1"/>
  <c r="N1718" i="1" s="1"/>
  <c r="K1719" i="1"/>
  <c r="N1719" i="1" s="1"/>
  <c r="K1720" i="1"/>
  <c r="N1720" i="1" s="1"/>
  <c r="K1721" i="1"/>
  <c r="N1721" i="1" s="1"/>
  <c r="K1722" i="1"/>
  <c r="N1722" i="1" s="1"/>
  <c r="K1723" i="1"/>
  <c r="N1723" i="1" s="1"/>
  <c r="K1724" i="1"/>
  <c r="N1724" i="1" s="1"/>
  <c r="K1725" i="1"/>
  <c r="N1725" i="1" s="1"/>
  <c r="K1726" i="1"/>
  <c r="N1726" i="1" s="1"/>
  <c r="K1727" i="1"/>
  <c r="N1727" i="1" s="1"/>
  <c r="K1728" i="1"/>
  <c r="N1728" i="1" s="1"/>
  <c r="K1729" i="1"/>
  <c r="N1729" i="1" s="1"/>
  <c r="K1730" i="1"/>
  <c r="N1730" i="1" s="1"/>
  <c r="K1731" i="1"/>
  <c r="N1731" i="1" s="1"/>
  <c r="K1732" i="1"/>
  <c r="N1732" i="1" s="1"/>
  <c r="K1733" i="1"/>
  <c r="N1733" i="1" s="1"/>
  <c r="K1734" i="1"/>
  <c r="N1734" i="1" s="1"/>
  <c r="K1735" i="1"/>
  <c r="N1735" i="1" s="1"/>
  <c r="K1736" i="1"/>
  <c r="N1736" i="1" s="1"/>
  <c r="K1737" i="1"/>
  <c r="N1737" i="1" s="1"/>
  <c r="K1738" i="1"/>
  <c r="N1738" i="1" s="1"/>
  <c r="K1739" i="1"/>
  <c r="N1739" i="1" s="1"/>
  <c r="K1740" i="1"/>
  <c r="N1740" i="1" s="1"/>
  <c r="K1741" i="1"/>
  <c r="N1741" i="1" s="1"/>
  <c r="K1742" i="1"/>
  <c r="N1742" i="1" s="1"/>
  <c r="K1743" i="1"/>
  <c r="N1743" i="1" s="1"/>
  <c r="K1744" i="1"/>
  <c r="N1744" i="1" s="1"/>
  <c r="K1745" i="1"/>
  <c r="N1745" i="1" s="1"/>
  <c r="K1746" i="1"/>
  <c r="N1746" i="1" s="1"/>
  <c r="K1747" i="1"/>
  <c r="N1747" i="1" s="1"/>
  <c r="K1748" i="1"/>
  <c r="N1748" i="1" s="1"/>
  <c r="K1749" i="1"/>
  <c r="N1749" i="1" s="1"/>
  <c r="K1750" i="1"/>
  <c r="N1750" i="1" s="1"/>
  <c r="K1751" i="1"/>
  <c r="N1751" i="1" s="1"/>
  <c r="K1752" i="1"/>
  <c r="N1752" i="1" s="1"/>
  <c r="K1753" i="1"/>
  <c r="N1753" i="1" s="1"/>
  <c r="K1754" i="1"/>
  <c r="N1754" i="1" s="1"/>
  <c r="K1755" i="1"/>
  <c r="N1755" i="1" s="1"/>
  <c r="K1756" i="1"/>
  <c r="N1756" i="1" s="1"/>
  <c r="K1757" i="1"/>
  <c r="N1757" i="1" s="1"/>
  <c r="K1758" i="1"/>
  <c r="N1758" i="1" s="1"/>
  <c r="K1759" i="1"/>
  <c r="N1759" i="1" s="1"/>
  <c r="K1760" i="1"/>
  <c r="N1760" i="1" s="1"/>
  <c r="K1761" i="1"/>
  <c r="N1761" i="1" s="1"/>
  <c r="K1762" i="1"/>
  <c r="N1762" i="1" s="1"/>
  <c r="K1763" i="1"/>
  <c r="N1763" i="1" s="1"/>
  <c r="K1764" i="1"/>
  <c r="N1764" i="1" s="1"/>
  <c r="K1765" i="1"/>
  <c r="N1765" i="1" s="1"/>
  <c r="K1766" i="1"/>
  <c r="N1766" i="1" s="1"/>
  <c r="K1767" i="1"/>
  <c r="N1767" i="1" s="1"/>
  <c r="K1768" i="1"/>
  <c r="N1768" i="1" s="1"/>
  <c r="K1769" i="1"/>
  <c r="N1769" i="1" s="1"/>
  <c r="K1770" i="1"/>
  <c r="N1770" i="1" s="1"/>
  <c r="K1771" i="1"/>
  <c r="N1771" i="1" s="1"/>
  <c r="K1772" i="1"/>
  <c r="N1772" i="1" s="1"/>
  <c r="K1773" i="1"/>
  <c r="N1773" i="1" s="1"/>
  <c r="K1774" i="1"/>
  <c r="N1774" i="1" s="1"/>
  <c r="K1775" i="1"/>
  <c r="N1775" i="1" s="1"/>
  <c r="K1776" i="1"/>
  <c r="N1776" i="1" s="1"/>
  <c r="K1777" i="1"/>
  <c r="N1777" i="1" s="1"/>
  <c r="K1778" i="1"/>
  <c r="N1778" i="1" s="1"/>
  <c r="K1779" i="1"/>
  <c r="N1779" i="1" s="1"/>
  <c r="K1780" i="1"/>
  <c r="N1780" i="1" s="1"/>
  <c r="K1781" i="1"/>
  <c r="N1781" i="1" s="1"/>
  <c r="K1782" i="1"/>
  <c r="N1782" i="1" s="1"/>
  <c r="K1783" i="1"/>
  <c r="N1783" i="1" s="1"/>
  <c r="K1784" i="1"/>
  <c r="N1784" i="1" s="1"/>
  <c r="K1785" i="1"/>
  <c r="N1785" i="1" s="1"/>
  <c r="K1786" i="1"/>
  <c r="N1786" i="1" s="1"/>
  <c r="K1787" i="1"/>
  <c r="N1787" i="1" s="1"/>
  <c r="K1788" i="1"/>
  <c r="N1788" i="1" s="1"/>
  <c r="K1789" i="1"/>
  <c r="N1789" i="1" s="1"/>
  <c r="K1790" i="1"/>
  <c r="N1790" i="1" s="1"/>
  <c r="K1791" i="1"/>
  <c r="N1791" i="1" s="1"/>
  <c r="K1792" i="1"/>
  <c r="N1792" i="1" s="1"/>
  <c r="K1793" i="1"/>
  <c r="N1793" i="1" s="1"/>
  <c r="K1794" i="1"/>
  <c r="N1794" i="1" s="1"/>
  <c r="K1795" i="1"/>
  <c r="N1795" i="1" s="1"/>
  <c r="K1796" i="1"/>
  <c r="N1796" i="1" s="1"/>
  <c r="K1797" i="1"/>
  <c r="N1797" i="1" s="1"/>
  <c r="K1798" i="1"/>
  <c r="N1798" i="1" s="1"/>
  <c r="K1799" i="1"/>
  <c r="N1799" i="1" s="1"/>
  <c r="K1800" i="1"/>
  <c r="N1800" i="1" s="1"/>
  <c r="K1801" i="1"/>
  <c r="N1801" i="1" s="1"/>
  <c r="K1802" i="1"/>
  <c r="N1802" i="1" s="1"/>
  <c r="K1803" i="1"/>
  <c r="N1803" i="1" s="1"/>
  <c r="K1804" i="1"/>
  <c r="N1804" i="1" s="1"/>
  <c r="K1805" i="1"/>
  <c r="N1805" i="1" s="1"/>
  <c r="K1806" i="1"/>
  <c r="N1806" i="1" s="1"/>
  <c r="K1807" i="1"/>
  <c r="N1807" i="1" s="1"/>
  <c r="K1808" i="1"/>
  <c r="N1808" i="1" s="1"/>
  <c r="K1809" i="1"/>
  <c r="N1809" i="1" s="1"/>
  <c r="K1810" i="1"/>
  <c r="N1810" i="1" s="1"/>
  <c r="K1811" i="1"/>
  <c r="N1811" i="1" s="1"/>
  <c r="K1812" i="1"/>
  <c r="N1812" i="1" s="1"/>
  <c r="K1813" i="1"/>
  <c r="N1813" i="1" s="1"/>
  <c r="K1814" i="1"/>
  <c r="N1814" i="1" s="1"/>
  <c r="K1815" i="1"/>
  <c r="N1815" i="1" s="1"/>
  <c r="K1816" i="1"/>
  <c r="N1816" i="1" s="1"/>
  <c r="K1817" i="1"/>
  <c r="N1817" i="1" s="1"/>
  <c r="K1818" i="1"/>
  <c r="N1818" i="1" s="1"/>
  <c r="K1819" i="1"/>
  <c r="N1819" i="1" s="1"/>
  <c r="K1820" i="1"/>
  <c r="N1820" i="1" s="1"/>
  <c r="K1821" i="1"/>
  <c r="N1821" i="1" s="1"/>
  <c r="K1822" i="1"/>
  <c r="N1822" i="1" s="1"/>
  <c r="K1823" i="1"/>
  <c r="N1823" i="1" s="1"/>
  <c r="K1824" i="1"/>
  <c r="N1824" i="1" s="1"/>
  <c r="K1825" i="1"/>
  <c r="N1825" i="1" s="1"/>
  <c r="K1826" i="1"/>
  <c r="N1826" i="1" s="1"/>
  <c r="K1827" i="1"/>
  <c r="N1827" i="1" s="1"/>
  <c r="K1828" i="1"/>
  <c r="N1828" i="1" s="1"/>
  <c r="K1829" i="1"/>
  <c r="N1829" i="1" s="1"/>
  <c r="K1830" i="1"/>
  <c r="N1830" i="1" s="1"/>
  <c r="K1831" i="1"/>
  <c r="N1831" i="1" s="1"/>
  <c r="K1832" i="1"/>
  <c r="N1832" i="1" s="1"/>
  <c r="K1833" i="1"/>
  <c r="N1833" i="1" s="1"/>
  <c r="K1834" i="1"/>
  <c r="N1834" i="1" s="1"/>
  <c r="K1835" i="1"/>
  <c r="N1835" i="1" s="1"/>
  <c r="K1836" i="1"/>
  <c r="N1836" i="1" s="1"/>
  <c r="K1837" i="1"/>
  <c r="N1837" i="1" s="1"/>
  <c r="K1838" i="1"/>
  <c r="N1838" i="1" s="1"/>
  <c r="K1839" i="1"/>
  <c r="N1839" i="1" s="1"/>
  <c r="K1840" i="1"/>
  <c r="N1840" i="1" s="1"/>
  <c r="K1841" i="1"/>
  <c r="N1841" i="1" s="1"/>
  <c r="K1842" i="1"/>
  <c r="N1842" i="1" s="1"/>
  <c r="K1843" i="1"/>
  <c r="N1843" i="1" s="1"/>
  <c r="K1844" i="1"/>
  <c r="N1844" i="1" s="1"/>
  <c r="K1845" i="1"/>
  <c r="N1845" i="1" s="1"/>
  <c r="K1846" i="1"/>
  <c r="N1846" i="1" s="1"/>
  <c r="K1847" i="1"/>
  <c r="N1847" i="1" s="1"/>
  <c r="K1848" i="1"/>
  <c r="N1848" i="1" s="1"/>
  <c r="K1849" i="1"/>
  <c r="N1849" i="1" s="1"/>
  <c r="K1850" i="1"/>
  <c r="N1850" i="1" s="1"/>
  <c r="K1851" i="1"/>
  <c r="N1851" i="1" s="1"/>
  <c r="K1852" i="1"/>
  <c r="N1852" i="1" s="1"/>
  <c r="K1853" i="1"/>
  <c r="N1853" i="1" s="1"/>
  <c r="K1854" i="1"/>
  <c r="N1854" i="1" s="1"/>
  <c r="K1855" i="1"/>
  <c r="N1855" i="1" s="1"/>
  <c r="K1856" i="1"/>
  <c r="N1856" i="1" s="1"/>
  <c r="K1857" i="1"/>
  <c r="N1857" i="1" s="1"/>
  <c r="K1858" i="1"/>
  <c r="N1858" i="1" s="1"/>
  <c r="K1859" i="1"/>
  <c r="N1859" i="1" s="1"/>
  <c r="K1860" i="1"/>
  <c r="N1860" i="1" s="1"/>
  <c r="K1861" i="1"/>
  <c r="N1861" i="1" s="1"/>
  <c r="K1862" i="1"/>
  <c r="N1862" i="1" s="1"/>
  <c r="K1863" i="1"/>
  <c r="N1863" i="1" s="1"/>
  <c r="K1864" i="1"/>
  <c r="N1864" i="1" s="1"/>
  <c r="K1865" i="1"/>
  <c r="N1865" i="1" s="1"/>
  <c r="K1866" i="1"/>
  <c r="N1866" i="1" s="1"/>
  <c r="K1867" i="1"/>
  <c r="N1867" i="1" s="1"/>
  <c r="K1868" i="1"/>
  <c r="N1868" i="1" s="1"/>
  <c r="K1869" i="1"/>
  <c r="N1869" i="1" s="1"/>
  <c r="K1870" i="1"/>
  <c r="N1870" i="1" s="1"/>
  <c r="K1871" i="1"/>
  <c r="N1871" i="1" s="1"/>
  <c r="K1872" i="1"/>
  <c r="N1872" i="1" s="1"/>
  <c r="K1873" i="1"/>
  <c r="N1873" i="1" s="1"/>
  <c r="K1874" i="1"/>
  <c r="N1874" i="1" s="1"/>
  <c r="K1875" i="1"/>
  <c r="N1875" i="1" s="1"/>
  <c r="K1876" i="1"/>
  <c r="N1876" i="1" s="1"/>
  <c r="K1877" i="1"/>
  <c r="N1877" i="1" s="1"/>
  <c r="K1878" i="1"/>
  <c r="N1878" i="1" s="1"/>
  <c r="K1879" i="1"/>
  <c r="N1879" i="1" s="1"/>
  <c r="K1880" i="1"/>
  <c r="N1880" i="1" s="1"/>
  <c r="K1881" i="1"/>
  <c r="N1881" i="1" s="1"/>
  <c r="K1882" i="1"/>
  <c r="N1882" i="1" s="1"/>
  <c r="K1883" i="1"/>
  <c r="N1883" i="1" s="1"/>
  <c r="K1884" i="1"/>
  <c r="N1884" i="1" s="1"/>
  <c r="K1885" i="1"/>
  <c r="N1885" i="1" s="1"/>
  <c r="K1886" i="1"/>
  <c r="N1886" i="1" s="1"/>
  <c r="K1887" i="1"/>
  <c r="N1887" i="1" s="1"/>
  <c r="K1888" i="1"/>
  <c r="N1888" i="1" s="1"/>
  <c r="K1889" i="1"/>
  <c r="N1889" i="1" s="1"/>
  <c r="K1890" i="1"/>
  <c r="N1890" i="1" s="1"/>
  <c r="K1891" i="1"/>
  <c r="N1891" i="1" s="1"/>
  <c r="K1892" i="1"/>
  <c r="N1892" i="1" s="1"/>
  <c r="K1893" i="1"/>
  <c r="N1893" i="1" s="1"/>
  <c r="K1894" i="1"/>
  <c r="N1894" i="1" s="1"/>
  <c r="K1895" i="1"/>
  <c r="N1895" i="1" s="1"/>
  <c r="K1896" i="1"/>
  <c r="N1896" i="1" s="1"/>
  <c r="K1897" i="1"/>
  <c r="N1897" i="1" s="1"/>
  <c r="K1898" i="1"/>
  <c r="N1898" i="1" s="1"/>
  <c r="K1899" i="1"/>
  <c r="N1899" i="1" s="1"/>
  <c r="K1900" i="1"/>
  <c r="N1900" i="1" s="1"/>
  <c r="K1901" i="1"/>
  <c r="N1901" i="1" s="1"/>
  <c r="K1902" i="1"/>
  <c r="N1902" i="1" s="1"/>
  <c r="K1903" i="1"/>
  <c r="N1903" i="1" s="1"/>
  <c r="K1904" i="1"/>
  <c r="N1904" i="1" s="1"/>
  <c r="K1905" i="1"/>
  <c r="N1905" i="1" s="1"/>
  <c r="K1906" i="1"/>
  <c r="N1906" i="1" s="1"/>
  <c r="K1907" i="1"/>
  <c r="N1907" i="1" s="1"/>
  <c r="K1908" i="1"/>
  <c r="N1908" i="1" s="1"/>
  <c r="K1909" i="1"/>
  <c r="N1909" i="1" s="1"/>
  <c r="K1910" i="1"/>
  <c r="N1910" i="1" s="1"/>
  <c r="K1911" i="1"/>
  <c r="N1911" i="1" s="1"/>
  <c r="K1912" i="1"/>
  <c r="N1912" i="1" s="1"/>
  <c r="K1913" i="1"/>
  <c r="N1913" i="1" s="1"/>
  <c r="K1914" i="1"/>
  <c r="N1914" i="1" s="1"/>
  <c r="K1915" i="1"/>
  <c r="N1915" i="1" s="1"/>
  <c r="K1916" i="1"/>
  <c r="N1916" i="1" s="1"/>
  <c r="K1917" i="1"/>
  <c r="N1917" i="1" s="1"/>
  <c r="K1918" i="1"/>
  <c r="N1918" i="1" s="1"/>
  <c r="K1919" i="1"/>
  <c r="N1919" i="1" s="1"/>
  <c r="K1920" i="1"/>
  <c r="N1920" i="1" s="1"/>
  <c r="K1921" i="1"/>
  <c r="N1921" i="1" s="1"/>
  <c r="K1922" i="1"/>
  <c r="N1922" i="1" s="1"/>
  <c r="K1923" i="1"/>
  <c r="N1923" i="1" s="1"/>
  <c r="K1924" i="1"/>
  <c r="N1924" i="1" s="1"/>
  <c r="K1925" i="1"/>
  <c r="N1925" i="1" s="1"/>
  <c r="K1926" i="1"/>
  <c r="N1926" i="1" s="1"/>
  <c r="K1927" i="1"/>
  <c r="N1927" i="1" s="1"/>
  <c r="K1928" i="1"/>
  <c r="N1928" i="1" s="1"/>
  <c r="K1929" i="1"/>
  <c r="N1929" i="1" s="1"/>
  <c r="K1930" i="1"/>
  <c r="N1930" i="1" s="1"/>
  <c r="K1931" i="1"/>
  <c r="N1931" i="1" s="1"/>
  <c r="K1932" i="1"/>
  <c r="N1932" i="1" s="1"/>
  <c r="K1933" i="1"/>
  <c r="N1933" i="1" s="1"/>
  <c r="K1934" i="1"/>
  <c r="N1934" i="1" s="1"/>
  <c r="K1935" i="1"/>
  <c r="N1935" i="1" s="1"/>
  <c r="K1936" i="1"/>
  <c r="N1936" i="1" s="1"/>
  <c r="K1937" i="1"/>
  <c r="N1937" i="1" s="1"/>
  <c r="K1938" i="1"/>
  <c r="N1938" i="1" s="1"/>
  <c r="K1939" i="1"/>
  <c r="N1939" i="1" s="1"/>
  <c r="K1940" i="1"/>
  <c r="N1940" i="1" s="1"/>
  <c r="K1941" i="1"/>
  <c r="N1941" i="1" s="1"/>
  <c r="K1942" i="1"/>
  <c r="N1942" i="1" s="1"/>
  <c r="K1943" i="1"/>
  <c r="N1943" i="1" s="1"/>
  <c r="K1944" i="1"/>
  <c r="N1944" i="1" s="1"/>
  <c r="K1945" i="1"/>
  <c r="N1945" i="1" s="1"/>
  <c r="K1946" i="1"/>
  <c r="N1946" i="1" s="1"/>
  <c r="K1947" i="1"/>
  <c r="N1947" i="1" s="1"/>
  <c r="K1948" i="1"/>
  <c r="N1948" i="1" s="1"/>
  <c r="K1949" i="1"/>
  <c r="N1949" i="1" s="1"/>
  <c r="K1950" i="1"/>
  <c r="N1950" i="1" s="1"/>
  <c r="K1951" i="1"/>
  <c r="N1951" i="1" s="1"/>
  <c r="K1952" i="1"/>
  <c r="N1952" i="1" s="1"/>
  <c r="K1953" i="1"/>
  <c r="N1953" i="1" s="1"/>
  <c r="K1954" i="1"/>
  <c r="N1954" i="1" s="1"/>
  <c r="K1955" i="1"/>
  <c r="N1955" i="1" s="1"/>
  <c r="K1956" i="1"/>
  <c r="N1956" i="1" s="1"/>
  <c r="K1957" i="1"/>
  <c r="N1957" i="1" s="1"/>
  <c r="K1958" i="1"/>
  <c r="N1958" i="1" s="1"/>
  <c r="K1959" i="1"/>
  <c r="N1959" i="1" s="1"/>
  <c r="K1960" i="1"/>
  <c r="N1960" i="1" s="1"/>
  <c r="K1961" i="1"/>
  <c r="N1961" i="1" s="1"/>
  <c r="K1962" i="1"/>
  <c r="N1962" i="1" s="1"/>
  <c r="K1963" i="1"/>
  <c r="N1963" i="1" s="1"/>
  <c r="K1964" i="1"/>
  <c r="N1964" i="1" s="1"/>
  <c r="K1965" i="1"/>
  <c r="N1965" i="1" s="1"/>
  <c r="K1966" i="1"/>
  <c r="N1966" i="1" s="1"/>
  <c r="K1967" i="1"/>
  <c r="N1967" i="1" s="1"/>
  <c r="K1968" i="1"/>
  <c r="N1968" i="1" s="1"/>
  <c r="K1969" i="1"/>
  <c r="N1969" i="1" s="1"/>
  <c r="K1970" i="1"/>
  <c r="N1970" i="1" s="1"/>
  <c r="K1971" i="1"/>
  <c r="N1971" i="1" s="1"/>
  <c r="K1972" i="1"/>
  <c r="N1972" i="1" s="1"/>
  <c r="K1973" i="1"/>
  <c r="N1973" i="1" s="1"/>
  <c r="K1974" i="1"/>
  <c r="N1974" i="1" s="1"/>
  <c r="K1975" i="1"/>
  <c r="N1975" i="1" s="1"/>
  <c r="K1976" i="1"/>
  <c r="N1976" i="1" s="1"/>
  <c r="K1977" i="1"/>
  <c r="N1977" i="1" s="1"/>
  <c r="K1978" i="1"/>
  <c r="N1978" i="1" s="1"/>
  <c r="K1979" i="1"/>
  <c r="N1979" i="1" s="1"/>
  <c r="K1980" i="1"/>
  <c r="N1980" i="1" s="1"/>
  <c r="K1981" i="1"/>
  <c r="N1981" i="1" s="1"/>
  <c r="K1982" i="1"/>
  <c r="N1982" i="1" s="1"/>
  <c r="K1983" i="1"/>
  <c r="N1983" i="1" s="1"/>
  <c r="K1984" i="1"/>
  <c r="N1984" i="1" s="1"/>
  <c r="K1985" i="1"/>
  <c r="N1985" i="1" s="1"/>
  <c r="K1986" i="1"/>
  <c r="N1986" i="1" s="1"/>
  <c r="K1987" i="1"/>
  <c r="N1987" i="1" s="1"/>
  <c r="K1988" i="1"/>
  <c r="N1988" i="1" s="1"/>
  <c r="K1989" i="1"/>
  <c r="N1989" i="1" s="1"/>
  <c r="K1990" i="1"/>
  <c r="N1990" i="1" s="1"/>
  <c r="K1991" i="1"/>
  <c r="N1991" i="1" s="1"/>
  <c r="K1992" i="1"/>
  <c r="N1992" i="1" s="1"/>
  <c r="K1993" i="1"/>
  <c r="N1993" i="1" s="1"/>
  <c r="K1994" i="1"/>
  <c r="N1994" i="1" s="1"/>
  <c r="K1995" i="1"/>
  <c r="N1995" i="1" s="1"/>
  <c r="K1996" i="1"/>
  <c r="N1996" i="1" s="1"/>
  <c r="K1997" i="1"/>
  <c r="N1997" i="1" s="1"/>
  <c r="K1998" i="1"/>
  <c r="N1998" i="1" s="1"/>
  <c r="K1999" i="1"/>
  <c r="N1999" i="1" s="1"/>
  <c r="K2000" i="1"/>
  <c r="N2000" i="1" s="1"/>
  <c r="K2001" i="1"/>
  <c r="N2001" i="1" s="1"/>
  <c r="K2002" i="1"/>
  <c r="N2002" i="1" s="1"/>
  <c r="K2003" i="1"/>
  <c r="N2003" i="1" s="1"/>
  <c r="K2004" i="1"/>
  <c r="N2004" i="1" s="1"/>
  <c r="K2005" i="1"/>
  <c r="N2005" i="1" s="1"/>
  <c r="K2006" i="1"/>
  <c r="N2006" i="1" s="1"/>
  <c r="K2007" i="1"/>
  <c r="N2007" i="1" s="1"/>
  <c r="K2008" i="1"/>
  <c r="N2008" i="1" s="1"/>
  <c r="K2009" i="1"/>
  <c r="N2009" i="1" s="1"/>
  <c r="K2010" i="1"/>
  <c r="N2010" i="1" s="1"/>
  <c r="K2011" i="1"/>
  <c r="N2011" i="1" s="1"/>
  <c r="K2012" i="1"/>
  <c r="N2012" i="1" s="1"/>
  <c r="K2013" i="1"/>
  <c r="N2013" i="1" s="1"/>
  <c r="K2014" i="1"/>
  <c r="N2014" i="1" s="1"/>
  <c r="K2015" i="1"/>
  <c r="N2015" i="1" s="1"/>
  <c r="K2016" i="1"/>
  <c r="N2016" i="1" s="1"/>
  <c r="K2017" i="1"/>
  <c r="N2017" i="1" s="1"/>
  <c r="K2018" i="1"/>
  <c r="N2018" i="1" s="1"/>
  <c r="K2019" i="1"/>
  <c r="N2019" i="1" s="1"/>
  <c r="K2020" i="1"/>
  <c r="N2020" i="1" s="1"/>
  <c r="K2021" i="1"/>
  <c r="N2021" i="1" s="1"/>
  <c r="K2022" i="1"/>
  <c r="N2022" i="1" s="1"/>
  <c r="K2023" i="1"/>
  <c r="N2023" i="1" s="1"/>
  <c r="K2024" i="1"/>
  <c r="N2024" i="1" s="1"/>
  <c r="K2025" i="1"/>
  <c r="N2025" i="1" s="1"/>
  <c r="K2026" i="1"/>
  <c r="N2026" i="1" s="1"/>
  <c r="K2027" i="1"/>
  <c r="N2027" i="1" s="1"/>
  <c r="K2028" i="1"/>
  <c r="N2028" i="1" s="1"/>
  <c r="K2029" i="1"/>
  <c r="N2029" i="1" s="1"/>
  <c r="K2030" i="1"/>
  <c r="N2030" i="1" s="1"/>
  <c r="K2031" i="1"/>
  <c r="N2031" i="1" s="1"/>
  <c r="K2032" i="1"/>
  <c r="N2032" i="1" s="1"/>
  <c r="K2033" i="1"/>
  <c r="N2033" i="1" s="1"/>
  <c r="K2034" i="1"/>
  <c r="N2034" i="1" s="1"/>
  <c r="K2035" i="1"/>
  <c r="N2035" i="1" s="1"/>
  <c r="K2036" i="1"/>
  <c r="N2036" i="1" s="1"/>
  <c r="K2037" i="1"/>
  <c r="N2037" i="1" s="1"/>
  <c r="K2038" i="1"/>
  <c r="N2038" i="1" s="1"/>
  <c r="K2039" i="1"/>
  <c r="N2039" i="1" s="1"/>
  <c r="K2040" i="1"/>
  <c r="N2040" i="1" s="1"/>
  <c r="K2041" i="1"/>
  <c r="N2041" i="1" s="1"/>
  <c r="K2042" i="1"/>
  <c r="N2042" i="1" s="1"/>
  <c r="K2043" i="1"/>
  <c r="N2043" i="1" s="1"/>
  <c r="K2044" i="1"/>
  <c r="N2044" i="1" s="1"/>
  <c r="K2045" i="1"/>
  <c r="N2045" i="1" s="1"/>
  <c r="K2046" i="1"/>
  <c r="N2046" i="1" s="1"/>
  <c r="K2047" i="1"/>
  <c r="N2047" i="1" s="1"/>
  <c r="K2048" i="1"/>
  <c r="N2048" i="1" s="1"/>
  <c r="K2049" i="1"/>
  <c r="N2049" i="1" s="1"/>
  <c r="K2050" i="1"/>
  <c r="N2050" i="1" s="1"/>
  <c r="K2051" i="1"/>
  <c r="N2051" i="1" s="1"/>
  <c r="K2052" i="1"/>
  <c r="N2052" i="1" s="1"/>
  <c r="K2053" i="1"/>
  <c r="N2053" i="1" s="1"/>
  <c r="K2054" i="1"/>
  <c r="N2054" i="1" s="1"/>
  <c r="K2055" i="1"/>
  <c r="N2055" i="1" s="1"/>
  <c r="K2056" i="1"/>
  <c r="N2056" i="1" s="1"/>
  <c r="K2057" i="1"/>
  <c r="N2057" i="1" s="1"/>
  <c r="K2058" i="1"/>
  <c r="N2058" i="1" s="1"/>
  <c r="K2059" i="1"/>
  <c r="N2059" i="1" s="1"/>
  <c r="K2060" i="1"/>
  <c r="N2060" i="1" s="1"/>
  <c r="K2061" i="1"/>
  <c r="N2061" i="1" s="1"/>
  <c r="K2062" i="1"/>
  <c r="N2062" i="1" s="1"/>
  <c r="K2063" i="1"/>
  <c r="N2063" i="1" s="1"/>
  <c r="K2064" i="1"/>
  <c r="N2064" i="1" s="1"/>
  <c r="K2065" i="1"/>
  <c r="N2065" i="1" s="1"/>
  <c r="K2066" i="1"/>
  <c r="N2066" i="1" s="1"/>
  <c r="K2067" i="1"/>
  <c r="N2067" i="1" s="1"/>
  <c r="K2068" i="1"/>
  <c r="N2068" i="1" s="1"/>
  <c r="K2069" i="1"/>
  <c r="N2069" i="1" s="1"/>
  <c r="K2070" i="1"/>
  <c r="N2070" i="1" s="1"/>
  <c r="K2071" i="1"/>
  <c r="N2071" i="1" s="1"/>
  <c r="K2072" i="1"/>
  <c r="N2072" i="1" s="1"/>
  <c r="K2073" i="1"/>
  <c r="N2073" i="1" s="1"/>
  <c r="K2074" i="1"/>
  <c r="N2074" i="1" s="1"/>
  <c r="K2075" i="1"/>
  <c r="N2075" i="1" s="1"/>
  <c r="K2076" i="1"/>
  <c r="N2076" i="1" s="1"/>
  <c r="K2077" i="1"/>
  <c r="N2077" i="1" s="1"/>
  <c r="K2078" i="1"/>
  <c r="N2078" i="1" s="1"/>
  <c r="K2079" i="1"/>
  <c r="N2079" i="1" s="1"/>
  <c r="K2080" i="1"/>
  <c r="N2080" i="1" s="1"/>
  <c r="K2081" i="1"/>
  <c r="N2081" i="1" s="1"/>
  <c r="K2082" i="1"/>
  <c r="N2082" i="1" s="1"/>
  <c r="K2083" i="1"/>
  <c r="N2083" i="1" s="1"/>
  <c r="K2084" i="1"/>
  <c r="N2084" i="1" s="1"/>
  <c r="K2085" i="1"/>
  <c r="N2085" i="1" s="1"/>
  <c r="K2086" i="1"/>
  <c r="N2086" i="1" s="1"/>
  <c r="K2087" i="1"/>
  <c r="N2087" i="1" s="1"/>
  <c r="K2088" i="1"/>
  <c r="N2088" i="1" s="1"/>
  <c r="K2089" i="1"/>
  <c r="N2089" i="1" s="1"/>
  <c r="K2090" i="1"/>
  <c r="N2090" i="1" s="1"/>
  <c r="K2091" i="1"/>
  <c r="N2091" i="1" s="1"/>
  <c r="K2092" i="1"/>
  <c r="N2092" i="1" s="1"/>
  <c r="K2093" i="1"/>
  <c r="N2093" i="1" s="1"/>
  <c r="K2094" i="1"/>
  <c r="N2094" i="1" s="1"/>
  <c r="K2095" i="1"/>
  <c r="N2095" i="1" s="1"/>
  <c r="K2096" i="1"/>
  <c r="N2096" i="1" s="1"/>
  <c r="K2097" i="1"/>
  <c r="N2097" i="1" s="1"/>
  <c r="K2098" i="1"/>
  <c r="N2098" i="1" s="1"/>
  <c r="K2099" i="1"/>
  <c r="N2099" i="1" s="1"/>
  <c r="K2100" i="1"/>
  <c r="N2100" i="1" s="1"/>
  <c r="K2101" i="1"/>
  <c r="N2101" i="1" s="1"/>
  <c r="K2102" i="1"/>
  <c r="N2102" i="1" s="1"/>
  <c r="K2103" i="1"/>
  <c r="N2103" i="1" s="1"/>
  <c r="K2104" i="1"/>
  <c r="N2104" i="1" s="1"/>
  <c r="K2105" i="1"/>
  <c r="N2105" i="1" s="1"/>
  <c r="K2106" i="1"/>
  <c r="N2106" i="1" s="1"/>
  <c r="K2107" i="1"/>
  <c r="N2107" i="1" s="1"/>
  <c r="K2108" i="1"/>
  <c r="N2108" i="1" s="1"/>
  <c r="K2109" i="1"/>
  <c r="N2109" i="1" s="1"/>
  <c r="K2110" i="1"/>
  <c r="N2110" i="1" s="1"/>
  <c r="K2111" i="1"/>
  <c r="N2111" i="1" s="1"/>
  <c r="K2112" i="1"/>
  <c r="N2112" i="1" s="1"/>
  <c r="K2113" i="1"/>
  <c r="N2113" i="1" s="1"/>
  <c r="K2114" i="1"/>
  <c r="N2114" i="1" s="1"/>
  <c r="K2115" i="1"/>
  <c r="N2115" i="1" s="1"/>
  <c r="K2116" i="1"/>
  <c r="N2116" i="1" s="1"/>
  <c r="K2117" i="1"/>
  <c r="N2117" i="1" s="1"/>
  <c r="K2118" i="1"/>
  <c r="N2118" i="1" s="1"/>
  <c r="K2119" i="1"/>
  <c r="N2119" i="1" s="1"/>
  <c r="K2120" i="1"/>
  <c r="N2120" i="1" s="1"/>
  <c r="K2121" i="1"/>
  <c r="N2121" i="1" s="1"/>
  <c r="K2122" i="1"/>
  <c r="N2122" i="1" s="1"/>
  <c r="K2123" i="1"/>
  <c r="N2123" i="1" s="1"/>
  <c r="K2124" i="1"/>
  <c r="N2124" i="1" s="1"/>
  <c r="K2125" i="1"/>
  <c r="N2125" i="1" s="1"/>
  <c r="K2126" i="1"/>
  <c r="N2126" i="1" s="1"/>
  <c r="K2127" i="1"/>
  <c r="N2127" i="1" s="1"/>
  <c r="K2128" i="1"/>
  <c r="N2128" i="1" s="1"/>
  <c r="K2129" i="1"/>
  <c r="N2129" i="1" s="1"/>
  <c r="K2130" i="1"/>
  <c r="N2130" i="1" s="1"/>
  <c r="K2131" i="1"/>
  <c r="N2131" i="1" s="1"/>
  <c r="K2132" i="1"/>
  <c r="N2132" i="1" s="1"/>
  <c r="K2133" i="1"/>
  <c r="N2133" i="1" s="1"/>
  <c r="K2134" i="1"/>
  <c r="N2134" i="1" s="1"/>
  <c r="K2135" i="1"/>
  <c r="N2135" i="1" s="1"/>
  <c r="K2136" i="1"/>
  <c r="N2136" i="1" s="1"/>
  <c r="K2137" i="1"/>
  <c r="N2137" i="1" s="1"/>
  <c r="K2138" i="1"/>
  <c r="N2138" i="1" s="1"/>
  <c r="K2139" i="1"/>
  <c r="N2139" i="1" s="1"/>
  <c r="K2140" i="1"/>
  <c r="N2140" i="1" s="1"/>
  <c r="K2141" i="1"/>
  <c r="N2141" i="1" s="1"/>
  <c r="K2142" i="1"/>
  <c r="N2142" i="1" s="1"/>
  <c r="K2143" i="1"/>
  <c r="N2143" i="1" s="1"/>
  <c r="K2144" i="1"/>
  <c r="N2144" i="1" s="1"/>
  <c r="K2145" i="1"/>
  <c r="N2145" i="1" s="1"/>
  <c r="K2146" i="1"/>
  <c r="N2146" i="1" s="1"/>
  <c r="K2147" i="1"/>
  <c r="N2147" i="1" s="1"/>
  <c r="K2148" i="1"/>
  <c r="N2148" i="1" s="1"/>
  <c r="K2149" i="1"/>
  <c r="N2149" i="1" s="1"/>
  <c r="K2150" i="1"/>
  <c r="N2150" i="1" s="1"/>
  <c r="K2151" i="1"/>
  <c r="N2151" i="1" s="1"/>
  <c r="K2152" i="1"/>
  <c r="N2152" i="1" s="1"/>
  <c r="K2153" i="1"/>
  <c r="N2153" i="1" s="1"/>
  <c r="K2154" i="1"/>
  <c r="N2154" i="1" s="1"/>
  <c r="K2155" i="1"/>
  <c r="N2155" i="1" s="1"/>
  <c r="K2156" i="1"/>
  <c r="N2156" i="1" s="1"/>
  <c r="K2157" i="1"/>
  <c r="N2157" i="1" s="1"/>
  <c r="K2158" i="1"/>
  <c r="N2158" i="1" s="1"/>
  <c r="K2159" i="1"/>
  <c r="N2159" i="1" s="1"/>
  <c r="K2160" i="1"/>
  <c r="N2160" i="1" s="1"/>
  <c r="K2161" i="1"/>
  <c r="N2161" i="1" s="1"/>
  <c r="K2162" i="1"/>
  <c r="N2162" i="1" s="1"/>
  <c r="K2163" i="1"/>
  <c r="N2163" i="1" s="1"/>
  <c r="K2164" i="1"/>
  <c r="N2164" i="1" s="1"/>
  <c r="K2165" i="1"/>
  <c r="N2165" i="1" s="1"/>
  <c r="K2166" i="1"/>
  <c r="N2166" i="1" s="1"/>
  <c r="K2167" i="1"/>
  <c r="N2167" i="1" s="1"/>
  <c r="K2168" i="1"/>
  <c r="N2168" i="1" s="1"/>
  <c r="K2169" i="1"/>
  <c r="N2169" i="1" s="1"/>
  <c r="K2170" i="1"/>
  <c r="N2170" i="1" s="1"/>
  <c r="K2171" i="1"/>
  <c r="N2171" i="1" s="1"/>
  <c r="K2172" i="1"/>
  <c r="N2172" i="1" s="1"/>
  <c r="K2173" i="1"/>
  <c r="N2173" i="1" s="1"/>
  <c r="K2174" i="1"/>
  <c r="N2174" i="1" s="1"/>
  <c r="K2175" i="1"/>
  <c r="N2175" i="1" s="1"/>
  <c r="K2176" i="1"/>
  <c r="N2176" i="1" s="1"/>
  <c r="K2177" i="1"/>
  <c r="N2177" i="1" s="1"/>
  <c r="K2178" i="1"/>
  <c r="N2178" i="1" s="1"/>
  <c r="K2179" i="1"/>
  <c r="N2179" i="1" s="1"/>
  <c r="K2180" i="1"/>
  <c r="N2180" i="1" s="1"/>
  <c r="K2181" i="1"/>
  <c r="N2181" i="1" s="1"/>
  <c r="K2182" i="1"/>
  <c r="N2182" i="1" s="1"/>
  <c r="K2183" i="1"/>
  <c r="N2183" i="1" s="1"/>
  <c r="K2184" i="1"/>
  <c r="N2184" i="1" s="1"/>
  <c r="K2185" i="1"/>
  <c r="N2185" i="1" s="1"/>
  <c r="K2186" i="1"/>
  <c r="N2186" i="1" s="1"/>
  <c r="K2187" i="1"/>
  <c r="N2187" i="1" s="1"/>
  <c r="K2188" i="1"/>
  <c r="N2188" i="1" s="1"/>
  <c r="K2189" i="1"/>
  <c r="N2189" i="1" s="1"/>
  <c r="K2190" i="1"/>
  <c r="N2190" i="1" s="1"/>
  <c r="K2191" i="1"/>
  <c r="N2191" i="1" s="1"/>
  <c r="K2192" i="1"/>
  <c r="N2192" i="1" s="1"/>
  <c r="K2193" i="1"/>
  <c r="N2193" i="1" s="1"/>
  <c r="K2194" i="1"/>
  <c r="N2194" i="1" s="1"/>
  <c r="K2195" i="1"/>
  <c r="N2195" i="1" s="1"/>
  <c r="K2196" i="1"/>
  <c r="N2196" i="1" s="1"/>
  <c r="K2197" i="1"/>
  <c r="N2197" i="1" s="1"/>
  <c r="K2198" i="1"/>
  <c r="N2198" i="1" s="1"/>
  <c r="K2199" i="1"/>
  <c r="N2199" i="1" s="1"/>
  <c r="K2200" i="1"/>
  <c r="N2200" i="1" s="1"/>
  <c r="K2201" i="1"/>
  <c r="N2201" i="1" s="1"/>
  <c r="K2202" i="1"/>
  <c r="N2202" i="1" s="1"/>
  <c r="K2203" i="1"/>
  <c r="N2203" i="1" s="1"/>
  <c r="K2204" i="1"/>
  <c r="N2204" i="1" s="1"/>
  <c r="K2205" i="1"/>
  <c r="N2205" i="1" s="1"/>
  <c r="K2206" i="1"/>
  <c r="N2206" i="1" s="1"/>
  <c r="K2207" i="1"/>
  <c r="N2207" i="1" s="1"/>
  <c r="K2208" i="1"/>
  <c r="N2208" i="1" s="1"/>
  <c r="K2209" i="1"/>
  <c r="N2209" i="1" s="1"/>
  <c r="K2210" i="1"/>
  <c r="N2210" i="1" s="1"/>
  <c r="K2211" i="1"/>
  <c r="N2211" i="1" s="1"/>
  <c r="K2212" i="1"/>
  <c r="N2212" i="1" s="1"/>
  <c r="K2213" i="1"/>
  <c r="N2213" i="1" s="1"/>
  <c r="K2214" i="1"/>
  <c r="N2214" i="1" s="1"/>
  <c r="K2215" i="1"/>
  <c r="N2215" i="1" s="1"/>
  <c r="K2216" i="1"/>
  <c r="N2216" i="1" s="1"/>
  <c r="K2217" i="1"/>
  <c r="N2217" i="1" s="1"/>
  <c r="K2218" i="1"/>
  <c r="N2218" i="1" s="1"/>
  <c r="K2219" i="1"/>
  <c r="N2219" i="1" s="1"/>
  <c r="K2220" i="1"/>
  <c r="N2220" i="1" s="1"/>
  <c r="K2221" i="1"/>
  <c r="N2221" i="1" s="1"/>
  <c r="K2222" i="1"/>
  <c r="N2222" i="1" s="1"/>
  <c r="K2223" i="1"/>
  <c r="N2223" i="1" s="1"/>
  <c r="K2224" i="1"/>
  <c r="N2224" i="1" s="1"/>
  <c r="K2225" i="1"/>
  <c r="N2225" i="1" s="1"/>
  <c r="K2226" i="1"/>
  <c r="N2226" i="1" s="1"/>
  <c r="K2227" i="1"/>
  <c r="N2227" i="1" s="1"/>
  <c r="K2228" i="1"/>
  <c r="N2228" i="1" s="1"/>
  <c r="K2229" i="1"/>
  <c r="N2229" i="1" s="1"/>
  <c r="K2230" i="1"/>
  <c r="N2230" i="1" s="1"/>
  <c r="K2231" i="1"/>
  <c r="N2231" i="1" s="1"/>
  <c r="K2232" i="1"/>
  <c r="N2232" i="1" s="1"/>
  <c r="K2233" i="1"/>
  <c r="N2233" i="1" s="1"/>
  <c r="K2234" i="1"/>
  <c r="N2234" i="1" s="1"/>
  <c r="K2235" i="1"/>
  <c r="N2235" i="1" s="1"/>
  <c r="K2236" i="1"/>
  <c r="N2236" i="1" s="1"/>
  <c r="K2237" i="1"/>
  <c r="N2237" i="1" s="1"/>
  <c r="K2238" i="1"/>
  <c r="N2238" i="1" s="1"/>
  <c r="K2239" i="1"/>
  <c r="N2239" i="1" s="1"/>
  <c r="K2240" i="1"/>
  <c r="N2240" i="1" s="1"/>
  <c r="K2241" i="1"/>
  <c r="N2241" i="1" s="1"/>
  <c r="K2242" i="1"/>
  <c r="N2242" i="1" s="1"/>
  <c r="K2243" i="1"/>
  <c r="N2243" i="1" s="1"/>
  <c r="K2244" i="1"/>
  <c r="N2244" i="1" s="1"/>
  <c r="K2245" i="1"/>
  <c r="N2245" i="1" s="1"/>
  <c r="K2246" i="1"/>
  <c r="N2246" i="1" s="1"/>
  <c r="K2247" i="1"/>
  <c r="N2247" i="1" s="1"/>
  <c r="K2248" i="1"/>
  <c r="N2248" i="1" s="1"/>
  <c r="K2249" i="1"/>
  <c r="N2249" i="1" s="1"/>
  <c r="K2250" i="1"/>
  <c r="N2250" i="1" s="1"/>
  <c r="K2251" i="1"/>
  <c r="N2251" i="1" s="1"/>
  <c r="K2252" i="1"/>
  <c r="N2252" i="1" s="1"/>
  <c r="K2253" i="1"/>
  <c r="N2253" i="1" s="1"/>
  <c r="K2254" i="1"/>
  <c r="N2254" i="1" s="1"/>
  <c r="K2255" i="1"/>
  <c r="N2255" i="1" s="1"/>
  <c r="K2256" i="1"/>
  <c r="N2256" i="1" s="1"/>
  <c r="K2257" i="1"/>
  <c r="N2257" i="1" s="1"/>
  <c r="K2258" i="1"/>
  <c r="N2258" i="1" s="1"/>
  <c r="K2259" i="1"/>
  <c r="N2259" i="1" s="1"/>
  <c r="K2260" i="1"/>
  <c r="N2260" i="1" s="1"/>
  <c r="K2261" i="1"/>
  <c r="N2261" i="1" s="1"/>
  <c r="K2262" i="1"/>
  <c r="N2262" i="1" s="1"/>
  <c r="K2263" i="1"/>
  <c r="N2263" i="1" s="1"/>
  <c r="K2264" i="1"/>
  <c r="N2264" i="1" s="1"/>
  <c r="K2265" i="1"/>
  <c r="N2265" i="1" s="1"/>
  <c r="K2266" i="1"/>
  <c r="N2266" i="1" s="1"/>
  <c r="K2267" i="1"/>
  <c r="N2267" i="1" s="1"/>
  <c r="K2268" i="1"/>
  <c r="N2268" i="1" s="1"/>
  <c r="K2269" i="1"/>
  <c r="N2269" i="1" s="1"/>
  <c r="K2270" i="1"/>
  <c r="N2270" i="1" s="1"/>
  <c r="K2271" i="1"/>
  <c r="N2271" i="1" s="1"/>
  <c r="K2272" i="1"/>
  <c r="N2272" i="1" s="1"/>
  <c r="K2273" i="1"/>
  <c r="N2273" i="1" s="1"/>
  <c r="K2274" i="1"/>
  <c r="N2274" i="1" s="1"/>
  <c r="K2275" i="1"/>
  <c r="N2275" i="1" s="1"/>
  <c r="K2276" i="1"/>
  <c r="N2276" i="1" s="1"/>
  <c r="K2277" i="1"/>
  <c r="N2277" i="1" s="1"/>
  <c r="K2278" i="1"/>
  <c r="N2278" i="1" s="1"/>
  <c r="K2279" i="1"/>
  <c r="N2279" i="1" s="1"/>
  <c r="K2280" i="1"/>
  <c r="N2280" i="1" s="1"/>
  <c r="K2281" i="1"/>
  <c r="N2281" i="1" s="1"/>
  <c r="K2282" i="1"/>
  <c r="N2282" i="1" s="1"/>
  <c r="K2283" i="1"/>
  <c r="N2283" i="1" s="1"/>
  <c r="K2284" i="1"/>
  <c r="N2284" i="1" s="1"/>
  <c r="K2285" i="1"/>
  <c r="N2285" i="1" s="1"/>
  <c r="K2286" i="1"/>
  <c r="N2286" i="1" s="1"/>
  <c r="K2287" i="1"/>
  <c r="N2287" i="1" s="1"/>
  <c r="K2288" i="1"/>
  <c r="N2288" i="1" s="1"/>
  <c r="K2289" i="1"/>
  <c r="N2289" i="1" s="1"/>
  <c r="K2290" i="1"/>
  <c r="N2290" i="1" s="1"/>
  <c r="K2291" i="1"/>
  <c r="N2291" i="1" s="1"/>
  <c r="K2292" i="1"/>
  <c r="N2292" i="1" s="1"/>
  <c r="K2293" i="1"/>
  <c r="N2293" i="1" s="1"/>
  <c r="K2294" i="1"/>
  <c r="N2294" i="1" s="1"/>
  <c r="K2295" i="1"/>
  <c r="N2295" i="1" s="1"/>
  <c r="K2296" i="1"/>
  <c r="N2296" i="1" s="1"/>
  <c r="K2297" i="1"/>
  <c r="K2298" i="1"/>
  <c r="N2298" i="1" s="1"/>
  <c r="K2299" i="1"/>
  <c r="N2299" i="1" s="1"/>
  <c r="K2300" i="1"/>
  <c r="N2300" i="1" s="1"/>
  <c r="K2301" i="1"/>
  <c r="N2301" i="1" s="1"/>
  <c r="K2302" i="1"/>
  <c r="N2302" i="1" s="1"/>
  <c r="K2303" i="1"/>
  <c r="N2303" i="1" s="1"/>
  <c r="K2304" i="1"/>
  <c r="N2304" i="1" s="1"/>
  <c r="K2305" i="1"/>
  <c r="N2305" i="1" s="1"/>
  <c r="K2306" i="1"/>
  <c r="N2306" i="1" s="1"/>
  <c r="K2307" i="1"/>
  <c r="N2307" i="1" s="1"/>
  <c r="K2308" i="1"/>
  <c r="N2308" i="1" s="1"/>
  <c r="K2309" i="1"/>
  <c r="N2309" i="1" s="1"/>
  <c r="K2310" i="1"/>
  <c r="N2310" i="1" s="1"/>
  <c r="K2311" i="1"/>
  <c r="N2311" i="1" s="1"/>
  <c r="K2312" i="1"/>
  <c r="N2312" i="1" s="1"/>
  <c r="K2313" i="1"/>
  <c r="N2313" i="1" s="1"/>
  <c r="K2314" i="1"/>
  <c r="N2314" i="1" s="1"/>
  <c r="K2315" i="1"/>
  <c r="N2315" i="1" s="1"/>
  <c r="K2316" i="1"/>
  <c r="N2316" i="1" s="1"/>
  <c r="K2317" i="1"/>
  <c r="N2317" i="1" s="1"/>
  <c r="K2318" i="1"/>
  <c r="N2318" i="1" s="1"/>
  <c r="K2319" i="1"/>
  <c r="N2319" i="1" s="1"/>
  <c r="K2320" i="1"/>
  <c r="N2320" i="1" s="1"/>
  <c r="K2321" i="1"/>
  <c r="K2322" i="1"/>
  <c r="N2322" i="1" s="1"/>
  <c r="K2323" i="1"/>
  <c r="N2323" i="1" s="1"/>
  <c r="K2324" i="1"/>
  <c r="N2324" i="1" s="1"/>
  <c r="K2325" i="1"/>
  <c r="N2325" i="1" s="1"/>
  <c r="K2326" i="1"/>
  <c r="N2326" i="1" s="1"/>
  <c r="K2327" i="1"/>
  <c r="N2327" i="1" s="1"/>
  <c r="K2328" i="1"/>
  <c r="N2328" i="1" s="1"/>
  <c r="K2329" i="1"/>
  <c r="N2329" i="1" s="1"/>
  <c r="K2330" i="1"/>
  <c r="N2330" i="1" s="1"/>
  <c r="K2331" i="1"/>
  <c r="N2331" i="1" s="1"/>
  <c r="K2332" i="1"/>
  <c r="N2332" i="1" s="1"/>
  <c r="K2333" i="1"/>
  <c r="K2334" i="1"/>
  <c r="N2334" i="1" s="1"/>
  <c r="K2335" i="1"/>
  <c r="N2335" i="1" s="1"/>
  <c r="K2336" i="1"/>
  <c r="N2336" i="1" s="1"/>
  <c r="K2337" i="1"/>
  <c r="N2337" i="1" s="1"/>
  <c r="K2338" i="1"/>
  <c r="N2338" i="1" s="1"/>
  <c r="K2339" i="1"/>
  <c r="N2339" i="1" s="1"/>
  <c r="K2340" i="1"/>
  <c r="N2340" i="1" s="1"/>
  <c r="K2341" i="1"/>
  <c r="N2341" i="1" s="1"/>
  <c r="K2342" i="1"/>
  <c r="N2342" i="1" s="1"/>
  <c r="K2343" i="1"/>
  <c r="N2343" i="1" s="1"/>
  <c r="K2344" i="1"/>
  <c r="N2344" i="1" s="1"/>
  <c r="K2345" i="1"/>
  <c r="N2345" i="1" s="1"/>
  <c r="K2346" i="1"/>
  <c r="N2346" i="1" s="1"/>
  <c r="K2347" i="1"/>
  <c r="N2347" i="1" s="1"/>
  <c r="K2348" i="1"/>
  <c r="N2348" i="1" s="1"/>
  <c r="K2349" i="1"/>
  <c r="N2349" i="1" s="1"/>
  <c r="K2350" i="1"/>
  <c r="N2350" i="1" s="1"/>
  <c r="K2351" i="1"/>
  <c r="N2351" i="1" s="1"/>
  <c r="K2352" i="1"/>
  <c r="N2352" i="1" s="1"/>
  <c r="K2353" i="1"/>
  <c r="N2353" i="1" s="1"/>
  <c r="K2354" i="1"/>
  <c r="N2354" i="1" s="1"/>
  <c r="K2355" i="1"/>
  <c r="N2355" i="1" s="1"/>
  <c r="K2356" i="1"/>
  <c r="N2356" i="1" s="1"/>
  <c r="K2357" i="1"/>
  <c r="K2358" i="1"/>
  <c r="N2358" i="1" s="1"/>
  <c r="K2359" i="1"/>
  <c r="N2359" i="1" s="1"/>
  <c r="K2360" i="1"/>
  <c r="N2360" i="1" s="1"/>
  <c r="K2361" i="1"/>
  <c r="N2361" i="1" s="1"/>
  <c r="K2362" i="1"/>
  <c r="N2362" i="1" s="1"/>
  <c r="K2363" i="1"/>
  <c r="N2363" i="1" s="1"/>
  <c r="K2364" i="1"/>
  <c r="N2364" i="1" s="1"/>
  <c r="K2365" i="1"/>
  <c r="N2365" i="1" s="1"/>
  <c r="K2366" i="1"/>
  <c r="N2366" i="1" s="1"/>
  <c r="K2367" i="1"/>
  <c r="N2367" i="1" s="1"/>
  <c r="K2368" i="1"/>
  <c r="N2368" i="1" s="1"/>
  <c r="K2369" i="1"/>
  <c r="N2369" i="1" s="1"/>
  <c r="K2370" i="1"/>
  <c r="N2370" i="1" s="1"/>
  <c r="K2371" i="1"/>
  <c r="N2371" i="1" s="1"/>
  <c r="K2372" i="1"/>
  <c r="N2372" i="1" s="1"/>
  <c r="K2373" i="1"/>
  <c r="N2373" i="1" s="1"/>
  <c r="K2374" i="1"/>
  <c r="N2374" i="1" s="1"/>
  <c r="K2375" i="1"/>
  <c r="N2375" i="1" s="1"/>
  <c r="K2376" i="1"/>
  <c r="N2376" i="1" s="1"/>
  <c r="K2377" i="1"/>
  <c r="N2377" i="1" s="1"/>
  <c r="K2378" i="1"/>
  <c r="N2378" i="1" s="1"/>
  <c r="K2379" i="1"/>
  <c r="N2379" i="1" s="1"/>
  <c r="K2380" i="1"/>
  <c r="N2380" i="1" s="1"/>
  <c r="K2381" i="1"/>
  <c r="N2381" i="1" s="1"/>
  <c r="K2382" i="1"/>
  <c r="N2382" i="1" s="1"/>
  <c r="K2383" i="1"/>
  <c r="N2383" i="1" s="1"/>
  <c r="K2384" i="1"/>
  <c r="N2384" i="1" s="1"/>
  <c r="K2385" i="1"/>
  <c r="N2385" i="1" s="1"/>
  <c r="K2386" i="1"/>
  <c r="N2386" i="1" s="1"/>
  <c r="K2387" i="1"/>
  <c r="N2387" i="1" s="1"/>
  <c r="K2388" i="1"/>
  <c r="N2388" i="1" s="1"/>
  <c r="K2389" i="1"/>
  <c r="N2389" i="1" s="1"/>
  <c r="K2390" i="1"/>
  <c r="N2390" i="1" s="1"/>
  <c r="K2391" i="1"/>
  <c r="N2391" i="1" s="1"/>
  <c r="K2392" i="1"/>
  <c r="N2392" i="1" s="1"/>
  <c r="K2393" i="1"/>
  <c r="K2394" i="1"/>
  <c r="N2394" i="1" s="1"/>
  <c r="K2395" i="1"/>
  <c r="N2395" i="1" s="1"/>
  <c r="K2396" i="1"/>
  <c r="N2396" i="1" s="1"/>
  <c r="K2397" i="1"/>
  <c r="N2397" i="1" s="1"/>
  <c r="K2398" i="1"/>
  <c r="N2398" i="1" s="1"/>
  <c r="K2399" i="1"/>
  <c r="N2399" i="1" s="1"/>
  <c r="K2400" i="1"/>
  <c r="N2400" i="1" s="1"/>
  <c r="K2401" i="1"/>
  <c r="N2401" i="1" s="1"/>
  <c r="K2402" i="1"/>
  <c r="N2402" i="1" s="1"/>
  <c r="K2403" i="1"/>
  <c r="N2403" i="1" s="1"/>
  <c r="K2404" i="1"/>
  <c r="N2404" i="1" s="1"/>
  <c r="K2405" i="1"/>
  <c r="N2405" i="1" s="1"/>
  <c r="K2406" i="1"/>
  <c r="N2406" i="1" s="1"/>
  <c r="K2407" i="1"/>
  <c r="N2407" i="1" s="1"/>
  <c r="K2408" i="1"/>
  <c r="N2408" i="1" s="1"/>
  <c r="K2409" i="1"/>
  <c r="N2409" i="1" s="1"/>
  <c r="K2410" i="1"/>
  <c r="N2410" i="1" s="1"/>
  <c r="K2411" i="1"/>
  <c r="N2411" i="1" s="1"/>
  <c r="K2412" i="1"/>
  <c r="N2412" i="1" s="1"/>
  <c r="K2413" i="1"/>
  <c r="N2413" i="1" s="1"/>
  <c r="K2414" i="1"/>
  <c r="N2414" i="1" s="1"/>
  <c r="K2415" i="1"/>
  <c r="N2415" i="1" s="1"/>
  <c r="K2416" i="1"/>
  <c r="N2416" i="1" s="1"/>
  <c r="K2417" i="1"/>
  <c r="N2417" i="1" s="1"/>
  <c r="K2418" i="1"/>
  <c r="N2418" i="1" s="1"/>
  <c r="K2419" i="1"/>
  <c r="N2419" i="1" s="1"/>
  <c r="K2420" i="1"/>
  <c r="N2420" i="1" s="1"/>
  <c r="K2421" i="1"/>
  <c r="N2421" i="1" s="1"/>
  <c r="K2422" i="1"/>
  <c r="N2422" i="1" s="1"/>
  <c r="K2423" i="1"/>
  <c r="N2423" i="1" s="1"/>
  <c r="K2424" i="1"/>
  <c r="N2424" i="1" s="1"/>
  <c r="K2425" i="1"/>
  <c r="N2425" i="1" s="1"/>
  <c r="K2426" i="1"/>
  <c r="N2426" i="1" s="1"/>
  <c r="K2427" i="1"/>
  <c r="N2427" i="1" s="1"/>
  <c r="K2428" i="1"/>
  <c r="N2428" i="1" s="1"/>
  <c r="K2429" i="1"/>
  <c r="K2430" i="1"/>
  <c r="N2430" i="1" s="1"/>
  <c r="K2431" i="1"/>
  <c r="N2431" i="1" s="1"/>
  <c r="K2432" i="1"/>
  <c r="N2432" i="1" s="1"/>
  <c r="K2433" i="1"/>
  <c r="N2433" i="1" s="1"/>
  <c r="K2434" i="1"/>
  <c r="N2434" i="1" s="1"/>
  <c r="K2435" i="1"/>
  <c r="N2435" i="1" s="1"/>
  <c r="K2436" i="1"/>
  <c r="N2436" i="1" s="1"/>
  <c r="K2437" i="1"/>
  <c r="N2437" i="1" s="1"/>
  <c r="K2438" i="1"/>
  <c r="N2438" i="1" s="1"/>
  <c r="K2439" i="1"/>
  <c r="N2439" i="1" s="1"/>
  <c r="K2440" i="1"/>
  <c r="N2440" i="1" s="1"/>
  <c r="K2441" i="1"/>
  <c r="N2441" i="1" s="1"/>
  <c r="K2442" i="1"/>
  <c r="N2442" i="1" s="1"/>
  <c r="K2443" i="1"/>
  <c r="N2443" i="1" s="1"/>
  <c r="K2444" i="1"/>
  <c r="N2444" i="1" s="1"/>
  <c r="K2445" i="1"/>
  <c r="N2445" i="1" s="1"/>
  <c r="K2446" i="1"/>
  <c r="N2446" i="1" s="1"/>
  <c r="K2447" i="1"/>
  <c r="N2447" i="1" s="1"/>
  <c r="K2448" i="1"/>
  <c r="N2448" i="1" s="1"/>
  <c r="K2449" i="1"/>
  <c r="N2449" i="1" s="1"/>
  <c r="K2450" i="1"/>
  <c r="N2450" i="1" s="1"/>
  <c r="K2451" i="1"/>
  <c r="N2451" i="1" s="1"/>
  <c r="K2452" i="1"/>
  <c r="N2452" i="1" s="1"/>
  <c r="K2453" i="1"/>
  <c r="N2453" i="1" s="1"/>
  <c r="K2454" i="1"/>
  <c r="N2454" i="1" s="1"/>
  <c r="K2455" i="1"/>
  <c r="N2455" i="1" s="1"/>
  <c r="K2456" i="1"/>
  <c r="N2456" i="1" s="1"/>
  <c r="K2457" i="1"/>
  <c r="N2457" i="1" s="1"/>
  <c r="K2458" i="1"/>
  <c r="N2458" i="1" s="1"/>
  <c r="K2459" i="1"/>
  <c r="N2459" i="1" s="1"/>
  <c r="K2460" i="1"/>
  <c r="N2460" i="1" s="1"/>
  <c r="K2461" i="1"/>
  <c r="N2461" i="1" s="1"/>
  <c r="K2462" i="1"/>
  <c r="N2462" i="1" s="1"/>
  <c r="K2463" i="1"/>
  <c r="N2463" i="1" s="1"/>
  <c r="K2464" i="1"/>
  <c r="N2464" i="1" s="1"/>
  <c r="K2465" i="1"/>
  <c r="N2465" i="1" s="1"/>
  <c r="K2466" i="1"/>
  <c r="N2466" i="1" s="1"/>
  <c r="K2467" i="1"/>
  <c r="N2467" i="1" s="1"/>
  <c r="K2468" i="1"/>
  <c r="N2468" i="1" s="1"/>
  <c r="K2469" i="1"/>
  <c r="N2469" i="1" s="1"/>
  <c r="K2470" i="1"/>
  <c r="N2470" i="1" s="1"/>
  <c r="K2471" i="1"/>
  <c r="N2471" i="1" s="1"/>
  <c r="K2472" i="1"/>
  <c r="N2472" i="1" s="1"/>
  <c r="K2473" i="1"/>
  <c r="N2473" i="1" s="1"/>
  <c r="K2474" i="1"/>
  <c r="N2474" i="1" s="1"/>
  <c r="K2475" i="1"/>
  <c r="N2475" i="1" s="1"/>
  <c r="K2476" i="1"/>
  <c r="N2476" i="1" s="1"/>
  <c r="K2477" i="1"/>
  <c r="N2477" i="1" s="1"/>
  <c r="K2478" i="1"/>
  <c r="N2478" i="1" s="1"/>
  <c r="K2479" i="1"/>
  <c r="N2479" i="1" s="1"/>
  <c r="K2480" i="1"/>
  <c r="N2480" i="1" s="1"/>
  <c r="K2481" i="1"/>
  <c r="N2481" i="1" s="1"/>
  <c r="K2482" i="1"/>
  <c r="N2482" i="1" s="1"/>
  <c r="K2483" i="1"/>
  <c r="N2483" i="1" s="1"/>
  <c r="K2484" i="1"/>
  <c r="N2484" i="1" s="1"/>
  <c r="K2485" i="1"/>
  <c r="N2485" i="1" s="1"/>
  <c r="K2486" i="1"/>
  <c r="N2486" i="1" s="1"/>
  <c r="K2487" i="1"/>
  <c r="N2487" i="1" s="1"/>
  <c r="K2488" i="1"/>
  <c r="N2488" i="1" s="1"/>
  <c r="K2489" i="1"/>
  <c r="K2490" i="1"/>
  <c r="N2490" i="1" s="1"/>
  <c r="K2491" i="1"/>
  <c r="N2491" i="1" s="1"/>
  <c r="K2492" i="1"/>
  <c r="N2492" i="1" s="1"/>
  <c r="K2493" i="1"/>
  <c r="N2493" i="1" s="1"/>
  <c r="K2494" i="1"/>
  <c r="N2494" i="1" s="1"/>
  <c r="K2495" i="1"/>
  <c r="N2495" i="1" s="1"/>
  <c r="K2496" i="1"/>
  <c r="N2496" i="1" s="1"/>
  <c r="K2497" i="1"/>
  <c r="N2497" i="1" s="1"/>
  <c r="K2498" i="1"/>
  <c r="N2498" i="1" s="1"/>
  <c r="K2499" i="1"/>
  <c r="N2499" i="1" s="1"/>
  <c r="K2500" i="1"/>
  <c r="N2500" i="1" s="1"/>
  <c r="K2501" i="1"/>
  <c r="K2502" i="1"/>
  <c r="N2502" i="1" s="1"/>
  <c r="K2503" i="1"/>
  <c r="N2503" i="1" s="1"/>
  <c r="K2504" i="1"/>
  <c r="N2504" i="1" s="1"/>
  <c r="K2505" i="1"/>
  <c r="N2505" i="1" s="1"/>
  <c r="K2506" i="1"/>
  <c r="N2506" i="1" s="1"/>
  <c r="K2507" i="1"/>
  <c r="N2507" i="1" s="1"/>
  <c r="K2508" i="1"/>
  <c r="N2508" i="1" s="1"/>
  <c r="K2509" i="1"/>
  <c r="N2509" i="1" s="1"/>
  <c r="K2510" i="1"/>
  <c r="N2510" i="1" s="1"/>
  <c r="K2511" i="1"/>
  <c r="N2511" i="1" s="1"/>
  <c r="K2512" i="1"/>
  <c r="N2512" i="1" s="1"/>
  <c r="K2513" i="1"/>
  <c r="K2514" i="1"/>
  <c r="N2514" i="1" s="1"/>
  <c r="K2515" i="1"/>
  <c r="N2515" i="1" s="1"/>
  <c r="K2516" i="1"/>
  <c r="N2516" i="1" s="1"/>
  <c r="K2517" i="1"/>
  <c r="N2517" i="1" s="1"/>
  <c r="K2518" i="1"/>
  <c r="N2518" i="1" s="1"/>
  <c r="K2519" i="1"/>
  <c r="N2519" i="1" s="1"/>
  <c r="K2520" i="1"/>
  <c r="N2520" i="1" s="1"/>
  <c r="K2521" i="1"/>
  <c r="N2521" i="1" s="1"/>
  <c r="K2522" i="1"/>
  <c r="N2522" i="1" s="1"/>
  <c r="K2523" i="1"/>
  <c r="K2524" i="1"/>
  <c r="N2524" i="1" s="1"/>
  <c r="K2525" i="1"/>
  <c r="N2525" i="1" s="1"/>
  <c r="K2526" i="1"/>
  <c r="N2526" i="1" s="1"/>
  <c r="K2527" i="1"/>
  <c r="K2528" i="1"/>
  <c r="N2528" i="1" s="1"/>
  <c r="K2529" i="1"/>
  <c r="N2529" i="1" s="1"/>
  <c r="K2530" i="1"/>
  <c r="N2530" i="1" s="1"/>
  <c r="K2531" i="1"/>
  <c r="N2531" i="1" s="1"/>
  <c r="K2532" i="1"/>
  <c r="N2532" i="1" s="1"/>
  <c r="K2533" i="1"/>
  <c r="N2533" i="1" s="1"/>
  <c r="K2534" i="1"/>
  <c r="N2534" i="1" s="1"/>
  <c r="K2535" i="1"/>
  <c r="N2535" i="1" s="1"/>
  <c r="K2536" i="1"/>
  <c r="N2536" i="1" s="1"/>
  <c r="K2537" i="1"/>
  <c r="K2538" i="1"/>
  <c r="N2538" i="1" s="1"/>
  <c r="K2539" i="1"/>
  <c r="N2539" i="1" s="1"/>
  <c r="K2540" i="1"/>
  <c r="N2540" i="1" s="1"/>
  <c r="K2541" i="1"/>
  <c r="N2541" i="1" s="1"/>
  <c r="K2542" i="1"/>
  <c r="N2542" i="1" s="1"/>
  <c r="K2543" i="1"/>
  <c r="N2543" i="1" s="1"/>
  <c r="K2544" i="1"/>
  <c r="N2544" i="1" s="1"/>
  <c r="K2545" i="1"/>
  <c r="N2545" i="1" s="1"/>
  <c r="K2546" i="1"/>
  <c r="N2546" i="1" s="1"/>
  <c r="K2547" i="1"/>
  <c r="K2548" i="1"/>
  <c r="N2548" i="1" s="1"/>
  <c r="K2549" i="1"/>
  <c r="K2550" i="1"/>
  <c r="N2550" i="1" s="1"/>
  <c r="K2551" i="1"/>
  <c r="N2551" i="1" s="1"/>
  <c r="K2552" i="1"/>
  <c r="N2552" i="1" s="1"/>
  <c r="K2553" i="1"/>
  <c r="N2553" i="1" s="1"/>
  <c r="K2554" i="1"/>
  <c r="N2554" i="1" s="1"/>
  <c r="K2555" i="1"/>
  <c r="N2555" i="1" s="1"/>
  <c r="K2556" i="1"/>
  <c r="N2556" i="1" s="1"/>
  <c r="K2557" i="1"/>
  <c r="N2557" i="1" s="1"/>
  <c r="K2558" i="1"/>
  <c r="N2558" i="1" s="1"/>
  <c r="K2559" i="1"/>
  <c r="K2560" i="1"/>
  <c r="N2560" i="1" s="1"/>
  <c r="K2561" i="1"/>
  <c r="K2562" i="1"/>
  <c r="K2563" i="1"/>
  <c r="N2563" i="1" s="1"/>
  <c r="K2564" i="1"/>
  <c r="N2564" i="1" s="1"/>
  <c r="K2565" i="1"/>
  <c r="N2565" i="1" s="1"/>
  <c r="K2566" i="1"/>
  <c r="N2566" i="1" s="1"/>
  <c r="K2567" i="1"/>
  <c r="N2567" i="1" s="1"/>
  <c r="K2568" i="1"/>
  <c r="N2568" i="1" s="1"/>
  <c r="K2569" i="1"/>
  <c r="N2569" i="1" s="1"/>
  <c r="K2570" i="1"/>
  <c r="N2570" i="1" s="1"/>
  <c r="K2571" i="1"/>
  <c r="K2572" i="1"/>
  <c r="N2572" i="1" s="1"/>
  <c r="K2573" i="1"/>
  <c r="K2574" i="1"/>
  <c r="K2575" i="1"/>
  <c r="N2575" i="1" s="1"/>
  <c r="K2576" i="1"/>
  <c r="N2576" i="1" s="1"/>
  <c r="K2577" i="1"/>
  <c r="N2577" i="1" s="1"/>
  <c r="K2578" i="1"/>
  <c r="N2578" i="1" s="1"/>
  <c r="K2579" i="1"/>
  <c r="N2579" i="1" s="1"/>
  <c r="K2580" i="1"/>
  <c r="N2580" i="1" s="1"/>
  <c r="K2581" i="1"/>
  <c r="N2581" i="1" s="1"/>
  <c r="K2582" i="1"/>
  <c r="N2582" i="1" s="1"/>
  <c r="K2583" i="1"/>
  <c r="N2583" i="1" s="1"/>
  <c r="K2584" i="1"/>
  <c r="N2584" i="1" s="1"/>
  <c r="K2585" i="1"/>
  <c r="N2585" i="1" s="1"/>
  <c r="K2586" i="1"/>
  <c r="N2586" i="1" s="1"/>
  <c r="K2587" i="1"/>
  <c r="K2588" i="1"/>
  <c r="N2588" i="1" s="1"/>
  <c r="K2589" i="1"/>
  <c r="N2589" i="1" s="1"/>
  <c r="K2590" i="1"/>
  <c r="N2590" i="1" s="1"/>
  <c r="K2591" i="1"/>
  <c r="N2591" i="1" s="1"/>
  <c r="K2592" i="1"/>
  <c r="N2592" i="1" s="1"/>
  <c r="K2593" i="1"/>
  <c r="N2593" i="1" s="1"/>
  <c r="K2594" i="1"/>
  <c r="N2594" i="1" s="1"/>
  <c r="K2595" i="1"/>
  <c r="N2595" i="1" s="1"/>
  <c r="K2596" i="1"/>
  <c r="N2596" i="1" s="1"/>
  <c r="K2597" i="1"/>
  <c r="K2598" i="1"/>
  <c r="K2599" i="1"/>
  <c r="K2600" i="1"/>
  <c r="N2600" i="1" s="1"/>
  <c r="K2601" i="1"/>
  <c r="N2601" i="1" s="1"/>
  <c r="K2602" i="1"/>
  <c r="N2602" i="1" s="1"/>
  <c r="K2603" i="1"/>
  <c r="N2603" i="1" s="1"/>
  <c r="K2604" i="1"/>
  <c r="N2604" i="1" s="1"/>
  <c r="K2605" i="1"/>
  <c r="N2605" i="1" s="1"/>
  <c r="K2606" i="1"/>
  <c r="N2606" i="1" s="1"/>
  <c r="K2607" i="1"/>
  <c r="N2607" i="1" s="1"/>
  <c r="K2608" i="1"/>
  <c r="N2608" i="1" s="1"/>
  <c r="K2609" i="1"/>
  <c r="K2610" i="1"/>
  <c r="K2611" i="1"/>
  <c r="K2612" i="1"/>
  <c r="N2612" i="1" s="1"/>
  <c r="K2613" i="1"/>
  <c r="N2613" i="1" s="1"/>
  <c r="K2614" i="1"/>
  <c r="N2614" i="1" s="1"/>
  <c r="K2615" i="1"/>
  <c r="N2615" i="1" s="1"/>
  <c r="K2616" i="1"/>
  <c r="N2616" i="1" s="1"/>
  <c r="K2617" i="1"/>
  <c r="N2617" i="1" s="1"/>
  <c r="K2618" i="1"/>
  <c r="N2618" i="1" s="1"/>
  <c r="K2619" i="1"/>
  <c r="K2620" i="1"/>
  <c r="N2620" i="1" s="1"/>
  <c r="K2621" i="1"/>
  <c r="N2621" i="1" s="1"/>
  <c r="K2622" i="1"/>
  <c r="N2622" i="1" s="1"/>
  <c r="K2623" i="1"/>
  <c r="K2624" i="1"/>
  <c r="N2624" i="1" s="1"/>
  <c r="K2625" i="1"/>
  <c r="N2625" i="1" s="1"/>
  <c r="K2626" i="1"/>
  <c r="N2626" i="1" s="1"/>
  <c r="K2627" i="1"/>
  <c r="N2627" i="1" s="1"/>
  <c r="K2628" i="1"/>
  <c r="N2628" i="1" s="1"/>
  <c r="K2629" i="1"/>
  <c r="N2629" i="1" s="1"/>
  <c r="K2630" i="1"/>
  <c r="N2630" i="1" s="1"/>
  <c r="K2631" i="1"/>
  <c r="K2632" i="1"/>
  <c r="N2632" i="1" s="1"/>
  <c r="K2633" i="1"/>
  <c r="K2634" i="1"/>
  <c r="K2635" i="1"/>
  <c r="K2636" i="1"/>
  <c r="N2636" i="1" s="1"/>
  <c r="K2637" i="1"/>
  <c r="N2637" i="1" s="1"/>
  <c r="K2638" i="1"/>
  <c r="N2638" i="1" s="1"/>
  <c r="K2639" i="1"/>
  <c r="N2639" i="1" s="1"/>
  <c r="K2640" i="1"/>
  <c r="N2640" i="1" s="1"/>
  <c r="K2641" i="1"/>
  <c r="N2641" i="1" s="1"/>
  <c r="K2642" i="1"/>
  <c r="N2642" i="1" s="1"/>
  <c r="K2643" i="1"/>
  <c r="K2644" i="1"/>
  <c r="N2644" i="1" s="1"/>
  <c r="K2645" i="1"/>
  <c r="N2645" i="1" s="1"/>
  <c r="K2646" i="1"/>
  <c r="N2646" i="1" s="1"/>
  <c r="K2647" i="1"/>
  <c r="N2647" i="1" s="1"/>
  <c r="K2648" i="1"/>
  <c r="N2648" i="1" s="1"/>
  <c r="K2649" i="1"/>
  <c r="N2649" i="1" s="1"/>
  <c r="K2650" i="1"/>
  <c r="N2650" i="1" s="1"/>
  <c r="K2651" i="1"/>
  <c r="N2651" i="1" s="1"/>
  <c r="K2652" i="1"/>
  <c r="N2652" i="1" s="1"/>
  <c r="K2653" i="1"/>
  <c r="N2653" i="1" s="1"/>
  <c r="K2654" i="1"/>
  <c r="N2654" i="1" s="1"/>
  <c r="K2655" i="1"/>
  <c r="N2655" i="1" s="1"/>
  <c r="K2656" i="1"/>
  <c r="N2656" i="1" s="1"/>
  <c r="K2657" i="1"/>
  <c r="N2657" i="1" s="1"/>
  <c r="K2658" i="1"/>
  <c r="K2659" i="1"/>
  <c r="K2660" i="1"/>
  <c r="N2660" i="1" s="1"/>
  <c r="K2661" i="1"/>
  <c r="N2661" i="1" s="1"/>
  <c r="K2662" i="1"/>
  <c r="N2662" i="1" s="1"/>
  <c r="K2663" i="1"/>
  <c r="N2663" i="1" s="1"/>
  <c r="K2664" i="1"/>
  <c r="N2664" i="1" s="1"/>
  <c r="K2665" i="1"/>
  <c r="N2665" i="1" s="1"/>
  <c r="K2666" i="1"/>
  <c r="N2666" i="1" s="1"/>
  <c r="K2667" i="1"/>
  <c r="N2667" i="1" s="1"/>
  <c r="K2668" i="1"/>
  <c r="N2668" i="1" s="1"/>
  <c r="K2669" i="1"/>
  <c r="K2670" i="1"/>
  <c r="K2671" i="1"/>
  <c r="K2672" i="1"/>
  <c r="N2672" i="1" s="1"/>
  <c r="K2673" i="1"/>
  <c r="N2673" i="1" s="1"/>
  <c r="K2674" i="1"/>
  <c r="N2674" i="1" s="1"/>
  <c r="K2675" i="1"/>
  <c r="N2675" i="1" s="1"/>
  <c r="K2676" i="1"/>
  <c r="N2676" i="1" s="1"/>
  <c r="K2677" i="1"/>
  <c r="N2677" i="1" s="1"/>
  <c r="K2678" i="1"/>
  <c r="N2678" i="1" s="1"/>
  <c r="K2679" i="1"/>
  <c r="K2680" i="1"/>
  <c r="N2680" i="1" s="1"/>
  <c r="K2681" i="1"/>
  <c r="N2681" i="1" s="1"/>
  <c r="K2682" i="1"/>
  <c r="K2683" i="1"/>
  <c r="K2684" i="1"/>
  <c r="N2684" i="1" s="1"/>
  <c r="K2685" i="1"/>
  <c r="N2685" i="1" s="1"/>
  <c r="K2686" i="1"/>
  <c r="N2686" i="1" s="1"/>
  <c r="K2687" i="1"/>
  <c r="N2687" i="1" s="1"/>
  <c r="K2688" i="1"/>
  <c r="N2688" i="1" s="1"/>
  <c r="K2689" i="1"/>
  <c r="N2689" i="1" s="1"/>
  <c r="K2690" i="1"/>
  <c r="N2690" i="1" s="1"/>
  <c r="K2691" i="1"/>
  <c r="K2692" i="1"/>
  <c r="K2693" i="1"/>
  <c r="N2693" i="1" s="1"/>
  <c r="K2694" i="1"/>
  <c r="N2694" i="1" s="1"/>
  <c r="K2695" i="1"/>
  <c r="K2696" i="1"/>
  <c r="N2696" i="1" s="1"/>
  <c r="K2697" i="1"/>
  <c r="N2697" i="1" s="1"/>
  <c r="K2698" i="1"/>
  <c r="N2698" i="1" s="1"/>
  <c r="K2699" i="1"/>
  <c r="N2699" i="1" s="1"/>
  <c r="K2700" i="1"/>
  <c r="N2700" i="1" s="1"/>
  <c r="K2701" i="1"/>
  <c r="N2701" i="1" s="1"/>
  <c r="K2702" i="1"/>
  <c r="N2702" i="1" s="1"/>
  <c r="K2703" i="1"/>
  <c r="N2703" i="1" s="1"/>
  <c r="K2704" i="1"/>
  <c r="K2705" i="1"/>
  <c r="N2705" i="1" s="1"/>
  <c r="K2706" i="1"/>
  <c r="K2707" i="1"/>
  <c r="K2708" i="1"/>
  <c r="N2708" i="1" s="1"/>
  <c r="K2709" i="1"/>
  <c r="N2709" i="1" s="1"/>
  <c r="K2710" i="1"/>
  <c r="N2710" i="1" s="1"/>
  <c r="K2711" i="1"/>
  <c r="N2711" i="1" s="1"/>
  <c r="K2712" i="1"/>
  <c r="N2712" i="1" s="1"/>
  <c r="K2713" i="1"/>
  <c r="N2713" i="1" s="1"/>
  <c r="K2714" i="1"/>
  <c r="N2714" i="1" s="1"/>
  <c r="K2715" i="1"/>
  <c r="N2715" i="1" s="1"/>
  <c r="K2716" i="1"/>
  <c r="N2716" i="1" s="1"/>
  <c r="K2717" i="1"/>
  <c r="K2718" i="1"/>
  <c r="K2719" i="1"/>
  <c r="K2720" i="1"/>
  <c r="N2720" i="1" s="1"/>
  <c r="K2721" i="1"/>
  <c r="N2721" i="1" s="1"/>
  <c r="K2722" i="1"/>
  <c r="N2722" i="1" s="1"/>
  <c r="K2723" i="1"/>
  <c r="N2723" i="1" s="1"/>
  <c r="K2724" i="1"/>
  <c r="N2724" i="1" s="1"/>
  <c r="K2725" i="1"/>
  <c r="N2725" i="1" s="1"/>
  <c r="K2726" i="1"/>
  <c r="N2726" i="1" s="1"/>
  <c r="K2727" i="1"/>
  <c r="N2727" i="1" s="1"/>
  <c r="K2728" i="1"/>
  <c r="N2728" i="1" s="1"/>
  <c r="K2729" i="1"/>
  <c r="N2729" i="1" s="1"/>
  <c r="K2730" i="1"/>
  <c r="N2730" i="1" s="1"/>
  <c r="K2731" i="1"/>
  <c r="N2731" i="1" s="1"/>
  <c r="K2732" i="1"/>
  <c r="N2732" i="1" s="1"/>
  <c r="K2733" i="1"/>
  <c r="N2733" i="1" s="1"/>
  <c r="K2734" i="1"/>
  <c r="N2734" i="1" s="1"/>
  <c r="K2735" i="1"/>
  <c r="N2735" i="1" s="1"/>
  <c r="K2736" i="1"/>
  <c r="N2736" i="1" s="1"/>
  <c r="K2737" i="1"/>
  <c r="N2737" i="1" s="1"/>
  <c r="K2738" i="1"/>
  <c r="N2738" i="1" s="1"/>
  <c r="K2739" i="1"/>
  <c r="N2739" i="1" s="1"/>
  <c r="K2740" i="1"/>
  <c r="N2740" i="1" s="1"/>
  <c r="K2741" i="1"/>
  <c r="N2741" i="1" s="1"/>
  <c r="K2742" i="1"/>
  <c r="N2742" i="1" s="1"/>
  <c r="K2743" i="1"/>
  <c r="N2743" i="1" s="1"/>
  <c r="K2744" i="1"/>
  <c r="N2744" i="1" s="1"/>
  <c r="K2745" i="1"/>
  <c r="N2745" i="1" s="1"/>
  <c r="K2746" i="1"/>
  <c r="N2746" i="1" s="1"/>
  <c r="K2747" i="1"/>
  <c r="N2747" i="1" s="1"/>
  <c r="K2748" i="1"/>
  <c r="N2748" i="1" s="1"/>
  <c r="K2749" i="1"/>
  <c r="N2749" i="1" s="1"/>
  <c r="K2750" i="1"/>
  <c r="N2750" i="1" s="1"/>
  <c r="K2751" i="1"/>
  <c r="K2752" i="1"/>
  <c r="K2753" i="1"/>
  <c r="K2754" i="1"/>
  <c r="K2755" i="1"/>
  <c r="K2756" i="1"/>
  <c r="N2756" i="1" s="1"/>
  <c r="K2757" i="1"/>
  <c r="N2757" i="1" s="1"/>
  <c r="K2758" i="1"/>
  <c r="K2759" i="1"/>
  <c r="N2759" i="1" s="1"/>
  <c r="K2760" i="1"/>
  <c r="N2760" i="1" s="1"/>
  <c r="K2761" i="1"/>
  <c r="N2761" i="1" s="1"/>
  <c r="K2762" i="1"/>
  <c r="N2762" i="1" s="1"/>
  <c r="K2763" i="1"/>
  <c r="N2763" i="1" s="1"/>
  <c r="K2764" i="1"/>
  <c r="K2765" i="1"/>
  <c r="K2766" i="1"/>
  <c r="N2766" i="1" s="1"/>
  <c r="K2767" i="1"/>
  <c r="N2767" i="1" s="1"/>
  <c r="K2768" i="1"/>
  <c r="N2768" i="1" s="1"/>
  <c r="K2769" i="1"/>
  <c r="N2769" i="1" s="1"/>
  <c r="K2770" i="1"/>
  <c r="N2770" i="1" s="1"/>
  <c r="K2771" i="1"/>
  <c r="N2771" i="1" s="1"/>
  <c r="K2772" i="1"/>
  <c r="N2772" i="1" s="1"/>
  <c r="K2773" i="1"/>
  <c r="N2773" i="1" s="1"/>
  <c r="K2774" i="1"/>
  <c r="N2774" i="1" s="1"/>
  <c r="K2775" i="1"/>
  <c r="K2776" i="1"/>
  <c r="K2777" i="1"/>
  <c r="N2777" i="1" s="1"/>
  <c r="K2778" i="1"/>
  <c r="K2779" i="1"/>
  <c r="N2779" i="1" s="1"/>
  <c r="K2780" i="1"/>
  <c r="N2780" i="1" s="1"/>
  <c r="K2781" i="1"/>
  <c r="N2781" i="1" s="1"/>
  <c r="K2782" i="1"/>
  <c r="N2782" i="1" s="1"/>
  <c r="K2783" i="1"/>
  <c r="N2783" i="1" s="1"/>
  <c r="K2784" i="1"/>
  <c r="N2784" i="1" s="1"/>
  <c r="K2785" i="1"/>
  <c r="N2785" i="1" s="1"/>
  <c r="K2786" i="1"/>
  <c r="N2786" i="1" s="1"/>
  <c r="K2787" i="1"/>
  <c r="N2787" i="1" s="1"/>
  <c r="K2788" i="1"/>
  <c r="K2789" i="1"/>
  <c r="K2790" i="1"/>
  <c r="K2791" i="1"/>
  <c r="K2792" i="1"/>
  <c r="N2792" i="1" s="1"/>
  <c r="K2793" i="1"/>
  <c r="N2793" i="1" s="1"/>
  <c r="K2794" i="1"/>
  <c r="K2795" i="1"/>
  <c r="N2795" i="1" s="1"/>
  <c r="K2796" i="1"/>
  <c r="N2796" i="1" s="1"/>
  <c r="K2797" i="1"/>
  <c r="N2797" i="1" s="1"/>
  <c r="K2798" i="1"/>
  <c r="N2798" i="1" s="1"/>
  <c r="K2799" i="1"/>
  <c r="N2799" i="1" s="1"/>
  <c r="K2800" i="1"/>
  <c r="K2801" i="1"/>
  <c r="N2801" i="1" s="1"/>
  <c r="K2802" i="1"/>
  <c r="N2802" i="1" s="1"/>
  <c r="K2803" i="1"/>
  <c r="K2804" i="1"/>
  <c r="N2804" i="1" s="1"/>
  <c r="K2805" i="1"/>
  <c r="N2805" i="1" s="1"/>
  <c r="K2806" i="1"/>
  <c r="K2807" i="1"/>
  <c r="N2807" i="1" s="1"/>
  <c r="K2808" i="1"/>
  <c r="N2808" i="1" s="1"/>
  <c r="K2809" i="1"/>
  <c r="N2809" i="1" s="1"/>
  <c r="K2810" i="1"/>
  <c r="N2810" i="1" s="1"/>
  <c r="K2811" i="1"/>
  <c r="N2811" i="1" s="1"/>
  <c r="K2812" i="1"/>
  <c r="N2812" i="1" s="1"/>
  <c r="K2813" i="1"/>
  <c r="K2814" i="1"/>
  <c r="N2814" i="1" s="1"/>
  <c r="K2815" i="1"/>
  <c r="N2815" i="1" s="1"/>
  <c r="K2816" i="1"/>
  <c r="N2816" i="1" s="1"/>
  <c r="K2817" i="1"/>
  <c r="N2817" i="1" s="1"/>
  <c r="K2818" i="1"/>
  <c r="K2819" i="1"/>
  <c r="N2819" i="1" s="1"/>
  <c r="K2820" i="1"/>
  <c r="N2820" i="1" s="1"/>
  <c r="K2821" i="1"/>
  <c r="N2821" i="1" s="1"/>
  <c r="K2822" i="1"/>
  <c r="N2822" i="1" s="1"/>
  <c r="K2823" i="1"/>
  <c r="N2823" i="1" s="1"/>
  <c r="K2824" i="1"/>
  <c r="K2825" i="1"/>
  <c r="K2826" i="1"/>
  <c r="K2827" i="1"/>
  <c r="K2828" i="1"/>
  <c r="N2828" i="1" s="1"/>
  <c r="K2829" i="1"/>
  <c r="N2829" i="1" s="1"/>
  <c r="K2830" i="1"/>
  <c r="K2831" i="1"/>
  <c r="N2831" i="1" s="1"/>
  <c r="K2832" i="1"/>
  <c r="N2832" i="1" s="1"/>
  <c r="K2833" i="1"/>
  <c r="N2833" i="1" s="1"/>
  <c r="K2834" i="1"/>
  <c r="N2834" i="1" s="1"/>
  <c r="K2835" i="1"/>
  <c r="N2835" i="1" s="1"/>
  <c r="K2836" i="1"/>
  <c r="N2836" i="1" s="1"/>
  <c r="K2837" i="1"/>
  <c r="K2838" i="1"/>
  <c r="N2838" i="1" s="1"/>
  <c r="K2839" i="1"/>
  <c r="K2840" i="1"/>
  <c r="N2840" i="1" s="1"/>
  <c r="K2841" i="1"/>
  <c r="N2841" i="1" s="1"/>
  <c r="K2842" i="1"/>
  <c r="K2843" i="1"/>
  <c r="N2843" i="1" s="1"/>
  <c r="K2844" i="1"/>
  <c r="N2844" i="1" s="1"/>
  <c r="K2845" i="1"/>
  <c r="N2845" i="1" s="1"/>
  <c r="K2846" i="1"/>
  <c r="N2846" i="1" s="1"/>
  <c r="K2847" i="1"/>
  <c r="N2847" i="1" s="1"/>
  <c r="K2848" i="1"/>
  <c r="K2849" i="1"/>
  <c r="K2850" i="1"/>
  <c r="K2851" i="1"/>
  <c r="N2851" i="1" s="1"/>
  <c r="K2852" i="1"/>
  <c r="N2852" i="1" s="1"/>
  <c r="K2853" i="1"/>
  <c r="N2853" i="1" s="1"/>
  <c r="K2854" i="1"/>
  <c r="K2855" i="1"/>
  <c r="N2855" i="1" s="1"/>
  <c r="K2856" i="1"/>
  <c r="N2856" i="1" s="1"/>
  <c r="K2857" i="1"/>
  <c r="N2857" i="1" s="1"/>
  <c r="K2858" i="1"/>
  <c r="N2858" i="1" s="1"/>
  <c r="K2859" i="1"/>
  <c r="K2860" i="1"/>
  <c r="N2860" i="1" s="1"/>
  <c r="K2861" i="1"/>
  <c r="K2862" i="1"/>
  <c r="N2862" i="1" s="1"/>
  <c r="K2863" i="1"/>
  <c r="N2863" i="1" s="1"/>
  <c r="K2864" i="1"/>
  <c r="N2864" i="1" s="1"/>
  <c r="K2865" i="1"/>
  <c r="N2865" i="1" s="1"/>
  <c r="K2866" i="1"/>
  <c r="K2867" i="1"/>
  <c r="N2867" i="1" s="1"/>
  <c r="K2868" i="1"/>
  <c r="N2868" i="1" s="1"/>
  <c r="K2869" i="1"/>
  <c r="N2869" i="1" s="1"/>
  <c r="K2870" i="1"/>
  <c r="N2870" i="1" s="1"/>
  <c r="K2871" i="1"/>
  <c r="N2871" i="1" s="1"/>
  <c r="K2872" i="1"/>
  <c r="N2872" i="1" s="1"/>
  <c r="K2873" i="1"/>
  <c r="K2874" i="1"/>
  <c r="N2874" i="1" s="1"/>
  <c r="K2875" i="1"/>
  <c r="N2875" i="1" s="1"/>
  <c r="K2876" i="1"/>
  <c r="N2876" i="1" s="1"/>
  <c r="K2877" i="1"/>
  <c r="N2877" i="1" s="1"/>
  <c r="K2878" i="1"/>
  <c r="K2879" i="1"/>
  <c r="N2879" i="1" s="1"/>
  <c r="K2880" i="1"/>
  <c r="N2880" i="1" s="1"/>
  <c r="K2881" i="1"/>
  <c r="N2881" i="1" s="1"/>
  <c r="K2882" i="1"/>
  <c r="N2882" i="1" s="1"/>
  <c r="K2883" i="1"/>
  <c r="N2883" i="1" s="1"/>
  <c r="K2884" i="1"/>
  <c r="K2885" i="1"/>
  <c r="N2885" i="1" s="1"/>
  <c r="K2886" i="1"/>
  <c r="K2887" i="1"/>
  <c r="K2888" i="1"/>
  <c r="N2888" i="1" s="1"/>
  <c r="K2889" i="1"/>
  <c r="N2889" i="1" s="1"/>
  <c r="K2890" i="1"/>
  <c r="N2890" i="1" s="1"/>
  <c r="K2891" i="1"/>
  <c r="N2891" i="1" s="1"/>
  <c r="K2892" i="1"/>
  <c r="N2892" i="1" s="1"/>
  <c r="K2893" i="1"/>
  <c r="N2893" i="1" s="1"/>
  <c r="K2894" i="1"/>
  <c r="N2894" i="1" s="1"/>
  <c r="K2895" i="1"/>
  <c r="N2895" i="1" s="1"/>
  <c r="K2896" i="1"/>
  <c r="K2897" i="1"/>
  <c r="N2897" i="1" s="1"/>
  <c r="K2898" i="1"/>
  <c r="K2899" i="1"/>
  <c r="N2899" i="1" s="1"/>
  <c r="K2900" i="1"/>
  <c r="N2900" i="1" s="1"/>
  <c r="K2901" i="1"/>
  <c r="N2901" i="1" s="1"/>
  <c r="K2902" i="1"/>
  <c r="K2903" i="1"/>
  <c r="N2903" i="1" s="1"/>
  <c r="K2904" i="1"/>
  <c r="N2904" i="1" s="1"/>
  <c r="K2905" i="1"/>
  <c r="N2905" i="1" s="1"/>
  <c r="K2906" i="1"/>
  <c r="N2906" i="1" s="1"/>
  <c r="K2907" i="1"/>
  <c r="K2908" i="1"/>
  <c r="N2908" i="1" s="1"/>
  <c r="K2909" i="1"/>
  <c r="N2909" i="1" s="1"/>
  <c r="K2910" i="1"/>
  <c r="K2911" i="1"/>
  <c r="K2912" i="1"/>
  <c r="N2912" i="1" s="1"/>
  <c r="K2913" i="1"/>
  <c r="N2913" i="1" s="1"/>
  <c r="K2914" i="1"/>
  <c r="N2914" i="1" s="1"/>
  <c r="K2915" i="1"/>
  <c r="N2915" i="1" s="1"/>
  <c r="K2916" i="1"/>
  <c r="N2916" i="1" s="1"/>
  <c r="K2917" i="1"/>
  <c r="N2917" i="1" s="1"/>
  <c r="K2918" i="1"/>
  <c r="N2918" i="1" s="1"/>
  <c r="K2919" i="1"/>
  <c r="N2919" i="1" s="1"/>
  <c r="K2920" i="1"/>
  <c r="K2921" i="1"/>
  <c r="N2921" i="1" s="1"/>
  <c r="K2922" i="1"/>
  <c r="N2922" i="1" s="1"/>
  <c r="K2923" i="1"/>
  <c r="K2924" i="1"/>
  <c r="N2924" i="1" s="1"/>
  <c r="K2925" i="1"/>
  <c r="N2925" i="1" s="1"/>
  <c r="K2926" i="1"/>
  <c r="N2926" i="1" s="1"/>
  <c r="K2927" i="1"/>
  <c r="N2927" i="1" s="1"/>
  <c r="K2928" i="1"/>
  <c r="N2928" i="1" s="1"/>
  <c r="K2929" i="1"/>
  <c r="N2929" i="1" s="1"/>
  <c r="K2930" i="1"/>
  <c r="N2930" i="1" s="1"/>
  <c r="K2931" i="1"/>
  <c r="K2932" i="1"/>
  <c r="K2933" i="1"/>
  <c r="N2933" i="1" s="1"/>
  <c r="K2934" i="1"/>
  <c r="K2935" i="1"/>
  <c r="K2936" i="1"/>
  <c r="N2936" i="1" s="1"/>
  <c r="K2937" i="1"/>
  <c r="N2937" i="1" s="1"/>
  <c r="K2938" i="1"/>
  <c r="N2938" i="1" s="1"/>
  <c r="K2939" i="1"/>
  <c r="N2939" i="1" s="1"/>
  <c r="K2940" i="1"/>
  <c r="N2940" i="1" s="1"/>
  <c r="K2941" i="1"/>
  <c r="N2941" i="1" s="1"/>
  <c r="K2942" i="1"/>
  <c r="N2942" i="1" s="1"/>
  <c r="K2943" i="1"/>
  <c r="K2944" i="1"/>
  <c r="N2944" i="1" s="1"/>
  <c r="K2945" i="1"/>
  <c r="K2946" i="1"/>
  <c r="N2946" i="1" s="1"/>
  <c r="K2947" i="1"/>
  <c r="N2947" i="1" s="1"/>
  <c r="K2948" i="1"/>
  <c r="N2948" i="1" s="1"/>
  <c r="K2949" i="1"/>
  <c r="N2949" i="1" s="1"/>
  <c r="K2950" i="1"/>
  <c r="K2951" i="1"/>
  <c r="N2951" i="1" s="1"/>
  <c r="K2952" i="1"/>
  <c r="N2952" i="1" s="1"/>
  <c r="K2953" i="1"/>
  <c r="N2953" i="1" s="1"/>
  <c r="K2954" i="1"/>
  <c r="N2954" i="1" s="1"/>
  <c r="K2955" i="1"/>
  <c r="N2955" i="1" s="1"/>
  <c r="K2956" i="1"/>
  <c r="K2957" i="1"/>
  <c r="K2958" i="1"/>
  <c r="K2959" i="1"/>
  <c r="K2960" i="1"/>
  <c r="N2960" i="1" s="1"/>
  <c r="K2961" i="1"/>
  <c r="N2961" i="1" s="1"/>
  <c r="K2962" i="1"/>
  <c r="N2962" i="1" s="1"/>
  <c r="K2963" i="1"/>
  <c r="N2963" i="1" s="1"/>
  <c r="K2964" i="1"/>
  <c r="N2964" i="1" s="1"/>
  <c r="K2965" i="1"/>
  <c r="N2965" i="1" s="1"/>
  <c r="K2966" i="1"/>
  <c r="N2966" i="1" s="1"/>
  <c r="K2967" i="1"/>
  <c r="K2968" i="1"/>
  <c r="N2968" i="1" s="1"/>
  <c r="K2969" i="1"/>
  <c r="N2969" i="1" s="1"/>
  <c r="K2970" i="1"/>
  <c r="K2971" i="1"/>
  <c r="K2972" i="1"/>
  <c r="N2972" i="1" s="1"/>
  <c r="K2973" i="1"/>
  <c r="N2973" i="1" s="1"/>
  <c r="K2974" i="1"/>
  <c r="N2974" i="1" s="1"/>
  <c r="K2975" i="1"/>
  <c r="N2975" i="1" s="1"/>
  <c r="K2976" i="1"/>
  <c r="N2976" i="1" s="1"/>
  <c r="K2977" i="1"/>
  <c r="N2977" i="1" s="1"/>
  <c r="K2978" i="1"/>
  <c r="N2978" i="1" s="1"/>
  <c r="K2979" i="1"/>
  <c r="N2979" i="1" s="1"/>
  <c r="K2980" i="1"/>
  <c r="K2981" i="1"/>
  <c r="N2981" i="1" s="1"/>
  <c r="K2982" i="1"/>
  <c r="K2983" i="1"/>
  <c r="N2983" i="1" s="1"/>
  <c r="K2984" i="1"/>
  <c r="N2984" i="1" s="1"/>
  <c r="K2985" i="1"/>
  <c r="N2985" i="1" s="1"/>
  <c r="K2986" i="1"/>
  <c r="K2987" i="1"/>
  <c r="N2987" i="1" s="1"/>
  <c r="K2988" i="1"/>
  <c r="N2988" i="1" s="1"/>
  <c r="K2989" i="1"/>
  <c r="N2989" i="1" s="1"/>
  <c r="K2990" i="1"/>
  <c r="N2990" i="1" s="1"/>
  <c r="K2991" i="1"/>
  <c r="K2992" i="1"/>
  <c r="K2993" i="1"/>
  <c r="N2993" i="1" s="1"/>
  <c r="K2994" i="1"/>
  <c r="K2995" i="1"/>
  <c r="N2995" i="1" s="1"/>
  <c r="K2996" i="1"/>
  <c r="N2996" i="1" s="1"/>
  <c r="K2997" i="1"/>
  <c r="N2997" i="1" s="1"/>
  <c r="K2998" i="1"/>
  <c r="K2999" i="1"/>
  <c r="N2999" i="1" s="1"/>
  <c r="K3000" i="1"/>
  <c r="N3000" i="1" s="1"/>
  <c r="K3001" i="1"/>
  <c r="N3001" i="1" s="1"/>
  <c r="K3002" i="1"/>
  <c r="N3002" i="1" s="1"/>
  <c r="K3003" i="1"/>
  <c r="N3003" i="1" s="1"/>
  <c r="K3004" i="1"/>
  <c r="K3005" i="1"/>
  <c r="K3006" i="1"/>
  <c r="K3007" i="1"/>
  <c r="N3007" i="1" s="1"/>
  <c r="K3008" i="1"/>
  <c r="N3008" i="1" s="1"/>
  <c r="K3009" i="1"/>
  <c r="N3009" i="1" s="1"/>
  <c r="K3010" i="1"/>
  <c r="N3010" i="1" s="1"/>
  <c r="K3011" i="1"/>
  <c r="N3011" i="1" s="1"/>
  <c r="K3012" i="1"/>
  <c r="N3012" i="1" s="1"/>
  <c r="K3013" i="1"/>
  <c r="N3013" i="1" s="1"/>
  <c r="K3014" i="1"/>
  <c r="N3014" i="1" s="1"/>
  <c r="K3015" i="1"/>
  <c r="K3016" i="1"/>
  <c r="K3017" i="1"/>
  <c r="K3018" i="1"/>
  <c r="N3018" i="1" s="1"/>
  <c r="K3019" i="1"/>
  <c r="N3019" i="1" s="1"/>
  <c r="K3020" i="1"/>
  <c r="N3020" i="1" s="1"/>
  <c r="K3021" i="1"/>
  <c r="N3021" i="1" s="1"/>
  <c r="K3022" i="1"/>
  <c r="N3022" i="1" s="1"/>
  <c r="K3023" i="1"/>
  <c r="N3023" i="1" s="1"/>
  <c r="K3024" i="1"/>
  <c r="N3024" i="1" s="1"/>
  <c r="K3025" i="1"/>
  <c r="N3025" i="1" s="1"/>
  <c r="K3026" i="1"/>
  <c r="N3026" i="1" s="1"/>
  <c r="K3027" i="1"/>
  <c r="K3028" i="1"/>
  <c r="N3028" i="1" s="1"/>
  <c r="K3029" i="1"/>
  <c r="K3030" i="1"/>
  <c r="K3031" i="1"/>
  <c r="N3031" i="1" s="1"/>
  <c r="K3032" i="1"/>
  <c r="N3032" i="1" s="1"/>
  <c r="K3033" i="1"/>
  <c r="N3033" i="1" s="1"/>
  <c r="K3034" i="1"/>
  <c r="K3035" i="1"/>
  <c r="N3035" i="1" s="1"/>
  <c r="K3036" i="1"/>
  <c r="N3036" i="1" s="1"/>
  <c r="K3037" i="1"/>
  <c r="N3037" i="1" s="1"/>
  <c r="K3038" i="1"/>
  <c r="N3038" i="1" s="1"/>
  <c r="K3039" i="1"/>
  <c r="N3039" i="1" s="1"/>
  <c r="K3040" i="1"/>
  <c r="K3041" i="1"/>
  <c r="N3041" i="1" s="1"/>
  <c r="K3042" i="1"/>
  <c r="K3043" i="1"/>
  <c r="N3043" i="1" s="1"/>
  <c r="K3044" i="1"/>
  <c r="N3044" i="1" s="1"/>
  <c r="K3045" i="1"/>
  <c r="N3045" i="1" s="1"/>
  <c r="K3046" i="1"/>
  <c r="K3047" i="1"/>
  <c r="N3047" i="1" s="1"/>
  <c r="K3048" i="1"/>
  <c r="N3048" i="1" s="1"/>
  <c r="K3049" i="1"/>
  <c r="N3049" i="1" s="1"/>
  <c r="K3050" i="1"/>
  <c r="N3050" i="1" s="1"/>
  <c r="K3051" i="1"/>
  <c r="K3052" i="1"/>
  <c r="K3053" i="1"/>
  <c r="K3054" i="1"/>
  <c r="N3054" i="1" s="1"/>
  <c r="K3055" i="1"/>
  <c r="K3056" i="1"/>
  <c r="N3056" i="1" s="1"/>
  <c r="K3057" i="1"/>
  <c r="N3057" i="1" s="1"/>
  <c r="K3058" i="1"/>
  <c r="K3059" i="1"/>
  <c r="N3059" i="1" s="1"/>
  <c r="K3060" i="1"/>
  <c r="N3060" i="1" s="1"/>
  <c r="K3061" i="1"/>
  <c r="N3061" i="1" s="1"/>
  <c r="K3062" i="1"/>
  <c r="N3062" i="1" s="1"/>
  <c r="K3063" i="1"/>
  <c r="N3063" i="1" s="1"/>
  <c r="K3064" i="1"/>
  <c r="K3065" i="1"/>
  <c r="N3065" i="1" s="1"/>
  <c r="K3066" i="1"/>
  <c r="K3067" i="1"/>
  <c r="K3068" i="1"/>
  <c r="N3068" i="1" s="1"/>
  <c r="K3069" i="1"/>
  <c r="N3069" i="1" s="1"/>
  <c r="K3070" i="1"/>
  <c r="N3070" i="1" s="1"/>
  <c r="K3071" i="1"/>
  <c r="N3071" i="1" s="1"/>
  <c r="K3072" i="1"/>
  <c r="N3072" i="1" s="1"/>
  <c r="K3073" i="1"/>
  <c r="N3073" i="1" s="1"/>
  <c r="K3074" i="1"/>
  <c r="N3074" i="1" s="1"/>
  <c r="K3075" i="1"/>
  <c r="N3075" i="1" s="1"/>
  <c r="K3076" i="1"/>
  <c r="N3076" i="1" s="1"/>
  <c r="K3077" i="1"/>
  <c r="K3078" i="1"/>
  <c r="N3078" i="1" s="1"/>
  <c r="K3079" i="1"/>
  <c r="K3080" i="1"/>
  <c r="N3080" i="1" s="1"/>
  <c r="K3081" i="1"/>
  <c r="N3081" i="1" s="1"/>
  <c r="K3082" i="1"/>
  <c r="N3082" i="1" s="1"/>
  <c r="K3083" i="1"/>
  <c r="N3083" i="1" s="1"/>
  <c r="K3084" i="1"/>
  <c r="N3084" i="1" s="1"/>
  <c r="K3085" i="1"/>
  <c r="N3085" i="1" s="1"/>
  <c r="K3086" i="1"/>
  <c r="N3086" i="1" s="1"/>
  <c r="K3087" i="1"/>
  <c r="N3087" i="1" s="1"/>
  <c r="K3088" i="1"/>
  <c r="N3088" i="1" s="1"/>
  <c r="K3089" i="1"/>
  <c r="N3089" i="1" s="1"/>
  <c r="K3090" i="1"/>
  <c r="N3090" i="1" s="1"/>
  <c r="K3091" i="1"/>
  <c r="K3092" i="1"/>
  <c r="N3092" i="1" s="1"/>
  <c r="K3093" i="1"/>
  <c r="N3093" i="1" s="1"/>
  <c r="K3094" i="1"/>
  <c r="K3095" i="1"/>
  <c r="N3095" i="1" s="1"/>
  <c r="K3096" i="1"/>
  <c r="N3096" i="1" s="1"/>
  <c r="K3097" i="1"/>
  <c r="N3097" i="1" s="1"/>
  <c r="K3098" i="1"/>
  <c r="N3098" i="1" s="1"/>
  <c r="K3099" i="1"/>
  <c r="N3099" i="1" s="1"/>
  <c r="K3100" i="1"/>
  <c r="K3101" i="1"/>
  <c r="K3102" i="1"/>
  <c r="K3103" i="1"/>
  <c r="N3103" i="1" s="1"/>
  <c r="K3104" i="1"/>
  <c r="N3104" i="1" s="1"/>
  <c r="K3105" i="1"/>
  <c r="N3105" i="1" s="1"/>
  <c r="K3106" i="1"/>
  <c r="K3107" i="1"/>
  <c r="N3107" i="1" s="1"/>
  <c r="K3108" i="1"/>
  <c r="N3108" i="1" s="1"/>
  <c r="K3109" i="1"/>
  <c r="N3109" i="1" s="1"/>
  <c r="K3110" i="1"/>
  <c r="N3110" i="1" s="1"/>
  <c r="K3111" i="1"/>
  <c r="K3112" i="1"/>
  <c r="K3113" i="1"/>
  <c r="K3114" i="1"/>
  <c r="N3114" i="1" s="1"/>
  <c r="K3115" i="1"/>
  <c r="N3115" i="1" s="1"/>
  <c r="K3116" i="1"/>
  <c r="N3116" i="1" s="1"/>
  <c r="K3117" i="1"/>
  <c r="N3117" i="1" s="1"/>
  <c r="K3118" i="1"/>
  <c r="N3118" i="1" s="1"/>
  <c r="K3119" i="1"/>
  <c r="N3119" i="1" s="1"/>
  <c r="K3120" i="1"/>
  <c r="N3120" i="1" s="1"/>
  <c r="K3121" i="1"/>
  <c r="N3121" i="1" s="1"/>
  <c r="K3122" i="1"/>
  <c r="N3122" i="1" s="1"/>
  <c r="K3123" i="1"/>
  <c r="N3123" i="1" s="1"/>
  <c r="K3124" i="1"/>
  <c r="N3124" i="1" s="1"/>
  <c r="K3125" i="1"/>
  <c r="N3125" i="1" s="1"/>
  <c r="K3126" i="1"/>
  <c r="K3127" i="1"/>
  <c r="N3127" i="1" s="1"/>
  <c r="K3128" i="1"/>
  <c r="N3128" i="1" s="1"/>
  <c r="K3129" i="1"/>
  <c r="N3129" i="1" s="1"/>
  <c r="K3130" i="1"/>
  <c r="N3130" i="1" s="1"/>
  <c r="K3131" i="1"/>
  <c r="N3131" i="1" s="1"/>
  <c r="K3132" i="1"/>
  <c r="N3132" i="1" s="1"/>
  <c r="K3133" i="1"/>
  <c r="N3133" i="1" s="1"/>
  <c r="K3134" i="1"/>
  <c r="N3134" i="1" s="1"/>
  <c r="K3135" i="1"/>
  <c r="N3135" i="1" s="1"/>
  <c r="K3136" i="1"/>
  <c r="N3136" i="1" s="1"/>
  <c r="K3137" i="1"/>
  <c r="N3137" i="1" s="1"/>
  <c r="K3138" i="1"/>
  <c r="K3139" i="1"/>
  <c r="K3140" i="1"/>
  <c r="N3140" i="1" s="1"/>
  <c r="K3141" i="1"/>
  <c r="N3141" i="1" s="1"/>
  <c r="K3142" i="1"/>
  <c r="K3143" i="1"/>
  <c r="N3143" i="1" s="1"/>
  <c r="K3144" i="1"/>
  <c r="N3144" i="1" s="1"/>
  <c r="K3145" i="1"/>
  <c r="N3145" i="1" s="1"/>
  <c r="K3146" i="1"/>
  <c r="N3146" i="1" s="1"/>
  <c r="K3147" i="1"/>
  <c r="N3147" i="1" s="1"/>
  <c r="K3148" i="1"/>
  <c r="K3149" i="1"/>
  <c r="K3150" i="1"/>
  <c r="K3151" i="1"/>
  <c r="N3151" i="1" s="1"/>
  <c r="K3152" i="1"/>
  <c r="N3152" i="1" s="1"/>
  <c r="K3153" i="1"/>
  <c r="N3153" i="1" s="1"/>
  <c r="K3154" i="1"/>
  <c r="N3154" i="1" s="1"/>
  <c r="K3155" i="1"/>
  <c r="N3155" i="1" s="1"/>
  <c r="K3156" i="1"/>
  <c r="N3156" i="1" s="1"/>
  <c r="K3157" i="1"/>
  <c r="N3157" i="1" s="1"/>
  <c r="K3158" i="1"/>
  <c r="N3158" i="1" s="1"/>
  <c r="K3159" i="1"/>
  <c r="N3159" i="1" s="1"/>
  <c r="K3160" i="1"/>
  <c r="N3160" i="1" s="1"/>
  <c r="K3161" i="1"/>
  <c r="K3162" i="1"/>
  <c r="N3162" i="1" s="1"/>
  <c r="K3163" i="1"/>
  <c r="K3164" i="1"/>
  <c r="N3164" i="1" s="1"/>
  <c r="K3165" i="1"/>
  <c r="N3165" i="1" s="1"/>
  <c r="K3166" i="1"/>
  <c r="K3167" i="1"/>
  <c r="N3167" i="1" s="1"/>
  <c r="K3168" i="1"/>
  <c r="N3168" i="1" s="1"/>
  <c r="K3169" i="1"/>
  <c r="N3169" i="1" s="1"/>
  <c r="K3170" i="1"/>
  <c r="N3170" i="1" s="1"/>
  <c r="K3171" i="1"/>
  <c r="N3171" i="1" s="1"/>
  <c r="K3172" i="1"/>
  <c r="K3173" i="1"/>
  <c r="K3174" i="1"/>
  <c r="N3174" i="1" s="1"/>
  <c r="K3175" i="1"/>
  <c r="N3175" i="1" s="1"/>
  <c r="K3176" i="1"/>
  <c r="N3176" i="1" s="1"/>
  <c r="K3177" i="1"/>
  <c r="N3177" i="1" s="1"/>
  <c r="K3178" i="1"/>
  <c r="K3179" i="1"/>
  <c r="N3179" i="1" s="1"/>
  <c r="K3180" i="1"/>
  <c r="N3180" i="1" s="1"/>
  <c r="K3181" i="1"/>
  <c r="N3181" i="1" s="1"/>
  <c r="K3182" i="1"/>
  <c r="N3182" i="1" s="1"/>
  <c r="K3183" i="1"/>
  <c r="K3184" i="1"/>
  <c r="K3185" i="1"/>
  <c r="K3186" i="1"/>
  <c r="N3186" i="1" s="1"/>
  <c r="K3187" i="1"/>
  <c r="K3188" i="1"/>
  <c r="N3188" i="1" s="1"/>
  <c r="K3189" i="1"/>
  <c r="N3189" i="1" s="1"/>
  <c r="K3190" i="1"/>
  <c r="N3190" i="1" s="1"/>
  <c r="K3191" i="1"/>
  <c r="N3191" i="1" s="1"/>
  <c r="K3192" i="1"/>
  <c r="N3192" i="1" s="1"/>
  <c r="K3193" i="1"/>
  <c r="N3193" i="1" s="1"/>
  <c r="K3194" i="1"/>
  <c r="N3194" i="1" s="1"/>
  <c r="K3195" i="1"/>
  <c r="N3195" i="1" s="1"/>
  <c r="K3196" i="1"/>
  <c r="K3197" i="1"/>
  <c r="N3197" i="1" s="1"/>
  <c r="K3198" i="1"/>
  <c r="N3198" i="1" s="1"/>
  <c r="K3199" i="1"/>
  <c r="K3200" i="1"/>
  <c r="N3200" i="1" s="1"/>
  <c r="K3201" i="1"/>
  <c r="N3201" i="1" s="1"/>
  <c r="K3202" i="1"/>
  <c r="N3202" i="1" s="1"/>
  <c r="K3203" i="1"/>
  <c r="N3203" i="1" s="1"/>
  <c r="K3204" i="1"/>
  <c r="N3204" i="1" s="1"/>
  <c r="K3205" i="1"/>
  <c r="N3205" i="1" s="1"/>
  <c r="K3206" i="1"/>
  <c r="N3206" i="1" s="1"/>
  <c r="K3207" i="1"/>
  <c r="K3208" i="1"/>
  <c r="K3209" i="1"/>
  <c r="N3209" i="1" s="1"/>
  <c r="K3210" i="1"/>
  <c r="N3210" i="1" s="1"/>
  <c r="K3211" i="1"/>
  <c r="N3211" i="1" s="1"/>
  <c r="K3212" i="1"/>
  <c r="N3212" i="1" s="1"/>
  <c r="K3213" i="1"/>
  <c r="N3213" i="1" s="1"/>
  <c r="K3214" i="1"/>
  <c r="K3215" i="1"/>
  <c r="N3215" i="1" s="1"/>
  <c r="K3216" i="1"/>
  <c r="N3216" i="1" s="1"/>
  <c r="K3217" i="1"/>
  <c r="N3217" i="1" s="1"/>
  <c r="K3218" i="1"/>
  <c r="N3218" i="1" s="1"/>
  <c r="K3219" i="1"/>
  <c r="K3220" i="1"/>
  <c r="K3221" i="1"/>
  <c r="N3221" i="1" s="1"/>
  <c r="K3222" i="1"/>
  <c r="N3222" i="1" s="1"/>
  <c r="K3223" i="1"/>
  <c r="K3224" i="1"/>
  <c r="N3224" i="1" s="1"/>
  <c r="K3225" i="1"/>
  <c r="N3225" i="1" s="1"/>
  <c r="K3226" i="1"/>
  <c r="N3226" i="1" s="1"/>
  <c r="K3227" i="1"/>
  <c r="N3227" i="1" s="1"/>
  <c r="K3228" i="1"/>
  <c r="N3228" i="1" s="1"/>
  <c r="K3229" i="1"/>
  <c r="N3229" i="1" s="1"/>
  <c r="K3230" i="1"/>
  <c r="N3230" i="1" s="1"/>
  <c r="K3231" i="1"/>
  <c r="N3231" i="1" s="1"/>
  <c r="K3232" i="1"/>
  <c r="N3232" i="1" s="1"/>
  <c r="K3233" i="1"/>
  <c r="K3234" i="1"/>
  <c r="K3235" i="1"/>
  <c r="K3236" i="1"/>
  <c r="N3236" i="1" s="1"/>
  <c r="K3237" i="1"/>
  <c r="N3237" i="1" s="1"/>
  <c r="K3238" i="1"/>
  <c r="N3238" i="1" s="1"/>
  <c r="K3239" i="1"/>
  <c r="N3239" i="1" s="1"/>
  <c r="K3240" i="1"/>
  <c r="N3240" i="1" s="1"/>
  <c r="K3241" i="1"/>
  <c r="N3241" i="1" s="1"/>
  <c r="K3242" i="1"/>
  <c r="N3242" i="1" s="1"/>
  <c r="K3243" i="1"/>
  <c r="K3244" i="1"/>
  <c r="K3245" i="1"/>
  <c r="K3246" i="1"/>
  <c r="N3246" i="1" s="1"/>
  <c r="K3247" i="1"/>
  <c r="N3247" i="1" s="1"/>
  <c r="K3248" i="1"/>
  <c r="N3248" i="1" s="1"/>
  <c r="K3249" i="1"/>
  <c r="N3249" i="1" s="1"/>
  <c r="K3250" i="1"/>
  <c r="N3250" i="1" s="1"/>
  <c r="K3251" i="1"/>
  <c r="N3251" i="1" s="1"/>
  <c r="K3252" i="1"/>
  <c r="N3252" i="1" s="1"/>
  <c r="K3253" i="1"/>
  <c r="N3253" i="1" s="1"/>
  <c r="K3254" i="1"/>
  <c r="N3254" i="1" s="1"/>
  <c r="K3255" i="1"/>
  <c r="K3256" i="1"/>
  <c r="K3257" i="1"/>
  <c r="K3258" i="1"/>
  <c r="N3258" i="1" s="1"/>
  <c r="K3259" i="1"/>
  <c r="N3259" i="1" s="1"/>
  <c r="K3260" i="1"/>
  <c r="N3260" i="1" s="1"/>
  <c r="K3261" i="1"/>
  <c r="N3261" i="1" s="1"/>
  <c r="K3262" i="1"/>
  <c r="K3263" i="1"/>
  <c r="N3263" i="1" s="1"/>
  <c r="K3264" i="1"/>
  <c r="N3264" i="1" s="1"/>
  <c r="K3265" i="1"/>
  <c r="N3265" i="1" s="1"/>
  <c r="K3266" i="1"/>
  <c r="N3266" i="1" s="1"/>
  <c r="K3267" i="1"/>
  <c r="K3268" i="1"/>
  <c r="N3268" i="1" s="1"/>
  <c r="K3269" i="1"/>
  <c r="N3269" i="1" s="1"/>
  <c r="K3270" i="1"/>
  <c r="K3271" i="1"/>
  <c r="N3271" i="1" s="1"/>
  <c r="K3272" i="1"/>
  <c r="N3272" i="1" s="1"/>
  <c r="K3273" i="1"/>
  <c r="N3273" i="1" s="1"/>
  <c r="K3274" i="1"/>
  <c r="K3275" i="1"/>
  <c r="N3275" i="1" s="1"/>
  <c r="K3276" i="1"/>
  <c r="N3276" i="1" s="1"/>
  <c r="K3277" i="1"/>
  <c r="N3277" i="1" s="1"/>
  <c r="K3278" i="1"/>
  <c r="N3278" i="1" s="1"/>
  <c r="K3279" i="1"/>
  <c r="K3280" i="1"/>
  <c r="N3280" i="1" s="1"/>
  <c r="K3281" i="1"/>
  <c r="N3281" i="1" s="1"/>
  <c r="K3282" i="1"/>
  <c r="K3283" i="1"/>
  <c r="N3283" i="1" s="1"/>
  <c r="K3284" i="1"/>
  <c r="N3284" i="1" s="1"/>
  <c r="K3285" i="1"/>
  <c r="N3285" i="1" s="1"/>
  <c r="K3286" i="1"/>
  <c r="N3286" i="1" s="1"/>
  <c r="K3287" i="1"/>
  <c r="N3287" i="1" s="1"/>
  <c r="K3288" i="1"/>
  <c r="N3288" i="1" s="1"/>
  <c r="K3289" i="1"/>
  <c r="N3289" i="1" s="1"/>
  <c r="K3290" i="1"/>
  <c r="N3290" i="1" s="1"/>
  <c r="K3291" i="1"/>
  <c r="K3292" i="1"/>
  <c r="K3293" i="1"/>
  <c r="N3293" i="1" s="1"/>
  <c r="K3294" i="1"/>
  <c r="N3294" i="1" s="1"/>
  <c r="K3295" i="1"/>
  <c r="K3296" i="1"/>
  <c r="N3296" i="1" s="1"/>
  <c r="K3297" i="1"/>
  <c r="N3297" i="1" s="1"/>
  <c r="K3298" i="1"/>
  <c r="N3298" i="1" s="1"/>
  <c r="K3299" i="1"/>
  <c r="N3299" i="1" s="1"/>
  <c r="K3300" i="1"/>
  <c r="N3300" i="1" s="1"/>
  <c r="K3301" i="1"/>
  <c r="N3301" i="1" s="1"/>
  <c r="K3302" i="1"/>
  <c r="N3302" i="1" s="1"/>
  <c r="K3303" i="1"/>
  <c r="K3304" i="1"/>
  <c r="N3304" i="1" s="1"/>
  <c r="K3305" i="1"/>
  <c r="K3306" i="1"/>
  <c r="N3306" i="1" s="1"/>
  <c r="K3307" i="1"/>
  <c r="K3308" i="1"/>
  <c r="N3308" i="1" s="1"/>
  <c r="K3309" i="1"/>
  <c r="N3309" i="1" s="1"/>
  <c r="K3310" i="1"/>
  <c r="N3310" i="1" s="1"/>
  <c r="K3311" i="1"/>
  <c r="N3311" i="1" s="1"/>
  <c r="K3312" i="1"/>
  <c r="N3312" i="1" s="1"/>
  <c r="K3313" i="1"/>
  <c r="N3313" i="1" s="1"/>
  <c r="K3314" i="1"/>
  <c r="N3314" i="1" s="1"/>
  <c r="K3315" i="1"/>
  <c r="K3316" i="1"/>
  <c r="N3316" i="1" s="1"/>
  <c r="K3317" i="1"/>
  <c r="K3318" i="1"/>
  <c r="N3318" i="1" s="1"/>
  <c r="K3319" i="1"/>
  <c r="K3320" i="1"/>
  <c r="N3320" i="1" s="1"/>
  <c r="K3321" i="1"/>
  <c r="N3321" i="1" s="1"/>
  <c r="K3322" i="1"/>
  <c r="N3322" i="1" s="1"/>
  <c r="K3323" i="1"/>
  <c r="N3323" i="1" s="1"/>
  <c r="K3324" i="1"/>
  <c r="N3324" i="1" s="1"/>
  <c r="K3325" i="1"/>
  <c r="N3325" i="1" s="1"/>
  <c r="K3326" i="1"/>
  <c r="N3326" i="1" s="1"/>
  <c r="K3327" i="1"/>
  <c r="K3328" i="1"/>
  <c r="K3329" i="1"/>
  <c r="K3330" i="1"/>
  <c r="K3331" i="1"/>
  <c r="N3331" i="1" s="1"/>
  <c r="K3332" i="1"/>
  <c r="N3332" i="1" s="1"/>
  <c r="K3333" i="1"/>
  <c r="N3333" i="1" s="1"/>
  <c r="K3334" i="1"/>
  <c r="K3335" i="1"/>
  <c r="N3335" i="1" s="1"/>
  <c r="K3336" i="1"/>
  <c r="N3336" i="1" s="1"/>
  <c r="K3337" i="1"/>
  <c r="N3337" i="1" s="1"/>
  <c r="K3338" i="1"/>
  <c r="N3338" i="1" s="1"/>
  <c r="K3339" i="1"/>
  <c r="N3339" i="1" s="1"/>
  <c r="K3340" i="1"/>
  <c r="K3341" i="1"/>
  <c r="K3342" i="1"/>
  <c r="N3342" i="1" s="1"/>
  <c r="K3343" i="1"/>
  <c r="K3344" i="1"/>
  <c r="N3344" i="1" s="1"/>
  <c r="K3345" i="1"/>
  <c r="N3345" i="1" s="1"/>
  <c r="K3346" i="1"/>
  <c r="K3347" i="1"/>
  <c r="N3347" i="1" s="1"/>
  <c r="K3348" i="1"/>
  <c r="N3348" i="1" s="1"/>
  <c r="K3349" i="1"/>
  <c r="N3349" i="1" s="1"/>
  <c r="K3350" i="1"/>
  <c r="K3351" i="1"/>
  <c r="K3352" i="1"/>
  <c r="K3353" i="1"/>
  <c r="N3353" i="1" s="1"/>
  <c r="K3354" i="1"/>
  <c r="K3355" i="1"/>
  <c r="N3355" i="1" s="1"/>
  <c r="K3356" i="1"/>
  <c r="N3356" i="1" s="1"/>
  <c r="K3357" i="1"/>
  <c r="N3357" i="1" s="1"/>
  <c r="K3358" i="1"/>
  <c r="K3359" i="1"/>
  <c r="N3359" i="1" s="1"/>
  <c r="K3360" i="1"/>
  <c r="N3360" i="1" s="1"/>
  <c r="K3361" i="1"/>
  <c r="N3361" i="1" s="1"/>
  <c r="K3362" i="1"/>
  <c r="K3363" i="1"/>
  <c r="N3363" i="1" s="1"/>
  <c r="K3364" i="1"/>
  <c r="K3365" i="1"/>
  <c r="N3365" i="1" s="1"/>
  <c r="K3366" i="1"/>
  <c r="N3366" i="1" s="1"/>
  <c r="K3367" i="1"/>
  <c r="K3368" i="1"/>
  <c r="N3368" i="1" s="1"/>
  <c r="K3369" i="1"/>
  <c r="N3369" i="1" s="1"/>
  <c r="K3370" i="1"/>
  <c r="K3371" i="1"/>
  <c r="N3371" i="1" s="1"/>
  <c r="K3372" i="1"/>
  <c r="N3372" i="1" s="1"/>
  <c r="K3373" i="1"/>
  <c r="N3373" i="1" s="1"/>
  <c r="K3374" i="1"/>
  <c r="K3375" i="1"/>
  <c r="K3376" i="1"/>
  <c r="K3377" i="1"/>
  <c r="K3378" i="1"/>
  <c r="K3379" i="1"/>
  <c r="K3380" i="1"/>
  <c r="N3380" i="1" s="1"/>
  <c r="K3381" i="1"/>
  <c r="N3381" i="1" s="1"/>
  <c r="K3382" i="1"/>
  <c r="N3382" i="1" s="1"/>
  <c r="K3383" i="1"/>
  <c r="N3383" i="1" s="1"/>
  <c r="K3384" i="1"/>
  <c r="N3384" i="1" s="1"/>
  <c r="K3385" i="1"/>
  <c r="N3385" i="1" s="1"/>
  <c r="K3386" i="1"/>
  <c r="K3387" i="1"/>
  <c r="K3388" i="1"/>
  <c r="N3388" i="1" s="1"/>
  <c r="K3389" i="1"/>
  <c r="K3390" i="1"/>
  <c r="N3390" i="1" s="1"/>
  <c r="K3391" i="1"/>
  <c r="N3391" i="1" s="1"/>
  <c r="K3392" i="1"/>
  <c r="N3392" i="1" s="1"/>
  <c r="K3393" i="1"/>
  <c r="N3393" i="1" s="1"/>
  <c r="K3394" i="1"/>
  <c r="K3395" i="1"/>
  <c r="N3395" i="1" s="1"/>
  <c r="K3396" i="1"/>
  <c r="N3396" i="1" s="1"/>
  <c r="K3397" i="1"/>
  <c r="N3397" i="1" s="1"/>
  <c r="K3398" i="1"/>
  <c r="K3399" i="1"/>
  <c r="K3400" i="1"/>
  <c r="N3400" i="1" s="1"/>
  <c r="K3401" i="1"/>
  <c r="N3401" i="1" s="1"/>
  <c r="K3402" i="1"/>
  <c r="N3402" i="1" s="1"/>
  <c r="K3403" i="1"/>
  <c r="N3403" i="1" s="1"/>
  <c r="K3404" i="1"/>
  <c r="N3404" i="1" s="1"/>
  <c r="K3405" i="1"/>
  <c r="N3405" i="1" s="1"/>
  <c r="K3406" i="1"/>
  <c r="N3406" i="1" s="1"/>
  <c r="K3407" i="1"/>
  <c r="N3407" i="1" s="1"/>
  <c r="K3408" i="1"/>
  <c r="N3408" i="1" s="1"/>
  <c r="K3409" i="1"/>
  <c r="N3409" i="1" s="1"/>
  <c r="K3410" i="1"/>
  <c r="N3410" i="1" s="1"/>
  <c r="K3411" i="1"/>
  <c r="N3411" i="1" s="1"/>
  <c r="K3412" i="1"/>
  <c r="N3412" i="1" s="1"/>
  <c r="K3413" i="1"/>
  <c r="N3413" i="1" s="1"/>
  <c r="K3414" i="1"/>
  <c r="N3414" i="1" s="1"/>
  <c r="K3415" i="1"/>
  <c r="N3415" i="1" s="1"/>
  <c r="K3416" i="1"/>
  <c r="N3416" i="1" s="1"/>
  <c r="K3417" i="1"/>
  <c r="N3417" i="1" s="1"/>
  <c r="K3418" i="1"/>
  <c r="K3419" i="1"/>
  <c r="N3419" i="1" s="1"/>
  <c r="K3420" i="1"/>
  <c r="N3420" i="1" s="1"/>
  <c r="K3421" i="1"/>
  <c r="N3421" i="1" s="1"/>
  <c r="K3422" i="1"/>
  <c r="K3423" i="1"/>
  <c r="K3424" i="1"/>
  <c r="K3425" i="1"/>
  <c r="N3425" i="1" s="1"/>
  <c r="K3426" i="1"/>
  <c r="K3427" i="1"/>
  <c r="K3428" i="1"/>
  <c r="N3428" i="1" s="1"/>
  <c r="K3429" i="1"/>
  <c r="N3429" i="1" s="1"/>
  <c r="K3430" i="1"/>
  <c r="N3430" i="1" s="1"/>
  <c r="K3431" i="1"/>
  <c r="N3431" i="1" s="1"/>
  <c r="K3432" i="1"/>
  <c r="N3432" i="1" s="1"/>
  <c r="K3433" i="1"/>
  <c r="N3433" i="1" s="1"/>
  <c r="K3434" i="1"/>
  <c r="K3435" i="1"/>
  <c r="N3435" i="1" s="1"/>
  <c r="K3436" i="1"/>
  <c r="N3436" i="1" s="1"/>
  <c r="K3437" i="1"/>
  <c r="N3437" i="1" s="1"/>
  <c r="K3438" i="1"/>
  <c r="K3439" i="1"/>
  <c r="K3440" i="1"/>
  <c r="N3440" i="1" s="1"/>
  <c r="K3441" i="1"/>
  <c r="N3441" i="1" s="1"/>
  <c r="K3442" i="1"/>
  <c r="K3443" i="1"/>
  <c r="N3443" i="1" s="1"/>
  <c r="K3444" i="1"/>
  <c r="N3444" i="1" s="1"/>
  <c r="K3445" i="1"/>
  <c r="N3445" i="1" s="1"/>
  <c r="K3446" i="1"/>
  <c r="K3447" i="1"/>
  <c r="N3447" i="1" s="1"/>
  <c r="K3448" i="1"/>
  <c r="N3448" i="1" s="1"/>
  <c r="K3449" i="1"/>
  <c r="K3450" i="1"/>
  <c r="K3451" i="1"/>
  <c r="K3452" i="1"/>
  <c r="N3452" i="1" s="1"/>
  <c r="K3453" i="1"/>
  <c r="N3453" i="1" s="1"/>
  <c r="K3454" i="1"/>
  <c r="N3454" i="1" s="1"/>
  <c r="K3455" i="1"/>
  <c r="N3455" i="1" s="1"/>
  <c r="K3456" i="1"/>
  <c r="N3456" i="1" s="1"/>
  <c r="K3457" i="1"/>
  <c r="N3457" i="1" s="1"/>
  <c r="K3458" i="1"/>
  <c r="N3458" i="1" s="1"/>
  <c r="K3459" i="1"/>
  <c r="N3459" i="1" s="1"/>
  <c r="K3460" i="1"/>
  <c r="N3460" i="1" s="1"/>
  <c r="K3461" i="1"/>
  <c r="K3462" i="1"/>
  <c r="K3463" i="1"/>
  <c r="K3464" i="1"/>
  <c r="N3464" i="1" s="1"/>
  <c r="K3465" i="1"/>
  <c r="N3465" i="1" s="1"/>
  <c r="K3466" i="1"/>
  <c r="N3466" i="1" s="1"/>
  <c r="K3467" i="1"/>
  <c r="N3467" i="1" s="1"/>
  <c r="K3468" i="1"/>
  <c r="N3468" i="1" s="1"/>
  <c r="K3469" i="1"/>
  <c r="N3469" i="1" s="1"/>
  <c r="K3470" i="1"/>
  <c r="N3470" i="1" s="1"/>
  <c r="K3471" i="1"/>
  <c r="N3471" i="1" s="1"/>
  <c r="K3472" i="1"/>
  <c r="K3473" i="1"/>
  <c r="N3473" i="1" s="1"/>
  <c r="K3474" i="1"/>
  <c r="K3475" i="1"/>
  <c r="K3476" i="1"/>
  <c r="N3476" i="1" s="1"/>
  <c r="K3477" i="1"/>
  <c r="N3477" i="1" s="1"/>
  <c r="K3478" i="1"/>
  <c r="K3479" i="1"/>
  <c r="N3479" i="1" s="1"/>
  <c r="K3480" i="1"/>
  <c r="N3480" i="1" s="1"/>
  <c r="K3481" i="1"/>
  <c r="N3481" i="1" s="1"/>
  <c r="K3482" i="1"/>
  <c r="K3483" i="1"/>
  <c r="N3483" i="1" s="1"/>
  <c r="K3484" i="1"/>
  <c r="K3485" i="1"/>
  <c r="N3485" i="1" s="1"/>
  <c r="K3486" i="1"/>
  <c r="K3487" i="1"/>
  <c r="K3488" i="1"/>
  <c r="N3488" i="1" s="1"/>
  <c r="K3489" i="1"/>
  <c r="N3489" i="1" s="1"/>
  <c r="K3490" i="1"/>
  <c r="N3490" i="1" s="1"/>
  <c r="K3491" i="1"/>
  <c r="N3491" i="1" s="1"/>
  <c r="K3492" i="1"/>
  <c r="N3492" i="1" s="1"/>
  <c r="K3493" i="1"/>
  <c r="N3493" i="1" s="1"/>
  <c r="K3494" i="1"/>
  <c r="N3494" i="1" s="1"/>
  <c r="K3495" i="1"/>
  <c r="K3496" i="1"/>
  <c r="N3496" i="1" s="1"/>
  <c r="K3497" i="1"/>
  <c r="N3497" i="1" s="1"/>
  <c r="K3498" i="1"/>
  <c r="K3499" i="1"/>
  <c r="K3500" i="1"/>
  <c r="N3500" i="1" s="1"/>
  <c r="K3501" i="1"/>
  <c r="N3501" i="1" s="1"/>
  <c r="K3502" i="1"/>
  <c r="N3502" i="1" s="1"/>
  <c r="K3503" i="1"/>
  <c r="N3503" i="1" s="1"/>
  <c r="K3504" i="1"/>
  <c r="N3504" i="1" s="1"/>
  <c r="K3505" i="1"/>
  <c r="N3505" i="1" s="1"/>
  <c r="K3506" i="1"/>
  <c r="K3507" i="1"/>
  <c r="K3508" i="1"/>
  <c r="K3509" i="1"/>
  <c r="K3510" i="1"/>
  <c r="N3510" i="1" s="1"/>
  <c r="K3511" i="1"/>
  <c r="K3512" i="1"/>
  <c r="N3512" i="1" s="1"/>
  <c r="K3513" i="1"/>
  <c r="N3513" i="1" s="1"/>
  <c r="K3514" i="1"/>
  <c r="N3514" i="1" s="1"/>
  <c r="K3515" i="1"/>
  <c r="N3515" i="1" s="1"/>
  <c r="K3516" i="1"/>
  <c r="N3516" i="1" s="1"/>
  <c r="K3517" i="1"/>
  <c r="N3517" i="1" s="1"/>
  <c r="K3518" i="1"/>
  <c r="K3519" i="1"/>
  <c r="K3520" i="1"/>
  <c r="K3521" i="1"/>
  <c r="N3521" i="1" s="1"/>
  <c r="K3522" i="1"/>
  <c r="N3522" i="1" s="1"/>
  <c r="K3523" i="1"/>
  <c r="K3524" i="1"/>
  <c r="N3524" i="1" s="1"/>
  <c r="K3525" i="1"/>
  <c r="N3525" i="1" s="1"/>
  <c r="K3526" i="1"/>
  <c r="K3527" i="1"/>
  <c r="N3527" i="1" s="1"/>
  <c r="K3528" i="1"/>
  <c r="N3528" i="1" s="1"/>
  <c r="K3529" i="1"/>
  <c r="N3529" i="1" s="1"/>
  <c r="K3530" i="1"/>
  <c r="K3531" i="1"/>
  <c r="K3532" i="1"/>
  <c r="N3532" i="1" s="1"/>
  <c r="K3533" i="1"/>
  <c r="K3534" i="1"/>
  <c r="K3535" i="1"/>
  <c r="N3535" i="1" s="1"/>
  <c r="K3536" i="1"/>
  <c r="N3536" i="1" s="1"/>
  <c r="K3537" i="1"/>
  <c r="N3537" i="1" s="1"/>
  <c r="K3538" i="1"/>
  <c r="K3539" i="1"/>
  <c r="N3539" i="1" s="1"/>
  <c r="K3540" i="1"/>
  <c r="N3540" i="1" s="1"/>
  <c r="K3541" i="1"/>
  <c r="N3541" i="1" s="1"/>
  <c r="K3542" i="1"/>
  <c r="K3543" i="1"/>
  <c r="N3543" i="1" s="1"/>
  <c r="K3544" i="1"/>
  <c r="K3545" i="1"/>
  <c r="N3545" i="1" s="1"/>
  <c r="K3546" i="1"/>
  <c r="K3547" i="1"/>
  <c r="K3548" i="1"/>
  <c r="N3548" i="1" s="1"/>
  <c r="K3549" i="1"/>
  <c r="N3549" i="1" s="1"/>
  <c r="K3550" i="1"/>
  <c r="N3550" i="1" s="1"/>
  <c r="K3551" i="1"/>
  <c r="N3551" i="1" s="1"/>
  <c r="K3552" i="1"/>
  <c r="N3552" i="1" s="1"/>
  <c r="K3553" i="1"/>
  <c r="N3553" i="1" s="1"/>
  <c r="K3554" i="1"/>
  <c r="N3554" i="1" s="1"/>
  <c r="K3555" i="1"/>
  <c r="K3556" i="1"/>
  <c r="N3556" i="1" s="1"/>
  <c r="K3557" i="1"/>
  <c r="K3558" i="1"/>
  <c r="N3558" i="1" s="1"/>
  <c r="K3559" i="1"/>
  <c r="N3559" i="1" s="1"/>
  <c r="K3560" i="1"/>
  <c r="N3560" i="1" s="1"/>
  <c r="K3561" i="1"/>
  <c r="N3561" i="1" s="1"/>
  <c r="K3562" i="1"/>
  <c r="N3562" i="1" s="1"/>
  <c r="K3563" i="1"/>
  <c r="N3563" i="1" s="1"/>
  <c r="K3564" i="1"/>
  <c r="N3564" i="1" s="1"/>
  <c r="K3565" i="1"/>
  <c r="N3565" i="1" s="1"/>
  <c r="K3566" i="1"/>
  <c r="K3567" i="1"/>
  <c r="N3567" i="1" s="1"/>
  <c r="K3568" i="1"/>
  <c r="K3569" i="1"/>
  <c r="K3570" i="1"/>
  <c r="K3571" i="1"/>
  <c r="N3571" i="1" s="1"/>
  <c r="K3572" i="1"/>
  <c r="N3572" i="1" s="1"/>
  <c r="K3573" i="1"/>
  <c r="N3573" i="1" s="1"/>
  <c r="K3574" i="1"/>
  <c r="K3575" i="1"/>
  <c r="N3575" i="1" s="1"/>
  <c r="K3576" i="1"/>
  <c r="N3576" i="1" s="1"/>
  <c r="K3577" i="1"/>
  <c r="N3577" i="1" s="1"/>
  <c r="K3578" i="1"/>
  <c r="K3579" i="1"/>
  <c r="K3580" i="1"/>
  <c r="K3581" i="1"/>
  <c r="N3581" i="1" s="1"/>
  <c r="K3582" i="1"/>
  <c r="N3582" i="1" s="1"/>
  <c r="K3583" i="1"/>
  <c r="N3583" i="1" s="1"/>
  <c r="K3584" i="1"/>
  <c r="N3584" i="1" s="1"/>
  <c r="K3585" i="1"/>
  <c r="N3585" i="1" s="1"/>
  <c r="K3586" i="1"/>
  <c r="K3587" i="1"/>
  <c r="N3587" i="1" s="1"/>
  <c r="K3588" i="1"/>
  <c r="N3588" i="1" s="1"/>
  <c r="K3589" i="1"/>
  <c r="N3589" i="1" s="1"/>
  <c r="K3590" i="1"/>
  <c r="N3590" i="1" s="1"/>
  <c r="K3591" i="1"/>
  <c r="N3591" i="1" s="1"/>
  <c r="K3592" i="1"/>
  <c r="N3592" i="1" s="1"/>
  <c r="K3593" i="1"/>
  <c r="N3593" i="1" s="1"/>
  <c r="K3594" i="1"/>
  <c r="N3594" i="1" s="1"/>
  <c r="K3595" i="1"/>
  <c r="K3596" i="1"/>
  <c r="N3596" i="1" s="1"/>
  <c r="K3597" i="1"/>
  <c r="N3597" i="1" s="1"/>
  <c r="K3598" i="1"/>
  <c r="N3598" i="1" s="1"/>
  <c r="K3599" i="1"/>
  <c r="N3599" i="1" s="1"/>
  <c r="K3600" i="1"/>
  <c r="N3600" i="1" s="1"/>
  <c r="K3601" i="1"/>
  <c r="N3601" i="1" s="1"/>
  <c r="K3602" i="1"/>
  <c r="K3603" i="1"/>
  <c r="K3604" i="1"/>
  <c r="K3605" i="1"/>
  <c r="N3605" i="1" s="1"/>
  <c r="K3606" i="1"/>
  <c r="K3607" i="1"/>
  <c r="K3608" i="1"/>
  <c r="N3608" i="1" s="1"/>
  <c r="K3609" i="1"/>
  <c r="N3609" i="1" s="1"/>
  <c r="K3610" i="1"/>
  <c r="K3611" i="1"/>
  <c r="K3612" i="1"/>
  <c r="N3612" i="1" s="1"/>
  <c r="K3613" i="1"/>
  <c r="N3613" i="1" s="1"/>
  <c r="K3614" i="1"/>
  <c r="N3614" i="1" s="1"/>
  <c r="K3615" i="1"/>
  <c r="K3616" i="1"/>
  <c r="K3617" i="1"/>
  <c r="K3618" i="1"/>
  <c r="N3618" i="1" s="1"/>
  <c r="K3619" i="1"/>
  <c r="K3620" i="1"/>
  <c r="N3620" i="1" s="1"/>
  <c r="K3621" i="1"/>
  <c r="N3621" i="1" s="1"/>
  <c r="K3622" i="1"/>
  <c r="N3622" i="1" s="1"/>
  <c r="K3623" i="1"/>
  <c r="K3624" i="1"/>
  <c r="N3624" i="1" s="1"/>
  <c r="K3625" i="1"/>
  <c r="N3625" i="1" s="1"/>
  <c r="K3626" i="1"/>
  <c r="N3626" i="1" s="1"/>
  <c r="K3627" i="1"/>
  <c r="N3627" i="1" s="1"/>
  <c r="K3628" i="1"/>
  <c r="K3629" i="1"/>
  <c r="K3630" i="1"/>
  <c r="K3631" i="1"/>
  <c r="K3632" i="1"/>
  <c r="N3632" i="1" s="1"/>
  <c r="K3633" i="1"/>
  <c r="N3633" i="1" s="1"/>
  <c r="K3634" i="1"/>
  <c r="N3634" i="1" s="1"/>
  <c r="K3635" i="1"/>
  <c r="N3635" i="1" s="1"/>
  <c r="K3636" i="1"/>
  <c r="N3636" i="1" s="1"/>
  <c r="K3637" i="1"/>
  <c r="N3637" i="1" s="1"/>
  <c r="K3638" i="1"/>
  <c r="K3639" i="1"/>
  <c r="K3640" i="1"/>
  <c r="K3641" i="1"/>
  <c r="K3642" i="1"/>
  <c r="N3642" i="1" s="1"/>
  <c r="K3643" i="1"/>
  <c r="K3644" i="1"/>
  <c r="N3644" i="1" s="1"/>
  <c r="K3645" i="1"/>
  <c r="N3645" i="1" s="1"/>
  <c r="K3646" i="1"/>
  <c r="N3646" i="1" s="1"/>
  <c r="K3647" i="1"/>
  <c r="N3647" i="1" s="1"/>
  <c r="K3648" i="1"/>
  <c r="N3648" i="1" s="1"/>
  <c r="K3649" i="1"/>
  <c r="N3649" i="1" s="1"/>
  <c r="K3650" i="1"/>
  <c r="K3651" i="1"/>
  <c r="K3652" i="1"/>
  <c r="N3652" i="1" s="1"/>
  <c r="K3653" i="1"/>
  <c r="N3653" i="1" s="1"/>
  <c r="K3654" i="1"/>
  <c r="K3655" i="1"/>
  <c r="K3656" i="1"/>
  <c r="N3656" i="1" s="1"/>
  <c r="K3657" i="1"/>
  <c r="N3657" i="1" s="1"/>
  <c r="K3658" i="1"/>
  <c r="N3658" i="1" s="1"/>
  <c r="K3659" i="1"/>
  <c r="K3660" i="1"/>
  <c r="N3660" i="1" s="1"/>
  <c r="K3661" i="1"/>
  <c r="N3661" i="1" s="1"/>
  <c r="K3662" i="1"/>
  <c r="K3663" i="1"/>
  <c r="K3664" i="1"/>
  <c r="N3664" i="1" s="1"/>
  <c r="K3665" i="1"/>
  <c r="N3665" i="1" s="1"/>
  <c r="K3666" i="1"/>
  <c r="N3666" i="1" s="1"/>
  <c r="K3667" i="1"/>
  <c r="N3667" i="1" s="1"/>
  <c r="K3668" i="1"/>
  <c r="N3668" i="1" s="1"/>
  <c r="K3669" i="1"/>
  <c r="N3669" i="1" s="1"/>
  <c r="K3670" i="1"/>
  <c r="K3671" i="1"/>
  <c r="K3672" i="1"/>
  <c r="N3672" i="1" s="1"/>
  <c r="K3673" i="1"/>
  <c r="N3673" i="1" s="1"/>
  <c r="K3674" i="1"/>
  <c r="K3675" i="1"/>
  <c r="K3676" i="1"/>
  <c r="N3676" i="1" s="1"/>
  <c r="K3677" i="1"/>
  <c r="K3678" i="1"/>
  <c r="K3679" i="1"/>
  <c r="K3680" i="1"/>
  <c r="N3680" i="1" s="1"/>
  <c r="K3681" i="1"/>
  <c r="N3681" i="1" s="1"/>
  <c r="K3682" i="1"/>
  <c r="K3683" i="1"/>
  <c r="N3683" i="1" s="1"/>
  <c r="K3684" i="1"/>
  <c r="N3684" i="1" s="1"/>
  <c r="K3685" i="1"/>
  <c r="N3685" i="1" s="1"/>
  <c r="K3686" i="1"/>
  <c r="K3687" i="1"/>
  <c r="N3687" i="1" s="1"/>
  <c r="K3688" i="1"/>
  <c r="K3689" i="1"/>
  <c r="K3690" i="1"/>
  <c r="K3691" i="1"/>
  <c r="K3692" i="1"/>
  <c r="N3692" i="1" s="1"/>
  <c r="K3693" i="1"/>
  <c r="N3693" i="1" s="1"/>
  <c r="K3694" i="1"/>
  <c r="K3695" i="1"/>
  <c r="K3696" i="1"/>
  <c r="N3696" i="1" s="1"/>
  <c r="K3697" i="1"/>
  <c r="N3697" i="1" s="1"/>
  <c r="K3698" i="1"/>
  <c r="N3698" i="1" s="1"/>
  <c r="K3699" i="1"/>
  <c r="N3699" i="1" s="1"/>
  <c r="K3700" i="1"/>
  <c r="K3701" i="1"/>
  <c r="K3702" i="1"/>
  <c r="K3703" i="1"/>
  <c r="K3704" i="1"/>
  <c r="N3704" i="1" s="1"/>
  <c r="K3705" i="1"/>
  <c r="N3705" i="1" s="1"/>
  <c r="K3706" i="1"/>
  <c r="K3707" i="1"/>
  <c r="N3707" i="1" s="1"/>
  <c r="K3708" i="1"/>
  <c r="N3708" i="1" s="1"/>
  <c r="K3709" i="1"/>
  <c r="N3709" i="1" s="1"/>
  <c r="K3710" i="1"/>
  <c r="N3710" i="1" s="1"/>
  <c r="K3711" i="1"/>
  <c r="N3711" i="1" s="1"/>
  <c r="K3712" i="1"/>
  <c r="N3712" i="1" s="1"/>
  <c r="K3713" i="1"/>
  <c r="K3714" i="1"/>
  <c r="K3715" i="1"/>
  <c r="N3715" i="1" s="1"/>
  <c r="K3716" i="1"/>
  <c r="N3716" i="1" s="1"/>
  <c r="K3717" i="1"/>
  <c r="N3717" i="1" s="1"/>
  <c r="K3718" i="1"/>
  <c r="K3719" i="1"/>
  <c r="N3719" i="1" s="1"/>
  <c r="K3720" i="1"/>
  <c r="N3720" i="1" s="1"/>
  <c r="K3721" i="1"/>
  <c r="N3721" i="1" s="1"/>
  <c r="K3722" i="1"/>
  <c r="K3723" i="1"/>
  <c r="K3724" i="1"/>
  <c r="K3725" i="1"/>
  <c r="N3725" i="1" s="1"/>
  <c r="K3726" i="1"/>
  <c r="N3726" i="1" s="1"/>
  <c r="K3727" i="1"/>
  <c r="N3727" i="1" s="1"/>
  <c r="K3728" i="1"/>
  <c r="N3728" i="1" s="1"/>
  <c r="K3729" i="1"/>
  <c r="N3729" i="1" s="1"/>
  <c r="K3730" i="1"/>
  <c r="K3731" i="1"/>
  <c r="N3731" i="1" s="1"/>
  <c r="K3732" i="1"/>
  <c r="N3732" i="1" s="1"/>
  <c r="K3733" i="1"/>
  <c r="N3733" i="1" s="1"/>
  <c r="K3734" i="1"/>
  <c r="K3735" i="1"/>
  <c r="K3736" i="1"/>
  <c r="K3737" i="1"/>
  <c r="N3737" i="1" s="1"/>
  <c r="K3738" i="1"/>
  <c r="K3739" i="1"/>
  <c r="N3739" i="1" s="1"/>
  <c r="K3740" i="1"/>
  <c r="N3740" i="1" s="1"/>
  <c r="K3741" i="1"/>
  <c r="N3741" i="1" s="1"/>
  <c r="K3742" i="1"/>
  <c r="K3743" i="1"/>
  <c r="N3743" i="1" s="1"/>
  <c r="K3744" i="1"/>
  <c r="N3744" i="1" s="1"/>
  <c r="K3745" i="1"/>
  <c r="N3745" i="1" s="1"/>
  <c r="K3746" i="1"/>
  <c r="K3747" i="1"/>
  <c r="N3747" i="1" s="1"/>
  <c r="K3748" i="1"/>
  <c r="K3749" i="1"/>
  <c r="K3750" i="1"/>
  <c r="K3751" i="1"/>
  <c r="N3751" i="1" s="1"/>
  <c r="K3752" i="1"/>
  <c r="N3752" i="1" s="1"/>
  <c r="K3753" i="1"/>
  <c r="N3753" i="1" s="1"/>
  <c r="K3754" i="1"/>
  <c r="K3755" i="1"/>
  <c r="N3755" i="1" s="1"/>
  <c r="K3756" i="1"/>
  <c r="N3756" i="1" s="1"/>
  <c r="K3757" i="1"/>
  <c r="N3757" i="1" s="1"/>
  <c r="K3758" i="1"/>
  <c r="K3759" i="1"/>
  <c r="N3759" i="1" s="1"/>
  <c r="K3760" i="1"/>
  <c r="N3760" i="1" s="1"/>
  <c r="K3761" i="1"/>
  <c r="K3762" i="1"/>
  <c r="N3762" i="1" s="1"/>
  <c r="K3763" i="1"/>
  <c r="N3763" i="1" s="1"/>
  <c r="K3764" i="1"/>
  <c r="N3764" i="1" s="1"/>
  <c r="K3765" i="1"/>
  <c r="N3765" i="1" s="1"/>
  <c r="K3766" i="1"/>
  <c r="N3766" i="1" s="1"/>
  <c r="K3767" i="1"/>
  <c r="N3767" i="1" s="1"/>
  <c r="K3768" i="1"/>
  <c r="N3768" i="1" s="1"/>
  <c r="K3769" i="1"/>
  <c r="N3769" i="1" s="1"/>
  <c r="K3770" i="1"/>
  <c r="K3771" i="1"/>
  <c r="N3771" i="1" s="1"/>
  <c r="K3772" i="1"/>
  <c r="N3772" i="1" s="1"/>
  <c r="K3773" i="1"/>
  <c r="K3774" i="1"/>
  <c r="N3774" i="1" s="1"/>
  <c r="K3775" i="1"/>
  <c r="K3776" i="1"/>
  <c r="N3776" i="1" s="1"/>
  <c r="K3777" i="1"/>
  <c r="N3777" i="1" s="1"/>
  <c r="K3778" i="1"/>
  <c r="K3779" i="1"/>
  <c r="N3779" i="1" s="1"/>
  <c r="K3780" i="1"/>
  <c r="N3780" i="1" s="1"/>
  <c r="K3781" i="1"/>
  <c r="N3781" i="1" s="1"/>
  <c r="K3782" i="1"/>
  <c r="K3783" i="1"/>
  <c r="K3784" i="1"/>
  <c r="K3785" i="1"/>
  <c r="N3785" i="1" s="1"/>
  <c r="K3786" i="1"/>
  <c r="N3786" i="1" s="1"/>
  <c r="K3787" i="1"/>
  <c r="N3787" i="1" s="1"/>
  <c r="K3788" i="1"/>
  <c r="N3788" i="1" s="1"/>
  <c r="K3789" i="1"/>
  <c r="N3789" i="1" s="1"/>
  <c r="K3790" i="1"/>
  <c r="N3790" i="1" s="1"/>
  <c r="K3791" i="1"/>
  <c r="K3792" i="1"/>
  <c r="N3792" i="1" s="1"/>
  <c r="K3793" i="1"/>
  <c r="N3793" i="1" s="1"/>
  <c r="K3794" i="1"/>
  <c r="K3795" i="1"/>
  <c r="N3795" i="1" s="1"/>
  <c r="K3796" i="1"/>
  <c r="K3797" i="1"/>
  <c r="N3797" i="1" s="1"/>
  <c r="K3798" i="1"/>
  <c r="N3798" i="1" s="1"/>
  <c r="K3799" i="1"/>
  <c r="K3800" i="1"/>
  <c r="N3800" i="1" s="1"/>
  <c r="K3801" i="1"/>
  <c r="N3801" i="1" s="1"/>
  <c r="K3802" i="1"/>
  <c r="N3802" i="1" s="1"/>
  <c r="K3803" i="1"/>
  <c r="K3804" i="1"/>
  <c r="N3804" i="1" s="1"/>
  <c r="K3805" i="1"/>
  <c r="N3805" i="1" s="1"/>
  <c r="K3806" i="1"/>
  <c r="N3806" i="1" s="1"/>
  <c r="K3807" i="1"/>
  <c r="K3808" i="1"/>
  <c r="N3808" i="1" s="1"/>
  <c r="K3809" i="1"/>
  <c r="K3810" i="1"/>
  <c r="K3811" i="1"/>
  <c r="K3812" i="1"/>
  <c r="N3812" i="1" s="1"/>
  <c r="K3813" i="1"/>
  <c r="N3813" i="1" s="1"/>
  <c r="K3814" i="1"/>
  <c r="N3814" i="1" s="1"/>
  <c r="K3815" i="1"/>
  <c r="N3815" i="1" s="1"/>
  <c r="K3816" i="1"/>
  <c r="N3816" i="1" s="1"/>
  <c r="K3817" i="1"/>
  <c r="N3817" i="1" s="1"/>
  <c r="K3818" i="1"/>
  <c r="K3819" i="1"/>
  <c r="N3819" i="1" s="1"/>
  <c r="K3820" i="1"/>
  <c r="K3821" i="1"/>
  <c r="K3822" i="1"/>
  <c r="K3823" i="1"/>
  <c r="K3824" i="1"/>
  <c r="N3824" i="1" s="1"/>
  <c r="K3825" i="1"/>
  <c r="N3825" i="1" s="1"/>
  <c r="K3826" i="1"/>
  <c r="K3827" i="1"/>
  <c r="K3828" i="1"/>
  <c r="N3828" i="1" s="1"/>
  <c r="K3829" i="1"/>
  <c r="N3829" i="1" s="1"/>
  <c r="K3830" i="1"/>
  <c r="N3830" i="1" s="1"/>
  <c r="K3831" i="1"/>
  <c r="N3831" i="1" s="1"/>
  <c r="K3832" i="1"/>
  <c r="K3833" i="1"/>
  <c r="K3834" i="1"/>
  <c r="N3834" i="1" s="1"/>
  <c r="K3835" i="1"/>
  <c r="N3835" i="1" s="1"/>
  <c r="K3836" i="1"/>
  <c r="N3836" i="1" s="1"/>
  <c r="K3837" i="1"/>
  <c r="N3837" i="1" s="1"/>
  <c r="K3838" i="1"/>
  <c r="K3839" i="1"/>
  <c r="K3840" i="1"/>
  <c r="N3840" i="1" s="1"/>
  <c r="K3841" i="1"/>
  <c r="N3841" i="1" s="1"/>
  <c r="K3842" i="1"/>
  <c r="N3842" i="1" s="1"/>
  <c r="K3843" i="1"/>
  <c r="N3843" i="1" s="1"/>
  <c r="K3844" i="1"/>
  <c r="N3844" i="1" s="1"/>
  <c r="K3845" i="1"/>
  <c r="N3845" i="1" s="1"/>
  <c r="K3846" i="1"/>
  <c r="K3847" i="1"/>
  <c r="N3847" i="1" s="1"/>
  <c r="K3848" i="1"/>
  <c r="N3848" i="1" s="1"/>
  <c r="K3849" i="1"/>
  <c r="N3849" i="1" s="1"/>
  <c r="K3850" i="1"/>
  <c r="K3851" i="1"/>
  <c r="K3852" i="1"/>
  <c r="N3852" i="1" s="1"/>
  <c r="K3853" i="1"/>
  <c r="N3853" i="1" s="1"/>
  <c r="K3854" i="1"/>
  <c r="N3854" i="1" s="1"/>
  <c r="K3855" i="1"/>
  <c r="K3856" i="1"/>
  <c r="K3857" i="1"/>
  <c r="N3857" i="1" s="1"/>
  <c r="K3858" i="1"/>
  <c r="N3858" i="1" s="1"/>
  <c r="K3859" i="1"/>
  <c r="K3860" i="1"/>
  <c r="N3860" i="1" s="1"/>
  <c r="K3861" i="1"/>
  <c r="N3861" i="1" s="1"/>
  <c r="K3862" i="1"/>
  <c r="N3862" i="1" s="1"/>
  <c r="K3863" i="1"/>
  <c r="N3863" i="1" s="1"/>
  <c r="K3864" i="1"/>
  <c r="N3864" i="1" s="1"/>
  <c r="K3865" i="1"/>
  <c r="N3865" i="1" s="1"/>
  <c r="K3866" i="1"/>
  <c r="N3866" i="1" s="1"/>
  <c r="K3867" i="1"/>
  <c r="K3868" i="1"/>
  <c r="K3869" i="1"/>
  <c r="K3870" i="1"/>
  <c r="K3871" i="1"/>
  <c r="N3871" i="1" s="1"/>
  <c r="K3872" i="1"/>
  <c r="N3872" i="1" s="1"/>
  <c r="K3873" i="1"/>
  <c r="N3873" i="1" s="1"/>
  <c r="K3874" i="1"/>
  <c r="K3875" i="1"/>
  <c r="N3875" i="1" s="1"/>
  <c r="K3876" i="1"/>
  <c r="N3876" i="1" s="1"/>
  <c r="K3877" i="1"/>
  <c r="N3877" i="1" s="1"/>
  <c r="K3878" i="1"/>
  <c r="K3879" i="1"/>
  <c r="N3879" i="1" s="1"/>
  <c r="K3880" i="1"/>
  <c r="K3881" i="1"/>
  <c r="N3881" i="1" s="1"/>
  <c r="K3882" i="1"/>
  <c r="N3882" i="1" s="1"/>
  <c r="K3883" i="1"/>
  <c r="K3884" i="1"/>
  <c r="N3884" i="1" s="1"/>
  <c r="K3885" i="1"/>
  <c r="N3885" i="1" s="1"/>
  <c r="K3886" i="1"/>
  <c r="N3886" i="1" s="1"/>
  <c r="K3887" i="1"/>
  <c r="N3887" i="1" s="1"/>
  <c r="K3888" i="1"/>
  <c r="N3888" i="1" s="1"/>
  <c r="K3889" i="1"/>
  <c r="N3889" i="1" s="1"/>
  <c r="K3890" i="1"/>
  <c r="K3891" i="1"/>
  <c r="N3891" i="1" s="1"/>
  <c r="K3892" i="1"/>
  <c r="K3893" i="1"/>
  <c r="K3894" i="1"/>
  <c r="N3894" i="1" s="1"/>
  <c r="K3895" i="1"/>
  <c r="K3896" i="1"/>
  <c r="N3896" i="1" s="1"/>
  <c r="K3897" i="1"/>
  <c r="N3897" i="1" s="1"/>
  <c r="K3898" i="1"/>
  <c r="N3898" i="1" s="1"/>
  <c r="K3899" i="1"/>
  <c r="K3900" i="1"/>
  <c r="N3900" i="1" s="1"/>
  <c r="K3901" i="1"/>
  <c r="N3901" i="1" s="1"/>
  <c r="K3902" i="1"/>
  <c r="N3902" i="1" s="1"/>
  <c r="K3903" i="1"/>
  <c r="K3904" i="1"/>
  <c r="N3904" i="1" s="1"/>
  <c r="K3905" i="1"/>
  <c r="K3906" i="1"/>
  <c r="N3906" i="1" s="1"/>
  <c r="K3907" i="1"/>
  <c r="K3908" i="1"/>
  <c r="N3908" i="1" s="1"/>
  <c r="K3909" i="1"/>
  <c r="N3909" i="1" s="1"/>
  <c r="K3910" i="1"/>
  <c r="K3911" i="1"/>
  <c r="K3912" i="1"/>
  <c r="N3912" i="1" s="1"/>
  <c r="K3913" i="1"/>
  <c r="N3913" i="1" s="1"/>
  <c r="K3914" i="1"/>
  <c r="N3914" i="1" s="1"/>
  <c r="K3915" i="1"/>
  <c r="N3915" i="1" s="1"/>
  <c r="K3916" i="1"/>
  <c r="N3916" i="1" s="1"/>
  <c r="K3917" i="1"/>
  <c r="K3918" i="1"/>
  <c r="K3919" i="1"/>
  <c r="N3919" i="1" s="1"/>
  <c r="K3920" i="1"/>
  <c r="N3920" i="1" s="1"/>
  <c r="K3921" i="1"/>
  <c r="N3921" i="1" s="1"/>
  <c r="K3922" i="1"/>
  <c r="N3922" i="1" s="1"/>
  <c r="K3923" i="1"/>
  <c r="N3923" i="1" s="1"/>
  <c r="K3924" i="1"/>
  <c r="N3924" i="1" s="1"/>
  <c r="K3925" i="1"/>
  <c r="N3925" i="1" s="1"/>
  <c r="K3926" i="1"/>
  <c r="K3927" i="1"/>
  <c r="K3928" i="1"/>
  <c r="N3928" i="1" s="1"/>
  <c r="K3929" i="1"/>
  <c r="K3930" i="1"/>
  <c r="K3931" i="1"/>
  <c r="K3932" i="1"/>
  <c r="N3932" i="1" s="1"/>
  <c r="K3933" i="1"/>
  <c r="N3933" i="1" s="1"/>
  <c r="K3934" i="1"/>
  <c r="K3935" i="1"/>
  <c r="K3936" i="1"/>
  <c r="N3936" i="1" s="1"/>
  <c r="K3937" i="1"/>
  <c r="N3937" i="1" s="1"/>
  <c r="K3938" i="1"/>
  <c r="K3939" i="1"/>
  <c r="K3940" i="1"/>
  <c r="N3940" i="1" s="1"/>
  <c r="K3941" i="1"/>
  <c r="N3941" i="1" s="1"/>
  <c r="K3942" i="1"/>
  <c r="K3943" i="1"/>
  <c r="K3944" i="1"/>
  <c r="N3944" i="1" s="1"/>
  <c r="K3945" i="1"/>
  <c r="N3945" i="1" s="1"/>
  <c r="K3946" i="1"/>
  <c r="K3947" i="1"/>
  <c r="K3948" i="1"/>
  <c r="N3948" i="1" s="1"/>
  <c r="K3949" i="1"/>
  <c r="N3949" i="1" s="1"/>
  <c r="K3950" i="1"/>
  <c r="K3951" i="1"/>
  <c r="N3951" i="1" s="1"/>
  <c r="K3952" i="1"/>
  <c r="N3952" i="1" s="1"/>
  <c r="K3953" i="1"/>
  <c r="N3953" i="1" s="1"/>
  <c r="K3954" i="1"/>
  <c r="N3954" i="1" s="1"/>
  <c r="K3955" i="1"/>
  <c r="K3956" i="1"/>
  <c r="N3956" i="1" s="1"/>
  <c r="K3957" i="1"/>
  <c r="N3957" i="1" s="1"/>
  <c r="K3958" i="1"/>
  <c r="N3958" i="1" s="1"/>
  <c r="K3959" i="1"/>
  <c r="N3959" i="1" s="1"/>
  <c r="K3960" i="1"/>
  <c r="N3960" i="1" s="1"/>
  <c r="K3961" i="1"/>
  <c r="N3961" i="1" s="1"/>
  <c r="K3962" i="1"/>
  <c r="N3962" i="1" s="1"/>
  <c r="K3963" i="1"/>
  <c r="K3964" i="1"/>
  <c r="K3965" i="1"/>
  <c r="K3966" i="1"/>
  <c r="N3966" i="1" s="1"/>
  <c r="K3967" i="1"/>
  <c r="N3967" i="1" s="1"/>
  <c r="K3968" i="1"/>
  <c r="N3968" i="1" s="1"/>
  <c r="K3969" i="1"/>
  <c r="N3969" i="1" s="1"/>
  <c r="K3970" i="1"/>
  <c r="K3971" i="1"/>
  <c r="K3972" i="1"/>
  <c r="N3972" i="1" s="1"/>
  <c r="K3973" i="1"/>
  <c r="N3973" i="1" s="1"/>
  <c r="K3974" i="1"/>
  <c r="N3974" i="1" s="1"/>
  <c r="K3975" i="1"/>
  <c r="K3976" i="1"/>
  <c r="K3977" i="1"/>
  <c r="K3978" i="1"/>
  <c r="N3978" i="1" s="1"/>
  <c r="K3979" i="1"/>
  <c r="K3980" i="1"/>
  <c r="N3980" i="1" s="1"/>
  <c r="K3981" i="1"/>
  <c r="N3981" i="1" s="1"/>
  <c r="K3982" i="1"/>
  <c r="K3983" i="1"/>
  <c r="K3984" i="1"/>
  <c r="N3984" i="1" s="1"/>
  <c r="K3985" i="1"/>
  <c r="N3985" i="1" s="1"/>
  <c r="K3986" i="1"/>
  <c r="N3986" i="1" s="1"/>
  <c r="K3987" i="1"/>
  <c r="K3988" i="1"/>
  <c r="N3988" i="1" s="1"/>
  <c r="K3989" i="1"/>
  <c r="K3990" i="1"/>
  <c r="K3991" i="1"/>
  <c r="K3992" i="1"/>
  <c r="N3992" i="1" s="1"/>
  <c r="K3993" i="1"/>
  <c r="N3993" i="1" s="1"/>
  <c r="K3994" i="1"/>
  <c r="N3994" i="1" s="1"/>
  <c r="K3995" i="1"/>
  <c r="K3996" i="1"/>
  <c r="N3996" i="1" s="1"/>
  <c r="K3997" i="1"/>
  <c r="N3997" i="1" s="1"/>
  <c r="K3998" i="1"/>
  <c r="N3998" i="1" s="1"/>
  <c r="K3999" i="1"/>
  <c r="K4000" i="1"/>
  <c r="K4001" i="1"/>
  <c r="N4001" i="1" s="1"/>
  <c r="K4002" i="1"/>
  <c r="K4003" i="1"/>
  <c r="K4004" i="1"/>
  <c r="N4004" i="1" s="1"/>
  <c r="K4005" i="1"/>
  <c r="N4005" i="1" s="1"/>
  <c r="K4006" i="1"/>
  <c r="N4006" i="1" s="1"/>
  <c r="K4007" i="1"/>
  <c r="N4007" i="1" s="1"/>
  <c r="K4008" i="1"/>
  <c r="N4008" i="1" s="1"/>
  <c r="K4009" i="1"/>
  <c r="N4009" i="1" s="1"/>
  <c r="K4010" i="1"/>
  <c r="N4010" i="1" s="1"/>
  <c r="K4011" i="1"/>
  <c r="K4012" i="1"/>
  <c r="K4013" i="1"/>
  <c r="K4014" i="1"/>
  <c r="K4015" i="1"/>
  <c r="K4016" i="1"/>
  <c r="N4016" i="1" s="1"/>
  <c r="K4017" i="1"/>
  <c r="N4017" i="1" s="1"/>
  <c r="K4018" i="1"/>
  <c r="K4019" i="1"/>
  <c r="K4020" i="1"/>
  <c r="N4020" i="1" s="1"/>
  <c r="K4021" i="1"/>
  <c r="N4021" i="1" s="1"/>
  <c r="K4022" i="1"/>
  <c r="K4023" i="1"/>
  <c r="K4024" i="1"/>
  <c r="K4025" i="1"/>
  <c r="N4025" i="1" s="1"/>
  <c r="K4026" i="1"/>
  <c r="K4027" i="1"/>
  <c r="K4028" i="1"/>
  <c r="N4028" i="1" s="1"/>
  <c r="K4029" i="1"/>
  <c r="N4029" i="1" s="1"/>
  <c r="K4030" i="1"/>
  <c r="N4030" i="1" s="1"/>
  <c r="K4031" i="1"/>
  <c r="N4031" i="1" s="1"/>
  <c r="K4032" i="1"/>
  <c r="N4032" i="1" s="1"/>
  <c r="K4033" i="1"/>
  <c r="N4033" i="1" s="1"/>
  <c r="K4034" i="1"/>
  <c r="K4035" i="1"/>
  <c r="K4036" i="1"/>
  <c r="N4036" i="1" s="1"/>
  <c r="K4037" i="1"/>
  <c r="N4037" i="1" s="1"/>
  <c r="K4038" i="1"/>
  <c r="K4039" i="1"/>
  <c r="K4040" i="1"/>
  <c r="N4040" i="1" s="1"/>
  <c r="K4041" i="1"/>
  <c r="N4041" i="1" s="1"/>
  <c r="K4042" i="1"/>
  <c r="N4042" i="1" s="1"/>
  <c r="K4043" i="1"/>
  <c r="N4043" i="1" s="1"/>
  <c r="K4044" i="1"/>
  <c r="N4044" i="1" s="1"/>
  <c r="K4045" i="1"/>
  <c r="N4045" i="1" s="1"/>
  <c r="K4046" i="1"/>
  <c r="N4046" i="1" s="1"/>
  <c r="K4047" i="1"/>
  <c r="K4048" i="1"/>
  <c r="N4048" i="1" s="1"/>
  <c r="K4049" i="1"/>
  <c r="N4049" i="1" s="1"/>
  <c r="K4050" i="1"/>
  <c r="K4051" i="1"/>
  <c r="N4051" i="1" s="1"/>
  <c r="K4052" i="1"/>
  <c r="N4052" i="1" s="1"/>
  <c r="K4053" i="1"/>
  <c r="N4053" i="1" s="1"/>
  <c r="K4054" i="1"/>
  <c r="K4055" i="1"/>
  <c r="K4056" i="1"/>
  <c r="N4056" i="1" s="1"/>
  <c r="K4057" i="1"/>
  <c r="N4057" i="1" s="1"/>
  <c r="K4058" i="1"/>
  <c r="K4059" i="1"/>
  <c r="N4059" i="1" s="1"/>
  <c r="K4060" i="1"/>
  <c r="N4060" i="1" s="1"/>
  <c r="K4061" i="1"/>
  <c r="K4062" i="1"/>
  <c r="K4063" i="1"/>
  <c r="K4064" i="1"/>
  <c r="N4064" i="1" s="1"/>
  <c r="K4065" i="1"/>
  <c r="N4065" i="1" s="1"/>
  <c r="K4066" i="1"/>
  <c r="K4067" i="1"/>
  <c r="K4068" i="1"/>
  <c r="N4068" i="1" s="1"/>
  <c r="K4069" i="1"/>
  <c r="N4069" i="1" s="1"/>
  <c r="K4070" i="1"/>
  <c r="N4070" i="1" s="1"/>
  <c r="K4071" i="1"/>
  <c r="N4071" i="1" s="1"/>
  <c r="K4072" i="1"/>
  <c r="N4072" i="1" s="1"/>
  <c r="K4073" i="1"/>
  <c r="K4074" i="1"/>
  <c r="N4074" i="1" s="1"/>
  <c r="K4075" i="1"/>
  <c r="K4076" i="1"/>
  <c r="N4076" i="1" s="1"/>
  <c r="K4077" i="1"/>
  <c r="N4077" i="1" s="1"/>
  <c r="K4078" i="1"/>
  <c r="N4078" i="1" s="1"/>
  <c r="K4079" i="1"/>
  <c r="N4079" i="1" s="1"/>
  <c r="K4080" i="1"/>
  <c r="N4080" i="1" s="1"/>
  <c r="K4081" i="1"/>
  <c r="N4081" i="1" s="1"/>
  <c r="K4082" i="1"/>
  <c r="N4082" i="1" s="1"/>
  <c r="K4083" i="1"/>
  <c r="N4083" i="1" s="1"/>
  <c r="K4084" i="1"/>
  <c r="N4084" i="1" s="1"/>
  <c r="K4085" i="1"/>
  <c r="N4085" i="1" s="1"/>
  <c r="K4086" i="1"/>
  <c r="K4087" i="1"/>
  <c r="K4088" i="1"/>
  <c r="N4088" i="1" s="1"/>
  <c r="K4089" i="1"/>
  <c r="N4089" i="1" s="1"/>
  <c r="K4090" i="1"/>
  <c r="K4091" i="1"/>
  <c r="K4092" i="1"/>
  <c r="N4092" i="1" s="1"/>
  <c r="K4093" i="1"/>
  <c r="N4093" i="1" s="1"/>
  <c r="K4094" i="1"/>
  <c r="N4094" i="1" s="1"/>
  <c r="K4095" i="1"/>
  <c r="K4096" i="1"/>
  <c r="N4096" i="1" s="1"/>
  <c r="K4097" i="1"/>
  <c r="K4098" i="1"/>
  <c r="N4098" i="1" s="1"/>
  <c r="K4099" i="1"/>
  <c r="N4099" i="1" s="1"/>
  <c r="K4100" i="1"/>
  <c r="N4100" i="1" s="1"/>
  <c r="K4101" i="1"/>
  <c r="N4101" i="1" s="1"/>
  <c r="K4102" i="1"/>
  <c r="K4103" i="1"/>
  <c r="K4104" i="1"/>
  <c r="N4104" i="1" s="1"/>
  <c r="K4105" i="1"/>
  <c r="N4105" i="1" s="1"/>
  <c r="K4106" i="1"/>
  <c r="K4107" i="1"/>
  <c r="N4107" i="1" s="1"/>
  <c r="K4108" i="1"/>
  <c r="K4109" i="1"/>
  <c r="N4109" i="1" s="1"/>
  <c r="K4110" i="1"/>
  <c r="K4111" i="1"/>
  <c r="K4112" i="1"/>
  <c r="N4112" i="1" s="1"/>
  <c r="K4113" i="1"/>
  <c r="N4113" i="1" s="1"/>
  <c r="K4114" i="1"/>
  <c r="N4114" i="1" s="1"/>
  <c r="K4115" i="1"/>
  <c r="K4116" i="1"/>
  <c r="N4116" i="1" s="1"/>
  <c r="K4117" i="1"/>
  <c r="N4117" i="1" s="1"/>
  <c r="K4118" i="1"/>
  <c r="K4119" i="1"/>
  <c r="K4120" i="1"/>
  <c r="K4121" i="1"/>
  <c r="N4121" i="1" s="1"/>
  <c r="K4122" i="1"/>
  <c r="N4122" i="1" s="1"/>
  <c r="K4123" i="1"/>
  <c r="N4123" i="1" s="1"/>
  <c r="K4124" i="1"/>
  <c r="N4124" i="1" s="1"/>
  <c r="K4125" i="1"/>
  <c r="N4125" i="1" s="1"/>
  <c r="K4126" i="1"/>
  <c r="K4127" i="1"/>
  <c r="N4127" i="1" s="1"/>
  <c r="K4128" i="1"/>
  <c r="N4128" i="1" s="1"/>
  <c r="K4129" i="1"/>
  <c r="N4129" i="1" s="1"/>
  <c r="K4130" i="1"/>
  <c r="N4130" i="1" s="1"/>
  <c r="K4131" i="1"/>
  <c r="N4131" i="1" s="1"/>
  <c r="K4132" i="1"/>
  <c r="K4133" i="1"/>
  <c r="N4133" i="1" s="1"/>
  <c r="K4134" i="1"/>
  <c r="N4134" i="1" s="1"/>
  <c r="K4135" i="1"/>
  <c r="K4136" i="1"/>
  <c r="N4136" i="1" s="1"/>
  <c r="K4137" i="1"/>
  <c r="N4137" i="1" s="1"/>
  <c r="K4138" i="1"/>
  <c r="K4139" i="1"/>
  <c r="K4140" i="1"/>
  <c r="N4140" i="1" s="1"/>
  <c r="K4141" i="1"/>
  <c r="N4141" i="1" s="1"/>
  <c r="K4142" i="1"/>
  <c r="N4142" i="1" s="1"/>
  <c r="K4143" i="1"/>
  <c r="N4143" i="1" s="1"/>
  <c r="K4144" i="1"/>
  <c r="K4145" i="1"/>
  <c r="N4145" i="1" s="1"/>
  <c r="K4146" i="1"/>
  <c r="N4146" i="1" s="1"/>
  <c r="K4147" i="1"/>
  <c r="K4148" i="1"/>
  <c r="N4148" i="1" s="1"/>
  <c r="K4149" i="1"/>
  <c r="N4149" i="1" s="1"/>
  <c r="K4150" i="1"/>
  <c r="K4151" i="1"/>
  <c r="K4152" i="1"/>
  <c r="N4152" i="1" s="1"/>
  <c r="K4153" i="1"/>
  <c r="N4153" i="1" s="1"/>
  <c r="K4154" i="1"/>
  <c r="K4155" i="1"/>
  <c r="N4155" i="1" s="1"/>
  <c r="K4156" i="1"/>
  <c r="N4156" i="1" s="1"/>
  <c r="K4157" i="1"/>
  <c r="N4157" i="1" s="1"/>
  <c r="K4158" i="1"/>
  <c r="N4158" i="1" s="1"/>
  <c r="K4159" i="1"/>
  <c r="K4160" i="1"/>
  <c r="N4160" i="1" s="1"/>
  <c r="K4161" i="1"/>
  <c r="N4161" i="1" s="1"/>
  <c r="K4162" i="1"/>
  <c r="K4163" i="1"/>
  <c r="K4164" i="1"/>
  <c r="N4164" i="1" s="1"/>
  <c r="K4165" i="1"/>
  <c r="N4165" i="1" s="1"/>
  <c r="K4166" i="1"/>
  <c r="N4166" i="1" s="1"/>
  <c r="K4167" i="1"/>
  <c r="N4167" i="1" s="1"/>
  <c r="K4168" i="1"/>
  <c r="N4168" i="1" s="1"/>
  <c r="K4169" i="1"/>
  <c r="K4170" i="1"/>
  <c r="K4171" i="1"/>
  <c r="K4172" i="1"/>
  <c r="N4172" i="1" s="1"/>
  <c r="K4173" i="1"/>
  <c r="N4173" i="1" s="1"/>
  <c r="K4174" i="1"/>
  <c r="N4174" i="1" s="1"/>
  <c r="K4175" i="1"/>
  <c r="N4175" i="1" s="1"/>
  <c r="K4176" i="1"/>
  <c r="N4176" i="1" s="1"/>
  <c r="K4177" i="1"/>
  <c r="N4177" i="1" s="1"/>
  <c r="K4178" i="1"/>
  <c r="K4179" i="1"/>
  <c r="K4180" i="1"/>
  <c r="N4180" i="1" s="1"/>
  <c r="K4181" i="1"/>
  <c r="K4182" i="1"/>
  <c r="K4183" i="1"/>
  <c r="N4183" i="1" s="1"/>
  <c r="K4184" i="1"/>
  <c r="N4184" i="1" s="1"/>
  <c r="K4185" i="1"/>
  <c r="N4185" i="1" s="1"/>
  <c r="K4186" i="1"/>
  <c r="N4186" i="1" s="1"/>
  <c r="K4187" i="1"/>
  <c r="N4187" i="1" s="1"/>
  <c r="K4188" i="1"/>
  <c r="N4188" i="1" s="1"/>
  <c r="K4189" i="1"/>
  <c r="N4189" i="1" s="1"/>
  <c r="K4190" i="1"/>
  <c r="K4191" i="1"/>
  <c r="K4192" i="1"/>
  <c r="K4193" i="1"/>
  <c r="N4193" i="1" s="1"/>
  <c r="K4194" i="1"/>
  <c r="K4195" i="1"/>
  <c r="K4196" i="1"/>
  <c r="N4196" i="1" s="1"/>
  <c r="K4197" i="1"/>
  <c r="K4198" i="1"/>
  <c r="K4199" i="1"/>
  <c r="N4199" i="1" s="1"/>
  <c r="K4200" i="1"/>
  <c r="N4200" i="1" s="1"/>
  <c r="K4201" i="1"/>
  <c r="N4201" i="1" s="1"/>
  <c r="K4202" i="1"/>
  <c r="K4203" i="1"/>
  <c r="N4203" i="1" s="1"/>
  <c r="K4204" i="1"/>
  <c r="N4204" i="1" s="1"/>
  <c r="K4205" i="1"/>
  <c r="K4206" i="1"/>
  <c r="N4206" i="1" s="1"/>
  <c r="K4207" i="1"/>
  <c r="K4208" i="1"/>
  <c r="N4208" i="1" s="1"/>
  <c r="K4209" i="1"/>
  <c r="N4209" i="1" s="1"/>
  <c r="K4210" i="1"/>
  <c r="N4210" i="1" s="1"/>
  <c r="K4211" i="1"/>
  <c r="N4211" i="1" s="1"/>
  <c r="K4212" i="1"/>
  <c r="N4212" i="1" s="1"/>
  <c r="K4213" i="1"/>
  <c r="N4213" i="1" s="1"/>
  <c r="K4214" i="1"/>
  <c r="N4214" i="1" s="1"/>
  <c r="K4215" i="1"/>
  <c r="K4216" i="1"/>
  <c r="K4217" i="1"/>
  <c r="N4217" i="1" s="1"/>
  <c r="K4218" i="1"/>
  <c r="K4219" i="1"/>
  <c r="N4219" i="1" s="1"/>
  <c r="K4220" i="1"/>
  <c r="N4220" i="1" s="1"/>
  <c r="K4221" i="1"/>
  <c r="K4222" i="1"/>
  <c r="N4222" i="1" s="1"/>
  <c r="K4223" i="1"/>
  <c r="N4223" i="1" s="1"/>
  <c r="K4224" i="1"/>
  <c r="N4224" i="1" s="1"/>
  <c r="K4225" i="1"/>
  <c r="N4225" i="1" s="1"/>
  <c r="K4226" i="1"/>
  <c r="K4227" i="1"/>
  <c r="N4227" i="1" s="1"/>
  <c r="K4228" i="1"/>
  <c r="N4228" i="1" s="1"/>
  <c r="K4229" i="1"/>
  <c r="K4230" i="1"/>
  <c r="K4231" i="1"/>
  <c r="N4231" i="1" s="1"/>
  <c r="K4232" i="1"/>
  <c r="N4232" i="1" s="1"/>
  <c r="K4233" i="1"/>
  <c r="N4233" i="1" s="1"/>
  <c r="K4234" i="1"/>
  <c r="N4234" i="1" s="1"/>
  <c r="K4235" i="1"/>
  <c r="N4235" i="1" s="1"/>
  <c r="K4236" i="1"/>
  <c r="N4236" i="1" s="1"/>
  <c r="K4237" i="1"/>
  <c r="N4237" i="1" s="1"/>
  <c r="K4238" i="1"/>
  <c r="K4239" i="1"/>
  <c r="N4239" i="1" s="1"/>
  <c r="K4240" i="1"/>
  <c r="K4241" i="1"/>
  <c r="K4242" i="1"/>
  <c r="K4243" i="1"/>
  <c r="N4243" i="1" s="1"/>
  <c r="K4244" i="1"/>
  <c r="N4244" i="1" s="1"/>
  <c r="K4245" i="1"/>
  <c r="N4245" i="1" s="1"/>
  <c r="K4246" i="1"/>
  <c r="N4246" i="1" s="1"/>
  <c r="K4247" i="1"/>
  <c r="K4248" i="1"/>
  <c r="N4248" i="1" s="1"/>
  <c r="K4249" i="1"/>
  <c r="N4249" i="1" s="1"/>
  <c r="K4250" i="1"/>
  <c r="K4251" i="1"/>
  <c r="N4251" i="1" s="1"/>
  <c r="K4252" i="1"/>
  <c r="N4252" i="1" s="1"/>
  <c r="K4253" i="1"/>
  <c r="N4253" i="1" s="1"/>
  <c r="K4254" i="1"/>
  <c r="K4255" i="1"/>
  <c r="K4256" i="1"/>
  <c r="N4256" i="1" s="1"/>
  <c r="K4257" i="1"/>
  <c r="K4258" i="1"/>
  <c r="N4258" i="1" s="1"/>
  <c r="K4259" i="1"/>
  <c r="N4259" i="1" s="1"/>
  <c r="K4260" i="1"/>
  <c r="N4260" i="1" s="1"/>
  <c r="K4261" i="1"/>
  <c r="N4261" i="1" s="1"/>
  <c r="K4262" i="1"/>
  <c r="K4263" i="1"/>
  <c r="K4264" i="1"/>
  <c r="K4265" i="1"/>
  <c r="K4266" i="1"/>
  <c r="N4266" i="1" s="1"/>
  <c r="K4267" i="1"/>
  <c r="K4268" i="1"/>
  <c r="N4268" i="1" s="1"/>
  <c r="K4269" i="1"/>
  <c r="N4269" i="1" s="1"/>
  <c r="K4270" i="1"/>
  <c r="K4271" i="1"/>
  <c r="N4271" i="1" s="1"/>
  <c r="K4272" i="1"/>
  <c r="N4272" i="1" s="1"/>
  <c r="K4273" i="1"/>
  <c r="N4273" i="1" s="1"/>
  <c r="K4274" i="1"/>
  <c r="N4274" i="1" s="1"/>
  <c r="K4275" i="1"/>
  <c r="K4276" i="1"/>
  <c r="K4277" i="1"/>
  <c r="K4278" i="1"/>
  <c r="K4279" i="1"/>
  <c r="N4279" i="1" s="1"/>
  <c r="K4280" i="1"/>
  <c r="N4280" i="1" s="1"/>
  <c r="K4281" i="1"/>
  <c r="N4281" i="1" s="1"/>
  <c r="K4282" i="1"/>
  <c r="K4283" i="1"/>
  <c r="N4283" i="1" s="1"/>
  <c r="K4284" i="1"/>
  <c r="N4284" i="1" s="1"/>
  <c r="K4285" i="1"/>
  <c r="N4285" i="1" s="1"/>
  <c r="K4286" i="1"/>
  <c r="K4287" i="1"/>
  <c r="K4288" i="1"/>
  <c r="N4288" i="1" s="1"/>
  <c r="K4289" i="1"/>
  <c r="K4290" i="1"/>
  <c r="K4291" i="1"/>
  <c r="N4291" i="1" s="1"/>
  <c r="K4292" i="1"/>
  <c r="N4292" i="1" s="1"/>
  <c r="K4293" i="1"/>
  <c r="N4293" i="1" s="1"/>
  <c r="K4294" i="1"/>
  <c r="K4295" i="1"/>
  <c r="K4296" i="1"/>
  <c r="N4296" i="1" s="1"/>
  <c r="K4297" i="1"/>
  <c r="N4297" i="1" s="1"/>
  <c r="K4298" i="1"/>
  <c r="K4299" i="1"/>
  <c r="N4299" i="1" s="1"/>
  <c r="K4300" i="1"/>
  <c r="K4301" i="1"/>
  <c r="K4302" i="1"/>
  <c r="K4303" i="1"/>
  <c r="K4304" i="1"/>
  <c r="N4304" i="1" s="1"/>
  <c r="K4305" i="1"/>
  <c r="N4305" i="1" s="1"/>
  <c r="K4306" i="1"/>
  <c r="K4307" i="1"/>
  <c r="N4307" i="1" s="1"/>
  <c r="K4308" i="1"/>
  <c r="N4308" i="1" s="1"/>
  <c r="K4309" i="1"/>
  <c r="K4310" i="1"/>
  <c r="K4311" i="1"/>
  <c r="K4312" i="1"/>
  <c r="N4312" i="1" s="1"/>
  <c r="K4313" i="1"/>
  <c r="N4313" i="1" s="1"/>
  <c r="K4314" i="1"/>
  <c r="N4314" i="1" s="1"/>
  <c r="K4315" i="1"/>
  <c r="K4316" i="1"/>
  <c r="N4316" i="1" s="1"/>
  <c r="K4317" i="1"/>
  <c r="N4317" i="1" s="1"/>
  <c r="K4318" i="1"/>
  <c r="K4319" i="1"/>
  <c r="N4319" i="1" s="1"/>
  <c r="K4320" i="1"/>
  <c r="N4320" i="1" s="1"/>
  <c r="K4321" i="1"/>
  <c r="K4322" i="1"/>
  <c r="K4323" i="1"/>
  <c r="N4323" i="1" s="1"/>
  <c r="K4324" i="1"/>
  <c r="N4324" i="1" s="1"/>
  <c r="K4325" i="1"/>
  <c r="K4326" i="1"/>
  <c r="N4326" i="1" s="1"/>
  <c r="K4327" i="1"/>
  <c r="K4328" i="1"/>
  <c r="N4328" i="1" s="1"/>
  <c r="K4329" i="1"/>
  <c r="N4329" i="1" s="1"/>
  <c r="K4330" i="1"/>
  <c r="K4331" i="1"/>
  <c r="K4332" i="1"/>
  <c r="N4332" i="1" s="1"/>
  <c r="K4333" i="1"/>
  <c r="K4334" i="1"/>
  <c r="N4334" i="1" s="1"/>
  <c r="K4335" i="1"/>
  <c r="K4336" i="1"/>
  <c r="K4337" i="1"/>
  <c r="K4338" i="1"/>
  <c r="K4339" i="1"/>
  <c r="K4340" i="1"/>
  <c r="N4340" i="1" s="1"/>
  <c r="K4341" i="1"/>
  <c r="K4342" i="1"/>
  <c r="K4343" i="1"/>
  <c r="K4344" i="1"/>
  <c r="N4344" i="1" s="1"/>
  <c r="K4345" i="1"/>
  <c r="K4346" i="1"/>
  <c r="N4346" i="1" s="1"/>
  <c r="K4347" i="1"/>
  <c r="N4347" i="1" s="1"/>
  <c r="K4348" i="1"/>
  <c r="K4349" i="1"/>
  <c r="K4350" i="1"/>
  <c r="K4351" i="1"/>
  <c r="K4352" i="1"/>
  <c r="N4352" i="1" s="1"/>
  <c r="K4353" i="1"/>
  <c r="K4354" i="1"/>
  <c r="K4355" i="1"/>
  <c r="K4356" i="1"/>
  <c r="N4356" i="1" s="1"/>
  <c r="K4357" i="1"/>
  <c r="N4357" i="1" s="1"/>
  <c r="K4358" i="1"/>
  <c r="N4358" i="1" s="1"/>
  <c r="K4359" i="1"/>
  <c r="K4360" i="1"/>
  <c r="K4361" i="1"/>
  <c r="N4361" i="1" s="1"/>
  <c r="K4362" i="1"/>
  <c r="K4363" i="1"/>
  <c r="K4364" i="1"/>
  <c r="N4364" i="1" s="1"/>
  <c r="K4365" i="1"/>
  <c r="N4365" i="1" s="1"/>
  <c r="K4366" i="1"/>
  <c r="K4367" i="1"/>
  <c r="K4368" i="1"/>
  <c r="N4368" i="1" s="1"/>
  <c r="K4369" i="1"/>
  <c r="N4369" i="1" s="1"/>
  <c r="K4370" i="1"/>
  <c r="K4371" i="1"/>
  <c r="N4371" i="1" s="1"/>
  <c r="K4372" i="1"/>
  <c r="N4372" i="1" s="1"/>
  <c r="K4373" i="1"/>
  <c r="N4373" i="1" s="1"/>
  <c r="K4374" i="1"/>
  <c r="N4374" i="1" s="1"/>
  <c r="K4375" i="1"/>
  <c r="K4376" i="1"/>
  <c r="N4376" i="1" s="1"/>
  <c r="K4377" i="1"/>
  <c r="N4377" i="1" s="1"/>
  <c r="K4378" i="1"/>
  <c r="K4379" i="1"/>
  <c r="K4380" i="1"/>
  <c r="N4380" i="1" s="1"/>
  <c r="K4381" i="1"/>
  <c r="N4381" i="1" s="1"/>
  <c r="K4382" i="1"/>
  <c r="N4382" i="1" s="1"/>
  <c r="K4383" i="1"/>
  <c r="N4383" i="1" s="1"/>
  <c r="K4384" i="1"/>
  <c r="N4384" i="1" s="1"/>
  <c r="K4385" i="1"/>
  <c r="N4385" i="1" s="1"/>
  <c r="K4386" i="1"/>
  <c r="K4387" i="1"/>
  <c r="N4387" i="1" s="1"/>
  <c r="K4388" i="1"/>
  <c r="N4388" i="1" s="1"/>
  <c r="K4389" i="1"/>
  <c r="K4390" i="1"/>
  <c r="K4391" i="1"/>
  <c r="N4391" i="1" s="1"/>
  <c r="K4392" i="1"/>
  <c r="N4392" i="1" s="1"/>
  <c r="K4393" i="1"/>
  <c r="N4393" i="1" s="1"/>
  <c r="K4394" i="1"/>
  <c r="K4395" i="1"/>
  <c r="K4396" i="1"/>
  <c r="K4397" i="1"/>
  <c r="K4398" i="1"/>
  <c r="K4399" i="1"/>
  <c r="K4400" i="1"/>
  <c r="N4400" i="1" s="1"/>
  <c r="K4401" i="1"/>
  <c r="K4402" i="1"/>
  <c r="K4403" i="1"/>
  <c r="K4404" i="1"/>
  <c r="N4404" i="1" s="1"/>
  <c r="K4405" i="1"/>
  <c r="K4406" i="1"/>
  <c r="K4407" i="1"/>
  <c r="N4407" i="1" s="1"/>
  <c r="K4408" i="1"/>
  <c r="K4409" i="1"/>
  <c r="K4410" i="1"/>
  <c r="K4411" i="1"/>
  <c r="K4412" i="1"/>
  <c r="N4412" i="1" s="1"/>
  <c r="K4413" i="1"/>
  <c r="N4413" i="1" s="1"/>
  <c r="K4414" i="1"/>
  <c r="N4414" i="1" s="1"/>
  <c r="K4415" i="1"/>
  <c r="K4416" i="1"/>
  <c r="N4416" i="1" s="1"/>
  <c r="K4417" i="1"/>
  <c r="N4417" i="1" s="1"/>
  <c r="K4418" i="1"/>
  <c r="N4418" i="1" s="1"/>
  <c r="K4419" i="1"/>
  <c r="N4419" i="1" s="1"/>
  <c r="K4420" i="1"/>
  <c r="N4420" i="1" s="1"/>
  <c r="K4421" i="1"/>
  <c r="N4421" i="1" s="1"/>
  <c r="K4422" i="1"/>
  <c r="K4423" i="1"/>
  <c r="K4424" i="1"/>
  <c r="N4424" i="1" s="1"/>
  <c r="K4425" i="1"/>
  <c r="K4426" i="1"/>
  <c r="N4426" i="1" s="1"/>
  <c r="K4427" i="1"/>
  <c r="N4427" i="1" s="1"/>
  <c r="K4428" i="1"/>
  <c r="N4428" i="1" s="1"/>
  <c r="K4429" i="1"/>
  <c r="N4429" i="1" s="1"/>
  <c r="K4430" i="1"/>
  <c r="N4430" i="1" s="1"/>
  <c r="K4431" i="1"/>
  <c r="N4431" i="1" s="1"/>
  <c r="K4432" i="1"/>
  <c r="K4433" i="1"/>
  <c r="N4433" i="1" s="1"/>
  <c r="K4434" i="1"/>
  <c r="N4434" i="1" s="1"/>
  <c r="K4435" i="1"/>
  <c r="N4435" i="1" s="1"/>
  <c r="K4436" i="1"/>
  <c r="N4436" i="1" s="1"/>
  <c r="K4437" i="1"/>
  <c r="K4438" i="1"/>
  <c r="N4438" i="1" s="1"/>
  <c r="K4439" i="1"/>
  <c r="K4440" i="1"/>
  <c r="N4440" i="1" s="1"/>
  <c r="K4441" i="1"/>
  <c r="N4441" i="1" s="1"/>
  <c r="K4442" i="1"/>
  <c r="K4443" i="1"/>
  <c r="K4444" i="1"/>
  <c r="K4445" i="1"/>
  <c r="K4446" i="1"/>
  <c r="N4446" i="1" s="1"/>
  <c r="K4447" i="1"/>
  <c r="N4447" i="1" s="1"/>
  <c r="K4448" i="1"/>
  <c r="N4448" i="1" s="1"/>
  <c r="K4449" i="1"/>
  <c r="K4450" i="1"/>
  <c r="K4451" i="1"/>
  <c r="K4452" i="1"/>
  <c r="N4452" i="1" s="1"/>
  <c r="K4453" i="1"/>
  <c r="K4454" i="1"/>
  <c r="K4455" i="1"/>
  <c r="K4456" i="1"/>
  <c r="K4457" i="1"/>
  <c r="N4457" i="1" s="1"/>
  <c r="K4458" i="1"/>
  <c r="K4459" i="1"/>
  <c r="K4460" i="1"/>
  <c r="N4460" i="1" s="1"/>
  <c r="K4461" i="1"/>
  <c r="N4461" i="1" s="1"/>
  <c r="K4462" i="1"/>
  <c r="K4463" i="1"/>
  <c r="K4464" i="1"/>
  <c r="N4464" i="1" s="1"/>
  <c r="K4465" i="1"/>
  <c r="K4466" i="1"/>
  <c r="N4466" i="1" s="1"/>
  <c r="K4467" i="1"/>
  <c r="K4468" i="1"/>
  <c r="N4468" i="1" s="1"/>
  <c r="K4469" i="1"/>
  <c r="K4470" i="1"/>
  <c r="K4471" i="1"/>
  <c r="K4472" i="1"/>
  <c r="N4472" i="1" s="1"/>
  <c r="K4473" i="1"/>
  <c r="N4473" i="1" s="1"/>
  <c r="K4474" i="1"/>
  <c r="K4475" i="1"/>
  <c r="N4475" i="1" s="1"/>
  <c r="K4476" i="1"/>
  <c r="N4476" i="1" s="1"/>
  <c r="K4477" i="1"/>
  <c r="N4477" i="1" s="1"/>
  <c r="K4478" i="1"/>
  <c r="N4478" i="1" s="1"/>
  <c r="K4479" i="1"/>
  <c r="K4480" i="1"/>
  <c r="K4481" i="1"/>
  <c r="K4482" i="1"/>
  <c r="N4482" i="1" s="1"/>
  <c r="K4483" i="1"/>
  <c r="N4483" i="1" s="1"/>
  <c r="K4484" i="1"/>
  <c r="N4484" i="1" s="1"/>
  <c r="K4485" i="1"/>
  <c r="N4485" i="1" s="1"/>
  <c r="K4486" i="1"/>
  <c r="K4487" i="1"/>
  <c r="N4487" i="1" s="1"/>
  <c r="K4488" i="1"/>
  <c r="N4488" i="1" s="1"/>
  <c r="K4489" i="1"/>
  <c r="K4490" i="1"/>
  <c r="N4490" i="1" s="1"/>
  <c r="K4491" i="1"/>
  <c r="K4492" i="1"/>
  <c r="K4493" i="1"/>
  <c r="N4493" i="1" s="1"/>
  <c r="K4494" i="1"/>
  <c r="N4494" i="1" s="1"/>
  <c r="K4495" i="1"/>
  <c r="K4496" i="1"/>
  <c r="N4496" i="1" s="1"/>
  <c r="K4497" i="1"/>
  <c r="N4497" i="1" s="1"/>
  <c r="K4498" i="1"/>
  <c r="K4499" i="1"/>
  <c r="K4500" i="1"/>
  <c r="N4500" i="1" s="1"/>
  <c r="K4501" i="1"/>
  <c r="K4502" i="1"/>
  <c r="K4503" i="1"/>
  <c r="N4503" i="1" s="1"/>
  <c r="K4504" i="1"/>
  <c r="N4504" i="1" s="1"/>
  <c r="K4505" i="1"/>
  <c r="K4506" i="1"/>
  <c r="N4506" i="1" s="1"/>
  <c r="K4507" i="1"/>
  <c r="N4507" i="1" s="1"/>
  <c r="K4508" i="1"/>
  <c r="N4508" i="1" s="1"/>
  <c r="K4509" i="1"/>
  <c r="K4510" i="1"/>
  <c r="K4511" i="1"/>
  <c r="K4512" i="1"/>
  <c r="N4512" i="1" s="1"/>
  <c r="K4513" i="1"/>
  <c r="N4513" i="1" s="1"/>
  <c r="K4514" i="1"/>
  <c r="K4515" i="1"/>
  <c r="K4516" i="1"/>
  <c r="N4516" i="1" s="1"/>
  <c r="K4517" i="1"/>
  <c r="K4518" i="1"/>
  <c r="K4519" i="1"/>
  <c r="N4519" i="1" s="1"/>
  <c r="K4520" i="1"/>
  <c r="N4520" i="1" s="1"/>
  <c r="K4521" i="1"/>
  <c r="N4521" i="1" s="1"/>
  <c r="K4522" i="1"/>
  <c r="K4523" i="1"/>
  <c r="K4524" i="1"/>
  <c r="N4524" i="1" s="1"/>
  <c r="K4525" i="1"/>
  <c r="K4526" i="1"/>
  <c r="K4527" i="1"/>
  <c r="K4528" i="1"/>
  <c r="N4528" i="1" s="1"/>
  <c r="K4529" i="1"/>
  <c r="N4529" i="1" s="1"/>
  <c r="K4530" i="1"/>
  <c r="K4531" i="1"/>
  <c r="K4532" i="1"/>
  <c r="N4532" i="1" s="1"/>
  <c r="K4533" i="1"/>
  <c r="K4534" i="1"/>
  <c r="K4535" i="1"/>
  <c r="N4535" i="1" s="1"/>
  <c r="K4536" i="1"/>
  <c r="N4536" i="1" s="1"/>
  <c r="K4537" i="1"/>
  <c r="K4538" i="1"/>
  <c r="N4538" i="1" s="1"/>
  <c r="K4539" i="1"/>
  <c r="N4539" i="1" s="1"/>
  <c r="K4540" i="1"/>
  <c r="N4540" i="1" s="1"/>
  <c r="K4541" i="1"/>
  <c r="N4541" i="1" s="1"/>
  <c r="K4542" i="1"/>
  <c r="K4543" i="1"/>
  <c r="N4543" i="1" s="1"/>
  <c r="K4544" i="1"/>
  <c r="N4544" i="1" s="1"/>
  <c r="K4545" i="1"/>
  <c r="K4546" i="1"/>
  <c r="N4546" i="1" s="1"/>
  <c r="K4547" i="1"/>
  <c r="K4548" i="1"/>
  <c r="N4548" i="1" s="1"/>
  <c r="K4549" i="1"/>
  <c r="K4550" i="1"/>
  <c r="K4551" i="1"/>
  <c r="K4552" i="1"/>
  <c r="N4552" i="1" s="1"/>
  <c r="K4553" i="1"/>
  <c r="N4553" i="1" s="1"/>
  <c r="K4554" i="1"/>
  <c r="N4554" i="1" s="1"/>
  <c r="K4555" i="1"/>
  <c r="K4556" i="1"/>
  <c r="N4556" i="1" s="1"/>
  <c r="K4557" i="1"/>
  <c r="K4558" i="1"/>
  <c r="K4559" i="1"/>
  <c r="N4559" i="1" s="1"/>
  <c r="K4560" i="1"/>
  <c r="N4560" i="1" s="1"/>
  <c r="K4561" i="1"/>
  <c r="K4562" i="1"/>
  <c r="N4562" i="1" s="1"/>
  <c r="K4563" i="1"/>
  <c r="N4563" i="1" s="1"/>
  <c r="K4564" i="1"/>
  <c r="K4565" i="1"/>
  <c r="K4566" i="1"/>
  <c r="N4566" i="1" s="1"/>
  <c r="K4567" i="1"/>
  <c r="K4568" i="1"/>
  <c r="N4568" i="1" s="1"/>
  <c r="K4569" i="1"/>
  <c r="K4570" i="1"/>
  <c r="K4571" i="1"/>
  <c r="K4572" i="1"/>
  <c r="N4572" i="1" s="1"/>
  <c r="K4573" i="1"/>
  <c r="K4574" i="1"/>
  <c r="N4574" i="1" s="1"/>
  <c r="K4575" i="1"/>
  <c r="N4575" i="1" s="1"/>
  <c r="K4576" i="1"/>
  <c r="N4576" i="1" s="1"/>
  <c r="K4577" i="1"/>
  <c r="K4578" i="1"/>
  <c r="N4578" i="1" s="1"/>
  <c r="K4579" i="1"/>
  <c r="K4580" i="1"/>
  <c r="N4580" i="1" s="1"/>
  <c r="K4581" i="1"/>
  <c r="N4581" i="1" s="1"/>
  <c r="K4582" i="1"/>
  <c r="K4583" i="1"/>
  <c r="K4584" i="1"/>
  <c r="N4584" i="1" s="1"/>
  <c r="K4585" i="1"/>
  <c r="N4585" i="1" s="1"/>
  <c r="K4586" i="1"/>
  <c r="K4587" i="1"/>
  <c r="N4587" i="1" s="1"/>
  <c r="K4588" i="1"/>
  <c r="K4589" i="1"/>
  <c r="K4590" i="1"/>
  <c r="K4591" i="1"/>
  <c r="N4591" i="1" s="1"/>
  <c r="K4592" i="1"/>
  <c r="N4592" i="1" s="1"/>
  <c r="K4593" i="1"/>
  <c r="K4594" i="1"/>
  <c r="N4594" i="1" s="1"/>
  <c r="K4595" i="1"/>
  <c r="N4595" i="1" s="1"/>
  <c r="K4596" i="1"/>
  <c r="N4596" i="1" s="1"/>
  <c r="K4597" i="1"/>
  <c r="N4597" i="1" s="1"/>
  <c r="K4598" i="1"/>
  <c r="N4598" i="1" s="1"/>
  <c r="K4599" i="1"/>
  <c r="N4599" i="1" s="1"/>
  <c r="K4600" i="1"/>
  <c r="N4600" i="1" s="1"/>
  <c r="K4601" i="1"/>
  <c r="K4602" i="1"/>
  <c r="K4603" i="1"/>
  <c r="N4603" i="1" s="1"/>
  <c r="K4604" i="1"/>
  <c r="N4604" i="1" s="1"/>
  <c r="K4605" i="1"/>
  <c r="K4606" i="1"/>
  <c r="K4607" i="1"/>
  <c r="K4608" i="1"/>
  <c r="N4608" i="1" s="1"/>
  <c r="K4609" i="1"/>
  <c r="K4610" i="1"/>
  <c r="K4611" i="1"/>
  <c r="K4612" i="1"/>
  <c r="K4613" i="1"/>
  <c r="K4614" i="1"/>
  <c r="N4614" i="1" s="1"/>
  <c r="K4615" i="1"/>
  <c r="N4615" i="1" s="1"/>
  <c r="K4616" i="1"/>
  <c r="N4616" i="1" s="1"/>
  <c r="K4617" i="1"/>
  <c r="N4617" i="1" s="1"/>
  <c r="K4618" i="1"/>
  <c r="K4619" i="1"/>
  <c r="K4620" i="1"/>
  <c r="N4620" i="1" s="1"/>
  <c r="K4621" i="1"/>
  <c r="K4622" i="1"/>
  <c r="K4623" i="1"/>
  <c r="N4623" i="1" s="1"/>
  <c r="K4624" i="1"/>
  <c r="K4625" i="1"/>
  <c r="K4626" i="1"/>
  <c r="K4627" i="1"/>
  <c r="K4628" i="1"/>
  <c r="N4628" i="1" s="1"/>
  <c r="K4629" i="1"/>
  <c r="N4629" i="1" s="1"/>
  <c r="K4630" i="1"/>
  <c r="N4630" i="1" s="1"/>
  <c r="K4631" i="1"/>
  <c r="K4632" i="1"/>
  <c r="N4632" i="1" s="1"/>
  <c r="K4633" i="1"/>
  <c r="N4633" i="1" s="1"/>
  <c r="K4634" i="1"/>
  <c r="K4635" i="1"/>
  <c r="N4635" i="1" s="1"/>
  <c r="K4636" i="1"/>
  <c r="K4637" i="1"/>
  <c r="K4638" i="1"/>
  <c r="K4639" i="1"/>
  <c r="N4639" i="1" s="1"/>
  <c r="K4640" i="1"/>
  <c r="N4640" i="1" s="1"/>
  <c r="K4641" i="1"/>
  <c r="K4642" i="1"/>
  <c r="N4642" i="1" s="1"/>
  <c r="K4643" i="1"/>
  <c r="N4643" i="1" s="1"/>
  <c r="K4644" i="1"/>
  <c r="N4644" i="1" s="1"/>
  <c r="K4645" i="1"/>
  <c r="K4646" i="1"/>
  <c r="K4647" i="1"/>
  <c r="K4648" i="1"/>
  <c r="K4649" i="1"/>
  <c r="K4650" i="1"/>
  <c r="K4651" i="1"/>
  <c r="N4651" i="1" s="1"/>
  <c r="K4652" i="1"/>
  <c r="N4652" i="1" s="1"/>
  <c r="K4653" i="1"/>
  <c r="K4654" i="1"/>
  <c r="K4655" i="1"/>
  <c r="K4656" i="1"/>
  <c r="N4656" i="1" s="1"/>
  <c r="K4657" i="1"/>
  <c r="K4658" i="1"/>
  <c r="K4659" i="1"/>
  <c r="K4660" i="1"/>
  <c r="N4660" i="1" s="1"/>
  <c r="K4661" i="1"/>
  <c r="K4662" i="1"/>
  <c r="K4663" i="1"/>
  <c r="K4664" i="1"/>
  <c r="N4664" i="1" s="1"/>
  <c r="K4665" i="1"/>
  <c r="N4665" i="1" s="1"/>
  <c r="K4666" i="1"/>
  <c r="K4667" i="1"/>
  <c r="K4668" i="1"/>
  <c r="N4668" i="1" s="1"/>
  <c r="K4669" i="1"/>
  <c r="N4669" i="1" s="1"/>
  <c r="K4670" i="1"/>
  <c r="N4670" i="1" s="1"/>
  <c r="K4671" i="1"/>
  <c r="N4671" i="1" s="1"/>
  <c r="K4672" i="1"/>
  <c r="K4673" i="1"/>
  <c r="K4674" i="1"/>
  <c r="K4675" i="1"/>
  <c r="N4675" i="1" s="1"/>
  <c r="K4676" i="1"/>
  <c r="N4676" i="1" s="1"/>
  <c r="K4677" i="1"/>
  <c r="K4678" i="1"/>
  <c r="K4679" i="1"/>
  <c r="N4679" i="1" s="1"/>
  <c r="K4680" i="1"/>
  <c r="N4680" i="1" s="1"/>
  <c r="K4681" i="1"/>
  <c r="N4681" i="1" s="1"/>
  <c r="K4682" i="1"/>
  <c r="K4683" i="1"/>
  <c r="K4684" i="1"/>
  <c r="K4685" i="1"/>
  <c r="K4686" i="1"/>
  <c r="K4687" i="1"/>
  <c r="N4687" i="1" s="1"/>
  <c r="K4688" i="1"/>
  <c r="N4688" i="1" s="1"/>
  <c r="K4689" i="1"/>
  <c r="K4690" i="1"/>
  <c r="N4690" i="1" s="1"/>
  <c r="K4691" i="1"/>
  <c r="N4691" i="1" s="1"/>
  <c r="K4692" i="1"/>
  <c r="N4692" i="1" s="1"/>
  <c r="K4693" i="1"/>
  <c r="K4694" i="1"/>
  <c r="K4695" i="1"/>
  <c r="K4696" i="1"/>
  <c r="N4696" i="1" s="1"/>
  <c r="K4697" i="1"/>
  <c r="N4697" i="1" s="1"/>
  <c r="K4698" i="1"/>
  <c r="K4699" i="1"/>
  <c r="K4700" i="1"/>
  <c r="N4700" i="1" s="1"/>
  <c r="K4701" i="1"/>
  <c r="N4701" i="1" s="1"/>
  <c r="K4702" i="1"/>
  <c r="N4702" i="1" s="1"/>
  <c r="K4703" i="1"/>
  <c r="N4703" i="1" s="1"/>
  <c r="K4704" i="1"/>
  <c r="N4704" i="1" s="1"/>
  <c r="K4705" i="1"/>
  <c r="N4705" i="1" s="1"/>
  <c r="K4706" i="1"/>
  <c r="N4706" i="1" s="1"/>
  <c r="K4707" i="1"/>
  <c r="K4708" i="1"/>
  <c r="N4708" i="1" s="1"/>
  <c r="K4709" i="1"/>
  <c r="K4710" i="1"/>
  <c r="N4710" i="1" s="1"/>
  <c r="K4711" i="1"/>
  <c r="K4712" i="1"/>
  <c r="N4712" i="1" s="1"/>
  <c r="K4713" i="1"/>
  <c r="K4714" i="1"/>
  <c r="K4715" i="1"/>
  <c r="K4716" i="1"/>
  <c r="N4716" i="1" s="1"/>
  <c r="K4717" i="1"/>
  <c r="N4717" i="1" s="1"/>
  <c r="K4718" i="1"/>
  <c r="K4719" i="1"/>
  <c r="N4719" i="1" s="1"/>
  <c r="K4720" i="1"/>
  <c r="N4720" i="1" s="1"/>
  <c r="K4721" i="1"/>
  <c r="N4721" i="1" s="1"/>
  <c r="K4722" i="1"/>
  <c r="K4723" i="1"/>
  <c r="N4723" i="1" s="1"/>
  <c r="K4724" i="1"/>
  <c r="N4724" i="1" s="1"/>
  <c r="K4725" i="1"/>
  <c r="N4725" i="1" s="1"/>
  <c r="K4726" i="1"/>
  <c r="N4726" i="1" s="1"/>
  <c r="K4727" i="1"/>
  <c r="K4728" i="1"/>
  <c r="N4728" i="1" s="1"/>
  <c r="K4729" i="1"/>
  <c r="K4730" i="1"/>
  <c r="N4730" i="1" s="1"/>
  <c r="K4731" i="1"/>
  <c r="N4731" i="1" s="1"/>
  <c r="K4732" i="1"/>
  <c r="N4732" i="1" s="1"/>
  <c r="K4733" i="1"/>
  <c r="N4733" i="1" s="1"/>
  <c r="K4734" i="1"/>
  <c r="K4735" i="1"/>
  <c r="N4735" i="1" s="1"/>
  <c r="K4736" i="1"/>
  <c r="N4736" i="1" s="1"/>
  <c r="K4737" i="1"/>
  <c r="K4738" i="1"/>
  <c r="N4738" i="1" s="1"/>
  <c r="K4739" i="1"/>
  <c r="N4739" i="1" s="1"/>
  <c r="K4740" i="1"/>
  <c r="N4740" i="1" s="1"/>
  <c r="K4741" i="1"/>
  <c r="N4741" i="1" s="1"/>
  <c r="K4742" i="1"/>
  <c r="N4742" i="1" s="1"/>
  <c r="K4743" i="1"/>
  <c r="K4744" i="1"/>
  <c r="K4745" i="1"/>
  <c r="K4746" i="1"/>
  <c r="N4746" i="1" s="1"/>
  <c r="K4747" i="1"/>
  <c r="K4748" i="1"/>
  <c r="N4748" i="1" s="1"/>
  <c r="K4749" i="1"/>
  <c r="K4750" i="1"/>
  <c r="N4750" i="1" s="1"/>
  <c r="K4751" i="1"/>
  <c r="N4751" i="1" s="1"/>
  <c r="K4752" i="1"/>
  <c r="N4752" i="1" s="1"/>
  <c r="K4753" i="1"/>
  <c r="N4753" i="1" s="1"/>
  <c r="K4754" i="1"/>
  <c r="N4754" i="1" s="1"/>
  <c r="K4755" i="1"/>
  <c r="N4755" i="1" s="1"/>
  <c r="K4756" i="1"/>
  <c r="K4757" i="1"/>
  <c r="K4758" i="1"/>
  <c r="K4759" i="1"/>
  <c r="N4759" i="1" s="1"/>
  <c r="K4760" i="1"/>
  <c r="N4760" i="1" s="1"/>
  <c r="K4761" i="1"/>
  <c r="K4762" i="1"/>
  <c r="N4762" i="1" s="1"/>
  <c r="K4763" i="1"/>
  <c r="N4763" i="1" s="1"/>
  <c r="K4764" i="1"/>
  <c r="N4764" i="1" s="1"/>
  <c r="K4765" i="1"/>
  <c r="N4765" i="1" s="1"/>
  <c r="K4766" i="1"/>
  <c r="K4767" i="1"/>
  <c r="K4768" i="1"/>
  <c r="K4769" i="1"/>
  <c r="K4770" i="1"/>
  <c r="K4771" i="1"/>
  <c r="K4772" i="1"/>
  <c r="N4772" i="1" s="1"/>
  <c r="K4773" i="1"/>
  <c r="N4773" i="1" s="1"/>
  <c r="K4774" i="1"/>
  <c r="N4774" i="1" s="1"/>
  <c r="K4775" i="1"/>
  <c r="N4775" i="1" s="1"/>
  <c r="K4776" i="1"/>
  <c r="N4776" i="1" s="1"/>
  <c r="K4777" i="1"/>
  <c r="N4777" i="1" s="1"/>
  <c r="K4778" i="1"/>
  <c r="N4778" i="1" s="1"/>
  <c r="K4779" i="1"/>
  <c r="N4779" i="1" s="1"/>
  <c r="K4780" i="1"/>
  <c r="N4780" i="1" s="1"/>
  <c r="K4781" i="1"/>
  <c r="K4782" i="1"/>
  <c r="K4783" i="1"/>
  <c r="K4784" i="1"/>
  <c r="N4784" i="1" s="1"/>
  <c r="K4785" i="1"/>
  <c r="N4785" i="1" s="1"/>
  <c r="K4786" i="1"/>
  <c r="K4787" i="1"/>
  <c r="K4788" i="1"/>
  <c r="N4788" i="1" s="1"/>
  <c r="K4789" i="1"/>
  <c r="N4789" i="1" s="1"/>
  <c r="K4790" i="1"/>
  <c r="N4790" i="1" s="1"/>
  <c r="K4791" i="1"/>
  <c r="K4792" i="1"/>
  <c r="K4793" i="1"/>
  <c r="N4793" i="1" s="1"/>
  <c r="K4794" i="1"/>
  <c r="N4794" i="1" s="1"/>
  <c r="K4795" i="1"/>
  <c r="K4796" i="1"/>
  <c r="N4796" i="1" s="1"/>
  <c r="K4797" i="1"/>
  <c r="K4798" i="1"/>
  <c r="N4798" i="1" s="1"/>
  <c r="K4799" i="1"/>
  <c r="K4800" i="1"/>
  <c r="N4800" i="1" s="1"/>
  <c r="K4801" i="1"/>
  <c r="N4801" i="1" s="1"/>
  <c r="K4802" i="1"/>
  <c r="N4802" i="1" s="1"/>
  <c r="K4803" i="1"/>
  <c r="N4803" i="1" s="1"/>
  <c r="K4804" i="1"/>
  <c r="N4804" i="1" s="1"/>
  <c r="K4805" i="1"/>
  <c r="K4806" i="1"/>
  <c r="N4806" i="1" s="1"/>
  <c r="K4807" i="1"/>
  <c r="K4808" i="1"/>
  <c r="N4808" i="1" s="1"/>
  <c r="K4809" i="1"/>
  <c r="N4809" i="1" s="1"/>
  <c r="K4810" i="1"/>
  <c r="N4810" i="1" s="1"/>
  <c r="K4811" i="1"/>
  <c r="K4812" i="1"/>
  <c r="N4812" i="1" s="1"/>
  <c r="K4813" i="1"/>
  <c r="K4814" i="1"/>
  <c r="K4815" i="1"/>
  <c r="N4815" i="1" s="1"/>
  <c r="K4816" i="1"/>
  <c r="K4817" i="1"/>
  <c r="K4818" i="1"/>
  <c r="K4819" i="1"/>
  <c r="K4820" i="1"/>
  <c r="N4820" i="1" s="1"/>
  <c r="K4821" i="1"/>
  <c r="K4822" i="1"/>
  <c r="K4823" i="1"/>
  <c r="N4823" i="1" s="1"/>
  <c r="K4824" i="1"/>
  <c r="N4824" i="1" s="1"/>
  <c r="K4825" i="1"/>
  <c r="K4826" i="1"/>
  <c r="K4827" i="1"/>
  <c r="N4827" i="1" s="1"/>
  <c r="K4828" i="1"/>
  <c r="N4828" i="1" s="1"/>
  <c r="K4829" i="1"/>
  <c r="K4830" i="1"/>
  <c r="K4831" i="1"/>
  <c r="K4832" i="1"/>
  <c r="N4832" i="1" s="1"/>
  <c r="K4833" i="1"/>
  <c r="N4833" i="1" s="1"/>
  <c r="K4834" i="1"/>
  <c r="N4834" i="1" s="1"/>
  <c r="K4835" i="1"/>
  <c r="K4836" i="1"/>
  <c r="N4836" i="1" s="1"/>
  <c r="K4837" i="1"/>
  <c r="K4838" i="1"/>
  <c r="K4839" i="1"/>
  <c r="K4840" i="1"/>
  <c r="K4841" i="1"/>
  <c r="K4842" i="1"/>
  <c r="K4843" i="1"/>
  <c r="K4844" i="1"/>
  <c r="N4844" i="1" s="1"/>
  <c r="K4845" i="1"/>
  <c r="K4846" i="1"/>
  <c r="N4846" i="1" s="1"/>
  <c r="K4847" i="1"/>
  <c r="K4848" i="1"/>
  <c r="N4848" i="1" s="1"/>
  <c r="K4849" i="1"/>
  <c r="N4849" i="1" s="1"/>
  <c r="K4850" i="1"/>
  <c r="N4850" i="1" s="1"/>
  <c r="K4851" i="1"/>
  <c r="N4851" i="1" s="1"/>
  <c r="K4852" i="1"/>
  <c r="N4852" i="1" s="1"/>
  <c r="K4853" i="1"/>
  <c r="N4853" i="1" s="1"/>
  <c r="K4854" i="1"/>
  <c r="N4854" i="1" s="1"/>
  <c r="K4855" i="1"/>
  <c r="K4856" i="1"/>
  <c r="N4856" i="1" s="1"/>
  <c r="K4857" i="1"/>
  <c r="K4858" i="1"/>
  <c r="N4858" i="1" s="1"/>
  <c r="K4859" i="1"/>
  <c r="N4859" i="1" s="1"/>
  <c r="K4860" i="1"/>
  <c r="N4860" i="1" s="1"/>
  <c r="K4861" i="1"/>
  <c r="N4861" i="1" s="1"/>
  <c r="K4862" i="1"/>
  <c r="K4863" i="1"/>
  <c r="N4863" i="1" s="1"/>
  <c r="K4864" i="1"/>
  <c r="N4864" i="1" s="1"/>
  <c r="K4865" i="1"/>
  <c r="N4865" i="1" s="1"/>
  <c r="K4866" i="1"/>
  <c r="N4866" i="1" s="1"/>
  <c r="K4867" i="1"/>
  <c r="N4867" i="1" s="1"/>
  <c r="K4868" i="1"/>
  <c r="N4868" i="1" s="1"/>
  <c r="K4869" i="1"/>
  <c r="N4869" i="1" s="1"/>
  <c r="K4870" i="1"/>
  <c r="K4871" i="1"/>
  <c r="N4871" i="1" s="1"/>
  <c r="K4872" i="1"/>
  <c r="N4872" i="1" s="1"/>
  <c r="K4873" i="1"/>
  <c r="K4874" i="1"/>
  <c r="N4874" i="1" s="1"/>
  <c r="K4875" i="1"/>
  <c r="K4876" i="1"/>
  <c r="K4877" i="1"/>
  <c r="K4878" i="1"/>
  <c r="N4878" i="1" s="1"/>
  <c r="K4879" i="1"/>
  <c r="N4879" i="1" s="1"/>
  <c r="K4880" i="1"/>
  <c r="N4880" i="1" s="1"/>
  <c r="K4881" i="1"/>
  <c r="K4882" i="1"/>
  <c r="N4882" i="1" s="1"/>
  <c r="K4883" i="1"/>
  <c r="K4884" i="1"/>
  <c r="N4884" i="1" s="1"/>
  <c r="K4885" i="1"/>
  <c r="K4886" i="1"/>
  <c r="N4886" i="1" s="1"/>
  <c r="K4887" i="1"/>
  <c r="K4888" i="1"/>
  <c r="N4888" i="1" s="1"/>
  <c r="K4889" i="1"/>
  <c r="K4890" i="1"/>
  <c r="K4891" i="1"/>
  <c r="N4891" i="1" s="1"/>
  <c r="K4892" i="1"/>
  <c r="N4892" i="1" s="1"/>
  <c r="K4893" i="1"/>
  <c r="N4893" i="1" s="1"/>
  <c r="K4894" i="1"/>
  <c r="N4894" i="1" s="1"/>
  <c r="K4895" i="1"/>
  <c r="K4896" i="1"/>
  <c r="N4896" i="1" s="1"/>
  <c r="K4897" i="1"/>
  <c r="K4898" i="1"/>
  <c r="K4899" i="1"/>
  <c r="N4899" i="1" s="1"/>
  <c r="K4900" i="1"/>
  <c r="N4900" i="1" s="1"/>
  <c r="K4901" i="1"/>
  <c r="K4902" i="1"/>
  <c r="K4903" i="1"/>
  <c r="K4904" i="1"/>
  <c r="K4905" i="1"/>
  <c r="N4905" i="1" s="1"/>
  <c r="K4906" i="1"/>
  <c r="K4907" i="1"/>
  <c r="K4908" i="1"/>
  <c r="N4908" i="1" s="1"/>
  <c r="K4909" i="1"/>
  <c r="N4909" i="1" s="1"/>
  <c r="K4910" i="1"/>
  <c r="N4910" i="1" s="1"/>
  <c r="K4911" i="1"/>
  <c r="N4911" i="1" s="1"/>
  <c r="K4912" i="1"/>
  <c r="N4912" i="1" s="1"/>
  <c r="K4913" i="1"/>
  <c r="K4914" i="1"/>
  <c r="K4915" i="1"/>
  <c r="N4915" i="1" s="1"/>
  <c r="K4916" i="1"/>
  <c r="N4916" i="1" s="1"/>
  <c r="K4917" i="1"/>
  <c r="N4917" i="1" s="1"/>
  <c r="K4918" i="1"/>
  <c r="N4918" i="1" s="1"/>
  <c r="K4919" i="1"/>
  <c r="K4920" i="1"/>
  <c r="N4920" i="1" s="1"/>
  <c r="K4921" i="1"/>
  <c r="K4922" i="1"/>
  <c r="N4922" i="1" s="1"/>
  <c r="K4923" i="1"/>
  <c r="K4924" i="1"/>
  <c r="K4925" i="1"/>
  <c r="K4926" i="1"/>
  <c r="N4926" i="1" s="1"/>
  <c r="K4927" i="1"/>
  <c r="N4927" i="1" s="1"/>
  <c r="K4928" i="1"/>
  <c r="K4929" i="1"/>
  <c r="N4929" i="1" s="1"/>
  <c r="K4930" i="1"/>
  <c r="N4930" i="1" s="1"/>
  <c r="K4931" i="1"/>
  <c r="K4932" i="1"/>
  <c r="N4932" i="1" s="1"/>
  <c r="K4933" i="1"/>
  <c r="K4934" i="1"/>
  <c r="N4934" i="1" s="1"/>
  <c r="K4935" i="1"/>
  <c r="N4935" i="1" s="1"/>
  <c r="K4936" i="1"/>
  <c r="K4937" i="1"/>
  <c r="K4938" i="1"/>
  <c r="K4939" i="1"/>
  <c r="N4939" i="1" s="1"/>
  <c r="K4940" i="1"/>
  <c r="K4941" i="1"/>
  <c r="K4942" i="1"/>
  <c r="K4943" i="1"/>
  <c r="N4943" i="1" s="1"/>
  <c r="K4944" i="1"/>
  <c r="N4944" i="1" s="1"/>
  <c r="K4945" i="1"/>
  <c r="K4946" i="1"/>
  <c r="K4947" i="1"/>
  <c r="K4948" i="1"/>
  <c r="N4948" i="1" s="1"/>
  <c r="K4949" i="1"/>
  <c r="K4950" i="1"/>
  <c r="N4950" i="1" s="1"/>
  <c r="K4951" i="1"/>
  <c r="K4952" i="1"/>
  <c r="K4953" i="1"/>
  <c r="K4954" i="1"/>
  <c r="K4955" i="1"/>
  <c r="K4956" i="1"/>
  <c r="N4956" i="1" s="1"/>
  <c r="K4957" i="1"/>
  <c r="K4958" i="1"/>
  <c r="N4958" i="1" s="1"/>
  <c r="K4959" i="1"/>
  <c r="K4960" i="1"/>
  <c r="N4960" i="1" s="1"/>
  <c r="K4961" i="1"/>
  <c r="K4962" i="1"/>
  <c r="N4962" i="1" s="1"/>
  <c r="K4963" i="1"/>
  <c r="N4963" i="1" s="1"/>
  <c r="K4964" i="1"/>
  <c r="K4965" i="1"/>
  <c r="N4965" i="1" s="1"/>
  <c r="K4966" i="1"/>
  <c r="K4967" i="1"/>
  <c r="N4967" i="1" s="1"/>
  <c r="K4968" i="1"/>
  <c r="N4968" i="1" s="1"/>
  <c r="K4969" i="1"/>
  <c r="N4969" i="1" s="1"/>
  <c r="K4970" i="1"/>
  <c r="K4971" i="1"/>
  <c r="K4972" i="1"/>
  <c r="N4972" i="1" s="1"/>
  <c r="K4973" i="1"/>
  <c r="K4974" i="1"/>
  <c r="K4975" i="1"/>
  <c r="K4976" i="1"/>
  <c r="K4977" i="1"/>
  <c r="K4978" i="1"/>
  <c r="N4978" i="1" s="1"/>
  <c r="K4979" i="1"/>
  <c r="K4980" i="1"/>
  <c r="N4980" i="1" s="1"/>
  <c r="K4981" i="1"/>
  <c r="K4982" i="1"/>
  <c r="N4982" i="1" s="1"/>
  <c r="K4983" i="1"/>
  <c r="K4984" i="1"/>
  <c r="K4985" i="1"/>
  <c r="K4986" i="1"/>
  <c r="K4987" i="1"/>
  <c r="K4988" i="1"/>
  <c r="N4988" i="1" s="1"/>
  <c r="K4989" i="1"/>
  <c r="K4990" i="1"/>
  <c r="K4991" i="1"/>
  <c r="K4992" i="1"/>
  <c r="N4992" i="1" s="1"/>
  <c r="K4993" i="1"/>
  <c r="N4993" i="1" s="1"/>
  <c r="K4994" i="1"/>
  <c r="N4994" i="1" s="1"/>
  <c r="K4995" i="1"/>
  <c r="K4996" i="1"/>
  <c r="K4997" i="1"/>
  <c r="K4998" i="1"/>
  <c r="N4998" i="1" s="1"/>
  <c r="K4999" i="1"/>
  <c r="N4999" i="1" s="1"/>
  <c r="K5000" i="1"/>
  <c r="K5001" i="1"/>
  <c r="K5002" i="1"/>
  <c r="N5002" i="1" s="1"/>
  <c r="K5003" i="1"/>
  <c r="K5004" i="1"/>
  <c r="N5004" i="1" s="1"/>
  <c r="K5005" i="1"/>
  <c r="K5006" i="1"/>
  <c r="K5007" i="1"/>
  <c r="K5008" i="1"/>
  <c r="K5009" i="1"/>
  <c r="K5010" i="1"/>
  <c r="N5010" i="1" s="1"/>
  <c r="K5011" i="1"/>
  <c r="N5011" i="1" s="1"/>
  <c r="K5012" i="1"/>
  <c r="N5012" i="1" s="1"/>
  <c r="K5013" i="1"/>
  <c r="K5014" i="1"/>
  <c r="K5015" i="1"/>
  <c r="K5016" i="1"/>
  <c r="N5016" i="1" s="1"/>
  <c r="K5017" i="1"/>
  <c r="N5017" i="1" s="1"/>
  <c r="K5018" i="1"/>
  <c r="N5018" i="1" s="1"/>
  <c r="K5019" i="1"/>
  <c r="K5020" i="1"/>
  <c r="N5020" i="1" s="1"/>
  <c r="K5021" i="1"/>
  <c r="K5022" i="1"/>
  <c r="N5022" i="1" s="1"/>
  <c r="K5023" i="1"/>
  <c r="N5023" i="1" s="1"/>
  <c r="K5024" i="1"/>
  <c r="K5025" i="1"/>
  <c r="K5026" i="1"/>
  <c r="N5026" i="1" s="1"/>
  <c r="K5027" i="1"/>
  <c r="K5028" i="1"/>
  <c r="N5028" i="1" s="1"/>
  <c r="K5029" i="1"/>
  <c r="K5030" i="1"/>
  <c r="N5030" i="1" s="1"/>
  <c r="K5031" i="1"/>
  <c r="K5032" i="1"/>
  <c r="N5032" i="1" s="1"/>
  <c r="K5033" i="1"/>
  <c r="K5034" i="1"/>
  <c r="K5035" i="1"/>
  <c r="K5036" i="1"/>
  <c r="K5037" i="1"/>
  <c r="K5038" i="1"/>
  <c r="N5038" i="1" s="1"/>
  <c r="K5039" i="1"/>
  <c r="K5040" i="1"/>
  <c r="N5040" i="1" s="1"/>
  <c r="K5041" i="1"/>
  <c r="K5042" i="1"/>
  <c r="K5043" i="1"/>
  <c r="N5043" i="1" s="1"/>
  <c r="K5044" i="1"/>
  <c r="N5044" i="1" s="1"/>
  <c r="K5045" i="1"/>
  <c r="N5045" i="1" s="1"/>
  <c r="K5046" i="1"/>
  <c r="N5046" i="1" s="1"/>
  <c r="K5047" i="1"/>
  <c r="K5048" i="1"/>
  <c r="K5049" i="1"/>
  <c r="N5049" i="1" s="1"/>
  <c r="K5050" i="1"/>
  <c r="K5051" i="1"/>
  <c r="K5052" i="1"/>
  <c r="N5052" i="1" s="1"/>
  <c r="K5053" i="1"/>
  <c r="N5053" i="1" s="1"/>
  <c r="K5054" i="1"/>
  <c r="N5054" i="1" s="1"/>
  <c r="K5055" i="1"/>
  <c r="N5055" i="1" s="1"/>
  <c r="K5056" i="1"/>
  <c r="K5057" i="1"/>
  <c r="K5058" i="1"/>
  <c r="N5058" i="1" s="1"/>
  <c r="K5059" i="1"/>
  <c r="K5060" i="1"/>
  <c r="K5061" i="1"/>
  <c r="K5062" i="1"/>
  <c r="K5063" i="1"/>
  <c r="K5064" i="1"/>
  <c r="N5064" i="1" s="1"/>
  <c r="K5065" i="1"/>
  <c r="N5065" i="1" s="1"/>
  <c r="K5066" i="1"/>
  <c r="K5067" i="1"/>
  <c r="N5067" i="1" s="1"/>
  <c r="K5068" i="1"/>
  <c r="K5069" i="1"/>
  <c r="K5070" i="1"/>
  <c r="K5071" i="1"/>
  <c r="K5072" i="1"/>
  <c r="K5073" i="1"/>
  <c r="N5073" i="1" s="1"/>
  <c r="K5074" i="1"/>
  <c r="N5074" i="1" s="1"/>
  <c r="K5075" i="1"/>
  <c r="K5076" i="1"/>
  <c r="N5076" i="1" s="1"/>
  <c r="K5077" i="1"/>
  <c r="N5077" i="1" s="1"/>
  <c r="K5078" i="1"/>
  <c r="N5078" i="1" s="1"/>
  <c r="K5079" i="1"/>
  <c r="N5079" i="1" s="1"/>
  <c r="K5080" i="1"/>
  <c r="K5081" i="1"/>
  <c r="N5081" i="1" s="1"/>
  <c r="K5082" i="1"/>
  <c r="K5083" i="1"/>
  <c r="K5084" i="1"/>
  <c r="K5085" i="1"/>
  <c r="K5086" i="1"/>
  <c r="N5086" i="1" s="1"/>
  <c r="K5087" i="1"/>
  <c r="K5088" i="1"/>
  <c r="N5088" i="1" s="1"/>
  <c r="K5089" i="1"/>
  <c r="N5089" i="1" s="1"/>
  <c r="K5090" i="1"/>
  <c r="N5090" i="1" s="1"/>
  <c r="K5091" i="1"/>
  <c r="N5091" i="1" s="1"/>
  <c r="K5092" i="1"/>
  <c r="N5092" i="1" s="1"/>
  <c r="K5093" i="1"/>
  <c r="N5093" i="1" s="1"/>
  <c r="K5094" i="1"/>
  <c r="K5095" i="1"/>
  <c r="N5095" i="1" s="1"/>
  <c r="K5096" i="1"/>
  <c r="K5097" i="1"/>
  <c r="K5098" i="1"/>
  <c r="K5099" i="1"/>
  <c r="N5099" i="1" s="1"/>
  <c r="K5100" i="1"/>
  <c r="N5100" i="1" s="1"/>
  <c r="K5101" i="1"/>
  <c r="K5102" i="1"/>
  <c r="K5103" i="1"/>
  <c r="K5104" i="1"/>
  <c r="N5104" i="1" s="1"/>
  <c r="K5105" i="1"/>
  <c r="K5106" i="1"/>
  <c r="N5106" i="1" s="1"/>
  <c r="K5107" i="1"/>
  <c r="N5107" i="1" s="1"/>
  <c r="K5108" i="1"/>
  <c r="N5108" i="1" s="1"/>
  <c r="K5109" i="1"/>
  <c r="N5109" i="1" s="1"/>
  <c r="K5110" i="1"/>
  <c r="K5111" i="1"/>
  <c r="K5112" i="1"/>
  <c r="N5112" i="1" s="1"/>
  <c r="K5113" i="1"/>
  <c r="K5114" i="1"/>
  <c r="N5114" i="1" s="1"/>
  <c r="K5115" i="1"/>
  <c r="K5116" i="1"/>
  <c r="N5116" i="1" s="1"/>
  <c r="K5117" i="1"/>
  <c r="K5118" i="1"/>
  <c r="K5119" i="1"/>
  <c r="K5120" i="1"/>
  <c r="N5120" i="1" s="1"/>
  <c r="K5121" i="1"/>
  <c r="K5122" i="1"/>
  <c r="K5123" i="1"/>
  <c r="N5123" i="1" s="1"/>
  <c r="K5124" i="1"/>
  <c r="N5124" i="1" s="1"/>
  <c r="K5125" i="1"/>
  <c r="K5126" i="1"/>
  <c r="K5127" i="1"/>
  <c r="K5128" i="1"/>
  <c r="N5128" i="1" s="1"/>
  <c r="K5129" i="1"/>
  <c r="K5130" i="1"/>
  <c r="K5131" i="1"/>
  <c r="K5132" i="1"/>
  <c r="N5132" i="1" s="1"/>
  <c r="K5133" i="1"/>
  <c r="N5133" i="1" s="1"/>
  <c r="K5134" i="1"/>
  <c r="N5134" i="1" s="1"/>
  <c r="K5135" i="1"/>
  <c r="K5136" i="1"/>
  <c r="N5136" i="1" s="1"/>
  <c r="K5137" i="1"/>
  <c r="K5138" i="1"/>
  <c r="K5139" i="1"/>
  <c r="K5140" i="1"/>
  <c r="N5140" i="1" s="1"/>
  <c r="K5141" i="1"/>
  <c r="N5141" i="1" s="1"/>
  <c r="K5142" i="1"/>
  <c r="N5142" i="1" s="1"/>
  <c r="K5143" i="1"/>
  <c r="K5144" i="1"/>
  <c r="K5145" i="1"/>
  <c r="N5145" i="1" s="1"/>
  <c r="K5146" i="1"/>
  <c r="N5146" i="1" s="1"/>
  <c r="K5147" i="1"/>
  <c r="K5148" i="1"/>
  <c r="N5148" i="1" s="1"/>
  <c r="K5149" i="1"/>
  <c r="K5150" i="1"/>
  <c r="K5151" i="1"/>
  <c r="N5151" i="1" s="1"/>
  <c r="K5152" i="1"/>
  <c r="K5153" i="1"/>
  <c r="K5154" i="1"/>
  <c r="N5154" i="1" s="1"/>
  <c r="K5155" i="1"/>
  <c r="N5155" i="1" s="1"/>
  <c r="K5156" i="1"/>
  <c r="K5157" i="1"/>
  <c r="K5158" i="1"/>
  <c r="K5159" i="1"/>
  <c r="K5160" i="1"/>
  <c r="N5160" i="1" s="1"/>
  <c r="K5161" i="1"/>
  <c r="N5161" i="1" s="1"/>
  <c r="K5162" i="1"/>
  <c r="K5163" i="1"/>
  <c r="N5163" i="1" s="1"/>
  <c r="K5164" i="1"/>
  <c r="K5165" i="1"/>
  <c r="N5165" i="1" s="1"/>
  <c r="K5166" i="1"/>
  <c r="K5167" i="1"/>
  <c r="N5167" i="1" s="1"/>
  <c r="K5168" i="1"/>
  <c r="K5169" i="1"/>
  <c r="K5170" i="1"/>
  <c r="N5170" i="1" s="1"/>
  <c r="K5171" i="1"/>
  <c r="N5171" i="1" s="1"/>
  <c r="K5172" i="1"/>
  <c r="N5172" i="1" s="1"/>
  <c r="K5173" i="1"/>
  <c r="N5173" i="1" s="1"/>
  <c r="K5174" i="1"/>
  <c r="N5174" i="1" s="1"/>
  <c r="K5175" i="1"/>
  <c r="K5176" i="1"/>
  <c r="N5176" i="1" s="1"/>
  <c r="K5177" i="1"/>
  <c r="N5177" i="1" s="1"/>
  <c r="K5178" i="1"/>
  <c r="N5178" i="1" s="1"/>
  <c r="K5179" i="1"/>
  <c r="N5179" i="1" s="1"/>
  <c r="K5180" i="1"/>
  <c r="N5180" i="1" s="1"/>
  <c r="K5181" i="1"/>
  <c r="N5181" i="1" s="1"/>
  <c r="K5182" i="1"/>
  <c r="K5183" i="1"/>
  <c r="N5183" i="1" s="1"/>
  <c r="K5184" i="1"/>
  <c r="N5184" i="1" s="1"/>
  <c r="K5185" i="1"/>
  <c r="K5186" i="1"/>
  <c r="K5187" i="1"/>
  <c r="K5188" i="1"/>
  <c r="N5188" i="1" s="1"/>
  <c r="K5189" i="1"/>
  <c r="N5189" i="1" s="1"/>
  <c r="K5190" i="1"/>
  <c r="N5190" i="1" s="1"/>
  <c r="K5191" i="1"/>
  <c r="K5192" i="1"/>
  <c r="K5193" i="1"/>
  <c r="N5193" i="1" s="1"/>
  <c r="K5194" i="1"/>
  <c r="K5195" i="1"/>
  <c r="K5196" i="1"/>
  <c r="N5196" i="1" s="1"/>
  <c r="K5197" i="1"/>
  <c r="K5198" i="1"/>
  <c r="K5199" i="1"/>
  <c r="N5199" i="1" s="1"/>
  <c r="K5200" i="1"/>
  <c r="K5201" i="1"/>
  <c r="K5202" i="1"/>
  <c r="N5202" i="1" s="1"/>
  <c r="K5203" i="1"/>
  <c r="K5204" i="1"/>
  <c r="N5204" i="1" s="1"/>
  <c r="K5205" i="1"/>
  <c r="N5205" i="1" s="1"/>
  <c r="K5206" i="1"/>
  <c r="K5207" i="1"/>
  <c r="N5207" i="1" s="1"/>
  <c r="K5208" i="1"/>
  <c r="N5208" i="1" s="1"/>
  <c r="K5209" i="1"/>
  <c r="K5210" i="1"/>
  <c r="K5211" i="1"/>
  <c r="K5212" i="1"/>
  <c r="N5212" i="1" s="1"/>
  <c r="K5213" i="1"/>
  <c r="K5214" i="1"/>
  <c r="K5215" i="1"/>
  <c r="K5216" i="1"/>
  <c r="N5216" i="1" s="1"/>
  <c r="K5217" i="1"/>
  <c r="N5217" i="1" s="1"/>
  <c r="K5218" i="1"/>
  <c r="N5218" i="1" s="1"/>
  <c r="K5219" i="1"/>
  <c r="K5220" i="1"/>
  <c r="N5220" i="1" s="1"/>
  <c r="K5221" i="1"/>
  <c r="K5222" i="1"/>
  <c r="N5222" i="1" s="1"/>
  <c r="K5223" i="1"/>
  <c r="N5223" i="1" s="1"/>
  <c r="K5224" i="1"/>
  <c r="N5224" i="1" s="1"/>
  <c r="K5225" i="1"/>
  <c r="K5226" i="1"/>
  <c r="K5227" i="1"/>
  <c r="N5227" i="1" s="1"/>
  <c r="K5228" i="1"/>
  <c r="N5228" i="1" s="1"/>
  <c r="K5229" i="1"/>
  <c r="N5229" i="1" s="1"/>
  <c r="K5230" i="1"/>
  <c r="N5230" i="1" s="1"/>
  <c r="K5231" i="1"/>
  <c r="N5231" i="1" s="1"/>
  <c r="K5232" i="1"/>
  <c r="N5232" i="1" s="1"/>
  <c r="K5233" i="1"/>
  <c r="K5234" i="1"/>
  <c r="K5235" i="1"/>
  <c r="K5236" i="1"/>
  <c r="K5237" i="1"/>
  <c r="K5238" i="1"/>
  <c r="K5239" i="1"/>
  <c r="K5240" i="1"/>
  <c r="K5241" i="1"/>
  <c r="N5241" i="1" s="1"/>
  <c r="K5242" i="1"/>
  <c r="N5242" i="1" s="1"/>
  <c r="K5243" i="1"/>
  <c r="K5244" i="1"/>
  <c r="N5244" i="1" s="1"/>
  <c r="K5245" i="1"/>
  <c r="K5246" i="1"/>
  <c r="N5246" i="1" s="1"/>
  <c r="K5247" i="1"/>
  <c r="N5247" i="1" s="1"/>
  <c r="K5248" i="1"/>
  <c r="N5248" i="1" s="1"/>
  <c r="K5249" i="1"/>
  <c r="K5250" i="1"/>
  <c r="K5251" i="1"/>
  <c r="N5251" i="1" s="1"/>
  <c r="K5252" i="1"/>
  <c r="N5252" i="1" s="1"/>
  <c r="K5253" i="1"/>
  <c r="K5254" i="1"/>
  <c r="K5255" i="1"/>
  <c r="K5256" i="1"/>
  <c r="N5256" i="1" s="1"/>
  <c r="K5257" i="1"/>
  <c r="K5258" i="1"/>
  <c r="N5258" i="1" s="1"/>
  <c r="K5259" i="1"/>
  <c r="N5259" i="1" s="1"/>
  <c r="K5260" i="1"/>
  <c r="N5260" i="1" s="1"/>
  <c r="K5261" i="1"/>
  <c r="N5261" i="1" s="1"/>
  <c r="K5262" i="1"/>
  <c r="K5263" i="1"/>
  <c r="N5263" i="1" s="1"/>
  <c r="K5264" i="1"/>
  <c r="K5265" i="1"/>
  <c r="K5266" i="1"/>
  <c r="K5267" i="1"/>
  <c r="K5268" i="1"/>
  <c r="N5268" i="1" s="1"/>
  <c r="K5269" i="1"/>
  <c r="N5269" i="1" s="1"/>
  <c r="K5270" i="1"/>
  <c r="K5271" i="1"/>
  <c r="N5271" i="1" s="1"/>
  <c r="K5272" i="1"/>
  <c r="N5272" i="1" s="1"/>
  <c r="K5273" i="1"/>
  <c r="K5274" i="1"/>
  <c r="N5274" i="1" s="1"/>
  <c r="K5275" i="1"/>
  <c r="N5275" i="1" s="1"/>
  <c r="K5276" i="1"/>
  <c r="K5277" i="1"/>
  <c r="K5278" i="1"/>
  <c r="N5278" i="1" s="1"/>
  <c r="K5279" i="1"/>
  <c r="K5280" i="1"/>
  <c r="N5280" i="1" s="1"/>
  <c r="K5281" i="1"/>
  <c r="K5282" i="1"/>
  <c r="K5283" i="1"/>
  <c r="K5284" i="1"/>
  <c r="K5285" i="1"/>
  <c r="K5286" i="1"/>
  <c r="K5287" i="1"/>
  <c r="K5288" i="1"/>
  <c r="N5288" i="1" s="1"/>
  <c r="K5289" i="1"/>
  <c r="N5289" i="1" s="1"/>
  <c r="K5290" i="1"/>
  <c r="N5290" i="1" s="1"/>
  <c r="K5291" i="1"/>
  <c r="K5292" i="1"/>
  <c r="N5292" i="1" s="1"/>
  <c r="K5293" i="1"/>
  <c r="K5294" i="1"/>
  <c r="K5295" i="1"/>
  <c r="K5296" i="1"/>
  <c r="K5297" i="1"/>
  <c r="N5297" i="1" s="1"/>
  <c r="K5298" i="1"/>
  <c r="K5299" i="1"/>
  <c r="K5300" i="1"/>
  <c r="N5300" i="1" s="1"/>
  <c r="K5301" i="1"/>
  <c r="N5301" i="1" s="1"/>
  <c r="K5302" i="1"/>
  <c r="N5302" i="1" s="1"/>
  <c r="K5303" i="1"/>
  <c r="N5303" i="1" s="1"/>
  <c r="K5304" i="1"/>
  <c r="N5304" i="1" s="1"/>
  <c r="K5305" i="1"/>
  <c r="N5305" i="1" s="1"/>
  <c r="K5306" i="1"/>
  <c r="K5307" i="1"/>
  <c r="K5308" i="1"/>
  <c r="K5309" i="1"/>
  <c r="K5310" i="1"/>
  <c r="N5310" i="1" s="1"/>
  <c r="K5311" i="1"/>
  <c r="K5312" i="1"/>
  <c r="K5313" i="1"/>
  <c r="K5314" i="1"/>
  <c r="K5315" i="1"/>
  <c r="N5315" i="1" s="1"/>
  <c r="K5316" i="1"/>
  <c r="N5316" i="1" s="1"/>
  <c r="K5317" i="1"/>
  <c r="K5318" i="1"/>
  <c r="K5319" i="1"/>
  <c r="K5320" i="1"/>
  <c r="K5321" i="1"/>
  <c r="K5322" i="1"/>
  <c r="N5322" i="1" s="1"/>
  <c r="K5323" i="1"/>
  <c r="K5324" i="1"/>
  <c r="K5325" i="1"/>
  <c r="K5326" i="1"/>
  <c r="N5326" i="1" s="1"/>
  <c r="K5327" i="1"/>
  <c r="N5327" i="1" s="1"/>
  <c r="K5328" i="1"/>
  <c r="N5328" i="1" s="1"/>
  <c r="K5329" i="1"/>
  <c r="N5329" i="1" s="1"/>
  <c r="K5330" i="1"/>
  <c r="N5330" i="1" s="1"/>
  <c r="K5331" i="1"/>
  <c r="K5332" i="1"/>
  <c r="K5333" i="1"/>
  <c r="K5334" i="1"/>
  <c r="N5334" i="1" s="1"/>
  <c r="K5335" i="1"/>
  <c r="K5336" i="1"/>
  <c r="N5336" i="1" s="1"/>
  <c r="K5337" i="1"/>
  <c r="K5338" i="1"/>
  <c r="K5339" i="1"/>
  <c r="N5339" i="1" s="1"/>
  <c r="K5340" i="1"/>
  <c r="N5340" i="1" s="1"/>
  <c r="K5341" i="1"/>
  <c r="N5341" i="1" s="1"/>
  <c r="K5342" i="1"/>
  <c r="N5342" i="1" s="1"/>
  <c r="K5343" i="1"/>
  <c r="K5344" i="1"/>
  <c r="N5344" i="1" s="1"/>
  <c r="K5345" i="1"/>
  <c r="N5345" i="1" s="1"/>
  <c r="K5346" i="1"/>
  <c r="K5347" i="1"/>
  <c r="K5348" i="1"/>
  <c r="K5349" i="1"/>
  <c r="N5349" i="1" s="1"/>
  <c r="K5350" i="1"/>
  <c r="K5351" i="1"/>
  <c r="K5352" i="1"/>
  <c r="N5352" i="1" s="1"/>
  <c r="K5353" i="1"/>
  <c r="N5353" i="1" s="1"/>
  <c r="K5354" i="1"/>
  <c r="N5354" i="1" s="1"/>
  <c r="K5355" i="1"/>
  <c r="N5355" i="1" s="1"/>
  <c r="K5356" i="1"/>
  <c r="K5357" i="1"/>
  <c r="K5358" i="1"/>
  <c r="N5358" i="1" s="1"/>
  <c r="K5359" i="1"/>
  <c r="N5359" i="1" s="1"/>
  <c r="K5360" i="1"/>
  <c r="K5361" i="1"/>
  <c r="N5361" i="1" s="1"/>
  <c r="K5362" i="1"/>
  <c r="N5362" i="1" s="1"/>
  <c r="K5363" i="1"/>
  <c r="K5364" i="1"/>
  <c r="N5364" i="1" s="1"/>
  <c r="K5365" i="1"/>
  <c r="N5365" i="1" s="1"/>
  <c r="K5366" i="1"/>
  <c r="N5366" i="1" s="1"/>
  <c r="K5367" i="1"/>
  <c r="K5368" i="1"/>
  <c r="K5369" i="1"/>
  <c r="K5370" i="1"/>
  <c r="N5370" i="1" s="1"/>
  <c r="K5371" i="1"/>
  <c r="K5372" i="1"/>
  <c r="N5372" i="1" s="1"/>
  <c r="K5373" i="1"/>
  <c r="K5374" i="1"/>
  <c r="K5375" i="1"/>
  <c r="N5375" i="1" s="1"/>
  <c r="K5376" i="1"/>
  <c r="N5376" i="1" s="1"/>
  <c r="K5377" i="1"/>
  <c r="N5377" i="1" s="1"/>
  <c r="K5378" i="1"/>
  <c r="K5379" i="1"/>
  <c r="K5380" i="1"/>
  <c r="K5381" i="1"/>
  <c r="K5382" i="1"/>
  <c r="N5382" i="1" s="1"/>
  <c r="K5383" i="1"/>
  <c r="K5384" i="1"/>
  <c r="N5384" i="1" s="1"/>
  <c r="K5385" i="1"/>
  <c r="K5386" i="1"/>
  <c r="N5386" i="1" s="1"/>
  <c r="K5387" i="1"/>
  <c r="N5387" i="1" s="1"/>
  <c r="K5388" i="1"/>
  <c r="N5388" i="1" s="1"/>
  <c r="K5389" i="1"/>
  <c r="K5390" i="1"/>
  <c r="N5390" i="1" s="1"/>
  <c r="K5391" i="1"/>
  <c r="K5392" i="1"/>
  <c r="N5392" i="1" s="1"/>
  <c r="K5393" i="1"/>
  <c r="K5394" i="1"/>
  <c r="N5394" i="1" s="1"/>
  <c r="K5395" i="1"/>
  <c r="N5395" i="1" s="1"/>
  <c r="K5396" i="1"/>
  <c r="N5396" i="1" s="1"/>
  <c r="K5397" i="1"/>
  <c r="K5398" i="1"/>
  <c r="N5398" i="1" s="1"/>
  <c r="K5399" i="1"/>
  <c r="K5400" i="1"/>
  <c r="N5400" i="1" s="1"/>
  <c r="K5401" i="1"/>
  <c r="N5401" i="1" s="1"/>
  <c r="K5402" i="1"/>
  <c r="K5403" i="1"/>
  <c r="K5404" i="1"/>
  <c r="N5404" i="1" s="1"/>
  <c r="K5405" i="1"/>
  <c r="K5406" i="1"/>
  <c r="K5407" i="1"/>
  <c r="N5407" i="1" s="1"/>
  <c r="K5408" i="1"/>
  <c r="K5409" i="1"/>
  <c r="K5410" i="1"/>
  <c r="K5411" i="1"/>
  <c r="N5411" i="1" s="1"/>
  <c r="K5412" i="1"/>
  <c r="N5412" i="1" s="1"/>
  <c r="K5413" i="1"/>
  <c r="K5414" i="1"/>
  <c r="N5414" i="1" s="1"/>
  <c r="K5415" i="1"/>
  <c r="N5415" i="1" s="1"/>
  <c r="K5416" i="1"/>
  <c r="N5416" i="1" s="1"/>
  <c r="K5417" i="1"/>
  <c r="N5417" i="1" s="1"/>
  <c r="K5418" i="1"/>
  <c r="N5418" i="1" s="1"/>
  <c r="K5419" i="1"/>
  <c r="N5419" i="1" s="1"/>
  <c r="K5420" i="1"/>
  <c r="K5421" i="1"/>
  <c r="N5421" i="1" s="1"/>
  <c r="K5422" i="1"/>
  <c r="N5422" i="1" s="1"/>
  <c r="K5423" i="1"/>
  <c r="K5424" i="1"/>
  <c r="N5424" i="1" s="1"/>
  <c r="K5425" i="1"/>
  <c r="K5426" i="1"/>
  <c r="K5427" i="1"/>
  <c r="K5428" i="1"/>
  <c r="K5429" i="1"/>
  <c r="K5430" i="1"/>
  <c r="N5430" i="1" s="1"/>
  <c r="K5431" i="1"/>
  <c r="K5432" i="1"/>
  <c r="N5432" i="1" s="1"/>
  <c r="K5433" i="1"/>
  <c r="K5434" i="1"/>
  <c r="K5435" i="1"/>
  <c r="K5436" i="1"/>
  <c r="N5436" i="1" s="1"/>
  <c r="K5437" i="1"/>
  <c r="K5438" i="1"/>
  <c r="K5439" i="1"/>
  <c r="K5440" i="1"/>
  <c r="N5440" i="1" s="1"/>
  <c r="K5441" i="1"/>
  <c r="N5441" i="1" s="1"/>
  <c r="K5442" i="1"/>
  <c r="N5442" i="1" s="1"/>
  <c r="K5443" i="1"/>
  <c r="K5444" i="1"/>
  <c r="N5444" i="1" s="1"/>
  <c r="K5445" i="1"/>
  <c r="K5446" i="1"/>
  <c r="N5446" i="1" s="1"/>
  <c r="K5447" i="1"/>
  <c r="K5448" i="1"/>
  <c r="N5448" i="1" s="1"/>
  <c r="K5449" i="1"/>
  <c r="K5450" i="1"/>
  <c r="N5450" i="1" s="1"/>
  <c r="K5451" i="1"/>
  <c r="K5452" i="1"/>
  <c r="N5452" i="1" s="1"/>
  <c r="K5453" i="1"/>
  <c r="N5453" i="1" s="1"/>
  <c r="K5454" i="1"/>
  <c r="K5455" i="1"/>
  <c r="N5455" i="1" s="1"/>
  <c r="K5456" i="1"/>
  <c r="N5456" i="1" s="1"/>
  <c r="K5457" i="1"/>
  <c r="N5457" i="1" s="1"/>
  <c r="K5458" i="1"/>
  <c r="N5458" i="1" s="1"/>
  <c r="K5459" i="1"/>
  <c r="N5459" i="1" s="1"/>
  <c r="K5460" i="1"/>
  <c r="N5460" i="1" s="1"/>
  <c r="K5461" i="1"/>
  <c r="N5461" i="1" s="1"/>
  <c r="K5462" i="1"/>
  <c r="K5463" i="1"/>
  <c r="K5464" i="1"/>
  <c r="N5464" i="1" s="1"/>
  <c r="K5465" i="1"/>
  <c r="K5466" i="1"/>
  <c r="K5467" i="1"/>
  <c r="N5467" i="1" s="1"/>
  <c r="K5468" i="1"/>
  <c r="K5469" i="1"/>
  <c r="N5469" i="1" s="1"/>
  <c r="K5470" i="1"/>
  <c r="N5470" i="1" s="1"/>
  <c r="K5471" i="1"/>
  <c r="K5472" i="1"/>
  <c r="N5472" i="1" s="1"/>
  <c r="K5473" i="1"/>
  <c r="K5474" i="1"/>
  <c r="K5475" i="1"/>
  <c r="N5475" i="1" s="1"/>
  <c r="K5476" i="1"/>
  <c r="K5477" i="1"/>
  <c r="K5478" i="1"/>
  <c r="N5478" i="1" s="1"/>
  <c r="K5479" i="1"/>
  <c r="K5480" i="1"/>
  <c r="N5480" i="1" s="1"/>
  <c r="K5481" i="1"/>
  <c r="N5481" i="1" s="1"/>
  <c r="K5482" i="1"/>
  <c r="K5483" i="1"/>
  <c r="K5484" i="1"/>
  <c r="N5484" i="1" s="1"/>
  <c r="K5485" i="1"/>
  <c r="N5485" i="1" s="1"/>
  <c r="K5486" i="1"/>
  <c r="K5487" i="1"/>
  <c r="K5488" i="1"/>
  <c r="K5489" i="1"/>
  <c r="N5489" i="1" s="1"/>
  <c r="K5490" i="1"/>
  <c r="K5491" i="1"/>
  <c r="K5492" i="1"/>
  <c r="K5493" i="1"/>
  <c r="K5494" i="1"/>
  <c r="K5495" i="1"/>
  <c r="K5496" i="1"/>
  <c r="N5496" i="1" s="1"/>
  <c r="K5497" i="1"/>
  <c r="K5498" i="1"/>
  <c r="K5499" i="1"/>
  <c r="K5500" i="1"/>
  <c r="K5501" i="1"/>
  <c r="N5501" i="1" s="1"/>
  <c r="K5502" i="1"/>
  <c r="N5502" i="1" s="1"/>
  <c r="K5503" i="1"/>
  <c r="K5504" i="1"/>
  <c r="K5505" i="1"/>
  <c r="N5505" i="1" s="1"/>
  <c r="K5506" i="1"/>
  <c r="K5507" i="1"/>
  <c r="N5507" i="1" s="1"/>
  <c r="K5508" i="1"/>
  <c r="N5508" i="1" s="1"/>
  <c r="K5509" i="1"/>
  <c r="K5510" i="1"/>
  <c r="N5510" i="1" s="1"/>
  <c r="K5511" i="1"/>
  <c r="K5512" i="1"/>
  <c r="K5513" i="1"/>
  <c r="K5514" i="1"/>
  <c r="K5515" i="1"/>
  <c r="K5516" i="1"/>
  <c r="K5517" i="1"/>
  <c r="N5517" i="1" s="1"/>
  <c r="K5518" i="1"/>
  <c r="N5518" i="1" s="1"/>
  <c r="K5519" i="1"/>
  <c r="N5519" i="1" s="1"/>
  <c r="K5520" i="1"/>
  <c r="N5520" i="1" s="1"/>
  <c r="K5521" i="1"/>
  <c r="K5522" i="1"/>
  <c r="N5522" i="1" s="1"/>
  <c r="K5523" i="1"/>
  <c r="K5524" i="1"/>
  <c r="K5525" i="1"/>
  <c r="K5526" i="1"/>
  <c r="K5527" i="1"/>
  <c r="N5527" i="1" s="1"/>
  <c r="K5528" i="1"/>
  <c r="K5529" i="1"/>
  <c r="N5529" i="1" s="1"/>
  <c r="K5530" i="1"/>
  <c r="N5530" i="1" s="1"/>
  <c r="K5531" i="1"/>
  <c r="N5531" i="1" s="1"/>
  <c r="K5532" i="1"/>
  <c r="N5532" i="1" s="1"/>
  <c r="K5533" i="1"/>
  <c r="K5534" i="1"/>
  <c r="K5535" i="1"/>
  <c r="K5536" i="1"/>
  <c r="K5537" i="1"/>
  <c r="K5538" i="1"/>
  <c r="K5539" i="1"/>
  <c r="N5539" i="1" s="1"/>
  <c r="K5540" i="1"/>
  <c r="K5541" i="1"/>
  <c r="N5541" i="1" s="1"/>
  <c r="K5542" i="1"/>
  <c r="N5542" i="1" s="1"/>
  <c r="K5543" i="1"/>
  <c r="K5544" i="1"/>
  <c r="N5544" i="1" s="1"/>
  <c r="K5545" i="1"/>
  <c r="N5545" i="1" s="1"/>
  <c r="K5546" i="1"/>
  <c r="N5546" i="1" s="1"/>
  <c r="K5547" i="1"/>
  <c r="K5548" i="1"/>
  <c r="N5548" i="1" s="1"/>
  <c r="K5549" i="1"/>
  <c r="K5550" i="1"/>
  <c r="N5550" i="1" s="1"/>
  <c r="K5551" i="1"/>
  <c r="N5551" i="1" s="1"/>
  <c r="K5552" i="1"/>
  <c r="K5553" i="1"/>
  <c r="K5554" i="1"/>
  <c r="N5554" i="1" s="1"/>
  <c r="K5555" i="1"/>
  <c r="N5555" i="1" s="1"/>
  <c r="K5556" i="1"/>
  <c r="N5556" i="1" s="1"/>
  <c r="K5557" i="1"/>
  <c r="K5558" i="1"/>
  <c r="K5559" i="1"/>
  <c r="K5560" i="1"/>
  <c r="K5561" i="1"/>
  <c r="N5561" i="1" s="1"/>
  <c r="K5562" i="1"/>
  <c r="K5563" i="1"/>
  <c r="K5564" i="1"/>
  <c r="N5564" i="1" s="1"/>
  <c r="K5565" i="1"/>
  <c r="N5565" i="1" s="1"/>
  <c r="K5566" i="1"/>
  <c r="N5566" i="1" s="1"/>
  <c r="K5567" i="1"/>
  <c r="K5568" i="1"/>
  <c r="N5568" i="1" s="1"/>
  <c r="K5569" i="1"/>
  <c r="N5569" i="1" s="1"/>
  <c r="K5570" i="1"/>
  <c r="K5571" i="1"/>
  <c r="N5571" i="1" s="1"/>
  <c r="K5572" i="1"/>
  <c r="N5572" i="1" s="1"/>
  <c r="K5573" i="1"/>
  <c r="N5573" i="1" s="1"/>
  <c r="K5574" i="1"/>
  <c r="K5575" i="1"/>
  <c r="K5576" i="1"/>
  <c r="N5576" i="1" s="1"/>
  <c r="K5577" i="1"/>
  <c r="K5578" i="1"/>
  <c r="N5578" i="1" s="1"/>
  <c r="K5579" i="1"/>
  <c r="K5580" i="1"/>
  <c r="N5580" i="1" s="1"/>
  <c r="K5581" i="1"/>
  <c r="K5582" i="1"/>
  <c r="K5583" i="1"/>
  <c r="K5584" i="1"/>
  <c r="N5584" i="1" s="1"/>
  <c r="K5585" i="1"/>
  <c r="N5585" i="1" s="1"/>
  <c r="K5586" i="1"/>
  <c r="K5587" i="1"/>
  <c r="N5587" i="1" s="1"/>
  <c r="K5588" i="1"/>
  <c r="K5589" i="1"/>
  <c r="N5589" i="1" s="1"/>
  <c r="K5590" i="1"/>
  <c r="N5590" i="1" s="1"/>
  <c r="K5591" i="1"/>
  <c r="N5591" i="1" s="1"/>
  <c r="K5592" i="1"/>
  <c r="N5592" i="1" s="1"/>
  <c r="K5593" i="1"/>
  <c r="K5594" i="1"/>
  <c r="N5594" i="1" s="1"/>
  <c r="K5595" i="1"/>
  <c r="N5595" i="1" s="1"/>
  <c r="K5596" i="1"/>
  <c r="K5597" i="1"/>
  <c r="N5597" i="1" s="1"/>
  <c r="K5598" i="1"/>
  <c r="K5599" i="1"/>
  <c r="K5600" i="1"/>
  <c r="N5600" i="1" s="1"/>
  <c r="K5601" i="1"/>
  <c r="K5602" i="1"/>
  <c r="N5602" i="1" s="1"/>
  <c r="K5603" i="1"/>
  <c r="N5603" i="1" s="1"/>
  <c r="K5604" i="1"/>
  <c r="N5604" i="1" s="1"/>
  <c r="K5605" i="1"/>
  <c r="N5605" i="1" s="1"/>
  <c r="K5606" i="1"/>
  <c r="N5606" i="1" s="1"/>
  <c r="K5607" i="1"/>
  <c r="N5607" i="1" s="1"/>
  <c r="K5608" i="1"/>
  <c r="K5609" i="1"/>
  <c r="K5610" i="1"/>
  <c r="K5611" i="1"/>
  <c r="K5612" i="1"/>
  <c r="N5612" i="1" s="1"/>
  <c r="K5613" i="1"/>
  <c r="K5614" i="1"/>
  <c r="N5614" i="1" s="1"/>
  <c r="K5615" i="1"/>
  <c r="K5616" i="1"/>
  <c r="N5616" i="1" s="1"/>
  <c r="K5617" i="1"/>
  <c r="N5617" i="1" s="1"/>
  <c r="K5618" i="1"/>
  <c r="K5619" i="1"/>
  <c r="N5619" i="1" s="1"/>
  <c r="K5620" i="1"/>
  <c r="N5620" i="1" s="1"/>
  <c r="K5621" i="1"/>
  <c r="K5622" i="1"/>
  <c r="N5622" i="1" s="1"/>
  <c r="K5623" i="1"/>
  <c r="N5623" i="1" s="1"/>
  <c r="K5624" i="1"/>
  <c r="K5625" i="1"/>
  <c r="N5625" i="1" s="1"/>
  <c r="K5626" i="1"/>
  <c r="K5627" i="1"/>
  <c r="K5628" i="1"/>
  <c r="N5628" i="1" s="1"/>
  <c r="K5629" i="1"/>
  <c r="K5630" i="1"/>
  <c r="K5631" i="1"/>
  <c r="K5632" i="1"/>
  <c r="N5632" i="1" s="1"/>
  <c r="K5633" i="1"/>
  <c r="K5634" i="1"/>
  <c r="K5635" i="1"/>
  <c r="K5636" i="1"/>
  <c r="N5636" i="1" s="1"/>
  <c r="K5637" i="1"/>
  <c r="N5637" i="1" s="1"/>
  <c r="K5638" i="1"/>
  <c r="K5639" i="1"/>
  <c r="K5640" i="1"/>
  <c r="N5640" i="1" s="1"/>
  <c r="K5641" i="1"/>
  <c r="N5641" i="1" s="1"/>
  <c r="K5642" i="1"/>
  <c r="N5642" i="1" s="1"/>
  <c r="K5643" i="1"/>
  <c r="K5644" i="1"/>
  <c r="K5645" i="1"/>
  <c r="N5645" i="1" s="1"/>
  <c r="K5646" i="1"/>
  <c r="N5646" i="1" s="1"/>
  <c r="K5647" i="1"/>
  <c r="N5647" i="1" s="1"/>
  <c r="K5648" i="1"/>
  <c r="N5648" i="1" s="1"/>
  <c r="K5649" i="1"/>
  <c r="N5649" i="1" s="1"/>
  <c r="K5650" i="1"/>
  <c r="K5651" i="1"/>
  <c r="K5652" i="1"/>
  <c r="N5652" i="1" s="1"/>
  <c r="K5653" i="1"/>
  <c r="N5653" i="1" s="1"/>
  <c r="K5654" i="1"/>
  <c r="K5655" i="1"/>
  <c r="K5656" i="1"/>
  <c r="N5656" i="1" s="1"/>
  <c r="K5657" i="1"/>
  <c r="N5657" i="1" s="1"/>
  <c r="K5658" i="1"/>
  <c r="K5659" i="1"/>
  <c r="K5660" i="1"/>
  <c r="K5661" i="1"/>
  <c r="K5662" i="1"/>
  <c r="K5663" i="1"/>
  <c r="K5664" i="1"/>
  <c r="N5664" i="1" s="1"/>
  <c r="K5665" i="1"/>
  <c r="K5666" i="1"/>
  <c r="K5667" i="1"/>
  <c r="N5667" i="1" s="1"/>
  <c r="K5668" i="1"/>
  <c r="N5668" i="1" s="1"/>
  <c r="K5669" i="1"/>
  <c r="K5670" i="1"/>
  <c r="N5670" i="1" s="1"/>
  <c r="K5671" i="1"/>
  <c r="N5671" i="1" s="1"/>
  <c r="K5672" i="1"/>
  <c r="K5673" i="1"/>
  <c r="K5674" i="1"/>
  <c r="K5675" i="1"/>
  <c r="K5676" i="1"/>
  <c r="N5676" i="1" s="1"/>
  <c r="K5677" i="1"/>
  <c r="K5678" i="1"/>
  <c r="K5679" i="1"/>
  <c r="K5680" i="1"/>
  <c r="K5681" i="1"/>
  <c r="N5681" i="1" s="1"/>
  <c r="K5682" i="1"/>
  <c r="N5682" i="1" s="1"/>
  <c r="K5683" i="1"/>
  <c r="N5683" i="1" s="1"/>
  <c r="K5684" i="1"/>
  <c r="N5684" i="1" s="1"/>
  <c r="K5685" i="1"/>
  <c r="N5685" i="1" s="1"/>
  <c r="K5686" i="1"/>
  <c r="N5686" i="1" s="1"/>
  <c r="K5687" i="1"/>
  <c r="K5688" i="1"/>
  <c r="N5688" i="1" s="1"/>
  <c r="K5689" i="1"/>
  <c r="N5689" i="1" s="1"/>
  <c r="K5690" i="1"/>
  <c r="N5690" i="1" s="1"/>
  <c r="K5691" i="1"/>
  <c r="N5691" i="1" s="1"/>
  <c r="K5692" i="1"/>
  <c r="N5692" i="1" s="1"/>
  <c r="K5693" i="1"/>
  <c r="K5694" i="1"/>
  <c r="K5695" i="1"/>
  <c r="K5696" i="1"/>
  <c r="N5696" i="1" s="1"/>
  <c r="K5697" i="1"/>
  <c r="K5698" i="1"/>
  <c r="N5698" i="1" s="1"/>
  <c r="K5699" i="1"/>
  <c r="N5699" i="1" s="1"/>
  <c r="K5700" i="1"/>
  <c r="N5700" i="1" s="1"/>
  <c r="K5701" i="1"/>
  <c r="K5702" i="1"/>
  <c r="K5703" i="1"/>
  <c r="K5704" i="1"/>
  <c r="N5704" i="1" s="1"/>
  <c r="K5705" i="1"/>
  <c r="N5705" i="1" s="1"/>
  <c r="K5706" i="1"/>
  <c r="K5707" i="1"/>
  <c r="N5707" i="1" s="1"/>
  <c r="K5708" i="1"/>
  <c r="K5709" i="1"/>
  <c r="K5710" i="1"/>
  <c r="N5710" i="1" s="1"/>
  <c r="K5711" i="1"/>
  <c r="N5711" i="1" s="1"/>
  <c r="K5712" i="1"/>
  <c r="N5712" i="1" s="1"/>
  <c r="K5713" i="1"/>
  <c r="K5714" i="1"/>
  <c r="K5715" i="1"/>
  <c r="K5716" i="1"/>
  <c r="K5717" i="1"/>
  <c r="K5718" i="1"/>
  <c r="K5719" i="1"/>
  <c r="N5719" i="1" s="1"/>
  <c r="K5720" i="1"/>
  <c r="N5720" i="1" s="1"/>
  <c r="K5721" i="1"/>
  <c r="K5722" i="1"/>
  <c r="N5722" i="1" s="1"/>
  <c r="K5723" i="1"/>
  <c r="K5724" i="1"/>
  <c r="N5724" i="1" s="1"/>
  <c r="K5725" i="1"/>
  <c r="N5725" i="1" s="1"/>
  <c r="K5726" i="1"/>
  <c r="N5726" i="1" s="1"/>
  <c r="K5727" i="1"/>
  <c r="K5728" i="1"/>
  <c r="K5729" i="1"/>
  <c r="N5729" i="1" s="1"/>
  <c r="K5730" i="1"/>
  <c r="K5731" i="1"/>
  <c r="K5732" i="1"/>
  <c r="K5733" i="1"/>
  <c r="N5733" i="1" s="1"/>
  <c r="K5734" i="1"/>
  <c r="K5735" i="1"/>
  <c r="N5735" i="1" s="1"/>
  <c r="K5736" i="1"/>
  <c r="N5736" i="1" s="1"/>
  <c r="K5737" i="1"/>
  <c r="N5737" i="1" s="1"/>
  <c r="K5738" i="1"/>
  <c r="K5739" i="1"/>
  <c r="K5740" i="1"/>
  <c r="K5741" i="1"/>
  <c r="K5742" i="1"/>
  <c r="K5743" i="1"/>
  <c r="N5743" i="1" s="1"/>
  <c r="K5744" i="1"/>
  <c r="K5745" i="1"/>
  <c r="K5746" i="1"/>
  <c r="K5747" i="1"/>
  <c r="K5748" i="1"/>
  <c r="N5748" i="1" s="1"/>
  <c r="K5749" i="1"/>
  <c r="K5750" i="1"/>
  <c r="K5751" i="1"/>
  <c r="N5751" i="1" s="1"/>
  <c r="K5752" i="1"/>
  <c r="K5753" i="1"/>
  <c r="K5754" i="1"/>
  <c r="K5755" i="1"/>
  <c r="K5756" i="1"/>
  <c r="N5756" i="1" s="1"/>
  <c r="K5757" i="1"/>
  <c r="N5757" i="1" s="1"/>
  <c r="K5758" i="1"/>
  <c r="N5758" i="1" s="1"/>
  <c r="K5759" i="1"/>
  <c r="K5760" i="1"/>
  <c r="N5760" i="1" s="1"/>
  <c r="K5761" i="1"/>
  <c r="K5762" i="1"/>
  <c r="K5763" i="1"/>
  <c r="K5764" i="1"/>
  <c r="N5764" i="1" s="1"/>
  <c r="K5765" i="1"/>
  <c r="N5765" i="1" s="1"/>
  <c r="K5766" i="1"/>
  <c r="K5767" i="1"/>
  <c r="N5767" i="1" s="1"/>
  <c r="K5768" i="1"/>
  <c r="N5768" i="1" s="1"/>
  <c r="K5769" i="1"/>
  <c r="N5769" i="1" s="1"/>
  <c r="K5770" i="1"/>
  <c r="N5770" i="1" s="1"/>
  <c r="K5771" i="1"/>
  <c r="N5771" i="1" s="1"/>
  <c r="K5772" i="1"/>
  <c r="N5772" i="1" s="1"/>
  <c r="K5773" i="1"/>
  <c r="N5773" i="1" s="1"/>
  <c r="K5774" i="1"/>
  <c r="N5774" i="1" s="1"/>
  <c r="K5775" i="1"/>
  <c r="N5775" i="1" s="1"/>
  <c r="K5776" i="1"/>
  <c r="N5776" i="1" s="1"/>
  <c r="K5777" i="1"/>
  <c r="N5777" i="1" s="1"/>
  <c r="K5778" i="1"/>
  <c r="N5778" i="1" s="1"/>
  <c r="K5779" i="1"/>
  <c r="K5780" i="1"/>
  <c r="K5781" i="1"/>
  <c r="N5781" i="1" s="1"/>
  <c r="K5782" i="1"/>
  <c r="K5783" i="1"/>
  <c r="K5784" i="1"/>
  <c r="N5784" i="1" s="1"/>
  <c r="K5785" i="1"/>
  <c r="K5786" i="1"/>
  <c r="N5786" i="1" s="1"/>
  <c r="K5787" i="1"/>
  <c r="K5788" i="1"/>
  <c r="K5789" i="1"/>
  <c r="N5789" i="1" s="1"/>
  <c r="K5790" i="1"/>
  <c r="N5790" i="1" s="1"/>
  <c r="K5791" i="1"/>
  <c r="K5792" i="1"/>
  <c r="K5793" i="1"/>
  <c r="K5794" i="1"/>
  <c r="K5795" i="1"/>
  <c r="K5796" i="1"/>
  <c r="N5796" i="1" s="1"/>
  <c r="K5797" i="1"/>
  <c r="N5797" i="1" s="1"/>
  <c r="K5798" i="1"/>
  <c r="K5799" i="1"/>
  <c r="N5799" i="1" s="1"/>
  <c r="K5800" i="1"/>
  <c r="K5801" i="1"/>
  <c r="K5802" i="1"/>
  <c r="K5803" i="1"/>
  <c r="K5804" i="1"/>
  <c r="N5804" i="1" s="1"/>
  <c r="K5805" i="1"/>
  <c r="K5806" i="1"/>
  <c r="N5806" i="1" s="1"/>
  <c r="K5807" i="1"/>
  <c r="K5808" i="1"/>
  <c r="N5808" i="1" s="1"/>
  <c r="K5809" i="1"/>
  <c r="K5810" i="1"/>
  <c r="N5810" i="1" s="1"/>
  <c r="K5811" i="1"/>
  <c r="N5811" i="1" s="1"/>
  <c r="K5812" i="1"/>
  <c r="K5813" i="1"/>
  <c r="K5814" i="1"/>
  <c r="K5815" i="1"/>
  <c r="K5816" i="1"/>
  <c r="K5817" i="1"/>
  <c r="N5817" i="1" s="1"/>
  <c r="K5818" i="1"/>
  <c r="K5819" i="1"/>
  <c r="K5820" i="1"/>
  <c r="N5820" i="1" s="1"/>
  <c r="K5821" i="1"/>
  <c r="K5822" i="1"/>
  <c r="N5822" i="1" s="1"/>
  <c r="K5823" i="1"/>
  <c r="K5824" i="1"/>
  <c r="K5825" i="1"/>
  <c r="K5826" i="1"/>
  <c r="N5826" i="1" s="1"/>
  <c r="K5827" i="1"/>
  <c r="N5827" i="1" s="1"/>
  <c r="K5828" i="1"/>
  <c r="K5829" i="1"/>
  <c r="N5829" i="1" s="1"/>
  <c r="K5830" i="1"/>
  <c r="K5831" i="1"/>
  <c r="N5831" i="1" s="1"/>
  <c r="K5832" i="1"/>
  <c r="N5832" i="1" s="1"/>
  <c r="K5833" i="1"/>
  <c r="K5834" i="1"/>
  <c r="K5835" i="1"/>
  <c r="N5835" i="1" s="1"/>
  <c r="K5836" i="1"/>
  <c r="N5836" i="1" s="1"/>
  <c r="K5837" i="1"/>
  <c r="K5838" i="1"/>
  <c r="K5839" i="1"/>
  <c r="K5840" i="1"/>
  <c r="N5840" i="1" s="1"/>
  <c r="K5841" i="1"/>
  <c r="N5841" i="1" s="1"/>
  <c r="K5842" i="1"/>
  <c r="K5843" i="1"/>
  <c r="N5843" i="1" s="1"/>
  <c r="K5844" i="1"/>
  <c r="N5844" i="1" s="1"/>
  <c r="K5845" i="1"/>
  <c r="N5845" i="1" s="1"/>
  <c r="K5846" i="1"/>
  <c r="N5846" i="1" s="1"/>
  <c r="K5847" i="1"/>
  <c r="K5848" i="1"/>
  <c r="K5849" i="1"/>
  <c r="N5849" i="1" s="1"/>
  <c r="K5850" i="1"/>
  <c r="N5850" i="1" s="1"/>
  <c r="K5851" i="1"/>
  <c r="K5852" i="1"/>
  <c r="N5852" i="1" s="1"/>
  <c r="K5853" i="1"/>
  <c r="N5853" i="1" s="1"/>
  <c r="K5854" i="1"/>
  <c r="K5855" i="1"/>
  <c r="K5856" i="1"/>
  <c r="N5856" i="1" s="1"/>
  <c r="K5857" i="1"/>
  <c r="N5857" i="1" s="1"/>
  <c r="K5858" i="1"/>
  <c r="N5858" i="1" s="1"/>
  <c r="K5859" i="1"/>
  <c r="N5859" i="1" s="1"/>
  <c r="K5860" i="1"/>
  <c r="K5861" i="1"/>
  <c r="N5861" i="1" s="1"/>
  <c r="K5862" i="1"/>
  <c r="K5863" i="1"/>
  <c r="N5863" i="1" s="1"/>
  <c r="K5864" i="1"/>
  <c r="N5864" i="1" s="1"/>
  <c r="K5865" i="1"/>
  <c r="K5866" i="1"/>
  <c r="N5866" i="1" s="1"/>
  <c r="K5867" i="1"/>
  <c r="K5868" i="1"/>
  <c r="N5868" i="1" s="1"/>
  <c r="K5869" i="1"/>
  <c r="N5869" i="1" s="1"/>
  <c r="K5870" i="1"/>
  <c r="N5870" i="1" s="1"/>
  <c r="K5871" i="1"/>
  <c r="K5872" i="1"/>
  <c r="N5872" i="1" s="1"/>
  <c r="K5873" i="1"/>
  <c r="N5873" i="1" s="1"/>
  <c r="K5874" i="1"/>
  <c r="N5874" i="1" s="1"/>
  <c r="K5875" i="1"/>
  <c r="K5876" i="1"/>
  <c r="K5877" i="1"/>
  <c r="K5878" i="1"/>
  <c r="N5878" i="1" s="1"/>
  <c r="K5879" i="1"/>
  <c r="N5879" i="1" s="1"/>
  <c r="K5880" i="1"/>
  <c r="N5880" i="1" s="1"/>
  <c r="K5881" i="1"/>
  <c r="K5882" i="1"/>
  <c r="K5883" i="1"/>
  <c r="N5883" i="1" s="1"/>
  <c r="K5884" i="1"/>
  <c r="K5885" i="1"/>
  <c r="K5886" i="1"/>
  <c r="N5886" i="1" s="1"/>
  <c r="K5887" i="1"/>
  <c r="K5888" i="1"/>
  <c r="K5889" i="1"/>
  <c r="K5890" i="1"/>
  <c r="N5890" i="1" s="1"/>
  <c r="K5891" i="1"/>
  <c r="K5892" i="1"/>
  <c r="N5892" i="1" s="1"/>
  <c r="K5893" i="1"/>
  <c r="K5894" i="1"/>
  <c r="K5895" i="1"/>
  <c r="K5896" i="1"/>
  <c r="K5897" i="1"/>
  <c r="N5897" i="1" s="1"/>
  <c r="K5898" i="1"/>
  <c r="N5898" i="1" s="1"/>
  <c r="K5899" i="1"/>
  <c r="K5900" i="1"/>
  <c r="N5900" i="1" s="1"/>
  <c r="K5901" i="1"/>
  <c r="K5902" i="1"/>
  <c r="K5903" i="1"/>
  <c r="N5903" i="1" s="1"/>
  <c r="K5904" i="1"/>
  <c r="N5904" i="1" s="1"/>
  <c r="K5905" i="1"/>
  <c r="N5905" i="1" s="1"/>
  <c r="K5906" i="1"/>
  <c r="K5907" i="1"/>
  <c r="N5907" i="1" s="1"/>
  <c r="K5908" i="1"/>
  <c r="K5909" i="1"/>
  <c r="N5909" i="1" s="1"/>
  <c r="K5910" i="1"/>
  <c r="K5911" i="1"/>
  <c r="N5911" i="1" s="1"/>
  <c r="K5912" i="1"/>
  <c r="K5913" i="1"/>
  <c r="N5913" i="1" s="1"/>
  <c r="K5914" i="1"/>
  <c r="K5915" i="1"/>
  <c r="K5916" i="1"/>
  <c r="N5916" i="1" s="1"/>
  <c r="K5917" i="1"/>
  <c r="K5918" i="1"/>
  <c r="N5918" i="1" s="1"/>
  <c r="K5919" i="1"/>
  <c r="N5919" i="1" s="1"/>
  <c r="K5920" i="1"/>
  <c r="N5920" i="1" s="1"/>
  <c r="K5921" i="1"/>
  <c r="K5922" i="1"/>
  <c r="K5923" i="1"/>
  <c r="K5924" i="1"/>
  <c r="K5925" i="1"/>
  <c r="N5925" i="1" s="1"/>
  <c r="K5926" i="1"/>
  <c r="N5926" i="1" s="1"/>
  <c r="K5927" i="1"/>
  <c r="K5928" i="1"/>
  <c r="N5928" i="1" s="1"/>
  <c r="K5929" i="1"/>
  <c r="N5929" i="1" s="1"/>
  <c r="K5930" i="1"/>
  <c r="N5930" i="1" s="1"/>
  <c r="K5931" i="1"/>
  <c r="K5932" i="1"/>
  <c r="K5933" i="1"/>
  <c r="K5934" i="1"/>
  <c r="N5934" i="1" s="1"/>
  <c r="K5935" i="1"/>
  <c r="N5935" i="1" s="1"/>
  <c r="K5936" i="1"/>
  <c r="K5937" i="1"/>
  <c r="N5937" i="1" s="1"/>
  <c r="K5938" i="1"/>
  <c r="N5938" i="1" s="1"/>
  <c r="K5939" i="1"/>
  <c r="N5939" i="1" s="1"/>
  <c r="K5940" i="1"/>
  <c r="N5940" i="1" s="1"/>
  <c r="K5941" i="1"/>
  <c r="K5942" i="1"/>
  <c r="K5943" i="1"/>
  <c r="K5944" i="1"/>
  <c r="K5945" i="1"/>
  <c r="N5945" i="1" s="1"/>
  <c r="K5946" i="1"/>
  <c r="N5946" i="1" s="1"/>
  <c r="K5947" i="1"/>
  <c r="K5948" i="1"/>
  <c r="K5949" i="1"/>
  <c r="N5949" i="1" s="1"/>
  <c r="K5950" i="1"/>
  <c r="N5950" i="1" s="1"/>
  <c r="K5951" i="1"/>
  <c r="K5952" i="1"/>
  <c r="N5952" i="1" s="1"/>
  <c r="K5953" i="1"/>
  <c r="K5954" i="1"/>
  <c r="N5954" i="1" s="1"/>
  <c r="K5955" i="1"/>
  <c r="N5955" i="1" s="1"/>
  <c r="K5956" i="1"/>
  <c r="N5956" i="1" s="1"/>
  <c r="K5957" i="1"/>
  <c r="K5958" i="1"/>
  <c r="K5959" i="1"/>
  <c r="K5960" i="1"/>
  <c r="K5961" i="1"/>
  <c r="K5962" i="1"/>
  <c r="K5963" i="1"/>
  <c r="N5963" i="1" s="1"/>
  <c r="K5964" i="1"/>
  <c r="N5964" i="1" s="1"/>
  <c r="K5965" i="1"/>
  <c r="K5966" i="1"/>
  <c r="K5967" i="1"/>
  <c r="N5967" i="1" s="1"/>
  <c r="K5968" i="1"/>
  <c r="K5969" i="1"/>
  <c r="N5969" i="1" s="1"/>
  <c r="K5970" i="1"/>
  <c r="K5971" i="1"/>
  <c r="N5971" i="1" s="1"/>
  <c r="K5972" i="1"/>
  <c r="K5973" i="1"/>
  <c r="N5973" i="1" s="1"/>
  <c r="K5974" i="1"/>
  <c r="K5975" i="1"/>
  <c r="N5975" i="1" s="1"/>
  <c r="K5976" i="1"/>
  <c r="N5976" i="1" s="1"/>
  <c r="K5977" i="1"/>
  <c r="K5978" i="1"/>
  <c r="N5978" i="1" s="1"/>
  <c r="K5979" i="1"/>
  <c r="K5980" i="1"/>
  <c r="K5981" i="1"/>
  <c r="K5982" i="1"/>
  <c r="K5983" i="1"/>
  <c r="K5984" i="1"/>
  <c r="K5985" i="1"/>
  <c r="K5986" i="1"/>
  <c r="N5986" i="1" s="1"/>
  <c r="K5987" i="1"/>
  <c r="K5988" i="1"/>
  <c r="N5988" i="1" s="1"/>
  <c r="K5989" i="1"/>
  <c r="K5990" i="1"/>
  <c r="N5990" i="1" s="1"/>
  <c r="K5991" i="1"/>
  <c r="K5992" i="1"/>
  <c r="N5992" i="1" s="1"/>
  <c r="K5993" i="1"/>
  <c r="K5994" i="1"/>
  <c r="K5995" i="1"/>
  <c r="K5996" i="1"/>
  <c r="N5996" i="1" s="1"/>
  <c r="K5997" i="1"/>
  <c r="K5998" i="1"/>
  <c r="N5998" i="1" s="1"/>
  <c r="M29" i="3" l="1"/>
  <c r="N29" i="3" s="1"/>
  <c r="M5" i="3"/>
  <c r="N5" i="3" s="1"/>
  <c r="M33" i="3"/>
  <c r="N33" i="3" s="1"/>
  <c r="M28" i="3"/>
  <c r="N28" i="3" s="1"/>
  <c r="M6" i="3"/>
  <c r="N6" i="3" s="1"/>
  <c r="M8" i="3"/>
  <c r="N8" i="3" s="1"/>
  <c r="M7" i="3"/>
  <c r="N7" i="3" s="1"/>
  <c r="M22" i="3"/>
  <c r="N22" i="3" s="1"/>
  <c r="M20" i="3"/>
  <c r="N20" i="3" s="1"/>
  <c r="M36" i="3"/>
  <c r="N36" i="3" s="1"/>
  <c r="M14" i="3"/>
  <c r="N14" i="3" s="1"/>
  <c r="M13" i="3"/>
  <c r="N13" i="3" s="1"/>
  <c r="M10" i="3"/>
  <c r="N10" i="3" s="1"/>
  <c r="M12" i="3"/>
  <c r="N12" i="3" s="1"/>
  <c r="M11" i="3"/>
  <c r="N11" i="3" s="1"/>
  <c r="M24" i="3"/>
  <c r="N24" i="3" s="1"/>
  <c r="M17" i="3"/>
  <c r="N17" i="3" s="1"/>
  <c r="M21" i="3"/>
  <c r="N21" i="3" s="1"/>
  <c r="M27" i="3"/>
  <c r="N27" i="3" s="1"/>
  <c r="M9" i="3"/>
  <c r="N9" i="3" s="1"/>
  <c r="M25" i="3"/>
  <c r="N25" i="3" s="1"/>
  <c r="M16" i="3"/>
  <c r="N16" i="3" s="1"/>
  <c r="N5313" i="1"/>
  <c r="N5157" i="1"/>
  <c r="N5097" i="1"/>
  <c r="N5025" i="1"/>
  <c r="N4713" i="1"/>
  <c r="N4653" i="1"/>
  <c r="N4605" i="1"/>
  <c r="N4557" i="1"/>
  <c r="N4425" i="1"/>
  <c r="N4197" i="1"/>
  <c r="N5373" i="1"/>
  <c r="N5325" i="1"/>
  <c r="N5265" i="1"/>
  <c r="N5085" i="1"/>
  <c r="N5037" i="1"/>
  <c r="N4989" i="1"/>
  <c r="N4761" i="1"/>
  <c r="N4689" i="1"/>
  <c r="N4641" i="1"/>
  <c r="N4569" i="1"/>
  <c r="N4509" i="1"/>
  <c r="N4401" i="1"/>
  <c r="N4341" i="1"/>
  <c r="N5397" i="1"/>
  <c r="N5337" i="1"/>
  <c r="N5277" i="1"/>
  <c r="N5169" i="1"/>
  <c r="N5001" i="1"/>
  <c r="N4953" i="1"/>
  <c r="N4881" i="1"/>
  <c r="N4845" i="1"/>
  <c r="N4797" i="1"/>
  <c r="N4749" i="1"/>
  <c r="N4677" i="1"/>
  <c r="N4533" i="1"/>
  <c r="N4449" i="1"/>
  <c r="N4257" i="1"/>
  <c r="N2967" i="1"/>
  <c r="N2931" i="1"/>
  <c r="N2859" i="1"/>
  <c r="N2775" i="1"/>
  <c r="N2691" i="1"/>
  <c r="N2619" i="1"/>
  <c r="N2559" i="1"/>
  <c r="N5385" i="1"/>
  <c r="N5253" i="1"/>
  <c r="N5121" i="1"/>
  <c r="N5061" i="1"/>
  <c r="N5013" i="1"/>
  <c r="N4977" i="1"/>
  <c r="N4941" i="1"/>
  <c r="N4857" i="1"/>
  <c r="N4821" i="1"/>
  <c r="N4737" i="1"/>
  <c r="N4593" i="1"/>
  <c r="N4545" i="1"/>
  <c r="N4437" i="1"/>
  <c r="N4389" i="1"/>
  <c r="N4353" i="1"/>
  <c r="N4221" i="1"/>
  <c r="N3027" i="1"/>
  <c r="N2991" i="1"/>
  <c r="N2943" i="1"/>
  <c r="N2631" i="1"/>
  <c r="N2571" i="1"/>
  <c r="N2523" i="1"/>
  <c r="N5102" i="1"/>
  <c r="N5066" i="1"/>
  <c r="N5006" i="1"/>
  <c r="N4970" i="1"/>
  <c r="N4946" i="1"/>
  <c r="N4826" i="1"/>
  <c r="N4682" i="1"/>
  <c r="N4646" i="1"/>
  <c r="N4622" i="1"/>
  <c r="N4550" i="1"/>
  <c r="N4526" i="1"/>
  <c r="N4502" i="1"/>
  <c r="N4442" i="1"/>
  <c r="N4394" i="1"/>
  <c r="N4370" i="1"/>
  <c r="N4310" i="1"/>
  <c r="N4286" i="1"/>
  <c r="N4250" i="1"/>
  <c r="N4226" i="1"/>
  <c r="N4202" i="1"/>
  <c r="N4178" i="1"/>
  <c r="N4154" i="1"/>
  <c r="N4106" i="1"/>
  <c r="N4022" i="1"/>
  <c r="N3950" i="1"/>
  <c r="N3926" i="1"/>
  <c r="N3878" i="1"/>
  <c r="N3818" i="1"/>
  <c r="N3794" i="1"/>
  <c r="N3770" i="1"/>
  <c r="N3746" i="1"/>
  <c r="N3722" i="1"/>
  <c r="N3674" i="1"/>
  <c r="N3650" i="1"/>
  <c r="N3566" i="1"/>
  <c r="N3542" i="1"/>
  <c r="N3518" i="1"/>
  <c r="N3446" i="1"/>
  <c r="N3422" i="1"/>
  <c r="N3398" i="1"/>
  <c r="N3374" i="1"/>
  <c r="N3362" i="1"/>
  <c r="N3051" i="1"/>
  <c r="N3015" i="1"/>
  <c r="N2907" i="1"/>
  <c r="N2751" i="1"/>
  <c r="N2679" i="1"/>
  <c r="N2643" i="1"/>
  <c r="N2547" i="1"/>
  <c r="N5042" i="1"/>
  <c r="N4898" i="1"/>
  <c r="N4862" i="1"/>
  <c r="N4838" i="1"/>
  <c r="N4814" i="1"/>
  <c r="N4766" i="1"/>
  <c r="N4718" i="1"/>
  <c r="N4694" i="1"/>
  <c r="N4658" i="1"/>
  <c r="N4634" i="1"/>
  <c r="N4610" i="1"/>
  <c r="N4586" i="1"/>
  <c r="N4514" i="1"/>
  <c r="N4454" i="1"/>
  <c r="N4406" i="1"/>
  <c r="N4322" i="1"/>
  <c r="N4298" i="1"/>
  <c r="N4262" i="1"/>
  <c r="N4238" i="1"/>
  <c r="N4190" i="1"/>
  <c r="N4118" i="1"/>
  <c r="N4058" i="1"/>
  <c r="N4034" i="1"/>
  <c r="N3938" i="1"/>
  <c r="N3890" i="1"/>
  <c r="N3782" i="1"/>
  <c r="N3758" i="1"/>
  <c r="N3734" i="1"/>
  <c r="N3686" i="1"/>
  <c r="N3662" i="1"/>
  <c r="N3638" i="1"/>
  <c r="N3602" i="1"/>
  <c r="N3578" i="1"/>
  <c r="N3530" i="1"/>
  <c r="N3506" i="1"/>
  <c r="N3482" i="1"/>
  <c r="N3434" i="1"/>
  <c r="N3386" i="1"/>
  <c r="N3350" i="1"/>
  <c r="N5149" i="1"/>
  <c r="N5137" i="1"/>
  <c r="N5125" i="1"/>
  <c r="N5113" i="1"/>
  <c r="N5101" i="1"/>
  <c r="N5041" i="1"/>
  <c r="N5005" i="1"/>
  <c r="N4981" i="1"/>
  <c r="N4957" i="1"/>
  <c r="N4945" i="1"/>
  <c r="N4933" i="1"/>
  <c r="N4921" i="1"/>
  <c r="N4897" i="1"/>
  <c r="N4885" i="1"/>
  <c r="N4873" i="1"/>
  <c r="N4837" i="1"/>
  <c r="N4825" i="1"/>
  <c r="N4813" i="1"/>
  <c r="N4729" i="1"/>
  <c r="N4693" i="1"/>
  <c r="N4657" i="1"/>
  <c r="N4645" i="1"/>
  <c r="N4621" i="1"/>
  <c r="N4609" i="1"/>
  <c r="N4573" i="1"/>
  <c r="N4561" i="1"/>
  <c r="N4549" i="1"/>
  <c r="N4537" i="1"/>
  <c r="N4525" i="1"/>
  <c r="N4501" i="1"/>
  <c r="N4489" i="1"/>
  <c r="N4465" i="1"/>
  <c r="N4453" i="1"/>
  <c r="N4405" i="1"/>
  <c r="N4345" i="1"/>
  <c r="N4333" i="1"/>
  <c r="N4321" i="1"/>
  <c r="N4309" i="1"/>
  <c r="N5987" i="1"/>
  <c r="N3064" i="1"/>
  <c r="N3040" i="1"/>
  <c r="N3016" i="1"/>
  <c r="N2992" i="1"/>
  <c r="N2920" i="1"/>
  <c r="N2896" i="1"/>
  <c r="N2824" i="1"/>
  <c r="N2800" i="1"/>
  <c r="N2776" i="1"/>
  <c r="N2764" i="1"/>
  <c r="N2704" i="1"/>
  <c r="N2692" i="1"/>
  <c r="N3052" i="1"/>
  <c r="N3004" i="1"/>
  <c r="N2980" i="1"/>
  <c r="N2956" i="1"/>
  <c r="N2932" i="1"/>
  <c r="N2884" i="1"/>
  <c r="N2848" i="1"/>
  <c r="N2788" i="1"/>
  <c r="N2752" i="1"/>
  <c r="N5951" i="1"/>
  <c r="N5927" i="1"/>
  <c r="N5915" i="1"/>
  <c r="N5891" i="1"/>
  <c r="N5867" i="1"/>
  <c r="N5855" i="1"/>
  <c r="N5819" i="1"/>
  <c r="N5807" i="1"/>
  <c r="N5795" i="1"/>
  <c r="N5783" i="1"/>
  <c r="N5759" i="1"/>
  <c r="N5747" i="1"/>
  <c r="N5723" i="1"/>
  <c r="N5687" i="1"/>
  <c r="N5675" i="1"/>
  <c r="N5663" i="1"/>
  <c r="N5651" i="1"/>
  <c r="N5639" i="1"/>
  <c r="N5627" i="1"/>
  <c r="N5615" i="1"/>
  <c r="N5579" i="1"/>
  <c r="N5567" i="1"/>
  <c r="N5543" i="1"/>
  <c r="N5495" i="1"/>
  <c r="N5483" i="1"/>
  <c r="N5471" i="1"/>
  <c r="N5447" i="1"/>
  <c r="N5435" i="1"/>
  <c r="N5423" i="1"/>
  <c r="N5399" i="1"/>
  <c r="N5363" i="1"/>
  <c r="N5351" i="1"/>
  <c r="N5291" i="1"/>
  <c r="N5279" i="1"/>
  <c r="N5267" i="1"/>
  <c r="N5255" i="1"/>
  <c r="N5243" i="1"/>
  <c r="N5219" i="1"/>
  <c r="N5195" i="1"/>
  <c r="N5159" i="1"/>
  <c r="N5147" i="1"/>
  <c r="N5135" i="1"/>
  <c r="N5111" i="1"/>
  <c r="N5087" i="1"/>
  <c r="N5075" i="1"/>
  <c r="N5063" i="1"/>
  <c r="N5051" i="1"/>
  <c r="N5039" i="1"/>
  <c r="N5027" i="1"/>
  <c r="N5015" i="1"/>
  <c r="N5003" i="1"/>
  <c r="N4991" i="1"/>
  <c r="N4979" i="1"/>
  <c r="N4955" i="1"/>
  <c r="N4931" i="1"/>
  <c r="N4919" i="1"/>
  <c r="N4907" i="1"/>
  <c r="N4895" i="1"/>
  <c r="N4883" i="1"/>
  <c r="N4847" i="1"/>
  <c r="N4835" i="1"/>
  <c r="N4811" i="1"/>
  <c r="N4799" i="1"/>
  <c r="N4787" i="1"/>
  <c r="N4727" i="1"/>
  <c r="N4715" i="1"/>
  <c r="N4667" i="1"/>
  <c r="N4655" i="1"/>
  <c r="N4631" i="1"/>
  <c r="N4619" i="1"/>
  <c r="N4607" i="1"/>
  <c r="N4583" i="1"/>
  <c r="N4571" i="1"/>
  <c r="N4547" i="1"/>
  <c r="N4523" i="1"/>
  <c r="N4511" i="1"/>
  <c r="N4499" i="1"/>
  <c r="N4463" i="1"/>
  <c r="N4451" i="1"/>
  <c r="N4439" i="1"/>
  <c r="N4415" i="1"/>
  <c r="N4403" i="1"/>
  <c r="N4379" i="1"/>
  <c r="N4367" i="1"/>
  <c r="N4355" i="1"/>
  <c r="N4343" i="1"/>
  <c r="N4331" i="1"/>
  <c r="N4295" i="1"/>
  <c r="N4247" i="1"/>
  <c r="N4163" i="1"/>
  <c r="N4151" i="1"/>
  <c r="N4139" i="1"/>
  <c r="N4115" i="1"/>
  <c r="N4103" i="1"/>
  <c r="N4091" i="1"/>
  <c r="N4067" i="1"/>
  <c r="N4055" i="1"/>
  <c r="N4019" i="1"/>
  <c r="N3995" i="1"/>
  <c r="N3983" i="1"/>
  <c r="N3971" i="1"/>
  <c r="N3947" i="1"/>
  <c r="N3935" i="1"/>
  <c r="N3911" i="1"/>
  <c r="N3899" i="1"/>
  <c r="N3851" i="1"/>
  <c r="N3839" i="1"/>
  <c r="N3827" i="1"/>
  <c r="N3803" i="1"/>
  <c r="N3791" i="1"/>
  <c r="N3695" i="1"/>
  <c r="N3671" i="1"/>
  <c r="N3659" i="1"/>
  <c r="N3623" i="1"/>
  <c r="N3611" i="1"/>
  <c r="N5974" i="1"/>
  <c r="N5962" i="1"/>
  <c r="N5914" i="1"/>
  <c r="N5902" i="1"/>
  <c r="N5854" i="1"/>
  <c r="N5842" i="1"/>
  <c r="N5830" i="1"/>
  <c r="N5818" i="1"/>
  <c r="N5794" i="1"/>
  <c r="N5782" i="1"/>
  <c r="N5746" i="1"/>
  <c r="N5734" i="1"/>
  <c r="N5674" i="1"/>
  <c r="N5662" i="1"/>
  <c r="N5650" i="1"/>
  <c r="N5638" i="1"/>
  <c r="N5626" i="1"/>
  <c r="N5506" i="1"/>
  <c r="N5494" i="1"/>
  <c r="N5482" i="1"/>
  <c r="N5434" i="1"/>
  <c r="N5410" i="1"/>
  <c r="N5374" i="1"/>
  <c r="N5350" i="1"/>
  <c r="N5338" i="1"/>
  <c r="N5314" i="1"/>
  <c r="N5266" i="1"/>
  <c r="N5254" i="1"/>
  <c r="N5206" i="1"/>
  <c r="N5194" i="1"/>
  <c r="N5182" i="1"/>
  <c r="N5158" i="1"/>
  <c r="N5122" i="1"/>
  <c r="N5110" i="1"/>
  <c r="N5098" i="1"/>
  <c r="N5062" i="1"/>
  <c r="N5050" i="1"/>
  <c r="N5014" i="1"/>
  <c r="N4990" i="1"/>
  <c r="N4966" i="1"/>
  <c r="N4954" i="1"/>
  <c r="N4942" i="1"/>
  <c r="N4906" i="1"/>
  <c r="N4870" i="1"/>
  <c r="N4822" i="1"/>
  <c r="N4786" i="1"/>
  <c r="N4714" i="1"/>
  <c r="N4678" i="1"/>
  <c r="N4666" i="1"/>
  <c r="N4654" i="1"/>
  <c r="N4618" i="1"/>
  <c r="N4606" i="1"/>
  <c r="N4582" i="1"/>
  <c r="N4570" i="1"/>
  <c r="N4558" i="1"/>
  <c r="N4534" i="1"/>
  <c r="N4522" i="1"/>
  <c r="N4510" i="1"/>
  <c r="N4498" i="1"/>
  <c r="N4486" i="1"/>
  <c r="N4474" i="1"/>
  <c r="N4462" i="1"/>
  <c r="N4450" i="1"/>
  <c r="N4402" i="1"/>
  <c r="N4390" i="1"/>
  <c r="N4378" i="1"/>
  <c r="N4366" i="1"/>
  <c r="N4354" i="1"/>
  <c r="N4342" i="1"/>
  <c r="N4330" i="1"/>
  <c r="N4318" i="1"/>
  <c r="N4306" i="1"/>
  <c r="N4294" i="1"/>
  <c r="N4282" i="1"/>
  <c r="N4270" i="1"/>
  <c r="N4198" i="1"/>
  <c r="N4162" i="1"/>
  <c r="N4150" i="1"/>
  <c r="N4138" i="1"/>
  <c r="N4126" i="1"/>
  <c r="N4102" i="1"/>
  <c r="N4090" i="1"/>
  <c r="N4066" i="1"/>
  <c r="N4054" i="1"/>
  <c r="N4018" i="1"/>
  <c r="N3982" i="1"/>
  <c r="N3970" i="1"/>
  <c r="N3946" i="1"/>
  <c r="N3934" i="1"/>
  <c r="N3910" i="1"/>
  <c r="N3874" i="1"/>
  <c r="N3850" i="1"/>
  <c r="N3838" i="1"/>
  <c r="N3826" i="1"/>
  <c r="N3778" i="1"/>
  <c r="N3754" i="1"/>
  <c r="N3742" i="1"/>
  <c r="N3730" i="1"/>
  <c r="N3718" i="1"/>
  <c r="N3706" i="1"/>
  <c r="N3694" i="1"/>
  <c r="N3682" i="1"/>
  <c r="N3670" i="1"/>
  <c r="N3610" i="1"/>
  <c r="N3586" i="1"/>
  <c r="N3574" i="1"/>
  <c r="N3538" i="1"/>
  <c r="N3526" i="1"/>
  <c r="N3478" i="1"/>
  <c r="N3442" i="1"/>
  <c r="N3418" i="1"/>
  <c r="N3394" i="1"/>
  <c r="N3370" i="1"/>
  <c r="N3358" i="1"/>
  <c r="N3346" i="1"/>
  <c r="N3334" i="1"/>
  <c r="N3274" i="1"/>
  <c r="N3262" i="1"/>
  <c r="N3214" i="1"/>
  <c r="N3178" i="1"/>
  <c r="N3166" i="1"/>
  <c r="N3142" i="1"/>
  <c r="N3106" i="1"/>
  <c r="N3094" i="1"/>
  <c r="N3058" i="1"/>
  <c r="N3046" i="1"/>
  <c r="N3034" i="1"/>
  <c r="N2998" i="1"/>
  <c r="N2986" i="1"/>
  <c r="N2950" i="1"/>
  <c r="N2902" i="1"/>
  <c r="N2878" i="1"/>
  <c r="N2866" i="1"/>
  <c r="N2854" i="1"/>
  <c r="N2842" i="1"/>
  <c r="N2830" i="1"/>
  <c r="N2818" i="1"/>
  <c r="N2806" i="1"/>
  <c r="N2794" i="1"/>
  <c r="N2758" i="1"/>
  <c r="N5981" i="1"/>
  <c r="N5957" i="1"/>
  <c r="N5921" i="1"/>
  <c r="N5837" i="1"/>
  <c r="N5813" i="1"/>
  <c r="N5741" i="1"/>
  <c r="N5717" i="1"/>
  <c r="N5633" i="1"/>
  <c r="N5609" i="1"/>
  <c r="N5549" i="1"/>
  <c r="N5525" i="1"/>
  <c r="N5477" i="1"/>
  <c r="N5429" i="1"/>
  <c r="N5405" i="1"/>
  <c r="N5381" i="1"/>
  <c r="N5357" i="1"/>
  <c r="N5321" i="1"/>
  <c r="N5273" i="1"/>
  <c r="N5249" i="1"/>
  <c r="N5225" i="1"/>
  <c r="N5201" i="1"/>
  <c r="N5153" i="1"/>
  <c r="N5129" i="1"/>
  <c r="N5105" i="1"/>
  <c r="N5057" i="1"/>
  <c r="N5033" i="1"/>
  <c r="N5009" i="1"/>
  <c r="N4985" i="1"/>
  <c r="N4961" i="1"/>
  <c r="N4937" i="1"/>
  <c r="N4913" i="1"/>
  <c r="N4889" i="1"/>
  <c r="N4829" i="1"/>
  <c r="N4805" i="1"/>
  <c r="N4781" i="1"/>
  <c r="N4757" i="1"/>
  <c r="N4685" i="1"/>
  <c r="N4673" i="1"/>
  <c r="N4649" i="1"/>
  <c r="N4625" i="1"/>
  <c r="N4601" i="1"/>
  <c r="N4577" i="1"/>
  <c r="N4505" i="1"/>
  <c r="N4481" i="1"/>
  <c r="N4409" i="1"/>
  <c r="N4337" i="1"/>
  <c r="N4289" i="1"/>
  <c r="N4265" i="1"/>
  <c r="N4241" i="1"/>
  <c r="N4169" i="1"/>
  <c r="N4097" i="1"/>
  <c r="N4073" i="1"/>
  <c r="N4013" i="1"/>
  <c r="N3989" i="1"/>
  <c r="N3965" i="1"/>
  <c r="N3917" i="1"/>
  <c r="N3893" i="1"/>
  <c r="N3869" i="1"/>
  <c r="N3821" i="1"/>
  <c r="N3761" i="1"/>
  <c r="N3713" i="1"/>
  <c r="N3689" i="1"/>
  <c r="N3629" i="1"/>
  <c r="N3557" i="1"/>
  <c r="N3461" i="1"/>
  <c r="N3389" i="1"/>
  <c r="N3329" i="1"/>
  <c r="N3305" i="1"/>
  <c r="N3257" i="1"/>
  <c r="N3233" i="1"/>
  <c r="N3185" i="1"/>
  <c r="N5993" i="1"/>
  <c r="N5933" i="1"/>
  <c r="N5885" i="1"/>
  <c r="N5825" i="1"/>
  <c r="N5801" i="1"/>
  <c r="N5753" i="1"/>
  <c r="N5693" i="1"/>
  <c r="N5669" i="1"/>
  <c r="N5621" i="1"/>
  <c r="N5537" i="1"/>
  <c r="N5513" i="1"/>
  <c r="N5465" i="1"/>
  <c r="N5393" i="1"/>
  <c r="N5369" i="1"/>
  <c r="N5333" i="1"/>
  <c r="N5309" i="1"/>
  <c r="N5285" i="1"/>
  <c r="N5237" i="1"/>
  <c r="N5213" i="1"/>
  <c r="N5117" i="1"/>
  <c r="N5069" i="1"/>
  <c r="N5021" i="1"/>
  <c r="N4997" i="1"/>
  <c r="N4973" i="1"/>
  <c r="N4949" i="1"/>
  <c r="N4925" i="1"/>
  <c r="N4901" i="1"/>
  <c r="N4877" i="1"/>
  <c r="N4841" i="1"/>
  <c r="N4817" i="1"/>
  <c r="N4769" i="1"/>
  <c r="N4745" i="1"/>
  <c r="N4709" i="1"/>
  <c r="N4661" i="1"/>
  <c r="N4637" i="1"/>
  <c r="N4613" i="1"/>
  <c r="N4589" i="1"/>
  <c r="N4565" i="1"/>
  <c r="N4517" i="1"/>
  <c r="N4469" i="1"/>
  <c r="N4445" i="1"/>
  <c r="N4397" i="1"/>
  <c r="N4349" i="1"/>
  <c r="N4325" i="1"/>
  <c r="N4301" i="1"/>
  <c r="N4277" i="1"/>
  <c r="N4229" i="1"/>
  <c r="N4205" i="1"/>
  <c r="N4181" i="1"/>
  <c r="N4061" i="1"/>
  <c r="N3977" i="1"/>
  <c r="N3929" i="1"/>
  <c r="N3905" i="1"/>
  <c r="N3833" i="1"/>
  <c r="N3809" i="1"/>
  <c r="N3773" i="1"/>
  <c r="N3749" i="1"/>
  <c r="N3701" i="1"/>
  <c r="N3677" i="1"/>
  <c r="N3641" i="1"/>
  <c r="N3617" i="1"/>
  <c r="N3569" i="1"/>
  <c r="N3533" i="1"/>
  <c r="N3509" i="1"/>
  <c r="N3449" i="1"/>
  <c r="N3377" i="1"/>
  <c r="N3341" i="1"/>
  <c r="N3317" i="1"/>
  <c r="N3245" i="1"/>
  <c r="N3173" i="1"/>
  <c r="N3161" i="1"/>
  <c r="N3113" i="1"/>
  <c r="N3077" i="1"/>
  <c r="N3053" i="1"/>
  <c r="N3017" i="1"/>
  <c r="N2945" i="1"/>
  <c r="N2873" i="1"/>
  <c r="N2837" i="1"/>
  <c r="N2813" i="1"/>
  <c r="N2789" i="1"/>
  <c r="N2765" i="1"/>
  <c r="N2597" i="1"/>
  <c r="N2573" i="1"/>
  <c r="N2549" i="1"/>
  <c r="N2501" i="1"/>
  <c r="N2393" i="1"/>
  <c r="N2321" i="1"/>
  <c r="N5968" i="1"/>
  <c r="N5944" i="1"/>
  <c r="N5908" i="1"/>
  <c r="N5884" i="1"/>
  <c r="N5860" i="1"/>
  <c r="N5812" i="1"/>
  <c r="N5788" i="1"/>
  <c r="N5740" i="1"/>
  <c r="N5716" i="1"/>
  <c r="N5644" i="1"/>
  <c r="N5608" i="1"/>
  <c r="N5560" i="1"/>
  <c r="N5536" i="1"/>
  <c r="N5512" i="1"/>
  <c r="N5488" i="1"/>
  <c r="N5428" i="1"/>
  <c r="N5368" i="1"/>
  <c r="N5332" i="1"/>
  <c r="N5308" i="1"/>
  <c r="N5284" i="1"/>
  <c r="N5236" i="1"/>
  <c r="N5080" i="1"/>
  <c r="N5056" i="1"/>
  <c r="N4996" i="1"/>
  <c r="N4924" i="1"/>
  <c r="N4876" i="1"/>
  <c r="N4840" i="1"/>
  <c r="N4816" i="1"/>
  <c r="N4744" i="1"/>
  <c r="N4672" i="1"/>
  <c r="N4648" i="1"/>
  <c r="N4612" i="1"/>
  <c r="N4588" i="1"/>
  <c r="N4564" i="1"/>
  <c r="N4492" i="1"/>
  <c r="N4444" i="1"/>
  <c r="N4396" i="1"/>
  <c r="N4348" i="1"/>
  <c r="N4300" i="1"/>
  <c r="N4276" i="1"/>
  <c r="N4240" i="1"/>
  <c r="N4132" i="1"/>
  <c r="N4108" i="1"/>
  <c r="N4024" i="1"/>
  <c r="N4000" i="1"/>
  <c r="N3976" i="1"/>
  <c r="N3880" i="1"/>
  <c r="N3856" i="1"/>
  <c r="N3832" i="1"/>
  <c r="N3796" i="1"/>
  <c r="N3748" i="1"/>
  <c r="N3724" i="1"/>
  <c r="N3700" i="1"/>
  <c r="N3628" i="1"/>
  <c r="N3604" i="1"/>
  <c r="N3580" i="1"/>
  <c r="N3508" i="1"/>
  <c r="N3484" i="1"/>
  <c r="N3376" i="1"/>
  <c r="N3352" i="1"/>
  <c r="N3328" i="1"/>
  <c r="N3292" i="1"/>
  <c r="N3244" i="1"/>
  <c r="N3220" i="1"/>
  <c r="N3196" i="1"/>
  <c r="N3172" i="1"/>
  <c r="N3148" i="1"/>
  <c r="N3100" i="1"/>
  <c r="N3149" i="1"/>
  <c r="N3101" i="1"/>
  <c r="N3029" i="1"/>
  <c r="N3005" i="1"/>
  <c r="N2957" i="1"/>
  <c r="N2861" i="1"/>
  <c r="N2849" i="1"/>
  <c r="N2825" i="1"/>
  <c r="N2753" i="1"/>
  <c r="N2717" i="1"/>
  <c r="N2669" i="1"/>
  <c r="N2633" i="1"/>
  <c r="N2609" i="1"/>
  <c r="N2561" i="1"/>
  <c r="N2537" i="1"/>
  <c r="N2513" i="1"/>
  <c r="N2489" i="1"/>
  <c r="N2429" i="1"/>
  <c r="N2357" i="1"/>
  <c r="N2333" i="1"/>
  <c r="N2297" i="1"/>
  <c r="N5980" i="1"/>
  <c r="N5932" i="1"/>
  <c r="N5896" i="1"/>
  <c r="N5848" i="1"/>
  <c r="N5824" i="1"/>
  <c r="N5800" i="1"/>
  <c r="N5752" i="1"/>
  <c r="N5728" i="1"/>
  <c r="N5680" i="1"/>
  <c r="N5596" i="1"/>
  <c r="N5524" i="1"/>
  <c r="N5500" i="1"/>
  <c r="N5476" i="1"/>
  <c r="N5380" i="1"/>
  <c r="N5356" i="1"/>
  <c r="N5320" i="1"/>
  <c r="N5296" i="1"/>
  <c r="N5200" i="1"/>
  <c r="N5164" i="1"/>
  <c r="N5152" i="1"/>
  <c r="N5068" i="1"/>
  <c r="N5008" i="1"/>
  <c r="N4984" i="1"/>
  <c r="N4936" i="1"/>
  <c r="N4792" i="1"/>
  <c r="N4768" i="1"/>
  <c r="N4756" i="1"/>
  <c r="N4684" i="1"/>
  <c r="N4636" i="1"/>
  <c r="N4624" i="1"/>
  <c r="N4480" i="1"/>
  <c r="N4456" i="1"/>
  <c r="N4432" i="1"/>
  <c r="N4408" i="1"/>
  <c r="N4360" i="1"/>
  <c r="N4336" i="1"/>
  <c r="N4264" i="1"/>
  <c r="N4216" i="1"/>
  <c r="N4192" i="1"/>
  <c r="N4144" i="1"/>
  <c r="N4120" i="1"/>
  <c r="N4012" i="1"/>
  <c r="N3964" i="1"/>
  <c r="N3892" i="1"/>
  <c r="N3868" i="1"/>
  <c r="N3820" i="1"/>
  <c r="N3784" i="1"/>
  <c r="N3736" i="1"/>
  <c r="N3688" i="1"/>
  <c r="N3640" i="1"/>
  <c r="N3616" i="1"/>
  <c r="N3568" i="1"/>
  <c r="N3544" i="1"/>
  <c r="N3520" i="1"/>
  <c r="N3472" i="1"/>
  <c r="N3424" i="1"/>
  <c r="N3364" i="1"/>
  <c r="N3340" i="1"/>
  <c r="N3256" i="1"/>
  <c r="N3208" i="1"/>
  <c r="N3184" i="1"/>
  <c r="N3112" i="1"/>
  <c r="N5991" i="1"/>
  <c r="N5979" i="1"/>
  <c r="N5943" i="1"/>
  <c r="N5931" i="1"/>
  <c r="N5895" i="1"/>
  <c r="N5871" i="1"/>
  <c r="N5847" i="1"/>
  <c r="N5823" i="1"/>
  <c r="N5787" i="1"/>
  <c r="N5763" i="1"/>
  <c r="N5739" i="1"/>
  <c r="N5727" i="1"/>
  <c r="N5715" i="1"/>
  <c r="N5703" i="1"/>
  <c r="N5679" i="1"/>
  <c r="N5655" i="1"/>
  <c r="N5643" i="1"/>
  <c r="N5631" i="1"/>
  <c r="N5583" i="1"/>
  <c r="N5559" i="1"/>
  <c r="N5547" i="1"/>
  <c r="N5535" i="1"/>
  <c r="N5523" i="1"/>
  <c r="N5511" i="1"/>
  <c r="N5499" i="1"/>
  <c r="N5487" i="1"/>
  <c r="N5463" i="1"/>
  <c r="N5451" i="1"/>
  <c r="N5439" i="1"/>
  <c r="N5427" i="1"/>
  <c r="N5403" i="1"/>
  <c r="N5391" i="1"/>
  <c r="N5379" i="1"/>
  <c r="N5367" i="1"/>
  <c r="N5343" i="1"/>
  <c r="N5331" i="1"/>
  <c r="N5319" i="1"/>
  <c r="N5307" i="1"/>
  <c r="N5295" i="1"/>
  <c r="N5283" i="1"/>
  <c r="N5235" i="1"/>
  <c r="N5211" i="1"/>
  <c r="N5187" i="1"/>
  <c r="N5175" i="1"/>
  <c r="N5139" i="1"/>
  <c r="N5127" i="1"/>
  <c r="N5115" i="1"/>
  <c r="N5103" i="1"/>
  <c r="N5031" i="1"/>
  <c r="N5019" i="1"/>
  <c r="N5997" i="1"/>
  <c r="N5985" i="1"/>
  <c r="N5961" i="1"/>
  <c r="N5901" i="1"/>
  <c r="N5889" i="1"/>
  <c r="N5877" i="1"/>
  <c r="N5865" i="1"/>
  <c r="N5805" i="1"/>
  <c r="N5793" i="1"/>
  <c r="N5745" i="1"/>
  <c r="N5721" i="1"/>
  <c r="N5709" i="1"/>
  <c r="N5697" i="1"/>
  <c r="N5673" i="1"/>
  <c r="N5661" i="1"/>
  <c r="N5613" i="1"/>
  <c r="N5601" i="1"/>
  <c r="N5577" i="1"/>
  <c r="N5553" i="1"/>
  <c r="N5493" i="1"/>
  <c r="N5445" i="1"/>
  <c r="N5433" i="1"/>
  <c r="N5409" i="1"/>
  <c r="N5007" i="1"/>
  <c r="N4995" i="1"/>
  <c r="N4983" i="1"/>
  <c r="N4971" i="1"/>
  <c r="N4959" i="1"/>
  <c r="N4947" i="1"/>
  <c r="N4923" i="1"/>
  <c r="N4887" i="1"/>
  <c r="N4875" i="1"/>
  <c r="N4839" i="1"/>
  <c r="N4791" i="1"/>
  <c r="N4767" i="1"/>
  <c r="N4743" i="1"/>
  <c r="N4707" i="1"/>
  <c r="N4695" i="1"/>
  <c r="N4683" i="1"/>
  <c r="N4659" i="1"/>
  <c r="N4647" i="1"/>
  <c r="N4611" i="1"/>
  <c r="N4551" i="1"/>
  <c r="N4527" i="1"/>
  <c r="N4515" i="1"/>
  <c r="N4491" i="1"/>
  <c r="N4479" i="1"/>
  <c r="N4467" i="1"/>
  <c r="N4455" i="1"/>
  <c r="N4443" i="1"/>
  <c r="N4395" i="1"/>
  <c r="N4359" i="1"/>
  <c r="N4335" i="1"/>
  <c r="N4311" i="1"/>
  <c r="N4287" i="1"/>
  <c r="N4275" i="1"/>
  <c r="N4263" i="1"/>
  <c r="N4215" i="1"/>
  <c r="N4191" i="1"/>
  <c r="N4179" i="1"/>
  <c r="N4119" i="1"/>
  <c r="N4095" i="1"/>
  <c r="N4047" i="1"/>
  <c r="N4035" i="1"/>
  <c r="N4023" i="1"/>
  <c r="N4011" i="1"/>
  <c r="N3999" i="1"/>
  <c r="N3987" i="1"/>
  <c r="N3975" i="1"/>
  <c r="N3963" i="1"/>
  <c r="N3939" i="1"/>
  <c r="N3927" i="1"/>
  <c r="N3903" i="1"/>
  <c r="N3867" i="1"/>
  <c r="N3855" i="1"/>
  <c r="N3807" i="1"/>
  <c r="N3783" i="1"/>
  <c r="N3735" i="1"/>
  <c r="N3723" i="1"/>
  <c r="N3675" i="1"/>
  <c r="N3663" i="1"/>
  <c r="N3651" i="1"/>
  <c r="N3639" i="1"/>
  <c r="N3615" i="1"/>
  <c r="N3603" i="1"/>
  <c r="N3579" i="1"/>
  <c r="N3555" i="1"/>
  <c r="N3531" i="1"/>
  <c r="N3519" i="1"/>
  <c r="N3507" i="1"/>
  <c r="N3495" i="1"/>
  <c r="N3423" i="1"/>
  <c r="N3399" i="1"/>
  <c r="N3387" i="1"/>
  <c r="N3375" i="1"/>
  <c r="N3351" i="1"/>
  <c r="N3327" i="1"/>
  <c r="N3315" i="1"/>
  <c r="N3303" i="1"/>
  <c r="N3291" i="1"/>
  <c r="N3279" i="1"/>
  <c r="N3267" i="1"/>
  <c r="N3255" i="1"/>
  <c r="N3243" i="1"/>
  <c r="N3219" i="1"/>
  <c r="N3207" i="1"/>
  <c r="N3183" i="1"/>
  <c r="N3111" i="1"/>
  <c r="N5984" i="1"/>
  <c r="N5948" i="1"/>
  <c r="N5912" i="1"/>
  <c r="N5876" i="1"/>
  <c r="N5828" i="1"/>
  <c r="N5780" i="1"/>
  <c r="N5744" i="1"/>
  <c r="N5672" i="1"/>
  <c r="N5552" i="1"/>
  <c r="N5516" i="1"/>
  <c r="N5468" i="1"/>
  <c r="N5420" i="1"/>
  <c r="N5348" i="1"/>
  <c r="N5312" i="1"/>
  <c r="N5264" i="1"/>
  <c r="N5192" i="1"/>
  <c r="N5156" i="1"/>
  <c r="N5072" i="1"/>
  <c r="N5036" i="1"/>
  <c r="N4976" i="1"/>
  <c r="N4940" i="1"/>
  <c r="N5972" i="1"/>
  <c r="N5936" i="1"/>
  <c r="N5816" i="1"/>
  <c r="N5708" i="1"/>
  <c r="N5588" i="1"/>
  <c r="N5540" i="1"/>
  <c r="N5492" i="1"/>
  <c r="N5408" i="1"/>
  <c r="N5324" i="1"/>
  <c r="N5168" i="1"/>
  <c r="N5096" i="1"/>
  <c r="N5048" i="1"/>
  <c r="N5000" i="1"/>
  <c r="N4964" i="1"/>
  <c r="N4928" i="1"/>
  <c r="N3931" i="1"/>
  <c r="N5960" i="1"/>
  <c r="N5924" i="1"/>
  <c r="N5888" i="1"/>
  <c r="N5792" i="1"/>
  <c r="N5732" i="1"/>
  <c r="N5660" i="1"/>
  <c r="N5624" i="1"/>
  <c r="N5528" i="1"/>
  <c r="N5504" i="1"/>
  <c r="N5360" i="1"/>
  <c r="N5276" i="1"/>
  <c r="N5240" i="1"/>
  <c r="N5144" i="1"/>
  <c r="N5084" i="1"/>
  <c r="N5060" i="1"/>
  <c r="N5024" i="1"/>
  <c r="N4952" i="1"/>
  <c r="N4904" i="1"/>
  <c r="N5995" i="1"/>
  <c r="N5983" i="1"/>
  <c r="N5959" i="1"/>
  <c r="N5947" i="1"/>
  <c r="N5923" i="1"/>
  <c r="N5899" i="1"/>
  <c r="N5887" i="1"/>
  <c r="N5875" i="1"/>
  <c r="N5851" i="1"/>
  <c r="N5839" i="1"/>
  <c r="N5815" i="1"/>
  <c r="N5803" i="1"/>
  <c r="N5791" i="1"/>
  <c r="N5779" i="1"/>
  <c r="N5755" i="1"/>
  <c r="N5731" i="1"/>
  <c r="N5695" i="1"/>
  <c r="N5659" i="1"/>
  <c r="N5635" i="1"/>
  <c r="N5611" i="1"/>
  <c r="N5599" i="1"/>
  <c r="N5575" i="1"/>
  <c r="N5563" i="1"/>
  <c r="N5515" i="1"/>
  <c r="N5503" i="1"/>
  <c r="N5491" i="1"/>
  <c r="N5479" i="1"/>
  <c r="N5443" i="1"/>
  <c r="N5431" i="1"/>
  <c r="N5383" i="1"/>
  <c r="N5371" i="1"/>
  <c r="N5347" i="1"/>
  <c r="N5335" i="1"/>
  <c r="N5323" i="1"/>
  <c r="N5311" i="1"/>
  <c r="N5299" i="1"/>
  <c r="N5287" i="1"/>
  <c r="N5239" i="1"/>
  <c r="N5215" i="1"/>
  <c r="N5203" i="1"/>
  <c r="N5191" i="1"/>
  <c r="N5143" i="1"/>
  <c r="N5131" i="1"/>
  <c r="N5119" i="1"/>
  <c r="N5083" i="1"/>
  <c r="N5071" i="1"/>
  <c r="N5059" i="1"/>
  <c r="N5047" i="1"/>
  <c r="N5035" i="1"/>
  <c r="N4987" i="1"/>
  <c r="N4975" i="1"/>
  <c r="N4951" i="1"/>
  <c r="N4903" i="1"/>
  <c r="N4855" i="1"/>
  <c r="N4843" i="1"/>
  <c r="N4831" i="1"/>
  <c r="N4819" i="1"/>
  <c r="N4807" i="1"/>
  <c r="N4795" i="1"/>
  <c r="N4783" i="1"/>
  <c r="N4771" i="1"/>
  <c r="N4747" i="1"/>
  <c r="N4711" i="1"/>
  <c r="N4699" i="1"/>
  <c r="N4663" i="1"/>
  <c r="N4627" i="1"/>
  <c r="N4579" i="1"/>
  <c r="N4567" i="1"/>
  <c r="N4555" i="1"/>
  <c r="N4531" i="1"/>
  <c r="N4495" i="1"/>
  <c r="N4471" i="1"/>
  <c r="N4459" i="1"/>
  <c r="N4423" i="1"/>
  <c r="N4411" i="1"/>
  <c r="N4399" i="1"/>
  <c r="N4375" i="1"/>
  <c r="N4363" i="1"/>
  <c r="N4351" i="1"/>
  <c r="N4339" i="1"/>
  <c r="N4327" i="1"/>
  <c r="N4315" i="1"/>
  <c r="N4303" i="1"/>
  <c r="N4267" i="1"/>
  <c r="N4255" i="1"/>
  <c r="N4207" i="1"/>
  <c r="N4195" i="1"/>
  <c r="N4171" i="1"/>
  <c r="N4159" i="1"/>
  <c r="N4147" i="1"/>
  <c r="N4135" i="1"/>
  <c r="N4111" i="1"/>
  <c r="N4087" i="1"/>
  <c r="N4075" i="1"/>
  <c r="N4063" i="1"/>
  <c r="N4039" i="1"/>
  <c r="N4027" i="1"/>
  <c r="N4015" i="1"/>
  <c r="N4003" i="1"/>
  <c r="N3991" i="1"/>
  <c r="N3979" i="1"/>
  <c r="N3955" i="1"/>
  <c r="N3943" i="1"/>
  <c r="N5906" i="1"/>
  <c r="N5882" i="1"/>
  <c r="N5798" i="1"/>
  <c r="N5750" i="1"/>
  <c r="N5702" i="1"/>
  <c r="N5666" i="1"/>
  <c r="N5630" i="1"/>
  <c r="N5966" i="1"/>
  <c r="N5942" i="1"/>
  <c r="N5894" i="1"/>
  <c r="N5834" i="1"/>
  <c r="N5762" i="1"/>
  <c r="N5738" i="1"/>
  <c r="N5714" i="1"/>
  <c r="N5678" i="1"/>
  <c r="N5654" i="1"/>
  <c r="N5618" i="1"/>
  <c r="N5582" i="1"/>
  <c r="N5570" i="1"/>
  <c r="N5558" i="1"/>
  <c r="N5534" i="1"/>
  <c r="N5498" i="1"/>
  <c r="N5486" i="1"/>
  <c r="N5474" i="1"/>
  <c r="N5462" i="1"/>
  <c r="N5438" i="1"/>
  <c r="N5426" i="1"/>
  <c r="N5402" i="1"/>
  <c r="N5378" i="1"/>
  <c r="N5318" i="1"/>
  <c r="N5306" i="1"/>
  <c r="N5294" i="1"/>
  <c r="N5282" i="1"/>
  <c r="N5270" i="1"/>
  <c r="N5234" i="1"/>
  <c r="N5210" i="1"/>
  <c r="N5198" i="1"/>
  <c r="N5186" i="1"/>
  <c r="N5162" i="1"/>
  <c r="N5150" i="1"/>
  <c r="N5138" i="1"/>
  <c r="N5126" i="1"/>
  <c r="N5989" i="1"/>
  <c r="N5977" i="1"/>
  <c r="N5965" i="1"/>
  <c r="N5953" i="1"/>
  <c r="N5941" i="1"/>
  <c r="N5917" i="1"/>
  <c r="N5893" i="1"/>
  <c r="N5881" i="1"/>
  <c r="N5833" i="1"/>
  <c r="N5821" i="1"/>
  <c r="N5809" i="1"/>
  <c r="N5785" i="1"/>
  <c r="N5761" i="1"/>
  <c r="N5749" i="1"/>
  <c r="N5713" i="1"/>
  <c r="N5701" i="1"/>
  <c r="N5677" i="1"/>
  <c r="N5665" i="1"/>
  <c r="N5629" i="1"/>
  <c r="N5593" i="1"/>
  <c r="N5581" i="1"/>
  <c r="N5557" i="1"/>
  <c r="N5533" i="1"/>
  <c r="N5521" i="1"/>
  <c r="N5509" i="1"/>
  <c r="N5497" i="1"/>
  <c r="N5473" i="1"/>
  <c r="N5449" i="1"/>
  <c r="N5437" i="1"/>
  <c r="N5425" i="1"/>
  <c r="N5413" i="1"/>
  <c r="N5389" i="1"/>
  <c r="N5317" i="1"/>
  <c r="N5293" i="1"/>
  <c r="N5281" i="1"/>
  <c r="N5257" i="1"/>
  <c r="N5245" i="1"/>
  <c r="N5233" i="1"/>
  <c r="N5221" i="1"/>
  <c r="N5209" i="1"/>
  <c r="N5197" i="1"/>
  <c r="N5185" i="1"/>
  <c r="N5029" i="1"/>
  <c r="N3907" i="1"/>
  <c r="N3895" i="1"/>
  <c r="N3883" i="1"/>
  <c r="N3859" i="1"/>
  <c r="N3823" i="1"/>
  <c r="N3811" i="1"/>
  <c r="N3799" i="1"/>
  <c r="N3775" i="1"/>
  <c r="N3703" i="1"/>
  <c r="N3691" i="1"/>
  <c r="N3679" i="1"/>
  <c r="N3655" i="1"/>
  <c r="N3643" i="1"/>
  <c r="N3631" i="1"/>
  <c r="N3619" i="1"/>
  <c r="N3607" i="1"/>
  <c r="N3595" i="1"/>
  <c r="N3547" i="1"/>
  <c r="N3523" i="1"/>
  <c r="N3511" i="1"/>
  <c r="N3499" i="1"/>
  <c r="N3487" i="1"/>
  <c r="N3475" i="1"/>
  <c r="N3463" i="1"/>
  <c r="N3451" i="1"/>
  <c r="N3439" i="1"/>
  <c r="N3427" i="1"/>
  <c r="N3379" i="1"/>
  <c r="N3367" i="1"/>
  <c r="N3343" i="1"/>
  <c r="N3319" i="1"/>
  <c r="N3307" i="1"/>
  <c r="N3295" i="1"/>
  <c r="N3235" i="1"/>
  <c r="N5994" i="1"/>
  <c r="N5982" i="1"/>
  <c r="N5970" i="1"/>
  <c r="N5958" i="1"/>
  <c r="N5838" i="1"/>
  <c r="N5814" i="1"/>
  <c r="N5802" i="1"/>
  <c r="N5730" i="1"/>
  <c r="N5706" i="1"/>
  <c r="N5694" i="1"/>
  <c r="N5658" i="1"/>
  <c r="N5586" i="1"/>
  <c r="N5562" i="1"/>
  <c r="N5538" i="1"/>
  <c r="N5526" i="1"/>
  <c r="N5514" i="1"/>
  <c r="N5466" i="1"/>
  <c r="N5454" i="1"/>
  <c r="N5298" i="1"/>
  <c r="N5286" i="1"/>
  <c r="N5250" i="1"/>
  <c r="N5238" i="1"/>
  <c r="N5226" i="1"/>
  <c r="N5214" i="1"/>
  <c r="N5166" i="1"/>
  <c r="N5130" i="1"/>
  <c r="N5118" i="1"/>
  <c r="N5082" i="1"/>
  <c r="N5070" i="1"/>
  <c r="N4974" i="1"/>
  <c r="N4914" i="1"/>
  <c r="N4842" i="1"/>
  <c r="N4770" i="1"/>
  <c r="N4758" i="1"/>
  <c r="N4722" i="1"/>
  <c r="N4686" i="1"/>
  <c r="N4650" i="1"/>
  <c r="N4638" i="1"/>
  <c r="N4518" i="1"/>
  <c r="N4350" i="1"/>
  <c r="N4242" i="1"/>
  <c r="N4218" i="1"/>
  <c r="N4182" i="1"/>
  <c r="N4110" i="1"/>
  <c r="N4038" i="1"/>
  <c r="N3918" i="1"/>
  <c r="N3846" i="1"/>
  <c r="N3690" i="1"/>
  <c r="N3606" i="1"/>
  <c r="N3570" i="1"/>
  <c r="N3486" i="1"/>
  <c r="N3223" i="1"/>
  <c r="N3199" i="1"/>
  <c r="N3163" i="1"/>
  <c r="N3091" i="1"/>
  <c r="N3067" i="1"/>
  <c r="N2971" i="1"/>
  <c r="N2923" i="1"/>
  <c r="N2887" i="1"/>
  <c r="N2839" i="1"/>
  <c r="N2791" i="1"/>
  <c r="N2707" i="1"/>
  <c r="N2683" i="1"/>
  <c r="N2659" i="1"/>
  <c r="N2635" i="1"/>
  <c r="N2611" i="1"/>
  <c r="N2587" i="1"/>
  <c r="N2527" i="1"/>
  <c r="N3187" i="1"/>
  <c r="N3139" i="1"/>
  <c r="N3079" i="1"/>
  <c r="N3055" i="1"/>
  <c r="N2959" i="1"/>
  <c r="N2935" i="1"/>
  <c r="N2911" i="1"/>
  <c r="N2827" i="1"/>
  <c r="N2803" i="1"/>
  <c r="N2755" i="1"/>
  <c r="N2719" i="1"/>
  <c r="N2695" i="1"/>
  <c r="N2671" i="1"/>
  <c r="N2623" i="1"/>
  <c r="N2599" i="1"/>
  <c r="N5922" i="1"/>
  <c r="N5910" i="1"/>
  <c r="N5862" i="1"/>
  <c r="N5766" i="1"/>
  <c r="N5754" i="1"/>
  <c r="N5742" i="1"/>
  <c r="N5718" i="1"/>
  <c r="N5634" i="1"/>
  <c r="N5610" i="1"/>
  <c r="N5598" i="1"/>
  <c r="N5574" i="1"/>
  <c r="N5490" i="1"/>
  <c r="N5406" i="1"/>
  <c r="N5346" i="1"/>
  <c r="N5262" i="1"/>
  <c r="N5094" i="1"/>
  <c r="N5034" i="1"/>
  <c r="N4986" i="1"/>
  <c r="N4938" i="1"/>
  <c r="N4902" i="1"/>
  <c r="N4890" i="1"/>
  <c r="N4830" i="1"/>
  <c r="N4818" i="1"/>
  <c r="N4782" i="1"/>
  <c r="N4734" i="1"/>
  <c r="N4698" i="1"/>
  <c r="N4674" i="1"/>
  <c r="N4662" i="1"/>
  <c r="N4626" i="1"/>
  <c r="N4602" i="1"/>
  <c r="N4590" i="1"/>
  <c r="N4542" i="1"/>
  <c r="N4530" i="1"/>
  <c r="N4470" i="1"/>
  <c r="N4458" i="1"/>
  <c r="N4422" i="1"/>
  <c r="N4410" i="1"/>
  <c r="N4398" i="1"/>
  <c r="N4386" i="1"/>
  <c r="N4362" i="1"/>
  <c r="N4338" i="1"/>
  <c r="N4302" i="1"/>
  <c r="N4290" i="1"/>
  <c r="N4278" i="1"/>
  <c r="N4254" i="1"/>
  <c r="N4230" i="1"/>
  <c r="N4194" i="1"/>
  <c r="N4170" i="1"/>
  <c r="N4086" i="1"/>
  <c r="N4062" i="1"/>
  <c r="N4050" i="1"/>
  <c r="N4026" i="1"/>
  <c r="N4014" i="1"/>
  <c r="N4002" i="1"/>
  <c r="N3990" i="1"/>
  <c r="N3942" i="1"/>
  <c r="N3930" i="1"/>
  <c r="N3870" i="1"/>
  <c r="N3822" i="1"/>
  <c r="N3810" i="1"/>
  <c r="N3750" i="1"/>
  <c r="N3738" i="1"/>
  <c r="N3714" i="1"/>
  <c r="N3702" i="1"/>
  <c r="N3678" i="1"/>
  <c r="N3654" i="1"/>
  <c r="N3630" i="1"/>
  <c r="N3546" i="1"/>
  <c r="N3534" i="1"/>
  <c r="N3498" i="1"/>
  <c r="N3474" i="1"/>
  <c r="N3462" i="1"/>
  <c r="N3450" i="1"/>
  <c r="N3438" i="1"/>
  <c r="N3426" i="1"/>
  <c r="N3378" i="1"/>
  <c r="N3354" i="1"/>
  <c r="N3330" i="1"/>
  <c r="N3282" i="1"/>
  <c r="N3270" i="1"/>
  <c r="N3234" i="1"/>
  <c r="N3150" i="1"/>
  <c r="N3138" i="1"/>
  <c r="N3126" i="1"/>
  <c r="N3102" i="1"/>
  <c r="N3066" i="1"/>
  <c r="N3042" i="1"/>
  <c r="N3030" i="1"/>
  <c r="N3006" i="1"/>
  <c r="N2994" i="1"/>
  <c r="N2982" i="1"/>
  <c r="N2970" i="1"/>
  <c r="N2958" i="1"/>
  <c r="N2934" i="1"/>
  <c r="N2910" i="1"/>
  <c r="N2898" i="1"/>
  <c r="N2886" i="1"/>
  <c r="N2850" i="1"/>
  <c r="N2826" i="1"/>
  <c r="N2790" i="1"/>
  <c r="N2778" i="1"/>
  <c r="N2754" i="1"/>
  <c r="N2718" i="1"/>
  <c r="N2706" i="1"/>
  <c r="N2682" i="1"/>
  <c r="N2670" i="1"/>
  <c r="N2658" i="1"/>
  <c r="N2634" i="1"/>
  <c r="N2610" i="1"/>
  <c r="N2598" i="1"/>
  <c r="N2574" i="1"/>
  <c r="N2562" i="1"/>
</calcChain>
</file>

<file path=xl/sharedStrings.xml><?xml version="1.0" encoding="utf-8"?>
<sst xmlns="http://schemas.openxmlformats.org/spreadsheetml/2006/main" count="30144" uniqueCount="75">
  <si>
    <t>ID_Transaccion</t>
  </si>
  <si>
    <t>Fecha</t>
  </si>
  <si>
    <t>Tipo_Movimiento</t>
  </si>
  <si>
    <t>ID_Producto</t>
  </si>
  <si>
    <t>Nombre_Producto</t>
  </si>
  <si>
    <t>Cantidad</t>
  </si>
  <si>
    <t>Costo_Unitario</t>
  </si>
  <si>
    <t>Precio_Venta_Unitario</t>
  </si>
  <si>
    <t>Origen</t>
  </si>
  <si>
    <t>Proveedor_Cliente</t>
  </si>
  <si>
    <t>Venta</t>
  </si>
  <si>
    <t>PROD-007</t>
  </si>
  <si>
    <t>SSD 1TB</t>
  </si>
  <si>
    <t>PC Gamers World</t>
  </si>
  <si>
    <t>PROD-003</t>
  </si>
  <si>
    <t>Global Office</t>
  </si>
  <si>
    <t>Produccion</t>
  </si>
  <si>
    <t>PROD-002</t>
  </si>
  <si>
    <t>N/A</t>
  </si>
  <si>
    <t>PROD-009</t>
  </si>
  <si>
    <t>Monitor Curvo 27''</t>
  </si>
  <si>
    <t>PROD-010</t>
  </si>
  <si>
    <t>Webcam HD Pro</t>
  </si>
  <si>
    <t>Venta Directa Online</t>
  </si>
  <si>
    <t>Compra</t>
  </si>
  <si>
    <t>PROD-008</t>
  </si>
  <si>
    <t>Componentes Globales</t>
  </si>
  <si>
    <t>PROD-001</t>
  </si>
  <si>
    <t>VisionParts</t>
  </si>
  <si>
    <t>PROD-006</t>
  </si>
  <si>
    <t>SSD 512GB</t>
  </si>
  <si>
    <t>CorpTech Solutions</t>
  </si>
  <si>
    <t>PROD-005</t>
  </si>
  <si>
    <t>Procesador Gamma</t>
  </si>
  <si>
    <t>PROD-004</t>
  </si>
  <si>
    <t>EducaTech</t>
  </si>
  <si>
    <t>TechSupplies Inc,</t>
  </si>
  <si>
    <t>PowerCell Co,</t>
  </si>
  <si>
    <t>Etiquetas de fila</t>
  </si>
  <si>
    <t>Total general</t>
  </si>
  <si>
    <t>Etiquetas de columna</t>
  </si>
  <si>
    <t>Tarjeta Gráfica Eco</t>
  </si>
  <si>
    <t>Portátil Z1 Pro</t>
  </si>
  <si>
    <t>Batería Larga Duración</t>
  </si>
  <si>
    <t>Portátil Z1</t>
  </si>
  <si>
    <t>Tarjeta Gráfica Pro</t>
  </si>
  <si>
    <t>Fabricación</t>
  </si>
  <si>
    <t>Ingresos</t>
  </si>
  <si>
    <t>CosteAdquisicionPromedio</t>
  </si>
  <si>
    <t>Coste_Vemta</t>
  </si>
  <si>
    <t>Margen</t>
  </si>
  <si>
    <t>Suma de Margen</t>
  </si>
  <si>
    <t>2022</t>
  </si>
  <si>
    <t>2023</t>
  </si>
  <si>
    <t>2024</t>
  </si>
  <si>
    <t>Años (Fecha)</t>
  </si>
  <si>
    <t>ene</t>
  </si>
  <si>
    <t>feb</t>
  </si>
  <si>
    <t>mar</t>
  </si>
  <si>
    <t>abr</t>
  </si>
  <si>
    <t>may</t>
  </si>
  <si>
    <t>jun</t>
  </si>
  <si>
    <t>jul</t>
  </si>
  <si>
    <t>ago</t>
  </si>
  <si>
    <t>sep</t>
  </si>
  <si>
    <t>oct</t>
  </si>
  <si>
    <t>nov</t>
  </si>
  <si>
    <t>dic</t>
  </si>
  <si>
    <t>Margen Total por producto</t>
  </si>
  <si>
    <t>Gestión inventario</t>
  </si>
  <si>
    <t>Suma de Cantidad</t>
  </si>
  <si>
    <t>Ventas</t>
  </si>
  <si>
    <t>Diferencia</t>
  </si>
  <si>
    <t>Stock</t>
  </si>
  <si>
    <t>Evaluación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</si>
</sst>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6" formatCode="#,##0\ &quot;€&quot;;[Red]\-#,##0\ &quot;€&quot;"/>
    <numFmt numFmtId="8" formatCode="#,##0.00\ &quot;€&quot;;[Red]\-#,##0.00\ &quot;€&quot;"/>
    <numFmt numFmtId="164" formatCode="_-* #,##0_-;\-* #,##0_-;_-* &quot;-&quot;??_-;_-@_-"/>
    <numFmt numFmtId="170" formatCode="[Color10]\ \+\ #,##0;[Red]\ \ \-\ #,##0"/>
    <numFmt numFmtId="171" formatCode="[Color10]\ \+\ #,##0.0;[Red]\ \ \-\ #,##0.0"/>
  </numFmts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4">
    <xf numFmtId="0" fontId="0" fillId="0" borderId="0" xfId="0"/>
    <xf numFmtId="14" fontId="0" fillId="0" borderId="0" xfId="0" applyNumberFormat="1"/>
    <xf numFmtId="15" fontId="0" fillId="0" borderId="0" xfId="0" applyNumberFormat="1"/>
    <xf numFmtId="8" fontId="0" fillId="0" borderId="0" xfId="0" applyNumberFormat="1"/>
    <xf numFmtId="0" fontId="17" fillId="0" borderId="0" xfId="0" applyFont="1"/>
    <xf numFmtId="8" fontId="17" fillId="0" borderId="0" xfId="0" applyNumberFormat="1" applyFont="1"/>
    <xf numFmtId="0" fontId="0" fillId="0" borderId="0" xfId="0" pivotButton="1"/>
    <xf numFmtId="0" fontId="0" fillId="0" borderId="0" xfId="0" applyAlignment="1">
      <alignment horizontal="left"/>
    </xf>
    <xf numFmtId="164" fontId="0" fillId="0" borderId="0" xfId="0" applyNumberFormat="1"/>
    <xf numFmtId="6" fontId="0" fillId="0" borderId="0" xfId="0" applyNumberFormat="1"/>
    <xf numFmtId="0" fontId="0" fillId="0" borderId="0" xfId="0" applyAlignment="1">
      <alignment horizontal="left" indent="1"/>
    </xf>
    <xf numFmtId="170" fontId="0" fillId="0" borderId="0" xfId="0" applyNumberFormat="1"/>
    <xf numFmtId="0" fontId="0" fillId="0" borderId="0" xfId="0" applyAlignment="1">
      <alignment horizontal="center"/>
    </xf>
    <xf numFmtId="171" fontId="0" fillId="0" borderId="0" xfId="0" applyNumberFormat="1" applyAlignment="1">
      <alignment horizont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12">
    <dxf>
      <numFmt numFmtId="164" formatCode="_-* #,##0_-;\-* #,##0_-;_-* &quot;-&quot;??_-;_-@_-"/>
    </dxf>
    <dxf>
      <numFmt numFmtId="164" formatCode="_-* #,##0_-;\-* #,##0_-;_-* &quot;-&quot;??_-;_-@_-"/>
    </dxf>
    <dxf>
      <numFmt numFmtId="164" formatCode="_-* #,##0_-;\-* #,##0_-;_-* &quot;-&quot;??_-;_-@_-"/>
    </dxf>
    <dxf>
      <numFmt numFmtId="10" formatCode="#,##0\ &quot;€&quot;;[Red]\-#,##0\ &quot;€&quot;"/>
    </dxf>
    <dxf>
      <numFmt numFmtId="12" formatCode="#,##0.00\ &quot;€&quot;;[Red]\-#,##0.00\ &quot;€&quot;"/>
    </dxf>
    <dxf>
      <numFmt numFmtId="12" formatCode="#,##0.00\ &quot;€&quot;;[Red]\-#,##0.00\ &quot;€&quot;"/>
    </dxf>
    <dxf>
      <numFmt numFmtId="12" formatCode="#,##0.00\ &quot;€&quot;;[Red]\-#,##0.00\ &quot;€&quot;"/>
    </dxf>
    <dxf>
      <numFmt numFmtId="12" formatCode="#,##0.00\ &quot;€&quot;;[Red]\-#,##0.00\ &quot;€&quot;"/>
    </dxf>
    <dxf>
      <numFmt numFmtId="12" formatCode="#,##0.00\ &quot;€&quot;;[Red]\-#,##0.00\ &quot;€&quot;"/>
    </dxf>
    <dxf>
      <numFmt numFmtId="12" formatCode="#,##0.00\ &quot;€&quot;;[Red]\-#,##0.00\ &quot;€&quot;"/>
    </dxf>
    <dxf>
      <numFmt numFmtId="19" formatCode="dd/mm/yyyy"/>
    </dxf>
    <dxf>
      <font>
        <strike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microsoft.com/office/2011/relationships/timelineCache" Target="timelineCaches/timelineCach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07/relationships/slicerCache" Target="slicerCaches/slicerCache2.xml"/><Relationship Id="rId11" Type="http://schemas.openxmlformats.org/officeDocument/2006/relationships/calcChain" Target="calcChain.xml"/><Relationship Id="rId5" Type="http://schemas.microsoft.com/office/2007/relationships/slicerCache" Target="slicerCaches/slicerCache1.xml"/><Relationship Id="rId10" Type="http://schemas.openxmlformats.org/officeDocument/2006/relationships/sharedStrings" Target="sharedStrings.xml"/><Relationship Id="rId4" Type="http://schemas.openxmlformats.org/officeDocument/2006/relationships/pivotCacheDefinition" Target="pivotCache/pivotCacheDefinition1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3.xml"/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4.xml"/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[datos_empresa.xlsx]TD!TD_MargenProducto</c:name>
    <c:fmtId val="8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500" b="1" i="0" u="none" strike="noStrike" kern="1200" cap="all" spc="100" normalizeH="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margen total por producto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500" b="1" i="0" u="none" strike="noStrike" kern="1200" cap="all" spc="100" normalizeH="0" baseline="0">
              <a:solidFill>
                <a:schemeClr val="lt1"/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ivotFmts>
      <c:pivotFmt>
        <c:idx val="0"/>
        <c:spPr>
          <a:pattFill prst="ltUpDiag">
            <a:fgClr>
              <a:schemeClr val="accent1"/>
            </a:fgClr>
            <a:bgClr>
              <a:schemeClr val="lt1"/>
            </a:bgClr>
          </a:pattFill>
          <a:ln>
            <a:noFill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22225">
              <a:solidFill>
                <a:schemeClr val="lt1"/>
              </a:solidFill>
              <a:round/>
            </a:ln>
            <a:effectLst/>
          </c:spPr>
        </c:marker>
        <c:dLbl>
          <c:idx val="0"/>
          <c:spPr>
            <a:solidFill>
              <a:srgbClr val="156082">
                <a:alpha val="70000"/>
              </a:srgbClr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pattFill prst="ltUpDiag">
            <a:fgClr>
              <a:schemeClr val="accent1"/>
            </a:fgClr>
            <a:bgClr>
              <a:schemeClr val="lt1"/>
            </a:bgClr>
          </a:pattFill>
          <a:ln>
            <a:noFill/>
          </a:ln>
          <a:effectLst/>
        </c:spPr>
        <c:marker>
          <c:symbol val="none"/>
        </c:marker>
        <c:dLbl>
          <c:idx val="0"/>
          <c:spPr>
            <a:solidFill>
              <a:srgbClr val="156082">
                <a:alpha val="70000"/>
              </a:srgbClr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pattFill prst="ltUpDiag">
            <a:fgClr>
              <a:schemeClr val="accent1"/>
            </a:fgClr>
            <a:bgClr>
              <a:schemeClr val="lt1"/>
            </a:bgClr>
          </a:pattFill>
          <a:ln>
            <a:noFill/>
          </a:ln>
          <a:effectLst/>
        </c:spPr>
        <c:marker>
          <c:symbol val="none"/>
        </c:marker>
        <c:dLbl>
          <c:idx val="0"/>
          <c:spPr>
            <a:solidFill>
              <a:srgbClr val="156082">
                <a:alpha val="70000"/>
              </a:srgbClr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TD!$B$4</c:f>
              <c:strCache>
                <c:ptCount val="1"/>
                <c:pt idx="0">
                  <c:v>Total</c:v>
                </c:pt>
              </c:strCache>
            </c:strRef>
          </c:tx>
          <c:spPr>
            <a:pattFill prst="ltUpDiag">
              <a:fgClr>
                <a:schemeClr val="accent1"/>
              </a:fgClr>
              <a:bgClr>
                <a:schemeClr val="lt1"/>
              </a:bgClr>
            </a:pattFill>
            <a:ln>
              <a:noFill/>
            </a:ln>
            <a:effectLst/>
          </c:spPr>
          <c:invertIfNegative val="0"/>
          <c:dLbls>
            <c:spPr>
              <a:solidFill>
                <a:srgbClr val="156082">
                  <a:alpha val="70000"/>
                </a:srgbClr>
              </a:solidFill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accent1">
                          <a:lumMod val="60000"/>
                          <a:lumOff val="4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TD!$A$5:$A$15</c:f>
              <c:strCache>
                <c:ptCount val="10"/>
                <c:pt idx="0">
                  <c:v>Portátil Z1 Pro</c:v>
                </c:pt>
                <c:pt idx="1">
                  <c:v>Portátil Z1</c:v>
                </c:pt>
                <c:pt idx="2">
                  <c:v>Tarjeta Gráfica Pro</c:v>
                </c:pt>
                <c:pt idx="3">
                  <c:v>Monitor Curvo 27''</c:v>
                </c:pt>
                <c:pt idx="4">
                  <c:v>Procesador Gamma</c:v>
                </c:pt>
                <c:pt idx="5">
                  <c:v>Tarjeta Gráfica Eco</c:v>
                </c:pt>
                <c:pt idx="6">
                  <c:v>SSD 1TB</c:v>
                </c:pt>
                <c:pt idx="7">
                  <c:v>Batería Larga Duración</c:v>
                </c:pt>
                <c:pt idx="8">
                  <c:v>SSD 512GB</c:v>
                </c:pt>
                <c:pt idx="9">
                  <c:v>Webcam HD Pro</c:v>
                </c:pt>
              </c:strCache>
            </c:strRef>
          </c:cat>
          <c:val>
            <c:numRef>
              <c:f>TD!$B$5:$B$15</c:f>
              <c:numCache>
                <c:formatCode>"€"#,##0_);[Red]\("€"#,##0\)</c:formatCode>
                <c:ptCount val="10"/>
                <c:pt idx="0">
                  <c:v>2978173.1730434778</c:v>
                </c:pt>
                <c:pt idx="1">
                  <c:v>1382261.4362580646</c:v>
                </c:pt>
                <c:pt idx="2">
                  <c:v>931467.27137500024</c:v>
                </c:pt>
                <c:pt idx="3">
                  <c:v>794459.02377981646</c:v>
                </c:pt>
                <c:pt idx="4">
                  <c:v>559055.96292553179</c:v>
                </c:pt>
                <c:pt idx="5">
                  <c:v>432360.43988580775</c:v>
                </c:pt>
                <c:pt idx="6">
                  <c:v>358067.20068739768</c:v>
                </c:pt>
                <c:pt idx="7">
                  <c:v>336136.63314606756</c:v>
                </c:pt>
                <c:pt idx="8">
                  <c:v>251439.58732758614</c:v>
                </c:pt>
                <c:pt idx="9">
                  <c:v>186416.03193103438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6EE-4DC4-BBE4-42F900CF859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5"/>
        <c:overlap val="-20"/>
        <c:axId val="2076016367"/>
        <c:axId val="2076014927"/>
      </c:barChart>
      <c:catAx>
        <c:axId val="2076016367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3175" cap="flat" cmpd="sng" algn="ctr">
            <a:solidFill>
              <a:schemeClr val="accent1">
                <a:lumMod val="60000"/>
                <a:lumOff val="4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600" b="0" i="0" u="none" strike="noStrike" kern="1200" cap="all" spc="150" normalizeH="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2076014927"/>
        <c:crosses val="autoZero"/>
        <c:auto val="1"/>
        <c:lblAlgn val="ctr"/>
        <c:lblOffset val="100"/>
        <c:noMultiLvlLbl val="0"/>
      </c:catAx>
      <c:valAx>
        <c:axId val="2076014927"/>
        <c:scaling>
          <c:orientation val="minMax"/>
        </c:scaling>
        <c:delete val="1"/>
        <c:axPos val="t"/>
        <c:majorGridlines>
          <c:spPr>
            <a:ln w="9525" cap="flat" cmpd="sng" algn="ctr">
              <a:solidFill>
                <a:schemeClr val="lt1">
                  <a:alpha val="25000"/>
                </a:schemeClr>
              </a:solidFill>
              <a:round/>
            </a:ln>
            <a:effectLst/>
          </c:spPr>
        </c:majorGridlines>
        <c:numFmt formatCode="&quot;€&quot;#,##0_);[Red]\(&quot;€&quot;#,##0\)" sourceLinked="1"/>
        <c:majorTickMark val="none"/>
        <c:minorTickMark val="none"/>
        <c:tickLblPos val="nextTo"/>
        <c:crossAx val="207601636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accent1"/>
    </a:solidFill>
    <a:ln w="9525" cap="flat" cmpd="sng" algn="ctr">
      <a:solidFill>
        <a:schemeClr val="accent1"/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8"/>
    </mc:Choice>
    <mc:Fallback>
      <c:style val="8"/>
    </mc:Fallback>
  </mc:AlternateContent>
  <c:pivotSource>
    <c:name>[datos_empresa.xlsx]TD!TDStock</c:name>
    <c:fmtId val="14"/>
  </c:pivotSource>
  <c:chart>
    <c:title>
      <c:tx>
        <c:rich>
          <a:bodyPr rot="0" spcFirstLastPara="1" vertOverflow="ellipsis" vert="horz" wrap="square" anchor="ctr" anchorCtr="1"/>
          <a:lstStyle/>
          <a:p>
            <a:pPr algn="ctr" rtl="0">
              <a:defRPr lang="es-ES" sz="1500" b="1" i="0" u="none" strike="noStrike" kern="1200" cap="all" spc="100" normalizeH="0" baseline="0">
                <a:solidFill>
                  <a:sysClr val="window" lastClr="FFFFFF"/>
                </a:solidFill>
                <a:latin typeface="+mn-lt"/>
                <a:ea typeface="+mn-ea"/>
                <a:cs typeface="+mn-cs"/>
              </a:defRPr>
            </a:pPr>
            <a:r>
              <a:rPr lang="es-ES" sz="1500" b="1" i="0" u="none" strike="noStrike" kern="1200" cap="all" spc="100" normalizeH="0" baseline="0">
                <a:solidFill>
                  <a:sysClr val="window" lastClr="FFFFFF"/>
                </a:solidFill>
                <a:latin typeface="+mn-lt"/>
                <a:ea typeface="+mn-ea"/>
                <a:cs typeface="+mn-cs"/>
              </a:rPr>
              <a:t>Stock por año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algn="ctr" rtl="0">
            <a:defRPr lang="es-ES" sz="1500" b="1" i="0" u="none" strike="noStrike" kern="1200" cap="all" spc="100" normalizeH="0" baseline="0">
              <a:solidFill>
                <a:sysClr val="window" lastClr="FFFFFF"/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ivotFmts>
      <c:pivotFmt>
        <c:idx val="0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lang="en-US"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lang="en-US"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lang="en-US"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lang="en-US"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lang="en-US"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lang="en-US"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lang="en-US" sz="1000" b="0" i="0" u="none" strike="noStrike" kern="1200" baseline="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lang="en-US" sz="1000" b="0" i="0" u="none" strike="noStrike" kern="1200" baseline="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lang="en-US" sz="1000" b="0" i="0" u="none" strike="noStrike" kern="1200" baseline="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lang="en-US" sz="800" b="0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TD!$E$3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n-US" sz="8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TD!$D$4:$D$37</c:f>
              <c:multiLvlStrCache>
                <c:ptCount val="30"/>
                <c:lvl>
                  <c:pt idx="0">
                    <c:v>Portátil Z1</c:v>
                  </c:pt>
                  <c:pt idx="1">
                    <c:v>Monitor Curvo 27''</c:v>
                  </c:pt>
                  <c:pt idx="2">
                    <c:v>Portátil Z1 Pro</c:v>
                  </c:pt>
                  <c:pt idx="3">
                    <c:v>Tarjeta Gráfica Pro</c:v>
                  </c:pt>
                  <c:pt idx="4">
                    <c:v>Batería Larga Duración</c:v>
                  </c:pt>
                  <c:pt idx="5">
                    <c:v>Webcam HD Pro</c:v>
                  </c:pt>
                  <c:pt idx="6">
                    <c:v>Procesador Gamma</c:v>
                  </c:pt>
                  <c:pt idx="7">
                    <c:v>SSD 512GB</c:v>
                  </c:pt>
                  <c:pt idx="8">
                    <c:v>SSD 1TB</c:v>
                  </c:pt>
                  <c:pt idx="9">
                    <c:v>Tarjeta Gráfica Eco</c:v>
                  </c:pt>
                  <c:pt idx="10">
                    <c:v>Portátil Z1 Pro</c:v>
                  </c:pt>
                  <c:pt idx="11">
                    <c:v>Monitor Curvo 27''</c:v>
                  </c:pt>
                  <c:pt idx="12">
                    <c:v>Portátil Z1</c:v>
                  </c:pt>
                  <c:pt idx="13">
                    <c:v>SSD 512GB</c:v>
                  </c:pt>
                  <c:pt idx="14">
                    <c:v>Batería Larga Duración</c:v>
                  </c:pt>
                  <c:pt idx="15">
                    <c:v>Procesador Gamma</c:v>
                  </c:pt>
                  <c:pt idx="16">
                    <c:v>Webcam HD Pro</c:v>
                  </c:pt>
                  <c:pt idx="17">
                    <c:v>SSD 1TB</c:v>
                  </c:pt>
                  <c:pt idx="18">
                    <c:v>Tarjeta Gráfica Pro</c:v>
                  </c:pt>
                  <c:pt idx="19">
                    <c:v>Tarjeta Gráfica Eco</c:v>
                  </c:pt>
                  <c:pt idx="20">
                    <c:v>Portátil Z1</c:v>
                  </c:pt>
                  <c:pt idx="21">
                    <c:v>Portátil Z1 Pro</c:v>
                  </c:pt>
                  <c:pt idx="22">
                    <c:v>Monitor Curvo 27''</c:v>
                  </c:pt>
                  <c:pt idx="23">
                    <c:v>SSD 512GB</c:v>
                  </c:pt>
                  <c:pt idx="24">
                    <c:v>Tarjeta Gráfica Eco</c:v>
                  </c:pt>
                  <c:pt idx="25">
                    <c:v>SSD 1TB</c:v>
                  </c:pt>
                  <c:pt idx="26">
                    <c:v>Procesador Gamma</c:v>
                  </c:pt>
                  <c:pt idx="27">
                    <c:v>Webcam HD Pro</c:v>
                  </c:pt>
                  <c:pt idx="28">
                    <c:v>Batería Larga Duración</c:v>
                  </c:pt>
                  <c:pt idx="29">
                    <c:v>Tarjeta Gráfica Pro</c:v>
                  </c:pt>
                </c:lvl>
                <c:lvl>
                  <c:pt idx="0">
                    <c:v>2022</c:v>
                  </c:pt>
                  <c:pt idx="10">
                    <c:v>2023</c:v>
                  </c:pt>
                  <c:pt idx="20">
                    <c:v>2024</c:v>
                  </c:pt>
                </c:lvl>
              </c:multiLvlStrCache>
            </c:multiLvlStrRef>
          </c:cat>
          <c:val>
            <c:numRef>
              <c:f>TD!$E$4:$E$37</c:f>
              <c:numCache>
                <c:formatCode>_-* #,##0_-;\-* #,##0_-;_-* "-"??_-;_-@_-</c:formatCode>
                <c:ptCount val="30"/>
                <c:pt idx="0">
                  <c:v>1581</c:v>
                </c:pt>
                <c:pt idx="1">
                  <c:v>2639</c:v>
                </c:pt>
                <c:pt idx="2">
                  <c:v>4073</c:v>
                </c:pt>
                <c:pt idx="3">
                  <c:v>11754</c:v>
                </c:pt>
                <c:pt idx="4">
                  <c:v>13145</c:v>
                </c:pt>
                <c:pt idx="5">
                  <c:v>14062</c:v>
                </c:pt>
                <c:pt idx="6">
                  <c:v>14865</c:v>
                </c:pt>
                <c:pt idx="7">
                  <c:v>14906</c:v>
                </c:pt>
                <c:pt idx="8">
                  <c:v>15434</c:v>
                </c:pt>
                <c:pt idx="9">
                  <c:v>16433</c:v>
                </c:pt>
                <c:pt idx="10">
                  <c:v>1958</c:v>
                </c:pt>
                <c:pt idx="11">
                  <c:v>2024</c:v>
                </c:pt>
                <c:pt idx="12">
                  <c:v>4195</c:v>
                </c:pt>
                <c:pt idx="13">
                  <c:v>12812</c:v>
                </c:pt>
                <c:pt idx="14">
                  <c:v>13042</c:v>
                </c:pt>
                <c:pt idx="15">
                  <c:v>14244</c:v>
                </c:pt>
                <c:pt idx="16">
                  <c:v>14873</c:v>
                </c:pt>
                <c:pt idx="17">
                  <c:v>18151</c:v>
                </c:pt>
                <c:pt idx="18">
                  <c:v>19837</c:v>
                </c:pt>
                <c:pt idx="19">
                  <c:v>20002</c:v>
                </c:pt>
                <c:pt idx="20">
                  <c:v>1242</c:v>
                </c:pt>
                <c:pt idx="21">
                  <c:v>1816</c:v>
                </c:pt>
                <c:pt idx="22">
                  <c:v>2415</c:v>
                </c:pt>
                <c:pt idx="23">
                  <c:v>5460</c:v>
                </c:pt>
                <c:pt idx="24">
                  <c:v>6058</c:v>
                </c:pt>
                <c:pt idx="25">
                  <c:v>6062</c:v>
                </c:pt>
                <c:pt idx="26">
                  <c:v>6472</c:v>
                </c:pt>
                <c:pt idx="27">
                  <c:v>6517</c:v>
                </c:pt>
                <c:pt idx="28">
                  <c:v>7317</c:v>
                </c:pt>
                <c:pt idx="29">
                  <c:v>8769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737-4396-807B-96148184EC6E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25"/>
        <c:overlap val="100"/>
        <c:axId val="2076014447"/>
        <c:axId val="452834495"/>
      </c:barChart>
      <c:catAx>
        <c:axId val="2076014447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1000" b="0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452834495"/>
        <c:crosses val="autoZero"/>
        <c:auto val="1"/>
        <c:lblAlgn val="ctr"/>
        <c:lblOffset val="100"/>
        <c:noMultiLvlLbl val="0"/>
      </c:catAx>
      <c:valAx>
        <c:axId val="452834495"/>
        <c:scaling>
          <c:orientation val="minMax"/>
        </c:scaling>
        <c:delete val="1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-* #,##0_-;\-* #,##0_-;_-* &quot;-&quot;??_-;_-@_-" sourceLinked="1"/>
        <c:majorTickMark val="none"/>
        <c:minorTickMark val="none"/>
        <c:tickLblPos val="nextTo"/>
        <c:crossAx val="207601444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accen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 sz="1000" b="0" i="0" u="none" strike="noStrike" kern="1200" baseline="0">
          <a:solidFill>
            <a:schemeClr val="dk1"/>
          </a:solidFill>
          <a:latin typeface="+mn-lt"/>
          <a:ea typeface="+mn-ea"/>
          <a:cs typeface="+mn-cs"/>
        </a:defRPr>
      </a:pPr>
      <a:endParaRPr lang="es-E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[datos_empresa.xlsx]TD!TDVentasTiempo</c:name>
    <c:fmtId val="25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500" b="1" i="0" u="none" strike="noStrike" kern="1200" cap="all" spc="100" normalizeH="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r>
              <a:rPr lang="es-ES"/>
              <a:t>total</a:t>
            </a:r>
            <a:r>
              <a:rPr lang="es-ES" baseline="0"/>
              <a:t> ventas en el tiempo</a:t>
            </a:r>
            <a:endParaRPr lang="es-E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500" b="1" i="0" u="none" strike="noStrike" kern="1200" cap="all" spc="100" normalizeH="0" baseline="0">
              <a:solidFill>
                <a:schemeClr val="lt1"/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ivotFmts>
      <c:pivotFmt>
        <c:idx val="0"/>
        <c:spPr>
          <a:pattFill prst="ltUpDiag">
            <a:fgClr>
              <a:schemeClr val="accent1"/>
            </a:fgClr>
            <a:bgClr>
              <a:schemeClr val="lt1"/>
            </a:bgClr>
          </a:pattFill>
          <a:ln w="34925" cap="rnd">
            <a:solidFill>
              <a:schemeClr val="lt1"/>
            </a:solidFill>
            <a:round/>
          </a:ln>
          <a:effectLst>
            <a:outerShdw dist="25400" dir="2700000" algn="tl" rotWithShape="0">
              <a:schemeClr val="accent1"/>
            </a:outerShdw>
          </a:effectLst>
        </c:spPr>
        <c:marker>
          <c:symbol val="circle"/>
          <c:size val="5"/>
          <c:spPr>
            <a:solidFill>
              <a:schemeClr val="accent1"/>
            </a:solidFill>
            <a:ln w="22225">
              <a:solidFill>
                <a:schemeClr val="lt1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pattFill prst="ltUpDiag">
            <a:fgClr>
              <a:schemeClr val="accent1"/>
            </a:fgClr>
            <a:bgClr>
              <a:schemeClr val="lt1"/>
            </a:bgClr>
          </a:pattFill>
          <a:ln w="34925" cap="rnd">
            <a:solidFill>
              <a:schemeClr val="lt1"/>
            </a:solidFill>
            <a:round/>
          </a:ln>
          <a:effectLst>
            <a:outerShdw dist="25400" dir="2700000" algn="tl" rotWithShape="0">
              <a:schemeClr val="accent1"/>
            </a:outerShdw>
          </a:effectLst>
        </c:spPr>
        <c:marker>
          <c:symbol val="circle"/>
          <c:size val="5"/>
          <c:spPr>
            <a:solidFill>
              <a:schemeClr val="accent2"/>
            </a:solidFill>
            <a:ln w="22225">
              <a:solidFill>
                <a:schemeClr val="lt1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pattFill prst="ltUpDiag">
            <a:fgClr>
              <a:schemeClr val="accent1"/>
            </a:fgClr>
            <a:bgClr>
              <a:schemeClr val="lt1"/>
            </a:bgClr>
          </a:pattFill>
          <a:ln w="34925" cap="rnd">
            <a:solidFill>
              <a:schemeClr val="lt1"/>
            </a:solidFill>
            <a:round/>
          </a:ln>
          <a:effectLst>
            <a:outerShdw dist="25400" dir="2700000" algn="tl" rotWithShape="0">
              <a:schemeClr val="accent1"/>
            </a:outerShdw>
          </a:effectLst>
        </c:spPr>
        <c:marker>
          <c:symbol val="circle"/>
          <c:size val="5"/>
          <c:spPr>
            <a:solidFill>
              <a:schemeClr val="accent3"/>
            </a:solidFill>
            <a:ln w="22225">
              <a:solidFill>
                <a:schemeClr val="lt1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pattFill prst="ltUpDiag">
            <a:fgClr>
              <a:schemeClr val="accent1"/>
            </a:fgClr>
            <a:bgClr>
              <a:schemeClr val="lt1"/>
            </a:bgClr>
          </a:pattFill>
          <a:ln w="34925" cap="rnd">
            <a:solidFill>
              <a:schemeClr val="lt1"/>
            </a:solidFill>
            <a:round/>
          </a:ln>
          <a:effectLst>
            <a:outerShdw dist="25400" dir="2700000" algn="tl" rotWithShape="0">
              <a:schemeClr val="accent1"/>
            </a:outerShdw>
          </a:effectLst>
        </c:spPr>
        <c:marker>
          <c:symbol val="circle"/>
          <c:size val="5"/>
          <c:spPr>
            <a:solidFill>
              <a:schemeClr val="accent4"/>
            </a:solidFill>
            <a:ln w="22225">
              <a:solidFill>
                <a:schemeClr val="lt1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pattFill prst="ltUpDiag">
            <a:fgClr>
              <a:schemeClr val="accent1"/>
            </a:fgClr>
            <a:bgClr>
              <a:schemeClr val="lt1"/>
            </a:bgClr>
          </a:pattFill>
          <a:ln w="34925" cap="rnd">
            <a:solidFill>
              <a:schemeClr val="lt1"/>
            </a:solidFill>
            <a:round/>
          </a:ln>
          <a:effectLst>
            <a:outerShdw dist="25400" dir="2700000" algn="tl" rotWithShape="0">
              <a:schemeClr val="accent1"/>
            </a:outerShdw>
          </a:effectLst>
        </c:spPr>
        <c:marker>
          <c:symbol val="circle"/>
          <c:size val="5"/>
          <c:spPr>
            <a:solidFill>
              <a:schemeClr val="accent5"/>
            </a:solidFill>
            <a:ln w="22225">
              <a:solidFill>
                <a:schemeClr val="lt1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pattFill prst="ltUpDiag">
            <a:fgClr>
              <a:schemeClr val="accent1"/>
            </a:fgClr>
            <a:bgClr>
              <a:schemeClr val="lt1"/>
            </a:bgClr>
          </a:pattFill>
          <a:ln w="34925" cap="rnd">
            <a:solidFill>
              <a:schemeClr val="lt1"/>
            </a:solidFill>
            <a:round/>
          </a:ln>
          <a:effectLst>
            <a:outerShdw dist="25400" dir="2700000" algn="tl" rotWithShape="0">
              <a:schemeClr val="accent1"/>
            </a:outerShdw>
          </a:effectLst>
        </c:spPr>
        <c:marker>
          <c:symbol val="circle"/>
          <c:size val="5"/>
          <c:spPr>
            <a:solidFill>
              <a:schemeClr val="accent6"/>
            </a:solidFill>
            <a:ln w="22225">
              <a:solidFill>
                <a:schemeClr val="lt1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pattFill prst="ltUpDiag">
            <a:fgClr>
              <a:schemeClr val="accent1"/>
            </a:fgClr>
            <a:bgClr>
              <a:schemeClr val="lt1"/>
            </a:bgClr>
          </a:pattFill>
          <a:ln w="34925" cap="rnd">
            <a:solidFill>
              <a:schemeClr val="lt1"/>
            </a:solidFill>
            <a:round/>
          </a:ln>
          <a:effectLst>
            <a:outerShdw dist="25400" dir="2700000" algn="tl" rotWithShape="0">
              <a:schemeClr val="accent1"/>
            </a:outerShdw>
          </a:effectLst>
        </c:spPr>
        <c:marker>
          <c:symbol val="circle"/>
          <c:size val="5"/>
          <c:spPr>
            <a:solidFill>
              <a:schemeClr val="accent1">
                <a:lumMod val="60000"/>
              </a:schemeClr>
            </a:solidFill>
            <a:ln w="22225">
              <a:solidFill>
                <a:schemeClr val="lt1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pattFill prst="ltUpDiag">
            <a:fgClr>
              <a:schemeClr val="accent1"/>
            </a:fgClr>
            <a:bgClr>
              <a:schemeClr val="lt1"/>
            </a:bgClr>
          </a:pattFill>
          <a:ln w="34925" cap="rnd">
            <a:solidFill>
              <a:schemeClr val="lt1"/>
            </a:solidFill>
            <a:round/>
          </a:ln>
          <a:effectLst>
            <a:outerShdw dist="25400" dir="2700000" algn="tl" rotWithShape="0">
              <a:schemeClr val="accent1"/>
            </a:outerShdw>
          </a:effectLst>
        </c:spPr>
        <c:marker>
          <c:symbol val="circle"/>
          <c:size val="5"/>
          <c:spPr>
            <a:solidFill>
              <a:schemeClr val="accent2">
                <a:lumMod val="60000"/>
              </a:schemeClr>
            </a:solidFill>
            <a:ln w="22225">
              <a:solidFill>
                <a:schemeClr val="lt1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pattFill prst="ltUpDiag">
            <a:fgClr>
              <a:schemeClr val="accent1"/>
            </a:fgClr>
            <a:bgClr>
              <a:schemeClr val="lt1"/>
            </a:bgClr>
          </a:pattFill>
          <a:ln w="34925" cap="rnd">
            <a:solidFill>
              <a:schemeClr val="lt1"/>
            </a:solidFill>
            <a:round/>
          </a:ln>
          <a:effectLst>
            <a:outerShdw dist="25400" dir="2700000" algn="tl" rotWithShape="0">
              <a:schemeClr val="accent1"/>
            </a:outerShdw>
          </a:effectLst>
        </c:spPr>
        <c:marker>
          <c:symbol val="circle"/>
          <c:size val="5"/>
          <c:spPr>
            <a:solidFill>
              <a:schemeClr val="accent3">
                <a:lumMod val="60000"/>
              </a:schemeClr>
            </a:solidFill>
            <a:ln w="22225">
              <a:solidFill>
                <a:schemeClr val="lt1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pattFill prst="ltUpDiag">
            <a:fgClr>
              <a:schemeClr val="accent1"/>
            </a:fgClr>
            <a:bgClr>
              <a:schemeClr val="lt1"/>
            </a:bgClr>
          </a:pattFill>
          <a:ln w="34925" cap="rnd">
            <a:solidFill>
              <a:schemeClr val="lt1"/>
            </a:solidFill>
            <a:round/>
          </a:ln>
          <a:effectLst>
            <a:outerShdw dist="25400" dir="2700000" algn="tl" rotWithShape="0">
              <a:schemeClr val="accent1"/>
            </a:outerShdw>
          </a:effectLst>
        </c:spPr>
        <c:marker>
          <c:symbol val="circle"/>
          <c:size val="5"/>
          <c:spPr>
            <a:solidFill>
              <a:schemeClr val="accent4">
                <a:lumMod val="60000"/>
              </a:schemeClr>
            </a:solidFill>
            <a:ln w="22225">
              <a:solidFill>
                <a:schemeClr val="lt1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pattFill prst="ltUpDiag">
            <a:fgClr>
              <a:schemeClr val="accent1"/>
            </a:fgClr>
            <a:bgClr>
              <a:schemeClr val="lt1"/>
            </a:bgClr>
          </a:pattFill>
          <a:ln w="34925" cap="rnd">
            <a:solidFill>
              <a:schemeClr val="lt1"/>
            </a:solidFill>
            <a:round/>
          </a:ln>
          <a:effectLst>
            <a:outerShdw dist="25400" dir="2700000" algn="tl" rotWithShape="0">
              <a:schemeClr val="accent1"/>
            </a:outerShdw>
          </a:effectLst>
        </c:spPr>
        <c:marker>
          <c:symbol val="circle"/>
          <c:size val="5"/>
          <c:spPr>
            <a:solidFill>
              <a:schemeClr val="accent1"/>
            </a:solidFill>
            <a:ln w="22225">
              <a:solidFill>
                <a:schemeClr val="lt1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pattFill prst="ltUpDiag">
            <a:fgClr>
              <a:schemeClr val="accent1"/>
            </a:fgClr>
            <a:bgClr>
              <a:schemeClr val="lt1"/>
            </a:bgClr>
          </a:pattFill>
          <a:ln w="34925" cap="rnd">
            <a:solidFill>
              <a:schemeClr val="lt1"/>
            </a:solidFill>
            <a:round/>
          </a:ln>
          <a:effectLst>
            <a:outerShdw dist="25400" dir="2700000" algn="tl" rotWithShape="0">
              <a:schemeClr val="accent1"/>
            </a:outerShdw>
          </a:effectLst>
        </c:spPr>
        <c:marker>
          <c:symbol val="circle"/>
          <c:size val="5"/>
          <c:spPr>
            <a:solidFill>
              <a:schemeClr val="accent2"/>
            </a:solidFill>
            <a:ln w="22225">
              <a:solidFill>
                <a:schemeClr val="lt1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pattFill prst="ltUpDiag">
            <a:fgClr>
              <a:schemeClr val="accent1"/>
            </a:fgClr>
            <a:bgClr>
              <a:schemeClr val="lt1"/>
            </a:bgClr>
          </a:pattFill>
          <a:ln w="34925" cap="rnd">
            <a:solidFill>
              <a:schemeClr val="lt1"/>
            </a:solidFill>
            <a:round/>
          </a:ln>
          <a:effectLst>
            <a:outerShdw dist="25400" dir="2700000" algn="tl" rotWithShape="0">
              <a:schemeClr val="accent1"/>
            </a:outerShdw>
          </a:effectLst>
        </c:spPr>
        <c:marker>
          <c:symbol val="circle"/>
          <c:size val="5"/>
          <c:spPr>
            <a:solidFill>
              <a:schemeClr val="accent3"/>
            </a:solidFill>
            <a:ln w="22225">
              <a:solidFill>
                <a:schemeClr val="lt1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pattFill prst="ltUpDiag">
            <a:fgClr>
              <a:schemeClr val="accent1"/>
            </a:fgClr>
            <a:bgClr>
              <a:schemeClr val="lt1"/>
            </a:bgClr>
          </a:pattFill>
          <a:ln w="34925" cap="rnd">
            <a:solidFill>
              <a:schemeClr val="lt1"/>
            </a:solidFill>
            <a:round/>
          </a:ln>
          <a:effectLst>
            <a:outerShdw dist="25400" dir="2700000" algn="tl" rotWithShape="0">
              <a:schemeClr val="accent1"/>
            </a:outerShdw>
          </a:effectLst>
        </c:spPr>
        <c:marker>
          <c:symbol val="circle"/>
          <c:size val="5"/>
          <c:spPr>
            <a:solidFill>
              <a:schemeClr val="accent4"/>
            </a:solidFill>
            <a:ln w="22225">
              <a:solidFill>
                <a:schemeClr val="lt1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pattFill prst="ltUpDiag">
            <a:fgClr>
              <a:schemeClr val="accent1"/>
            </a:fgClr>
            <a:bgClr>
              <a:schemeClr val="lt1"/>
            </a:bgClr>
          </a:pattFill>
          <a:ln w="34925" cap="rnd">
            <a:solidFill>
              <a:schemeClr val="lt1"/>
            </a:solidFill>
            <a:round/>
          </a:ln>
          <a:effectLst>
            <a:outerShdw dist="25400" dir="2700000" algn="tl" rotWithShape="0">
              <a:schemeClr val="accent1"/>
            </a:outerShdw>
          </a:effectLst>
        </c:spPr>
        <c:marker>
          <c:symbol val="circle"/>
          <c:size val="5"/>
          <c:spPr>
            <a:solidFill>
              <a:schemeClr val="accent5"/>
            </a:solidFill>
            <a:ln w="22225">
              <a:solidFill>
                <a:schemeClr val="lt1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pattFill prst="ltUpDiag">
            <a:fgClr>
              <a:schemeClr val="accent1"/>
            </a:fgClr>
            <a:bgClr>
              <a:schemeClr val="lt1"/>
            </a:bgClr>
          </a:pattFill>
          <a:ln w="34925" cap="rnd">
            <a:solidFill>
              <a:schemeClr val="lt1"/>
            </a:solidFill>
            <a:round/>
          </a:ln>
          <a:effectLst>
            <a:outerShdw dist="25400" dir="2700000" algn="tl" rotWithShape="0">
              <a:schemeClr val="accent1"/>
            </a:outerShdw>
          </a:effectLst>
        </c:spPr>
        <c:marker>
          <c:symbol val="circle"/>
          <c:size val="5"/>
          <c:spPr>
            <a:solidFill>
              <a:schemeClr val="accent6"/>
            </a:solidFill>
            <a:ln w="22225">
              <a:solidFill>
                <a:schemeClr val="lt1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pattFill prst="ltUpDiag">
            <a:fgClr>
              <a:schemeClr val="accent1"/>
            </a:fgClr>
            <a:bgClr>
              <a:schemeClr val="lt1"/>
            </a:bgClr>
          </a:pattFill>
          <a:ln w="34925" cap="rnd">
            <a:solidFill>
              <a:schemeClr val="lt1"/>
            </a:solidFill>
            <a:round/>
          </a:ln>
          <a:effectLst>
            <a:outerShdw dist="25400" dir="2700000" algn="tl" rotWithShape="0">
              <a:schemeClr val="accent1"/>
            </a:outerShdw>
          </a:effectLst>
        </c:spPr>
        <c:marker>
          <c:symbol val="circle"/>
          <c:size val="5"/>
          <c:spPr>
            <a:solidFill>
              <a:schemeClr val="accent1">
                <a:lumMod val="60000"/>
              </a:schemeClr>
            </a:solidFill>
            <a:ln w="22225">
              <a:solidFill>
                <a:schemeClr val="lt1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pattFill prst="ltUpDiag">
            <a:fgClr>
              <a:schemeClr val="accent1"/>
            </a:fgClr>
            <a:bgClr>
              <a:schemeClr val="lt1"/>
            </a:bgClr>
          </a:pattFill>
          <a:ln w="34925" cap="rnd">
            <a:solidFill>
              <a:schemeClr val="lt1"/>
            </a:solidFill>
            <a:round/>
          </a:ln>
          <a:effectLst>
            <a:outerShdw dist="25400" dir="2700000" algn="tl" rotWithShape="0">
              <a:schemeClr val="accent1"/>
            </a:outerShdw>
          </a:effectLst>
        </c:spPr>
        <c:marker>
          <c:symbol val="circle"/>
          <c:size val="5"/>
          <c:spPr>
            <a:solidFill>
              <a:schemeClr val="accent2">
                <a:lumMod val="60000"/>
              </a:schemeClr>
            </a:solidFill>
            <a:ln w="22225">
              <a:solidFill>
                <a:schemeClr val="lt1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pattFill prst="ltUpDiag">
            <a:fgClr>
              <a:schemeClr val="accent1"/>
            </a:fgClr>
            <a:bgClr>
              <a:schemeClr val="lt1"/>
            </a:bgClr>
          </a:pattFill>
          <a:ln w="34925" cap="rnd">
            <a:solidFill>
              <a:schemeClr val="lt1"/>
            </a:solidFill>
            <a:round/>
          </a:ln>
          <a:effectLst>
            <a:outerShdw dist="25400" dir="2700000" algn="tl" rotWithShape="0">
              <a:schemeClr val="accent1"/>
            </a:outerShdw>
          </a:effectLst>
        </c:spPr>
        <c:marker>
          <c:symbol val="circle"/>
          <c:size val="5"/>
          <c:spPr>
            <a:solidFill>
              <a:schemeClr val="accent3">
                <a:lumMod val="60000"/>
              </a:schemeClr>
            </a:solidFill>
            <a:ln w="22225">
              <a:solidFill>
                <a:schemeClr val="lt1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pattFill prst="ltUpDiag">
            <a:fgClr>
              <a:schemeClr val="accent1"/>
            </a:fgClr>
            <a:bgClr>
              <a:schemeClr val="lt1"/>
            </a:bgClr>
          </a:pattFill>
          <a:ln w="34925" cap="rnd">
            <a:solidFill>
              <a:schemeClr val="lt1"/>
            </a:solidFill>
            <a:round/>
          </a:ln>
          <a:effectLst>
            <a:outerShdw dist="25400" dir="2700000" algn="tl" rotWithShape="0">
              <a:schemeClr val="accent1"/>
            </a:outerShdw>
          </a:effectLst>
        </c:spPr>
        <c:marker>
          <c:symbol val="circle"/>
          <c:size val="5"/>
          <c:spPr>
            <a:solidFill>
              <a:schemeClr val="accent4">
                <a:lumMod val="60000"/>
              </a:schemeClr>
            </a:solidFill>
            <a:ln w="22225">
              <a:solidFill>
                <a:schemeClr val="lt1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ln w="34925" cap="rnd">
            <a:solidFill>
              <a:schemeClr val="lt1"/>
            </a:solidFill>
            <a:round/>
          </a:ln>
          <a:effectLst>
            <a:outerShdw dist="25400" dir="2700000" algn="tl" rotWithShape="0">
              <a:schemeClr val="accent1"/>
            </a:outerShdw>
          </a:effectLst>
        </c:spPr>
        <c:marker>
          <c:symbol val="circle"/>
          <c:size val="5"/>
          <c:spPr>
            <a:solidFill>
              <a:schemeClr val="accent1"/>
            </a:solidFill>
            <a:ln w="22225">
              <a:solidFill>
                <a:schemeClr val="lt1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spPr>
          <a:ln w="34925" cap="rnd">
            <a:solidFill>
              <a:schemeClr val="lt1"/>
            </a:solidFill>
            <a:round/>
          </a:ln>
          <a:effectLst>
            <a:outerShdw dist="25400" dir="2700000" algn="tl" rotWithShape="0">
              <a:schemeClr val="accent1"/>
            </a:outerShdw>
          </a:effectLst>
        </c:spPr>
        <c:marker>
          <c:symbol val="circle"/>
          <c:size val="5"/>
          <c:spPr>
            <a:solidFill>
              <a:schemeClr val="accent2"/>
            </a:solidFill>
            <a:ln w="22225">
              <a:solidFill>
                <a:schemeClr val="lt1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"/>
        <c:spPr>
          <a:ln w="34925" cap="rnd">
            <a:solidFill>
              <a:schemeClr val="lt1"/>
            </a:solidFill>
            <a:round/>
          </a:ln>
          <a:effectLst>
            <a:outerShdw dist="25400" dir="2700000" algn="tl" rotWithShape="0">
              <a:schemeClr val="accent1"/>
            </a:outerShdw>
          </a:effectLst>
        </c:spPr>
        <c:marker>
          <c:symbol val="circle"/>
          <c:size val="5"/>
          <c:spPr>
            <a:solidFill>
              <a:schemeClr val="accent3"/>
            </a:solidFill>
            <a:ln w="22225">
              <a:solidFill>
                <a:schemeClr val="lt1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"/>
        <c:spPr>
          <a:ln w="34925" cap="rnd">
            <a:solidFill>
              <a:schemeClr val="lt1"/>
            </a:solidFill>
            <a:round/>
          </a:ln>
          <a:effectLst>
            <a:outerShdw dist="25400" dir="2700000" algn="tl" rotWithShape="0">
              <a:schemeClr val="accent1"/>
            </a:outerShdw>
          </a:effectLst>
        </c:spPr>
        <c:marker>
          <c:symbol val="circle"/>
          <c:size val="5"/>
          <c:spPr>
            <a:solidFill>
              <a:schemeClr val="accent4"/>
            </a:solidFill>
            <a:ln w="22225">
              <a:solidFill>
                <a:schemeClr val="lt1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"/>
        <c:spPr>
          <a:ln w="34925" cap="rnd">
            <a:solidFill>
              <a:schemeClr val="lt1"/>
            </a:solidFill>
            <a:round/>
          </a:ln>
          <a:effectLst>
            <a:outerShdw dist="25400" dir="2700000" algn="tl" rotWithShape="0">
              <a:schemeClr val="accent1"/>
            </a:outerShdw>
          </a:effectLst>
        </c:spPr>
        <c:marker>
          <c:symbol val="circle"/>
          <c:size val="5"/>
          <c:spPr>
            <a:solidFill>
              <a:schemeClr val="accent5"/>
            </a:solidFill>
            <a:ln w="22225">
              <a:solidFill>
                <a:schemeClr val="lt1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"/>
        <c:spPr>
          <a:ln w="34925" cap="rnd">
            <a:solidFill>
              <a:schemeClr val="lt1"/>
            </a:solidFill>
            <a:round/>
          </a:ln>
          <a:effectLst>
            <a:outerShdw dist="25400" dir="2700000" algn="tl" rotWithShape="0">
              <a:schemeClr val="accent1"/>
            </a:outerShdw>
          </a:effectLst>
        </c:spPr>
        <c:marker>
          <c:symbol val="circle"/>
          <c:size val="5"/>
          <c:spPr>
            <a:solidFill>
              <a:schemeClr val="accent6"/>
            </a:solidFill>
            <a:ln w="22225">
              <a:solidFill>
                <a:schemeClr val="lt1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"/>
        <c:spPr>
          <a:ln w="34925" cap="rnd">
            <a:solidFill>
              <a:schemeClr val="lt1"/>
            </a:solidFill>
            <a:round/>
          </a:ln>
          <a:effectLst>
            <a:outerShdw dist="25400" dir="2700000" algn="tl" rotWithShape="0">
              <a:schemeClr val="accent1"/>
            </a:outerShdw>
          </a:effectLst>
        </c:spPr>
        <c:marker>
          <c:symbol val="circle"/>
          <c:size val="5"/>
          <c:spPr>
            <a:solidFill>
              <a:schemeClr val="accent1">
                <a:lumMod val="60000"/>
              </a:schemeClr>
            </a:solidFill>
            <a:ln w="22225">
              <a:solidFill>
                <a:schemeClr val="lt1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"/>
        <c:spPr>
          <a:ln w="34925" cap="rnd">
            <a:solidFill>
              <a:schemeClr val="lt1"/>
            </a:solidFill>
            <a:round/>
          </a:ln>
          <a:effectLst>
            <a:outerShdw dist="25400" dir="2700000" algn="tl" rotWithShape="0">
              <a:schemeClr val="accent1"/>
            </a:outerShdw>
          </a:effectLst>
        </c:spPr>
        <c:marker>
          <c:symbol val="circle"/>
          <c:size val="5"/>
          <c:spPr>
            <a:solidFill>
              <a:schemeClr val="accent2">
                <a:lumMod val="60000"/>
              </a:schemeClr>
            </a:solidFill>
            <a:ln w="22225">
              <a:solidFill>
                <a:schemeClr val="lt1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"/>
        <c:spPr>
          <a:ln w="34925" cap="rnd">
            <a:solidFill>
              <a:schemeClr val="lt1"/>
            </a:solidFill>
            <a:round/>
          </a:ln>
          <a:effectLst>
            <a:outerShdw dist="25400" dir="2700000" algn="tl" rotWithShape="0">
              <a:schemeClr val="accent1"/>
            </a:outerShdw>
          </a:effectLst>
        </c:spPr>
        <c:marker>
          <c:symbol val="circle"/>
          <c:size val="5"/>
          <c:spPr>
            <a:solidFill>
              <a:schemeClr val="accent3">
                <a:lumMod val="60000"/>
              </a:schemeClr>
            </a:solidFill>
            <a:ln w="22225">
              <a:solidFill>
                <a:schemeClr val="lt1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"/>
        <c:spPr>
          <a:ln w="34925" cap="rnd">
            <a:solidFill>
              <a:schemeClr val="lt1"/>
            </a:solidFill>
            <a:round/>
          </a:ln>
          <a:effectLst>
            <a:outerShdw dist="25400" dir="2700000" algn="tl" rotWithShape="0">
              <a:schemeClr val="accent1"/>
            </a:outerShdw>
          </a:effectLst>
        </c:spPr>
        <c:marker>
          <c:symbol val="circle"/>
          <c:size val="5"/>
          <c:spPr>
            <a:solidFill>
              <a:schemeClr val="accent4">
                <a:lumMod val="60000"/>
              </a:schemeClr>
            </a:solidFill>
            <a:ln w="22225">
              <a:solidFill>
                <a:schemeClr val="lt1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TD!$Q$3:$Q$4</c:f>
              <c:strCache>
                <c:ptCount val="1"/>
                <c:pt idx="0">
                  <c:v>Batería Larga Duración</c:v>
                </c:pt>
              </c:strCache>
            </c:strRef>
          </c:tx>
          <c:spPr>
            <a:ln w="34925" cap="rnd">
              <a:solidFill>
                <a:schemeClr val="lt1"/>
              </a:solidFill>
              <a:round/>
            </a:ln>
            <a:effectLst>
              <a:outerShdw dist="25400" dir="2700000" algn="tl" rotWithShape="0">
                <a:schemeClr val="accent1"/>
              </a:outerShdw>
            </a:effectLst>
          </c:spPr>
          <c:marker>
            <c:symbol val="circle"/>
            <c:size val="5"/>
            <c:spPr>
              <a:solidFill>
                <a:schemeClr val="accent1"/>
              </a:solidFill>
              <a:ln w="22225">
                <a:solidFill>
                  <a:schemeClr val="lt1"/>
                </a:solidFill>
                <a:round/>
              </a:ln>
              <a:effectLst/>
            </c:spPr>
          </c:marker>
          <c:cat>
            <c:multiLvlStrRef>
              <c:f>TD!$P$5:$P$37</c:f>
              <c:multiLvlStrCache>
                <c:ptCount val="29"/>
                <c:lvl>
                  <c:pt idx="0">
                    <c:v>ene</c:v>
                  </c:pt>
                  <c:pt idx="1">
                    <c:v>feb</c:v>
                  </c:pt>
                  <c:pt idx="2">
                    <c:v>mar</c:v>
                  </c:pt>
                  <c:pt idx="3">
                    <c:v>abr</c:v>
                  </c:pt>
                  <c:pt idx="4">
                    <c:v>may</c:v>
                  </c:pt>
                  <c:pt idx="5">
                    <c:v>jun</c:v>
                  </c:pt>
                  <c:pt idx="6">
                    <c:v>jul</c:v>
                  </c:pt>
                  <c:pt idx="7">
                    <c:v>ago</c:v>
                  </c:pt>
                  <c:pt idx="8">
                    <c:v>sep</c:v>
                  </c:pt>
                  <c:pt idx="9">
                    <c:v>oct</c:v>
                  </c:pt>
                  <c:pt idx="10">
                    <c:v>nov</c:v>
                  </c:pt>
                  <c:pt idx="11">
                    <c:v>dic</c:v>
                  </c:pt>
                  <c:pt idx="12">
                    <c:v>ene</c:v>
                  </c:pt>
                  <c:pt idx="13">
                    <c:v>feb</c:v>
                  </c:pt>
                  <c:pt idx="14">
                    <c:v>mar</c:v>
                  </c:pt>
                  <c:pt idx="15">
                    <c:v>abr</c:v>
                  </c:pt>
                  <c:pt idx="16">
                    <c:v>may</c:v>
                  </c:pt>
                  <c:pt idx="17">
                    <c:v>jun</c:v>
                  </c:pt>
                  <c:pt idx="18">
                    <c:v>jul</c:v>
                  </c:pt>
                  <c:pt idx="19">
                    <c:v>ago</c:v>
                  </c:pt>
                  <c:pt idx="20">
                    <c:v>sep</c:v>
                  </c:pt>
                  <c:pt idx="21">
                    <c:v>oct</c:v>
                  </c:pt>
                  <c:pt idx="22">
                    <c:v>nov</c:v>
                  </c:pt>
                  <c:pt idx="23">
                    <c:v>dic</c:v>
                  </c:pt>
                  <c:pt idx="24">
                    <c:v>ene</c:v>
                  </c:pt>
                  <c:pt idx="25">
                    <c:v>feb</c:v>
                  </c:pt>
                  <c:pt idx="26">
                    <c:v>mar</c:v>
                  </c:pt>
                  <c:pt idx="27">
                    <c:v>abr</c:v>
                  </c:pt>
                  <c:pt idx="28">
                    <c:v>may</c:v>
                  </c:pt>
                </c:lvl>
                <c:lvl>
                  <c:pt idx="0">
                    <c:v>2022</c:v>
                  </c:pt>
                  <c:pt idx="12">
                    <c:v>2023</c:v>
                  </c:pt>
                  <c:pt idx="24">
                    <c:v>2024</c:v>
                  </c:pt>
                </c:lvl>
              </c:multiLvlStrCache>
            </c:multiLvlStrRef>
          </c:cat>
          <c:val>
            <c:numRef>
              <c:f>TD!$Q$5:$Q$37</c:f>
              <c:numCache>
                <c:formatCode>_-* #,##0_-;\-* #,##0_-;_-* "-"??_-;_-@_-</c:formatCode>
                <c:ptCount val="29"/>
                <c:pt idx="0">
                  <c:v>-282</c:v>
                </c:pt>
                <c:pt idx="1">
                  <c:v>-250</c:v>
                </c:pt>
                <c:pt idx="2">
                  <c:v>-368</c:v>
                </c:pt>
                <c:pt idx="3">
                  <c:v>-379</c:v>
                </c:pt>
                <c:pt idx="4">
                  <c:v>-300</c:v>
                </c:pt>
                <c:pt idx="5">
                  <c:v>-267</c:v>
                </c:pt>
                <c:pt idx="6">
                  <c:v>-237</c:v>
                </c:pt>
                <c:pt idx="7">
                  <c:v>-453</c:v>
                </c:pt>
                <c:pt idx="8">
                  <c:v>-275</c:v>
                </c:pt>
                <c:pt idx="9">
                  <c:v>-337</c:v>
                </c:pt>
                <c:pt idx="10">
                  <c:v>-353</c:v>
                </c:pt>
                <c:pt idx="11">
                  <c:v>-342</c:v>
                </c:pt>
                <c:pt idx="12">
                  <c:v>-476</c:v>
                </c:pt>
                <c:pt idx="13">
                  <c:v>-661</c:v>
                </c:pt>
                <c:pt idx="14">
                  <c:v>-308</c:v>
                </c:pt>
                <c:pt idx="15">
                  <c:v>-379</c:v>
                </c:pt>
                <c:pt idx="16">
                  <c:v>-199</c:v>
                </c:pt>
                <c:pt idx="17">
                  <c:v>-237</c:v>
                </c:pt>
                <c:pt idx="18">
                  <c:v>-216</c:v>
                </c:pt>
                <c:pt idx="19">
                  <c:v>-487</c:v>
                </c:pt>
                <c:pt idx="20">
                  <c:v>-509</c:v>
                </c:pt>
                <c:pt idx="21">
                  <c:v>-459</c:v>
                </c:pt>
                <c:pt idx="22">
                  <c:v>-260</c:v>
                </c:pt>
                <c:pt idx="23">
                  <c:v>-202</c:v>
                </c:pt>
                <c:pt idx="24">
                  <c:v>-553</c:v>
                </c:pt>
                <c:pt idx="25">
                  <c:v>-252</c:v>
                </c:pt>
                <c:pt idx="26">
                  <c:v>-374</c:v>
                </c:pt>
                <c:pt idx="27">
                  <c:v>-592</c:v>
                </c:pt>
                <c:pt idx="28">
                  <c:v>-316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EED-49D2-BE2C-9AC1E6EA9A79}"/>
            </c:ext>
          </c:extLst>
        </c:ser>
        <c:ser>
          <c:idx val="1"/>
          <c:order val="1"/>
          <c:tx>
            <c:strRef>
              <c:f>TD!$R$3:$R$4</c:f>
              <c:strCache>
                <c:ptCount val="1"/>
                <c:pt idx="0">
                  <c:v>Portátil Z1</c:v>
                </c:pt>
              </c:strCache>
            </c:strRef>
          </c:tx>
          <c:spPr>
            <a:ln w="34925" cap="rnd">
              <a:solidFill>
                <a:schemeClr val="lt1"/>
              </a:solidFill>
              <a:round/>
            </a:ln>
            <a:effectLst>
              <a:outerShdw dist="25400" dir="2700000" algn="tl" rotWithShape="0">
                <a:schemeClr val="accent2"/>
              </a:outerShdw>
            </a:effectLst>
          </c:spPr>
          <c:marker>
            <c:symbol val="circle"/>
            <c:size val="5"/>
            <c:spPr>
              <a:solidFill>
                <a:schemeClr val="accent2"/>
              </a:solidFill>
              <a:ln w="22225">
                <a:solidFill>
                  <a:schemeClr val="lt1"/>
                </a:solidFill>
                <a:round/>
              </a:ln>
              <a:effectLst/>
            </c:spPr>
          </c:marker>
          <c:cat>
            <c:multiLvlStrRef>
              <c:f>TD!$P$5:$P$37</c:f>
              <c:multiLvlStrCache>
                <c:ptCount val="29"/>
                <c:lvl>
                  <c:pt idx="0">
                    <c:v>ene</c:v>
                  </c:pt>
                  <c:pt idx="1">
                    <c:v>feb</c:v>
                  </c:pt>
                  <c:pt idx="2">
                    <c:v>mar</c:v>
                  </c:pt>
                  <c:pt idx="3">
                    <c:v>abr</c:v>
                  </c:pt>
                  <c:pt idx="4">
                    <c:v>may</c:v>
                  </c:pt>
                  <c:pt idx="5">
                    <c:v>jun</c:v>
                  </c:pt>
                  <c:pt idx="6">
                    <c:v>jul</c:v>
                  </c:pt>
                  <c:pt idx="7">
                    <c:v>ago</c:v>
                  </c:pt>
                  <c:pt idx="8">
                    <c:v>sep</c:v>
                  </c:pt>
                  <c:pt idx="9">
                    <c:v>oct</c:v>
                  </c:pt>
                  <c:pt idx="10">
                    <c:v>nov</c:v>
                  </c:pt>
                  <c:pt idx="11">
                    <c:v>dic</c:v>
                  </c:pt>
                  <c:pt idx="12">
                    <c:v>ene</c:v>
                  </c:pt>
                  <c:pt idx="13">
                    <c:v>feb</c:v>
                  </c:pt>
                  <c:pt idx="14">
                    <c:v>mar</c:v>
                  </c:pt>
                  <c:pt idx="15">
                    <c:v>abr</c:v>
                  </c:pt>
                  <c:pt idx="16">
                    <c:v>may</c:v>
                  </c:pt>
                  <c:pt idx="17">
                    <c:v>jun</c:v>
                  </c:pt>
                  <c:pt idx="18">
                    <c:v>jul</c:v>
                  </c:pt>
                  <c:pt idx="19">
                    <c:v>ago</c:v>
                  </c:pt>
                  <c:pt idx="20">
                    <c:v>sep</c:v>
                  </c:pt>
                  <c:pt idx="21">
                    <c:v>oct</c:v>
                  </c:pt>
                  <c:pt idx="22">
                    <c:v>nov</c:v>
                  </c:pt>
                  <c:pt idx="23">
                    <c:v>dic</c:v>
                  </c:pt>
                  <c:pt idx="24">
                    <c:v>ene</c:v>
                  </c:pt>
                  <c:pt idx="25">
                    <c:v>feb</c:v>
                  </c:pt>
                  <c:pt idx="26">
                    <c:v>mar</c:v>
                  </c:pt>
                  <c:pt idx="27">
                    <c:v>abr</c:v>
                  </c:pt>
                  <c:pt idx="28">
                    <c:v>may</c:v>
                  </c:pt>
                </c:lvl>
                <c:lvl>
                  <c:pt idx="0">
                    <c:v>2022</c:v>
                  </c:pt>
                  <c:pt idx="12">
                    <c:v>2023</c:v>
                  </c:pt>
                  <c:pt idx="24">
                    <c:v>2024</c:v>
                  </c:pt>
                </c:lvl>
              </c:multiLvlStrCache>
            </c:multiLvlStrRef>
          </c:cat>
          <c:val>
            <c:numRef>
              <c:f>TD!$R$5:$R$37</c:f>
              <c:numCache>
                <c:formatCode>_-* #,##0_-;\-* #,##0_-;_-* "-"??_-;_-@_-</c:formatCode>
                <c:ptCount val="29"/>
                <c:pt idx="0">
                  <c:v>-447</c:v>
                </c:pt>
                <c:pt idx="1">
                  <c:v>-214</c:v>
                </c:pt>
                <c:pt idx="2">
                  <c:v>-232</c:v>
                </c:pt>
                <c:pt idx="3">
                  <c:v>-367</c:v>
                </c:pt>
                <c:pt idx="4">
                  <c:v>-560</c:v>
                </c:pt>
                <c:pt idx="5">
                  <c:v>-224</c:v>
                </c:pt>
                <c:pt idx="6">
                  <c:v>-613</c:v>
                </c:pt>
                <c:pt idx="7">
                  <c:v>-313</c:v>
                </c:pt>
                <c:pt idx="8">
                  <c:v>-420</c:v>
                </c:pt>
                <c:pt idx="9">
                  <c:v>-380</c:v>
                </c:pt>
                <c:pt idx="10">
                  <c:v>-298</c:v>
                </c:pt>
                <c:pt idx="11">
                  <c:v>-310</c:v>
                </c:pt>
                <c:pt idx="12">
                  <c:v>-278</c:v>
                </c:pt>
                <c:pt idx="13">
                  <c:v>-353</c:v>
                </c:pt>
                <c:pt idx="14">
                  <c:v>-163</c:v>
                </c:pt>
                <c:pt idx="15">
                  <c:v>-121</c:v>
                </c:pt>
                <c:pt idx="16">
                  <c:v>-428</c:v>
                </c:pt>
                <c:pt idx="17">
                  <c:v>-471</c:v>
                </c:pt>
                <c:pt idx="18">
                  <c:v>-361</c:v>
                </c:pt>
                <c:pt idx="19">
                  <c:v>-259</c:v>
                </c:pt>
                <c:pt idx="20">
                  <c:v>-426</c:v>
                </c:pt>
                <c:pt idx="21">
                  <c:v>-77</c:v>
                </c:pt>
                <c:pt idx="22">
                  <c:v>-350</c:v>
                </c:pt>
                <c:pt idx="23">
                  <c:v>-274</c:v>
                </c:pt>
                <c:pt idx="24">
                  <c:v>-314</c:v>
                </c:pt>
                <c:pt idx="25">
                  <c:v>-298</c:v>
                </c:pt>
                <c:pt idx="26">
                  <c:v>-229</c:v>
                </c:pt>
                <c:pt idx="27">
                  <c:v>-264</c:v>
                </c:pt>
                <c:pt idx="28">
                  <c:v>-262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F-FEED-49D2-BE2C-9AC1E6EA9A79}"/>
            </c:ext>
          </c:extLst>
        </c:ser>
        <c:ser>
          <c:idx val="2"/>
          <c:order val="2"/>
          <c:tx>
            <c:strRef>
              <c:f>TD!$S$3:$S$4</c:f>
              <c:strCache>
                <c:ptCount val="1"/>
                <c:pt idx="0">
                  <c:v>Portátil Z1 Pro</c:v>
                </c:pt>
              </c:strCache>
            </c:strRef>
          </c:tx>
          <c:spPr>
            <a:ln w="34925" cap="rnd">
              <a:solidFill>
                <a:schemeClr val="lt1"/>
              </a:solidFill>
              <a:round/>
            </a:ln>
            <a:effectLst>
              <a:outerShdw dist="25400" dir="2700000" algn="tl" rotWithShape="0">
                <a:schemeClr val="accent3"/>
              </a:outerShdw>
            </a:effectLst>
          </c:spPr>
          <c:marker>
            <c:symbol val="circle"/>
            <c:size val="5"/>
            <c:spPr>
              <a:solidFill>
                <a:schemeClr val="accent3"/>
              </a:solidFill>
              <a:ln w="22225">
                <a:solidFill>
                  <a:schemeClr val="lt1"/>
                </a:solidFill>
                <a:round/>
              </a:ln>
              <a:effectLst/>
            </c:spPr>
          </c:marker>
          <c:cat>
            <c:multiLvlStrRef>
              <c:f>TD!$P$5:$P$37</c:f>
              <c:multiLvlStrCache>
                <c:ptCount val="29"/>
                <c:lvl>
                  <c:pt idx="0">
                    <c:v>ene</c:v>
                  </c:pt>
                  <c:pt idx="1">
                    <c:v>feb</c:v>
                  </c:pt>
                  <c:pt idx="2">
                    <c:v>mar</c:v>
                  </c:pt>
                  <c:pt idx="3">
                    <c:v>abr</c:v>
                  </c:pt>
                  <c:pt idx="4">
                    <c:v>may</c:v>
                  </c:pt>
                  <c:pt idx="5">
                    <c:v>jun</c:v>
                  </c:pt>
                  <c:pt idx="6">
                    <c:v>jul</c:v>
                  </c:pt>
                  <c:pt idx="7">
                    <c:v>ago</c:v>
                  </c:pt>
                  <c:pt idx="8">
                    <c:v>sep</c:v>
                  </c:pt>
                  <c:pt idx="9">
                    <c:v>oct</c:v>
                  </c:pt>
                  <c:pt idx="10">
                    <c:v>nov</c:v>
                  </c:pt>
                  <c:pt idx="11">
                    <c:v>dic</c:v>
                  </c:pt>
                  <c:pt idx="12">
                    <c:v>ene</c:v>
                  </c:pt>
                  <c:pt idx="13">
                    <c:v>feb</c:v>
                  </c:pt>
                  <c:pt idx="14">
                    <c:v>mar</c:v>
                  </c:pt>
                  <c:pt idx="15">
                    <c:v>abr</c:v>
                  </c:pt>
                  <c:pt idx="16">
                    <c:v>may</c:v>
                  </c:pt>
                  <c:pt idx="17">
                    <c:v>jun</c:v>
                  </c:pt>
                  <c:pt idx="18">
                    <c:v>jul</c:v>
                  </c:pt>
                  <c:pt idx="19">
                    <c:v>ago</c:v>
                  </c:pt>
                  <c:pt idx="20">
                    <c:v>sep</c:v>
                  </c:pt>
                  <c:pt idx="21">
                    <c:v>oct</c:v>
                  </c:pt>
                  <c:pt idx="22">
                    <c:v>nov</c:v>
                  </c:pt>
                  <c:pt idx="23">
                    <c:v>dic</c:v>
                  </c:pt>
                  <c:pt idx="24">
                    <c:v>ene</c:v>
                  </c:pt>
                  <c:pt idx="25">
                    <c:v>feb</c:v>
                  </c:pt>
                  <c:pt idx="26">
                    <c:v>mar</c:v>
                  </c:pt>
                  <c:pt idx="27">
                    <c:v>abr</c:v>
                  </c:pt>
                  <c:pt idx="28">
                    <c:v>may</c:v>
                  </c:pt>
                </c:lvl>
                <c:lvl>
                  <c:pt idx="0">
                    <c:v>2022</c:v>
                  </c:pt>
                  <c:pt idx="12">
                    <c:v>2023</c:v>
                  </c:pt>
                  <c:pt idx="24">
                    <c:v>2024</c:v>
                  </c:pt>
                </c:lvl>
              </c:multiLvlStrCache>
            </c:multiLvlStrRef>
          </c:cat>
          <c:val>
            <c:numRef>
              <c:f>TD!$S$5:$S$37</c:f>
              <c:numCache>
                <c:formatCode>_-* #,##0_-;\-* #,##0_-;_-* "-"??_-;_-@_-</c:formatCode>
                <c:ptCount val="29"/>
                <c:pt idx="0">
                  <c:v>-224</c:v>
                </c:pt>
                <c:pt idx="1">
                  <c:v>-374</c:v>
                </c:pt>
                <c:pt idx="2">
                  <c:v>-463</c:v>
                </c:pt>
                <c:pt idx="3">
                  <c:v>-294</c:v>
                </c:pt>
                <c:pt idx="4">
                  <c:v>-288</c:v>
                </c:pt>
                <c:pt idx="5">
                  <c:v>-165</c:v>
                </c:pt>
                <c:pt idx="6">
                  <c:v>-269</c:v>
                </c:pt>
                <c:pt idx="7">
                  <c:v>-271</c:v>
                </c:pt>
                <c:pt idx="8">
                  <c:v>-486</c:v>
                </c:pt>
                <c:pt idx="9">
                  <c:v>-327</c:v>
                </c:pt>
                <c:pt idx="10">
                  <c:v>-298</c:v>
                </c:pt>
                <c:pt idx="11">
                  <c:v>-265</c:v>
                </c:pt>
                <c:pt idx="12">
                  <c:v>-431</c:v>
                </c:pt>
                <c:pt idx="13">
                  <c:v>-202</c:v>
                </c:pt>
                <c:pt idx="14">
                  <c:v>-465</c:v>
                </c:pt>
                <c:pt idx="15">
                  <c:v>-167</c:v>
                </c:pt>
                <c:pt idx="16">
                  <c:v>-305</c:v>
                </c:pt>
                <c:pt idx="17">
                  <c:v>-374</c:v>
                </c:pt>
                <c:pt idx="18">
                  <c:v>-386</c:v>
                </c:pt>
                <c:pt idx="19">
                  <c:v>-251</c:v>
                </c:pt>
                <c:pt idx="20">
                  <c:v>-539</c:v>
                </c:pt>
                <c:pt idx="21">
                  <c:v>-185</c:v>
                </c:pt>
                <c:pt idx="22">
                  <c:v>-614</c:v>
                </c:pt>
                <c:pt idx="23">
                  <c:v>-374</c:v>
                </c:pt>
                <c:pt idx="24">
                  <c:v>-226</c:v>
                </c:pt>
                <c:pt idx="25">
                  <c:v>-262</c:v>
                </c:pt>
                <c:pt idx="26">
                  <c:v>-144</c:v>
                </c:pt>
                <c:pt idx="27">
                  <c:v>-374</c:v>
                </c:pt>
                <c:pt idx="28">
                  <c:v>-257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40-FEED-49D2-BE2C-9AC1E6EA9A79}"/>
            </c:ext>
          </c:extLst>
        </c:ser>
        <c:ser>
          <c:idx val="3"/>
          <c:order val="3"/>
          <c:tx>
            <c:strRef>
              <c:f>TD!$T$3:$T$4</c:f>
              <c:strCache>
                <c:ptCount val="1"/>
                <c:pt idx="0">
                  <c:v>Tarjeta Gráfica Pro</c:v>
                </c:pt>
              </c:strCache>
            </c:strRef>
          </c:tx>
          <c:spPr>
            <a:ln w="34925" cap="rnd">
              <a:solidFill>
                <a:schemeClr val="lt1"/>
              </a:solidFill>
              <a:round/>
            </a:ln>
            <a:effectLst>
              <a:outerShdw dist="25400" dir="2700000" algn="tl" rotWithShape="0">
                <a:schemeClr val="accent4"/>
              </a:outerShdw>
            </a:effectLst>
          </c:spPr>
          <c:marker>
            <c:symbol val="circle"/>
            <c:size val="5"/>
            <c:spPr>
              <a:solidFill>
                <a:schemeClr val="accent4"/>
              </a:solidFill>
              <a:ln w="22225">
                <a:solidFill>
                  <a:schemeClr val="lt1"/>
                </a:solidFill>
                <a:round/>
              </a:ln>
              <a:effectLst/>
            </c:spPr>
          </c:marker>
          <c:cat>
            <c:multiLvlStrRef>
              <c:f>TD!$P$5:$P$37</c:f>
              <c:multiLvlStrCache>
                <c:ptCount val="29"/>
                <c:lvl>
                  <c:pt idx="0">
                    <c:v>ene</c:v>
                  </c:pt>
                  <c:pt idx="1">
                    <c:v>feb</c:v>
                  </c:pt>
                  <c:pt idx="2">
                    <c:v>mar</c:v>
                  </c:pt>
                  <c:pt idx="3">
                    <c:v>abr</c:v>
                  </c:pt>
                  <c:pt idx="4">
                    <c:v>may</c:v>
                  </c:pt>
                  <c:pt idx="5">
                    <c:v>jun</c:v>
                  </c:pt>
                  <c:pt idx="6">
                    <c:v>jul</c:v>
                  </c:pt>
                  <c:pt idx="7">
                    <c:v>ago</c:v>
                  </c:pt>
                  <c:pt idx="8">
                    <c:v>sep</c:v>
                  </c:pt>
                  <c:pt idx="9">
                    <c:v>oct</c:v>
                  </c:pt>
                  <c:pt idx="10">
                    <c:v>nov</c:v>
                  </c:pt>
                  <c:pt idx="11">
                    <c:v>dic</c:v>
                  </c:pt>
                  <c:pt idx="12">
                    <c:v>ene</c:v>
                  </c:pt>
                  <c:pt idx="13">
                    <c:v>feb</c:v>
                  </c:pt>
                  <c:pt idx="14">
                    <c:v>mar</c:v>
                  </c:pt>
                  <c:pt idx="15">
                    <c:v>abr</c:v>
                  </c:pt>
                  <c:pt idx="16">
                    <c:v>may</c:v>
                  </c:pt>
                  <c:pt idx="17">
                    <c:v>jun</c:v>
                  </c:pt>
                  <c:pt idx="18">
                    <c:v>jul</c:v>
                  </c:pt>
                  <c:pt idx="19">
                    <c:v>ago</c:v>
                  </c:pt>
                  <c:pt idx="20">
                    <c:v>sep</c:v>
                  </c:pt>
                  <c:pt idx="21">
                    <c:v>oct</c:v>
                  </c:pt>
                  <c:pt idx="22">
                    <c:v>nov</c:v>
                  </c:pt>
                  <c:pt idx="23">
                    <c:v>dic</c:v>
                  </c:pt>
                  <c:pt idx="24">
                    <c:v>ene</c:v>
                  </c:pt>
                  <c:pt idx="25">
                    <c:v>feb</c:v>
                  </c:pt>
                  <c:pt idx="26">
                    <c:v>mar</c:v>
                  </c:pt>
                  <c:pt idx="27">
                    <c:v>abr</c:v>
                  </c:pt>
                  <c:pt idx="28">
                    <c:v>may</c:v>
                  </c:pt>
                </c:lvl>
                <c:lvl>
                  <c:pt idx="0">
                    <c:v>2022</c:v>
                  </c:pt>
                  <c:pt idx="12">
                    <c:v>2023</c:v>
                  </c:pt>
                  <c:pt idx="24">
                    <c:v>2024</c:v>
                  </c:pt>
                </c:lvl>
              </c:multiLvlStrCache>
            </c:multiLvlStrRef>
          </c:cat>
          <c:val>
            <c:numRef>
              <c:f>TD!$T$5:$T$37</c:f>
              <c:numCache>
                <c:formatCode>_-* #,##0_-;\-* #,##0_-;_-* "-"??_-;_-@_-</c:formatCode>
                <c:ptCount val="29"/>
                <c:pt idx="0">
                  <c:v>-261</c:v>
                </c:pt>
                <c:pt idx="1">
                  <c:v>-323</c:v>
                </c:pt>
                <c:pt idx="2">
                  <c:v>-346</c:v>
                </c:pt>
                <c:pt idx="3">
                  <c:v>-494</c:v>
                </c:pt>
                <c:pt idx="4">
                  <c:v>-385</c:v>
                </c:pt>
                <c:pt idx="5">
                  <c:v>-298</c:v>
                </c:pt>
                <c:pt idx="6">
                  <c:v>-469</c:v>
                </c:pt>
                <c:pt idx="7">
                  <c:v>-259</c:v>
                </c:pt>
                <c:pt idx="8">
                  <c:v>-499</c:v>
                </c:pt>
                <c:pt idx="9">
                  <c:v>-274</c:v>
                </c:pt>
                <c:pt idx="10">
                  <c:v>-245</c:v>
                </c:pt>
                <c:pt idx="11">
                  <c:v>-268</c:v>
                </c:pt>
                <c:pt idx="12">
                  <c:v>-224</c:v>
                </c:pt>
                <c:pt idx="13">
                  <c:v>-170</c:v>
                </c:pt>
                <c:pt idx="14">
                  <c:v>-610</c:v>
                </c:pt>
                <c:pt idx="15">
                  <c:v>-281</c:v>
                </c:pt>
                <c:pt idx="16">
                  <c:v>-335</c:v>
                </c:pt>
                <c:pt idx="17">
                  <c:v>-193</c:v>
                </c:pt>
                <c:pt idx="18">
                  <c:v>-151</c:v>
                </c:pt>
                <c:pt idx="19">
                  <c:v>-354</c:v>
                </c:pt>
                <c:pt idx="20">
                  <c:v>-297</c:v>
                </c:pt>
                <c:pt idx="21">
                  <c:v>-407</c:v>
                </c:pt>
                <c:pt idx="22">
                  <c:v>-262</c:v>
                </c:pt>
                <c:pt idx="23">
                  <c:v>-198</c:v>
                </c:pt>
                <c:pt idx="24">
                  <c:v>-292</c:v>
                </c:pt>
                <c:pt idx="25">
                  <c:v>-433</c:v>
                </c:pt>
                <c:pt idx="26">
                  <c:v>-385</c:v>
                </c:pt>
                <c:pt idx="27">
                  <c:v>-204</c:v>
                </c:pt>
                <c:pt idx="28">
                  <c:v>-277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41-FEED-49D2-BE2C-9AC1E6EA9A79}"/>
            </c:ext>
          </c:extLst>
        </c:ser>
        <c:ser>
          <c:idx val="4"/>
          <c:order val="4"/>
          <c:tx>
            <c:strRef>
              <c:f>TD!$U$3:$U$4</c:f>
              <c:strCache>
                <c:ptCount val="1"/>
                <c:pt idx="0">
                  <c:v>SSD 1TB</c:v>
                </c:pt>
              </c:strCache>
            </c:strRef>
          </c:tx>
          <c:spPr>
            <a:ln w="34925" cap="rnd">
              <a:solidFill>
                <a:schemeClr val="lt1"/>
              </a:solidFill>
              <a:round/>
            </a:ln>
            <a:effectLst>
              <a:outerShdw dist="25400" dir="2700000" algn="tl" rotWithShape="0">
                <a:schemeClr val="accent5"/>
              </a:outerShdw>
            </a:effectLst>
          </c:spPr>
          <c:marker>
            <c:symbol val="circle"/>
            <c:size val="5"/>
            <c:spPr>
              <a:solidFill>
                <a:schemeClr val="accent5"/>
              </a:solidFill>
              <a:ln w="22225">
                <a:solidFill>
                  <a:schemeClr val="lt1"/>
                </a:solidFill>
                <a:round/>
              </a:ln>
              <a:effectLst/>
            </c:spPr>
          </c:marker>
          <c:cat>
            <c:multiLvlStrRef>
              <c:f>TD!$P$5:$P$37</c:f>
              <c:multiLvlStrCache>
                <c:ptCount val="29"/>
                <c:lvl>
                  <c:pt idx="0">
                    <c:v>ene</c:v>
                  </c:pt>
                  <c:pt idx="1">
                    <c:v>feb</c:v>
                  </c:pt>
                  <c:pt idx="2">
                    <c:v>mar</c:v>
                  </c:pt>
                  <c:pt idx="3">
                    <c:v>abr</c:v>
                  </c:pt>
                  <c:pt idx="4">
                    <c:v>may</c:v>
                  </c:pt>
                  <c:pt idx="5">
                    <c:v>jun</c:v>
                  </c:pt>
                  <c:pt idx="6">
                    <c:v>jul</c:v>
                  </c:pt>
                  <c:pt idx="7">
                    <c:v>ago</c:v>
                  </c:pt>
                  <c:pt idx="8">
                    <c:v>sep</c:v>
                  </c:pt>
                  <c:pt idx="9">
                    <c:v>oct</c:v>
                  </c:pt>
                  <c:pt idx="10">
                    <c:v>nov</c:v>
                  </c:pt>
                  <c:pt idx="11">
                    <c:v>dic</c:v>
                  </c:pt>
                  <c:pt idx="12">
                    <c:v>ene</c:v>
                  </c:pt>
                  <c:pt idx="13">
                    <c:v>feb</c:v>
                  </c:pt>
                  <c:pt idx="14">
                    <c:v>mar</c:v>
                  </c:pt>
                  <c:pt idx="15">
                    <c:v>abr</c:v>
                  </c:pt>
                  <c:pt idx="16">
                    <c:v>may</c:v>
                  </c:pt>
                  <c:pt idx="17">
                    <c:v>jun</c:v>
                  </c:pt>
                  <c:pt idx="18">
                    <c:v>jul</c:v>
                  </c:pt>
                  <c:pt idx="19">
                    <c:v>ago</c:v>
                  </c:pt>
                  <c:pt idx="20">
                    <c:v>sep</c:v>
                  </c:pt>
                  <c:pt idx="21">
                    <c:v>oct</c:v>
                  </c:pt>
                  <c:pt idx="22">
                    <c:v>nov</c:v>
                  </c:pt>
                  <c:pt idx="23">
                    <c:v>dic</c:v>
                  </c:pt>
                  <c:pt idx="24">
                    <c:v>ene</c:v>
                  </c:pt>
                  <c:pt idx="25">
                    <c:v>feb</c:v>
                  </c:pt>
                  <c:pt idx="26">
                    <c:v>mar</c:v>
                  </c:pt>
                  <c:pt idx="27">
                    <c:v>abr</c:v>
                  </c:pt>
                  <c:pt idx="28">
                    <c:v>may</c:v>
                  </c:pt>
                </c:lvl>
                <c:lvl>
                  <c:pt idx="0">
                    <c:v>2022</c:v>
                  </c:pt>
                  <c:pt idx="12">
                    <c:v>2023</c:v>
                  </c:pt>
                  <c:pt idx="24">
                    <c:v>2024</c:v>
                  </c:pt>
                </c:lvl>
              </c:multiLvlStrCache>
            </c:multiLvlStrRef>
          </c:cat>
          <c:val>
            <c:numRef>
              <c:f>TD!$U$5:$U$37</c:f>
              <c:numCache>
                <c:formatCode>_-* #,##0_-;\-* #,##0_-;_-* "-"??_-;_-@_-</c:formatCode>
                <c:ptCount val="29"/>
                <c:pt idx="0">
                  <c:v>-420</c:v>
                </c:pt>
                <c:pt idx="1">
                  <c:v>-253</c:v>
                </c:pt>
                <c:pt idx="2">
                  <c:v>-244</c:v>
                </c:pt>
                <c:pt idx="3">
                  <c:v>-370</c:v>
                </c:pt>
                <c:pt idx="4">
                  <c:v>-522</c:v>
                </c:pt>
                <c:pt idx="5">
                  <c:v>-272</c:v>
                </c:pt>
                <c:pt idx="6">
                  <c:v>-254</c:v>
                </c:pt>
                <c:pt idx="7">
                  <c:v>-465</c:v>
                </c:pt>
                <c:pt idx="8">
                  <c:v>-241</c:v>
                </c:pt>
                <c:pt idx="9">
                  <c:v>-362</c:v>
                </c:pt>
                <c:pt idx="10">
                  <c:v>-223</c:v>
                </c:pt>
                <c:pt idx="11">
                  <c:v>-370</c:v>
                </c:pt>
                <c:pt idx="12">
                  <c:v>-250</c:v>
                </c:pt>
                <c:pt idx="13">
                  <c:v>-161</c:v>
                </c:pt>
                <c:pt idx="14">
                  <c:v>-235</c:v>
                </c:pt>
                <c:pt idx="15">
                  <c:v>-412</c:v>
                </c:pt>
                <c:pt idx="16">
                  <c:v>-223</c:v>
                </c:pt>
                <c:pt idx="17">
                  <c:v>-251</c:v>
                </c:pt>
                <c:pt idx="18">
                  <c:v>-324</c:v>
                </c:pt>
                <c:pt idx="19">
                  <c:v>-309</c:v>
                </c:pt>
                <c:pt idx="20">
                  <c:v>-235</c:v>
                </c:pt>
                <c:pt idx="21">
                  <c:v>-330</c:v>
                </c:pt>
                <c:pt idx="22">
                  <c:v>-364</c:v>
                </c:pt>
                <c:pt idx="23">
                  <c:v>-443</c:v>
                </c:pt>
                <c:pt idx="24">
                  <c:v>-288</c:v>
                </c:pt>
                <c:pt idx="25">
                  <c:v>-184</c:v>
                </c:pt>
                <c:pt idx="26">
                  <c:v>-334</c:v>
                </c:pt>
                <c:pt idx="27">
                  <c:v>-450</c:v>
                </c:pt>
                <c:pt idx="28">
                  <c:v>-392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42-FEED-49D2-BE2C-9AC1E6EA9A79}"/>
            </c:ext>
          </c:extLst>
        </c:ser>
        <c:ser>
          <c:idx val="5"/>
          <c:order val="5"/>
          <c:tx>
            <c:strRef>
              <c:f>TD!$V$3:$V$4</c:f>
              <c:strCache>
                <c:ptCount val="1"/>
                <c:pt idx="0">
                  <c:v>Webcam HD Pro</c:v>
                </c:pt>
              </c:strCache>
            </c:strRef>
          </c:tx>
          <c:spPr>
            <a:ln w="34925" cap="rnd">
              <a:solidFill>
                <a:schemeClr val="lt1"/>
              </a:solidFill>
              <a:round/>
            </a:ln>
            <a:effectLst>
              <a:outerShdw dist="25400" dir="2700000" algn="tl" rotWithShape="0">
                <a:schemeClr val="accent6"/>
              </a:outerShdw>
            </a:effectLst>
          </c:spPr>
          <c:marker>
            <c:symbol val="circle"/>
            <c:size val="5"/>
            <c:spPr>
              <a:solidFill>
                <a:schemeClr val="accent6"/>
              </a:solidFill>
              <a:ln w="22225">
                <a:solidFill>
                  <a:schemeClr val="lt1"/>
                </a:solidFill>
                <a:round/>
              </a:ln>
              <a:effectLst/>
            </c:spPr>
          </c:marker>
          <c:cat>
            <c:multiLvlStrRef>
              <c:f>TD!$P$5:$P$37</c:f>
              <c:multiLvlStrCache>
                <c:ptCount val="29"/>
                <c:lvl>
                  <c:pt idx="0">
                    <c:v>ene</c:v>
                  </c:pt>
                  <c:pt idx="1">
                    <c:v>feb</c:v>
                  </c:pt>
                  <c:pt idx="2">
                    <c:v>mar</c:v>
                  </c:pt>
                  <c:pt idx="3">
                    <c:v>abr</c:v>
                  </c:pt>
                  <c:pt idx="4">
                    <c:v>may</c:v>
                  </c:pt>
                  <c:pt idx="5">
                    <c:v>jun</c:v>
                  </c:pt>
                  <c:pt idx="6">
                    <c:v>jul</c:v>
                  </c:pt>
                  <c:pt idx="7">
                    <c:v>ago</c:v>
                  </c:pt>
                  <c:pt idx="8">
                    <c:v>sep</c:v>
                  </c:pt>
                  <c:pt idx="9">
                    <c:v>oct</c:v>
                  </c:pt>
                  <c:pt idx="10">
                    <c:v>nov</c:v>
                  </c:pt>
                  <c:pt idx="11">
                    <c:v>dic</c:v>
                  </c:pt>
                  <c:pt idx="12">
                    <c:v>ene</c:v>
                  </c:pt>
                  <c:pt idx="13">
                    <c:v>feb</c:v>
                  </c:pt>
                  <c:pt idx="14">
                    <c:v>mar</c:v>
                  </c:pt>
                  <c:pt idx="15">
                    <c:v>abr</c:v>
                  </c:pt>
                  <c:pt idx="16">
                    <c:v>may</c:v>
                  </c:pt>
                  <c:pt idx="17">
                    <c:v>jun</c:v>
                  </c:pt>
                  <c:pt idx="18">
                    <c:v>jul</c:v>
                  </c:pt>
                  <c:pt idx="19">
                    <c:v>ago</c:v>
                  </c:pt>
                  <c:pt idx="20">
                    <c:v>sep</c:v>
                  </c:pt>
                  <c:pt idx="21">
                    <c:v>oct</c:v>
                  </c:pt>
                  <c:pt idx="22">
                    <c:v>nov</c:v>
                  </c:pt>
                  <c:pt idx="23">
                    <c:v>dic</c:v>
                  </c:pt>
                  <c:pt idx="24">
                    <c:v>ene</c:v>
                  </c:pt>
                  <c:pt idx="25">
                    <c:v>feb</c:v>
                  </c:pt>
                  <c:pt idx="26">
                    <c:v>mar</c:v>
                  </c:pt>
                  <c:pt idx="27">
                    <c:v>abr</c:v>
                  </c:pt>
                  <c:pt idx="28">
                    <c:v>may</c:v>
                  </c:pt>
                </c:lvl>
                <c:lvl>
                  <c:pt idx="0">
                    <c:v>2022</c:v>
                  </c:pt>
                  <c:pt idx="12">
                    <c:v>2023</c:v>
                  </c:pt>
                  <c:pt idx="24">
                    <c:v>2024</c:v>
                  </c:pt>
                </c:lvl>
              </c:multiLvlStrCache>
            </c:multiLvlStrRef>
          </c:cat>
          <c:val>
            <c:numRef>
              <c:f>TD!$V$5:$V$37</c:f>
              <c:numCache>
                <c:formatCode>_-* #,##0_-;\-* #,##0_-;_-* "-"??_-;_-@_-</c:formatCode>
                <c:ptCount val="29"/>
                <c:pt idx="0">
                  <c:v>-151</c:v>
                </c:pt>
                <c:pt idx="1">
                  <c:v>-304</c:v>
                </c:pt>
                <c:pt idx="2">
                  <c:v>-505</c:v>
                </c:pt>
                <c:pt idx="3">
                  <c:v>-191</c:v>
                </c:pt>
                <c:pt idx="4">
                  <c:v>-119</c:v>
                </c:pt>
                <c:pt idx="5">
                  <c:v>-417</c:v>
                </c:pt>
                <c:pt idx="6">
                  <c:v>-317</c:v>
                </c:pt>
                <c:pt idx="7">
                  <c:v>-236</c:v>
                </c:pt>
                <c:pt idx="8">
                  <c:v>-337</c:v>
                </c:pt>
                <c:pt idx="9">
                  <c:v>-317</c:v>
                </c:pt>
                <c:pt idx="10">
                  <c:v>-271</c:v>
                </c:pt>
                <c:pt idx="11">
                  <c:v>-381</c:v>
                </c:pt>
                <c:pt idx="12">
                  <c:v>-178</c:v>
                </c:pt>
                <c:pt idx="13">
                  <c:v>-406</c:v>
                </c:pt>
                <c:pt idx="14">
                  <c:v>-235</c:v>
                </c:pt>
                <c:pt idx="15">
                  <c:v>-264</c:v>
                </c:pt>
                <c:pt idx="16">
                  <c:v>-330</c:v>
                </c:pt>
                <c:pt idx="17">
                  <c:v>-318</c:v>
                </c:pt>
                <c:pt idx="18">
                  <c:v>-367</c:v>
                </c:pt>
                <c:pt idx="19">
                  <c:v>-462</c:v>
                </c:pt>
                <c:pt idx="20">
                  <c:v>-246</c:v>
                </c:pt>
                <c:pt idx="21">
                  <c:v>-202</c:v>
                </c:pt>
                <c:pt idx="22">
                  <c:v>-384</c:v>
                </c:pt>
                <c:pt idx="23">
                  <c:v>-374</c:v>
                </c:pt>
                <c:pt idx="24">
                  <c:v>-359</c:v>
                </c:pt>
                <c:pt idx="25">
                  <c:v>-264</c:v>
                </c:pt>
                <c:pt idx="26">
                  <c:v>-237</c:v>
                </c:pt>
                <c:pt idx="27">
                  <c:v>-333</c:v>
                </c:pt>
                <c:pt idx="28">
                  <c:v>-374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43-FEED-49D2-BE2C-9AC1E6EA9A79}"/>
            </c:ext>
          </c:extLst>
        </c:ser>
        <c:ser>
          <c:idx val="6"/>
          <c:order val="6"/>
          <c:tx>
            <c:strRef>
              <c:f>TD!$W$3:$W$4</c:f>
              <c:strCache>
                <c:ptCount val="1"/>
                <c:pt idx="0">
                  <c:v>SSD 512GB</c:v>
                </c:pt>
              </c:strCache>
            </c:strRef>
          </c:tx>
          <c:spPr>
            <a:ln w="34925" cap="rnd">
              <a:solidFill>
                <a:schemeClr val="lt1"/>
              </a:solidFill>
              <a:round/>
            </a:ln>
            <a:effectLst>
              <a:outerShdw dist="25400" dir="2700000" algn="tl" rotWithShape="0">
                <a:schemeClr val="accent1">
                  <a:lumMod val="60000"/>
                </a:schemeClr>
              </a:outerShdw>
            </a:effectLst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22225">
                <a:solidFill>
                  <a:schemeClr val="lt1"/>
                </a:solidFill>
                <a:round/>
              </a:ln>
              <a:effectLst/>
            </c:spPr>
          </c:marker>
          <c:cat>
            <c:multiLvlStrRef>
              <c:f>TD!$P$5:$P$37</c:f>
              <c:multiLvlStrCache>
                <c:ptCount val="29"/>
                <c:lvl>
                  <c:pt idx="0">
                    <c:v>ene</c:v>
                  </c:pt>
                  <c:pt idx="1">
                    <c:v>feb</c:v>
                  </c:pt>
                  <c:pt idx="2">
                    <c:v>mar</c:v>
                  </c:pt>
                  <c:pt idx="3">
                    <c:v>abr</c:v>
                  </c:pt>
                  <c:pt idx="4">
                    <c:v>may</c:v>
                  </c:pt>
                  <c:pt idx="5">
                    <c:v>jun</c:v>
                  </c:pt>
                  <c:pt idx="6">
                    <c:v>jul</c:v>
                  </c:pt>
                  <c:pt idx="7">
                    <c:v>ago</c:v>
                  </c:pt>
                  <c:pt idx="8">
                    <c:v>sep</c:v>
                  </c:pt>
                  <c:pt idx="9">
                    <c:v>oct</c:v>
                  </c:pt>
                  <c:pt idx="10">
                    <c:v>nov</c:v>
                  </c:pt>
                  <c:pt idx="11">
                    <c:v>dic</c:v>
                  </c:pt>
                  <c:pt idx="12">
                    <c:v>ene</c:v>
                  </c:pt>
                  <c:pt idx="13">
                    <c:v>feb</c:v>
                  </c:pt>
                  <c:pt idx="14">
                    <c:v>mar</c:v>
                  </c:pt>
                  <c:pt idx="15">
                    <c:v>abr</c:v>
                  </c:pt>
                  <c:pt idx="16">
                    <c:v>may</c:v>
                  </c:pt>
                  <c:pt idx="17">
                    <c:v>jun</c:v>
                  </c:pt>
                  <c:pt idx="18">
                    <c:v>jul</c:v>
                  </c:pt>
                  <c:pt idx="19">
                    <c:v>ago</c:v>
                  </c:pt>
                  <c:pt idx="20">
                    <c:v>sep</c:v>
                  </c:pt>
                  <c:pt idx="21">
                    <c:v>oct</c:v>
                  </c:pt>
                  <c:pt idx="22">
                    <c:v>nov</c:v>
                  </c:pt>
                  <c:pt idx="23">
                    <c:v>dic</c:v>
                  </c:pt>
                  <c:pt idx="24">
                    <c:v>ene</c:v>
                  </c:pt>
                  <c:pt idx="25">
                    <c:v>feb</c:v>
                  </c:pt>
                  <c:pt idx="26">
                    <c:v>mar</c:v>
                  </c:pt>
                  <c:pt idx="27">
                    <c:v>abr</c:v>
                  </c:pt>
                  <c:pt idx="28">
                    <c:v>may</c:v>
                  </c:pt>
                </c:lvl>
                <c:lvl>
                  <c:pt idx="0">
                    <c:v>2022</c:v>
                  </c:pt>
                  <c:pt idx="12">
                    <c:v>2023</c:v>
                  </c:pt>
                  <c:pt idx="24">
                    <c:v>2024</c:v>
                  </c:pt>
                </c:lvl>
              </c:multiLvlStrCache>
            </c:multiLvlStrRef>
          </c:cat>
          <c:val>
            <c:numRef>
              <c:f>TD!$W$5:$W$37</c:f>
              <c:numCache>
                <c:formatCode>_-* #,##0_-;\-* #,##0_-;_-* "-"??_-;_-@_-</c:formatCode>
                <c:ptCount val="29"/>
                <c:pt idx="0">
                  <c:v>-223</c:v>
                </c:pt>
                <c:pt idx="1">
                  <c:v>-154</c:v>
                </c:pt>
                <c:pt idx="2">
                  <c:v>-279</c:v>
                </c:pt>
                <c:pt idx="3">
                  <c:v>-100</c:v>
                </c:pt>
                <c:pt idx="4">
                  <c:v>-335</c:v>
                </c:pt>
                <c:pt idx="5">
                  <c:v>-433</c:v>
                </c:pt>
                <c:pt idx="6">
                  <c:v>-179</c:v>
                </c:pt>
                <c:pt idx="7">
                  <c:v>-388</c:v>
                </c:pt>
                <c:pt idx="8">
                  <c:v>-318</c:v>
                </c:pt>
                <c:pt idx="9">
                  <c:v>-355</c:v>
                </c:pt>
                <c:pt idx="10">
                  <c:v>-214</c:v>
                </c:pt>
                <c:pt idx="11">
                  <c:v>-369</c:v>
                </c:pt>
                <c:pt idx="12">
                  <c:v>-401</c:v>
                </c:pt>
                <c:pt idx="13">
                  <c:v>-280</c:v>
                </c:pt>
                <c:pt idx="14">
                  <c:v>-254</c:v>
                </c:pt>
                <c:pt idx="15">
                  <c:v>-254</c:v>
                </c:pt>
                <c:pt idx="16">
                  <c:v>-381</c:v>
                </c:pt>
                <c:pt idx="17">
                  <c:v>-297</c:v>
                </c:pt>
                <c:pt idx="18">
                  <c:v>-400</c:v>
                </c:pt>
                <c:pt idx="19">
                  <c:v>-406</c:v>
                </c:pt>
                <c:pt idx="20">
                  <c:v>-296</c:v>
                </c:pt>
                <c:pt idx="21">
                  <c:v>-462</c:v>
                </c:pt>
                <c:pt idx="22">
                  <c:v>-230</c:v>
                </c:pt>
                <c:pt idx="23">
                  <c:v>-234</c:v>
                </c:pt>
                <c:pt idx="24">
                  <c:v>-320</c:v>
                </c:pt>
                <c:pt idx="25">
                  <c:v>-368</c:v>
                </c:pt>
                <c:pt idx="26">
                  <c:v>-311</c:v>
                </c:pt>
                <c:pt idx="27">
                  <c:v>-247</c:v>
                </c:pt>
                <c:pt idx="28">
                  <c:v>-359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44-FEED-49D2-BE2C-9AC1E6EA9A79}"/>
            </c:ext>
          </c:extLst>
        </c:ser>
        <c:ser>
          <c:idx val="7"/>
          <c:order val="7"/>
          <c:tx>
            <c:strRef>
              <c:f>TD!$X$3:$X$4</c:f>
              <c:strCache>
                <c:ptCount val="1"/>
                <c:pt idx="0">
                  <c:v>Tarjeta Gráfica Eco</c:v>
                </c:pt>
              </c:strCache>
            </c:strRef>
          </c:tx>
          <c:spPr>
            <a:ln w="34925" cap="rnd">
              <a:solidFill>
                <a:schemeClr val="lt1"/>
              </a:solidFill>
              <a:round/>
            </a:ln>
            <a:effectLst>
              <a:outerShdw dist="25400" dir="2700000" algn="tl" rotWithShape="0">
                <a:schemeClr val="accent2">
                  <a:lumMod val="60000"/>
                </a:schemeClr>
              </a:outerShdw>
            </a:effectLst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22225">
                <a:solidFill>
                  <a:schemeClr val="lt1"/>
                </a:solidFill>
                <a:round/>
              </a:ln>
              <a:effectLst/>
            </c:spPr>
          </c:marker>
          <c:cat>
            <c:multiLvlStrRef>
              <c:f>TD!$P$5:$P$37</c:f>
              <c:multiLvlStrCache>
                <c:ptCount val="29"/>
                <c:lvl>
                  <c:pt idx="0">
                    <c:v>ene</c:v>
                  </c:pt>
                  <c:pt idx="1">
                    <c:v>feb</c:v>
                  </c:pt>
                  <c:pt idx="2">
                    <c:v>mar</c:v>
                  </c:pt>
                  <c:pt idx="3">
                    <c:v>abr</c:v>
                  </c:pt>
                  <c:pt idx="4">
                    <c:v>may</c:v>
                  </c:pt>
                  <c:pt idx="5">
                    <c:v>jun</c:v>
                  </c:pt>
                  <c:pt idx="6">
                    <c:v>jul</c:v>
                  </c:pt>
                  <c:pt idx="7">
                    <c:v>ago</c:v>
                  </c:pt>
                  <c:pt idx="8">
                    <c:v>sep</c:v>
                  </c:pt>
                  <c:pt idx="9">
                    <c:v>oct</c:v>
                  </c:pt>
                  <c:pt idx="10">
                    <c:v>nov</c:v>
                  </c:pt>
                  <c:pt idx="11">
                    <c:v>dic</c:v>
                  </c:pt>
                  <c:pt idx="12">
                    <c:v>ene</c:v>
                  </c:pt>
                  <c:pt idx="13">
                    <c:v>feb</c:v>
                  </c:pt>
                  <c:pt idx="14">
                    <c:v>mar</c:v>
                  </c:pt>
                  <c:pt idx="15">
                    <c:v>abr</c:v>
                  </c:pt>
                  <c:pt idx="16">
                    <c:v>may</c:v>
                  </c:pt>
                  <c:pt idx="17">
                    <c:v>jun</c:v>
                  </c:pt>
                  <c:pt idx="18">
                    <c:v>jul</c:v>
                  </c:pt>
                  <c:pt idx="19">
                    <c:v>ago</c:v>
                  </c:pt>
                  <c:pt idx="20">
                    <c:v>sep</c:v>
                  </c:pt>
                  <c:pt idx="21">
                    <c:v>oct</c:v>
                  </c:pt>
                  <c:pt idx="22">
                    <c:v>nov</c:v>
                  </c:pt>
                  <c:pt idx="23">
                    <c:v>dic</c:v>
                  </c:pt>
                  <c:pt idx="24">
                    <c:v>ene</c:v>
                  </c:pt>
                  <c:pt idx="25">
                    <c:v>feb</c:v>
                  </c:pt>
                  <c:pt idx="26">
                    <c:v>mar</c:v>
                  </c:pt>
                  <c:pt idx="27">
                    <c:v>abr</c:v>
                  </c:pt>
                  <c:pt idx="28">
                    <c:v>may</c:v>
                  </c:pt>
                </c:lvl>
                <c:lvl>
                  <c:pt idx="0">
                    <c:v>2022</c:v>
                  </c:pt>
                  <c:pt idx="12">
                    <c:v>2023</c:v>
                  </c:pt>
                  <c:pt idx="24">
                    <c:v>2024</c:v>
                  </c:pt>
                </c:lvl>
              </c:multiLvlStrCache>
            </c:multiLvlStrRef>
          </c:cat>
          <c:val>
            <c:numRef>
              <c:f>TD!$X$5:$X$37</c:f>
              <c:numCache>
                <c:formatCode>_-* #,##0_-;\-* #,##0_-;_-* "-"??_-;_-@_-</c:formatCode>
                <c:ptCount val="29"/>
                <c:pt idx="0">
                  <c:v>-565</c:v>
                </c:pt>
                <c:pt idx="1">
                  <c:v>-245</c:v>
                </c:pt>
                <c:pt idx="2">
                  <c:v>-250</c:v>
                </c:pt>
                <c:pt idx="3">
                  <c:v>-248</c:v>
                </c:pt>
                <c:pt idx="4">
                  <c:v>-295</c:v>
                </c:pt>
                <c:pt idx="5">
                  <c:v>-437</c:v>
                </c:pt>
                <c:pt idx="6">
                  <c:v>-341</c:v>
                </c:pt>
                <c:pt idx="7">
                  <c:v>-295</c:v>
                </c:pt>
                <c:pt idx="8">
                  <c:v>-126</c:v>
                </c:pt>
                <c:pt idx="9">
                  <c:v>-509</c:v>
                </c:pt>
                <c:pt idx="10">
                  <c:v>-263</c:v>
                </c:pt>
                <c:pt idx="11">
                  <c:v>-237</c:v>
                </c:pt>
                <c:pt idx="12">
                  <c:v>-358</c:v>
                </c:pt>
                <c:pt idx="13">
                  <c:v>-349</c:v>
                </c:pt>
                <c:pt idx="14">
                  <c:v>-150</c:v>
                </c:pt>
                <c:pt idx="15">
                  <c:v>-297</c:v>
                </c:pt>
                <c:pt idx="16">
                  <c:v>-371</c:v>
                </c:pt>
                <c:pt idx="17">
                  <c:v>-224</c:v>
                </c:pt>
                <c:pt idx="18">
                  <c:v>-210</c:v>
                </c:pt>
                <c:pt idx="19">
                  <c:v>-257</c:v>
                </c:pt>
                <c:pt idx="20">
                  <c:v>-363</c:v>
                </c:pt>
                <c:pt idx="21">
                  <c:v>-396</c:v>
                </c:pt>
                <c:pt idx="22">
                  <c:v>-257</c:v>
                </c:pt>
                <c:pt idx="23">
                  <c:v>-342</c:v>
                </c:pt>
                <c:pt idx="24">
                  <c:v>-234</c:v>
                </c:pt>
                <c:pt idx="25">
                  <c:v>-251</c:v>
                </c:pt>
                <c:pt idx="26">
                  <c:v>-418</c:v>
                </c:pt>
                <c:pt idx="27">
                  <c:v>-161</c:v>
                </c:pt>
                <c:pt idx="28">
                  <c:v>-292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45-FEED-49D2-BE2C-9AC1E6EA9A79}"/>
            </c:ext>
          </c:extLst>
        </c:ser>
        <c:ser>
          <c:idx val="8"/>
          <c:order val="8"/>
          <c:tx>
            <c:strRef>
              <c:f>TD!$Y$3:$Y$4</c:f>
              <c:strCache>
                <c:ptCount val="1"/>
                <c:pt idx="0">
                  <c:v>Procesador Gamma</c:v>
                </c:pt>
              </c:strCache>
            </c:strRef>
          </c:tx>
          <c:spPr>
            <a:ln w="34925" cap="rnd">
              <a:solidFill>
                <a:schemeClr val="lt1"/>
              </a:solidFill>
              <a:round/>
            </a:ln>
            <a:effectLst>
              <a:outerShdw dist="25400" dir="2700000" algn="tl" rotWithShape="0">
                <a:schemeClr val="accent3">
                  <a:lumMod val="60000"/>
                </a:schemeClr>
              </a:outerShdw>
            </a:effectLst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22225">
                <a:solidFill>
                  <a:schemeClr val="lt1"/>
                </a:solidFill>
                <a:round/>
              </a:ln>
              <a:effectLst/>
            </c:spPr>
          </c:marker>
          <c:cat>
            <c:multiLvlStrRef>
              <c:f>TD!$P$5:$P$37</c:f>
              <c:multiLvlStrCache>
                <c:ptCount val="29"/>
                <c:lvl>
                  <c:pt idx="0">
                    <c:v>ene</c:v>
                  </c:pt>
                  <c:pt idx="1">
                    <c:v>feb</c:v>
                  </c:pt>
                  <c:pt idx="2">
                    <c:v>mar</c:v>
                  </c:pt>
                  <c:pt idx="3">
                    <c:v>abr</c:v>
                  </c:pt>
                  <c:pt idx="4">
                    <c:v>may</c:v>
                  </c:pt>
                  <c:pt idx="5">
                    <c:v>jun</c:v>
                  </c:pt>
                  <c:pt idx="6">
                    <c:v>jul</c:v>
                  </c:pt>
                  <c:pt idx="7">
                    <c:v>ago</c:v>
                  </c:pt>
                  <c:pt idx="8">
                    <c:v>sep</c:v>
                  </c:pt>
                  <c:pt idx="9">
                    <c:v>oct</c:v>
                  </c:pt>
                  <c:pt idx="10">
                    <c:v>nov</c:v>
                  </c:pt>
                  <c:pt idx="11">
                    <c:v>dic</c:v>
                  </c:pt>
                  <c:pt idx="12">
                    <c:v>ene</c:v>
                  </c:pt>
                  <c:pt idx="13">
                    <c:v>feb</c:v>
                  </c:pt>
                  <c:pt idx="14">
                    <c:v>mar</c:v>
                  </c:pt>
                  <c:pt idx="15">
                    <c:v>abr</c:v>
                  </c:pt>
                  <c:pt idx="16">
                    <c:v>may</c:v>
                  </c:pt>
                  <c:pt idx="17">
                    <c:v>jun</c:v>
                  </c:pt>
                  <c:pt idx="18">
                    <c:v>jul</c:v>
                  </c:pt>
                  <c:pt idx="19">
                    <c:v>ago</c:v>
                  </c:pt>
                  <c:pt idx="20">
                    <c:v>sep</c:v>
                  </c:pt>
                  <c:pt idx="21">
                    <c:v>oct</c:v>
                  </c:pt>
                  <c:pt idx="22">
                    <c:v>nov</c:v>
                  </c:pt>
                  <c:pt idx="23">
                    <c:v>dic</c:v>
                  </c:pt>
                  <c:pt idx="24">
                    <c:v>ene</c:v>
                  </c:pt>
                  <c:pt idx="25">
                    <c:v>feb</c:v>
                  </c:pt>
                  <c:pt idx="26">
                    <c:v>mar</c:v>
                  </c:pt>
                  <c:pt idx="27">
                    <c:v>abr</c:v>
                  </c:pt>
                  <c:pt idx="28">
                    <c:v>may</c:v>
                  </c:pt>
                </c:lvl>
                <c:lvl>
                  <c:pt idx="0">
                    <c:v>2022</c:v>
                  </c:pt>
                  <c:pt idx="12">
                    <c:v>2023</c:v>
                  </c:pt>
                  <c:pt idx="24">
                    <c:v>2024</c:v>
                  </c:pt>
                </c:lvl>
              </c:multiLvlStrCache>
            </c:multiLvlStrRef>
          </c:cat>
          <c:val>
            <c:numRef>
              <c:f>TD!$Y$5:$Y$37</c:f>
              <c:numCache>
                <c:formatCode>_-* #,##0_-;\-* #,##0_-;_-* "-"??_-;_-@_-</c:formatCode>
                <c:ptCount val="29"/>
                <c:pt idx="0">
                  <c:v>-433</c:v>
                </c:pt>
                <c:pt idx="1">
                  <c:v>-291</c:v>
                </c:pt>
                <c:pt idx="2">
                  <c:v>-404</c:v>
                </c:pt>
                <c:pt idx="3">
                  <c:v>-340</c:v>
                </c:pt>
                <c:pt idx="4">
                  <c:v>-364</c:v>
                </c:pt>
                <c:pt idx="5">
                  <c:v>-327</c:v>
                </c:pt>
                <c:pt idx="6">
                  <c:v>-272</c:v>
                </c:pt>
                <c:pt idx="7">
                  <c:v>-301</c:v>
                </c:pt>
                <c:pt idx="8">
                  <c:v>-209</c:v>
                </c:pt>
                <c:pt idx="9">
                  <c:v>-430</c:v>
                </c:pt>
                <c:pt idx="10">
                  <c:v>-100</c:v>
                </c:pt>
                <c:pt idx="11">
                  <c:v>-231</c:v>
                </c:pt>
                <c:pt idx="12">
                  <c:v>-324</c:v>
                </c:pt>
                <c:pt idx="13">
                  <c:v>-212</c:v>
                </c:pt>
                <c:pt idx="14">
                  <c:v>-400</c:v>
                </c:pt>
                <c:pt idx="15">
                  <c:v>-283</c:v>
                </c:pt>
                <c:pt idx="16">
                  <c:v>-360</c:v>
                </c:pt>
                <c:pt idx="17">
                  <c:v>-268</c:v>
                </c:pt>
                <c:pt idx="18">
                  <c:v>-256</c:v>
                </c:pt>
                <c:pt idx="19">
                  <c:v>-197</c:v>
                </c:pt>
                <c:pt idx="20">
                  <c:v>-263</c:v>
                </c:pt>
                <c:pt idx="21">
                  <c:v>-381</c:v>
                </c:pt>
                <c:pt idx="22">
                  <c:v>-211</c:v>
                </c:pt>
                <c:pt idx="23">
                  <c:v>-216</c:v>
                </c:pt>
                <c:pt idx="24">
                  <c:v>-301</c:v>
                </c:pt>
                <c:pt idx="25">
                  <c:v>-152</c:v>
                </c:pt>
                <c:pt idx="26">
                  <c:v>-237</c:v>
                </c:pt>
                <c:pt idx="27">
                  <c:v>-280</c:v>
                </c:pt>
                <c:pt idx="28">
                  <c:v>-412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46-FEED-49D2-BE2C-9AC1E6EA9A79}"/>
            </c:ext>
          </c:extLst>
        </c:ser>
        <c:ser>
          <c:idx val="9"/>
          <c:order val="9"/>
          <c:tx>
            <c:strRef>
              <c:f>TD!$Z$3:$Z$4</c:f>
              <c:strCache>
                <c:ptCount val="1"/>
                <c:pt idx="0">
                  <c:v>Monitor Curvo 27''</c:v>
                </c:pt>
              </c:strCache>
            </c:strRef>
          </c:tx>
          <c:spPr>
            <a:ln w="34925" cap="rnd">
              <a:solidFill>
                <a:schemeClr val="lt1"/>
              </a:solidFill>
              <a:round/>
            </a:ln>
            <a:effectLst>
              <a:outerShdw dist="25400" dir="2700000" algn="tl" rotWithShape="0">
                <a:schemeClr val="accent4">
                  <a:lumMod val="60000"/>
                </a:schemeClr>
              </a:outerShdw>
            </a:effectLst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22225">
                <a:solidFill>
                  <a:schemeClr val="lt1"/>
                </a:solidFill>
                <a:round/>
              </a:ln>
              <a:effectLst/>
            </c:spPr>
          </c:marker>
          <c:cat>
            <c:multiLvlStrRef>
              <c:f>TD!$P$5:$P$37</c:f>
              <c:multiLvlStrCache>
                <c:ptCount val="29"/>
                <c:lvl>
                  <c:pt idx="0">
                    <c:v>ene</c:v>
                  </c:pt>
                  <c:pt idx="1">
                    <c:v>feb</c:v>
                  </c:pt>
                  <c:pt idx="2">
                    <c:v>mar</c:v>
                  </c:pt>
                  <c:pt idx="3">
                    <c:v>abr</c:v>
                  </c:pt>
                  <c:pt idx="4">
                    <c:v>may</c:v>
                  </c:pt>
                  <c:pt idx="5">
                    <c:v>jun</c:v>
                  </c:pt>
                  <c:pt idx="6">
                    <c:v>jul</c:v>
                  </c:pt>
                  <c:pt idx="7">
                    <c:v>ago</c:v>
                  </c:pt>
                  <c:pt idx="8">
                    <c:v>sep</c:v>
                  </c:pt>
                  <c:pt idx="9">
                    <c:v>oct</c:v>
                  </c:pt>
                  <c:pt idx="10">
                    <c:v>nov</c:v>
                  </c:pt>
                  <c:pt idx="11">
                    <c:v>dic</c:v>
                  </c:pt>
                  <c:pt idx="12">
                    <c:v>ene</c:v>
                  </c:pt>
                  <c:pt idx="13">
                    <c:v>feb</c:v>
                  </c:pt>
                  <c:pt idx="14">
                    <c:v>mar</c:v>
                  </c:pt>
                  <c:pt idx="15">
                    <c:v>abr</c:v>
                  </c:pt>
                  <c:pt idx="16">
                    <c:v>may</c:v>
                  </c:pt>
                  <c:pt idx="17">
                    <c:v>jun</c:v>
                  </c:pt>
                  <c:pt idx="18">
                    <c:v>jul</c:v>
                  </c:pt>
                  <c:pt idx="19">
                    <c:v>ago</c:v>
                  </c:pt>
                  <c:pt idx="20">
                    <c:v>sep</c:v>
                  </c:pt>
                  <c:pt idx="21">
                    <c:v>oct</c:v>
                  </c:pt>
                  <c:pt idx="22">
                    <c:v>nov</c:v>
                  </c:pt>
                  <c:pt idx="23">
                    <c:v>dic</c:v>
                  </c:pt>
                  <c:pt idx="24">
                    <c:v>ene</c:v>
                  </c:pt>
                  <c:pt idx="25">
                    <c:v>feb</c:v>
                  </c:pt>
                  <c:pt idx="26">
                    <c:v>mar</c:v>
                  </c:pt>
                  <c:pt idx="27">
                    <c:v>abr</c:v>
                  </c:pt>
                  <c:pt idx="28">
                    <c:v>may</c:v>
                  </c:pt>
                </c:lvl>
                <c:lvl>
                  <c:pt idx="0">
                    <c:v>2022</c:v>
                  </c:pt>
                  <c:pt idx="12">
                    <c:v>2023</c:v>
                  </c:pt>
                  <c:pt idx="24">
                    <c:v>2024</c:v>
                  </c:pt>
                </c:lvl>
              </c:multiLvlStrCache>
            </c:multiLvlStrRef>
          </c:cat>
          <c:val>
            <c:numRef>
              <c:f>TD!$Z$5:$Z$37</c:f>
              <c:numCache>
                <c:formatCode>_-* #,##0_-;\-* #,##0_-;_-* "-"??_-;_-@_-</c:formatCode>
                <c:ptCount val="29"/>
                <c:pt idx="0">
                  <c:v>-181</c:v>
                </c:pt>
                <c:pt idx="1">
                  <c:v>-231</c:v>
                </c:pt>
                <c:pt idx="2">
                  <c:v>-304</c:v>
                </c:pt>
                <c:pt idx="3">
                  <c:v>-322</c:v>
                </c:pt>
                <c:pt idx="4">
                  <c:v>-372</c:v>
                </c:pt>
                <c:pt idx="5">
                  <c:v>-281</c:v>
                </c:pt>
                <c:pt idx="6">
                  <c:v>-440</c:v>
                </c:pt>
                <c:pt idx="7">
                  <c:v>-323</c:v>
                </c:pt>
                <c:pt idx="8">
                  <c:v>-216</c:v>
                </c:pt>
                <c:pt idx="9">
                  <c:v>-253</c:v>
                </c:pt>
                <c:pt idx="10">
                  <c:v>-376</c:v>
                </c:pt>
                <c:pt idx="11">
                  <c:v>-244</c:v>
                </c:pt>
                <c:pt idx="12">
                  <c:v>-190</c:v>
                </c:pt>
                <c:pt idx="13">
                  <c:v>-267</c:v>
                </c:pt>
                <c:pt idx="14">
                  <c:v>-162</c:v>
                </c:pt>
                <c:pt idx="15">
                  <c:v>-226</c:v>
                </c:pt>
                <c:pt idx="16">
                  <c:v>-497</c:v>
                </c:pt>
                <c:pt idx="17">
                  <c:v>-237</c:v>
                </c:pt>
                <c:pt idx="18">
                  <c:v>-323</c:v>
                </c:pt>
                <c:pt idx="19">
                  <c:v>-282</c:v>
                </c:pt>
                <c:pt idx="20">
                  <c:v>-263</c:v>
                </c:pt>
                <c:pt idx="21">
                  <c:v>-260</c:v>
                </c:pt>
                <c:pt idx="22">
                  <c:v>-345</c:v>
                </c:pt>
                <c:pt idx="23">
                  <c:v>-374</c:v>
                </c:pt>
                <c:pt idx="24">
                  <c:v>-252</c:v>
                </c:pt>
                <c:pt idx="25">
                  <c:v>-15</c:v>
                </c:pt>
                <c:pt idx="26">
                  <c:v>-28</c:v>
                </c:pt>
                <c:pt idx="27">
                  <c:v>-17</c:v>
                </c:pt>
                <c:pt idx="28">
                  <c:v>-15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47-FEED-49D2-BE2C-9AC1E6EA9A7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dropLines>
          <c:spPr>
            <a:ln w="9525" cap="flat" cmpd="sng" algn="ctr">
              <a:gradFill>
                <a:gsLst>
                  <a:gs pos="0">
                    <a:schemeClr val="lt1"/>
                  </a:gs>
                  <a:gs pos="100000">
                    <a:schemeClr val="lt1">
                      <a:alpha val="0"/>
                    </a:schemeClr>
                  </a:gs>
                </a:gsLst>
                <a:lin ang="5400000" scaled="0"/>
              </a:gradFill>
              <a:round/>
            </a:ln>
            <a:effectLst/>
          </c:spPr>
        </c:dropLines>
        <c:marker val="1"/>
        <c:smooth val="0"/>
        <c:axId val="1754986943"/>
        <c:axId val="1754994623"/>
      </c:lineChart>
      <c:catAx>
        <c:axId val="1754986943"/>
        <c:scaling>
          <c:orientation val="minMax"/>
        </c:scaling>
        <c:delete val="0"/>
        <c:axPos val="t"/>
        <c:numFmt formatCode="General" sourceLinked="1"/>
        <c:majorTickMark val="none"/>
        <c:minorTickMark val="none"/>
        <c:tickLblPos val="high"/>
        <c:spPr>
          <a:noFill/>
          <a:ln w="12700" cap="flat" cmpd="sng" algn="ctr">
            <a:solidFill>
              <a:schemeClr val="lt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10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754994623"/>
        <c:crosses val="autoZero"/>
        <c:auto val="1"/>
        <c:lblAlgn val="ctr"/>
        <c:lblOffset val="100"/>
        <c:noMultiLvlLbl val="0"/>
      </c:catAx>
      <c:valAx>
        <c:axId val="1754994623"/>
        <c:scaling>
          <c:orientation val="maxMin"/>
        </c:scaling>
        <c:delete val="0"/>
        <c:axPos val="l"/>
        <c:numFmt formatCode="_-* #,##0_-;\-* #,##0_-;_-* &quot;-&quot;??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75498694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/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accent1"/>
    </a:solidFill>
    <a:ln w="9525" cap="flat" cmpd="sng" algn="ctr">
      <a:solidFill>
        <a:schemeClr val="accent1"/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TD!$J$4</c:f>
          <c:strCache>
            <c:ptCount val="1"/>
            <c:pt idx="0">
              <c:v> EVOLUCIÓN STOCK VS VENTAS año 2022 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sz="1800" b="0" i="0" u="none" strike="noStrike" kern="1200" spc="0" baseline="0">
              <a:solidFill>
                <a:schemeClr val="bg1"/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TD!$K$3</c:f>
              <c:strCache>
                <c:ptCount val="1"/>
                <c:pt idx="0">
                  <c:v>Stock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n-US" sz="1000" b="0" i="0" u="none" strike="noStrike" kern="1200" baseline="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TD!$G$5:$G$14</c:f>
              <c:strCache>
                <c:ptCount val="10"/>
                <c:pt idx="0">
                  <c:v>Portátil Z1</c:v>
                </c:pt>
                <c:pt idx="1">
                  <c:v>Tarjeta Gráfica Pro</c:v>
                </c:pt>
                <c:pt idx="2">
                  <c:v>SSD 1TB</c:v>
                </c:pt>
                <c:pt idx="3">
                  <c:v>Batería Larga Duración</c:v>
                </c:pt>
                <c:pt idx="4">
                  <c:v>Tarjeta Gráfica Eco</c:v>
                </c:pt>
                <c:pt idx="5">
                  <c:v>Portátil Z1 Pro</c:v>
                </c:pt>
                <c:pt idx="6">
                  <c:v>Procesador Gamma</c:v>
                </c:pt>
                <c:pt idx="7">
                  <c:v>Webcam HD Pro</c:v>
                </c:pt>
                <c:pt idx="8">
                  <c:v>Monitor Curvo 27''</c:v>
                </c:pt>
                <c:pt idx="9">
                  <c:v>SSD 512GB</c:v>
                </c:pt>
              </c:strCache>
            </c:strRef>
          </c:cat>
          <c:val>
            <c:numRef>
              <c:f>TD!$K$5:$K$14</c:f>
              <c:numCache>
                <c:formatCode>_-* #,##0_-;\-* #,##0_-;_-* "-"??_-;_-@_-</c:formatCode>
                <c:ptCount val="10"/>
                <c:pt idx="0">
                  <c:v>1581</c:v>
                </c:pt>
                <c:pt idx="1">
                  <c:v>2639</c:v>
                </c:pt>
                <c:pt idx="2">
                  <c:v>4073</c:v>
                </c:pt>
                <c:pt idx="3">
                  <c:v>11754</c:v>
                </c:pt>
                <c:pt idx="4">
                  <c:v>13145</c:v>
                </c:pt>
                <c:pt idx="5">
                  <c:v>14062</c:v>
                </c:pt>
                <c:pt idx="6">
                  <c:v>14865</c:v>
                </c:pt>
                <c:pt idx="7">
                  <c:v>14906</c:v>
                </c:pt>
                <c:pt idx="8">
                  <c:v>15434</c:v>
                </c:pt>
                <c:pt idx="9">
                  <c:v>16433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D71-4163-8E1A-CA3D6D00EE40}"/>
            </c:ext>
          </c:extLst>
        </c:ser>
        <c:ser>
          <c:idx val="1"/>
          <c:order val="1"/>
          <c:tx>
            <c:strRef>
              <c:f>TD!$L$3</c:f>
              <c:strCache>
                <c:ptCount val="1"/>
                <c:pt idx="0">
                  <c:v>Ventas</c:v>
                </c:pt>
              </c:strCache>
            </c:strRef>
          </c:tx>
          <c:spPr>
            <a:solidFill>
              <a:srgbClr val="00B050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n-US" sz="1000" b="0" i="0" u="none" strike="noStrike" kern="1200" baseline="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TD!$G$5:$G$14</c:f>
              <c:strCache>
                <c:ptCount val="10"/>
                <c:pt idx="0">
                  <c:v>Portátil Z1</c:v>
                </c:pt>
                <c:pt idx="1">
                  <c:v>Tarjeta Gráfica Pro</c:v>
                </c:pt>
                <c:pt idx="2">
                  <c:v>SSD 1TB</c:v>
                </c:pt>
                <c:pt idx="3">
                  <c:v>Batería Larga Duración</c:v>
                </c:pt>
                <c:pt idx="4">
                  <c:v>Tarjeta Gráfica Eco</c:v>
                </c:pt>
                <c:pt idx="5">
                  <c:v>Portátil Z1 Pro</c:v>
                </c:pt>
                <c:pt idx="6">
                  <c:v>Procesador Gamma</c:v>
                </c:pt>
                <c:pt idx="7">
                  <c:v>Webcam HD Pro</c:v>
                </c:pt>
                <c:pt idx="8">
                  <c:v>Monitor Curvo 27''</c:v>
                </c:pt>
                <c:pt idx="9">
                  <c:v>SSD 512GB</c:v>
                </c:pt>
              </c:strCache>
            </c:strRef>
          </c:cat>
          <c:val>
            <c:numRef>
              <c:f>TD!$L$5:$L$14</c:f>
              <c:numCache>
                <c:formatCode>_-* #,##0_-;\-* #,##0_-;_-* "-"??_-;_-@_-</c:formatCode>
                <c:ptCount val="10"/>
                <c:pt idx="0">
                  <c:v>4378</c:v>
                </c:pt>
                <c:pt idx="1">
                  <c:v>3543</c:v>
                </c:pt>
                <c:pt idx="2">
                  <c:v>3724</c:v>
                </c:pt>
                <c:pt idx="3">
                  <c:v>4121</c:v>
                </c:pt>
                <c:pt idx="4">
                  <c:v>3843</c:v>
                </c:pt>
                <c:pt idx="5">
                  <c:v>3546</c:v>
                </c:pt>
                <c:pt idx="6">
                  <c:v>3702</c:v>
                </c:pt>
                <c:pt idx="7">
                  <c:v>3347</c:v>
                </c:pt>
                <c:pt idx="8">
                  <c:v>3996</c:v>
                </c:pt>
                <c:pt idx="9">
                  <c:v>3811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D71-4163-8E1A-CA3D6D00EE4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5"/>
        <c:axId val="450754079"/>
        <c:axId val="450754559"/>
      </c:barChart>
      <c:lineChart>
        <c:grouping val="standard"/>
        <c:varyColors val="0"/>
        <c:ser>
          <c:idx val="2"/>
          <c:order val="2"/>
          <c:tx>
            <c:strRef>
              <c:f>TD!$M$3</c:f>
              <c:strCache>
                <c:ptCount val="1"/>
                <c:pt idx="0">
                  <c:v>Diferencia</c:v>
                </c:pt>
              </c:strCache>
            </c:strRef>
          </c:tx>
          <c:spPr>
            <a:ln w="28575" cap="rnd">
              <a:solidFill>
                <a:srgbClr val="FFC000"/>
              </a:solidFill>
              <a:round/>
            </a:ln>
            <a:effectLst/>
          </c:spPr>
          <c:marker>
            <c:symbol val="none"/>
          </c:marker>
          <c:dLbls>
            <c:dLbl>
              <c:idx val="0"/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separator>
</c:separator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DD71-4163-8E1A-CA3D6D00EE40}"/>
                </c:ext>
              </c:extLst>
            </c:dLbl>
            <c:numFmt formatCode="#,##0.00_ ;[Red]\-#,##0.00\ " sourceLinked="0"/>
            <c:spPr>
              <a:solidFill>
                <a:srgbClr val="FFC000"/>
              </a:solidFill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n-US" sz="1000" b="0" i="0" u="none" strike="noStrike" kern="1200" baseline="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eparator>
</c:separator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TD!$G$5:$G$14</c:f>
              <c:strCache>
                <c:ptCount val="10"/>
                <c:pt idx="0">
                  <c:v>Portátil Z1</c:v>
                </c:pt>
                <c:pt idx="1">
                  <c:v>Tarjeta Gráfica Pro</c:v>
                </c:pt>
                <c:pt idx="2">
                  <c:v>SSD 1TB</c:v>
                </c:pt>
                <c:pt idx="3">
                  <c:v>Batería Larga Duración</c:v>
                </c:pt>
                <c:pt idx="4">
                  <c:v>Tarjeta Gráfica Eco</c:v>
                </c:pt>
                <c:pt idx="5">
                  <c:v>Portátil Z1 Pro</c:v>
                </c:pt>
                <c:pt idx="6">
                  <c:v>Procesador Gamma</c:v>
                </c:pt>
                <c:pt idx="7">
                  <c:v>Webcam HD Pro</c:v>
                </c:pt>
                <c:pt idx="8">
                  <c:v>Monitor Curvo 27''</c:v>
                </c:pt>
                <c:pt idx="9">
                  <c:v>SSD 512GB</c:v>
                </c:pt>
              </c:strCache>
            </c:strRef>
          </c:cat>
          <c:val>
            <c:numRef>
              <c:f>TD!$M$5:$M$14</c:f>
              <c:numCache>
                <c:formatCode>[Color10]\ \+\ #,##0;[Red]\ \ \-\ #,##0</c:formatCode>
                <c:ptCount val="10"/>
                <c:pt idx="0">
                  <c:v>-2797</c:v>
                </c:pt>
                <c:pt idx="1">
                  <c:v>-904</c:v>
                </c:pt>
                <c:pt idx="2">
                  <c:v>349</c:v>
                </c:pt>
                <c:pt idx="3">
                  <c:v>7633</c:v>
                </c:pt>
                <c:pt idx="4">
                  <c:v>9302</c:v>
                </c:pt>
                <c:pt idx="5">
                  <c:v>10516</c:v>
                </c:pt>
                <c:pt idx="6">
                  <c:v>11163</c:v>
                </c:pt>
                <c:pt idx="7">
                  <c:v>11559</c:v>
                </c:pt>
                <c:pt idx="8">
                  <c:v>11438</c:v>
                </c:pt>
                <c:pt idx="9">
                  <c:v>12622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D71-4163-8E1A-CA3D6D00EE4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828506031"/>
        <c:axId val="484782271"/>
      </c:lineChart>
      <c:catAx>
        <c:axId val="45075407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1000" b="1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450754559"/>
        <c:crosses val="autoZero"/>
        <c:auto val="1"/>
        <c:lblAlgn val="ctr"/>
        <c:lblOffset val="100"/>
        <c:noMultiLvlLbl val="0"/>
      </c:catAx>
      <c:valAx>
        <c:axId val="4507545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-* #,##0_-;\-* #,##0_-;_-* &quot;-&quot;??_-;_-@_-" sourceLinked="1"/>
        <c:majorTickMark val="none"/>
        <c:minorTickMark val="none"/>
        <c:tickLblPos val="none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1000" b="0" i="0" u="none" strike="noStrike" kern="1200" baseline="0">
                <a:solidFill>
                  <a:schemeClr val="dk1"/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450754079"/>
        <c:crosses val="autoZero"/>
        <c:crossBetween val="between"/>
      </c:valAx>
      <c:valAx>
        <c:axId val="484782271"/>
        <c:scaling>
          <c:orientation val="minMax"/>
        </c:scaling>
        <c:delete val="0"/>
        <c:axPos val="r"/>
        <c:numFmt formatCode="[Color10]\ \+\ #,##0;[Red]\ \ \-\ #,##0" sourceLinked="1"/>
        <c:majorTickMark val="out"/>
        <c:minorTickMark val="none"/>
        <c:tickLblPos val="none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1000" b="0" i="0" u="none" strike="noStrike" kern="1200" baseline="0">
                <a:solidFill>
                  <a:schemeClr val="dk1"/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828506031"/>
        <c:crosses val="max"/>
        <c:crossBetween val="between"/>
      </c:valAx>
      <c:catAx>
        <c:axId val="1828506031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484782271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sz="1000" b="0" i="0" u="none" strike="noStrike" kern="1200" baseline="0">
              <a:solidFill>
                <a:schemeClr val="dk1"/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accen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 sz="1000" b="0" i="0" u="none" strike="noStrike" kern="1200" baseline="0">
          <a:solidFill>
            <a:schemeClr val="dk1"/>
          </a:solidFill>
          <a:latin typeface="+mn-lt"/>
          <a:ea typeface="+mn-ea"/>
          <a:cs typeface="+mn-cs"/>
        </a:defRPr>
      </a:pPr>
      <a:endParaRPr lang="es-ES"/>
    </a:p>
  </c:txPr>
  <c:printSettings>
    <c:headerFooter/>
    <c:pageMargins b="0.75" l="0.7" r="0.7" t="0.75" header="0.3" footer="0.3"/>
    <c:pageSetup/>
  </c:printSettings>
  <c:userShapes r:id="rId3"/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TD!$J$15</c:f>
          <c:strCache>
            <c:ptCount val="1"/>
            <c:pt idx="0">
              <c:v> EVOLUCIÓN STOCK VS VENTAS año 2023 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sz="1800" b="0" i="0" u="none" strike="noStrike" kern="1200" spc="0" baseline="0">
              <a:solidFill>
                <a:schemeClr val="bg1"/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TD!$K$3</c:f>
              <c:strCache>
                <c:ptCount val="1"/>
                <c:pt idx="0">
                  <c:v>Stock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n-US" sz="1000" b="0" i="0" u="none" strike="noStrike" kern="1200" baseline="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TD!$G$16:$G$25</c:f>
              <c:strCache>
                <c:ptCount val="10"/>
                <c:pt idx="0">
                  <c:v>Batería Larga Duración</c:v>
                </c:pt>
                <c:pt idx="1">
                  <c:v>Portátil Z1 Pro</c:v>
                </c:pt>
                <c:pt idx="2">
                  <c:v>SSD 512GB</c:v>
                </c:pt>
                <c:pt idx="3">
                  <c:v>Webcam HD Pro</c:v>
                </c:pt>
                <c:pt idx="4">
                  <c:v>Tarjeta Gráfica Eco</c:v>
                </c:pt>
                <c:pt idx="5">
                  <c:v>Portátil Z1</c:v>
                </c:pt>
                <c:pt idx="6">
                  <c:v>SSD 1TB</c:v>
                </c:pt>
                <c:pt idx="7">
                  <c:v>Tarjeta Gráfica Pro</c:v>
                </c:pt>
                <c:pt idx="8">
                  <c:v>Monitor Curvo 27''</c:v>
                </c:pt>
                <c:pt idx="9">
                  <c:v>Procesador Gamma</c:v>
                </c:pt>
              </c:strCache>
            </c:strRef>
          </c:cat>
          <c:val>
            <c:numRef>
              <c:f>TD!$K$16:$K$25</c:f>
              <c:numCache>
                <c:formatCode>_-* #,##0_-;\-* #,##0_-;_-* "-"??_-;_-@_-</c:formatCode>
                <c:ptCount val="10"/>
                <c:pt idx="0">
                  <c:v>1958</c:v>
                </c:pt>
                <c:pt idx="1">
                  <c:v>2024</c:v>
                </c:pt>
                <c:pt idx="2">
                  <c:v>4195</c:v>
                </c:pt>
                <c:pt idx="3">
                  <c:v>12812</c:v>
                </c:pt>
                <c:pt idx="4">
                  <c:v>13042</c:v>
                </c:pt>
                <c:pt idx="5">
                  <c:v>14244</c:v>
                </c:pt>
                <c:pt idx="6">
                  <c:v>14873</c:v>
                </c:pt>
                <c:pt idx="7">
                  <c:v>18151</c:v>
                </c:pt>
                <c:pt idx="8">
                  <c:v>19837</c:v>
                </c:pt>
                <c:pt idx="9">
                  <c:v>20002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C24-45BA-8DC2-557040A2678C}"/>
            </c:ext>
          </c:extLst>
        </c:ser>
        <c:ser>
          <c:idx val="1"/>
          <c:order val="1"/>
          <c:tx>
            <c:strRef>
              <c:f>TD!$L$3</c:f>
              <c:strCache>
                <c:ptCount val="1"/>
                <c:pt idx="0">
                  <c:v>Ventas</c:v>
                </c:pt>
              </c:strCache>
            </c:strRef>
          </c:tx>
          <c:spPr>
            <a:solidFill>
              <a:srgbClr val="00B050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n-US" sz="1000" b="0" i="0" u="none" strike="noStrike" kern="1200" baseline="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TD!$G$16:$G$25</c:f>
              <c:strCache>
                <c:ptCount val="10"/>
                <c:pt idx="0">
                  <c:v>Batería Larga Duración</c:v>
                </c:pt>
                <c:pt idx="1">
                  <c:v>Portátil Z1 Pro</c:v>
                </c:pt>
                <c:pt idx="2">
                  <c:v>SSD 512GB</c:v>
                </c:pt>
                <c:pt idx="3">
                  <c:v>Webcam HD Pro</c:v>
                </c:pt>
                <c:pt idx="4">
                  <c:v>Tarjeta Gráfica Eco</c:v>
                </c:pt>
                <c:pt idx="5">
                  <c:v>Portátil Z1</c:v>
                </c:pt>
                <c:pt idx="6">
                  <c:v>SSD 1TB</c:v>
                </c:pt>
                <c:pt idx="7">
                  <c:v>Tarjeta Gráfica Pro</c:v>
                </c:pt>
                <c:pt idx="8">
                  <c:v>Monitor Curvo 27''</c:v>
                </c:pt>
                <c:pt idx="9">
                  <c:v>Procesador Gamma</c:v>
                </c:pt>
              </c:strCache>
            </c:strRef>
          </c:cat>
          <c:val>
            <c:numRef>
              <c:f>TD!$L$16:$L$25</c:f>
              <c:numCache>
                <c:formatCode>_-* #,##0_-;\-* #,##0_-;_-* "-"??_-;_-@_-</c:formatCode>
                <c:ptCount val="10"/>
                <c:pt idx="0">
                  <c:v>4293</c:v>
                </c:pt>
                <c:pt idx="1">
                  <c:v>3426</c:v>
                </c:pt>
                <c:pt idx="2">
                  <c:v>3561</c:v>
                </c:pt>
                <c:pt idx="3">
                  <c:v>3895</c:v>
                </c:pt>
                <c:pt idx="4">
                  <c:v>4393</c:v>
                </c:pt>
                <c:pt idx="5">
                  <c:v>3371</c:v>
                </c:pt>
                <c:pt idx="6">
                  <c:v>3766</c:v>
                </c:pt>
                <c:pt idx="7">
                  <c:v>3537</c:v>
                </c:pt>
                <c:pt idx="8">
                  <c:v>3482</c:v>
                </c:pt>
                <c:pt idx="9">
                  <c:v>3574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C24-45BA-8DC2-557040A2678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5"/>
        <c:axId val="450754079"/>
        <c:axId val="450754559"/>
      </c:barChart>
      <c:lineChart>
        <c:grouping val="standard"/>
        <c:varyColors val="0"/>
        <c:ser>
          <c:idx val="2"/>
          <c:order val="2"/>
          <c:tx>
            <c:strRef>
              <c:f>TD!$M$3</c:f>
              <c:strCache>
                <c:ptCount val="1"/>
                <c:pt idx="0">
                  <c:v>Diferencia</c:v>
                </c:pt>
              </c:strCache>
            </c:strRef>
          </c:tx>
          <c:spPr>
            <a:ln w="28575" cap="rnd">
              <a:solidFill>
                <a:srgbClr val="FFC000"/>
              </a:solidFill>
              <a:round/>
            </a:ln>
            <a:effectLst/>
          </c:spPr>
          <c:marker>
            <c:symbol val="none"/>
          </c:marker>
          <c:dLbls>
            <c:numFmt formatCode="#,##0.00_ ;[Red]\-#,##0.00\ " sourceLinked="0"/>
            <c:spPr>
              <a:solidFill>
                <a:srgbClr val="FFC000"/>
              </a:solidFill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n-US" sz="1000" b="0" i="0" u="none" strike="noStrike" kern="1200" baseline="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TD!$G$5:$G$14</c:f>
              <c:strCache>
                <c:ptCount val="10"/>
                <c:pt idx="0">
                  <c:v>Portátil Z1</c:v>
                </c:pt>
                <c:pt idx="1">
                  <c:v>Tarjeta Gráfica Pro</c:v>
                </c:pt>
                <c:pt idx="2">
                  <c:v>SSD 1TB</c:v>
                </c:pt>
                <c:pt idx="3">
                  <c:v>Batería Larga Duración</c:v>
                </c:pt>
                <c:pt idx="4">
                  <c:v>Tarjeta Gráfica Eco</c:v>
                </c:pt>
                <c:pt idx="5">
                  <c:v>Portátil Z1 Pro</c:v>
                </c:pt>
                <c:pt idx="6">
                  <c:v>Procesador Gamma</c:v>
                </c:pt>
                <c:pt idx="7">
                  <c:v>Webcam HD Pro</c:v>
                </c:pt>
                <c:pt idx="8">
                  <c:v>Monitor Curvo 27''</c:v>
                </c:pt>
                <c:pt idx="9">
                  <c:v>SSD 512GB</c:v>
                </c:pt>
              </c:strCache>
            </c:strRef>
          </c:cat>
          <c:val>
            <c:numRef>
              <c:f>TD!$M$16:$M$25</c:f>
              <c:numCache>
                <c:formatCode>[Color10]\ \+\ #,##0;[Red]\ \ \-\ #,##0</c:formatCode>
                <c:ptCount val="10"/>
                <c:pt idx="0">
                  <c:v>-2335</c:v>
                </c:pt>
                <c:pt idx="1">
                  <c:v>-1402</c:v>
                </c:pt>
                <c:pt idx="2">
                  <c:v>634</c:v>
                </c:pt>
                <c:pt idx="3">
                  <c:v>8917</c:v>
                </c:pt>
                <c:pt idx="4">
                  <c:v>8649</c:v>
                </c:pt>
                <c:pt idx="5">
                  <c:v>10873</c:v>
                </c:pt>
                <c:pt idx="6">
                  <c:v>11107</c:v>
                </c:pt>
                <c:pt idx="7">
                  <c:v>14614</c:v>
                </c:pt>
                <c:pt idx="8">
                  <c:v>16355</c:v>
                </c:pt>
                <c:pt idx="9">
                  <c:v>16428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C24-45BA-8DC2-557040A2678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828506031"/>
        <c:axId val="484782271"/>
      </c:lineChart>
      <c:catAx>
        <c:axId val="45075407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1000" b="1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450754559"/>
        <c:crosses val="autoZero"/>
        <c:auto val="1"/>
        <c:lblAlgn val="ctr"/>
        <c:lblOffset val="100"/>
        <c:noMultiLvlLbl val="0"/>
      </c:catAx>
      <c:valAx>
        <c:axId val="4507545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-* #,##0_-;\-* #,##0_-;_-* &quot;-&quot;??_-;_-@_-" sourceLinked="1"/>
        <c:majorTickMark val="none"/>
        <c:minorTickMark val="none"/>
        <c:tickLblPos val="none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1000" b="0" i="0" u="none" strike="noStrike" kern="1200" baseline="0">
                <a:solidFill>
                  <a:schemeClr val="dk1"/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450754079"/>
        <c:crosses val="autoZero"/>
        <c:crossBetween val="between"/>
      </c:valAx>
      <c:valAx>
        <c:axId val="484782271"/>
        <c:scaling>
          <c:orientation val="minMax"/>
        </c:scaling>
        <c:delete val="0"/>
        <c:axPos val="r"/>
        <c:numFmt formatCode="[Color10]\ \+\ #,##0;[Red]\ \ \-\ #,##0" sourceLinked="1"/>
        <c:majorTickMark val="out"/>
        <c:minorTickMark val="none"/>
        <c:tickLblPos val="none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1000" b="0" i="0" u="none" strike="noStrike" kern="1200" baseline="0">
                <a:solidFill>
                  <a:schemeClr val="dk1"/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828506031"/>
        <c:crosses val="max"/>
        <c:crossBetween val="between"/>
      </c:valAx>
      <c:catAx>
        <c:axId val="1828506031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484782271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sz="1000" b="0" i="0" u="none" strike="noStrike" kern="1200" baseline="0">
              <a:solidFill>
                <a:schemeClr val="dk1"/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accen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 sz="1000" b="0" i="0" u="none" strike="noStrike" kern="1200" baseline="0">
          <a:solidFill>
            <a:schemeClr val="dk1"/>
          </a:solidFill>
          <a:latin typeface="+mn-lt"/>
          <a:ea typeface="+mn-ea"/>
          <a:cs typeface="+mn-cs"/>
        </a:defRPr>
      </a:pPr>
      <a:endParaRPr lang="es-ES"/>
    </a:p>
  </c:txPr>
  <c:printSettings>
    <c:headerFooter/>
    <c:pageMargins b="0.75" l="0.7" r="0.7" t="0.75" header="0.3" footer="0.3"/>
    <c:pageSetup/>
  </c:printSettings>
  <c:userShapes r:id="rId3"/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TD!$J$26</c:f>
          <c:strCache>
            <c:ptCount val="1"/>
            <c:pt idx="0">
              <c:v> EVOLUCIÓN STOCK VS VENTAS año 2024 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sz="1800" b="0" i="0" u="none" strike="noStrike" kern="1200" spc="0" baseline="0">
              <a:solidFill>
                <a:schemeClr val="bg1"/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TD!$K$3</c:f>
              <c:strCache>
                <c:ptCount val="1"/>
                <c:pt idx="0">
                  <c:v>Stock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n-US" sz="1000" b="0" i="0" u="none" strike="noStrike" kern="1200" baseline="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TD!$G$27:$G$36</c:f>
              <c:strCache>
                <c:ptCount val="10"/>
                <c:pt idx="0">
                  <c:v>Batería Larga Duración</c:v>
                </c:pt>
                <c:pt idx="1">
                  <c:v>SSD 1TB</c:v>
                </c:pt>
                <c:pt idx="2">
                  <c:v>SSD 512GB</c:v>
                </c:pt>
                <c:pt idx="3">
                  <c:v>Tarjeta Gráfica Pro</c:v>
                </c:pt>
                <c:pt idx="4">
                  <c:v>Webcam HD Pro</c:v>
                </c:pt>
                <c:pt idx="5">
                  <c:v>Procesador Gamma</c:v>
                </c:pt>
                <c:pt idx="6">
                  <c:v>Portátil Z1</c:v>
                </c:pt>
                <c:pt idx="7">
                  <c:v>Tarjeta Gráfica Eco</c:v>
                </c:pt>
                <c:pt idx="8">
                  <c:v>Portátil Z1 Pro</c:v>
                </c:pt>
                <c:pt idx="9">
                  <c:v>Monitor Curvo 27''</c:v>
                </c:pt>
              </c:strCache>
            </c:strRef>
          </c:cat>
          <c:val>
            <c:numRef>
              <c:f>TD!$K$27:$K$36</c:f>
              <c:numCache>
                <c:formatCode>_-* #,##0_-;\-* #,##0_-;_-* "-"??_-;_-@_-</c:formatCode>
                <c:ptCount val="10"/>
                <c:pt idx="0">
                  <c:v>1242</c:v>
                </c:pt>
                <c:pt idx="1">
                  <c:v>1816</c:v>
                </c:pt>
                <c:pt idx="2">
                  <c:v>2415</c:v>
                </c:pt>
                <c:pt idx="3">
                  <c:v>5460</c:v>
                </c:pt>
                <c:pt idx="4">
                  <c:v>6058</c:v>
                </c:pt>
                <c:pt idx="5">
                  <c:v>6062</c:v>
                </c:pt>
                <c:pt idx="6">
                  <c:v>6472</c:v>
                </c:pt>
                <c:pt idx="7">
                  <c:v>6517</c:v>
                </c:pt>
                <c:pt idx="8">
                  <c:v>7317</c:v>
                </c:pt>
                <c:pt idx="9">
                  <c:v>8769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502-4138-B4EC-709950EB04F2}"/>
            </c:ext>
          </c:extLst>
        </c:ser>
        <c:ser>
          <c:idx val="1"/>
          <c:order val="1"/>
          <c:tx>
            <c:strRef>
              <c:f>TD!$L$3</c:f>
              <c:strCache>
                <c:ptCount val="1"/>
                <c:pt idx="0">
                  <c:v>Ventas</c:v>
                </c:pt>
              </c:strCache>
            </c:strRef>
          </c:tx>
          <c:spPr>
            <a:solidFill>
              <a:srgbClr val="00B050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n-US" sz="1000" b="0" i="0" u="none" strike="noStrike" kern="1200" baseline="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TD!$G$27:$G$36</c:f>
              <c:strCache>
                <c:ptCount val="10"/>
                <c:pt idx="0">
                  <c:v>Batería Larga Duración</c:v>
                </c:pt>
                <c:pt idx="1">
                  <c:v>SSD 1TB</c:v>
                </c:pt>
                <c:pt idx="2">
                  <c:v>SSD 512GB</c:v>
                </c:pt>
                <c:pt idx="3">
                  <c:v>Tarjeta Gráfica Pro</c:v>
                </c:pt>
                <c:pt idx="4">
                  <c:v>Webcam HD Pro</c:v>
                </c:pt>
                <c:pt idx="5">
                  <c:v>Procesador Gamma</c:v>
                </c:pt>
                <c:pt idx="6">
                  <c:v>Portátil Z1</c:v>
                </c:pt>
                <c:pt idx="7">
                  <c:v>Tarjeta Gráfica Eco</c:v>
                </c:pt>
                <c:pt idx="8">
                  <c:v>Portátil Z1 Pro</c:v>
                </c:pt>
                <c:pt idx="9">
                  <c:v>Monitor Curvo 27''</c:v>
                </c:pt>
              </c:strCache>
            </c:strRef>
          </c:cat>
          <c:val>
            <c:numRef>
              <c:f>TD!$L$27:$L$36</c:f>
              <c:numCache>
                <c:formatCode>_-* #,##0_-;\-* #,##0_-;_-* "-"??_-;_-@_-</c:formatCode>
                <c:ptCount val="10"/>
                <c:pt idx="0">
                  <c:v>1367</c:v>
                </c:pt>
                <c:pt idx="1">
                  <c:v>1263</c:v>
                </c:pt>
                <c:pt idx="2">
                  <c:v>327</c:v>
                </c:pt>
                <c:pt idx="3">
                  <c:v>1605</c:v>
                </c:pt>
                <c:pt idx="4">
                  <c:v>1356</c:v>
                </c:pt>
                <c:pt idx="5">
                  <c:v>1648</c:v>
                </c:pt>
                <c:pt idx="6">
                  <c:v>1382</c:v>
                </c:pt>
                <c:pt idx="7">
                  <c:v>1567</c:v>
                </c:pt>
                <c:pt idx="8">
                  <c:v>2087</c:v>
                </c:pt>
                <c:pt idx="9">
                  <c:v>1591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502-4138-B4EC-709950EB04F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5"/>
        <c:axId val="450754079"/>
        <c:axId val="450754559"/>
      </c:barChart>
      <c:lineChart>
        <c:grouping val="standard"/>
        <c:varyColors val="0"/>
        <c:ser>
          <c:idx val="2"/>
          <c:order val="2"/>
          <c:tx>
            <c:strRef>
              <c:f>TD!$M$3</c:f>
              <c:strCache>
                <c:ptCount val="1"/>
                <c:pt idx="0">
                  <c:v>Diferencia</c:v>
                </c:pt>
              </c:strCache>
            </c:strRef>
          </c:tx>
          <c:spPr>
            <a:ln w="28575" cap="rnd">
              <a:solidFill>
                <a:srgbClr val="FFC000"/>
              </a:solidFill>
              <a:round/>
            </a:ln>
            <a:effectLst/>
          </c:spPr>
          <c:marker>
            <c:symbol val="none"/>
          </c:marker>
          <c:dLbls>
            <c:dLbl>
              <c:idx val="0"/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F502-4138-B4EC-709950EB04F2}"/>
                </c:ext>
              </c:extLst>
            </c:dLbl>
            <c:numFmt formatCode="#,##0.00_ ;[Red]\-#,##0.00\ " sourceLinked="0"/>
            <c:spPr>
              <a:solidFill>
                <a:srgbClr val="FFC000"/>
              </a:solidFill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n-US" sz="1000" b="0" i="0" u="none" strike="noStrike" kern="1200" baseline="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TD!$G$5:$G$14</c:f>
              <c:strCache>
                <c:ptCount val="10"/>
                <c:pt idx="0">
                  <c:v>Portátil Z1</c:v>
                </c:pt>
                <c:pt idx="1">
                  <c:v>Tarjeta Gráfica Pro</c:v>
                </c:pt>
                <c:pt idx="2">
                  <c:v>SSD 1TB</c:v>
                </c:pt>
                <c:pt idx="3">
                  <c:v>Batería Larga Duración</c:v>
                </c:pt>
                <c:pt idx="4">
                  <c:v>Tarjeta Gráfica Eco</c:v>
                </c:pt>
                <c:pt idx="5">
                  <c:v>Portátil Z1 Pro</c:v>
                </c:pt>
                <c:pt idx="6">
                  <c:v>Procesador Gamma</c:v>
                </c:pt>
                <c:pt idx="7">
                  <c:v>Webcam HD Pro</c:v>
                </c:pt>
                <c:pt idx="8">
                  <c:v>Monitor Curvo 27''</c:v>
                </c:pt>
                <c:pt idx="9">
                  <c:v>SSD 512GB</c:v>
                </c:pt>
              </c:strCache>
            </c:strRef>
          </c:cat>
          <c:val>
            <c:numRef>
              <c:f>TD!$M$27:$M$36</c:f>
              <c:numCache>
                <c:formatCode>[Color10]\ \+\ #,##0;[Red]\ \ \-\ #,##0</c:formatCode>
                <c:ptCount val="10"/>
                <c:pt idx="0">
                  <c:v>-125</c:v>
                </c:pt>
                <c:pt idx="1">
                  <c:v>553</c:v>
                </c:pt>
                <c:pt idx="2">
                  <c:v>2088</c:v>
                </c:pt>
                <c:pt idx="3">
                  <c:v>3855</c:v>
                </c:pt>
                <c:pt idx="4">
                  <c:v>4702</c:v>
                </c:pt>
                <c:pt idx="5">
                  <c:v>4414</c:v>
                </c:pt>
                <c:pt idx="6">
                  <c:v>5090</c:v>
                </c:pt>
                <c:pt idx="7">
                  <c:v>4950</c:v>
                </c:pt>
                <c:pt idx="8">
                  <c:v>5230</c:v>
                </c:pt>
                <c:pt idx="9">
                  <c:v>7178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F502-4138-B4EC-709950EB04F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828506031"/>
        <c:axId val="484782271"/>
      </c:lineChart>
      <c:catAx>
        <c:axId val="45075407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1000" b="1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450754559"/>
        <c:crosses val="autoZero"/>
        <c:auto val="1"/>
        <c:lblAlgn val="ctr"/>
        <c:lblOffset val="100"/>
        <c:noMultiLvlLbl val="0"/>
      </c:catAx>
      <c:valAx>
        <c:axId val="4507545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-* #,##0_-;\-* #,##0_-;_-* &quot;-&quot;??_-;_-@_-" sourceLinked="1"/>
        <c:majorTickMark val="none"/>
        <c:minorTickMark val="none"/>
        <c:tickLblPos val="none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1000" b="0" i="0" u="none" strike="noStrike" kern="1200" baseline="0">
                <a:solidFill>
                  <a:schemeClr val="dk1"/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450754079"/>
        <c:crosses val="autoZero"/>
        <c:crossBetween val="between"/>
      </c:valAx>
      <c:valAx>
        <c:axId val="484782271"/>
        <c:scaling>
          <c:orientation val="minMax"/>
        </c:scaling>
        <c:delete val="0"/>
        <c:axPos val="r"/>
        <c:numFmt formatCode="[Color10]\ \+\ #,##0;[Red]\ \ \-\ #,##0" sourceLinked="1"/>
        <c:majorTickMark val="out"/>
        <c:minorTickMark val="none"/>
        <c:tickLblPos val="none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1000" b="0" i="0" u="none" strike="noStrike" kern="1200" baseline="0">
                <a:solidFill>
                  <a:schemeClr val="dk1"/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828506031"/>
        <c:crosses val="max"/>
        <c:crossBetween val="between"/>
      </c:valAx>
      <c:catAx>
        <c:axId val="1828506031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484782271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sz="1000" b="0" i="0" u="none" strike="noStrike" kern="1200" baseline="0">
              <a:solidFill>
                <a:schemeClr val="dk1"/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accen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 sz="1000" b="0" i="0" u="none" strike="noStrike" kern="1200" baseline="0">
          <a:solidFill>
            <a:schemeClr val="dk1"/>
          </a:solidFill>
          <a:latin typeface="+mn-lt"/>
          <a:ea typeface="+mn-ea"/>
          <a:cs typeface="+mn-cs"/>
        </a:defRPr>
      </a:pPr>
      <a:endParaRPr lang="es-ES"/>
    </a:p>
  </c:txPr>
  <c:printSettings>
    <c:headerFooter/>
    <c:pageMargins b="0.75" l="0.7" r="0.7" t="0.75" header="0.3" footer="0.3"/>
    <c:pageSetup/>
  </c:printSettings>
  <c:userShapes r:id="rId3"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withinLinearReversed" id="26">
  <a:schemeClr val="accent6"/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6">
  <cs:axisTitle>
    <cs:lnRef idx="0"/>
    <cs:fillRef idx="0"/>
    <cs:effectRef idx="0"/>
    <cs:fontRef idx="minor">
      <a:schemeClr val="lt1"/>
    </cs:fontRef>
    <cs:defRPr sz="900" b="1" kern="1200"/>
  </cs:axisTitle>
  <cs:categoryAxis>
    <cs:lnRef idx="0">
      <cs:styleClr val="0"/>
    </cs:lnRef>
    <cs:fillRef idx="0"/>
    <cs:effectRef idx="0"/>
    <cs:fontRef idx="minor">
      <a:schemeClr val="lt1"/>
    </cs:fontRef>
    <cs:spPr>
      <a:ln w="3175" cap="flat" cmpd="sng" algn="ctr">
        <a:solidFill>
          <a:schemeClr val="phClr">
            <a:lumMod val="60000"/>
            <a:lumOff val="40000"/>
          </a:schemeClr>
        </a:solidFill>
        <a:round/>
      </a:ln>
    </cs:spPr>
    <cs:defRPr sz="800" kern="1200" cap="all" spc="150" normalizeH="0" baseline="0"/>
  </cs:categoryAxis>
  <cs:chartArea>
    <cs:lnRef idx="0">
      <cs:styleClr val="0"/>
    </cs:lnRef>
    <cs:fillRef idx="0">
      <cs:styleClr val="0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  <cs:defRPr sz="1000" kern="1200"/>
  </cs:chartArea>
  <cs:dataLabel>
    <cs:lnRef idx="0"/>
    <cs:fillRef idx="0">
      <cs:styleClr val="auto"/>
    </cs:fillRef>
    <cs:effectRef idx="0"/>
    <cs:fontRef idx="minor">
      <a:schemeClr val="lt1"/>
    </cs:fontRef>
    <cs:spPr>
      <a:solidFill>
        <a:schemeClr val="phClr">
          <a:alpha val="70000"/>
        </a:schemeClr>
      </a:solidFill>
    </cs:spPr>
    <cs:defRPr sz="900" kern="120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3D>
  <cs:dataPointLine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34925" cap="rnd">
        <a:solidFill>
          <a:schemeClr val="lt1"/>
        </a:solidFill>
        <a:round/>
      </a:ln>
      <a:effectLst>
        <a:outerShdw dist="25400" dir="2700000" algn="tl" rotWithShape="0">
          <a:schemeClr val="phClr"/>
        </a:outerShdw>
      </a:effectLst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22225">
        <a:solidFill>
          <a:schemeClr val="lt1"/>
        </a:solidFill>
        <a:round/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>
      <cs:styleClr val="0"/>
    </cs:lnRef>
    <cs:fillRef idx="0"/>
    <cs:effectRef idx="0"/>
    <cs:fontRef idx="minor">
      <a:schemeClr val="lt1"/>
    </cs:fontRef>
    <cs:spPr>
      <a:ln w="9525">
        <a:solidFill>
          <a:schemeClr val="phClr">
            <a:lumMod val="60000"/>
            <a:lumOff val="40000"/>
          </a:schemeClr>
        </a:solidFill>
      </a:ln>
    </cs:spPr>
    <cs:defRPr sz="900" kern="1200"/>
  </cs:dataTable>
  <cs:downBar>
    <cs:lnRef idx="0">
      <cs:styleClr val="0"/>
    </cs:lnRef>
    <cs:fillRef idx="0"/>
    <cs:effectRef idx="0"/>
    <cs:fontRef idx="minor">
      <a:schemeClr val="dk1"/>
    </cs:fontRef>
    <cs:spPr>
      <a:solidFill>
        <a:schemeClr val="dk1">
          <a:lumMod val="35000"/>
          <a:lumOff val="6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downBar>
  <cs:drop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prstDash val="dash"/>
      </a:ln>
    </cs:spPr>
  </cs:dropLine>
  <cs:errorBar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round/>
      </a:ln>
      <a:effectLst>
        <a:glow rad="25400">
          <a:schemeClr val="lt1"/>
        </a:glow>
      </a:effectLst>
    </cs:spPr>
  </cs:errorBar>
  <cs:floor>
    <cs:lnRef idx="0"/>
    <cs:fillRef idx="0"/>
    <cs:effectRef idx="0"/>
    <cs:fontRef idx="minor">
      <a:schemeClr val="dk1"/>
    </cs:fontRef>
  </cs:floor>
  <cs:gridlineMajor>
    <cs:lnRef idx="0">
      <cs:styleClr val="0"/>
    </cs:lnRef>
    <cs:fillRef idx="0"/>
    <cs:effectRef idx="0"/>
    <cs:fontRef idx="minor">
      <a:schemeClr val="dk1"/>
    </cs:fontRef>
    <cs:spPr>
      <a:ln w="9525" cap="flat" cmpd="sng" algn="ctr">
        <a:solidFill>
          <a:schemeClr val="lt1">
            <a:alpha val="25000"/>
          </a:schemeClr>
        </a:solidFill>
        <a:round/>
      </a:ln>
    </cs:spPr>
  </cs:gridlineMajor>
  <cs:gridlineMinor>
    <cs:lnRef idx="0">
      <cs:styleClr val="0"/>
    </cs:lnRef>
    <cs:fillRef idx="0"/>
    <cs:effectRef idx="0"/>
    <cs:fontRef idx="minor">
      <a:schemeClr val="dk1"/>
    </cs:fontRef>
    <cs:spPr>
      <a:ln>
        <a:solidFill>
          <a:schemeClr val="lt1">
            <a:alpha val="10000"/>
          </a:schemeClr>
        </a:solidFill>
      </a:ln>
    </cs:spPr>
  </cs:gridlineMinor>
  <cs:hiLo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prstDash val="dash"/>
      </a:ln>
    </cs:spPr>
  </cs:hiLoLine>
  <cs:leader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</a:ln>
    </cs:spPr>
  </cs:leaderLine>
  <cs:legend>
    <cs:lnRef idx="0"/>
    <cs:fillRef idx="0"/>
    <cs:effectRef idx="0"/>
    <cs:fontRef idx="minor">
      <a:schemeClr val="lt1"/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>
      <cs:styleClr val="0"/>
    </cs:lnRef>
    <cs:fillRef idx="0"/>
    <cs:effectRef idx="0"/>
    <cs:fontRef idx="minor">
      <a:schemeClr val="lt1"/>
    </cs:fontRef>
    <cs:spPr>
      <a:ln w="3175" cap="flat" cmpd="sng" algn="ctr">
        <a:solidFill>
          <a:schemeClr val="phClr">
            <a:lumMod val="60000"/>
            <a:lumOff val="40000"/>
          </a:schemeClr>
        </a:solidFill>
        <a:round/>
      </a:ln>
    </cs:spPr>
    <cs:defRPr sz="900" kern="1200"/>
  </cs:seriesAxis>
  <cs:series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  <a:tint val="5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lt1"/>
    </cs:fontRef>
    <cs:defRPr sz="1500" b="1" kern="1200" cap="all" spc="100" normalizeH="0" baseline="0"/>
  </cs:title>
  <cs:trendline>
    <cs:lnRef idx="0"/>
    <cs:fillRef idx="0"/>
    <cs:effectRef idx="0"/>
    <cs:fontRef idx="minor">
      <a:schemeClr val="dk1"/>
    </cs:fontRef>
    <cs:spPr>
      <a:ln w="28575" cap="rnd">
        <a:solidFill>
          <a:schemeClr val="lt1">
            <a:alpha val="50000"/>
          </a:schemeClr>
        </a:solidFill>
        <a:round/>
      </a:ln>
    </cs:spPr>
  </cs:trendline>
  <cs:trendlineLabel>
    <cs:lnRef idx="0"/>
    <cs:fillRef idx="0"/>
    <cs:effectRef idx="0"/>
    <cs:fontRef idx="minor">
      <a:schemeClr val="lt1"/>
    </cs:fontRef>
    <cs:defRPr sz="900" kern="1200"/>
  </cs:trendlineLabel>
  <cs:upBar>
    <cs:lnRef idx="0">
      <cs:styleClr val="0"/>
    </cs:lnRef>
    <cs:fillRef idx="0"/>
    <cs:effectRef idx="0"/>
    <cs:fontRef idx="minor">
      <a:schemeClr val="dk1"/>
    </cs:fontRef>
    <cs:spPr>
      <a:solidFill>
        <a:schemeClr val="lt1">
          <a:lumMod val="9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upBar>
  <cs:valueAxis>
    <cs:lnRef idx="0"/>
    <cs:fillRef idx="0"/>
    <cs:effectRef idx="0"/>
    <cs:fontRef idx="minor">
      <a:schemeClr val="lt1"/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9">
  <cs:axisTitle>
    <cs:lnRef idx="0"/>
    <cs:fillRef idx="0"/>
    <cs:effectRef idx="0"/>
    <cs:fontRef idx="minor">
      <a:schemeClr val="lt1"/>
    </cs:fontRef>
    <cs:defRPr sz="900" b="1" kern="1200"/>
  </cs:axisTitle>
  <cs:categoryAxis>
    <cs:lnRef idx="0">
      <cs:styleClr val="0"/>
    </cs:lnRef>
    <cs:fillRef idx="0"/>
    <cs:effectRef idx="0"/>
    <cs:fontRef idx="minor">
      <a:schemeClr val="lt1"/>
    </cs:fontRef>
    <cs:spPr>
      <a:ln w="12700" cap="flat" cmpd="sng" algn="ctr">
        <a:solidFill>
          <a:schemeClr val="lt1"/>
        </a:solidFill>
        <a:round/>
      </a:ln>
    </cs:spPr>
    <cs:defRPr sz="900" kern="1200" spc="100" baseline="0"/>
  </cs:categoryAxis>
  <cs:chartArea>
    <cs:lnRef idx="0">
      <cs:styleClr val="0"/>
    </cs:lnRef>
    <cs:fillRef idx="0">
      <cs:styleClr val="0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  <cs:defRPr sz="1000" kern="1200"/>
  </cs:chartArea>
  <cs:dataLabel>
    <cs:lnRef idx="0"/>
    <cs:fillRef idx="0"/>
    <cs:effectRef idx="0"/>
    <cs:fontRef idx="minor">
      <a:schemeClr val="lt1"/>
    </cs:fontRef>
    <cs:defRPr sz="900" b="1" kern="120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3D>
  <cs:dataPointLine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34925" cap="rnd">
        <a:solidFill>
          <a:schemeClr val="lt1"/>
        </a:solidFill>
        <a:round/>
      </a:ln>
      <a:effectLst>
        <a:outerShdw dist="25400" dir="2700000" algn="tl" rotWithShape="0">
          <a:schemeClr val="phClr"/>
        </a:outerShdw>
      </a:effectLst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22225">
        <a:solidFill>
          <a:schemeClr val="lt1"/>
        </a:solidFill>
        <a:round/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>
      <cs:styleClr val="0"/>
    </cs:lnRef>
    <cs:fillRef idx="0"/>
    <cs:effectRef idx="0"/>
    <cs:fontRef idx="minor">
      <a:schemeClr val="lt1"/>
    </cs:fontRef>
    <cs:spPr>
      <a:ln w="9525">
        <a:solidFill>
          <a:schemeClr val="phClr">
            <a:lumMod val="60000"/>
            <a:lumOff val="40000"/>
          </a:schemeClr>
        </a:solidFill>
      </a:ln>
    </cs:spPr>
    <cs:defRPr sz="900" kern="1200"/>
  </cs:dataTable>
  <cs:downBar>
    <cs:lnRef idx="0">
      <cs:styleClr val="0"/>
    </cs:lnRef>
    <cs:fillRef idx="0"/>
    <cs:effectRef idx="0"/>
    <cs:fontRef idx="minor">
      <a:schemeClr val="dk1"/>
    </cs:fontRef>
    <cs:spPr>
      <a:solidFill>
        <a:schemeClr val="dk1">
          <a:lumMod val="35000"/>
          <a:lumOff val="6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0">
              <a:schemeClr val="lt1"/>
            </a:gs>
            <a:gs pos="100000">
              <a:schemeClr val="lt1">
                <a:alpha val="0"/>
              </a:schemeClr>
            </a:gs>
          </a:gsLst>
          <a:lin ang="5400000" scaled="0"/>
        </a:gradFill>
        <a:round/>
      </a:ln>
    </cs:spPr>
  </cs:dropLine>
  <cs:errorBar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round/>
      </a:ln>
      <a:effectLst>
        <a:glow rad="25400">
          <a:schemeClr val="lt1"/>
        </a:glow>
      </a:effectLst>
    </cs:spPr>
  </cs:errorBar>
  <cs:floor>
    <cs:lnRef idx="0"/>
    <cs:fillRef idx="0"/>
    <cs:effectRef idx="0"/>
    <cs:fontRef idx="minor">
      <a:schemeClr val="dk1"/>
    </cs:fontRef>
  </cs:floor>
  <cs:gridlineMajor>
    <cs:lnRef idx="0">
      <cs:styleClr val="0"/>
    </cs:lnRef>
    <cs:fillRef idx="0"/>
    <cs:effectRef idx="0"/>
    <cs:fontRef idx="minor">
      <a:schemeClr val="dk1"/>
    </cs:fontRef>
    <cs:spPr>
      <a:ln w="9525" cap="flat" cmpd="sng" algn="ctr">
        <a:solidFill>
          <a:schemeClr val="lt1">
            <a:alpha val="25000"/>
          </a:schemeClr>
        </a:solidFill>
        <a:round/>
      </a:ln>
    </cs:spPr>
  </cs:gridlineMajor>
  <cs:gridlineMinor>
    <cs:lnRef idx="0">
      <cs:styleClr val="0"/>
    </cs:lnRef>
    <cs:fillRef idx="0"/>
    <cs:effectRef idx="0"/>
    <cs:fontRef idx="minor">
      <a:schemeClr val="dk1"/>
    </cs:fontRef>
    <cs:spPr>
      <a:ln>
        <a:solidFill>
          <a:schemeClr val="lt1">
            <a:alpha val="10000"/>
          </a:schemeClr>
        </a:solidFill>
      </a:ln>
    </cs:spPr>
  </cs:gridlineMinor>
  <cs:hiLo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prstDash val="dash"/>
      </a:ln>
    </cs:spPr>
  </cs:hiLoLine>
  <cs:leader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</a:ln>
    </cs:spPr>
  </cs:leaderLine>
  <cs:legend>
    <cs:lnRef idx="0"/>
    <cs:fillRef idx="0"/>
    <cs:effectRef idx="0"/>
    <cs:fontRef idx="minor">
      <a:schemeClr val="lt1"/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>
      <cs:styleClr val="0"/>
    </cs:lnRef>
    <cs:fillRef idx="0"/>
    <cs:effectRef idx="0"/>
    <cs:fontRef idx="minor">
      <a:schemeClr val="lt1"/>
    </cs:fontRef>
    <cs:spPr>
      <a:ln w="3175" cap="flat" cmpd="sng" algn="ctr">
        <a:solidFill>
          <a:schemeClr val="phClr">
            <a:lumMod val="60000"/>
            <a:lumOff val="40000"/>
          </a:schemeClr>
        </a:solidFill>
        <a:round/>
      </a:ln>
    </cs:spPr>
    <cs:defRPr sz="900" kern="1200"/>
  </cs:seriesAxis>
  <cs:series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  <a:tint val="5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lt1"/>
    </cs:fontRef>
    <cs:defRPr sz="1500" b="1" kern="1200" cap="all" spc="100" normalizeH="0" baseline="0"/>
  </cs:title>
  <cs:trendline>
    <cs:lnRef idx="0"/>
    <cs:fillRef idx="0"/>
    <cs:effectRef idx="0"/>
    <cs:fontRef idx="minor">
      <a:schemeClr val="dk1"/>
    </cs:fontRef>
    <cs:spPr>
      <a:ln w="28575" cap="rnd">
        <a:solidFill>
          <a:schemeClr val="lt1">
            <a:alpha val="50000"/>
          </a:schemeClr>
        </a:solidFill>
        <a:round/>
      </a:ln>
    </cs:spPr>
  </cs:trendline>
  <cs:trendlineLabel>
    <cs:lnRef idx="0"/>
    <cs:fillRef idx="0"/>
    <cs:effectRef idx="0"/>
    <cs:fontRef idx="minor">
      <a:schemeClr val="lt1"/>
    </cs:fontRef>
    <cs:defRPr sz="900" kern="1200"/>
  </cs:trendlineLabel>
  <cs:upBar>
    <cs:lnRef idx="0">
      <cs:styleClr val="0"/>
    </cs:lnRef>
    <cs:fillRef idx="0"/>
    <cs:effectRef idx="0"/>
    <cs:fontRef idx="minor">
      <a:schemeClr val="dk1"/>
    </cs:fontRef>
    <cs:spPr>
      <a:solidFill>
        <a:schemeClr val="lt1">
          <a:lumMod val="9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upBar>
  <cs:valueAxis>
    <cs:lnRef idx="0"/>
    <cs:fillRef idx="0"/>
    <cs:effectRef idx="0"/>
    <cs:fontRef idx="minor">
      <a:schemeClr val="lt1"/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0</xdr:colOff>
      <xdr:row>1</xdr:row>
      <xdr:rowOff>1203158</xdr:rowOff>
    </xdr:from>
    <xdr:to>
      <xdr:col>6</xdr:col>
      <xdr:colOff>633447</xdr:colOff>
      <xdr:row>20</xdr:row>
      <xdr:rowOff>122219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FEA6694E-3E72-420F-ACAA-3FB3F51763B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6</xdr:col>
      <xdr:colOff>657428</xdr:colOff>
      <xdr:row>1</xdr:row>
      <xdr:rowOff>1194383</xdr:rowOff>
    </xdr:from>
    <xdr:to>
      <xdr:col>13</xdr:col>
      <xdr:colOff>496449</xdr:colOff>
      <xdr:row>20</xdr:row>
      <xdr:rowOff>126813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8CEEE277-D80B-401D-BC10-0F3400FAE56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0</xdr:col>
      <xdr:colOff>0</xdr:colOff>
      <xdr:row>21</xdr:row>
      <xdr:rowOff>13368</xdr:rowOff>
    </xdr:from>
    <xdr:to>
      <xdr:col>13</xdr:col>
      <xdr:colOff>502920</xdr:colOff>
      <xdr:row>40</xdr:row>
      <xdr:rowOff>138648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CCC28E1B-3740-417E-8AE7-A490C9146F5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 editAs="oneCell">
    <xdr:from>
      <xdr:col>0</xdr:col>
      <xdr:colOff>79007</xdr:colOff>
      <xdr:row>0</xdr:row>
      <xdr:rowOff>52271</xdr:rowOff>
    </xdr:from>
    <xdr:to>
      <xdr:col>2</xdr:col>
      <xdr:colOff>330333</xdr:colOff>
      <xdr:row>1</xdr:row>
      <xdr:rowOff>1069475</xdr:rowOff>
    </xdr:to>
    <mc:AlternateContent xmlns:mc="http://schemas.openxmlformats.org/markup-compatibility/2006">
      <mc:Choice xmlns:a14="http://schemas.microsoft.com/office/drawing/2010/main" Requires="a14">
        <xdr:graphicFrame macro="">
          <xdr:nvGraphicFramePr>
            <xdr:cNvPr id="6" name="Tipo_Movimiento">
              <a:extLst>
                <a:ext uri="{FF2B5EF4-FFF2-40B4-BE49-F238E27FC236}">
                  <a16:creationId xmlns:a16="http://schemas.microsoft.com/office/drawing/2014/main" id="{A11FEFC0-8766-459B-8007-69F045AFEA38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Tipo_Movimiento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79007" y="52271"/>
              <a:ext cx="1843820" cy="1197002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ES" sz="1100"/>
                <a:t>Esta forma representa una segmentación de datos. La segmentación de datos se admite en Excel 2010 y versiones posteriores.
Si la forma se modificó en una versión anterior de Excel o si el libro se guardó en Excel 2003 o una versión anterior, no se puede usar la segmentación de datos.</a:t>
              </a:r>
            </a:p>
          </xdr:txBody>
        </xdr:sp>
      </mc:Fallback>
    </mc:AlternateContent>
    <xdr:clientData/>
  </xdr:twoCellAnchor>
  <xdr:twoCellAnchor editAs="oneCell">
    <xdr:from>
      <xdr:col>6</xdr:col>
      <xdr:colOff>679383</xdr:colOff>
      <xdr:row>0</xdr:row>
      <xdr:rowOff>40107</xdr:rowOff>
    </xdr:from>
    <xdr:to>
      <xdr:col>13</xdr:col>
      <xdr:colOff>467895</xdr:colOff>
      <xdr:row>1</xdr:row>
      <xdr:rowOff>1216527</xdr:rowOff>
    </xdr:to>
    <mc:AlternateContent xmlns:mc="http://schemas.openxmlformats.org/markup-compatibility/2006">
      <mc:Choice xmlns:a14="http://schemas.microsoft.com/office/drawing/2010/main" Requires="a14">
        <xdr:graphicFrame macro="">
          <xdr:nvGraphicFramePr>
            <xdr:cNvPr id="7" name="Nombre_Producto">
              <a:extLst>
                <a:ext uri="{FF2B5EF4-FFF2-40B4-BE49-F238E27FC236}">
                  <a16:creationId xmlns:a16="http://schemas.microsoft.com/office/drawing/2014/main" id="{1EC13CC7-93DC-4150-9904-6B94C0EAA079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Nombre_Producto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456866" y="40107"/>
              <a:ext cx="5362242" cy="1356218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ES" sz="1100"/>
                <a:t>Esta forma representa una segmentación de datos. La segmentación de datos se admite en Excel 2010 y versiones posteriores.
Si la forma se modificó en una versión anterior de Excel o si el libro se guardó en Excel 2003 o una versión anterior, no se puede usar la segmentación de datos.</a:t>
              </a:r>
            </a:p>
          </xdr:txBody>
        </xdr:sp>
      </mc:Fallback>
    </mc:AlternateContent>
    <xdr:clientData/>
  </xdr:twoCellAnchor>
  <xdr:twoCellAnchor editAs="oneCell">
    <xdr:from>
      <xdr:col>2</xdr:col>
      <xdr:colOff>374048</xdr:colOff>
      <xdr:row>0</xdr:row>
      <xdr:rowOff>49463</xdr:rowOff>
    </xdr:from>
    <xdr:to>
      <xdr:col>6</xdr:col>
      <xdr:colOff>556661</xdr:colOff>
      <xdr:row>1</xdr:row>
      <xdr:rowOff>1233905</xdr:rowOff>
    </xdr:to>
    <mc:AlternateContent xmlns:mc="http://schemas.openxmlformats.org/markup-compatibility/2006">
      <mc:Choice xmlns:tsle="http://schemas.microsoft.com/office/drawing/2012/timeslicer" Requires="tsle">
        <xdr:graphicFrame macro="">
          <xdr:nvGraphicFramePr>
            <xdr:cNvPr id="8" name="Fecha">
              <a:extLst>
                <a:ext uri="{FF2B5EF4-FFF2-40B4-BE49-F238E27FC236}">
                  <a16:creationId xmlns:a16="http://schemas.microsoft.com/office/drawing/2014/main" id="{C8EE2DEA-F711-CF64-172D-D7A83766E409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2/timeslicer">
              <tsle:timeslicer xmlns:tsle="http://schemas.microsoft.com/office/drawing/2012/timeslicer" name="Fecha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966542" y="49463"/>
              <a:ext cx="3367602" cy="136424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ES" sz="1100"/>
                <a:t>Línea de tiempo: Funciona en Excel 2013 o superior. No mover ni cambiar el tamaño.</a:t>
              </a:r>
            </a:p>
          </xdr:txBody>
        </xdr:sp>
      </mc:Fallback>
    </mc:AlternateContent>
    <xdr:clientData/>
  </xdr:twoCellAnchor>
  <xdr:twoCellAnchor>
    <xdr:from>
      <xdr:col>0</xdr:col>
      <xdr:colOff>0</xdr:colOff>
      <xdr:row>41</xdr:row>
      <xdr:rowOff>0</xdr:rowOff>
    </xdr:from>
    <xdr:to>
      <xdr:col>13</xdr:col>
      <xdr:colOff>558203</xdr:colOff>
      <xdr:row>60</xdr:row>
      <xdr:rowOff>164542</xdr:rowOff>
    </xdr:to>
    <xdr:graphicFrame macro="">
      <xdr:nvGraphicFramePr>
        <xdr:cNvPr id="9" name="Gráfico 8">
          <a:extLst>
            <a:ext uri="{FF2B5EF4-FFF2-40B4-BE49-F238E27FC236}">
              <a16:creationId xmlns:a16="http://schemas.microsoft.com/office/drawing/2014/main" id="{3DAE3BE4-12A9-4E13-8412-1C36EB5F8F2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0</xdr:col>
      <xdr:colOff>0</xdr:colOff>
      <xdr:row>61</xdr:row>
      <xdr:rowOff>0</xdr:rowOff>
    </xdr:from>
    <xdr:to>
      <xdr:col>13</xdr:col>
      <xdr:colOff>558203</xdr:colOff>
      <xdr:row>80</xdr:row>
      <xdr:rowOff>164542</xdr:rowOff>
    </xdr:to>
    <xdr:graphicFrame macro="">
      <xdr:nvGraphicFramePr>
        <xdr:cNvPr id="10" name="Gráfico 9">
          <a:extLst>
            <a:ext uri="{FF2B5EF4-FFF2-40B4-BE49-F238E27FC236}">
              <a16:creationId xmlns:a16="http://schemas.microsoft.com/office/drawing/2014/main" id="{0FE871BE-854D-482B-AFBB-86440270503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0</xdr:col>
      <xdr:colOff>0</xdr:colOff>
      <xdr:row>81</xdr:row>
      <xdr:rowOff>0</xdr:rowOff>
    </xdr:from>
    <xdr:to>
      <xdr:col>13</xdr:col>
      <xdr:colOff>558203</xdr:colOff>
      <xdr:row>100</xdr:row>
      <xdr:rowOff>164543</xdr:rowOff>
    </xdr:to>
    <xdr:graphicFrame macro="">
      <xdr:nvGraphicFramePr>
        <xdr:cNvPr id="11" name="Gráfico 10">
          <a:extLst>
            <a:ext uri="{FF2B5EF4-FFF2-40B4-BE49-F238E27FC236}">
              <a16:creationId xmlns:a16="http://schemas.microsoft.com/office/drawing/2014/main" id="{7A9838FD-0A3F-4B97-BEBD-9CB4E8B31C5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0.0087</cdr:x>
      <cdr:y>0.42196</cdr:y>
    </cdr:from>
    <cdr:to>
      <cdr:x>0.21353</cdr:x>
      <cdr:y>0.86201</cdr:y>
    </cdr:to>
    <cdr:sp macro="" textlink="">
      <cdr:nvSpPr>
        <cdr:cNvPr id="2" name="Rectángulo: esquinas redondeadas 1">
          <a:extLst xmlns:a="http://schemas.openxmlformats.org/drawingml/2006/main">
            <a:ext uri="{FF2B5EF4-FFF2-40B4-BE49-F238E27FC236}">
              <a16:creationId xmlns:a16="http://schemas.microsoft.com/office/drawing/2014/main" id="{954183D6-2968-7D86-6199-E8B5B14938F8}"/>
            </a:ext>
          </a:extLst>
        </cdr:cNvPr>
        <cdr:cNvSpPr/>
      </cdr:nvSpPr>
      <cdr:spPr>
        <a:xfrm xmlns:a="http://schemas.openxmlformats.org/drawingml/2006/main">
          <a:off x="94344" y="1524000"/>
          <a:ext cx="2220685" cy="1589314"/>
        </a:xfrm>
        <a:custGeom xmlns:a="http://schemas.openxmlformats.org/drawingml/2006/main">
          <a:avLst/>
          <a:gdLst>
            <a:gd name="connsiteX0" fmla="*/ 0 w 2220685"/>
            <a:gd name="connsiteY0" fmla="*/ 150619 h 1589314"/>
            <a:gd name="connsiteX1" fmla="*/ 150619 w 2220685"/>
            <a:gd name="connsiteY1" fmla="*/ 0 h 1589314"/>
            <a:gd name="connsiteX2" fmla="*/ 668870 w 2220685"/>
            <a:gd name="connsiteY2" fmla="*/ 0 h 1589314"/>
            <a:gd name="connsiteX3" fmla="*/ 1129537 w 2220685"/>
            <a:gd name="connsiteY3" fmla="*/ 0 h 1589314"/>
            <a:gd name="connsiteX4" fmla="*/ 1571010 w 2220685"/>
            <a:gd name="connsiteY4" fmla="*/ 0 h 1589314"/>
            <a:gd name="connsiteX5" fmla="*/ 2070066 w 2220685"/>
            <a:gd name="connsiteY5" fmla="*/ 0 h 1589314"/>
            <a:gd name="connsiteX6" fmla="*/ 2220685 w 2220685"/>
            <a:gd name="connsiteY6" fmla="*/ 150619 h 1589314"/>
            <a:gd name="connsiteX7" fmla="*/ 2220685 w 2220685"/>
            <a:gd name="connsiteY7" fmla="*/ 579978 h 1589314"/>
            <a:gd name="connsiteX8" fmla="*/ 2220685 w 2220685"/>
            <a:gd name="connsiteY8" fmla="*/ 1035098 h 1589314"/>
            <a:gd name="connsiteX9" fmla="*/ 2220685 w 2220685"/>
            <a:gd name="connsiteY9" fmla="*/ 1438695 h 1589314"/>
            <a:gd name="connsiteX10" fmla="*/ 2070066 w 2220685"/>
            <a:gd name="connsiteY10" fmla="*/ 1589314 h 1589314"/>
            <a:gd name="connsiteX11" fmla="*/ 1571010 w 2220685"/>
            <a:gd name="connsiteY11" fmla="*/ 1589314 h 1589314"/>
            <a:gd name="connsiteX12" fmla="*/ 1052759 w 2220685"/>
            <a:gd name="connsiteY12" fmla="*/ 1589314 h 1589314"/>
            <a:gd name="connsiteX13" fmla="*/ 150619 w 2220685"/>
            <a:gd name="connsiteY13" fmla="*/ 1589314 h 1589314"/>
            <a:gd name="connsiteX14" fmla="*/ 0 w 2220685"/>
            <a:gd name="connsiteY14" fmla="*/ 1438695 h 1589314"/>
            <a:gd name="connsiteX15" fmla="*/ 0 w 2220685"/>
            <a:gd name="connsiteY15" fmla="*/ 996456 h 1589314"/>
            <a:gd name="connsiteX16" fmla="*/ 0 w 2220685"/>
            <a:gd name="connsiteY16" fmla="*/ 567097 h 1589314"/>
            <a:gd name="connsiteX17" fmla="*/ 0 w 2220685"/>
            <a:gd name="connsiteY17" fmla="*/ 150619 h 1589314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  <a:cxn ang="0">
              <a:pos x="connsiteX11" y="connsiteY11"/>
            </a:cxn>
            <a:cxn ang="0">
              <a:pos x="connsiteX12" y="connsiteY12"/>
            </a:cxn>
            <a:cxn ang="0">
              <a:pos x="connsiteX13" y="connsiteY13"/>
            </a:cxn>
            <a:cxn ang="0">
              <a:pos x="connsiteX14" y="connsiteY14"/>
            </a:cxn>
            <a:cxn ang="0">
              <a:pos x="connsiteX15" y="connsiteY15"/>
            </a:cxn>
            <a:cxn ang="0">
              <a:pos x="connsiteX16" y="connsiteY16"/>
            </a:cxn>
            <a:cxn ang="0">
              <a:pos x="connsiteX17" y="connsiteY17"/>
            </a:cxn>
          </a:cxnLst>
          <a:rect l="l" t="t" r="r" b="b"/>
          <a:pathLst>
            <a:path w="2220685" h="1589314" extrusionOk="0">
              <a:moveTo>
                <a:pt x="0" y="150619"/>
              </a:moveTo>
              <a:cubicBezTo>
                <a:pt x="-12419" y="59774"/>
                <a:pt x="62616" y="1808"/>
                <a:pt x="150619" y="0"/>
              </a:cubicBezTo>
              <a:cubicBezTo>
                <a:pt x="366761" y="-61933"/>
                <a:pt x="467270" y="54205"/>
                <a:pt x="668870" y="0"/>
              </a:cubicBezTo>
              <a:cubicBezTo>
                <a:pt x="870470" y="-54205"/>
                <a:pt x="949603" y="26639"/>
                <a:pt x="1129537" y="0"/>
              </a:cubicBezTo>
              <a:cubicBezTo>
                <a:pt x="1309471" y="-26639"/>
                <a:pt x="1444655" y="15972"/>
                <a:pt x="1571010" y="0"/>
              </a:cubicBezTo>
              <a:cubicBezTo>
                <a:pt x="1697365" y="-15972"/>
                <a:pt x="1882753" y="34737"/>
                <a:pt x="2070066" y="0"/>
              </a:cubicBezTo>
              <a:cubicBezTo>
                <a:pt x="2163500" y="-21092"/>
                <a:pt x="2215351" y="66617"/>
                <a:pt x="2220685" y="150619"/>
              </a:cubicBezTo>
              <a:cubicBezTo>
                <a:pt x="2232793" y="346870"/>
                <a:pt x="2187250" y="417815"/>
                <a:pt x="2220685" y="579978"/>
              </a:cubicBezTo>
              <a:cubicBezTo>
                <a:pt x="2254120" y="742141"/>
                <a:pt x="2201074" y="807641"/>
                <a:pt x="2220685" y="1035098"/>
              </a:cubicBezTo>
              <a:cubicBezTo>
                <a:pt x="2240296" y="1262555"/>
                <a:pt x="2212752" y="1237753"/>
                <a:pt x="2220685" y="1438695"/>
              </a:cubicBezTo>
              <a:cubicBezTo>
                <a:pt x="2196215" y="1520480"/>
                <a:pt x="2159639" y="1571797"/>
                <a:pt x="2070066" y="1589314"/>
              </a:cubicBezTo>
              <a:cubicBezTo>
                <a:pt x="1872014" y="1615096"/>
                <a:pt x="1819495" y="1541638"/>
                <a:pt x="1571010" y="1589314"/>
              </a:cubicBezTo>
              <a:cubicBezTo>
                <a:pt x="1322525" y="1636990"/>
                <a:pt x="1261203" y="1570381"/>
                <a:pt x="1052759" y="1589314"/>
              </a:cubicBezTo>
              <a:cubicBezTo>
                <a:pt x="844315" y="1608247"/>
                <a:pt x="517041" y="1520357"/>
                <a:pt x="150619" y="1589314"/>
              </a:cubicBezTo>
              <a:cubicBezTo>
                <a:pt x="44787" y="1593033"/>
                <a:pt x="-14565" y="1511830"/>
                <a:pt x="0" y="1438695"/>
              </a:cubicBezTo>
              <a:cubicBezTo>
                <a:pt x="-26273" y="1300571"/>
                <a:pt x="22844" y="1186153"/>
                <a:pt x="0" y="996456"/>
              </a:cubicBezTo>
              <a:cubicBezTo>
                <a:pt x="-22844" y="806759"/>
                <a:pt x="44551" y="666946"/>
                <a:pt x="0" y="567097"/>
              </a:cubicBezTo>
              <a:cubicBezTo>
                <a:pt x="-44551" y="467248"/>
                <a:pt x="799" y="250629"/>
                <a:pt x="0" y="150619"/>
              </a:cubicBezTo>
              <a:close/>
            </a:path>
          </a:pathLst>
        </a:custGeom>
        <a:noFill xmlns:a="http://schemas.openxmlformats.org/drawingml/2006/main"/>
        <a:ln xmlns:a="http://schemas.openxmlformats.org/drawingml/2006/main" w="38100">
          <a:solidFill>
            <a:srgbClr val="FF0000"/>
          </a:solidFill>
          <a:extLst>
            <a:ext uri="{C807C97D-BFC1-408E-A445-0C87EB9F89A2}">
              <ask:lineSketchStyleProps xmlns:ask="http://schemas.microsoft.com/office/drawing/2018/sketchyshapes" sd="1219033472">
                <a:prstGeom prst="roundRect">
                  <a:avLst>
                    <a:gd name="adj" fmla="val 9477"/>
                  </a:avLst>
                </a:prstGeom>
                <ask:type>
                  <ask:lineSketchScribble/>
                </ask:type>
              </ask:lineSketchStyleProps>
            </a:ext>
          </a:extLst>
        </a:ln>
      </cdr:spPr>
      <cdr:style>
        <a:lnRef xmlns:a="http://schemas.openxmlformats.org/drawingml/2006/main" idx="2">
          <a:schemeClr val="accent1">
            <a:shade val="15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 vertOverflow="clip"/>
        <a:lstStyle xmlns:a="http://schemas.openxmlformats.org/drawingml/2006/main"/>
        <a:p xmlns:a="http://schemas.openxmlformats.org/drawingml/2006/main">
          <a:r>
            <a:rPr lang="es-ES" b="1" kern="1200">
              <a:solidFill>
                <a:srgbClr val="FF0000"/>
              </a:solidFill>
            </a:rPr>
            <a:t>Rotura</a:t>
          </a:r>
          <a:r>
            <a:rPr lang="es-ES" kern="1200"/>
            <a:t> </a:t>
          </a:r>
          <a:r>
            <a:rPr lang="es-ES" b="1" kern="1200">
              <a:solidFill>
                <a:srgbClr val="FF0000"/>
              </a:solidFill>
            </a:rPr>
            <a:t>Stock</a:t>
          </a:r>
        </a:p>
      </cdr:txBody>
    </cdr:sp>
  </cdr:relSizeAnchor>
  <cdr:relSizeAnchor xmlns:cdr="http://schemas.openxmlformats.org/drawingml/2006/chartDrawing">
    <cdr:from>
      <cdr:x>0.30189</cdr:x>
      <cdr:y>0.12982</cdr:y>
    </cdr:from>
    <cdr:to>
      <cdr:x>0.99805</cdr:x>
      <cdr:y>0.90035</cdr:y>
    </cdr:to>
    <cdr:sp macro="" textlink="">
      <cdr:nvSpPr>
        <cdr:cNvPr id="3" name="Rectángulo: esquinas redondeadas 2">
          <a:extLst xmlns:a="http://schemas.openxmlformats.org/drawingml/2006/main">
            <a:ext uri="{FF2B5EF4-FFF2-40B4-BE49-F238E27FC236}">
              <a16:creationId xmlns:a16="http://schemas.microsoft.com/office/drawing/2014/main" id="{888C27F2-96FF-B304-CEEB-AEAC11B2521F}"/>
            </a:ext>
          </a:extLst>
        </cdr:cNvPr>
        <cdr:cNvSpPr/>
      </cdr:nvSpPr>
      <cdr:spPr>
        <a:xfrm xmlns:a="http://schemas.openxmlformats.org/drawingml/2006/main">
          <a:off x="3278668" y="472439"/>
          <a:ext cx="7560564" cy="2804161"/>
        </a:xfrm>
        <a:custGeom xmlns:a="http://schemas.openxmlformats.org/drawingml/2006/main">
          <a:avLst/>
          <a:gdLst>
            <a:gd name="connsiteX0" fmla="*/ 0 w 7560564"/>
            <a:gd name="connsiteY0" fmla="*/ 265750 h 2804161"/>
            <a:gd name="connsiteX1" fmla="*/ 265750 w 7560564"/>
            <a:gd name="connsiteY1" fmla="*/ 0 h 2804161"/>
            <a:gd name="connsiteX2" fmla="*/ 992087 w 7560564"/>
            <a:gd name="connsiteY2" fmla="*/ 0 h 2804161"/>
            <a:gd name="connsiteX3" fmla="*/ 1507551 w 7560564"/>
            <a:gd name="connsiteY3" fmla="*/ 0 h 2804161"/>
            <a:gd name="connsiteX4" fmla="*/ 1952725 w 7560564"/>
            <a:gd name="connsiteY4" fmla="*/ 0 h 2804161"/>
            <a:gd name="connsiteX5" fmla="*/ 2608771 w 7560564"/>
            <a:gd name="connsiteY5" fmla="*/ 0 h 2804161"/>
            <a:gd name="connsiteX6" fmla="*/ 3124236 w 7560564"/>
            <a:gd name="connsiteY6" fmla="*/ 0 h 2804161"/>
            <a:gd name="connsiteX7" fmla="*/ 3850573 w 7560564"/>
            <a:gd name="connsiteY7" fmla="*/ 0 h 2804161"/>
            <a:gd name="connsiteX8" fmla="*/ 4295747 w 7560564"/>
            <a:gd name="connsiteY8" fmla="*/ 0 h 2804161"/>
            <a:gd name="connsiteX9" fmla="*/ 5022083 w 7560564"/>
            <a:gd name="connsiteY9" fmla="*/ 0 h 2804161"/>
            <a:gd name="connsiteX10" fmla="*/ 5396967 w 7560564"/>
            <a:gd name="connsiteY10" fmla="*/ 0 h 2804161"/>
            <a:gd name="connsiteX11" fmla="*/ 5982722 w 7560564"/>
            <a:gd name="connsiteY11" fmla="*/ 0 h 2804161"/>
            <a:gd name="connsiteX12" fmla="*/ 6568477 w 7560564"/>
            <a:gd name="connsiteY12" fmla="*/ 0 h 2804161"/>
            <a:gd name="connsiteX13" fmla="*/ 7294814 w 7560564"/>
            <a:gd name="connsiteY13" fmla="*/ 0 h 2804161"/>
            <a:gd name="connsiteX14" fmla="*/ 7560564 w 7560564"/>
            <a:gd name="connsiteY14" fmla="*/ 265750 h 2804161"/>
            <a:gd name="connsiteX15" fmla="*/ 7560564 w 7560564"/>
            <a:gd name="connsiteY15" fmla="*/ 833915 h 2804161"/>
            <a:gd name="connsiteX16" fmla="*/ 7560564 w 7560564"/>
            <a:gd name="connsiteY16" fmla="*/ 1402081 h 2804161"/>
            <a:gd name="connsiteX17" fmla="*/ 7560564 w 7560564"/>
            <a:gd name="connsiteY17" fmla="*/ 2015699 h 2804161"/>
            <a:gd name="connsiteX18" fmla="*/ 7560564 w 7560564"/>
            <a:gd name="connsiteY18" fmla="*/ 2538411 h 2804161"/>
            <a:gd name="connsiteX19" fmla="*/ 7294814 w 7560564"/>
            <a:gd name="connsiteY19" fmla="*/ 2804161 h 2804161"/>
            <a:gd name="connsiteX20" fmla="*/ 6849640 w 7560564"/>
            <a:gd name="connsiteY20" fmla="*/ 2804161 h 2804161"/>
            <a:gd name="connsiteX21" fmla="*/ 6263885 w 7560564"/>
            <a:gd name="connsiteY21" fmla="*/ 2804161 h 2804161"/>
            <a:gd name="connsiteX22" fmla="*/ 5818711 w 7560564"/>
            <a:gd name="connsiteY22" fmla="*/ 2804161 h 2804161"/>
            <a:gd name="connsiteX23" fmla="*/ 5232955 w 7560564"/>
            <a:gd name="connsiteY23" fmla="*/ 2804161 h 2804161"/>
            <a:gd name="connsiteX24" fmla="*/ 4858072 w 7560564"/>
            <a:gd name="connsiteY24" fmla="*/ 2804161 h 2804161"/>
            <a:gd name="connsiteX25" fmla="*/ 4483188 w 7560564"/>
            <a:gd name="connsiteY25" fmla="*/ 2804161 h 2804161"/>
            <a:gd name="connsiteX26" fmla="*/ 3897433 w 7560564"/>
            <a:gd name="connsiteY26" fmla="*/ 2804161 h 2804161"/>
            <a:gd name="connsiteX27" fmla="*/ 3452259 w 7560564"/>
            <a:gd name="connsiteY27" fmla="*/ 2804161 h 2804161"/>
            <a:gd name="connsiteX28" fmla="*/ 2796213 w 7560564"/>
            <a:gd name="connsiteY28" fmla="*/ 2804161 h 2804161"/>
            <a:gd name="connsiteX29" fmla="*/ 2351039 w 7560564"/>
            <a:gd name="connsiteY29" fmla="*/ 2804161 h 2804161"/>
            <a:gd name="connsiteX30" fmla="*/ 1694993 w 7560564"/>
            <a:gd name="connsiteY30" fmla="*/ 2804161 h 2804161"/>
            <a:gd name="connsiteX31" fmla="*/ 1320110 w 7560564"/>
            <a:gd name="connsiteY31" fmla="*/ 2804161 h 2804161"/>
            <a:gd name="connsiteX32" fmla="*/ 265750 w 7560564"/>
            <a:gd name="connsiteY32" fmla="*/ 2804161 h 2804161"/>
            <a:gd name="connsiteX33" fmla="*/ 0 w 7560564"/>
            <a:gd name="connsiteY33" fmla="*/ 2538411 h 2804161"/>
            <a:gd name="connsiteX34" fmla="*/ 0 w 7560564"/>
            <a:gd name="connsiteY34" fmla="*/ 1970246 h 2804161"/>
            <a:gd name="connsiteX35" fmla="*/ 0 w 7560564"/>
            <a:gd name="connsiteY35" fmla="*/ 1379354 h 2804161"/>
            <a:gd name="connsiteX36" fmla="*/ 0 w 7560564"/>
            <a:gd name="connsiteY36" fmla="*/ 856642 h 2804161"/>
            <a:gd name="connsiteX37" fmla="*/ 0 w 7560564"/>
            <a:gd name="connsiteY37" fmla="*/ 265750 h 2804161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  <a:cxn ang="0">
              <a:pos x="connsiteX11" y="connsiteY11"/>
            </a:cxn>
            <a:cxn ang="0">
              <a:pos x="connsiteX12" y="connsiteY12"/>
            </a:cxn>
            <a:cxn ang="0">
              <a:pos x="connsiteX13" y="connsiteY13"/>
            </a:cxn>
            <a:cxn ang="0">
              <a:pos x="connsiteX14" y="connsiteY14"/>
            </a:cxn>
            <a:cxn ang="0">
              <a:pos x="connsiteX15" y="connsiteY15"/>
            </a:cxn>
            <a:cxn ang="0">
              <a:pos x="connsiteX16" y="connsiteY16"/>
            </a:cxn>
            <a:cxn ang="0">
              <a:pos x="connsiteX17" y="connsiteY17"/>
            </a:cxn>
            <a:cxn ang="0">
              <a:pos x="connsiteX18" y="connsiteY18"/>
            </a:cxn>
            <a:cxn ang="0">
              <a:pos x="connsiteX19" y="connsiteY19"/>
            </a:cxn>
            <a:cxn ang="0">
              <a:pos x="connsiteX20" y="connsiteY20"/>
            </a:cxn>
            <a:cxn ang="0">
              <a:pos x="connsiteX21" y="connsiteY21"/>
            </a:cxn>
            <a:cxn ang="0">
              <a:pos x="connsiteX22" y="connsiteY22"/>
            </a:cxn>
            <a:cxn ang="0">
              <a:pos x="connsiteX23" y="connsiteY23"/>
            </a:cxn>
            <a:cxn ang="0">
              <a:pos x="connsiteX24" y="connsiteY24"/>
            </a:cxn>
            <a:cxn ang="0">
              <a:pos x="connsiteX25" y="connsiteY25"/>
            </a:cxn>
            <a:cxn ang="0">
              <a:pos x="connsiteX26" y="connsiteY26"/>
            </a:cxn>
            <a:cxn ang="0">
              <a:pos x="connsiteX27" y="connsiteY27"/>
            </a:cxn>
            <a:cxn ang="0">
              <a:pos x="connsiteX28" y="connsiteY28"/>
            </a:cxn>
            <a:cxn ang="0">
              <a:pos x="connsiteX29" y="connsiteY29"/>
            </a:cxn>
            <a:cxn ang="0">
              <a:pos x="connsiteX30" y="connsiteY30"/>
            </a:cxn>
            <a:cxn ang="0">
              <a:pos x="connsiteX31" y="connsiteY31"/>
            </a:cxn>
            <a:cxn ang="0">
              <a:pos x="connsiteX32" y="connsiteY32"/>
            </a:cxn>
            <a:cxn ang="0">
              <a:pos x="connsiteX33" y="connsiteY33"/>
            </a:cxn>
            <a:cxn ang="0">
              <a:pos x="connsiteX34" y="connsiteY34"/>
            </a:cxn>
            <a:cxn ang="0">
              <a:pos x="connsiteX35" y="connsiteY35"/>
            </a:cxn>
            <a:cxn ang="0">
              <a:pos x="connsiteX36" y="connsiteY36"/>
            </a:cxn>
            <a:cxn ang="0">
              <a:pos x="connsiteX37" y="connsiteY37"/>
            </a:cxn>
          </a:cxnLst>
          <a:rect l="l" t="t" r="r" b="b"/>
          <a:pathLst>
            <a:path w="7560564" h="2804161" extrusionOk="0">
              <a:moveTo>
                <a:pt x="0" y="265750"/>
              </a:moveTo>
              <a:cubicBezTo>
                <a:pt x="-13608" y="110586"/>
                <a:pt x="107149" y="4440"/>
                <a:pt x="265750" y="0"/>
              </a:cubicBezTo>
              <a:cubicBezTo>
                <a:pt x="534014" y="-16456"/>
                <a:pt x="751562" y="28624"/>
                <a:pt x="992087" y="0"/>
              </a:cubicBezTo>
              <a:cubicBezTo>
                <a:pt x="1232612" y="-28624"/>
                <a:pt x="1393929" y="35491"/>
                <a:pt x="1507551" y="0"/>
              </a:cubicBezTo>
              <a:cubicBezTo>
                <a:pt x="1621173" y="-35491"/>
                <a:pt x="1735695" y="45528"/>
                <a:pt x="1952725" y="0"/>
              </a:cubicBezTo>
              <a:cubicBezTo>
                <a:pt x="2169755" y="-45528"/>
                <a:pt x="2386459" y="52699"/>
                <a:pt x="2608771" y="0"/>
              </a:cubicBezTo>
              <a:cubicBezTo>
                <a:pt x="2831083" y="-52699"/>
                <a:pt x="2922389" y="49163"/>
                <a:pt x="3124236" y="0"/>
              </a:cubicBezTo>
              <a:cubicBezTo>
                <a:pt x="3326083" y="-49163"/>
                <a:pt x="3700570" y="42528"/>
                <a:pt x="3850573" y="0"/>
              </a:cubicBezTo>
              <a:cubicBezTo>
                <a:pt x="4000576" y="-42528"/>
                <a:pt x="4090048" y="13974"/>
                <a:pt x="4295747" y="0"/>
              </a:cubicBezTo>
              <a:cubicBezTo>
                <a:pt x="4501446" y="-13974"/>
                <a:pt x="4744128" y="85045"/>
                <a:pt x="5022083" y="0"/>
              </a:cubicBezTo>
              <a:cubicBezTo>
                <a:pt x="5300038" y="-85045"/>
                <a:pt x="5218423" y="34483"/>
                <a:pt x="5396967" y="0"/>
              </a:cubicBezTo>
              <a:cubicBezTo>
                <a:pt x="5575511" y="-34483"/>
                <a:pt x="5749769" y="24159"/>
                <a:pt x="5982722" y="0"/>
              </a:cubicBezTo>
              <a:cubicBezTo>
                <a:pt x="6215676" y="-24159"/>
                <a:pt x="6398461" y="42637"/>
                <a:pt x="6568477" y="0"/>
              </a:cubicBezTo>
              <a:cubicBezTo>
                <a:pt x="6738493" y="-42637"/>
                <a:pt x="7114587" y="66011"/>
                <a:pt x="7294814" y="0"/>
              </a:cubicBezTo>
              <a:cubicBezTo>
                <a:pt x="7460213" y="22819"/>
                <a:pt x="7584405" y="98106"/>
                <a:pt x="7560564" y="265750"/>
              </a:cubicBezTo>
              <a:cubicBezTo>
                <a:pt x="7579162" y="461354"/>
                <a:pt x="7543340" y="673144"/>
                <a:pt x="7560564" y="833915"/>
              </a:cubicBezTo>
              <a:cubicBezTo>
                <a:pt x="7577788" y="994686"/>
                <a:pt x="7556411" y="1199569"/>
                <a:pt x="7560564" y="1402081"/>
              </a:cubicBezTo>
              <a:cubicBezTo>
                <a:pt x="7564717" y="1604593"/>
                <a:pt x="7524556" y="1875169"/>
                <a:pt x="7560564" y="2015699"/>
              </a:cubicBezTo>
              <a:cubicBezTo>
                <a:pt x="7596572" y="2156229"/>
                <a:pt x="7518552" y="2408597"/>
                <a:pt x="7560564" y="2538411"/>
              </a:cubicBezTo>
              <a:cubicBezTo>
                <a:pt x="7556531" y="2692393"/>
                <a:pt x="7452372" y="2812177"/>
                <a:pt x="7294814" y="2804161"/>
              </a:cubicBezTo>
              <a:cubicBezTo>
                <a:pt x="7116111" y="2837150"/>
                <a:pt x="6977436" y="2767725"/>
                <a:pt x="6849640" y="2804161"/>
              </a:cubicBezTo>
              <a:cubicBezTo>
                <a:pt x="6721844" y="2840597"/>
                <a:pt x="6452741" y="2799853"/>
                <a:pt x="6263885" y="2804161"/>
              </a:cubicBezTo>
              <a:cubicBezTo>
                <a:pt x="6075030" y="2808469"/>
                <a:pt x="5963652" y="2779959"/>
                <a:pt x="5818711" y="2804161"/>
              </a:cubicBezTo>
              <a:cubicBezTo>
                <a:pt x="5673770" y="2828363"/>
                <a:pt x="5395387" y="2743997"/>
                <a:pt x="5232955" y="2804161"/>
              </a:cubicBezTo>
              <a:cubicBezTo>
                <a:pt x="5070523" y="2864325"/>
                <a:pt x="5038070" y="2765819"/>
                <a:pt x="4858072" y="2804161"/>
              </a:cubicBezTo>
              <a:cubicBezTo>
                <a:pt x="4678074" y="2842503"/>
                <a:pt x="4645856" y="2776930"/>
                <a:pt x="4483188" y="2804161"/>
              </a:cubicBezTo>
              <a:cubicBezTo>
                <a:pt x="4320520" y="2831392"/>
                <a:pt x="4101961" y="2774413"/>
                <a:pt x="3897433" y="2804161"/>
              </a:cubicBezTo>
              <a:cubicBezTo>
                <a:pt x="3692905" y="2833909"/>
                <a:pt x="3615110" y="2751640"/>
                <a:pt x="3452259" y="2804161"/>
              </a:cubicBezTo>
              <a:cubicBezTo>
                <a:pt x="3289408" y="2856682"/>
                <a:pt x="3117382" y="2774328"/>
                <a:pt x="2796213" y="2804161"/>
              </a:cubicBezTo>
              <a:cubicBezTo>
                <a:pt x="2475044" y="2833994"/>
                <a:pt x="2516078" y="2771202"/>
                <a:pt x="2351039" y="2804161"/>
              </a:cubicBezTo>
              <a:cubicBezTo>
                <a:pt x="2186000" y="2837120"/>
                <a:pt x="1949934" y="2787265"/>
                <a:pt x="1694993" y="2804161"/>
              </a:cubicBezTo>
              <a:cubicBezTo>
                <a:pt x="1440052" y="2821057"/>
                <a:pt x="1507134" y="2803919"/>
                <a:pt x="1320110" y="2804161"/>
              </a:cubicBezTo>
              <a:cubicBezTo>
                <a:pt x="1133086" y="2804403"/>
                <a:pt x="619817" y="2795950"/>
                <a:pt x="265750" y="2804161"/>
              </a:cubicBezTo>
              <a:cubicBezTo>
                <a:pt x="130245" y="2814607"/>
                <a:pt x="36489" y="2663364"/>
                <a:pt x="0" y="2538411"/>
              </a:cubicBezTo>
              <a:cubicBezTo>
                <a:pt x="-57558" y="2379244"/>
                <a:pt x="10438" y="2243803"/>
                <a:pt x="0" y="1970246"/>
              </a:cubicBezTo>
              <a:cubicBezTo>
                <a:pt x="-10438" y="1696690"/>
                <a:pt x="32615" y="1613781"/>
                <a:pt x="0" y="1379354"/>
              </a:cubicBezTo>
              <a:cubicBezTo>
                <a:pt x="-32615" y="1144927"/>
                <a:pt x="366" y="1108232"/>
                <a:pt x="0" y="856642"/>
              </a:cubicBezTo>
              <a:cubicBezTo>
                <a:pt x="-366" y="605052"/>
                <a:pt x="40086" y="525828"/>
                <a:pt x="0" y="265750"/>
              </a:cubicBezTo>
              <a:close/>
            </a:path>
          </a:pathLst>
        </a:custGeom>
        <a:noFill xmlns:a="http://schemas.openxmlformats.org/drawingml/2006/main"/>
        <a:ln xmlns:a="http://schemas.openxmlformats.org/drawingml/2006/main" w="38100">
          <a:solidFill>
            <a:srgbClr val="FFFF00"/>
          </a:solidFill>
          <a:extLst>
            <a:ext uri="{C807C97D-BFC1-408E-A445-0C87EB9F89A2}">
              <ask:lineSketchStyleProps xmlns:ask="http://schemas.microsoft.com/office/drawing/2018/sketchyshapes" sd="1219033472">
                <a:prstGeom prst="roundRect">
                  <a:avLst>
                    <a:gd name="adj" fmla="val 9477"/>
                  </a:avLst>
                </a:prstGeom>
                <ask:type>
                  <ask:lineSketchScribble/>
                </ask:type>
              </ask:lineSketchStyleProps>
            </a:ext>
          </a:extLst>
        </a:ln>
      </cdr:spPr>
      <cdr:style>
        <a:lnRef xmlns:a="http://schemas.openxmlformats.org/drawingml/2006/main" idx="2">
          <a:schemeClr val="accent1">
            <a:shade val="15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/>
        <a:lstStyle xmlns:a="http://schemas.openxmlformats.org/drawingml/2006/main"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s-ES" b="1" kern="1200">
              <a:solidFill>
                <a:srgbClr val="FFC000"/>
              </a:solidFill>
            </a:rPr>
            <a:t>Sobre -</a:t>
          </a:r>
          <a:r>
            <a:rPr lang="es-ES" kern="1200">
              <a:solidFill>
                <a:srgbClr val="FFC000"/>
              </a:solidFill>
            </a:rPr>
            <a:t> </a:t>
          </a:r>
          <a:r>
            <a:rPr lang="es-ES" b="1" kern="1200">
              <a:solidFill>
                <a:srgbClr val="FFC000"/>
              </a:solidFill>
            </a:rPr>
            <a:t>Stock</a:t>
          </a:r>
        </a:p>
      </cdr:txBody>
    </cdr:sp>
  </cdr:relSizeAnchor>
</c:userShapes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0.00468</cdr:x>
      <cdr:y>0.52765</cdr:y>
    </cdr:from>
    <cdr:to>
      <cdr:x>0.20951</cdr:x>
      <cdr:y>0.91291</cdr:y>
    </cdr:to>
    <cdr:sp macro="" textlink="">
      <cdr:nvSpPr>
        <cdr:cNvPr id="2" name="Rectángulo: esquinas redondeadas 1">
          <a:extLst xmlns:a="http://schemas.openxmlformats.org/drawingml/2006/main">
            <a:ext uri="{FF2B5EF4-FFF2-40B4-BE49-F238E27FC236}">
              <a16:creationId xmlns:a16="http://schemas.microsoft.com/office/drawing/2014/main" id="{8D754269-1F1C-436E-9474-E48B16790E50}"/>
            </a:ext>
          </a:extLst>
        </cdr:cNvPr>
        <cdr:cNvSpPr/>
      </cdr:nvSpPr>
      <cdr:spPr>
        <a:xfrm xmlns:a="http://schemas.openxmlformats.org/drawingml/2006/main">
          <a:off x="50800" y="1920240"/>
          <a:ext cx="2224550" cy="1402080"/>
        </a:xfrm>
        <a:custGeom xmlns:a="http://schemas.openxmlformats.org/drawingml/2006/main">
          <a:avLst/>
          <a:gdLst>
            <a:gd name="connsiteX0" fmla="*/ 0 w 2224550"/>
            <a:gd name="connsiteY0" fmla="*/ 132875 h 1402080"/>
            <a:gd name="connsiteX1" fmla="*/ 132875 w 2224550"/>
            <a:gd name="connsiteY1" fmla="*/ 0 h 1402080"/>
            <a:gd name="connsiteX2" fmla="*/ 661751 w 2224550"/>
            <a:gd name="connsiteY2" fmla="*/ 0 h 1402080"/>
            <a:gd name="connsiteX3" fmla="*/ 1131863 w 2224550"/>
            <a:gd name="connsiteY3" fmla="*/ 0 h 1402080"/>
            <a:gd name="connsiteX4" fmla="*/ 1582387 w 2224550"/>
            <a:gd name="connsiteY4" fmla="*/ 0 h 1402080"/>
            <a:gd name="connsiteX5" fmla="*/ 2091675 w 2224550"/>
            <a:gd name="connsiteY5" fmla="*/ 0 h 1402080"/>
            <a:gd name="connsiteX6" fmla="*/ 2224550 w 2224550"/>
            <a:gd name="connsiteY6" fmla="*/ 132875 h 1402080"/>
            <a:gd name="connsiteX7" fmla="*/ 2224550 w 2224550"/>
            <a:gd name="connsiteY7" fmla="*/ 701040 h 1402080"/>
            <a:gd name="connsiteX8" fmla="*/ 2224550 w 2224550"/>
            <a:gd name="connsiteY8" fmla="*/ 1269205 h 1402080"/>
            <a:gd name="connsiteX9" fmla="*/ 2091675 w 2224550"/>
            <a:gd name="connsiteY9" fmla="*/ 1402080 h 1402080"/>
            <a:gd name="connsiteX10" fmla="*/ 1601975 w 2224550"/>
            <a:gd name="connsiteY10" fmla="*/ 1402080 h 1402080"/>
            <a:gd name="connsiteX11" fmla="*/ 1131863 w 2224550"/>
            <a:gd name="connsiteY11" fmla="*/ 1402080 h 1402080"/>
            <a:gd name="connsiteX12" fmla="*/ 602987 w 2224550"/>
            <a:gd name="connsiteY12" fmla="*/ 1402080 h 1402080"/>
            <a:gd name="connsiteX13" fmla="*/ 132875 w 2224550"/>
            <a:gd name="connsiteY13" fmla="*/ 1402080 h 1402080"/>
            <a:gd name="connsiteX14" fmla="*/ 0 w 2224550"/>
            <a:gd name="connsiteY14" fmla="*/ 1269205 h 1402080"/>
            <a:gd name="connsiteX15" fmla="*/ 0 w 2224550"/>
            <a:gd name="connsiteY15" fmla="*/ 689677 h 1402080"/>
            <a:gd name="connsiteX16" fmla="*/ 0 w 2224550"/>
            <a:gd name="connsiteY16" fmla="*/ 132875 h 140208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  <a:cxn ang="0">
              <a:pos x="connsiteX11" y="connsiteY11"/>
            </a:cxn>
            <a:cxn ang="0">
              <a:pos x="connsiteX12" y="connsiteY12"/>
            </a:cxn>
            <a:cxn ang="0">
              <a:pos x="connsiteX13" y="connsiteY13"/>
            </a:cxn>
            <a:cxn ang="0">
              <a:pos x="connsiteX14" y="connsiteY14"/>
            </a:cxn>
            <a:cxn ang="0">
              <a:pos x="connsiteX15" y="connsiteY15"/>
            </a:cxn>
            <a:cxn ang="0">
              <a:pos x="connsiteX16" y="connsiteY16"/>
            </a:cxn>
          </a:cxnLst>
          <a:rect l="l" t="t" r="r" b="b"/>
          <a:pathLst>
            <a:path w="2224550" h="1402080" extrusionOk="0">
              <a:moveTo>
                <a:pt x="0" y="132875"/>
              </a:moveTo>
              <a:cubicBezTo>
                <a:pt x="-3002" y="57638"/>
                <a:pt x="42207" y="6487"/>
                <a:pt x="132875" y="0"/>
              </a:cubicBezTo>
              <a:cubicBezTo>
                <a:pt x="248187" y="-63249"/>
                <a:pt x="534865" y="7532"/>
                <a:pt x="661751" y="0"/>
              </a:cubicBezTo>
              <a:cubicBezTo>
                <a:pt x="788637" y="-7532"/>
                <a:pt x="1013371" y="15882"/>
                <a:pt x="1131863" y="0"/>
              </a:cubicBezTo>
              <a:cubicBezTo>
                <a:pt x="1250355" y="-15882"/>
                <a:pt x="1369440" y="18907"/>
                <a:pt x="1582387" y="0"/>
              </a:cubicBezTo>
              <a:cubicBezTo>
                <a:pt x="1795334" y="-18907"/>
                <a:pt x="1956571" y="41917"/>
                <a:pt x="2091675" y="0"/>
              </a:cubicBezTo>
              <a:cubicBezTo>
                <a:pt x="2173492" y="-17353"/>
                <a:pt x="2209788" y="57229"/>
                <a:pt x="2224550" y="132875"/>
              </a:cubicBezTo>
              <a:cubicBezTo>
                <a:pt x="2287806" y="332473"/>
                <a:pt x="2172208" y="536980"/>
                <a:pt x="2224550" y="701040"/>
              </a:cubicBezTo>
              <a:cubicBezTo>
                <a:pt x="2276892" y="865101"/>
                <a:pt x="2167656" y="1027421"/>
                <a:pt x="2224550" y="1269205"/>
              </a:cubicBezTo>
              <a:cubicBezTo>
                <a:pt x="2240768" y="1346489"/>
                <a:pt x="2149852" y="1399620"/>
                <a:pt x="2091675" y="1402080"/>
              </a:cubicBezTo>
              <a:cubicBezTo>
                <a:pt x="1957259" y="1441149"/>
                <a:pt x="1716467" y="1381546"/>
                <a:pt x="1601975" y="1402080"/>
              </a:cubicBezTo>
              <a:cubicBezTo>
                <a:pt x="1487483" y="1422614"/>
                <a:pt x="1237149" y="1367992"/>
                <a:pt x="1131863" y="1402080"/>
              </a:cubicBezTo>
              <a:cubicBezTo>
                <a:pt x="1026577" y="1436168"/>
                <a:pt x="786516" y="1357690"/>
                <a:pt x="602987" y="1402080"/>
              </a:cubicBezTo>
              <a:cubicBezTo>
                <a:pt x="419458" y="1446470"/>
                <a:pt x="265364" y="1378882"/>
                <a:pt x="132875" y="1402080"/>
              </a:cubicBezTo>
              <a:cubicBezTo>
                <a:pt x="52785" y="1403181"/>
                <a:pt x="-2511" y="1340858"/>
                <a:pt x="0" y="1269205"/>
              </a:cubicBezTo>
              <a:cubicBezTo>
                <a:pt x="-24377" y="1070635"/>
                <a:pt x="3544" y="936037"/>
                <a:pt x="0" y="689677"/>
              </a:cubicBezTo>
              <a:cubicBezTo>
                <a:pt x="-3544" y="443317"/>
                <a:pt x="5025" y="408660"/>
                <a:pt x="0" y="132875"/>
              </a:cubicBezTo>
              <a:close/>
            </a:path>
          </a:pathLst>
        </a:custGeom>
        <a:noFill xmlns:a="http://schemas.openxmlformats.org/drawingml/2006/main"/>
        <a:ln xmlns:a="http://schemas.openxmlformats.org/drawingml/2006/main" w="38100">
          <a:solidFill>
            <a:srgbClr val="FF0000"/>
          </a:solidFill>
          <a:extLst>
            <a:ext uri="{C807C97D-BFC1-408E-A445-0C87EB9F89A2}">
              <ask:lineSketchStyleProps xmlns:ask="http://schemas.microsoft.com/office/drawing/2018/sketchyshapes" sd="1219033472">
                <a:prstGeom prst="roundRect">
                  <a:avLst>
                    <a:gd name="adj" fmla="val 9477"/>
                  </a:avLst>
                </a:prstGeom>
                <ask:type>
                  <ask:lineSketchScribble/>
                </ask:type>
              </ask:lineSketchStyleProps>
            </a:ext>
          </a:extLst>
        </a:ln>
      </cdr:spPr>
      <cdr:style>
        <a:lnRef xmlns:a="http://schemas.openxmlformats.org/drawingml/2006/main" idx="2">
          <a:schemeClr val="accent1">
            <a:shade val="15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/>
        <a:lstStyle xmlns:a="http://schemas.openxmlformats.org/drawingml/2006/main"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s-ES" b="1" kern="1200">
              <a:solidFill>
                <a:srgbClr val="FF0000"/>
              </a:solidFill>
            </a:rPr>
            <a:t>Rotura</a:t>
          </a:r>
          <a:r>
            <a:rPr lang="es-ES" kern="1200"/>
            <a:t> </a:t>
          </a:r>
          <a:r>
            <a:rPr lang="es-ES" b="1" kern="1200">
              <a:solidFill>
                <a:srgbClr val="FF0000"/>
              </a:solidFill>
            </a:rPr>
            <a:t>Stock</a:t>
          </a:r>
        </a:p>
      </cdr:txBody>
    </cdr:sp>
  </cdr:relSizeAnchor>
  <cdr:relSizeAnchor xmlns:cdr="http://schemas.openxmlformats.org/drawingml/2006/chartDrawing">
    <cdr:from>
      <cdr:x>0.29787</cdr:x>
      <cdr:y>0.13401</cdr:y>
    </cdr:from>
    <cdr:to>
      <cdr:x>0.99402</cdr:x>
      <cdr:y>0.90454</cdr:y>
    </cdr:to>
    <cdr:sp macro="" textlink="">
      <cdr:nvSpPr>
        <cdr:cNvPr id="3" name="Rectángulo: esquinas redondeadas 2">
          <a:extLst xmlns:a="http://schemas.openxmlformats.org/drawingml/2006/main">
            <a:ext uri="{FF2B5EF4-FFF2-40B4-BE49-F238E27FC236}">
              <a16:creationId xmlns:a16="http://schemas.microsoft.com/office/drawing/2014/main" id="{E8BF510C-A970-207A-3A53-5FD328F87A53}"/>
            </a:ext>
          </a:extLst>
        </cdr:cNvPr>
        <cdr:cNvSpPr/>
      </cdr:nvSpPr>
      <cdr:spPr>
        <a:xfrm xmlns:a="http://schemas.openxmlformats.org/drawingml/2006/main">
          <a:off x="3234960" y="487680"/>
          <a:ext cx="7560564" cy="2804160"/>
        </a:xfrm>
        <a:custGeom xmlns:a="http://schemas.openxmlformats.org/drawingml/2006/main">
          <a:avLst/>
          <a:gdLst>
            <a:gd name="connsiteX0" fmla="*/ 0 w 7560564"/>
            <a:gd name="connsiteY0" fmla="*/ 265750 h 2804160"/>
            <a:gd name="connsiteX1" fmla="*/ 265750 w 7560564"/>
            <a:gd name="connsiteY1" fmla="*/ 0 h 2804160"/>
            <a:gd name="connsiteX2" fmla="*/ 992087 w 7560564"/>
            <a:gd name="connsiteY2" fmla="*/ 0 h 2804160"/>
            <a:gd name="connsiteX3" fmla="*/ 1507551 w 7560564"/>
            <a:gd name="connsiteY3" fmla="*/ 0 h 2804160"/>
            <a:gd name="connsiteX4" fmla="*/ 1952725 w 7560564"/>
            <a:gd name="connsiteY4" fmla="*/ 0 h 2804160"/>
            <a:gd name="connsiteX5" fmla="*/ 2608771 w 7560564"/>
            <a:gd name="connsiteY5" fmla="*/ 0 h 2804160"/>
            <a:gd name="connsiteX6" fmla="*/ 3124236 w 7560564"/>
            <a:gd name="connsiteY6" fmla="*/ 0 h 2804160"/>
            <a:gd name="connsiteX7" fmla="*/ 3850573 w 7560564"/>
            <a:gd name="connsiteY7" fmla="*/ 0 h 2804160"/>
            <a:gd name="connsiteX8" fmla="*/ 4295747 w 7560564"/>
            <a:gd name="connsiteY8" fmla="*/ 0 h 2804160"/>
            <a:gd name="connsiteX9" fmla="*/ 5022083 w 7560564"/>
            <a:gd name="connsiteY9" fmla="*/ 0 h 2804160"/>
            <a:gd name="connsiteX10" fmla="*/ 5396967 w 7560564"/>
            <a:gd name="connsiteY10" fmla="*/ 0 h 2804160"/>
            <a:gd name="connsiteX11" fmla="*/ 5982722 w 7560564"/>
            <a:gd name="connsiteY11" fmla="*/ 0 h 2804160"/>
            <a:gd name="connsiteX12" fmla="*/ 6568477 w 7560564"/>
            <a:gd name="connsiteY12" fmla="*/ 0 h 2804160"/>
            <a:gd name="connsiteX13" fmla="*/ 7294814 w 7560564"/>
            <a:gd name="connsiteY13" fmla="*/ 0 h 2804160"/>
            <a:gd name="connsiteX14" fmla="*/ 7560564 w 7560564"/>
            <a:gd name="connsiteY14" fmla="*/ 265750 h 2804160"/>
            <a:gd name="connsiteX15" fmla="*/ 7560564 w 7560564"/>
            <a:gd name="connsiteY15" fmla="*/ 833915 h 2804160"/>
            <a:gd name="connsiteX16" fmla="*/ 7560564 w 7560564"/>
            <a:gd name="connsiteY16" fmla="*/ 1402080 h 2804160"/>
            <a:gd name="connsiteX17" fmla="*/ 7560564 w 7560564"/>
            <a:gd name="connsiteY17" fmla="*/ 2015698 h 2804160"/>
            <a:gd name="connsiteX18" fmla="*/ 7560564 w 7560564"/>
            <a:gd name="connsiteY18" fmla="*/ 2538410 h 2804160"/>
            <a:gd name="connsiteX19" fmla="*/ 7294814 w 7560564"/>
            <a:gd name="connsiteY19" fmla="*/ 2804160 h 2804160"/>
            <a:gd name="connsiteX20" fmla="*/ 6849640 w 7560564"/>
            <a:gd name="connsiteY20" fmla="*/ 2804160 h 2804160"/>
            <a:gd name="connsiteX21" fmla="*/ 6263885 w 7560564"/>
            <a:gd name="connsiteY21" fmla="*/ 2804160 h 2804160"/>
            <a:gd name="connsiteX22" fmla="*/ 5818711 w 7560564"/>
            <a:gd name="connsiteY22" fmla="*/ 2804160 h 2804160"/>
            <a:gd name="connsiteX23" fmla="*/ 5232955 w 7560564"/>
            <a:gd name="connsiteY23" fmla="*/ 2804160 h 2804160"/>
            <a:gd name="connsiteX24" fmla="*/ 4858072 w 7560564"/>
            <a:gd name="connsiteY24" fmla="*/ 2804160 h 2804160"/>
            <a:gd name="connsiteX25" fmla="*/ 4483188 w 7560564"/>
            <a:gd name="connsiteY25" fmla="*/ 2804160 h 2804160"/>
            <a:gd name="connsiteX26" fmla="*/ 3897433 w 7560564"/>
            <a:gd name="connsiteY26" fmla="*/ 2804160 h 2804160"/>
            <a:gd name="connsiteX27" fmla="*/ 3452259 w 7560564"/>
            <a:gd name="connsiteY27" fmla="*/ 2804160 h 2804160"/>
            <a:gd name="connsiteX28" fmla="*/ 2796213 w 7560564"/>
            <a:gd name="connsiteY28" fmla="*/ 2804160 h 2804160"/>
            <a:gd name="connsiteX29" fmla="*/ 2351039 w 7560564"/>
            <a:gd name="connsiteY29" fmla="*/ 2804160 h 2804160"/>
            <a:gd name="connsiteX30" fmla="*/ 1694993 w 7560564"/>
            <a:gd name="connsiteY30" fmla="*/ 2804160 h 2804160"/>
            <a:gd name="connsiteX31" fmla="*/ 1320110 w 7560564"/>
            <a:gd name="connsiteY31" fmla="*/ 2804160 h 2804160"/>
            <a:gd name="connsiteX32" fmla="*/ 265750 w 7560564"/>
            <a:gd name="connsiteY32" fmla="*/ 2804160 h 2804160"/>
            <a:gd name="connsiteX33" fmla="*/ 0 w 7560564"/>
            <a:gd name="connsiteY33" fmla="*/ 2538410 h 2804160"/>
            <a:gd name="connsiteX34" fmla="*/ 0 w 7560564"/>
            <a:gd name="connsiteY34" fmla="*/ 1970245 h 2804160"/>
            <a:gd name="connsiteX35" fmla="*/ 0 w 7560564"/>
            <a:gd name="connsiteY35" fmla="*/ 1379353 h 2804160"/>
            <a:gd name="connsiteX36" fmla="*/ 0 w 7560564"/>
            <a:gd name="connsiteY36" fmla="*/ 856642 h 2804160"/>
            <a:gd name="connsiteX37" fmla="*/ 0 w 7560564"/>
            <a:gd name="connsiteY37" fmla="*/ 265750 h 280416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  <a:cxn ang="0">
              <a:pos x="connsiteX11" y="connsiteY11"/>
            </a:cxn>
            <a:cxn ang="0">
              <a:pos x="connsiteX12" y="connsiteY12"/>
            </a:cxn>
            <a:cxn ang="0">
              <a:pos x="connsiteX13" y="connsiteY13"/>
            </a:cxn>
            <a:cxn ang="0">
              <a:pos x="connsiteX14" y="connsiteY14"/>
            </a:cxn>
            <a:cxn ang="0">
              <a:pos x="connsiteX15" y="connsiteY15"/>
            </a:cxn>
            <a:cxn ang="0">
              <a:pos x="connsiteX16" y="connsiteY16"/>
            </a:cxn>
            <a:cxn ang="0">
              <a:pos x="connsiteX17" y="connsiteY17"/>
            </a:cxn>
            <a:cxn ang="0">
              <a:pos x="connsiteX18" y="connsiteY18"/>
            </a:cxn>
            <a:cxn ang="0">
              <a:pos x="connsiteX19" y="connsiteY19"/>
            </a:cxn>
            <a:cxn ang="0">
              <a:pos x="connsiteX20" y="connsiteY20"/>
            </a:cxn>
            <a:cxn ang="0">
              <a:pos x="connsiteX21" y="connsiteY21"/>
            </a:cxn>
            <a:cxn ang="0">
              <a:pos x="connsiteX22" y="connsiteY22"/>
            </a:cxn>
            <a:cxn ang="0">
              <a:pos x="connsiteX23" y="connsiteY23"/>
            </a:cxn>
            <a:cxn ang="0">
              <a:pos x="connsiteX24" y="connsiteY24"/>
            </a:cxn>
            <a:cxn ang="0">
              <a:pos x="connsiteX25" y="connsiteY25"/>
            </a:cxn>
            <a:cxn ang="0">
              <a:pos x="connsiteX26" y="connsiteY26"/>
            </a:cxn>
            <a:cxn ang="0">
              <a:pos x="connsiteX27" y="connsiteY27"/>
            </a:cxn>
            <a:cxn ang="0">
              <a:pos x="connsiteX28" y="connsiteY28"/>
            </a:cxn>
            <a:cxn ang="0">
              <a:pos x="connsiteX29" y="connsiteY29"/>
            </a:cxn>
            <a:cxn ang="0">
              <a:pos x="connsiteX30" y="connsiteY30"/>
            </a:cxn>
            <a:cxn ang="0">
              <a:pos x="connsiteX31" y="connsiteY31"/>
            </a:cxn>
            <a:cxn ang="0">
              <a:pos x="connsiteX32" y="connsiteY32"/>
            </a:cxn>
            <a:cxn ang="0">
              <a:pos x="connsiteX33" y="connsiteY33"/>
            </a:cxn>
            <a:cxn ang="0">
              <a:pos x="connsiteX34" y="connsiteY34"/>
            </a:cxn>
            <a:cxn ang="0">
              <a:pos x="connsiteX35" y="connsiteY35"/>
            </a:cxn>
            <a:cxn ang="0">
              <a:pos x="connsiteX36" y="connsiteY36"/>
            </a:cxn>
            <a:cxn ang="0">
              <a:pos x="connsiteX37" y="connsiteY37"/>
            </a:cxn>
          </a:cxnLst>
          <a:rect l="l" t="t" r="r" b="b"/>
          <a:pathLst>
            <a:path w="7560564" h="2804160" extrusionOk="0">
              <a:moveTo>
                <a:pt x="0" y="265750"/>
              </a:moveTo>
              <a:cubicBezTo>
                <a:pt x="-13608" y="110586"/>
                <a:pt x="107149" y="4440"/>
                <a:pt x="265750" y="0"/>
              </a:cubicBezTo>
              <a:cubicBezTo>
                <a:pt x="534014" y="-16456"/>
                <a:pt x="751562" y="28624"/>
                <a:pt x="992087" y="0"/>
              </a:cubicBezTo>
              <a:cubicBezTo>
                <a:pt x="1232612" y="-28624"/>
                <a:pt x="1393929" y="35491"/>
                <a:pt x="1507551" y="0"/>
              </a:cubicBezTo>
              <a:cubicBezTo>
                <a:pt x="1621173" y="-35491"/>
                <a:pt x="1735695" y="45528"/>
                <a:pt x="1952725" y="0"/>
              </a:cubicBezTo>
              <a:cubicBezTo>
                <a:pt x="2169755" y="-45528"/>
                <a:pt x="2386459" y="52699"/>
                <a:pt x="2608771" y="0"/>
              </a:cubicBezTo>
              <a:cubicBezTo>
                <a:pt x="2831083" y="-52699"/>
                <a:pt x="2922389" y="49163"/>
                <a:pt x="3124236" y="0"/>
              </a:cubicBezTo>
              <a:cubicBezTo>
                <a:pt x="3326083" y="-49163"/>
                <a:pt x="3700570" y="42528"/>
                <a:pt x="3850573" y="0"/>
              </a:cubicBezTo>
              <a:cubicBezTo>
                <a:pt x="4000576" y="-42528"/>
                <a:pt x="4090048" y="13974"/>
                <a:pt x="4295747" y="0"/>
              </a:cubicBezTo>
              <a:cubicBezTo>
                <a:pt x="4501446" y="-13974"/>
                <a:pt x="4744128" y="85045"/>
                <a:pt x="5022083" y="0"/>
              </a:cubicBezTo>
              <a:cubicBezTo>
                <a:pt x="5300038" y="-85045"/>
                <a:pt x="5218423" y="34483"/>
                <a:pt x="5396967" y="0"/>
              </a:cubicBezTo>
              <a:cubicBezTo>
                <a:pt x="5575511" y="-34483"/>
                <a:pt x="5749769" y="24159"/>
                <a:pt x="5982722" y="0"/>
              </a:cubicBezTo>
              <a:cubicBezTo>
                <a:pt x="6215676" y="-24159"/>
                <a:pt x="6398461" y="42637"/>
                <a:pt x="6568477" y="0"/>
              </a:cubicBezTo>
              <a:cubicBezTo>
                <a:pt x="6738493" y="-42637"/>
                <a:pt x="7114587" y="66011"/>
                <a:pt x="7294814" y="0"/>
              </a:cubicBezTo>
              <a:cubicBezTo>
                <a:pt x="7460213" y="22819"/>
                <a:pt x="7584405" y="98106"/>
                <a:pt x="7560564" y="265750"/>
              </a:cubicBezTo>
              <a:cubicBezTo>
                <a:pt x="7579162" y="461354"/>
                <a:pt x="7543340" y="673144"/>
                <a:pt x="7560564" y="833915"/>
              </a:cubicBezTo>
              <a:cubicBezTo>
                <a:pt x="7577788" y="994686"/>
                <a:pt x="7549555" y="1206090"/>
                <a:pt x="7560564" y="1402080"/>
              </a:cubicBezTo>
              <a:cubicBezTo>
                <a:pt x="7571573" y="1598071"/>
                <a:pt x="7524556" y="1875168"/>
                <a:pt x="7560564" y="2015698"/>
              </a:cubicBezTo>
              <a:cubicBezTo>
                <a:pt x="7596572" y="2156228"/>
                <a:pt x="7518552" y="2408596"/>
                <a:pt x="7560564" y="2538410"/>
              </a:cubicBezTo>
              <a:cubicBezTo>
                <a:pt x="7556531" y="2692392"/>
                <a:pt x="7452372" y="2812176"/>
                <a:pt x="7294814" y="2804160"/>
              </a:cubicBezTo>
              <a:cubicBezTo>
                <a:pt x="7116111" y="2837149"/>
                <a:pt x="6977436" y="2767724"/>
                <a:pt x="6849640" y="2804160"/>
              </a:cubicBezTo>
              <a:cubicBezTo>
                <a:pt x="6721844" y="2840596"/>
                <a:pt x="6452741" y="2799852"/>
                <a:pt x="6263885" y="2804160"/>
              </a:cubicBezTo>
              <a:cubicBezTo>
                <a:pt x="6075030" y="2808468"/>
                <a:pt x="5963652" y="2779958"/>
                <a:pt x="5818711" y="2804160"/>
              </a:cubicBezTo>
              <a:cubicBezTo>
                <a:pt x="5673770" y="2828362"/>
                <a:pt x="5395387" y="2743996"/>
                <a:pt x="5232955" y="2804160"/>
              </a:cubicBezTo>
              <a:cubicBezTo>
                <a:pt x="5070523" y="2864324"/>
                <a:pt x="5038070" y="2765818"/>
                <a:pt x="4858072" y="2804160"/>
              </a:cubicBezTo>
              <a:cubicBezTo>
                <a:pt x="4678074" y="2842502"/>
                <a:pt x="4645856" y="2776929"/>
                <a:pt x="4483188" y="2804160"/>
              </a:cubicBezTo>
              <a:cubicBezTo>
                <a:pt x="4320520" y="2831391"/>
                <a:pt x="4101961" y="2774412"/>
                <a:pt x="3897433" y="2804160"/>
              </a:cubicBezTo>
              <a:cubicBezTo>
                <a:pt x="3692905" y="2833908"/>
                <a:pt x="3615110" y="2751639"/>
                <a:pt x="3452259" y="2804160"/>
              </a:cubicBezTo>
              <a:cubicBezTo>
                <a:pt x="3289408" y="2856681"/>
                <a:pt x="3117382" y="2774327"/>
                <a:pt x="2796213" y="2804160"/>
              </a:cubicBezTo>
              <a:cubicBezTo>
                <a:pt x="2475044" y="2833993"/>
                <a:pt x="2516078" y="2771201"/>
                <a:pt x="2351039" y="2804160"/>
              </a:cubicBezTo>
              <a:cubicBezTo>
                <a:pt x="2186000" y="2837119"/>
                <a:pt x="1949934" y="2787264"/>
                <a:pt x="1694993" y="2804160"/>
              </a:cubicBezTo>
              <a:cubicBezTo>
                <a:pt x="1440052" y="2821056"/>
                <a:pt x="1507134" y="2803918"/>
                <a:pt x="1320110" y="2804160"/>
              </a:cubicBezTo>
              <a:cubicBezTo>
                <a:pt x="1133086" y="2804402"/>
                <a:pt x="619817" y="2795949"/>
                <a:pt x="265750" y="2804160"/>
              </a:cubicBezTo>
              <a:cubicBezTo>
                <a:pt x="130245" y="2814606"/>
                <a:pt x="36489" y="2663363"/>
                <a:pt x="0" y="2538410"/>
              </a:cubicBezTo>
              <a:cubicBezTo>
                <a:pt x="-57558" y="2379243"/>
                <a:pt x="10438" y="2243802"/>
                <a:pt x="0" y="1970245"/>
              </a:cubicBezTo>
              <a:cubicBezTo>
                <a:pt x="-10438" y="1696689"/>
                <a:pt x="32615" y="1613780"/>
                <a:pt x="0" y="1379353"/>
              </a:cubicBezTo>
              <a:cubicBezTo>
                <a:pt x="-32615" y="1144926"/>
                <a:pt x="2055" y="1104177"/>
                <a:pt x="0" y="856642"/>
              </a:cubicBezTo>
              <a:cubicBezTo>
                <a:pt x="-2055" y="609107"/>
                <a:pt x="40086" y="525828"/>
                <a:pt x="0" y="265750"/>
              </a:cubicBezTo>
              <a:close/>
            </a:path>
          </a:pathLst>
        </a:custGeom>
        <a:noFill xmlns:a="http://schemas.openxmlformats.org/drawingml/2006/main"/>
        <a:ln xmlns:a="http://schemas.openxmlformats.org/drawingml/2006/main" w="38100">
          <a:solidFill>
            <a:srgbClr val="FFFF00"/>
          </a:solidFill>
          <a:extLst>
            <a:ext uri="{C807C97D-BFC1-408E-A445-0C87EB9F89A2}">
              <ask:lineSketchStyleProps xmlns:ask="http://schemas.microsoft.com/office/drawing/2018/sketchyshapes" sd="1219033472">
                <a:prstGeom prst="roundRect">
                  <a:avLst>
                    <a:gd name="adj" fmla="val 9477"/>
                  </a:avLst>
                </a:prstGeom>
                <ask:type>
                  <ask:lineSketchScribble/>
                </ask:type>
              </ask:lineSketchStyleProps>
            </a:ext>
          </a:extLst>
        </a:ln>
      </cdr:spPr>
      <cdr:style>
        <a:lnRef xmlns:a="http://schemas.openxmlformats.org/drawingml/2006/main" idx="2">
          <a:schemeClr val="accent1">
            <a:shade val="15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/>
        <a:lstStyle xmlns:a="http://schemas.openxmlformats.org/drawingml/2006/main"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s-ES" b="1" kern="1200">
              <a:solidFill>
                <a:srgbClr val="FFC000"/>
              </a:solidFill>
            </a:rPr>
            <a:t>Sobre -</a:t>
          </a:r>
          <a:r>
            <a:rPr lang="es-ES" kern="1200">
              <a:solidFill>
                <a:srgbClr val="FFC000"/>
              </a:solidFill>
            </a:rPr>
            <a:t> </a:t>
          </a:r>
          <a:r>
            <a:rPr lang="es-ES" b="1" kern="1200">
              <a:solidFill>
                <a:srgbClr val="FFC000"/>
              </a:solidFill>
            </a:rPr>
            <a:t>Stock</a:t>
          </a:r>
        </a:p>
      </cdr:txBody>
    </cdr:sp>
  </cdr:relSizeAnchor>
</c:userShapes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0.00468</cdr:x>
      <cdr:y>0.58418</cdr:y>
    </cdr:from>
    <cdr:to>
      <cdr:x>0.11366</cdr:x>
      <cdr:y>0.92775</cdr:y>
    </cdr:to>
    <cdr:sp macro="" textlink="">
      <cdr:nvSpPr>
        <cdr:cNvPr id="2" name="Rectángulo: esquinas redondeadas 1">
          <a:extLst xmlns:a="http://schemas.openxmlformats.org/drawingml/2006/main">
            <a:ext uri="{FF2B5EF4-FFF2-40B4-BE49-F238E27FC236}">
              <a16:creationId xmlns:a16="http://schemas.microsoft.com/office/drawing/2014/main" id="{8D754269-1F1C-436E-9474-E48B16790E50}"/>
            </a:ext>
          </a:extLst>
        </cdr:cNvPr>
        <cdr:cNvSpPr/>
      </cdr:nvSpPr>
      <cdr:spPr>
        <a:xfrm xmlns:a="http://schemas.openxmlformats.org/drawingml/2006/main">
          <a:off x="51029" y="2091769"/>
          <a:ext cx="1188977" cy="1230209"/>
        </a:xfrm>
        <a:custGeom xmlns:a="http://schemas.openxmlformats.org/drawingml/2006/main">
          <a:avLst/>
          <a:gdLst>
            <a:gd name="connsiteX0" fmla="*/ 0 w 2220685"/>
            <a:gd name="connsiteY0" fmla="*/ 150619 h 1589314"/>
            <a:gd name="connsiteX1" fmla="*/ 150619 w 2220685"/>
            <a:gd name="connsiteY1" fmla="*/ 0 h 1589314"/>
            <a:gd name="connsiteX2" fmla="*/ 668870 w 2220685"/>
            <a:gd name="connsiteY2" fmla="*/ 0 h 1589314"/>
            <a:gd name="connsiteX3" fmla="*/ 1129537 w 2220685"/>
            <a:gd name="connsiteY3" fmla="*/ 0 h 1589314"/>
            <a:gd name="connsiteX4" fmla="*/ 1571010 w 2220685"/>
            <a:gd name="connsiteY4" fmla="*/ 0 h 1589314"/>
            <a:gd name="connsiteX5" fmla="*/ 2070066 w 2220685"/>
            <a:gd name="connsiteY5" fmla="*/ 0 h 1589314"/>
            <a:gd name="connsiteX6" fmla="*/ 2220685 w 2220685"/>
            <a:gd name="connsiteY6" fmla="*/ 150619 h 1589314"/>
            <a:gd name="connsiteX7" fmla="*/ 2220685 w 2220685"/>
            <a:gd name="connsiteY7" fmla="*/ 579978 h 1589314"/>
            <a:gd name="connsiteX8" fmla="*/ 2220685 w 2220685"/>
            <a:gd name="connsiteY8" fmla="*/ 1035098 h 1589314"/>
            <a:gd name="connsiteX9" fmla="*/ 2220685 w 2220685"/>
            <a:gd name="connsiteY9" fmla="*/ 1438695 h 1589314"/>
            <a:gd name="connsiteX10" fmla="*/ 2070066 w 2220685"/>
            <a:gd name="connsiteY10" fmla="*/ 1589314 h 1589314"/>
            <a:gd name="connsiteX11" fmla="*/ 1571010 w 2220685"/>
            <a:gd name="connsiteY11" fmla="*/ 1589314 h 1589314"/>
            <a:gd name="connsiteX12" fmla="*/ 1052759 w 2220685"/>
            <a:gd name="connsiteY12" fmla="*/ 1589314 h 1589314"/>
            <a:gd name="connsiteX13" fmla="*/ 150619 w 2220685"/>
            <a:gd name="connsiteY13" fmla="*/ 1589314 h 1589314"/>
            <a:gd name="connsiteX14" fmla="*/ 0 w 2220685"/>
            <a:gd name="connsiteY14" fmla="*/ 1438695 h 1589314"/>
            <a:gd name="connsiteX15" fmla="*/ 0 w 2220685"/>
            <a:gd name="connsiteY15" fmla="*/ 996456 h 1589314"/>
            <a:gd name="connsiteX16" fmla="*/ 0 w 2220685"/>
            <a:gd name="connsiteY16" fmla="*/ 567097 h 1589314"/>
            <a:gd name="connsiteX17" fmla="*/ 0 w 2220685"/>
            <a:gd name="connsiteY17" fmla="*/ 150619 h 1589314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  <a:cxn ang="0">
              <a:pos x="connsiteX11" y="connsiteY11"/>
            </a:cxn>
            <a:cxn ang="0">
              <a:pos x="connsiteX12" y="connsiteY12"/>
            </a:cxn>
            <a:cxn ang="0">
              <a:pos x="connsiteX13" y="connsiteY13"/>
            </a:cxn>
            <a:cxn ang="0">
              <a:pos x="connsiteX14" y="connsiteY14"/>
            </a:cxn>
            <a:cxn ang="0">
              <a:pos x="connsiteX15" y="connsiteY15"/>
            </a:cxn>
            <a:cxn ang="0">
              <a:pos x="connsiteX16" y="connsiteY16"/>
            </a:cxn>
            <a:cxn ang="0">
              <a:pos x="connsiteX17" y="connsiteY17"/>
            </a:cxn>
          </a:cxnLst>
          <a:rect l="l" t="t" r="r" b="b"/>
          <a:pathLst>
            <a:path w="2220685" h="1589314" extrusionOk="0">
              <a:moveTo>
                <a:pt x="0" y="150619"/>
              </a:moveTo>
              <a:cubicBezTo>
                <a:pt x="-12419" y="59774"/>
                <a:pt x="62616" y="1808"/>
                <a:pt x="150619" y="0"/>
              </a:cubicBezTo>
              <a:cubicBezTo>
                <a:pt x="366761" y="-61933"/>
                <a:pt x="467270" y="54205"/>
                <a:pt x="668870" y="0"/>
              </a:cubicBezTo>
              <a:cubicBezTo>
                <a:pt x="870470" y="-54205"/>
                <a:pt x="949603" y="26639"/>
                <a:pt x="1129537" y="0"/>
              </a:cubicBezTo>
              <a:cubicBezTo>
                <a:pt x="1309471" y="-26639"/>
                <a:pt x="1444655" y="15972"/>
                <a:pt x="1571010" y="0"/>
              </a:cubicBezTo>
              <a:cubicBezTo>
                <a:pt x="1697365" y="-15972"/>
                <a:pt x="1882753" y="34737"/>
                <a:pt x="2070066" y="0"/>
              </a:cubicBezTo>
              <a:cubicBezTo>
                <a:pt x="2163500" y="-21092"/>
                <a:pt x="2215351" y="66617"/>
                <a:pt x="2220685" y="150619"/>
              </a:cubicBezTo>
              <a:cubicBezTo>
                <a:pt x="2232793" y="346870"/>
                <a:pt x="2187250" y="417815"/>
                <a:pt x="2220685" y="579978"/>
              </a:cubicBezTo>
              <a:cubicBezTo>
                <a:pt x="2254120" y="742141"/>
                <a:pt x="2201074" y="807641"/>
                <a:pt x="2220685" y="1035098"/>
              </a:cubicBezTo>
              <a:cubicBezTo>
                <a:pt x="2240296" y="1262555"/>
                <a:pt x="2212752" y="1237753"/>
                <a:pt x="2220685" y="1438695"/>
              </a:cubicBezTo>
              <a:cubicBezTo>
                <a:pt x="2196215" y="1520480"/>
                <a:pt x="2159639" y="1571797"/>
                <a:pt x="2070066" y="1589314"/>
              </a:cubicBezTo>
              <a:cubicBezTo>
                <a:pt x="1872014" y="1615096"/>
                <a:pt x="1819495" y="1541638"/>
                <a:pt x="1571010" y="1589314"/>
              </a:cubicBezTo>
              <a:cubicBezTo>
                <a:pt x="1322525" y="1636990"/>
                <a:pt x="1261203" y="1570381"/>
                <a:pt x="1052759" y="1589314"/>
              </a:cubicBezTo>
              <a:cubicBezTo>
                <a:pt x="844315" y="1608247"/>
                <a:pt x="517041" y="1520357"/>
                <a:pt x="150619" y="1589314"/>
              </a:cubicBezTo>
              <a:cubicBezTo>
                <a:pt x="44787" y="1593033"/>
                <a:pt x="-14565" y="1511830"/>
                <a:pt x="0" y="1438695"/>
              </a:cubicBezTo>
              <a:cubicBezTo>
                <a:pt x="-26273" y="1300571"/>
                <a:pt x="22844" y="1186153"/>
                <a:pt x="0" y="996456"/>
              </a:cubicBezTo>
              <a:cubicBezTo>
                <a:pt x="-22844" y="806759"/>
                <a:pt x="44551" y="666946"/>
                <a:pt x="0" y="567097"/>
              </a:cubicBezTo>
              <a:cubicBezTo>
                <a:pt x="-44551" y="467248"/>
                <a:pt x="799" y="250629"/>
                <a:pt x="0" y="150619"/>
              </a:cubicBezTo>
              <a:close/>
            </a:path>
          </a:pathLst>
        </a:custGeom>
        <a:noFill xmlns:a="http://schemas.openxmlformats.org/drawingml/2006/main"/>
        <a:ln xmlns:a="http://schemas.openxmlformats.org/drawingml/2006/main" w="38100">
          <a:solidFill>
            <a:srgbClr val="FF0000"/>
          </a:solidFill>
        </a:ln>
      </cdr:spPr>
      <cdr:style>
        <a:lnRef xmlns:a="http://schemas.openxmlformats.org/drawingml/2006/main" idx="2">
          <a:schemeClr val="accent1">
            <a:shade val="15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/>
        <a:lstStyle xmlns:a="http://schemas.openxmlformats.org/drawingml/2006/main"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s-ES" b="1" kern="1200">
              <a:solidFill>
                <a:srgbClr val="FF0000"/>
              </a:solidFill>
            </a:rPr>
            <a:t>Rotura</a:t>
          </a:r>
          <a:r>
            <a:rPr lang="es-ES" kern="1200"/>
            <a:t> </a:t>
          </a:r>
          <a:r>
            <a:rPr lang="es-ES" b="1" kern="1200">
              <a:solidFill>
                <a:srgbClr val="FF0000"/>
              </a:solidFill>
            </a:rPr>
            <a:t>Stock</a:t>
          </a:r>
        </a:p>
      </cdr:txBody>
    </cdr:sp>
  </cdr:relSizeAnchor>
  <cdr:relSizeAnchor xmlns:cdr="http://schemas.openxmlformats.org/drawingml/2006/chartDrawing">
    <cdr:from>
      <cdr:x>0.21119</cdr:x>
      <cdr:y>0.14657</cdr:y>
    </cdr:from>
    <cdr:to>
      <cdr:x>0.99631</cdr:x>
      <cdr:y>0.90663</cdr:y>
    </cdr:to>
    <cdr:sp macro="" textlink="">
      <cdr:nvSpPr>
        <cdr:cNvPr id="3" name="Rectángulo: esquinas redondeadas 2">
          <a:extLst xmlns:a="http://schemas.openxmlformats.org/drawingml/2006/main">
            <a:ext uri="{FF2B5EF4-FFF2-40B4-BE49-F238E27FC236}">
              <a16:creationId xmlns:a16="http://schemas.microsoft.com/office/drawing/2014/main" id="{E8BF510C-A970-207A-3A53-5FD328F87A53}"/>
            </a:ext>
          </a:extLst>
        </cdr:cNvPr>
        <cdr:cNvSpPr/>
      </cdr:nvSpPr>
      <cdr:spPr>
        <a:xfrm xmlns:a="http://schemas.openxmlformats.org/drawingml/2006/main">
          <a:off x="2293620" y="533400"/>
          <a:ext cx="8526780" cy="2766060"/>
        </a:xfrm>
        <a:custGeom xmlns:a="http://schemas.openxmlformats.org/drawingml/2006/main">
          <a:avLst/>
          <a:gdLst>
            <a:gd name="connsiteX0" fmla="*/ 0 w 7547428"/>
            <a:gd name="connsiteY0" fmla="*/ 277855 h 2931886"/>
            <a:gd name="connsiteX1" fmla="*/ 277855 w 7547428"/>
            <a:gd name="connsiteY1" fmla="*/ 0 h 2931886"/>
            <a:gd name="connsiteX2" fmla="*/ 1000333 w 7547428"/>
            <a:gd name="connsiteY2" fmla="*/ 0 h 2931886"/>
            <a:gd name="connsiteX3" fmla="*/ 1513059 w 7547428"/>
            <a:gd name="connsiteY3" fmla="*/ 0 h 2931886"/>
            <a:gd name="connsiteX4" fmla="*/ 1955867 w 7547428"/>
            <a:gd name="connsiteY4" fmla="*/ 0 h 2931886"/>
            <a:gd name="connsiteX5" fmla="*/ 2608428 w 7547428"/>
            <a:gd name="connsiteY5" fmla="*/ 0 h 2931886"/>
            <a:gd name="connsiteX6" fmla="*/ 3121154 w 7547428"/>
            <a:gd name="connsiteY6" fmla="*/ 0 h 2931886"/>
            <a:gd name="connsiteX7" fmla="*/ 3843631 w 7547428"/>
            <a:gd name="connsiteY7" fmla="*/ 0 h 2931886"/>
            <a:gd name="connsiteX8" fmla="*/ 4286440 w 7547428"/>
            <a:gd name="connsiteY8" fmla="*/ 0 h 2931886"/>
            <a:gd name="connsiteX9" fmla="*/ 5008918 w 7547428"/>
            <a:gd name="connsiteY9" fmla="*/ 0 h 2931886"/>
            <a:gd name="connsiteX10" fmla="*/ 5381809 w 7547428"/>
            <a:gd name="connsiteY10" fmla="*/ 0 h 2931886"/>
            <a:gd name="connsiteX11" fmla="*/ 5964452 w 7547428"/>
            <a:gd name="connsiteY11" fmla="*/ 0 h 2931886"/>
            <a:gd name="connsiteX12" fmla="*/ 6547095 w 7547428"/>
            <a:gd name="connsiteY12" fmla="*/ 0 h 2931886"/>
            <a:gd name="connsiteX13" fmla="*/ 7269573 w 7547428"/>
            <a:gd name="connsiteY13" fmla="*/ 0 h 2931886"/>
            <a:gd name="connsiteX14" fmla="*/ 7547428 w 7547428"/>
            <a:gd name="connsiteY14" fmla="*/ 277855 h 2931886"/>
            <a:gd name="connsiteX15" fmla="*/ 7547428 w 7547428"/>
            <a:gd name="connsiteY15" fmla="*/ 871899 h 2931886"/>
            <a:gd name="connsiteX16" fmla="*/ 7547428 w 7547428"/>
            <a:gd name="connsiteY16" fmla="*/ 1465943 h 2931886"/>
            <a:gd name="connsiteX17" fmla="*/ 7547428 w 7547428"/>
            <a:gd name="connsiteY17" fmla="*/ 2107511 h 2931886"/>
            <a:gd name="connsiteX18" fmla="*/ 7547428 w 7547428"/>
            <a:gd name="connsiteY18" fmla="*/ 2654031 h 2931886"/>
            <a:gd name="connsiteX19" fmla="*/ 7269573 w 7547428"/>
            <a:gd name="connsiteY19" fmla="*/ 2931886 h 2931886"/>
            <a:gd name="connsiteX20" fmla="*/ 6826764 w 7547428"/>
            <a:gd name="connsiteY20" fmla="*/ 2931886 h 2931886"/>
            <a:gd name="connsiteX21" fmla="*/ 6244121 w 7547428"/>
            <a:gd name="connsiteY21" fmla="*/ 2931886 h 2931886"/>
            <a:gd name="connsiteX22" fmla="*/ 5801312 w 7547428"/>
            <a:gd name="connsiteY22" fmla="*/ 2931886 h 2931886"/>
            <a:gd name="connsiteX23" fmla="*/ 5218669 w 7547428"/>
            <a:gd name="connsiteY23" fmla="*/ 2931886 h 2931886"/>
            <a:gd name="connsiteX24" fmla="*/ 4845777 w 7547428"/>
            <a:gd name="connsiteY24" fmla="*/ 2931886 h 2931886"/>
            <a:gd name="connsiteX25" fmla="*/ 4472886 w 7547428"/>
            <a:gd name="connsiteY25" fmla="*/ 2931886 h 2931886"/>
            <a:gd name="connsiteX26" fmla="*/ 3890243 w 7547428"/>
            <a:gd name="connsiteY26" fmla="*/ 2931886 h 2931886"/>
            <a:gd name="connsiteX27" fmla="*/ 3447434 w 7547428"/>
            <a:gd name="connsiteY27" fmla="*/ 2931886 h 2931886"/>
            <a:gd name="connsiteX28" fmla="*/ 2794873 w 7547428"/>
            <a:gd name="connsiteY28" fmla="*/ 2931886 h 2931886"/>
            <a:gd name="connsiteX29" fmla="*/ 2352065 w 7547428"/>
            <a:gd name="connsiteY29" fmla="*/ 2931886 h 2931886"/>
            <a:gd name="connsiteX30" fmla="*/ 1699504 w 7547428"/>
            <a:gd name="connsiteY30" fmla="*/ 2931886 h 2931886"/>
            <a:gd name="connsiteX31" fmla="*/ 1326613 w 7547428"/>
            <a:gd name="connsiteY31" fmla="*/ 2931886 h 2931886"/>
            <a:gd name="connsiteX32" fmla="*/ 277855 w 7547428"/>
            <a:gd name="connsiteY32" fmla="*/ 2931886 h 2931886"/>
            <a:gd name="connsiteX33" fmla="*/ 0 w 7547428"/>
            <a:gd name="connsiteY33" fmla="*/ 2654031 h 2931886"/>
            <a:gd name="connsiteX34" fmla="*/ 0 w 7547428"/>
            <a:gd name="connsiteY34" fmla="*/ 2059987 h 2931886"/>
            <a:gd name="connsiteX35" fmla="*/ 0 w 7547428"/>
            <a:gd name="connsiteY35" fmla="*/ 1442181 h 2931886"/>
            <a:gd name="connsiteX36" fmla="*/ 0 w 7547428"/>
            <a:gd name="connsiteY36" fmla="*/ 895661 h 2931886"/>
            <a:gd name="connsiteX37" fmla="*/ 0 w 7547428"/>
            <a:gd name="connsiteY37" fmla="*/ 277855 h 2931886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  <a:cxn ang="0">
              <a:pos x="connsiteX11" y="connsiteY11"/>
            </a:cxn>
            <a:cxn ang="0">
              <a:pos x="connsiteX12" y="connsiteY12"/>
            </a:cxn>
            <a:cxn ang="0">
              <a:pos x="connsiteX13" y="connsiteY13"/>
            </a:cxn>
            <a:cxn ang="0">
              <a:pos x="connsiteX14" y="connsiteY14"/>
            </a:cxn>
            <a:cxn ang="0">
              <a:pos x="connsiteX15" y="connsiteY15"/>
            </a:cxn>
            <a:cxn ang="0">
              <a:pos x="connsiteX16" y="connsiteY16"/>
            </a:cxn>
            <a:cxn ang="0">
              <a:pos x="connsiteX17" y="connsiteY17"/>
            </a:cxn>
            <a:cxn ang="0">
              <a:pos x="connsiteX18" y="connsiteY18"/>
            </a:cxn>
            <a:cxn ang="0">
              <a:pos x="connsiteX19" y="connsiteY19"/>
            </a:cxn>
            <a:cxn ang="0">
              <a:pos x="connsiteX20" y="connsiteY20"/>
            </a:cxn>
            <a:cxn ang="0">
              <a:pos x="connsiteX21" y="connsiteY21"/>
            </a:cxn>
            <a:cxn ang="0">
              <a:pos x="connsiteX22" y="connsiteY22"/>
            </a:cxn>
            <a:cxn ang="0">
              <a:pos x="connsiteX23" y="connsiteY23"/>
            </a:cxn>
            <a:cxn ang="0">
              <a:pos x="connsiteX24" y="connsiteY24"/>
            </a:cxn>
            <a:cxn ang="0">
              <a:pos x="connsiteX25" y="connsiteY25"/>
            </a:cxn>
            <a:cxn ang="0">
              <a:pos x="connsiteX26" y="connsiteY26"/>
            </a:cxn>
            <a:cxn ang="0">
              <a:pos x="connsiteX27" y="connsiteY27"/>
            </a:cxn>
            <a:cxn ang="0">
              <a:pos x="connsiteX28" y="connsiteY28"/>
            </a:cxn>
            <a:cxn ang="0">
              <a:pos x="connsiteX29" y="connsiteY29"/>
            </a:cxn>
            <a:cxn ang="0">
              <a:pos x="connsiteX30" y="connsiteY30"/>
            </a:cxn>
            <a:cxn ang="0">
              <a:pos x="connsiteX31" y="connsiteY31"/>
            </a:cxn>
            <a:cxn ang="0">
              <a:pos x="connsiteX32" y="connsiteY32"/>
            </a:cxn>
            <a:cxn ang="0">
              <a:pos x="connsiteX33" y="connsiteY33"/>
            </a:cxn>
            <a:cxn ang="0">
              <a:pos x="connsiteX34" y="connsiteY34"/>
            </a:cxn>
            <a:cxn ang="0">
              <a:pos x="connsiteX35" y="connsiteY35"/>
            </a:cxn>
            <a:cxn ang="0">
              <a:pos x="connsiteX36" y="connsiteY36"/>
            </a:cxn>
            <a:cxn ang="0">
              <a:pos x="connsiteX37" y="connsiteY37"/>
            </a:cxn>
          </a:cxnLst>
          <a:rect l="l" t="t" r="r" b="b"/>
          <a:pathLst>
            <a:path w="7547428" h="2931886" extrusionOk="0">
              <a:moveTo>
                <a:pt x="0" y="277855"/>
              </a:moveTo>
              <a:cubicBezTo>
                <a:pt x="-31631" y="104889"/>
                <a:pt x="120831" y="1340"/>
                <a:pt x="277855" y="0"/>
              </a:cubicBezTo>
              <a:cubicBezTo>
                <a:pt x="609195" y="-2988"/>
                <a:pt x="811972" y="3402"/>
                <a:pt x="1000333" y="0"/>
              </a:cubicBezTo>
              <a:cubicBezTo>
                <a:pt x="1188694" y="-3402"/>
                <a:pt x="1282382" y="8347"/>
                <a:pt x="1513059" y="0"/>
              </a:cubicBezTo>
              <a:cubicBezTo>
                <a:pt x="1743736" y="-8347"/>
                <a:pt x="1796804" y="5554"/>
                <a:pt x="1955867" y="0"/>
              </a:cubicBezTo>
              <a:cubicBezTo>
                <a:pt x="2114930" y="-5554"/>
                <a:pt x="2370126" y="4758"/>
                <a:pt x="2608428" y="0"/>
              </a:cubicBezTo>
              <a:cubicBezTo>
                <a:pt x="2846730" y="-4758"/>
                <a:pt x="2940580" y="51270"/>
                <a:pt x="3121154" y="0"/>
              </a:cubicBezTo>
              <a:cubicBezTo>
                <a:pt x="3301728" y="-51270"/>
                <a:pt x="3513599" y="47712"/>
                <a:pt x="3843631" y="0"/>
              </a:cubicBezTo>
              <a:cubicBezTo>
                <a:pt x="4173663" y="-47712"/>
                <a:pt x="4147030" y="20314"/>
                <a:pt x="4286440" y="0"/>
              </a:cubicBezTo>
              <a:cubicBezTo>
                <a:pt x="4425850" y="-20314"/>
                <a:pt x="4770661" y="55543"/>
                <a:pt x="5008918" y="0"/>
              </a:cubicBezTo>
              <a:cubicBezTo>
                <a:pt x="5247175" y="-55543"/>
                <a:pt x="5246458" y="18282"/>
                <a:pt x="5381809" y="0"/>
              </a:cubicBezTo>
              <a:cubicBezTo>
                <a:pt x="5517160" y="-18282"/>
                <a:pt x="5847077" y="13875"/>
                <a:pt x="5964452" y="0"/>
              </a:cubicBezTo>
              <a:cubicBezTo>
                <a:pt x="6081827" y="-13875"/>
                <a:pt x="6401194" y="36055"/>
                <a:pt x="6547095" y="0"/>
              </a:cubicBezTo>
              <a:cubicBezTo>
                <a:pt x="6692996" y="-36055"/>
                <a:pt x="7078526" y="76862"/>
                <a:pt x="7269573" y="0"/>
              </a:cubicBezTo>
              <a:cubicBezTo>
                <a:pt x="7450639" y="33822"/>
                <a:pt x="7566443" y="107751"/>
                <a:pt x="7547428" y="277855"/>
              </a:cubicBezTo>
              <a:cubicBezTo>
                <a:pt x="7550923" y="449992"/>
                <a:pt x="7491707" y="602437"/>
                <a:pt x="7547428" y="871899"/>
              </a:cubicBezTo>
              <a:cubicBezTo>
                <a:pt x="7603149" y="1141361"/>
                <a:pt x="7520324" y="1274077"/>
                <a:pt x="7547428" y="1465943"/>
              </a:cubicBezTo>
              <a:cubicBezTo>
                <a:pt x="7574532" y="1657809"/>
                <a:pt x="7504762" y="1821210"/>
                <a:pt x="7547428" y="2107511"/>
              </a:cubicBezTo>
              <a:cubicBezTo>
                <a:pt x="7590094" y="2393812"/>
                <a:pt x="7516488" y="2465411"/>
                <a:pt x="7547428" y="2654031"/>
              </a:cubicBezTo>
              <a:cubicBezTo>
                <a:pt x="7535699" y="2828458"/>
                <a:pt x="7436026" y="2941545"/>
                <a:pt x="7269573" y="2931886"/>
              </a:cubicBezTo>
              <a:cubicBezTo>
                <a:pt x="7067639" y="2932795"/>
                <a:pt x="6921313" y="2927966"/>
                <a:pt x="6826764" y="2931886"/>
              </a:cubicBezTo>
              <a:cubicBezTo>
                <a:pt x="6732215" y="2935806"/>
                <a:pt x="6403954" y="2892461"/>
                <a:pt x="6244121" y="2931886"/>
              </a:cubicBezTo>
              <a:cubicBezTo>
                <a:pt x="6084288" y="2971311"/>
                <a:pt x="5915425" y="2897587"/>
                <a:pt x="5801312" y="2931886"/>
              </a:cubicBezTo>
              <a:cubicBezTo>
                <a:pt x="5687199" y="2966185"/>
                <a:pt x="5417809" y="2869228"/>
                <a:pt x="5218669" y="2931886"/>
              </a:cubicBezTo>
              <a:cubicBezTo>
                <a:pt x="5019529" y="2994544"/>
                <a:pt x="4953712" y="2926856"/>
                <a:pt x="4845777" y="2931886"/>
              </a:cubicBezTo>
              <a:cubicBezTo>
                <a:pt x="4737842" y="2936916"/>
                <a:pt x="4612178" y="2893119"/>
                <a:pt x="4472886" y="2931886"/>
              </a:cubicBezTo>
              <a:cubicBezTo>
                <a:pt x="4333594" y="2970653"/>
                <a:pt x="4117696" y="2892168"/>
                <a:pt x="3890243" y="2931886"/>
              </a:cubicBezTo>
              <a:cubicBezTo>
                <a:pt x="3662790" y="2971604"/>
                <a:pt x="3575403" y="2899318"/>
                <a:pt x="3447434" y="2931886"/>
              </a:cubicBezTo>
              <a:cubicBezTo>
                <a:pt x="3319465" y="2964454"/>
                <a:pt x="3043459" y="2888329"/>
                <a:pt x="2794873" y="2931886"/>
              </a:cubicBezTo>
              <a:cubicBezTo>
                <a:pt x="2546287" y="2975443"/>
                <a:pt x="2526270" y="2908139"/>
                <a:pt x="2352065" y="2931886"/>
              </a:cubicBezTo>
              <a:cubicBezTo>
                <a:pt x="2177860" y="2955633"/>
                <a:pt x="1941458" y="2929314"/>
                <a:pt x="1699504" y="2931886"/>
              </a:cubicBezTo>
              <a:cubicBezTo>
                <a:pt x="1457550" y="2934458"/>
                <a:pt x="1505539" y="2910532"/>
                <a:pt x="1326613" y="2931886"/>
              </a:cubicBezTo>
              <a:cubicBezTo>
                <a:pt x="1147687" y="2953240"/>
                <a:pt x="527518" y="2864827"/>
                <a:pt x="277855" y="2931886"/>
              </a:cubicBezTo>
              <a:cubicBezTo>
                <a:pt x="153288" y="2958674"/>
                <a:pt x="26238" y="2791798"/>
                <a:pt x="0" y="2654031"/>
              </a:cubicBezTo>
              <a:cubicBezTo>
                <a:pt x="-23559" y="2532496"/>
                <a:pt x="53744" y="2285161"/>
                <a:pt x="0" y="2059987"/>
              </a:cubicBezTo>
              <a:cubicBezTo>
                <a:pt x="-53744" y="1834813"/>
                <a:pt x="46554" y="1607656"/>
                <a:pt x="0" y="1442181"/>
              </a:cubicBezTo>
              <a:cubicBezTo>
                <a:pt x="-46554" y="1276706"/>
                <a:pt x="53390" y="1103733"/>
                <a:pt x="0" y="895661"/>
              </a:cubicBezTo>
              <a:cubicBezTo>
                <a:pt x="-53390" y="687589"/>
                <a:pt x="38607" y="423761"/>
                <a:pt x="0" y="277855"/>
              </a:cubicBezTo>
              <a:close/>
            </a:path>
          </a:pathLst>
        </a:custGeom>
        <a:noFill xmlns:a="http://schemas.openxmlformats.org/drawingml/2006/main"/>
        <a:ln xmlns:a="http://schemas.openxmlformats.org/drawingml/2006/main" w="38100">
          <a:solidFill>
            <a:srgbClr val="FFFF00"/>
          </a:solidFill>
        </a:ln>
      </cdr:spPr>
      <cdr:style>
        <a:lnRef xmlns:a="http://schemas.openxmlformats.org/drawingml/2006/main" idx="2">
          <a:schemeClr val="accent1">
            <a:shade val="15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/>
        <a:lstStyle xmlns:a="http://schemas.openxmlformats.org/drawingml/2006/main"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s-ES" b="1" kern="1200">
              <a:solidFill>
                <a:srgbClr val="FFC000"/>
              </a:solidFill>
            </a:rPr>
            <a:t>Sobre -</a:t>
          </a:r>
          <a:r>
            <a:rPr lang="es-ES" kern="1200">
              <a:solidFill>
                <a:srgbClr val="FFC000"/>
              </a:solidFill>
            </a:rPr>
            <a:t> </a:t>
          </a:r>
          <a:r>
            <a:rPr lang="es-ES" b="1" kern="1200">
              <a:solidFill>
                <a:srgbClr val="FFC000"/>
              </a:solidFill>
            </a:rPr>
            <a:t>Stock</a:t>
          </a:r>
        </a:p>
      </cdr:txBody>
    </cdr:sp>
  </cdr:relSizeAnchor>
</c:userShape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Javier" refreshedDate="45838.223976388887" createdVersion="8" refreshedVersion="8" minRefreshableVersion="3" recordCount="5997" xr:uid="{D225BAF3-2DE7-4676-BCB0-C4DC8B2333F8}">
  <cacheSource type="worksheet">
    <worksheetSource name="TablaDatosEmpresa"/>
  </cacheSource>
  <cacheFields count="17">
    <cacheField name="ID_Transaccion" numFmtId="0">
      <sharedItems containsSemiMixedTypes="0" containsString="0" containsNumber="1" containsInteger="1" minValue="1" maxValue="6000"/>
    </cacheField>
    <cacheField name="Fecha" numFmtId="14">
      <sharedItems containsSemiMixedTypes="0" containsNonDate="0" containsDate="1" containsString="0" minDate="2022-01-01T00:00:00" maxDate="2024-06-01T00:00:00" count="882">
        <d v="2022-01-01T00:00:00"/>
        <d v="2022-01-02T00:00:00"/>
        <d v="2022-01-03T00:00:00"/>
        <d v="2022-01-04T00:00:00"/>
        <d v="2022-01-05T00:00:00"/>
        <d v="2022-01-06T00:00:00"/>
        <d v="2022-01-07T00:00:00"/>
        <d v="2022-01-08T00:00:00"/>
        <d v="2022-01-09T00:00:00"/>
        <d v="2022-01-10T00:00:00"/>
        <d v="2022-01-11T00:00:00"/>
        <d v="2022-01-12T00:00:00"/>
        <d v="2022-01-13T00:00:00"/>
        <d v="2022-01-14T00:00:00"/>
        <d v="2022-01-15T00:00:00"/>
        <d v="2022-01-16T00:00:00"/>
        <d v="2022-01-17T00:00:00"/>
        <d v="2022-01-18T00:00:00"/>
        <d v="2022-01-19T00:00:00"/>
        <d v="2022-01-20T00:00:00"/>
        <d v="2022-01-21T00:00:00"/>
        <d v="2022-01-22T00:00:00"/>
        <d v="2022-01-23T00:00:00"/>
        <d v="2022-01-24T00:00:00"/>
        <d v="2022-01-25T00:00:00"/>
        <d v="2022-01-26T00:00:00"/>
        <d v="2022-01-27T00:00:00"/>
        <d v="2022-01-28T00:00:00"/>
        <d v="2022-01-29T00:00:00"/>
        <d v="2022-01-30T00:00:00"/>
        <d v="2022-01-31T00:00:00"/>
        <d v="2022-02-01T00:00:00"/>
        <d v="2022-02-02T00:00:00"/>
        <d v="2022-02-03T00:00:00"/>
        <d v="2022-02-04T00:00:00"/>
        <d v="2022-02-05T00:00:00"/>
        <d v="2022-02-06T00:00:00"/>
        <d v="2022-02-07T00:00:00"/>
        <d v="2022-02-08T00:00:00"/>
        <d v="2022-02-09T00:00:00"/>
        <d v="2022-02-10T00:00:00"/>
        <d v="2022-02-11T00:00:00"/>
        <d v="2022-02-12T00:00:00"/>
        <d v="2022-02-13T00:00:00"/>
        <d v="2022-02-14T00:00:00"/>
        <d v="2022-02-15T00:00:00"/>
        <d v="2022-02-16T00:00:00"/>
        <d v="2022-02-17T00:00:00"/>
        <d v="2022-02-18T00:00:00"/>
        <d v="2022-02-19T00:00:00"/>
        <d v="2022-02-20T00:00:00"/>
        <d v="2022-02-21T00:00:00"/>
        <d v="2022-02-22T00:00:00"/>
        <d v="2022-02-23T00:00:00"/>
        <d v="2022-02-24T00:00:00"/>
        <d v="2022-02-25T00:00:00"/>
        <d v="2022-02-26T00:00:00"/>
        <d v="2022-02-27T00:00:00"/>
        <d v="2022-02-28T00:00:00"/>
        <d v="2022-03-01T00:00:00"/>
        <d v="2022-03-02T00:00:00"/>
        <d v="2022-03-03T00:00:00"/>
        <d v="2022-03-04T00:00:00"/>
        <d v="2022-03-05T00:00:00"/>
        <d v="2022-03-06T00:00:00"/>
        <d v="2022-03-07T00:00:00"/>
        <d v="2022-03-08T00:00:00"/>
        <d v="2022-03-09T00:00:00"/>
        <d v="2022-03-10T00:00:00"/>
        <d v="2022-03-11T00:00:00"/>
        <d v="2022-03-12T00:00:00"/>
        <d v="2022-03-13T00:00:00"/>
        <d v="2022-03-14T00:00:00"/>
        <d v="2022-03-15T00:00:00"/>
        <d v="2022-03-16T00:00:00"/>
        <d v="2022-03-17T00:00:00"/>
        <d v="2022-03-18T00:00:00"/>
        <d v="2022-03-19T00:00:00"/>
        <d v="2022-03-20T00:00:00"/>
        <d v="2022-03-21T00:00:00"/>
        <d v="2022-03-22T00:00:00"/>
        <d v="2022-03-23T00:00:00"/>
        <d v="2022-03-24T00:00:00"/>
        <d v="2022-03-25T00:00:00"/>
        <d v="2022-03-26T00:00:00"/>
        <d v="2022-03-27T00:00:00"/>
        <d v="2022-03-28T00:00:00"/>
        <d v="2022-03-29T00:00:00"/>
        <d v="2022-03-30T00:00:00"/>
        <d v="2022-03-31T00:00:00"/>
        <d v="2022-04-01T00:00:00"/>
        <d v="2022-04-02T00:00:00"/>
        <d v="2022-04-03T00:00:00"/>
        <d v="2022-04-04T00:00:00"/>
        <d v="2022-04-05T00:00:00"/>
        <d v="2022-04-06T00:00:00"/>
        <d v="2022-04-07T00:00:00"/>
        <d v="2022-04-08T00:00:00"/>
        <d v="2022-04-09T00:00:00"/>
        <d v="2022-04-10T00:00:00"/>
        <d v="2022-04-11T00:00:00"/>
        <d v="2022-04-12T00:00:00"/>
        <d v="2022-04-13T00:00:00"/>
        <d v="2022-04-14T00:00:00"/>
        <d v="2022-04-15T00:00:00"/>
        <d v="2022-04-16T00:00:00"/>
        <d v="2022-04-17T00:00:00"/>
        <d v="2022-04-18T00:00:00"/>
        <d v="2022-04-19T00:00:00"/>
        <d v="2022-04-20T00:00:00"/>
        <d v="2022-04-21T00:00:00"/>
        <d v="2022-04-22T00:00:00"/>
        <d v="2022-04-23T00:00:00"/>
        <d v="2022-04-24T00:00:00"/>
        <d v="2022-04-25T00:00:00"/>
        <d v="2022-04-26T00:00:00"/>
        <d v="2022-04-27T00:00:00"/>
        <d v="2022-04-28T00:00:00"/>
        <d v="2022-04-29T00:00:00"/>
        <d v="2022-04-30T00:00:00"/>
        <d v="2022-05-01T00:00:00"/>
        <d v="2022-05-02T00:00:00"/>
        <d v="2022-05-03T00:00:00"/>
        <d v="2022-05-04T00:00:00"/>
        <d v="2022-05-05T00:00:00"/>
        <d v="2022-05-06T00:00:00"/>
        <d v="2022-05-07T00:00:00"/>
        <d v="2022-05-08T00:00:00"/>
        <d v="2022-05-09T00:00:00"/>
        <d v="2022-05-10T00:00:00"/>
        <d v="2022-05-11T00:00:00"/>
        <d v="2022-05-12T00:00:00"/>
        <d v="2022-05-13T00:00:00"/>
        <d v="2022-05-14T00:00:00"/>
        <d v="2022-05-15T00:00:00"/>
        <d v="2022-05-16T00:00:00"/>
        <d v="2022-05-17T00:00:00"/>
        <d v="2022-05-18T00:00:00"/>
        <d v="2022-05-19T00:00:00"/>
        <d v="2022-05-20T00:00:00"/>
        <d v="2022-05-21T00:00:00"/>
        <d v="2022-05-22T00:00:00"/>
        <d v="2022-05-23T00:00:00"/>
        <d v="2022-05-24T00:00:00"/>
        <d v="2022-05-25T00:00:00"/>
        <d v="2022-05-26T00:00:00"/>
        <d v="2022-05-27T00:00:00"/>
        <d v="2022-05-28T00:00:00"/>
        <d v="2022-05-29T00:00:00"/>
        <d v="2022-05-30T00:00:00"/>
        <d v="2022-05-31T00:00:00"/>
        <d v="2022-06-01T00:00:00"/>
        <d v="2022-06-02T00:00:00"/>
        <d v="2022-06-03T00:00:00"/>
        <d v="2022-06-04T00:00:00"/>
        <d v="2022-06-05T00:00:00"/>
        <d v="2022-06-06T00:00:00"/>
        <d v="2022-06-07T00:00:00"/>
        <d v="2022-06-08T00:00:00"/>
        <d v="2022-06-09T00:00:00"/>
        <d v="2022-06-10T00:00:00"/>
        <d v="2022-06-11T00:00:00"/>
        <d v="2022-06-12T00:00:00"/>
        <d v="2022-06-13T00:00:00"/>
        <d v="2022-06-14T00:00:00"/>
        <d v="2022-06-15T00:00:00"/>
        <d v="2022-06-16T00:00:00"/>
        <d v="2022-06-17T00:00:00"/>
        <d v="2022-06-18T00:00:00"/>
        <d v="2022-06-19T00:00:00"/>
        <d v="2022-06-20T00:00:00"/>
        <d v="2022-06-21T00:00:00"/>
        <d v="2022-06-22T00:00:00"/>
        <d v="2022-06-23T00:00:00"/>
        <d v="2022-06-24T00:00:00"/>
        <d v="2022-06-25T00:00:00"/>
        <d v="2022-06-26T00:00:00"/>
        <d v="2022-06-27T00:00:00"/>
        <d v="2022-06-28T00:00:00"/>
        <d v="2022-06-29T00:00:00"/>
        <d v="2022-06-30T00:00:00"/>
        <d v="2022-07-01T00:00:00"/>
        <d v="2022-07-02T00:00:00"/>
        <d v="2022-07-03T00:00:00"/>
        <d v="2022-07-04T00:00:00"/>
        <d v="2022-07-05T00:00:00"/>
        <d v="2022-07-06T00:00:00"/>
        <d v="2022-07-07T00:00:00"/>
        <d v="2022-07-08T00:00:00"/>
        <d v="2022-07-09T00:00:00"/>
        <d v="2022-07-10T00:00:00"/>
        <d v="2022-07-11T00:00:00"/>
        <d v="2022-07-12T00:00:00"/>
        <d v="2022-07-13T00:00:00"/>
        <d v="2022-07-14T00:00:00"/>
        <d v="2022-07-15T00:00:00"/>
        <d v="2022-07-16T00:00:00"/>
        <d v="2022-07-17T00:00:00"/>
        <d v="2022-07-18T00:00:00"/>
        <d v="2022-07-19T00:00:00"/>
        <d v="2022-07-20T00:00:00"/>
        <d v="2022-07-21T00:00:00"/>
        <d v="2022-07-22T00:00:00"/>
        <d v="2022-07-23T00:00:00"/>
        <d v="2022-07-24T00:00:00"/>
        <d v="2022-07-25T00:00:00"/>
        <d v="2022-07-26T00:00:00"/>
        <d v="2022-07-27T00:00:00"/>
        <d v="2022-07-28T00:00:00"/>
        <d v="2022-07-29T00:00:00"/>
        <d v="2022-07-30T00:00:00"/>
        <d v="2022-07-31T00:00:00"/>
        <d v="2022-08-01T00:00:00"/>
        <d v="2022-08-02T00:00:00"/>
        <d v="2022-08-03T00:00:00"/>
        <d v="2022-08-04T00:00:00"/>
        <d v="2022-08-05T00:00:00"/>
        <d v="2022-08-06T00:00:00"/>
        <d v="2022-08-07T00:00:00"/>
        <d v="2022-08-08T00:00:00"/>
        <d v="2022-08-09T00:00:00"/>
        <d v="2022-08-10T00:00:00"/>
        <d v="2022-08-11T00:00:00"/>
        <d v="2022-08-12T00:00:00"/>
        <d v="2022-08-13T00:00:00"/>
        <d v="2022-08-14T00:00:00"/>
        <d v="2022-08-15T00:00:00"/>
        <d v="2022-08-16T00:00:00"/>
        <d v="2022-08-17T00:00:00"/>
        <d v="2022-08-18T00:00:00"/>
        <d v="2022-08-19T00:00:00"/>
        <d v="2022-08-20T00:00:00"/>
        <d v="2022-08-21T00:00:00"/>
        <d v="2022-08-22T00:00:00"/>
        <d v="2022-08-23T00:00:00"/>
        <d v="2022-08-24T00:00:00"/>
        <d v="2022-08-25T00:00:00"/>
        <d v="2022-08-26T00:00:00"/>
        <d v="2022-08-27T00:00:00"/>
        <d v="2022-08-28T00:00:00"/>
        <d v="2022-08-29T00:00:00"/>
        <d v="2022-08-30T00:00:00"/>
        <d v="2022-08-31T00:00:00"/>
        <d v="2022-09-01T00:00:00"/>
        <d v="2022-09-02T00:00:00"/>
        <d v="2022-09-03T00:00:00"/>
        <d v="2022-09-04T00:00:00"/>
        <d v="2022-09-05T00:00:00"/>
        <d v="2022-09-06T00:00:00"/>
        <d v="2022-09-07T00:00:00"/>
        <d v="2022-09-08T00:00:00"/>
        <d v="2022-09-09T00:00:00"/>
        <d v="2022-09-10T00:00:00"/>
        <d v="2022-09-11T00:00:00"/>
        <d v="2022-09-12T00:00:00"/>
        <d v="2022-09-13T00:00:00"/>
        <d v="2022-09-14T00:00:00"/>
        <d v="2022-09-15T00:00:00"/>
        <d v="2022-09-16T00:00:00"/>
        <d v="2022-09-17T00:00:00"/>
        <d v="2022-09-18T00:00:00"/>
        <d v="2022-09-19T00:00:00"/>
        <d v="2022-09-20T00:00:00"/>
        <d v="2022-09-21T00:00:00"/>
        <d v="2022-09-22T00:00:00"/>
        <d v="2022-09-23T00:00:00"/>
        <d v="2022-09-24T00:00:00"/>
        <d v="2022-09-25T00:00:00"/>
        <d v="2022-09-26T00:00:00"/>
        <d v="2022-09-27T00:00:00"/>
        <d v="2022-09-28T00:00:00"/>
        <d v="2022-09-29T00:00:00"/>
        <d v="2022-09-30T00:00:00"/>
        <d v="2022-10-01T00:00:00"/>
        <d v="2022-10-02T00:00:00"/>
        <d v="2022-10-03T00:00:00"/>
        <d v="2022-10-04T00:00:00"/>
        <d v="2022-10-05T00:00:00"/>
        <d v="2022-10-06T00:00:00"/>
        <d v="2022-10-07T00:00:00"/>
        <d v="2022-10-08T00:00:00"/>
        <d v="2022-10-09T00:00:00"/>
        <d v="2022-10-10T00:00:00"/>
        <d v="2022-10-11T00:00:00"/>
        <d v="2022-10-12T00:00:00"/>
        <d v="2022-10-13T00:00:00"/>
        <d v="2022-10-14T00:00:00"/>
        <d v="2022-10-15T00:00:00"/>
        <d v="2022-10-16T00:00:00"/>
        <d v="2022-10-17T00:00:00"/>
        <d v="2022-10-18T00:00:00"/>
        <d v="2022-10-19T00:00:00"/>
        <d v="2022-10-20T00:00:00"/>
        <d v="2022-10-21T00:00:00"/>
        <d v="2022-10-22T00:00:00"/>
        <d v="2022-10-23T00:00:00"/>
        <d v="2022-10-24T00:00:00"/>
        <d v="2022-10-25T00:00:00"/>
        <d v="2022-10-26T00:00:00"/>
        <d v="2022-10-27T00:00:00"/>
        <d v="2022-10-28T00:00:00"/>
        <d v="2022-10-29T00:00:00"/>
        <d v="2022-10-30T00:00:00"/>
        <d v="2022-10-31T00:00:00"/>
        <d v="2022-11-01T00:00:00"/>
        <d v="2022-11-02T00:00:00"/>
        <d v="2022-11-03T00:00:00"/>
        <d v="2022-11-04T00:00:00"/>
        <d v="2022-11-05T00:00:00"/>
        <d v="2022-11-06T00:00:00"/>
        <d v="2022-11-07T00:00:00"/>
        <d v="2022-11-08T00:00:00"/>
        <d v="2022-11-09T00:00:00"/>
        <d v="2022-11-10T00:00:00"/>
        <d v="2022-11-11T00:00:00"/>
        <d v="2022-11-12T00:00:00"/>
        <d v="2022-11-13T00:00:00"/>
        <d v="2022-11-14T00:00:00"/>
        <d v="2022-11-15T00:00:00"/>
        <d v="2022-11-16T00:00:00"/>
        <d v="2022-11-17T00:00:00"/>
        <d v="2022-11-18T00:00:00"/>
        <d v="2022-11-19T00:00:00"/>
        <d v="2022-11-20T00:00:00"/>
        <d v="2022-11-21T00:00:00"/>
        <d v="2022-11-22T00:00:00"/>
        <d v="2022-11-23T00:00:00"/>
        <d v="2022-11-24T00:00:00"/>
        <d v="2022-11-25T00:00:00"/>
        <d v="2022-11-26T00:00:00"/>
        <d v="2022-11-27T00:00:00"/>
        <d v="2022-11-28T00:00:00"/>
        <d v="2022-11-29T00:00:00"/>
        <d v="2022-11-30T00:00:00"/>
        <d v="2022-12-01T00:00:00"/>
        <d v="2022-12-02T00:00:00"/>
        <d v="2022-12-03T00:00:00"/>
        <d v="2022-12-04T00:00:00"/>
        <d v="2022-12-05T00:00:00"/>
        <d v="2022-12-06T00:00:00"/>
        <d v="2022-12-07T00:00:00"/>
        <d v="2022-12-08T00:00:00"/>
        <d v="2022-12-09T00:00:00"/>
        <d v="2022-12-10T00:00:00"/>
        <d v="2022-12-11T00:00:00"/>
        <d v="2022-12-12T00:00:00"/>
        <d v="2022-12-13T00:00:00"/>
        <d v="2022-12-14T00:00:00"/>
        <d v="2022-12-15T00:00:00"/>
        <d v="2022-12-16T00:00:00"/>
        <d v="2022-12-17T00:00:00"/>
        <d v="2022-12-18T00:00:00"/>
        <d v="2022-12-19T00:00:00"/>
        <d v="2022-12-20T00:00:00"/>
        <d v="2022-12-21T00:00:00"/>
        <d v="2022-12-22T00:00:00"/>
        <d v="2022-12-23T00:00:00"/>
        <d v="2022-12-24T00:00:00"/>
        <d v="2022-12-25T00:00:00"/>
        <d v="2022-12-26T00:00:00"/>
        <d v="2022-12-27T00:00:00"/>
        <d v="2022-12-28T00:00:00"/>
        <d v="2022-12-29T00:00:00"/>
        <d v="2022-12-30T00:00:00"/>
        <d v="2022-12-31T00:00:00"/>
        <d v="2023-01-01T00:00:00"/>
        <d v="2023-01-02T00:00:00"/>
        <d v="2023-01-03T00:00:00"/>
        <d v="2023-01-04T00:00:00"/>
        <d v="2023-01-05T00:00:00"/>
        <d v="2023-01-06T00:00:00"/>
        <d v="2023-01-07T00:00:00"/>
        <d v="2023-01-08T00:00:00"/>
        <d v="2023-01-09T00:00:00"/>
        <d v="2023-01-10T00:00:00"/>
        <d v="2023-01-11T00:00:00"/>
        <d v="2023-01-12T00:00:00"/>
        <d v="2023-01-13T00:00:00"/>
        <d v="2023-01-14T00:00:00"/>
        <d v="2023-01-15T00:00:00"/>
        <d v="2023-01-16T00:00:00"/>
        <d v="2023-01-17T00:00:00"/>
        <d v="2023-01-18T00:00:00"/>
        <d v="2023-01-19T00:00:00"/>
        <d v="2023-01-20T00:00:00"/>
        <d v="2023-01-21T00:00:00"/>
        <d v="2023-01-22T00:00:00"/>
        <d v="2023-01-23T00:00:00"/>
        <d v="2023-01-24T00:00:00"/>
        <d v="2023-01-25T00:00:00"/>
        <d v="2023-01-26T00:00:00"/>
        <d v="2023-01-27T00:00:00"/>
        <d v="2023-01-28T00:00:00"/>
        <d v="2023-01-29T00:00:00"/>
        <d v="2023-01-30T00:00:00"/>
        <d v="2023-01-31T00:00:00"/>
        <d v="2023-02-01T00:00:00"/>
        <d v="2023-02-02T00:00:00"/>
        <d v="2023-02-03T00:00:00"/>
        <d v="2023-02-04T00:00:00"/>
        <d v="2023-02-05T00:00:00"/>
        <d v="2023-02-06T00:00:00"/>
        <d v="2023-02-07T00:00:00"/>
        <d v="2023-02-08T00:00:00"/>
        <d v="2023-02-09T00:00:00"/>
        <d v="2023-02-10T00:00:00"/>
        <d v="2023-02-11T00:00:00"/>
        <d v="2023-02-12T00:00:00"/>
        <d v="2023-02-13T00:00:00"/>
        <d v="2023-02-14T00:00:00"/>
        <d v="2023-02-15T00:00:00"/>
        <d v="2023-02-16T00:00:00"/>
        <d v="2023-02-17T00:00:00"/>
        <d v="2023-02-18T00:00:00"/>
        <d v="2023-02-19T00:00:00"/>
        <d v="2023-02-20T00:00:00"/>
        <d v="2023-02-21T00:00:00"/>
        <d v="2023-02-22T00:00:00"/>
        <d v="2023-02-23T00:00:00"/>
        <d v="2023-02-24T00:00:00"/>
        <d v="2023-02-25T00:00:00"/>
        <d v="2023-02-26T00:00:00"/>
        <d v="2023-02-27T00:00:00"/>
        <d v="2023-02-28T00:00:00"/>
        <d v="2023-03-01T00:00:00"/>
        <d v="2023-03-02T00:00:00"/>
        <d v="2023-03-03T00:00:00"/>
        <d v="2023-03-04T00:00:00"/>
        <d v="2023-03-05T00:00:00"/>
        <d v="2023-03-06T00:00:00"/>
        <d v="2023-03-07T00:00:00"/>
        <d v="2023-03-08T00:00:00"/>
        <d v="2023-03-09T00:00:00"/>
        <d v="2023-03-10T00:00:00"/>
        <d v="2023-03-11T00:00:00"/>
        <d v="2023-03-12T00:00:00"/>
        <d v="2023-03-13T00:00:00"/>
        <d v="2023-03-14T00:00:00"/>
        <d v="2023-03-15T00:00:00"/>
        <d v="2023-03-16T00:00:00"/>
        <d v="2023-03-17T00:00:00"/>
        <d v="2023-03-18T00:00:00"/>
        <d v="2023-03-19T00:00:00"/>
        <d v="2023-03-20T00:00:00"/>
        <d v="2023-03-21T00:00:00"/>
        <d v="2023-03-22T00:00:00"/>
        <d v="2023-03-23T00:00:00"/>
        <d v="2023-03-24T00:00:00"/>
        <d v="2023-03-25T00:00:00"/>
        <d v="2023-03-26T00:00:00"/>
        <d v="2023-03-27T00:00:00"/>
        <d v="2023-03-28T00:00:00"/>
        <d v="2023-03-29T00:00:00"/>
        <d v="2023-03-30T00:00:00"/>
        <d v="2023-03-31T00:00:00"/>
        <d v="2023-04-01T00:00:00"/>
        <d v="2023-04-02T00:00:00"/>
        <d v="2023-04-03T00:00:00"/>
        <d v="2023-04-04T00:00:00"/>
        <d v="2023-04-05T00:00:00"/>
        <d v="2023-04-06T00:00:00"/>
        <d v="2023-04-07T00:00:00"/>
        <d v="2023-04-08T00:00:00"/>
        <d v="2023-04-09T00:00:00"/>
        <d v="2023-04-10T00:00:00"/>
        <d v="2023-04-11T00:00:00"/>
        <d v="2023-04-12T00:00:00"/>
        <d v="2023-04-13T00:00:00"/>
        <d v="2023-04-14T00:00:00"/>
        <d v="2023-04-15T00:00:00"/>
        <d v="2023-04-16T00:00:00"/>
        <d v="2023-04-17T00:00:00"/>
        <d v="2023-04-18T00:00:00"/>
        <d v="2023-04-19T00:00:00"/>
        <d v="2023-04-20T00:00:00"/>
        <d v="2023-04-21T00:00:00"/>
        <d v="2023-04-22T00:00:00"/>
        <d v="2023-04-23T00:00:00"/>
        <d v="2023-04-24T00:00:00"/>
        <d v="2023-04-25T00:00:00"/>
        <d v="2023-04-26T00:00:00"/>
        <d v="2023-04-27T00:00:00"/>
        <d v="2023-04-28T00:00:00"/>
        <d v="2023-04-29T00:00:00"/>
        <d v="2023-04-30T00:00:00"/>
        <d v="2023-05-01T00:00:00"/>
        <d v="2023-05-02T00:00:00"/>
        <d v="2023-05-03T00:00:00"/>
        <d v="2023-05-04T00:00:00"/>
        <d v="2023-05-05T00:00:00"/>
        <d v="2023-05-06T00:00:00"/>
        <d v="2023-05-07T00:00:00"/>
        <d v="2023-05-08T00:00:00"/>
        <d v="2023-05-09T00:00:00"/>
        <d v="2023-05-10T00:00:00"/>
        <d v="2023-05-11T00:00:00"/>
        <d v="2023-05-12T00:00:00"/>
        <d v="2023-05-13T00:00:00"/>
        <d v="2023-05-14T00:00:00"/>
        <d v="2023-05-15T00:00:00"/>
        <d v="2023-05-16T00:00:00"/>
        <d v="2023-05-17T00:00:00"/>
        <d v="2023-05-18T00:00:00"/>
        <d v="2023-05-19T00:00:00"/>
        <d v="2023-05-20T00:00:00"/>
        <d v="2023-05-21T00:00:00"/>
        <d v="2023-05-22T00:00:00"/>
        <d v="2023-05-23T00:00:00"/>
        <d v="2023-05-24T00:00:00"/>
        <d v="2023-05-25T00:00:00"/>
        <d v="2023-05-26T00:00:00"/>
        <d v="2023-05-27T00:00:00"/>
        <d v="2023-05-28T00:00:00"/>
        <d v="2023-05-29T00:00:00"/>
        <d v="2023-05-30T00:00:00"/>
        <d v="2023-05-31T00:00:00"/>
        <d v="2023-06-01T00:00:00"/>
        <d v="2023-06-02T00:00:00"/>
        <d v="2023-06-03T00:00:00"/>
        <d v="2023-06-04T00:00:00"/>
        <d v="2023-06-05T00:00:00"/>
        <d v="2023-06-06T00:00:00"/>
        <d v="2023-06-07T00:00:00"/>
        <d v="2023-06-08T00:00:00"/>
        <d v="2023-06-09T00:00:00"/>
        <d v="2023-06-10T00:00:00"/>
        <d v="2023-06-11T00:00:00"/>
        <d v="2023-06-12T00:00:00"/>
        <d v="2023-06-13T00:00:00"/>
        <d v="2023-06-14T00:00:00"/>
        <d v="2023-06-15T00:00:00"/>
        <d v="2023-06-16T00:00:00"/>
        <d v="2023-06-17T00:00:00"/>
        <d v="2023-06-18T00:00:00"/>
        <d v="2023-06-19T00:00:00"/>
        <d v="2023-06-20T00:00:00"/>
        <d v="2023-06-21T00:00:00"/>
        <d v="2023-06-22T00:00:00"/>
        <d v="2023-06-23T00:00:00"/>
        <d v="2023-06-24T00:00:00"/>
        <d v="2023-06-25T00:00:00"/>
        <d v="2023-06-26T00:00:00"/>
        <d v="2023-06-27T00:00:00"/>
        <d v="2023-06-28T00:00:00"/>
        <d v="2023-06-29T00:00:00"/>
        <d v="2023-06-30T00:00:00"/>
        <d v="2023-07-01T00:00:00"/>
        <d v="2023-07-02T00:00:00"/>
        <d v="2023-07-03T00:00:00"/>
        <d v="2023-07-04T00:00:00"/>
        <d v="2023-07-05T00:00:00"/>
        <d v="2023-07-06T00:00:00"/>
        <d v="2023-07-07T00:00:00"/>
        <d v="2023-07-08T00:00:00"/>
        <d v="2023-07-09T00:00:00"/>
        <d v="2023-07-10T00:00:00"/>
        <d v="2023-07-11T00:00:00"/>
        <d v="2023-07-12T00:00:00"/>
        <d v="2023-07-13T00:00:00"/>
        <d v="2023-07-14T00:00:00"/>
        <d v="2023-07-15T00:00:00"/>
        <d v="2023-07-16T00:00:00"/>
        <d v="2023-07-17T00:00:00"/>
        <d v="2023-07-18T00:00:00"/>
        <d v="2023-07-19T00:00:00"/>
        <d v="2023-07-20T00:00:00"/>
        <d v="2023-07-21T00:00:00"/>
        <d v="2023-07-22T00:00:00"/>
        <d v="2023-07-23T00:00:00"/>
        <d v="2023-07-24T00:00:00"/>
        <d v="2023-07-25T00:00:00"/>
        <d v="2023-07-26T00:00:00"/>
        <d v="2023-07-27T00:00:00"/>
        <d v="2023-07-28T00:00:00"/>
        <d v="2023-07-29T00:00:00"/>
        <d v="2023-07-30T00:00:00"/>
        <d v="2023-07-31T00:00:00"/>
        <d v="2023-08-01T00:00:00"/>
        <d v="2023-08-02T00:00:00"/>
        <d v="2023-08-03T00:00:00"/>
        <d v="2023-08-04T00:00:00"/>
        <d v="2023-08-05T00:00:00"/>
        <d v="2023-08-06T00:00:00"/>
        <d v="2023-08-07T00:00:00"/>
        <d v="2023-08-08T00:00:00"/>
        <d v="2023-08-09T00:00:00"/>
        <d v="2023-08-10T00:00:00"/>
        <d v="2023-08-11T00:00:00"/>
        <d v="2023-08-12T00:00:00"/>
        <d v="2023-08-13T00:00:00"/>
        <d v="2023-08-14T00:00:00"/>
        <d v="2023-08-15T00:00:00"/>
        <d v="2023-08-16T00:00:00"/>
        <d v="2023-08-17T00:00:00"/>
        <d v="2023-08-18T00:00:00"/>
        <d v="2023-08-19T00:00:00"/>
        <d v="2023-08-20T00:00:00"/>
        <d v="2023-08-21T00:00:00"/>
        <d v="2023-08-22T00:00:00"/>
        <d v="2023-08-23T00:00:00"/>
        <d v="2023-08-24T00:00:00"/>
        <d v="2023-08-25T00:00:00"/>
        <d v="2023-08-26T00:00:00"/>
        <d v="2023-08-27T00:00:00"/>
        <d v="2023-08-28T00:00:00"/>
        <d v="2023-08-29T00:00:00"/>
        <d v="2023-08-30T00:00:00"/>
        <d v="2023-08-31T00:00:00"/>
        <d v="2023-09-01T00:00:00"/>
        <d v="2023-09-02T00:00:00"/>
        <d v="2023-09-03T00:00:00"/>
        <d v="2023-09-04T00:00:00"/>
        <d v="2023-09-05T00:00:00"/>
        <d v="2023-09-06T00:00:00"/>
        <d v="2023-09-07T00:00:00"/>
        <d v="2023-09-08T00:00:00"/>
        <d v="2023-09-09T00:00:00"/>
        <d v="2023-09-10T00:00:00"/>
        <d v="2023-09-11T00:00:00"/>
        <d v="2023-09-12T00:00:00"/>
        <d v="2023-09-13T00:00:00"/>
        <d v="2023-09-14T00:00:00"/>
        <d v="2023-09-15T00:00:00"/>
        <d v="2023-09-16T00:00:00"/>
        <d v="2023-09-17T00:00:00"/>
        <d v="2023-09-18T00:00:00"/>
        <d v="2023-09-19T00:00:00"/>
        <d v="2023-09-20T00:00:00"/>
        <d v="2023-09-21T00:00:00"/>
        <d v="2023-09-22T00:00:00"/>
        <d v="2023-09-23T00:00:00"/>
        <d v="2023-09-24T00:00:00"/>
        <d v="2023-09-25T00:00:00"/>
        <d v="2023-09-26T00:00:00"/>
        <d v="2023-09-27T00:00:00"/>
        <d v="2023-09-28T00:00:00"/>
        <d v="2023-09-29T00:00:00"/>
        <d v="2023-09-30T00:00:00"/>
        <d v="2023-10-01T00:00:00"/>
        <d v="2023-10-02T00:00:00"/>
        <d v="2023-10-03T00:00:00"/>
        <d v="2023-10-04T00:00:00"/>
        <d v="2023-10-05T00:00:00"/>
        <d v="2023-10-06T00:00:00"/>
        <d v="2023-10-07T00:00:00"/>
        <d v="2023-10-08T00:00:00"/>
        <d v="2023-10-09T00:00:00"/>
        <d v="2023-10-10T00:00:00"/>
        <d v="2023-10-11T00:00:00"/>
        <d v="2023-10-12T00:00:00"/>
        <d v="2023-10-13T00:00:00"/>
        <d v="2023-10-14T00:00:00"/>
        <d v="2023-10-15T00:00:00"/>
        <d v="2023-10-16T00:00:00"/>
        <d v="2023-10-17T00:00:00"/>
        <d v="2023-10-18T00:00:00"/>
        <d v="2023-10-19T00:00:00"/>
        <d v="2023-10-20T00:00:00"/>
        <d v="2023-10-21T00:00:00"/>
        <d v="2023-10-22T00:00:00"/>
        <d v="2023-10-23T00:00:00"/>
        <d v="2023-10-24T00:00:00"/>
        <d v="2023-10-25T00:00:00"/>
        <d v="2023-10-26T00:00:00"/>
        <d v="2023-10-27T00:00:00"/>
        <d v="2023-10-28T00:00:00"/>
        <d v="2023-10-29T00:00:00"/>
        <d v="2023-10-30T00:00:00"/>
        <d v="2023-10-31T00:00:00"/>
        <d v="2023-11-01T00:00:00"/>
        <d v="2023-11-02T00:00:00"/>
        <d v="2023-11-03T00:00:00"/>
        <d v="2023-11-04T00:00:00"/>
        <d v="2023-11-05T00:00:00"/>
        <d v="2023-11-06T00:00:00"/>
        <d v="2023-11-07T00:00:00"/>
        <d v="2023-11-08T00:00:00"/>
        <d v="2023-11-09T00:00:00"/>
        <d v="2023-11-10T00:00:00"/>
        <d v="2023-11-11T00:00:00"/>
        <d v="2023-11-12T00:00:00"/>
        <d v="2023-11-13T00:00:00"/>
        <d v="2023-11-14T00:00:00"/>
        <d v="2023-11-15T00:00:00"/>
        <d v="2023-11-16T00:00:00"/>
        <d v="2023-11-17T00:00:00"/>
        <d v="2023-11-18T00:00:00"/>
        <d v="2023-11-19T00:00:00"/>
        <d v="2023-11-20T00:00:00"/>
        <d v="2023-11-21T00:00:00"/>
        <d v="2023-11-22T00:00:00"/>
        <d v="2023-11-23T00:00:00"/>
        <d v="2023-11-24T00:00:00"/>
        <d v="2023-11-25T00:00:00"/>
        <d v="2023-11-26T00:00:00"/>
        <d v="2023-11-27T00:00:00"/>
        <d v="2023-11-28T00:00:00"/>
        <d v="2023-11-29T00:00:00"/>
        <d v="2023-11-30T00:00:00"/>
        <d v="2023-12-01T00:00:00"/>
        <d v="2023-12-02T00:00:00"/>
        <d v="2023-12-03T00:00:00"/>
        <d v="2023-12-04T00:00:00"/>
        <d v="2023-12-05T00:00:00"/>
        <d v="2023-12-06T00:00:00"/>
        <d v="2023-12-07T00:00:00"/>
        <d v="2023-12-08T00:00:00"/>
        <d v="2023-12-09T00:00:00"/>
        <d v="2023-12-10T00:00:00"/>
        <d v="2023-12-11T00:00:00"/>
        <d v="2023-12-12T00:00:00"/>
        <d v="2023-12-13T00:00:00"/>
        <d v="2023-12-14T00:00:00"/>
        <d v="2023-12-15T00:00:00"/>
        <d v="2023-12-16T00:00:00"/>
        <d v="2023-12-17T00:00:00"/>
        <d v="2023-12-18T00:00:00"/>
        <d v="2023-12-19T00:00:00"/>
        <d v="2023-12-20T00:00:00"/>
        <d v="2023-12-21T00:00:00"/>
        <d v="2023-12-22T00:00:00"/>
        <d v="2023-12-23T00:00:00"/>
        <d v="2023-12-24T00:00:00"/>
        <d v="2023-12-25T00:00:00"/>
        <d v="2023-12-26T00:00:00"/>
        <d v="2023-12-27T00:00:00"/>
        <d v="2023-12-28T00:00:00"/>
        <d v="2023-12-29T00:00:00"/>
        <d v="2023-12-30T00:00:00"/>
        <d v="2023-12-31T00:00:00"/>
        <d v="2024-01-01T00:00:00"/>
        <d v="2024-01-02T00:00:00"/>
        <d v="2024-01-03T00:00:00"/>
        <d v="2024-01-04T00:00:00"/>
        <d v="2024-01-05T00:00:00"/>
        <d v="2024-01-06T00:00:00"/>
        <d v="2024-01-07T00:00:00"/>
        <d v="2024-01-08T00:00:00"/>
        <d v="2024-01-09T00:00:00"/>
        <d v="2024-01-10T00:00:00"/>
        <d v="2024-01-11T00:00:00"/>
        <d v="2024-01-12T00:00:00"/>
        <d v="2024-01-13T00:00:00"/>
        <d v="2024-01-14T00:00:00"/>
        <d v="2024-01-15T00:00:00"/>
        <d v="2024-01-16T00:00:00"/>
        <d v="2024-01-17T00:00:00"/>
        <d v="2024-01-18T00:00:00"/>
        <d v="2024-01-19T00:00:00"/>
        <d v="2024-01-20T00:00:00"/>
        <d v="2024-01-21T00:00:00"/>
        <d v="2024-01-22T00:00:00"/>
        <d v="2024-01-23T00:00:00"/>
        <d v="2024-01-24T00:00:00"/>
        <d v="2024-01-25T00:00:00"/>
        <d v="2024-01-26T00:00:00"/>
        <d v="2024-01-27T00:00:00"/>
        <d v="2024-01-28T00:00:00"/>
        <d v="2024-01-29T00:00:00"/>
        <d v="2024-01-30T00:00:00"/>
        <d v="2024-01-31T00:00:00"/>
        <d v="2024-02-01T00:00:00"/>
        <d v="2024-02-02T00:00:00"/>
        <d v="2024-02-03T00:00:00"/>
        <d v="2024-02-04T00:00:00"/>
        <d v="2024-02-05T00:00:00"/>
        <d v="2024-02-06T00:00:00"/>
        <d v="2024-02-07T00:00:00"/>
        <d v="2024-02-08T00:00:00"/>
        <d v="2024-02-09T00:00:00"/>
        <d v="2024-02-10T00:00:00"/>
        <d v="2024-02-11T00:00:00"/>
        <d v="2024-02-12T00:00:00"/>
        <d v="2024-02-13T00:00:00"/>
        <d v="2024-02-14T00:00:00"/>
        <d v="2024-02-15T00:00:00"/>
        <d v="2024-02-16T00:00:00"/>
        <d v="2024-02-17T00:00:00"/>
        <d v="2024-02-18T00:00:00"/>
        <d v="2024-02-19T00:00:00"/>
        <d v="2024-02-20T00:00:00"/>
        <d v="2024-02-21T00:00:00"/>
        <d v="2024-02-22T00:00:00"/>
        <d v="2024-02-23T00:00:00"/>
        <d v="2024-02-24T00:00:00"/>
        <d v="2024-02-25T00:00:00"/>
        <d v="2024-02-26T00:00:00"/>
        <d v="2024-02-27T00:00:00"/>
        <d v="2024-02-28T00:00:00"/>
        <d v="2024-02-29T00:00:00"/>
        <d v="2024-03-01T00:00:00"/>
        <d v="2024-03-02T00:00:00"/>
        <d v="2024-03-03T00:00:00"/>
        <d v="2024-03-04T00:00:00"/>
        <d v="2024-03-05T00:00:00"/>
        <d v="2024-03-06T00:00:00"/>
        <d v="2024-03-07T00:00:00"/>
        <d v="2024-03-08T00:00:00"/>
        <d v="2024-03-09T00:00:00"/>
        <d v="2024-03-10T00:00:00"/>
        <d v="2024-03-11T00:00:00"/>
        <d v="2024-03-12T00:00:00"/>
        <d v="2024-03-13T00:00:00"/>
        <d v="2024-03-14T00:00:00"/>
        <d v="2024-03-15T00:00:00"/>
        <d v="2024-03-16T00:00:00"/>
        <d v="2024-03-17T00:00:00"/>
        <d v="2024-03-18T00:00:00"/>
        <d v="2024-03-19T00:00:00"/>
        <d v="2024-03-20T00:00:00"/>
        <d v="2024-03-21T00:00:00"/>
        <d v="2024-03-22T00:00:00"/>
        <d v="2024-03-23T00:00:00"/>
        <d v="2024-03-24T00:00:00"/>
        <d v="2024-03-25T00:00:00"/>
        <d v="2024-03-26T00:00:00"/>
        <d v="2024-03-27T00:00:00"/>
        <d v="2024-03-28T00:00:00"/>
        <d v="2024-03-29T00:00:00"/>
        <d v="2024-03-30T00:00:00"/>
        <d v="2024-03-31T00:00:00"/>
        <d v="2024-04-01T00:00:00"/>
        <d v="2024-04-02T00:00:00"/>
        <d v="2024-04-03T00:00:00"/>
        <d v="2024-04-04T00:00:00"/>
        <d v="2024-04-05T00:00:00"/>
        <d v="2024-04-06T00:00:00"/>
        <d v="2024-04-07T00:00:00"/>
        <d v="2024-04-08T00:00:00"/>
        <d v="2024-04-09T00:00:00"/>
        <d v="2024-04-10T00:00:00"/>
        <d v="2024-04-11T00:00:00"/>
        <d v="2024-04-12T00:00:00"/>
        <d v="2024-04-13T00:00:00"/>
        <d v="2024-04-14T00:00:00"/>
        <d v="2024-04-15T00:00:00"/>
        <d v="2024-04-16T00:00:00"/>
        <d v="2024-04-17T00:00:00"/>
        <d v="2024-04-18T00:00:00"/>
        <d v="2024-04-19T00:00:00"/>
        <d v="2024-04-20T00:00:00"/>
        <d v="2024-04-21T00:00:00"/>
        <d v="2024-04-22T00:00:00"/>
        <d v="2024-04-23T00:00:00"/>
        <d v="2024-04-24T00:00:00"/>
        <d v="2024-04-25T00:00:00"/>
        <d v="2024-04-26T00:00:00"/>
        <d v="2024-04-27T00:00:00"/>
        <d v="2024-04-28T00:00:00"/>
        <d v="2024-04-29T00:00:00"/>
        <d v="2024-04-30T00:00:00"/>
        <d v="2024-05-01T00:00:00"/>
        <d v="2024-05-02T00:00:00"/>
        <d v="2024-05-03T00:00:00"/>
        <d v="2024-05-04T00:00:00"/>
        <d v="2024-05-05T00:00:00"/>
        <d v="2024-05-06T00:00:00"/>
        <d v="2024-05-07T00:00:00"/>
        <d v="2024-05-08T00:00:00"/>
        <d v="2024-05-09T00:00:00"/>
        <d v="2024-05-10T00:00:00"/>
        <d v="2024-05-11T00:00:00"/>
        <d v="2024-05-12T00:00:00"/>
        <d v="2024-05-13T00:00:00"/>
        <d v="2024-05-14T00:00:00"/>
        <d v="2024-05-15T00:00:00"/>
        <d v="2024-05-16T00:00:00"/>
        <d v="2024-05-17T00:00:00"/>
        <d v="2024-05-18T00:00:00"/>
        <d v="2024-05-19T00:00:00"/>
        <d v="2024-05-20T00:00:00"/>
        <d v="2024-05-21T00:00:00"/>
        <d v="2024-05-22T00:00:00"/>
        <d v="2024-05-23T00:00:00"/>
        <d v="2024-05-24T00:00:00"/>
        <d v="2024-05-25T00:00:00"/>
        <d v="2024-05-26T00:00:00"/>
        <d v="2024-05-27T00:00:00"/>
        <d v="2024-05-28T00:00:00"/>
        <d v="2024-05-29T00:00:00"/>
        <d v="2024-05-30T00:00:00"/>
        <d v="2024-05-31T00:00:00"/>
      </sharedItems>
      <fieldGroup par="16"/>
    </cacheField>
    <cacheField name="Tipo_Movimiento" numFmtId="0">
      <sharedItems count="3">
        <s v="Venta"/>
        <s v="Produccion"/>
        <s v="Compra"/>
      </sharedItems>
    </cacheField>
    <cacheField name="ID_Producto" numFmtId="0">
      <sharedItems/>
    </cacheField>
    <cacheField name="Nombre_Producto" numFmtId="0">
      <sharedItems count="10">
        <s v="SSD 1TB"/>
        <s v="Tarjeta Gráfica Eco"/>
        <s v="Portátil Z1 Pro"/>
        <s v="Monitor Curvo 27''"/>
        <s v="Webcam HD Pro"/>
        <s v="Batería Larga Duración"/>
        <s v="Portátil Z1"/>
        <s v="SSD 512GB"/>
        <s v="Procesador Gamma"/>
        <s v="Tarjeta Gráfica Pro"/>
      </sharedItems>
    </cacheField>
    <cacheField name="Cantidad" numFmtId="0">
      <sharedItems containsSemiMixedTypes="0" containsString="0" containsNumber="1" containsInteger="1" minValue="-50" maxValue="300"/>
    </cacheField>
    <cacheField name="Costo_Unitario" numFmtId="8">
      <sharedItems containsSemiMixedTypes="0" containsString="0" containsNumber="1" minValue="0" maxValue="459.48"/>
    </cacheField>
    <cacheField name="Precio_Venta_Unitario" numFmtId="8">
      <sharedItems containsSemiMixedTypes="0" containsString="0" containsNumber="1" minValue="0" maxValue="908.91"/>
    </cacheField>
    <cacheField name="Origen" numFmtId="0">
      <sharedItems/>
    </cacheField>
    <cacheField name="Proveedor_Cliente" numFmtId="0">
      <sharedItems/>
    </cacheField>
    <cacheField name="Ingresos" numFmtId="8">
      <sharedItems containsSemiMixedTypes="0" containsString="0" containsNumber="1" minValue="0" maxValue="45263"/>
    </cacheField>
    <cacheField name="CosteAdquisicionPromedio" numFmtId="8">
      <sharedItems containsSemiMixedTypes="0" containsString="0" containsNumber="1" minValue="10.520482758620702" maxValue="206.67616747181975"/>
    </cacheField>
    <cacheField name="Coste_Vemta" numFmtId="8">
      <sharedItems containsSemiMixedTypes="0" containsString="0" containsNumber="1" minValue="0" maxValue="10333.808373590988"/>
    </cacheField>
    <cacheField name="Margen" numFmtId="8">
      <sharedItems containsSemiMixedTypes="0" containsString="0" containsNumber="1" minValue="0" maxValue="34929.19162640901"/>
    </cacheField>
    <cacheField name="Meses (Fecha)" numFmtId="0" databaseField="0">
      <fieldGroup base="1">
        <rangePr groupBy="months" startDate="2022-01-01T00:00:00" endDate="2024-06-01T00:00:00"/>
        <groupItems count="14">
          <s v="&lt;01/01/2022"/>
          <s v="ene"/>
          <s v="feb"/>
          <s v="mar"/>
          <s v="abr"/>
          <s v="may"/>
          <s v="jun"/>
          <s v="jul"/>
          <s v="ago"/>
          <s v="sep"/>
          <s v="oct"/>
          <s v="nov"/>
          <s v="dic"/>
          <s v="&gt;01/06/2024"/>
        </groupItems>
      </fieldGroup>
    </cacheField>
    <cacheField name="Trimestres (Fecha)" numFmtId="0" databaseField="0">
      <fieldGroup base="1">
        <rangePr groupBy="quarters" startDate="2022-01-01T00:00:00" endDate="2024-06-01T00:00:00"/>
        <groupItems count="6">
          <s v="&lt;01/01/2022"/>
          <s v="Trim.1"/>
          <s v="Trim.2"/>
          <s v="Trim.3"/>
          <s v="Trim.4"/>
          <s v="&gt;01/06/2024"/>
        </groupItems>
      </fieldGroup>
    </cacheField>
    <cacheField name="Años (Fecha)" numFmtId="0" databaseField="0">
      <fieldGroup base="1">
        <rangePr groupBy="years" startDate="2022-01-01T00:00:00" endDate="2024-06-01T00:00:00"/>
        <groupItems count="5">
          <s v="&lt;01/01/2022"/>
          <s v="2022"/>
          <s v="2023"/>
          <s v="2024"/>
          <s v="&gt;01/06/2024"/>
        </groupItems>
      </fieldGroup>
    </cacheField>
  </cacheFields>
  <extLst>
    <ext xmlns:x14="http://schemas.microsoft.com/office/spreadsheetml/2009/9/main" uri="{725AE2AE-9491-48be-B2B4-4EB974FC3084}">
      <x14:pivotCacheDefinition pivotCacheId="703584393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997">
  <r>
    <n v="1"/>
    <x v="0"/>
    <x v="0"/>
    <s v="PROD-007"/>
    <x v="0"/>
    <n v="-46"/>
    <n v="0"/>
    <n v="129.09"/>
    <s v="Venta"/>
    <s v="PC Gamers World"/>
    <n v="5938.14"/>
    <n v="28.701865793780652"/>
    <n v="1320.28582651391"/>
    <n v="4617.8541734860901"/>
  </r>
  <r>
    <n v="2"/>
    <x v="0"/>
    <x v="0"/>
    <s v="PROD-003"/>
    <x v="1"/>
    <n v="-44"/>
    <n v="0"/>
    <n v="159.18"/>
    <s v="Venta"/>
    <s v="Global Office"/>
    <n v="7003.92"/>
    <n v="38.917210440456756"/>
    <n v="1712.3572593800973"/>
    <n v="5291.5627406199028"/>
  </r>
  <r>
    <n v="3"/>
    <x v="0"/>
    <x v="1"/>
    <s v="PROD-002"/>
    <x v="2"/>
    <n v="66"/>
    <n v="442.56"/>
    <n v="0"/>
    <s v="Fabricación"/>
    <s v="N/A"/>
    <n v="0"/>
    <n v="206.67616747181975"/>
    <n v="0"/>
    <n v="0"/>
  </r>
  <r>
    <n v="4"/>
    <x v="0"/>
    <x v="1"/>
    <s v="PROD-009"/>
    <x v="3"/>
    <n v="59"/>
    <n v="149"/>
    <n v="0"/>
    <s v="Fabricación"/>
    <s v="N/A"/>
    <n v="0"/>
    <n v="66.956770642201846"/>
    <n v="0"/>
    <n v="0"/>
  </r>
  <r>
    <n v="5"/>
    <x v="0"/>
    <x v="0"/>
    <s v="PROD-010"/>
    <x v="4"/>
    <n v="-14"/>
    <n v="0"/>
    <n v="59.77"/>
    <s v="Venta"/>
    <s v="Venta Directa Online"/>
    <n v="836.78000000000009"/>
    <n v="10.520482758620702"/>
    <n v="147.28675862068982"/>
    <n v="689.49324137931023"/>
  </r>
  <r>
    <n v="6"/>
    <x v="0"/>
    <x v="0"/>
    <s v="PROD-003"/>
    <x v="1"/>
    <n v="-50"/>
    <n v="0"/>
    <n v="158.66999999999999"/>
    <s v="Venta"/>
    <s v="PC Gamers World"/>
    <n v="7933.4999999999991"/>
    <n v="38.917210440456756"/>
    <n v="1945.8605220228378"/>
    <n v="5987.6394779771617"/>
  </r>
  <r>
    <n v="7"/>
    <x v="0"/>
    <x v="0"/>
    <s v="PROD-007"/>
    <x v="0"/>
    <n v="-23"/>
    <n v="0"/>
    <n v="129.4"/>
    <s v="Venta"/>
    <s v="Global Office"/>
    <n v="2976.2000000000003"/>
    <n v="28.701865793780652"/>
    <n v="660.14291325695501"/>
    <n v="2316.0570867430451"/>
  </r>
  <r>
    <n v="8"/>
    <x v="1"/>
    <x v="0"/>
    <s v="PROD-007"/>
    <x v="0"/>
    <n v="-36"/>
    <n v="0"/>
    <n v="130.94999999999999"/>
    <s v="Venta"/>
    <s v="PC Gamers World"/>
    <n v="4714.2"/>
    <n v="28.701865793780652"/>
    <n v="1033.2671685761034"/>
    <n v="3680.9328314238965"/>
  </r>
  <r>
    <n v="9"/>
    <x v="1"/>
    <x v="2"/>
    <s v="PROD-008"/>
    <x v="5"/>
    <n v="193"/>
    <n v="45.98"/>
    <n v="0"/>
    <s v="Compra"/>
    <s v="Componentes Globales"/>
    <n v="0"/>
    <n v="18.458651685393257"/>
    <n v="0"/>
    <n v="0"/>
  </r>
  <r>
    <n v="10"/>
    <x v="1"/>
    <x v="0"/>
    <s v="PROD-009"/>
    <x v="3"/>
    <n v="-31"/>
    <n v="0"/>
    <n v="296.14"/>
    <s v="Venta"/>
    <s v="PC Gamers World"/>
    <n v="9180.34"/>
    <n v="66.956770642201846"/>
    <n v="2075.6598899082574"/>
    <n v="7104.6801100917428"/>
  </r>
  <r>
    <n v="11"/>
    <x v="1"/>
    <x v="1"/>
    <s v="PROD-002"/>
    <x v="2"/>
    <n v="41"/>
    <n v="450.58"/>
    <n v="0"/>
    <s v="Fabricación"/>
    <s v="N/A"/>
    <n v="0"/>
    <n v="206.67616747181975"/>
    <n v="0"/>
    <n v="0"/>
  </r>
  <r>
    <n v="12"/>
    <x v="1"/>
    <x v="1"/>
    <s v="PROD-002"/>
    <x v="2"/>
    <n v="20"/>
    <n v="451.29"/>
    <n v="0"/>
    <s v="Fabricación"/>
    <s v="N/A"/>
    <n v="0"/>
    <n v="206.67616747181975"/>
    <n v="0"/>
    <n v="0"/>
  </r>
  <r>
    <n v="13"/>
    <x v="1"/>
    <x v="1"/>
    <s v="PROD-001"/>
    <x v="6"/>
    <n v="65"/>
    <n v="246.27"/>
    <n v="0"/>
    <s v="Fabricación"/>
    <s v="N/A"/>
    <n v="0"/>
    <n v="111.99406451612904"/>
    <n v="0"/>
    <n v="0"/>
  </r>
  <r>
    <n v="14"/>
    <x v="1"/>
    <x v="1"/>
    <s v="PROD-002"/>
    <x v="2"/>
    <n v="70"/>
    <n v="455.07"/>
    <n v="0"/>
    <s v="Fabricación"/>
    <s v="N/A"/>
    <n v="0"/>
    <n v="206.67616747181975"/>
    <n v="0"/>
    <n v="0"/>
  </r>
  <r>
    <n v="15"/>
    <x v="2"/>
    <x v="2"/>
    <s v="PROD-008"/>
    <x v="5"/>
    <n v="299"/>
    <n v="45.85"/>
    <n v="0"/>
    <s v="Compra"/>
    <s v="VisionParts"/>
    <n v="0"/>
    <n v="18.458651685393257"/>
    <n v="0"/>
    <n v="0"/>
  </r>
  <r>
    <n v="16"/>
    <x v="2"/>
    <x v="2"/>
    <s v="PROD-003"/>
    <x v="1"/>
    <n v="250"/>
    <n v="85.49"/>
    <n v="0"/>
    <s v="Compra"/>
    <s v="TechSupplies Inc,"/>
    <n v="0"/>
    <n v="38.917210440456756"/>
    <n v="0"/>
    <n v="0"/>
  </r>
  <r>
    <n v="17"/>
    <x v="2"/>
    <x v="0"/>
    <s v="PROD-006"/>
    <x v="7"/>
    <n v="-25"/>
    <n v="0"/>
    <n v="79.400000000000006"/>
    <s v="Venta"/>
    <s v="Venta Directa Online"/>
    <n v="1985.0000000000002"/>
    <n v="15.49574137931034"/>
    <n v="387.39353448275853"/>
    <n v="1597.6064655172418"/>
  </r>
  <r>
    <n v="18"/>
    <x v="2"/>
    <x v="0"/>
    <s v="PROD-006"/>
    <x v="7"/>
    <n v="-49"/>
    <n v="0"/>
    <n v="79.52"/>
    <s v="Venta"/>
    <s v="CorpTech Solutions"/>
    <n v="3896.48"/>
    <n v="15.49574137931034"/>
    <n v="759.29132758620665"/>
    <n v="3137.1886724137935"/>
  </r>
  <r>
    <n v="19"/>
    <x v="2"/>
    <x v="0"/>
    <s v="PROD-005"/>
    <x v="8"/>
    <n v="-38"/>
    <n v="0"/>
    <n v="221.3"/>
    <s v="Venta"/>
    <s v="CorpTech Solutions"/>
    <n v="8409.4"/>
    <n v="54.214840425531932"/>
    <n v="2060.1639361702132"/>
    <n v="6349.2360638297869"/>
  </r>
  <r>
    <n v="20"/>
    <x v="2"/>
    <x v="0"/>
    <s v="PROD-007"/>
    <x v="0"/>
    <n v="-5"/>
    <n v="0"/>
    <n v="129.21"/>
    <s v="Venta"/>
    <s v="Venta Directa Online"/>
    <n v="646.05000000000007"/>
    <n v="28.701865793780652"/>
    <n v="143.50932896890325"/>
    <n v="502.54067103109685"/>
  </r>
  <r>
    <n v="21"/>
    <x v="2"/>
    <x v="0"/>
    <s v="PROD-005"/>
    <x v="8"/>
    <n v="-17"/>
    <n v="0"/>
    <n v="219.89"/>
    <s v="Venta"/>
    <s v="CorpTech Solutions"/>
    <n v="3738.1299999999997"/>
    <n v="54.214840425531932"/>
    <n v="921.65228723404289"/>
    <n v="2816.4777127659568"/>
  </r>
  <r>
    <n v="22"/>
    <x v="3"/>
    <x v="2"/>
    <s v="PROD-007"/>
    <x v="0"/>
    <n v="234"/>
    <n v="65.56"/>
    <n v="0"/>
    <s v="Compra"/>
    <s v="TechSupplies Inc,"/>
    <n v="0"/>
    <n v="28.701865793780652"/>
    <n v="0"/>
    <n v="0"/>
  </r>
  <r>
    <n v="23"/>
    <x v="3"/>
    <x v="2"/>
    <s v="PROD-008"/>
    <x v="5"/>
    <n v="190"/>
    <n v="45.21"/>
    <n v="0"/>
    <s v="Compra"/>
    <s v="Componentes Globales"/>
    <n v="0"/>
    <n v="18.458651685393257"/>
    <n v="0"/>
    <n v="0"/>
  </r>
  <r>
    <n v="24"/>
    <x v="3"/>
    <x v="0"/>
    <s v="PROD-001"/>
    <x v="6"/>
    <n v="-29"/>
    <n v="0"/>
    <n v="500.47"/>
    <s v="Venta"/>
    <s v="Venta Directa Online"/>
    <n v="14513.630000000001"/>
    <n v="111.99406451612904"/>
    <n v="3247.8278709677425"/>
    <n v="11265.802129032258"/>
  </r>
  <r>
    <n v="25"/>
    <x v="3"/>
    <x v="0"/>
    <s v="PROD-003"/>
    <x v="1"/>
    <n v="-26"/>
    <n v="0"/>
    <n v="159.93"/>
    <s v="Venta"/>
    <s v="CorpTech Solutions"/>
    <n v="4158.18"/>
    <n v="38.917210440456756"/>
    <n v="1011.8474714518757"/>
    <n v="3146.3325285481246"/>
  </r>
  <r>
    <n v="26"/>
    <x v="3"/>
    <x v="2"/>
    <s v="PROD-008"/>
    <x v="5"/>
    <n v="52"/>
    <n v="44.83"/>
    <n v="0"/>
    <s v="Compra"/>
    <s v="VisionParts"/>
    <n v="0"/>
    <n v="18.458651685393257"/>
    <n v="0"/>
    <n v="0"/>
  </r>
  <r>
    <n v="27"/>
    <x v="3"/>
    <x v="2"/>
    <s v="PROD-006"/>
    <x v="7"/>
    <n v="277"/>
    <n v="35.340000000000003"/>
    <n v="0"/>
    <s v="Compra"/>
    <s v="TechSupplies Inc,"/>
    <n v="0"/>
    <n v="15.49574137931034"/>
    <n v="0"/>
    <n v="0"/>
  </r>
  <r>
    <n v="28"/>
    <x v="3"/>
    <x v="2"/>
    <s v="PROD-007"/>
    <x v="0"/>
    <n v="242"/>
    <n v="66.650000000000006"/>
    <n v="0"/>
    <s v="Compra"/>
    <s v="PowerCell Co,"/>
    <n v="0"/>
    <n v="28.701865793780652"/>
    <n v="0"/>
    <n v="0"/>
  </r>
  <r>
    <n v="29"/>
    <x v="4"/>
    <x v="0"/>
    <s v="PROD-007"/>
    <x v="0"/>
    <n v="-47"/>
    <n v="0"/>
    <n v="129.79"/>
    <s v="Venta"/>
    <s v="PC Gamers World"/>
    <n v="6100.1299999999992"/>
    <n v="28.701865793780652"/>
    <n v="1348.9876923076906"/>
    <n v="4751.1423076923083"/>
  </r>
  <r>
    <n v="30"/>
    <x v="4"/>
    <x v="1"/>
    <s v="PROD-001"/>
    <x v="6"/>
    <n v="85"/>
    <n v="248.69"/>
    <n v="0"/>
    <s v="Fabricación"/>
    <s v="N/A"/>
    <n v="0"/>
    <n v="111.99406451612904"/>
    <n v="0"/>
    <n v="0"/>
  </r>
  <r>
    <n v="31"/>
    <x v="4"/>
    <x v="0"/>
    <s v="PROD-001"/>
    <x v="6"/>
    <n v="-10"/>
    <n v="0"/>
    <n v="502.3"/>
    <s v="Venta"/>
    <s v="Global Office"/>
    <n v="5023"/>
    <n v="111.99406451612904"/>
    <n v="1119.9406451612904"/>
    <n v="3903.0593548387096"/>
  </r>
  <r>
    <n v="32"/>
    <x v="4"/>
    <x v="2"/>
    <s v="PROD-005"/>
    <x v="8"/>
    <n v="292"/>
    <n v="119.41"/>
    <n v="0"/>
    <s v="Compra"/>
    <s v="VisionParts"/>
    <n v="0"/>
    <n v="54.214840425531932"/>
    <n v="0"/>
    <n v="0"/>
  </r>
  <r>
    <n v="33"/>
    <x v="4"/>
    <x v="2"/>
    <s v="PROD-003"/>
    <x v="1"/>
    <n v="174"/>
    <n v="86.98"/>
    <n v="0"/>
    <s v="Compra"/>
    <s v="Componentes Globales"/>
    <n v="0"/>
    <n v="38.917210440456756"/>
    <n v="0"/>
    <n v="0"/>
  </r>
  <r>
    <n v="34"/>
    <x v="4"/>
    <x v="2"/>
    <s v="PROD-010"/>
    <x v="4"/>
    <n v="176"/>
    <n v="25.32"/>
    <n v="0"/>
    <s v="Compra"/>
    <s v="TechSupplies Inc,"/>
    <n v="0"/>
    <n v="10.520482758620702"/>
    <n v="0"/>
    <n v="0"/>
  </r>
  <r>
    <n v="35"/>
    <x v="4"/>
    <x v="0"/>
    <s v="PROD-010"/>
    <x v="4"/>
    <n v="-30"/>
    <n v="0"/>
    <n v="60.35"/>
    <s v="Venta"/>
    <s v="Global Office"/>
    <n v="1810.5"/>
    <n v="10.520482758620702"/>
    <n v="315.61448275862108"/>
    <n v="1494.8855172413789"/>
  </r>
  <r>
    <n v="36"/>
    <x v="5"/>
    <x v="2"/>
    <s v="PROD-006"/>
    <x v="7"/>
    <n v="244"/>
    <n v="35.61"/>
    <n v="0"/>
    <s v="Compra"/>
    <s v="TechSupplies Inc,"/>
    <n v="0"/>
    <n v="15.49574137931034"/>
    <n v="0"/>
    <n v="0"/>
  </r>
  <r>
    <n v="37"/>
    <x v="5"/>
    <x v="2"/>
    <s v="PROD-005"/>
    <x v="8"/>
    <n v="277"/>
    <n v="118.82"/>
    <n v="0"/>
    <s v="Compra"/>
    <s v="TechSupplies Inc,"/>
    <n v="0"/>
    <n v="54.214840425531932"/>
    <n v="0"/>
    <n v="0"/>
  </r>
  <r>
    <n v="38"/>
    <x v="5"/>
    <x v="0"/>
    <s v="PROD-003"/>
    <x v="1"/>
    <n v="-49"/>
    <n v="0"/>
    <n v="159.30000000000001"/>
    <s v="Venta"/>
    <s v="Global Office"/>
    <n v="7805.7000000000007"/>
    <n v="38.917210440456756"/>
    <n v="1906.9433115823811"/>
    <n v="5898.7566884176194"/>
  </r>
  <r>
    <n v="39"/>
    <x v="5"/>
    <x v="0"/>
    <s v="PROD-009"/>
    <x v="3"/>
    <n v="-29"/>
    <n v="0"/>
    <n v="300.58"/>
    <s v="Venta"/>
    <s v="CorpTech Solutions"/>
    <n v="8716.82"/>
    <n v="66.956770642201846"/>
    <n v="1941.7463486238535"/>
    <n v="6775.0736513761458"/>
  </r>
  <r>
    <n v="40"/>
    <x v="5"/>
    <x v="2"/>
    <s v="PROD-005"/>
    <x v="8"/>
    <n v="288"/>
    <n v="118.15"/>
    <n v="0"/>
    <s v="Compra"/>
    <s v="TechSupplies Inc,"/>
    <n v="0"/>
    <n v="54.214840425531932"/>
    <n v="0"/>
    <n v="0"/>
  </r>
  <r>
    <n v="41"/>
    <x v="5"/>
    <x v="1"/>
    <s v="PROD-002"/>
    <x v="2"/>
    <n v="36"/>
    <n v="454.11"/>
    <n v="0"/>
    <s v="Fabricación"/>
    <s v="N/A"/>
    <n v="0"/>
    <n v="206.67616747181975"/>
    <n v="0"/>
    <n v="0"/>
  </r>
  <r>
    <n v="42"/>
    <x v="6"/>
    <x v="0"/>
    <s v="PROD-004"/>
    <x v="9"/>
    <n v="-21"/>
    <n v="0"/>
    <n v="348.24"/>
    <s v="Venta"/>
    <s v="Global Office"/>
    <n v="7313.04"/>
    <n v="81.910562499999997"/>
    <n v="1720.1218125"/>
    <n v="5592.9181874999995"/>
  </r>
  <r>
    <n v="43"/>
    <x v="6"/>
    <x v="0"/>
    <s v="PROD-001"/>
    <x v="6"/>
    <n v="-32"/>
    <n v="0"/>
    <n v="501.47"/>
    <s v="Venta"/>
    <s v="Global Office"/>
    <n v="16047.04"/>
    <n v="111.99406451612904"/>
    <n v="3583.8100645161294"/>
    <n v="12463.229935483872"/>
  </r>
  <r>
    <n v="44"/>
    <x v="6"/>
    <x v="0"/>
    <s v="PROD-006"/>
    <x v="7"/>
    <n v="-8"/>
    <n v="0"/>
    <n v="80.239999999999995"/>
    <s v="Venta"/>
    <s v="Global Office"/>
    <n v="641.91999999999996"/>
    <n v="15.49574137931034"/>
    <n v="123.96593103448272"/>
    <n v="517.95406896551719"/>
  </r>
  <r>
    <n v="45"/>
    <x v="6"/>
    <x v="0"/>
    <s v="PROD-006"/>
    <x v="7"/>
    <n v="-5"/>
    <n v="0"/>
    <n v="79.72"/>
    <s v="Venta"/>
    <s v="EducaTech"/>
    <n v="398.6"/>
    <n v="15.49574137931034"/>
    <n v="77.478706896551699"/>
    <n v="321.12129310344835"/>
  </r>
  <r>
    <n v="46"/>
    <x v="6"/>
    <x v="2"/>
    <s v="PROD-007"/>
    <x v="0"/>
    <n v="285"/>
    <n v="65.959999999999994"/>
    <n v="0"/>
    <s v="Compra"/>
    <s v="VisionParts"/>
    <n v="0"/>
    <n v="28.701865793780652"/>
    <n v="0"/>
    <n v="0"/>
  </r>
  <r>
    <n v="47"/>
    <x v="6"/>
    <x v="2"/>
    <s v="PROD-005"/>
    <x v="8"/>
    <n v="237"/>
    <n v="117.66"/>
    <n v="0"/>
    <s v="Compra"/>
    <s v="PowerCell Co,"/>
    <n v="0"/>
    <n v="54.214840425531932"/>
    <n v="0"/>
    <n v="0"/>
  </r>
  <r>
    <n v="48"/>
    <x v="6"/>
    <x v="0"/>
    <s v="PROD-003"/>
    <x v="1"/>
    <n v="-42"/>
    <n v="0"/>
    <n v="158.56"/>
    <s v="Venta"/>
    <s v="EducaTech"/>
    <n v="6659.52"/>
    <n v="38.917210440456756"/>
    <n v="1634.5228384991838"/>
    <n v="5024.9971615008162"/>
  </r>
  <r>
    <n v="49"/>
    <x v="7"/>
    <x v="0"/>
    <s v="PROD-001"/>
    <x v="6"/>
    <n v="-43"/>
    <n v="0"/>
    <n v="499.95"/>
    <s v="Venta"/>
    <s v="CorpTech Solutions"/>
    <n v="21497.85"/>
    <n v="111.99406451612904"/>
    <n v="4815.7447741935484"/>
    <n v="16682.105225806452"/>
  </r>
  <r>
    <n v="50"/>
    <x v="7"/>
    <x v="0"/>
    <s v="PROD-007"/>
    <x v="0"/>
    <n v="-21"/>
    <n v="0"/>
    <n v="129.38"/>
    <s v="Venta"/>
    <s v="PC Gamers World"/>
    <n v="2716.98"/>
    <n v="28.701865793780652"/>
    <n v="602.7391816693937"/>
    <n v="2114.2408183306061"/>
  </r>
  <r>
    <n v="51"/>
    <x v="7"/>
    <x v="2"/>
    <s v="PROD-008"/>
    <x v="5"/>
    <n v="190"/>
    <n v="44.72"/>
    <n v="0"/>
    <s v="Compra"/>
    <s v="VisionParts"/>
    <n v="0"/>
    <n v="18.458651685393257"/>
    <n v="0"/>
    <n v="0"/>
  </r>
  <r>
    <n v="52"/>
    <x v="7"/>
    <x v="0"/>
    <s v="PROD-007"/>
    <x v="0"/>
    <n v="-45"/>
    <n v="0"/>
    <n v="128.96"/>
    <s v="Venta"/>
    <s v="Global Office"/>
    <n v="5803.2000000000007"/>
    <n v="28.701865793780652"/>
    <n v="1291.5839607201294"/>
    <n v="4511.6160392798711"/>
  </r>
  <r>
    <n v="53"/>
    <x v="7"/>
    <x v="0"/>
    <s v="PROD-003"/>
    <x v="1"/>
    <n v="-25"/>
    <n v="0"/>
    <n v="161.25"/>
    <s v="Venta"/>
    <s v="PC Gamers World"/>
    <n v="4031.25"/>
    <n v="38.917210440456756"/>
    <n v="972.93026101141891"/>
    <n v="3058.3197389885809"/>
  </r>
  <r>
    <n v="54"/>
    <x v="7"/>
    <x v="0"/>
    <s v="PROD-002"/>
    <x v="2"/>
    <n v="-31"/>
    <n v="0"/>
    <n v="904.3"/>
    <s v="Venta"/>
    <s v="Venta Directa Online"/>
    <n v="28033.3"/>
    <n v="206.67616747181975"/>
    <n v="6406.9611916264121"/>
    <n v="21626.338808373588"/>
  </r>
  <r>
    <n v="55"/>
    <x v="7"/>
    <x v="1"/>
    <s v="PROD-009"/>
    <x v="3"/>
    <n v="23"/>
    <n v="148.4"/>
    <n v="0"/>
    <s v="Fabricación"/>
    <s v="N/A"/>
    <n v="0"/>
    <n v="66.956770642201846"/>
    <n v="0"/>
    <n v="0"/>
  </r>
  <r>
    <n v="56"/>
    <x v="8"/>
    <x v="2"/>
    <s v="PROD-007"/>
    <x v="0"/>
    <n v="124"/>
    <n v="65.459999999999994"/>
    <n v="0"/>
    <s v="Compra"/>
    <s v="VisionParts"/>
    <n v="0"/>
    <n v="28.701865793780652"/>
    <n v="0"/>
    <n v="0"/>
  </r>
  <r>
    <n v="57"/>
    <x v="8"/>
    <x v="2"/>
    <s v="PROD-004"/>
    <x v="9"/>
    <n v="211"/>
    <n v="177.67"/>
    <n v="0"/>
    <s v="Compra"/>
    <s v="Componentes Globales"/>
    <n v="0"/>
    <n v="81.910562499999997"/>
    <n v="0"/>
    <n v="0"/>
  </r>
  <r>
    <n v="58"/>
    <x v="8"/>
    <x v="2"/>
    <s v="PROD-006"/>
    <x v="7"/>
    <n v="158"/>
    <n v="35.880000000000003"/>
    <n v="0"/>
    <s v="Compra"/>
    <s v="PowerCell Co,"/>
    <n v="0"/>
    <n v="15.49574137931034"/>
    <n v="0"/>
    <n v="0"/>
  </r>
  <r>
    <n v="59"/>
    <x v="8"/>
    <x v="2"/>
    <s v="PROD-004"/>
    <x v="9"/>
    <n v="169"/>
    <n v="178.36"/>
    <n v="0"/>
    <s v="Compra"/>
    <s v="VisionParts"/>
    <n v="0"/>
    <n v="81.910562499999997"/>
    <n v="0"/>
    <n v="0"/>
  </r>
  <r>
    <n v="60"/>
    <x v="8"/>
    <x v="1"/>
    <s v="PROD-001"/>
    <x v="6"/>
    <n v="24"/>
    <n v="251.69"/>
    <n v="0"/>
    <s v="Fabricación"/>
    <s v="N/A"/>
    <n v="0"/>
    <n v="111.99406451612904"/>
    <n v="0"/>
    <n v="0"/>
  </r>
  <r>
    <n v="61"/>
    <x v="8"/>
    <x v="2"/>
    <s v="PROD-006"/>
    <x v="7"/>
    <n v="264"/>
    <n v="36.450000000000003"/>
    <n v="0"/>
    <s v="Compra"/>
    <s v="PowerCell Co,"/>
    <n v="0"/>
    <n v="15.49574137931034"/>
    <n v="0"/>
    <n v="0"/>
  </r>
  <r>
    <n v="62"/>
    <x v="8"/>
    <x v="0"/>
    <s v="PROD-005"/>
    <x v="8"/>
    <n v="-23"/>
    <n v="0"/>
    <n v="219.58"/>
    <s v="Venta"/>
    <s v="CorpTech Solutions"/>
    <n v="5050.34"/>
    <n v="54.214840425531932"/>
    <n v="1246.9413297872345"/>
    <n v="3803.3986702127659"/>
  </r>
  <r>
    <n v="63"/>
    <x v="9"/>
    <x v="1"/>
    <s v="PROD-002"/>
    <x v="2"/>
    <n v="50"/>
    <n v="456.25"/>
    <n v="0"/>
    <s v="Fabricación"/>
    <s v="N/A"/>
    <n v="0"/>
    <n v="206.67616747181975"/>
    <n v="0"/>
    <n v="0"/>
  </r>
  <r>
    <n v="64"/>
    <x v="9"/>
    <x v="1"/>
    <s v="PROD-009"/>
    <x v="3"/>
    <n v="40"/>
    <n v="149.6"/>
    <n v="0"/>
    <s v="Fabricación"/>
    <s v="N/A"/>
    <n v="0"/>
    <n v="66.956770642201846"/>
    <n v="0"/>
    <n v="0"/>
  </r>
  <r>
    <n v="65"/>
    <x v="9"/>
    <x v="0"/>
    <s v="PROD-002"/>
    <x v="2"/>
    <n v="-44"/>
    <n v="0"/>
    <n v="908.9"/>
    <s v="Venta"/>
    <s v="Venta Directa Online"/>
    <n v="39991.599999999999"/>
    <n v="206.67616747181975"/>
    <n v="9093.7513687600695"/>
    <n v="30897.848631239929"/>
  </r>
  <r>
    <n v="66"/>
    <x v="9"/>
    <x v="1"/>
    <s v="PROD-002"/>
    <x v="2"/>
    <n v="53"/>
    <n v="451.97"/>
    <n v="0"/>
    <s v="Fabricación"/>
    <s v="N/A"/>
    <n v="0"/>
    <n v="206.67616747181975"/>
    <n v="0"/>
    <n v="0"/>
  </r>
  <r>
    <n v="67"/>
    <x v="9"/>
    <x v="0"/>
    <s v="PROD-010"/>
    <x v="4"/>
    <n v="-7"/>
    <n v="0"/>
    <n v="59.93"/>
    <s v="Venta"/>
    <s v="Venta Directa Online"/>
    <n v="419.51"/>
    <n v="10.520482758620702"/>
    <n v="73.643379310344912"/>
    <n v="345.86662068965506"/>
  </r>
  <r>
    <n v="68"/>
    <x v="9"/>
    <x v="2"/>
    <s v="PROD-005"/>
    <x v="8"/>
    <n v="119"/>
    <n v="119.45"/>
    <n v="0"/>
    <s v="Compra"/>
    <s v="PowerCell Co,"/>
    <n v="0"/>
    <n v="54.214840425531932"/>
    <n v="0"/>
    <n v="0"/>
  </r>
  <r>
    <n v="69"/>
    <x v="9"/>
    <x v="1"/>
    <s v="PROD-001"/>
    <x v="6"/>
    <n v="83"/>
    <n v="250.22"/>
    <n v="0"/>
    <s v="Fabricación"/>
    <s v="N/A"/>
    <n v="0"/>
    <n v="111.99406451612904"/>
    <n v="0"/>
    <n v="0"/>
  </r>
  <r>
    <n v="70"/>
    <x v="10"/>
    <x v="2"/>
    <s v="PROD-005"/>
    <x v="8"/>
    <n v="218"/>
    <n v="121.9"/>
    <n v="0"/>
    <s v="Compra"/>
    <s v="Componentes Globales"/>
    <n v="0"/>
    <n v="54.214840425531932"/>
    <n v="0"/>
    <n v="0"/>
  </r>
  <r>
    <n v="71"/>
    <x v="10"/>
    <x v="0"/>
    <s v="PROD-002"/>
    <x v="2"/>
    <n v="-23"/>
    <n v="0"/>
    <n v="904.84"/>
    <s v="Venta"/>
    <s v="EducaTech"/>
    <n v="20811.32"/>
    <n v="206.67616747181975"/>
    <n v="4753.5518518518547"/>
    <n v="16057.768148148145"/>
  </r>
  <r>
    <n v="72"/>
    <x v="10"/>
    <x v="0"/>
    <s v="PROD-004"/>
    <x v="9"/>
    <n v="-43"/>
    <n v="0"/>
    <n v="350.27"/>
    <s v="Venta"/>
    <s v="PC Gamers World"/>
    <n v="15061.609999999999"/>
    <n v="81.910562499999997"/>
    <n v="3522.1541874999998"/>
    <n v="11539.455812499999"/>
  </r>
  <r>
    <n v="73"/>
    <x v="10"/>
    <x v="2"/>
    <s v="PROD-010"/>
    <x v="4"/>
    <n v="244"/>
    <n v="24.55"/>
    <n v="0"/>
    <s v="Compra"/>
    <s v="TechSupplies Inc,"/>
    <n v="0"/>
    <n v="10.520482758620702"/>
    <n v="0"/>
    <n v="0"/>
  </r>
  <r>
    <n v="74"/>
    <x v="10"/>
    <x v="2"/>
    <s v="PROD-006"/>
    <x v="7"/>
    <n v="116"/>
    <n v="36.36"/>
    <n v="0"/>
    <s v="Compra"/>
    <s v="VisionParts"/>
    <n v="0"/>
    <n v="15.49574137931034"/>
    <n v="0"/>
    <n v="0"/>
  </r>
  <r>
    <n v="75"/>
    <x v="10"/>
    <x v="2"/>
    <s v="PROD-004"/>
    <x v="9"/>
    <n v="121"/>
    <n v="179.07"/>
    <n v="0"/>
    <s v="Compra"/>
    <s v="Componentes Globales"/>
    <n v="0"/>
    <n v="81.910562499999997"/>
    <n v="0"/>
    <n v="0"/>
  </r>
  <r>
    <n v="76"/>
    <x v="11"/>
    <x v="2"/>
    <s v="PROD-010"/>
    <x v="4"/>
    <n v="225"/>
    <n v="24.83"/>
    <n v="0"/>
    <s v="Compra"/>
    <s v="VisionParts"/>
    <n v="0"/>
    <n v="10.520482758620702"/>
    <n v="0"/>
    <n v="0"/>
  </r>
  <r>
    <n v="77"/>
    <x v="11"/>
    <x v="2"/>
    <s v="PROD-006"/>
    <x v="7"/>
    <n v="173"/>
    <n v="35.549999999999997"/>
    <n v="0"/>
    <s v="Compra"/>
    <s v="PowerCell Co,"/>
    <n v="0"/>
    <n v="15.49574137931034"/>
    <n v="0"/>
    <n v="0"/>
  </r>
  <r>
    <n v="78"/>
    <x v="11"/>
    <x v="0"/>
    <s v="PROD-004"/>
    <x v="9"/>
    <n v="-17"/>
    <n v="0"/>
    <n v="347.45"/>
    <s v="Venta"/>
    <s v="EducaTech"/>
    <n v="5906.65"/>
    <n v="81.910562499999997"/>
    <n v="1392.4795624999999"/>
    <n v="4514.1704374999999"/>
  </r>
  <r>
    <n v="79"/>
    <x v="11"/>
    <x v="0"/>
    <s v="PROD-004"/>
    <x v="9"/>
    <n v="-35"/>
    <n v="0"/>
    <n v="351.27"/>
    <s v="Venta"/>
    <s v="Global Office"/>
    <n v="12294.449999999999"/>
    <n v="81.910562499999997"/>
    <n v="2866.8696875000001"/>
    <n v="9427.5803124999984"/>
  </r>
  <r>
    <n v="80"/>
    <x v="11"/>
    <x v="2"/>
    <s v="PROD-006"/>
    <x v="7"/>
    <n v="245"/>
    <n v="36.32"/>
    <n v="0"/>
    <s v="Compra"/>
    <s v="VisionParts"/>
    <n v="0"/>
    <n v="15.49574137931034"/>
    <n v="0"/>
    <n v="0"/>
  </r>
  <r>
    <n v="81"/>
    <x v="11"/>
    <x v="0"/>
    <s v="PROD-004"/>
    <x v="9"/>
    <n v="-9"/>
    <n v="0"/>
    <n v="351.39"/>
    <s v="Venta"/>
    <s v="PC Gamers World"/>
    <n v="3162.5099999999998"/>
    <n v="81.910562499999997"/>
    <n v="737.19506249999995"/>
    <n v="2425.3149374999998"/>
  </r>
  <r>
    <n v="82"/>
    <x v="11"/>
    <x v="1"/>
    <s v="PROD-009"/>
    <x v="3"/>
    <n v="34"/>
    <n v="150.83000000000001"/>
    <n v="0"/>
    <s v="Fabricación"/>
    <s v="N/A"/>
    <n v="0"/>
    <n v="66.956770642201846"/>
    <n v="0"/>
    <n v="0"/>
  </r>
  <r>
    <n v="83"/>
    <x v="12"/>
    <x v="1"/>
    <s v="PROD-009"/>
    <x v="3"/>
    <n v="68"/>
    <n v="152.41"/>
    <n v="0"/>
    <s v="Fabricación"/>
    <s v="N/A"/>
    <n v="0"/>
    <n v="66.956770642201846"/>
    <n v="0"/>
    <n v="0"/>
  </r>
  <r>
    <n v="84"/>
    <x v="12"/>
    <x v="2"/>
    <s v="PROD-008"/>
    <x v="5"/>
    <n v="87"/>
    <n v="45.52"/>
    <n v="0"/>
    <s v="Compra"/>
    <s v="TechSupplies Inc,"/>
    <n v="0"/>
    <n v="18.458651685393257"/>
    <n v="0"/>
    <n v="0"/>
  </r>
  <r>
    <n v="85"/>
    <x v="12"/>
    <x v="2"/>
    <s v="PROD-006"/>
    <x v="7"/>
    <n v="110"/>
    <n v="35.299999999999997"/>
    <n v="0"/>
    <s v="Compra"/>
    <s v="Componentes Globales"/>
    <n v="0"/>
    <n v="15.49574137931034"/>
    <n v="0"/>
    <n v="0"/>
  </r>
  <r>
    <n v="86"/>
    <x v="12"/>
    <x v="1"/>
    <s v="PROD-009"/>
    <x v="3"/>
    <n v="77"/>
    <n v="151.80000000000001"/>
    <n v="0"/>
    <s v="Fabricación"/>
    <s v="N/A"/>
    <n v="0"/>
    <n v="66.956770642201846"/>
    <n v="0"/>
    <n v="0"/>
  </r>
  <r>
    <n v="87"/>
    <x v="12"/>
    <x v="1"/>
    <s v="PROD-002"/>
    <x v="2"/>
    <n v="77"/>
    <n v="455.02"/>
    <n v="0"/>
    <s v="Fabricación"/>
    <s v="N/A"/>
    <n v="0"/>
    <n v="206.67616747181975"/>
    <n v="0"/>
    <n v="0"/>
  </r>
  <r>
    <n v="88"/>
    <x v="12"/>
    <x v="2"/>
    <s v="PROD-006"/>
    <x v="7"/>
    <n v="103"/>
    <n v="35.39"/>
    <n v="0"/>
    <s v="Compra"/>
    <s v="PowerCell Co,"/>
    <n v="0"/>
    <n v="15.49574137931034"/>
    <n v="0"/>
    <n v="0"/>
  </r>
  <r>
    <n v="89"/>
    <x v="12"/>
    <x v="1"/>
    <s v="PROD-002"/>
    <x v="2"/>
    <n v="78"/>
    <n v="446.94"/>
    <n v="0"/>
    <s v="Fabricación"/>
    <s v="N/A"/>
    <n v="0"/>
    <n v="206.67616747181975"/>
    <n v="0"/>
    <n v="0"/>
  </r>
  <r>
    <n v="90"/>
    <x v="13"/>
    <x v="0"/>
    <s v="PROD-006"/>
    <x v="7"/>
    <n v="-24"/>
    <n v="0"/>
    <n v="79.89"/>
    <s v="Venta"/>
    <s v="EducaTech"/>
    <n v="1917.3600000000001"/>
    <n v="15.49574137931034"/>
    <n v="371.89779310344818"/>
    <n v="1545.4622068965518"/>
  </r>
  <r>
    <n v="91"/>
    <x v="13"/>
    <x v="0"/>
    <s v="PROD-004"/>
    <x v="9"/>
    <n v="-15"/>
    <n v="0"/>
    <n v="348.43"/>
    <s v="Venta"/>
    <s v="CorpTech Solutions"/>
    <n v="5226.45"/>
    <n v="81.910562499999997"/>
    <n v="1228.6584375"/>
    <n v="3997.7915624999996"/>
  </r>
  <r>
    <n v="92"/>
    <x v="13"/>
    <x v="2"/>
    <s v="PROD-003"/>
    <x v="1"/>
    <n v="64"/>
    <n v="85.36"/>
    <n v="0"/>
    <s v="Compra"/>
    <s v="PowerCell Co,"/>
    <n v="0"/>
    <n v="38.917210440456756"/>
    <n v="0"/>
    <n v="0"/>
  </r>
  <r>
    <n v="93"/>
    <x v="13"/>
    <x v="0"/>
    <s v="PROD-005"/>
    <x v="8"/>
    <n v="-27"/>
    <n v="0"/>
    <n v="218.93"/>
    <s v="Venta"/>
    <s v="Global Office"/>
    <n v="5911.1100000000006"/>
    <n v="54.214840425531932"/>
    <n v="1463.8006914893622"/>
    <n v="4447.3093085106384"/>
  </r>
  <r>
    <n v="94"/>
    <x v="13"/>
    <x v="1"/>
    <s v="PROD-002"/>
    <x v="2"/>
    <n v="64"/>
    <n v="458.3"/>
    <n v="0"/>
    <s v="Fabricación"/>
    <s v="N/A"/>
    <n v="0"/>
    <n v="206.67616747181975"/>
    <n v="0"/>
    <n v="0"/>
  </r>
  <r>
    <n v="95"/>
    <x v="13"/>
    <x v="0"/>
    <s v="PROD-008"/>
    <x v="5"/>
    <n v="-44"/>
    <n v="0"/>
    <n v="94.29"/>
    <s v="Venta"/>
    <s v="PC Gamers World"/>
    <n v="4148.76"/>
    <n v="18.458651685393257"/>
    <n v="812.18067415730332"/>
    <n v="3336.579325842697"/>
  </r>
  <r>
    <n v="96"/>
    <x v="13"/>
    <x v="0"/>
    <s v="PROD-003"/>
    <x v="1"/>
    <n v="-26"/>
    <n v="0"/>
    <n v="159.56"/>
    <s v="Venta"/>
    <s v="PC Gamers World"/>
    <n v="4148.5600000000004"/>
    <n v="38.917210440456756"/>
    <n v="1011.8474714518757"/>
    <n v="3136.7125285481247"/>
  </r>
  <r>
    <n v="97"/>
    <x v="14"/>
    <x v="0"/>
    <s v="PROD-001"/>
    <x v="6"/>
    <n v="-46"/>
    <n v="0"/>
    <n v="496"/>
    <s v="Venta"/>
    <s v="Global Office"/>
    <n v="22816"/>
    <n v="111.99406451612904"/>
    <n v="5151.7269677419363"/>
    <n v="17664.273032258065"/>
  </r>
  <r>
    <n v="98"/>
    <x v="14"/>
    <x v="0"/>
    <s v="PROD-004"/>
    <x v="9"/>
    <n v="-16"/>
    <n v="0"/>
    <n v="351.67"/>
    <s v="Venta"/>
    <s v="Global Office"/>
    <n v="5626.72"/>
    <n v="81.910562499999997"/>
    <n v="1310.569"/>
    <n v="4316.1509999999998"/>
  </r>
  <r>
    <n v="99"/>
    <x v="14"/>
    <x v="2"/>
    <s v="PROD-006"/>
    <x v="7"/>
    <n v="203"/>
    <n v="35.58"/>
    <n v="0"/>
    <s v="Compra"/>
    <s v="Componentes Globales"/>
    <n v="0"/>
    <n v="15.49574137931034"/>
    <n v="0"/>
    <n v="0"/>
  </r>
  <r>
    <n v="100"/>
    <x v="14"/>
    <x v="2"/>
    <s v="PROD-008"/>
    <x v="5"/>
    <n v="88"/>
    <n v="45.12"/>
    <n v="0"/>
    <s v="Compra"/>
    <s v="PowerCell Co,"/>
    <n v="0"/>
    <n v="18.458651685393257"/>
    <n v="0"/>
    <n v="0"/>
  </r>
  <r>
    <n v="101"/>
    <x v="14"/>
    <x v="0"/>
    <s v="PROD-006"/>
    <x v="7"/>
    <n v="-45"/>
    <n v="0"/>
    <n v="79.55"/>
    <s v="Venta"/>
    <s v="PC Gamers World"/>
    <n v="3579.75"/>
    <n v="15.49574137931034"/>
    <n v="697.30836206896527"/>
    <n v="2882.4416379310346"/>
  </r>
  <r>
    <n v="102"/>
    <x v="14"/>
    <x v="0"/>
    <s v="PROD-001"/>
    <x v="6"/>
    <n v="-47"/>
    <n v="0"/>
    <n v="500.36"/>
    <s v="Venta"/>
    <s v="CorpTech Solutions"/>
    <n v="23516.920000000002"/>
    <n v="111.99406451612904"/>
    <n v="5263.721032258065"/>
    <n v="18253.198967741937"/>
  </r>
  <r>
    <n v="103"/>
    <x v="14"/>
    <x v="0"/>
    <s v="PROD-004"/>
    <x v="9"/>
    <n v="-13"/>
    <n v="0"/>
    <n v="350.63"/>
    <s v="Venta"/>
    <s v="PC Gamers World"/>
    <n v="4558.1899999999996"/>
    <n v="81.910562499999997"/>
    <n v="1064.8373125000001"/>
    <n v="3493.3526874999998"/>
  </r>
  <r>
    <n v="104"/>
    <x v="15"/>
    <x v="2"/>
    <s v="PROD-006"/>
    <x v="7"/>
    <n v="287"/>
    <n v="35.17"/>
    <n v="0"/>
    <s v="Compra"/>
    <s v="Componentes Globales"/>
    <n v="0"/>
    <n v="15.49574137931034"/>
    <n v="0"/>
    <n v="0"/>
  </r>
  <r>
    <n v="105"/>
    <x v="15"/>
    <x v="1"/>
    <s v="PROD-002"/>
    <x v="2"/>
    <n v="69"/>
    <n v="442.93"/>
    <n v="0"/>
    <s v="Fabricación"/>
    <s v="N/A"/>
    <n v="0"/>
    <n v="206.67616747181975"/>
    <n v="0"/>
    <n v="0"/>
  </r>
  <r>
    <n v="106"/>
    <x v="15"/>
    <x v="0"/>
    <s v="PROD-001"/>
    <x v="6"/>
    <n v="-13"/>
    <n v="0"/>
    <n v="502.45"/>
    <s v="Venta"/>
    <s v="CorpTech Solutions"/>
    <n v="6531.8499999999995"/>
    <n v="111.99406451612904"/>
    <n v="1455.9228387096775"/>
    <n v="5075.9271612903221"/>
  </r>
  <r>
    <n v="107"/>
    <x v="15"/>
    <x v="2"/>
    <s v="PROD-006"/>
    <x v="7"/>
    <n v="76"/>
    <n v="35.36"/>
    <n v="0"/>
    <s v="Compra"/>
    <s v="TechSupplies Inc,"/>
    <n v="0"/>
    <n v="15.49574137931034"/>
    <n v="0"/>
    <n v="0"/>
  </r>
  <r>
    <n v="108"/>
    <x v="15"/>
    <x v="0"/>
    <s v="PROD-004"/>
    <x v="9"/>
    <n v="-28"/>
    <n v="0"/>
    <n v="350.36"/>
    <s v="Venta"/>
    <s v="Venta Directa Online"/>
    <n v="9810.08"/>
    <n v="81.910562499999997"/>
    <n v="2293.49575"/>
    <n v="7516.5842499999999"/>
  </r>
  <r>
    <n v="109"/>
    <x v="15"/>
    <x v="0"/>
    <s v="PROD-005"/>
    <x v="8"/>
    <n v="-35"/>
    <n v="0"/>
    <n v="218.08"/>
    <s v="Venta"/>
    <s v="EducaTech"/>
    <n v="7632.8"/>
    <n v="54.214840425531932"/>
    <n v="1897.5194148936175"/>
    <n v="5735.2805851063822"/>
  </r>
  <r>
    <n v="110"/>
    <x v="16"/>
    <x v="0"/>
    <s v="PROD-003"/>
    <x v="1"/>
    <n v="-6"/>
    <n v="0"/>
    <n v="159.12"/>
    <s v="Venta"/>
    <s v="Venta Directa Online"/>
    <n v="954.72"/>
    <n v="38.917210440456756"/>
    <n v="233.50326264274054"/>
    <n v="721.21673735725949"/>
  </r>
  <r>
    <n v="111"/>
    <x v="16"/>
    <x v="0"/>
    <s v="PROD-002"/>
    <x v="2"/>
    <n v="-36"/>
    <n v="0"/>
    <n v="894.75"/>
    <s v="Venta"/>
    <s v="Venta Directa Online"/>
    <n v="32211"/>
    <n v="206.67616747181975"/>
    <n v="7440.3420289855112"/>
    <n v="24770.657971014487"/>
  </r>
  <r>
    <n v="112"/>
    <x v="16"/>
    <x v="0"/>
    <s v="PROD-001"/>
    <x v="6"/>
    <n v="-26"/>
    <n v="0"/>
    <n v="501.59"/>
    <s v="Venta"/>
    <s v="Venta Directa Online"/>
    <n v="13041.34"/>
    <n v="111.99406451612904"/>
    <n v="2911.8456774193551"/>
    <n v="10129.494322580646"/>
  </r>
  <r>
    <n v="113"/>
    <x v="16"/>
    <x v="1"/>
    <s v="PROD-009"/>
    <x v="3"/>
    <n v="43"/>
    <n v="150.49"/>
    <n v="0"/>
    <s v="Fabricación"/>
    <s v="N/A"/>
    <n v="0"/>
    <n v="66.956770642201846"/>
    <n v="0"/>
    <n v="0"/>
  </r>
  <r>
    <n v="114"/>
    <x v="16"/>
    <x v="0"/>
    <s v="PROD-001"/>
    <x v="6"/>
    <n v="-15"/>
    <n v="0"/>
    <n v="497.65"/>
    <s v="Venta"/>
    <s v="Venta Directa Online"/>
    <n v="7464.75"/>
    <n v="111.99406451612904"/>
    <n v="1679.9109677419356"/>
    <n v="5784.8390322580644"/>
  </r>
  <r>
    <n v="115"/>
    <x v="16"/>
    <x v="0"/>
    <s v="PROD-008"/>
    <x v="5"/>
    <n v="-25"/>
    <n v="0"/>
    <n v="95.76"/>
    <s v="Venta"/>
    <s v="CorpTech Solutions"/>
    <n v="2394"/>
    <n v="18.458651685393257"/>
    <n v="461.46629213483141"/>
    <n v="1932.5337078651687"/>
  </r>
  <r>
    <n v="116"/>
    <x v="16"/>
    <x v="0"/>
    <s v="PROD-005"/>
    <x v="8"/>
    <n v="-19"/>
    <n v="0"/>
    <n v="220.41"/>
    <s v="Venta"/>
    <s v="CorpTech Solutions"/>
    <n v="4187.79"/>
    <n v="54.214840425531932"/>
    <n v="1030.0819680851066"/>
    <n v="3157.7080319148936"/>
  </r>
  <r>
    <n v="117"/>
    <x v="17"/>
    <x v="2"/>
    <s v="PROD-010"/>
    <x v="4"/>
    <n v="110"/>
    <n v="25.31"/>
    <n v="0"/>
    <s v="Compra"/>
    <s v="VisionParts"/>
    <n v="0"/>
    <n v="10.520482758620702"/>
    <n v="0"/>
    <n v="0"/>
  </r>
  <r>
    <n v="118"/>
    <x v="17"/>
    <x v="0"/>
    <s v="PROD-004"/>
    <x v="9"/>
    <n v="-16"/>
    <n v="0"/>
    <n v="346.11"/>
    <s v="Venta"/>
    <s v="Global Office"/>
    <n v="5537.76"/>
    <n v="81.910562499999997"/>
    <n v="1310.569"/>
    <n v="4227.1910000000007"/>
  </r>
  <r>
    <n v="119"/>
    <x v="17"/>
    <x v="0"/>
    <s v="PROD-008"/>
    <x v="5"/>
    <n v="-5"/>
    <n v="0"/>
    <n v="95"/>
    <s v="Venta"/>
    <s v="PC Gamers World"/>
    <n v="475"/>
    <n v="18.458651685393257"/>
    <n v="92.293258426966275"/>
    <n v="382.7067415730337"/>
  </r>
  <r>
    <n v="120"/>
    <x v="17"/>
    <x v="0"/>
    <s v="PROD-009"/>
    <x v="3"/>
    <n v="-39"/>
    <n v="0"/>
    <n v="299.12"/>
    <s v="Venta"/>
    <s v="CorpTech Solutions"/>
    <n v="11665.68"/>
    <n v="66.956770642201846"/>
    <n v="2611.314055045872"/>
    <n v="9054.3659449541283"/>
  </r>
  <r>
    <n v="121"/>
    <x v="17"/>
    <x v="1"/>
    <s v="PROD-002"/>
    <x v="2"/>
    <n v="61"/>
    <n v="445.76"/>
    <n v="0"/>
    <s v="Fabricación"/>
    <s v="N/A"/>
    <n v="0"/>
    <n v="206.67616747181975"/>
    <n v="0"/>
    <n v="0"/>
  </r>
  <r>
    <n v="122"/>
    <x v="17"/>
    <x v="1"/>
    <s v="PROD-002"/>
    <x v="2"/>
    <n v="67"/>
    <n v="449.33"/>
    <n v="0"/>
    <s v="Fabricación"/>
    <s v="N/A"/>
    <n v="0"/>
    <n v="206.67616747181975"/>
    <n v="0"/>
    <n v="0"/>
  </r>
  <r>
    <n v="123"/>
    <x v="17"/>
    <x v="1"/>
    <s v="PROD-002"/>
    <x v="2"/>
    <n v="50"/>
    <n v="459.21"/>
    <n v="0"/>
    <s v="Fabricación"/>
    <s v="N/A"/>
    <n v="0"/>
    <n v="206.67616747181975"/>
    <n v="0"/>
    <n v="0"/>
  </r>
  <r>
    <n v="124"/>
    <x v="18"/>
    <x v="0"/>
    <s v="PROD-002"/>
    <x v="2"/>
    <n v="-16"/>
    <n v="0"/>
    <n v="905.34"/>
    <s v="Venta"/>
    <s v="Venta Directa Online"/>
    <n v="14485.44"/>
    <n v="206.67616747181975"/>
    <n v="3306.818679549116"/>
    <n v="11178.621320450884"/>
  </r>
  <r>
    <n v="125"/>
    <x v="18"/>
    <x v="1"/>
    <s v="PROD-009"/>
    <x v="3"/>
    <n v="64"/>
    <n v="148.51"/>
    <n v="0"/>
    <s v="Fabricación"/>
    <s v="N/A"/>
    <n v="0"/>
    <n v="66.956770642201846"/>
    <n v="0"/>
    <n v="0"/>
  </r>
  <r>
    <n v="126"/>
    <x v="18"/>
    <x v="0"/>
    <s v="PROD-002"/>
    <x v="2"/>
    <n v="-14"/>
    <n v="0"/>
    <n v="893.51"/>
    <s v="Venta"/>
    <s v="Venta Directa Online"/>
    <n v="12509.14"/>
    <n v="206.67616747181975"/>
    <n v="2893.4663446054765"/>
    <n v="9615.6736553945229"/>
  </r>
  <r>
    <n v="127"/>
    <x v="18"/>
    <x v="0"/>
    <s v="PROD-007"/>
    <x v="0"/>
    <n v="-24"/>
    <n v="0"/>
    <n v="130.1"/>
    <s v="Venta"/>
    <s v="Venta Directa Online"/>
    <n v="3122.3999999999996"/>
    <n v="28.701865793780652"/>
    <n v="688.84477905073561"/>
    <n v="2433.5552209492639"/>
  </r>
  <r>
    <n v="128"/>
    <x v="18"/>
    <x v="2"/>
    <s v="PROD-003"/>
    <x v="1"/>
    <n v="234"/>
    <n v="85.66"/>
    <n v="0"/>
    <s v="Compra"/>
    <s v="TechSupplies Inc,"/>
    <n v="0"/>
    <n v="38.917210440456756"/>
    <n v="0"/>
    <n v="0"/>
  </r>
  <r>
    <n v="129"/>
    <x v="18"/>
    <x v="2"/>
    <s v="PROD-007"/>
    <x v="0"/>
    <n v="71"/>
    <n v="64.92"/>
    <n v="0"/>
    <s v="Compra"/>
    <s v="PowerCell Co,"/>
    <n v="0"/>
    <n v="28.701865793780652"/>
    <n v="0"/>
    <n v="0"/>
  </r>
  <r>
    <n v="130"/>
    <x v="18"/>
    <x v="0"/>
    <s v="PROD-005"/>
    <x v="8"/>
    <n v="-31"/>
    <n v="0"/>
    <n v="219.5"/>
    <s v="Venta"/>
    <s v="EducaTech"/>
    <n v="6804.5"/>
    <n v="54.214840425531932"/>
    <n v="1680.6600531914899"/>
    <n v="5123.8399468085099"/>
  </r>
  <r>
    <n v="131"/>
    <x v="19"/>
    <x v="2"/>
    <s v="PROD-008"/>
    <x v="5"/>
    <n v="252"/>
    <n v="45.16"/>
    <n v="0"/>
    <s v="Compra"/>
    <s v="PowerCell Co,"/>
    <n v="0"/>
    <n v="18.458651685393257"/>
    <n v="0"/>
    <n v="0"/>
  </r>
  <r>
    <n v="132"/>
    <x v="19"/>
    <x v="0"/>
    <s v="PROD-008"/>
    <x v="5"/>
    <n v="-8"/>
    <n v="0"/>
    <n v="95.68"/>
    <s v="Venta"/>
    <s v="Venta Directa Online"/>
    <n v="765.44"/>
    <n v="18.458651685393257"/>
    <n v="147.66921348314605"/>
    <n v="617.77078651685406"/>
  </r>
  <r>
    <n v="133"/>
    <x v="19"/>
    <x v="2"/>
    <s v="PROD-010"/>
    <x v="4"/>
    <n v="191"/>
    <n v="25.16"/>
    <n v="0"/>
    <s v="Compra"/>
    <s v="Componentes Globales"/>
    <n v="0"/>
    <n v="10.520482758620702"/>
    <n v="0"/>
    <n v="0"/>
  </r>
  <r>
    <n v="134"/>
    <x v="19"/>
    <x v="0"/>
    <s v="PROD-010"/>
    <x v="4"/>
    <n v="-26"/>
    <n v="0"/>
    <n v="59.53"/>
    <s v="Venta"/>
    <s v="CorpTech Solutions"/>
    <n v="1547.78"/>
    <n v="10.520482758620702"/>
    <n v="273.53255172413822"/>
    <n v="1274.2474482758616"/>
  </r>
  <r>
    <n v="135"/>
    <x v="19"/>
    <x v="1"/>
    <s v="PROD-009"/>
    <x v="3"/>
    <n v="89"/>
    <n v="150.69"/>
    <n v="0"/>
    <s v="Fabricación"/>
    <s v="N/A"/>
    <n v="0"/>
    <n v="66.956770642201846"/>
    <n v="0"/>
    <n v="0"/>
  </r>
  <r>
    <n v="136"/>
    <x v="19"/>
    <x v="0"/>
    <s v="PROD-008"/>
    <x v="5"/>
    <n v="-16"/>
    <n v="0"/>
    <n v="94.31"/>
    <s v="Venta"/>
    <s v="Global Office"/>
    <n v="1508.96"/>
    <n v="18.458651685393257"/>
    <n v="295.3384269662921"/>
    <n v="1213.621573033708"/>
  </r>
  <r>
    <n v="137"/>
    <x v="19"/>
    <x v="2"/>
    <s v="PROD-003"/>
    <x v="1"/>
    <n v="88"/>
    <n v="85.98"/>
    <n v="0"/>
    <s v="Compra"/>
    <s v="PowerCell Co,"/>
    <n v="0"/>
    <n v="38.917210440456756"/>
    <n v="0"/>
    <n v="0"/>
  </r>
  <r>
    <n v="138"/>
    <x v="20"/>
    <x v="2"/>
    <s v="PROD-008"/>
    <x v="5"/>
    <n v="263"/>
    <n v="44.75"/>
    <n v="0"/>
    <s v="Compra"/>
    <s v="PowerCell Co,"/>
    <n v="0"/>
    <n v="18.458651685393257"/>
    <n v="0"/>
    <n v="0"/>
  </r>
  <r>
    <n v="139"/>
    <x v="20"/>
    <x v="2"/>
    <s v="PROD-004"/>
    <x v="9"/>
    <n v="246"/>
    <n v="181.54"/>
    <n v="0"/>
    <s v="Compra"/>
    <s v="PowerCell Co,"/>
    <n v="0"/>
    <n v="81.910562499999997"/>
    <n v="0"/>
    <n v="0"/>
  </r>
  <r>
    <n v="140"/>
    <x v="20"/>
    <x v="0"/>
    <s v="PROD-010"/>
    <x v="4"/>
    <n v="-21"/>
    <n v="0"/>
    <n v="59.85"/>
    <s v="Venta"/>
    <s v="Global Office"/>
    <n v="1256.8500000000001"/>
    <n v="10.520482758620702"/>
    <n v="220.93013793103472"/>
    <n v="1035.9198620689654"/>
  </r>
  <r>
    <n v="141"/>
    <x v="20"/>
    <x v="2"/>
    <s v="PROD-003"/>
    <x v="1"/>
    <n v="256"/>
    <n v="87.19"/>
    <n v="0"/>
    <s v="Compra"/>
    <s v="PowerCell Co,"/>
    <n v="0"/>
    <n v="38.917210440456756"/>
    <n v="0"/>
    <n v="0"/>
  </r>
  <r>
    <n v="142"/>
    <x v="20"/>
    <x v="2"/>
    <s v="PROD-006"/>
    <x v="7"/>
    <n v="208"/>
    <n v="35.409999999999997"/>
    <n v="0"/>
    <s v="Compra"/>
    <s v="VisionParts"/>
    <n v="0"/>
    <n v="15.49574137931034"/>
    <n v="0"/>
    <n v="0"/>
  </r>
  <r>
    <n v="143"/>
    <x v="20"/>
    <x v="0"/>
    <s v="PROD-002"/>
    <x v="2"/>
    <n v="-6"/>
    <n v="0"/>
    <n v="907.83"/>
    <s v="Venta"/>
    <s v="Global Office"/>
    <n v="5446.9800000000005"/>
    <n v="206.67616747181975"/>
    <n v="1240.0570048309185"/>
    <n v="4206.9229951690822"/>
  </r>
  <r>
    <n v="144"/>
    <x v="21"/>
    <x v="0"/>
    <s v="PROD-005"/>
    <x v="8"/>
    <n v="-35"/>
    <n v="0"/>
    <n v="218.23"/>
    <s v="Venta"/>
    <s v="PC Gamers World"/>
    <n v="7638.0499999999993"/>
    <n v="54.214840425531932"/>
    <n v="1897.5194148936175"/>
    <n v="5740.5305851063822"/>
  </r>
  <r>
    <n v="145"/>
    <x v="21"/>
    <x v="0"/>
    <s v="PROD-009"/>
    <x v="3"/>
    <n v="-50"/>
    <n v="0"/>
    <n v="296.06"/>
    <s v="Venta"/>
    <s v="EducaTech"/>
    <n v="14803"/>
    <n v="66.956770642201846"/>
    <n v="3347.8385321100923"/>
    <n v="11455.161467889908"/>
  </r>
  <r>
    <n v="146"/>
    <x v="21"/>
    <x v="0"/>
    <s v="PROD-001"/>
    <x v="6"/>
    <n v="-49"/>
    <n v="0"/>
    <n v="499.74"/>
    <s v="Venta"/>
    <s v="PC Gamers World"/>
    <n v="24487.260000000002"/>
    <n v="111.99406451612904"/>
    <n v="5487.7091612903232"/>
    <n v="18999.550838709678"/>
  </r>
  <r>
    <n v="147"/>
    <x v="21"/>
    <x v="1"/>
    <s v="PROD-001"/>
    <x v="6"/>
    <n v="80"/>
    <n v="253.61"/>
    <n v="0"/>
    <s v="Fabricación"/>
    <s v="N/A"/>
    <n v="0"/>
    <n v="111.99406451612904"/>
    <n v="0"/>
    <n v="0"/>
  </r>
  <r>
    <n v="148"/>
    <x v="21"/>
    <x v="0"/>
    <s v="PROD-005"/>
    <x v="8"/>
    <n v="-17"/>
    <n v="0"/>
    <n v="218.77"/>
    <s v="Venta"/>
    <s v="Global Office"/>
    <n v="3719.09"/>
    <n v="54.214840425531932"/>
    <n v="921.65228723404289"/>
    <n v="2797.4377127659573"/>
  </r>
  <r>
    <n v="149"/>
    <x v="21"/>
    <x v="0"/>
    <s v="PROD-003"/>
    <x v="1"/>
    <n v="-49"/>
    <n v="0"/>
    <n v="158.81"/>
    <s v="Venta"/>
    <s v="Venta Directa Online"/>
    <n v="7781.6900000000005"/>
    <n v="38.917210440456756"/>
    <n v="1906.9433115823811"/>
    <n v="5874.7466884176192"/>
  </r>
  <r>
    <n v="150"/>
    <x v="21"/>
    <x v="0"/>
    <s v="PROD-007"/>
    <x v="0"/>
    <n v="-46"/>
    <n v="0"/>
    <n v="130.06"/>
    <s v="Venta"/>
    <s v="Venta Directa Online"/>
    <n v="5982.76"/>
    <n v="28.701865793780652"/>
    <n v="1320.28582651391"/>
    <n v="4662.47417348609"/>
  </r>
  <r>
    <n v="151"/>
    <x v="22"/>
    <x v="0"/>
    <s v="PROD-004"/>
    <x v="9"/>
    <n v="-5"/>
    <n v="0"/>
    <n v="346.56"/>
    <s v="Venta"/>
    <s v="Global Office"/>
    <n v="1732.8"/>
    <n v="81.910562499999997"/>
    <n v="409.55281249999996"/>
    <n v="1323.2471875000001"/>
  </r>
  <r>
    <n v="152"/>
    <x v="22"/>
    <x v="2"/>
    <s v="PROD-006"/>
    <x v="7"/>
    <n v="247"/>
    <n v="35.75"/>
    <n v="0"/>
    <s v="Compra"/>
    <s v="Componentes Globales"/>
    <n v="0"/>
    <n v="15.49574137931034"/>
    <n v="0"/>
    <n v="0"/>
  </r>
  <r>
    <n v="153"/>
    <x v="22"/>
    <x v="2"/>
    <s v="PROD-010"/>
    <x v="4"/>
    <n v="293"/>
    <n v="25.13"/>
    <n v="0"/>
    <s v="Compra"/>
    <s v="PowerCell Co,"/>
    <n v="0"/>
    <n v="10.520482758620702"/>
    <n v="0"/>
    <n v="0"/>
  </r>
  <r>
    <n v="154"/>
    <x v="22"/>
    <x v="0"/>
    <s v="PROD-008"/>
    <x v="5"/>
    <n v="-48"/>
    <n v="0"/>
    <n v="95.58"/>
    <s v="Venta"/>
    <s v="Venta Directa Online"/>
    <n v="4587.84"/>
    <n v="18.458651685393257"/>
    <n v="886.01528089887631"/>
    <n v="3701.8247191011237"/>
  </r>
  <r>
    <n v="155"/>
    <x v="22"/>
    <x v="0"/>
    <s v="PROD-006"/>
    <x v="7"/>
    <n v="-23"/>
    <n v="0"/>
    <n v="80.209999999999994"/>
    <s v="Venta"/>
    <s v="CorpTech Solutions"/>
    <n v="1844.83"/>
    <n v="15.49574137931034"/>
    <n v="356.40205172413783"/>
    <n v="1488.427948275862"/>
  </r>
  <r>
    <n v="156"/>
    <x v="22"/>
    <x v="0"/>
    <s v="PROD-003"/>
    <x v="1"/>
    <n v="-12"/>
    <n v="0"/>
    <n v="161.06"/>
    <s v="Venta"/>
    <s v="EducaTech"/>
    <n v="1932.72"/>
    <n v="38.917210440456756"/>
    <n v="467.00652528548108"/>
    <n v="1465.713474714519"/>
  </r>
  <r>
    <n v="157"/>
    <x v="22"/>
    <x v="2"/>
    <s v="PROD-004"/>
    <x v="9"/>
    <n v="236"/>
    <n v="180.3"/>
    <n v="0"/>
    <s v="Compra"/>
    <s v="Componentes Globales"/>
    <n v="0"/>
    <n v="81.910562499999997"/>
    <n v="0"/>
    <n v="0"/>
  </r>
  <r>
    <n v="158"/>
    <x v="23"/>
    <x v="0"/>
    <s v="PROD-008"/>
    <x v="5"/>
    <n v="-31"/>
    <n v="0"/>
    <n v="94.35"/>
    <s v="Venta"/>
    <s v="PC Gamers World"/>
    <n v="2924.85"/>
    <n v="18.458651685393257"/>
    <n v="572.2182022471909"/>
    <n v="2352.6317977528088"/>
  </r>
  <r>
    <n v="159"/>
    <x v="23"/>
    <x v="0"/>
    <s v="PROD-003"/>
    <x v="1"/>
    <n v="-42"/>
    <n v="0"/>
    <n v="159.63999999999999"/>
    <s v="Venta"/>
    <s v="Venta Directa Online"/>
    <n v="6704.8799999999992"/>
    <n v="38.917210440456756"/>
    <n v="1634.5228384991838"/>
    <n v="5070.357161500815"/>
  </r>
  <r>
    <n v="160"/>
    <x v="23"/>
    <x v="2"/>
    <s v="PROD-010"/>
    <x v="4"/>
    <n v="122"/>
    <n v="24.79"/>
    <n v="0"/>
    <s v="Compra"/>
    <s v="TechSupplies Inc,"/>
    <n v="0"/>
    <n v="10.520482758620702"/>
    <n v="0"/>
    <n v="0"/>
  </r>
  <r>
    <n v="161"/>
    <x v="23"/>
    <x v="0"/>
    <s v="PROD-001"/>
    <x v="6"/>
    <n v="-22"/>
    <n v="0"/>
    <n v="501.6"/>
    <s v="Venta"/>
    <s v="Global Office"/>
    <n v="11035.2"/>
    <n v="111.99406451612904"/>
    <n v="2463.869419354839"/>
    <n v="8571.3305806451608"/>
  </r>
  <r>
    <n v="162"/>
    <x v="23"/>
    <x v="0"/>
    <s v="PROD-008"/>
    <x v="5"/>
    <n v="-44"/>
    <n v="0"/>
    <n v="95.46"/>
    <s v="Venta"/>
    <s v="PC Gamers World"/>
    <n v="4200.24"/>
    <n v="18.458651685393257"/>
    <n v="812.18067415730332"/>
    <n v="3388.0593258426966"/>
  </r>
  <r>
    <n v="163"/>
    <x v="23"/>
    <x v="0"/>
    <s v="PROD-007"/>
    <x v="0"/>
    <n v="-34"/>
    <n v="0"/>
    <n v="131.22999999999999"/>
    <s v="Venta"/>
    <s v="EducaTech"/>
    <n v="4461.82"/>
    <n v="28.701865793780652"/>
    <n v="975.86343698854216"/>
    <n v="3485.9565630114575"/>
  </r>
  <r>
    <n v="164"/>
    <x v="23"/>
    <x v="0"/>
    <s v="PROD-003"/>
    <x v="1"/>
    <n v="-38"/>
    <n v="0"/>
    <n v="159.19999999999999"/>
    <s v="Venta"/>
    <s v="Venta Directa Online"/>
    <n v="6049.5999999999995"/>
    <n v="38.917210440456756"/>
    <n v="1478.8539967373567"/>
    <n v="4570.7460032626423"/>
  </r>
  <r>
    <n v="165"/>
    <x v="24"/>
    <x v="0"/>
    <s v="PROD-003"/>
    <x v="1"/>
    <n v="-46"/>
    <n v="0"/>
    <n v="161.02000000000001"/>
    <s v="Venta"/>
    <s v="PC Gamers World"/>
    <n v="7406.92"/>
    <n v="38.917210440456756"/>
    <n v="1790.1916802610108"/>
    <n v="5616.7283197389897"/>
  </r>
  <r>
    <n v="166"/>
    <x v="24"/>
    <x v="0"/>
    <s v="PROD-008"/>
    <x v="5"/>
    <n v="-34"/>
    <n v="0"/>
    <n v="94.56"/>
    <s v="Venta"/>
    <s v="Venta Directa Online"/>
    <n v="3215.04"/>
    <n v="18.458651685393257"/>
    <n v="627.59415730337071"/>
    <n v="2587.4458426966294"/>
  </r>
  <r>
    <n v="167"/>
    <x v="24"/>
    <x v="0"/>
    <s v="PROD-002"/>
    <x v="2"/>
    <n v="-9"/>
    <n v="0"/>
    <n v="894.11"/>
    <s v="Venta"/>
    <s v="Venta Directa Online"/>
    <n v="8046.99"/>
    <n v="206.67616747181975"/>
    <n v="1860.0855072463778"/>
    <n v="6186.9044927536215"/>
  </r>
  <r>
    <n v="168"/>
    <x v="24"/>
    <x v="0"/>
    <s v="PROD-006"/>
    <x v="7"/>
    <n v="-6"/>
    <n v="0"/>
    <n v="79.599999999999994"/>
    <s v="Venta"/>
    <s v="EducaTech"/>
    <n v="477.59999999999997"/>
    <n v="15.49574137931034"/>
    <n v="92.974448275862045"/>
    <n v="384.62555172413795"/>
  </r>
  <r>
    <n v="169"/>
    <x v="24"/>
    <x v="2"/>
    <s v="PROD-006"/>
    <x v="7"/>
    <n v="87"/>
    <n v="36.47"/>
    <n v="0"/>
    <s v="Compra"/>
    <s v="PowerCell Co,"/>
    <n v="0"/>
    <n v="15.49574137931034"/>
    <n v="0"/>
    <n v="0"/>
  </r>
  <r>
    <n v="170"/>
    <x v="24"/>
    <x v="2"/>
    <s v="PROD-007"/>
    <x v="0"/>
    <n v="225"/>
    <n v="64.489999999999995"/>
    <n v="0"/>
    <s v="Compra"/>
    <s v="PowerCell Co,"/>
    <n v="0"/>
    <n v="28.701865793780652"/>
    <n v="0"/>
    <n v="0"/>
  </r>
  <r>
    <n v="171"/>
    <x v="24"/>
    <x v="0"/>
    <s v="PROD-007"/>
    <x v="0"/>
    <n v="-22"/>
    <n v="0"/>
    <n v="128.72999999999999"/>
    <s v="Venta"/>
    <s v="CorpTech Solutions"/>
    <n v="2832.06"/>
    <n v="28.701865793780652"/>
    <n v="631.4410474631743"/>
    <n v="2200.6189525368254"/>
  </r>
  <r>
    <n v="172"/>
    <x v="25"/>
    <x v="0"/>
    <s v="PROD-005"/>
    <x v="8"/>
    <n v="-40"/>
    <n v="0"/>
    <n v="221.13"/>
    <s v="Venta"/>
    <s v="Venta Directa Online"/>
    <n v="8845.2000000000007"/>
    <n v="54.214840425531932"/>
    <n v="2168.5936170212772"/>
    <n v="6676.6063829787236"/>
  </r>
  <r>
    <n v="173"/>
    <x v="25"/>
    <x v="0"/>
    <s v="PROD-003"/>
    <x v="1"/>
    <n v="-36"/>
    <n v="0"/>
    <n v="160.21"/>
    <s v="Venta"/>
    <s v="CorpTech Solutions"/>
    <n v="5767.56"/>
    <n v="38.917210440456756"/>
    <n v="1401.0195758564432"/>
    <n v="4366.5404241435572"/>
  </r>
  <r>
    <n v="174"/>
    <x v="25"/>
    <x v="2"/>
    <s v="PROD-010"/>
    <x v="4"/>
    <n v="282"/>
    <n v="25.23"/>
    <n v="0"/>
    <s v="Compra"/>
    <s v="TechSupplies Inc,"/>
    <n v="0"/>
    <n v="10.520482758620702"/>
    <n v="0"/>
    <n v="0"/>
  </r>
  <r>
    <n v="175"/>
    <x v="25"/>
    <x v="2"/>
    <s v="PROD-010"/>
    <x v="4"/>
    <n v="186"/>
    <n v="24.95"/>
    <n v="0"/>
    <s v="Compra"/>
    <s v="TechSupplies Inc,"/>
    <n v="0"/>
    <n v="10.520482758620702"/>
    <n v="0"/>
    <n v="0"/>
  </r>
  <r>
    <n v="176"/>
    <x v="25"/>
    <x v="2"/>
    <s v="PROD-005"/>
    <x v="8"/>
    <n v="177"/>
    <n v="119.92"/>
    <n v="0"/>
    <s v="Compra"/>
    <s v="TechSupplies Inc,"/>
    <n v="0"/>
    <n v="54.214840425531932"/>
    <n v="0"/>
    <n v="0"/>
  </r>
  <r>
    <n v="177"/>
    <x v="25"/>
    <x v="0"/>
    <s v="PROD-010"/>
    <x v="4"/>
    <n v="-24"/>
    <n v="0"/>
    <n v="60.5"/>
    <s v="Venta"/>
    <s v="CorpTech Solutions"/>
    <n v="1452"/>
    <n v="10.520482758620702"/>
    <n v="252.49158620689684"/>
    <n v="1199.508413793103"/>
  </r>
  <r>
    <n v="178"/>
    <x v="25"/>
    <x v="0"/>
    <s v="PROD-008"/>
    <x v="5"/>
    <n v="-8"/>
    <n v="0"/>
    <n v="94.16"/>
    <s v="Venta"/>
    <s v="Venta Directa Online"/>
    <n v="753.28"/>
    <n v="18.458651685393257"/>
    <n v="147.66921348314605"/>
    <n v="605.61078651685398"/>
  </r>
  <r>
    <n v="179"/>
    <x v="26"/>
    <x v="0"/>
    <s v="PROD-006"/>
    <x v="7"/>
    <n v="-14"/>
    <n v="0"/>
    <n v="79.34"/>
    <s v="Venta"/>
    <s v="EducaTech"/>
    <n v="1110.76"/>
    <n v="15.49574137931034"/>
    <n v="216.94037931034475"/>
    <n v="893.81962068965527"/>
  </r>
  <r>
    <n v="180"/>
    <x v="26"/>
    <x v="1"/>
    <s v="PROD-009"/>
    <x v="3"/>
    <n v="94"/>
    <n v="147.91999999999999"/>
    <n v="0"/>
    <s v="Fabricación"/>
    <s v="N/A"/>
    <n v="0"/>
    <n v="66.956770642201846"/>
    <n v="0"/>
    <n v="0"/>
  </r>
  <r>
    <n v="181"/>
    <x v="26"/>
    <x v="0"/>
    <s v="PROD-003"/>
    <x v="1"/>
    <n v="-7"/>
    <n v="0"/>
    <n v="159.61000000000001"/>
    <s v="Venta"/>
    <s v="EducaTech"/>
    <n v="1117.27"/>
    <n v="38.917210440456756"/>
    <n v="272.42047308319729"/>
    <n v="844.84952691680269"/>
  </r>
  <r>
    <n v="182"/>
    <x v="26"/>
    <x v="0"/>
    <s v="PROD-005"/>
    <x v="8"/>
    <n v="-11"/>
    <n v="0"/>
    <n v="220.86"/>
    <s v="Venta"/>
    <s v="EducaTech"/>
    <n v="2429.46"/>
    <n v="54.214840425531932"/>
    <n v="596.36324468085127"/>
    <n v="1833.0967553191488"/>
  </r>
  <r>
    <n v="183"/>
    <x v="26"/>
    <x v="0"/>
    <s v="PROD-004"/>
    <x v="9"/>
    <n v="-19"/>
    <n v="0"/>
    <n v="348.86"/>
    <s v="Venta"/>
    <s v="PC Gamers World"/>
    <n v="6628.34"/>
    <n v="81.910562499999997"/>
    <n v="1556.3006874999999"/>
    <n v="5072.0393125000001"/>
  </r>
  <r>
    <n v="184"/>
    <x v="26"/>
    <x v="1"/>
    <s v="PROD-009"/>
    <x v="3"/>
    <n v="87"/>
    <n v="151.9"/>
    <n v="0"/>
    <s v="Fabricación"/>
    <s v="N/A"/>
    <n v="0"/>
    <n v="66.956770642201846"/>
    <n v="0"/>
    <n v="0"/>
  </r>
  <r>
    <n v="185"/>
    <x v="27"/>
    <x v="2"/>
    <s v="PROD-007"/>
    <x v="0"/>
    <n v="183"/>
    <n v="66.03"/>
    <n v="0"/>
    <s v="Compra"/>
    <s v="VisionParts"/>
    <n v="0"/>
    <n v="28.701865793780652"/>
    <n v="0"/>
    <n v="0"/>
  </r>
  <r>
    <n v="186"/>
    <x v="27"/>
    <x v="0"/>
    <s v="PROD-002"/>
    <x v="2"/>
    <n v="-45"/>
    <n v="0"/>
    <n v="903.72"/>
    <s v="Venta"/>
    <s v="PC Gamers World"/>
    <n v="40667.4"/>
    <n v="206.67616747181975"/>
    <n v="9300.4275362318895"/>
    <n v="31366.972463768114"/>
  </r>
  <r>
    <n v="187"/>
    <x v="27"/>
    <x v="0"/>
    <s v="PROD-003"/>
    <x v="1"/>
    <n v="-48"/>
    <n v="0"/>
    <n v="160.96"/>
    <s v="Venta"/>
    <s v="PC Gamers World"/>
    <n v="7726.08"/>
    <n v="38.917210440456756"/>
    <n v="1868.0261011419243"/>
    <n v="5858.0538988580756"/>
  </r>
  <r>
    <n v="188"/>
    <x v="27"/>
    <x v="0"/>
    <s v="PROD-009"/>
    <x v="3"/>
    <n v="-32"/>
    <n v="0"/>
    <n v="297.63"/>
    <s v="Venta"/>
    <s v="Venta Directa Online"/>
    <n v="9524.16"/>
    <n v="66.956770642201846"/>
    <n v="2142.6166605504591"/>
    <n v="7381.5433394495412"/>
  </r>
  <r>
    <n v="189"/>
    <x v="27"/>
    <x v="0"/>
    <s v="PROD-004"/>
    <x v="9"/>
    <n v="-12"/>
    <n v="0"/>
    <n v="350.15"/>
    <s v="Venta"/>
    <s v="CorpTech Solutions"/>
    <n v="4201.7999999999993"/>
    <n v="81.910562499999997"/>
    <n v="982.92674999999997"/>
    <n v="3218.8732499999992"/>
  </r>
  <r>
    <n v="190"/>
    <x v="27"/>
    <x v="2"/>
    <s v="PROD-010"/>
    <x v="4"/>
    <n v="51"/>
    <n v="24.89"/>
    <n v="0"/>
    <s v="Compra"/>
    <s v="VisionParts"/>
    <n v="0"/>
    <n v="10.520482758620702"/>
    <n v="0"/>
    <n v="0"/>
  </r>
  <r>
    <n v="191"/>
    <x v="27"/>
    <x v="0"/>
    <s v="PROD-001"/>
    <x v="6"/>
    <n v="-44"/>
    <n v="0"/>
    <n v="498.16"/>
    <s v="Venta"/>
    <s v="PC Gamers World"/>
    <n v="21919.040000000001"/>
    <n v="111.99406451612904"/>
    <n v="4927.738838709678"/>
    <n v="16991.301161290321"/>
  </r>
  <r>
    <n v="192"/>
    <x v="28"/>
    <x v="1"/>
    <s v="PROD-002"/>
    <x v="2"/>
    <n v="63"/>
    <n v="455.61"/>
    <n v="0"/>
    <s v="Fabricación"/>
    <s v="N/A"/>
    <n v="0"/>
    <n v="206.67616747181975"/>
    <n v="0"/>
    <n v="0"/>
  </r>
  <r>
    <n v="193"/>
    <x v="28"/>
    <x v="0"/>
    <s v="PROD-005"/>
    <x v="8"/>
    <n v="-27"/>
    <n v="0"/>
    <n v="220.01"/>
    <s v="Venta"/>
    <s v="PC Gamers World"/>
    <n v="5940.2699999999995"/>
    <n v="54.214840425531932"/>
    <n v="1463.8006914893622"/>
    <n v="4476.4693085106373"/>
  </r>
  <r>
    <n v="194"/>
    <x v="28"/>
    <x v="0"/>
    <s v="PROD-004"/>
    <x v="9"/>
    <n v="-12"/>
    <n v="0"/>
    <n v="352.92"/>
    <s v="Venta"/>
    <s v="EducaTech"/>
    <n v="4235.04"/>
    <n v="81.910562499999997"/>
    <n v="982.92674999999997"/>
    <n v="3252.1132499999999"/>
  </r>
  <r>
    <n v="195"/>
    <x v="28"/>
    <x v="0"/>
    <s v="PROD-005"/>
    <x v="8"/>
    <n v="-27"/>
    <n v="0"/>
    <n v="222.18"/>
    <s v="Venta"/>
    <s v="Global Office"/>
    <n v="5998.8600000000006"/>
    <n v="54.214840425531932"/>
    <n v="1463.8006914893622"/>
    <n v="4535.0593085106384"/>
  </r>
  <r>
    <n v="196"/>
    <x v="28"/>
    <x v="0"/>
    <s v="PROD-008"/>
    <x v="5"/>
    <n v="-19"/>
    <n v="0"/>
    <n v="95.19"/>
    <s v="Venta"/>
    <s v="CorpTech Solutions"/>
    <n v="1808.61"/>
    <n v="18.458651685393257"/>
    <n v="350.71438202247185"/>
    <n v="1457.895617977528"/>
  </r>
  <r>
    <n v="197"/>
    <x v="28"/>
    <x v="0"/>
    <s v="PROD-007"/>
    <x v="0"/>
    <n v="-48"/>
    <n v="0"/>
    <n v="129.41"/>
    <s v="Venta"/>
    <s v="Venta Directa Online"/>
    <n v="6211.68"/>
    <n v="28.701865793780652"/>
    <n v="1377.6895581014712"/>
    <n v="4833.9904418985288"/>
  </r>
  <r>
    <n v="198"/>
    <x v="28"/>
    <x v="0"/>
    <s v="PROD-010"/>
    <x v="4"/>
    <n v="-29"/>
    <n v="0"/>
    <n v="59.97"/>
    <s v="Venta"/>
    <s v="Venta Directa Online"/>
    <n v="1739.1299999999999"/>
    <n v="10.520482758620702"/>
    <n v="305.09400000000034"/>
    <n v="1434.0359999999996"/>
  </r>
  <r>
    <n v="199"/>
    <x v="29"/>
    <x v="0"/>
    <s v="PROD-006"/>
    <x v="7"/>
    <n v="-19"/>
    <n v="0"/>
    <n v="79.53"/>
    <s v="Venta"/>
    <s v="CorpTech Solutions"/>
    <n v="1511.07"/>
    <n v="15.49574137931034"/>
    <n v="294.41908620689645"/>
    <n v="1216.6509137931034"/>
  </r>
  <r>
    <n v="200"/>
    <x v="29"/>
    <x v="0"/>
    <s v="PROD-007"/>
    <x v="0"/>
    <n v="-11"/>
    <n v="0"/>
    <n v="129.51"/>
    <s v="Venta"/>
    <s v="Global Office"/>
    <n v="1424.61"/>
    <n v="28.701865793780652"/>
    <n v="315.72052373158715"/>
    <n v="1108.8894762684126"/>
  </r>
  <r>
    <n v="201"/>
    <x v="29"/>
    <x v="0"/>
    <s v="PROD-007"/>
    <x v="0"/>
    <n v="-6"/>
    <n v="0"/>
    <n v="131.12"/>
    <s v="Venta"/>
    <s v="EducaTech"/>
    <n v="786.72"/>
    <n v="28.701865793780652"/>
    <n v="172.2111947626839"/>
    <n v="614.5088052373161"/>
  </r>
  <r>
    <n v="202"/>
    <x v="29"/>
    <x v="2"/>
    <s v="PROD-006"/>
    <x v="7"/>
    <n v="115"/>
    <n v="36.51"/>
    <n v="0"/>
    <s v="Compra"/>
    <s v="PowerCell Co,"/>
    <n v="0"/>
    <n v="15.49574137931034"/>
    <n v="0"/>
    <n v="0"/>
  </r>
  <r>
    <n v="203"/>
    <x v="29"/>
    <x v="0"/>
    <s v="PROD-005"/>
    <x v="8"/>
    <n v="-47"/>
    <n v="0"/>
    <n v="219.59"/>
    <s v="Venta"/>
    <s v="CorpTech Solutions"/>
    <n v="10320.73"/>
    <n v="54.214840425531932"/>
    <n v="2548.0975000000008"/>
    <n v="7772.6324999999988"/>
  </r>
  <r>
    <n v="204"/>
    <x v="29"/>
    <x v="0"/>
    <s v="PROD-006"/>
    <x v="7"/>
    <n v="-5"/>
    <n v="0"/>
    <n v="79.97"/>
    <s v="Venta"/>
    <s v="Venta Directa Online"/>
    <n v="399.85"/>
    <n v="15.49574137931034"/>
    <n v="77.478706896551699"/>
    <n v="322.37129310344835"/>
  </r>
  <r>
    <n v="205"/>
    <x v="29"/>
    <x v="0"/>
    <s v="PROD-005"/>
    <x v="8"/>
    <n v="-9"/>
    <n v="0"/>
    <n v="218.06"/>
    <s v="Venta"/>
    <s v="CorpTech Solutions"/>
    <n v="1962.54"/>
    <n v="54.214840425531932"/>
    <n v="487.93356382978737"/>
    <n v="1474.6064361702126"/>
  </r>
  <r>
    <n v="206"/>
    <x v="30"/>
    <x v="0"/>
    <s v="PROD-003"/>
    <x v="1"/>
    <n v="-19"/>
    <n v="0"/>
    <n v="159.07"/>
    <s v="Venta"/>
    <s v="EducaTech"/>
    <n v="3022.33"/>
    <n v="38.917210440456756"/>
    <n v="739.42699836867837"/>
    <n v="2282.9030016313218"/>
  </r>
  <r>
    <n v="207"/>
    <x v="30"/>
    <x v="2"/>
    <s v="PROD-004"/>
    <x v="9"/>
    <n v="139"/>
    <n v="181.08"/>
    <n v="0"/>
    <s v="Compra"/>
    <s v="Componentes Globales"/>
    <n v="0"/>
    <n v="81.910562499999997"/>
    <n v="0"/>
    <n v="0"/>
  </r>
  <r>
    <n v="208"/>
    <x v="30"/>
    <x v="2"/>
    <s v="PROD-005"/>
    <x v="8"/>
    <n v="66"/>
    <n v="118.55"/>
    <n v="0"/>
    <s v="Compra"/>
    <s v="PowerCell Co,"/>
    <n v="0"/>
    <n v="54.214840425531932"/>
    <n v="0"/>
    <n v="0"/>
  </r>
  <r>
    <n v="209"/>
    <x v="30"/>
    <x v="0"/>
    <s v="PROD-005"/>
    <x v="8"/>
    <n v="-30"/>
    <n v="0"/>
    <n v="221.25"/>
    <s v="Venta"/>
    <s v="PC Gamers World"/>
    <n v="6637.5"/>
    <n v="54.214840425531932"/>
    <n v="1626.4452127659579"/>
    <n v="5011.0547872340421"/>
  </r>
  <r>
    <n v="210"/>
    <x v="30"/>
    <x v="0"/>
    <s v="PROD-001"/>
    <x v="6"/>
    <n v="-40"/>
    <n v="0"/>
    <n v="497.08"/>
    <s v="Venta"/>
    <s v="Global Office"/>
    <n v="19883.2"/>
    <n v="111.99406451612904"/>
    <n v="4479.7625806451615"/>
    <n v="15403.437419354839"/>
  </r>
  <r>
    <n v="211"/>
    <x v="30"/>
    <x v="0"/>
    <s v="PROD-001"/>
    <x v="6"/>
    <n v="-31"/>
    <n v="0"/>
    <n v="498.86"/>
    <s v="Venta"/>
    <s v="Venta Directa Online"/>
    <n v="15464.66"/>
    <n v="111.99406451612904"/>
    <n v="3471.8160000000003"/>
    <n v="11992.843999999999"/>
  </r>
  <r>
    <n v="212"/>
    <x v="30"/>
    <x v="0"/>
    <s v="PROD-007"/>
    <x v="0"/>
    <n v="-6"/>
    <n v="0"/>
    <n v="130.69999999999999"/>
    <s v="Venta"/>
    <s v="EducaTech"/>
    <n v="784.19999999999993"/>
    <n v="28.701865793780652"/>
    <n v="172.2111947626839"/>
    <n v="611.988805237316"/>
  </r>
  <r>
    <n v="213"/>
    <x v="31"/>
    <x v="0"/>
    <s v="PROD-010"/>
    <x v="4"/>
    <n v="-20"/>
    <n v="0"/>
    <n v="60.2"/>
    <s v="Venta"/>
    <s v="EducaTech"/>
    <n v="1204"/>
    <n v="10.520482758620702"/>
    <n v="210.40965517241403"/>
    <n v="993.59034482758602"/>
  </r>
  <r>
    <n v="214"/>
    <x v="31"/>
    <x v="0"/>
    <s v="PROD-007"/>
    <x v="0"/>
    <n v="-24"/>
    <n v="0"/>
    <n v="130.37"/>
    <s v="Venta"/>
    <s v="Venta Directa Online"/>
    <n v="3128.88"/>
    <n v="28.701865793780652"/>
    <n v="688.84477905073561"/>
    <n v="2440.0352209492644"/>
  </r>
  <r>
    <n v="215"/>
    <x v="31"/>
    <x v="0"/>
    <s v="PROD-002"/>
    <x v="2"/>
    <n v="-49"/>
    <n v="0"/>
    <n v="897.04"/>
    <s v="Venta"/>
    <s v="PC Gamers World"/>
    <n v="43954.96"/>
    <n v="206.67616747181975"/>
    <n v="10127.132206119168"/>
    <n v="33827.827793880831"/>
  </r>
  <r>
    <n v="216"/>
    <x v="31"/>
    <x v="0"/>
    <s v="PROD-002"/>
    <x v="2"/>
    <n v="-27"/>
    <n v="0"/>
    <n v="906.51"/>
    <s v="Venta"/>
    <s v="Venta Directa Online"/>
    <n v="24475.77"/>
    <n v="206.67616747181975"/>
    <n v="5580.2565217391329"/>
    <n v="18895.513478260866"/>
  </r>
  <r>
    <n v="217"/>
    <x v="31"/>
    <x v="0"/>
    <s v="PROD-007"/>
    <x v="0"/>
    <n v="-7"/>
    <n v="0"/>
    <n v="129.31"/>
    <s v="Venta"/>
    <s v="EducaTech"/>
    <n v="905.17000000000007"/>
    <n v="28.701865793780652"/>
    <n v="200.91306055646456"/>
    <n v="704.25693944353554"/>
  </r>
  <r>
    <n v="218"/>
    <x v="31"/>
    <x v="1"/>
    <s v="PROD-002"/>
    <x v="2"/>
    <n v="73"/>
    <n v="449.65"/>
    <n v="0"/>
    <s v="Fabricación"/>
    <s v="N/A"/>
    <n v="0"/>
    <n v="206.67616747181975"/>
    <n v="0"/>
    <n v="0"/>
  </r>
  <r>
    <n v="219"/>
    <x v="32"/>
    <x v="0"/>
    <s v="PROD-010"/>
    <x v="4"/>
    <n v="-47"/>
    <n v="0"/>
    <n v="59.87"/>
    <s v="Venta"/>
    <s v="PC Gamers World"/>
    <n v="2813.89"/>
    <n v="10.520482758620702"/>
    <n v="494.46268965517299"/>
    <n v="2319.4273103448268"/>
  </r>
  <r>
    <n v="220"/>
    <x v="32"/>
    <x v="0"/>
    <s v="PROD-010"/>
    <x v="4"/>
    <n v="-22"/>
    <n v="0"/>
    <n v="60.17"/>
    <s v="Venta"/>
    <s v="Global Office"/>
    <n v="1323.74"/>
    <n v="10.520482758620702"/>
    <n v="231.45062068965544"/>
    <n v="1092.2893793103447"/>
  </r>
  <r>
    <n v="221"/>
    <x v="32"/>
    <x v="2"/>
    <s v="PROD-007"/>
    <x v="0"/>
    <n v="171"/>
    <n v="66.3"/>
    <n v="0"/>
    <s v="Compra"/>
    <s v="TechSupplies Inc,"/>
    <n v="0"/>
    <n v="28.701865793780652"/>
    <n v="0"/>
    <n v="0"/>
  </r>
  <r>
    <n v="222"/>
    <x v="32"/>
    <x v="0"/>
    <s v="PROD-004"/>
    <x v="9"/>
    <n v="-21"/>
    <n v="0"/>
    <n v="351.73"/>
    <s v="Venta"/>
    <s v="Venta Directa Online"/>
    <n v="7386.33"/>
    <n v="81.910562499999997"/>
    <n v="1720.1218125"/>
    <n v="5666.2081875000003"/>
  </r>
  <r>
    <n v="223"/>
    <x v="32"/>
    <x v="1"/>
    <s v="PROD-002"/>
    <x v="2"/>
    <n v="58"/>
    <n v="451.33"/>
    <n v="0"/>
    <s v="Fabricación"/>
    <s v="N/A"/>
    <n v="0"/>
    <n v="206.67616747181975"/>
    <n v="0"/>
    <n v="0"/>
  </r>
  <r>
    <n v="224"/>
    <x v="32"/>
    <x v="1"/>
    <s v="PROD-001"/>
    <x v="6"/>
    <n v="30"/>
    <n v="250"/>
    <n v="0"/>
    <s v="Fabricación"/>
    <s v="N/A"/>
    <n v="0"/>
    <n v="111.99406451612904"/>
    <n v="0"/>
    <n v="0"/>
  </r>
  <r>
    <n v="225"/>
    <x v="32"/>
    <x v="0"/>
    <s v="PROD-010"/>
    <x v="4"/>
    <n v="-44"/>
    <n v="0"/>
    <n v="60.15"/>
    <s v="Venta"/>
    <s v="CorpTech Solutions"/>
    <n v="2646.6"/>
    <n v="10.520482758620702"/>
    <n v="462.90124137931087"/>
    <n v="2183.6987586206892"/>
  </r>
  <r>
    <n v="226"/>
    <x v="33"/>
    <x v="0"/>
    <s v="PROD-007"/>
    <x v="0"/>
    <n v="-27"/>
    <n v="0"/>
    <n v="130.6"/>
    <s v="Venta"/>
    <s v="CorpTech Solutions"/>
    <n v="3526.2"/>
    <n v="28.701865793780652"/>
    <n v="774.95037643207763"/>
    <n v="2751.2496235679223"/>
  </r>
  <r>
    <n v="227"/>
    <x v="33"/>
    <x v="0"/>
    <s v="PROD-001"/>
    <x v="6"/>
    <n v="-28"/>
    <n v="0"/>
    <n v="502.57"/>
    <s v="Venta"/>
    <s v="Venta Directa Online"/>
    <n v="14071.96"/>
    <n v="111.99406451612904"/>
    <n v="3135.8338064516133"/>
    <n v="10936.126193548385"/>
  </r>
  <r>
    <n v="228"/>
    <x v="33"/>
    <x v="2"/>
    <s v="PROD-007"/>
    <x v="0"/>
    <n v="249"/>
    <n v="66.09"/>
    <n v="0"/>
    <s v="Compra"/>
    <s v="TechSupplies Inc,"/>
    <n v="0"/>
    <n v="28.701865793780652"/>
    <n v="0"/>
    <n v="0"/>
  </r>
  <r>
    <n v="229"/>
    <x v="33"/>
    <x v="0"/>
    <s v="PROD-002"/>
    <x v="2"/>
    <n v="-17"/>
    <n v="0"/>
    <n v="896.53"/>
    <s v="Venta"/>
    <s v="Venta Directa Online"/>
    <n v="15241.01"/>
    <n v="206.67616747181975"/>
    <n v="3513.4948470209356"/>
    <n v="11727.515152979064"/>
  </r>
  <r>
    <n v="230"/>
    <x v="33"/>
    <x v="0"/>
    <s v="PROD-007"/>
    <x v="0"/>
    <n v="-46"/>
    <n v="0"/>
    <n v="129.9"/>
    <s v="Venta"/>
    <s v="Venta Directa Online"/>
    <n v="5975.4000000000005"/>
    <n v="28.701865793780652"/>
    <n v="1320.28582651391"/>
    <n v="4655.1141734860903"/>
  </r>
  <r>
    <n v="231"/>
    <x v="33"/>
    <x v="1"/>
    <s v="PROD-002"/>
    <x v="2"/>
    <n v="74"/>
    <n v="454.6"/>
    <n v="0"/>
    <s v="Fabricación"/>
    <s v="N/A"/>
    <n v="0"/>
    <n v="206.67616747181975"/>
    <n v="0"/>
    <n v="0"/>
  </r>
  <r>
    <n v="232"/>
    <x v="33"/>
    <x v="2"/>
    <s v="PROD-010"/>
    <x v="4"/>
    <n v="154"/>
    <n v="24.94"/>
    <n v="0"/>
    <s v="Compra"/>
    <s v="PowerCell Co,"/>
    <n v="0"/>
    <n v="10.520482758620702"/>
    <n v="0"/>
    <n v="0"/>
  </r>
  <r>
    <n v="233"/>
    <x v="34"/>
    <x v="1"/>
    <s v="PROD-002"/>
    <x v="2"/>
    <n v="56"/>
    <n v="442.02"/>
    <n v="0"/>
    <s v="Fabricación"/>
    <s v="N/A"/>
    <n v="0"/>
    <n v="206.67616747181975"/>
    <n v="0"/>
    <n v="0"/>
  </r>
  <r>
    <n v="234"/>
    <x v="34"/>
    <x v="0"/>
    <s v="PROD-010"/>
    <x v="4"/>
    <n v="-5"/>
    <n v="0"/>
    <n v="60.58"/>
    <s v="Venta"/>
    <s v="CorpTech Solutions"/>
    <n v="302.89999999999998"/>
    <n v="10.520482758620702"/>
    <n v="52.602413793103509"/>
    <n v="250.29758620689648"/>
  </r>
  <r>
    <n v="235"/>
    <x v="34"/>
    <x v="0"/>
    <s v="PROD-002"/>
    <x v="2"/>
    <n v="-31"/>
    <n v="0"/>
    <n v="907.82"/>
    <s v="Venta"/>
    <s v="EducaTech"/>
    <n v="28142.420000000002"/>
    <n v="206.67616747181975"/>
    <n v="6406.9611916264121"/>
    <n v="21735.458808373591"/>
  </r>
  <r>
    <n v="236"/>
    <x v="34"/>
    <x v="0"/>
    <s v="PROD-010"/>
    <x v="4"/>
    <n v="-49"/>
    <n v="0"/>
    <n v="60.15"/>
    <s v="Venta"/>
    <s v="EducaTech"/>
    <n v="2947.35"/>
    <n v="10.520482758620702"/>
    <n v="515.50365517241437"/>
    <n v="2431.8463448275857"/>
  </r>
  <r>
    <n v="237"/>
    <x v="34"/>
    <x v="0"/>
    <s v="PROD-003"/>
    <x v="1"/>
    <n v="-37"/>
    <n v="0"/>
    <n v="160.56"/>
    <s v="Venta"/>
    <s v="Venta Directa Online"/>
    <n v="5940.72"/>
    <n v="38.917210440456756"/>
    <n v="1439.9367862969"/>
    <n v="4500.7832137031"/>
  </r>
  <r>
    <n v="238"/>
    <x v="34"/>
    <x v="2"/>
    <s v="PROD-008"/>
    <x v="5"/>
    <n v="159"/>
    <n v="45.15"/>
    <n v="0"/>
    <s v="Compra"/>
    <s v="Componentes Globales"/>
    <n v="0"/>
    <n v="18.458651685393257"/>
    <n v="0"/>
    <n v="0"/>
  </r>
  <r>
    <n v="239"/>
    <x v="34"/>
    <x v="2"/>
    <s v="PROD-008"/>
    <x v="5"/>
    <n v="292"/>
    <n v="45.89"/>
    <n v="0"/>
    <s v="Compra"/>
    <s v="PowerCell Co,"/>
    <n v="0"/>
    <n v="18.458651685393257"/>
    <n v="0"/>
    <n v="0"/>
  </r>
  <r>
    <n v="240"/>
    <x v="35"/>
    <x v="0"/>
    <s v="PROD-009"/>
    <x v="3"/>
    <n v="-15"/>
    <n v="0"/>
    <n v="296.77"/>
    <s v="Venta"/>
    <s v="CorpTech Solutions"/>
    <n v="4451.5499999999993"/>
    <n v="66.956770642201846"/>
    <n v="1004.3515596330277"/>
    <n v="3447.1984403669717"/>
  </r>
  <r>
    <n v="241"/>
    <x v="35"/>
    <x v="0"/>
    <s v="PROD-008"/>
    <x v="5"/>
    <n v="-35"/>
    <n v="0"/>
    <n v="94.99"/>
    <s v="Venta"/>
    <s v="EducaTech"/>
    <n v="3324.6499999999996"/>
    <n v="18.458651685393257"/>
    <n v="646.05280898876401"/>
    <n v="2678.5971910112357"/>
  </r>
  <r>
    <n v="242"/>
    <x v="35"/>
    <x v="2"/>
    <s v="PROD-007"/>
    <x v="0"/>
    <n v="63"/>
    <n v="64.55"/>
    <n v="0"/>
    <s v="Compra"/>
    <s v="PowerCell Co,"/>
    <n v="0"/>
    <n v="28.701865793780652"/>
    <n v="0"/>
    <n v="0"/>
  </r>
  <r>
    <n v="243"/>
    <x v="35"/>
    <x v="0"/>
    <s v="PROD-009"/>
    <x v="3"/>
    <n v="-48"/>
    <n v="0"/>
    <n v="301.81"/>
    <s v="Venta"/>
    <s v="CorpTech Solutions"/>
    <n v="14486.880000000001"/>
    <n v="66.956770642201846"/>
    <n v="3213.9249908256888"/>
    <n v="11272.955009174311"/>
  </r>
  <r>
    <n v="244"/>
    <x v="35"/>
    <x v="0"/>
    <s v="PROD-007"/>
    <x v="0"/>
    <n v="-11"/>
    <n v="0"/>
    <n v="130.97"/>
    <s v="Venta"/>
    <s v="EducaTech"/>
    <n v="1440.67"/>
    <n v="28.701865793780652"/>
    <n v="315.72052373158715"/>
    <n v="1124.949476268413"/>
  </r>
  <r>
    <n v="245"/>
    <x v="35"/>
    <x v="2"/>
    <s v="PROD-006"/>
    <x v="7"/>
    <n v="186"/>
    <n v="35.96"/>
    <n v="0"/>
    <s v="Compra"/>
    <s v="Componentes Globales"/>
    <n v="0"/>
    <n v="15.49574137931034"/>
    <n v="0"/>
    <n v="0"/>
  </r>
  <r>
    <n v="246"/>
    <x v="35"/>
    <x v="0"/>
    <s v="PROD-008"/>
    <x v="5"/>
    <n v="-10"/>
    <n v="0"/>
    <n v="94.65"/>
    <s v="Venta"/>
    <s v="EducaTech"/>
    <n v="946.5"/>
    <n v="18.458651685393257"/>
    <n v="184.58651685393255"/>
    <n v="761.91348314606739"/>
  </r>
  <r>
    <n v="247"/>
    <x v="36"/>
    <x v="1"/>
    <s v="PROD-009"/>
    <x v="3"/>
    <n v="74"/>
    <n v="149.13"/>
    <n v="0"/>
    <s v="Fabricación"/>
    <s v="N/A"/>
    <n v="0"/>
    <n v="66.956770642201846"/>
    <n v="0"/>
    <n v="0"/>
  </r>
  <r>
    <n v="248"/>
    <x v="36"/>
    <x v="0"/>
    <s v="PROD-002"/>
    <x v="2"/>
    <n v="-11"/>
    <n v="0"/>
    <n v="891.27"/>
    <s v="Venta"/>
    <s v="Venta Directa Online"/>
    <n v="9803.9699999999993"/>
    <n v="206.67616747181975"/>
    <n v="2273.4378421900174"/>
    <n v="7530.532157809982"/>
  </r>
  <r>
    <n v="249"/>
    <x v="36"/>
    <x v="2"/>
    <s v="PROD-005"/>
    <x v="8"/>
    <n v="90"/>
    <n v="119.94"/>
    <n v="0"/>
    <s v="Compra"/>
    <s v="Componentes Globales"/>
    <n v="0"/>
    <n v="54.214840425531932"/>
    <n v="0"/>
    <n v="0"/>
  </r>
  <r>
    <n v="250"/>
    <x v="36"/>
    <x v="0"/>
    <s v="PROD-010"/>
    <x v="4"/>
    <n v="-39"/>
    <n v="0"/>
    <n v="60.05"/>
    <s v="Venta"/>
    <s v="PC Gamers World"/>
    <n v="2341.9499999999998"/>
    <n v="10.520482758620702"/>
    <n v="410.29882758620738"/>
    <n v="1931.6511724137924"/>
  </r>
  <r>
    <n v="251"/>
    <x v="36"/>
    <x v="2"/>
    <s v="PROD-007"/>
    <x v="0"/>
    <n v="219"/>
    <n v="64.540000000000006"/>
    <n v="0"/>
    <s v="Compra"/>
    <s v="Componentes Globales"/>
    <n v="0"/>
    <n v="28.701865793780652"/>
    <n v="0"/>
    <n v="0"/>
  </r>
  <r>
    <n v="252"/>
    <x v="36"/>
    <x v="0"/>
    <s v="PROD-004"/>
    <x v="9"/>
    <n v="-35"/>
    <n v="0"/>
    <n v="346.91"/>
    <s v="Venta"/>
    <s v="PC Gamers World"/>
    <n v="12141.85"/>
    <n v="81.910562499999997"/>
    <n v="2866.8696875000001"/>
    <n v="9274.9803124999999"/>
  </r>
  <r>
    <n v="253"/>
    <x v="37"/>
    <x v="0"/>
    <s v="PROD-004"/>
    <x v="9"/>
    <n v="-40"/>
    <n v="0"/>
    <n v="351.92"/>
    <s v="Venta"/>
    <s v="EducaTech"/>
    <n v="14076.800000000001"/>
    <n v="81.910562499999997"/>
    <n v="3276.4224999999997"/>
    <n v="10800.377500000002"/>
  </r>
  <r>
    <n v="254"/>
    <x v="37"/>
    <x v="0"/>
    <s v="PROD-003"/>
    <x v="1"/>
    <n v="-46"/>
    <n v="0"/>
    <n v="158.93"/>
    <s v="Venta"/>
    <s v="PC Gamers World"/>
    <n v="7310.7800000000007"/>
    <n v="38.917210440456756"/>
    <n v="1790.1916802610108"/>
    <n v="5520.5883197389903"/>
  </r>
  <r>
    <n v="255"/>
    <x v="37"/>
    <x v="0"/>
    <s v="PROD-006"/>
    <x v="7"/>
    <n v="-12"/>
    <n v="0"/>
    <n v="79.400000000000006"/>
    <s v="Venta"/>
    <s v="PC Gamers World"/>
    <n v="952.80000000000007"/>
    <n v="15.49574137931034"/>
    <n v="185.94889655172409"/>
    <n v="766.85110344827604"/>
  </r>
  <r>
    <n v="256"/>
    <x v="37"/>
    <x v="1"/>
    <s v="PROD-001"/>
    <x v="6"/>
    <n v="69"/>
    <n v="247.98"/>
    <n v="0"/>
    <s v="Fabricación"/>
    <s v="N/A"/>
    <n v="0"/>
    <n v="111.99406451612904"/>
    <n v="0"/>
    <n v="0"/>
  </r>
  <r>
    <n v="257"/>
    <x v="37"/>
    <x v="2"/>
    <s v="PROD-004"/>
    <x v="9"/>
    <n v="178"/>
    <n v="181.57"/>
    <n v="0"/>
    <s v="Compra"/>
    <s v="PowerCell Co,"/>
    <n v="0"/>
    <n v="81.910562499999997"/>
    <n v="0"/>
    <n v="0"/>
  </r>
  <r>
    <n v="258"/>
    <x v="37"/>
    <x v="1"/>
    <s v="PROD-002"/>
    <x v="2"/>
    <n v="94"/>
    <n v="449.52"/>
    <n v="0"/>
    <s v="Fabricación"/>
    <s v="N/A"/>
    <n v="0"/>
    <n v="206.67616747181975"/>
    <n v="0"/>
    <n v="0"/>
  </r>
  <r>
    <n v="259"/>
    <x v="37"/>
    <x v="0"/>
    <s v="PROD-004"/>
    <x v="9"/>
    <n v="-29"/>
    <n v="0"/>
    <n v="349.14"/>
    <s v="Venta"/>
    <s v="PC Gamers World"/>
    <n v="10125.06"/>
    <n v="81.910562499999997"/>
    <n v="2375.4063124999998"/>
    <n v="7749.6536875000002"/>
  </r>
  <r>
    <n v="260"/>
    <x v="38"/>
    <x v="2"/>
    <s v="PROD-006"/>
    <x v="7"/>
    <n v="263"/>
    <n v="36.1"/>
    <n v="0"/>
    <s v="Compra"/>
    <s v="TechSupplies Inc,"/>
    <n v="0"/>
    <n v="15.49574137931034"/>
    <n v="0"/>
    <n v="0"/>
  </r>
  <r>
    <n v="261"/>
    <x v="38"/>
    <x v="0"/>
    <s v="PROD-005"/>
    <x v="8"/>
    <n v="-48"/>
    <n v="0"/>
    <n v="220.76"/>
    <s v="Venta"/>
    <s v="Venta Directa Online"/>
    <n v="10596.48"/>
    <n v="54.214840425531932"/>
    <n v="2602.312340425533"/>
    <n v="7994.1676595744666"/>
  </r>
  <r>
    <n v="262"/>
    <x v="38"/>
    <x v="1"/>
    <s v="PROD-009"/>
    <x v="3"/>
    <n v="72"/>
    <n v="151.28"/>
    <n v="0"/>
    <s v="Fabricación"/>
    <s v="N/A"/>
    <n v="0"/>
    <n v="66.956770642201846"/>
    <n v="0"/>
    <n v="0"/>
  </r>
  <r>
    <n v="263"/>
    <x v="38"/>
    <x v="2"/>
    <s v="PROD-005"/>
    <x v="8"/>
    <n v="58"/>
    <n v="120.08"/>
    <n v="0"/>
    <s v="Compra"/>
    <s v="PowerCell Co,"/>
    <n v="0"/>
    <n v="54.214840425531932"/>
    <n v="0"/>
    <n v="0"/>
  </r>
  <r>
    <n v="264"/>
    <x v="38"/>
    <x v="0"/>
    <s v="PROD-002"/>
    <x v="2"/>
    <n v="-14"/>
    <n v="0"/>
    <n v="905.09"/>
    <s v="Venta"/>
    <s v="EducaTech"/>
    <n v="12671.26"/>
    <n v="206.67616747181975"/>
    <n v="2893.4663446054765"/>
    <n v="9777.7936553945237"/>
  </r>
  <r>
    <n v="265"/>
    <x v="38"/>
    <x v="0"/>
    <s v="PROD-006"/>
    <x v="7"/>
    <n v="-18"/>
    <n v="0"/>
    <n v="79.790000000000006"/>
    <s v="Venta"/>
    <s v="Venta Directa Online"/>
    <n v="1436.22"/>
    <n v="15.49574137931034"/>
    <n v="278.92334482758611"/>
    <n v="1157.2966551724139"/>
  </r>
  <r>
    <n v="266"/>
    <x v="38"/>
    <x v="0"/>
    <s v="PROD-002"/>
    <x v="2"/>
    <n v="-47"/>
    <n v="0"/>
    <n v="897.25"/>
    <s v="Venta"/>
    <s v="PC Gamers World"/>
    <n v="42170.75"/>
    <n v="206.67616747181975"/>
    <n v="9713.7798711755277"/>
    <n v="32456.970128824472"/>
  </r>
  <r>
    <n v="267"/>
    <x v="39"/>
    <x v="2"/>
    <s v="PROD-010"/>
    <x v="4"/>
    <n v="180"/>
    <n v="24.78"/>
    <n v="0"/>
    <s v="Compra"/>
    <s v="Componentes Globales"/>
    <n v="0"/>
    <n v="10.520482758620702"/>
    <n v="0"/>
    <n v="0"/>
  </r>
  <r>
    <n v="268"/>
    <x v="39"/>
    <x v="0"/>
    <s v="PROD-001"/>
    <x v="6"/>
    <n v="-5"/>
    <n v="0"/>
    <n v="503.29"/>
    <s v="Venta"/>
    <s v="EducaTech"/>
    <n v="2516.4500000000003"/>
    <n v="111.99406451612904"/>
    <n v="559.97032258064519"/>
    <n v="1956.4796774193551"/>
  </r>
  <r>
    <n v="269"/>
    <x v="39"/>
    <x v="0"/>
    <s v="PROD-002"/>
    <x v="2"/>
    <n v="-16"/>
    <n v="0"/>
    <n v="895.24"/>
    <s v="Venta"/>
    <s v="Venta Directa Online"/>
    <n v="14323.84"/>
    <n v="206.67616747181975"/>
    <n v="3306.818679549116"/>
    <n v="11017.021320450884"/>
  </r>
  <r>
    <n v="270"/>
    <x v="39"/>
    <x v="0"/>
    <s v="PROD-002"/>
    <x v="2"/>
    <n v="-28"/>
    <n v="0"/>
    <n v="895.91"/>
    <s v="Venta"/>
    <s v="CorpTech Solutions"/>
    <n v="25085.48"/>
    <n v="206.67616747181975"/>
    <n v="5786.932689210953"/>
    <n v="19298.547310789047"/>
  </r>
  <r>
    <n v="271"/>
    <x v="39"/>
    <x v="2"/>
    <s v="PROD-008"/>
    <x v="5"/>
    <n v="214"/>
    <n v="45.47"/>
    <n v="0"/>
    <s v="Compra"/>
    <s v="TechSupplies Inc,"/>
    <n v="0"/>
    <n v="18.458651685393257"/>
    <n v="0"/>
    <n v="0"/>
  </r>
  <r>
    <n v="272"/>
    <x v="39"/>
    <x v="2"/>
    <s v="PROD-007"/>
    <x v="0"/>
    <n v="65"/>
    <n v="65.13"/>
    <n v="0"/>
    <s v="Compra"/>
    <s v="VisionParts"/>
    <n v="0"/>
    <n v="28.701865793780652"/>
    <n v="0"/>
    <n v="0"/>
  </r>
  <r>
    <n v="273"/>
    <x v="39"/>
    <x v="2"/>
    <s v="PROD-007"/>
    <x v="0"/>
    <n v="78"/>
    <n v="66.59"/>
    <n v="0"/>
    <s v="Compra"/>
    <s v="TechSupplies Inc,"/>
    <n v="0"/>
    <n v="28.701865793780652"/>
    <n v="0"/>
    <n v="0"/>
  </r>
  <r>
    <n v="274"/>
    <x v="40"/>
    <x v="2"/>
    <s v="PROD-008"/>
    <x v="5"/>
    <n v="250"/>
    <n v="44.92"/>
    <n v="0"/>
    <s v="Compra"/>
    <s v="PowerCell Co,"/>
    <n v="0"/>
    <n v="18.458651685393257"/>
    <n v="0"/>
    <n v="0"/>
  </r>
  <r>
    <n v="275"/>
    <x v="40"/>
    <x v="0"/>
    <s v="PROD-003"/>
    <x v="1"/>
    <n v="-39"/>
    <n v="0"/>
    <n v="159.79"/>
    <s v="Venta"/>
    <s v="CorpTech Solutions"/>
    <n v="6231.8099999999995"/>
    <n v="38.917210440456756"/>
    <n v="1517.7712071778135"/>
    <n v="4714.0387928221862"/>
  </r>
  <r>
    <n v="276"/>
    <x v="40"/>
    <x v="2"/>
    <s v="PROD-010"/>
    <x v="4"/>
    <n v="180"/>
    <n v="25.43"/>
    <n v="0"/>
    <s v="Compra"/>
    <s v="TechSupplies Inc,"/>
    <n v="0"/>
    <n v="10.520482758620702"/>
    <n v="0"/>
    <n v="0"/>
  </r>
  <r>
    <n v="277"/>
    <x v="40"/>
    <x v="2"/>
    <s v="PROD-004"/>
    <x v="9"/>
    <n v="155"/>
    <n v="181.12"/>
    <n v="0"/>
    <s v="Compra"/>
    <s v="VisionParts"/>
    <n v="0"/>
    <n v="81.910562499999997"/>
    <n v="0"/>
    <n v="0"/>
  </r>
  <r>
    <n v="278"/>
    <x v="40"/>
    <x v="2"/>
    <s v="PROD-004"/>
    <x v="9"/>
    <n v="117"/>
    <n v="179.68"/>
    <n v="0"/>
    <s v="Compra"/>
    <s v="TechSupplies Inc,"/>
    <n v="0"/>
    <n v="81.910562499999997"/>
    <n v="0"/>
    <n v="0"/>
  </r>
  <r>
    <n v="279"/>
    <x v="40"/>
    <x v="0"/>
    <s v="PROD-005"/>
    <x v="8"/>
    <n v="-42"/>
    <n v="0"/>
    <n v="218.97"/>
    <s v="Venta"/>
    <s v="CorpTech Solutions"/>
    <n v="9196.74"/>
    <n v="54.214840425531932"/>
    <n v="2277.0232978723411"/>
    <n v="6919.7167021276582"/>
  </r>
  <r>
    <n v="280"/>
    <x v="40"/>
    <x v="2"/>
    <s v="PROD-007"/>
    <x v="0"/>
    <n v="199"/>
    <n v="65.41"/>
    <n v="0"/>
    <s v="Compra"/>
    <s v="VisionParts"/>
    <n v="0"/>
    <n v="28.701865793780652"/>
    <n v="0"/>
    <n v="0"/>
  </r>
  <r>
    <n v="281"/>
    <x v="41"/>
    <x v="0"/>
    <s v="PROD-007"/>
    <x v="0"/>
    <n v="-38"/>
    <n v="0"/>
    <n v="128.82"/>
    <s v="Venta"/>
    <s v="EducaTech"/>
    <n v="4895.16"/>
    <n v="28.701865793780652"/>
    <n v="1090.6709001636648"/>
    <n v="3804.4890998363353"/>
  </r>
  <r>
    <n v="282"/>
    <x v="41"/>
    <x v="0"/>
    <s v="PROD-005"/>
    <x v="8"/>
    <n v="-47"/>
    <n v="0"/>
    <n v="218.53"/>
    <s v="Venta"/>
    <s v="PC Gamers World"/>
    <n v="10270.91"/>
    <n v="54.214840425531932"/>
    <n v="2548.0975000000008"/>
    <n v="7722.8124999999991"/>
  </r>
  <r>
    <n v="283"/>
    <x v="41"/>
    <x v="2"/>
    <s v="PROD-004"/>
    <x v="9"/>
    <n v="236"/>
    <n v="177.82"/>
    <n v="0"/>
    <s v="Compra"/>
    <s v="TechSupplies Inc,"/>
    <n v="0"/>
    <n v="81.910562499999997"/>
    <n v="0"/>
    <n v="0"/>
  </r>
  <r>
    <n v="284"/>
    <x v="41"/>
    <x v="2"/>
    <s v="PROD-006"/>
    <x v="7"/>
    <n v="217"/>
    <n v="35.76"/>
    <n v="0"/>
    <s v="Compra"/>
    <s v="VisionParts"/>
    <n v="0"/>
    <n v="15.49574137931034"/>
    <n v="0"/>
    <n v="0"/>
  </r>
  <r>
    <n v="285"/>
    <x v="41"/>
    <x v="0"/>
    <s v="PROD-003"/>
    <x v="1"/>
    <n v="-37"/>
    <n v="0"/>
    <n v="159.62"/>
    <s v="Venta"/>
    <s v="Venta Directa Online"/>
    <n v="5905.9400000000005"/>
    <n v="38.917210440456756"/>
    <n v="1439.9367862969"/>
    <n v="4466.0032137031003"/>
  </r>
  <r>
    <n v="286"/>
    <x v="41"/>
    <x v="0"/>
    <s v="PROD-004"/>
    <x v="9"/>
    <n v="-39"/>
    <n v="0"/>
    <n v="352.78"/>
    <s v="Venta"/>
    <s v="EducaTech"/>
    <n v="13758.419999999998"/>
    <n v="81.910562499999997"/>
    <n v="3194.5119374999999"/>
    <n v="10563.908062499999"/>
  </r>
  <r>
    <n v="287"/>
    <x v="42"/>
    <x v="0"/>
    <s v="PROD-006"/>
    <x v="7"/>
    <n v="-50"/>
    <n v="0"/>
    <n v="79.2"/>
    <s v="Venta"/>
    <s v="Global Office"/>
    <n v="3960"/>
    <n v="15.49574137931034"/>
    <n v="774.78706896551705"/>
    <n v="3185.2129310344831"/>
  </r>
  <r>
    <n v="288"/>
    <x v="42"/>
    <x v="2"/>
    <s v="PROD-004"/>
    <x v="9"/>
    <n v="266"/>
    <n v="178.55"/>
    <n v="0"/>
    <s v="Compra"/>
    <s v="PowerCell Co,"/>
    <n v="0"/>
    <n v="81.910562499999997"/>
    <n v="0"/>
    <n v="0"/>
  </r>
  <r>
    <n v="289"/>
    <x v="42"/>
    <x v="0"/>
    <s v="PROD-010"/>
    <x v="4"/>
    <n v="-14"/>
    <n v="0"/>
    <n v="60.09"/>
    <s v="Venta"/>
    <s v="PC Gamers World"/>
    <n v="841.26"/>
    <n v="10.520482758620702"/>
    <n v="147.28675862068982"/>
    <n v="693.97324137931014"/>
  </r>
  <r>
    <n v="290"/>
    <x v="42"/>
    <x v="2"/>
    <s v="PROD-004"/>
    <x v="9"/>
    <n v="160"/>
    <n v="182.89"/>
    <n v="0"/>
    <s v="Compra"/>
    <s v="VisionParts"/>
    <n v="0"/>
    <n v="81.910562499999997"/>
    <n v="0"/>
    <n v="0"/>
  </r>
  <r>
    <n v="291"/>
    <x v="42"/>
    <x v="1"/>
    <s v="PROD-002"/>
    <x v="2"/>
    <n v="27"/>
    <n v="443.03"/>
    <n v="0"/>
    <s v="Fabricación"/>
    <s v="N/A"/>
    <n v="0"/>
    <n v="206.67616747181975"/>
    <n v="0"/>
    <n v="0"/>
  </r>
  <r>
    <n v="292"/>
    <x v="42"/>
    <x v="0"/>
    <s v="PROD-001"/>
    <x v="6"/>
    <n v="-16"/>
    <n v="0"/>
    <n v="496.61"/>
    <s v="Venta"/>
    <s v="Global Office"/>
    <n v="7945.76"/>
    <n v="111.99406451612904"/>
    <n v="1791.9050322580647"/>
    <n v="6153.854967741936"/>
  </r>
  <r>
    <n v="293"/>
    <x v="42"/>
    <x v="2"/>
    <s v="PROD-005"/>
    <x v="8"/>
    <n v="252"/>
    <n v="118.14"/>
    <n v="0"/>
    <s v="Compra"/>
    <s v="PowerCell Co,"/>
    <n v="0"/>
    <n v="54.214840425531932"/>
    <n v="0"/>
    <n v="0"/>
  </r>
  <r>
    <n v="294"/>
    <x v="43"/>
    <x v="0"/>
    <s v="PROD-006"/>
    <x v="7"/>
    <n v="-26"/>
    <n v="0"/>
    <n v="79.56"/>
    <s v="Venta"/>
    <s v="Global Office"/>
    <n v="2068.56"/>
    <n v="15.49574137931034"/>
    <n v="402.88927586206887"/>
    <n v="1665.6707241379311"/>
  </r>
  <r>
    <n v="295"/>
    <x v="43"/>
    <x v="0"/>
    <s v="PROD-007"/>
    <x v="0"/>
    <n v="-47"/>
    <n v="0"/>
    <n v="129.15"/>
    <s v="Venta"/>
    <s v="Venta Directa Online"/>
    <n v="6070.05"/>
    <n v="28.701865793780652"/>
    <n v="1348.9876923076906"/>
    <n v="4721.0623076923093"/>
  </r>
  <r>
    <n v="296"/>
    <x v="43"/>
    <x v="0"/>
    <s v="PROD-005"/>
    <x v="8"/>
    <n v="-8"/>
    <n v="0"/>
    <n v="221.9"/>
    <s v="Venta"/>
    <s v="EducaTech"/>
    <n v="1775.2"/>
    <n v="54.214840425531932"/>
    <n v="433.71872340425546"/>
    <n v="1341.4812765957445"/>
  </r>
  <r>
    <n v="297"/>
    <x v="43"/>
    <x v="0"/>
    <s v="PROD-009"/>
    <x v="3"/>
    <n v="-45"/>
    <n v="0"/>
    <n v="300.01"/>
    <s v="Venta"/>
    <s v="Venta Directa Online"/>
    <n v="13500.449999999999"/>
    <n v="66.956770642201846"/>
    <n v="3013.0546788990832"/>
    <n v="10487.395321100916"/>
  </r>
  <r>
    <n v="298"/>
    <x v="43"/>
    <x v="1"/>
    <s v="PROD-009"/>
    <x v="3"/>
    <n v="43"/>
    <n v="151.56"/>
    <n v="0"/>
    <s v="Fabricación"/>
    <s v="N/A"/>
    <n v="0"/>
    <n v="66.956770642201846"/>
    <n v="0"/>
    <n v="0"/>
  </r>
  <r>
    <n v="299"/>
    <x v="43"/>
    <x v="0"/>
    <s v="PROD-001"/>
    <x v="6"/>
    <n v="-44"/>
    <n v="0"/>
    <n v="498.72"/>
    <s v="Venta"/>
    <s v="Venta Directa Online"/>
    <n v="21943.68"/>
    <n v="111.99406451612904"/>
    <n v="4927.738838709678"/>
    <n v="17015.94116129032"/>
  </r>
  <r>
    <n v="300"/>
    <x v="43"/>
    <x v="2"/>
    <s v="PROD-003"/>
    <x v="1"/>
    <n v="276"/>
    <n v="84.72"/>
    <n v="0"/>
    <s v="Compra"/>
    <s v="VisionParts"/>
    <n v="0"/>
    <n v="38.917210440456756"/>
    <n v="0"/>
    <n v="0"/>
  </r>
  <r>
    <n v="301"/>
    <x v="44"/>
    <x v="2"/>
    <s v="PROD-007"/>
    <x v="0"/>
    <n v="218"/>
    <n v="65.650000000000006"/>
    <n v="0"/>
    <s v="Compra"/>
    <s v="Componentes Globales"/>
    <n v="0"/>
    <n v="28.701865793780652"/>
    <n v="0"/>
    <n v="0"/>
  </r>
  <r>
    <n v="302"/>
    <x v="44"/>
    <x v="2"/>
    <s v="PROD-006"/>
    <x v="7"/>
    <n v="218"/>
    <n v="35.56"/>
    <n v="0"/>
    <s v="Compra"/>
    <s v="PowerCell Co,"/>
    <n v="0"/>
    <n v="15.49574137931034"/>
    <n v="0"/>
    <n v="0"/>
  </r>
  <r>
    <n v="303"/>
    <x v="44"/>
    <x v="0"/>
    <s v="PROD-007"/>
    <x v="0"/>
    <n v="-24"/>
    <n v="0"/>
    <n v="129.61000000000001"/>
    <s v="Venta"/>
    <s v="Global Office"/>
    <n v="3110.6400000000003"/>
    <n v="28.701865793780652"/>
    <n v="688.84477905073561"/>
    <n v="2421.7952209492646"/>
  </r>
  <r>
    <n v="304"/>
    <x v="44"/>
    <x v="0"/>
    <s v="PROD-001"/>
    <x v="6"/>
    <n v="-14"/>
    <n v="0"/>
    <n v="503.66"/>
    <s v="Venta"/>
    <s v="EducaTech"/>
    <n v="7051.2400000000007"/>
    <n v="111.99406451612904"/>
    <n v="1567.9169032258067"/>
    <n v="5483.3230967741938"/>
  </r>
  <r>
    <n v="305"/>
    <x v="44"/>
    <x v="0"/>
    <s v="PROD-008"/>
    <x v="5"/>
    <n v="-6"/>
    <n v="0"/>
    <n v="94.65"/>
    <s v="Venta"/>
    <s v="CorpTech Solutions"/>
    <n v="567.90000000000009"/>
    <n v="18.458651685393257"/>
    <n v="110.75191011235954"/>
    <n v="457.14808988764054"/>
  </r>
  <r>
    <n v="306"/>
    <x v="44"/>
    <x v="0"/>
    <s v="PROD-010"/>
    <x v="4"/>
    <n v="-11"/>
    <n v="0"/>
    <n v="60.01"/>
    <s v="Venta"/>
    <s v="CorpTech Solutions"/>
    <n v="660.11"/>
    <n v="10.520482758620702"/>
    <n v="115.72531034482772"/>
    <n v="544.38468965517234"/>
  </r>
  <r>
    <n v="307"/>
    <x v="44"/>
    <x v="2"/>
    <s v="PROD-008"/>
    <x v="5"/>
    <n v="155"/>
    <n v="45.51"/>
    <n v="0"/>
    <s v="Compra"/>
    <s v="VisionParts"/>
    <n v="0"/>
    <n v="18.458651685393257"/>
    <n v="0"/>
    <n v="0"/>
  </r>
  <r>
    <n v="308"/>
    <x v="45"/>
    <x v="0"/>
    <s v="PROD-008"/>
    <x v="5"/>
    <n v="-29"/>
    <n v="0"/>
    <n v="95.61"/>
    <s v="Venta"/>
    <s v="CorpTech Solutions"/>
    <n v="2772.69"/>
    <n v="18.458651685393257"/>
    <n v="535.3008988764044"/>
    <n v="2237.3891011235955"/>
  </r>
  <r>
    <n v="309"/>
    <x v="45"/>
    <x v="0"/>
    <s v="PROD-002"/>
    <x v="2"/>
    <n v="-20"/>
    <n v="0"/>
    <n v="891.71"/>
    <s v="Venta"/>
    <s v="Global Office"/>
    <n v="17834.2"/>
    <n v="206.67616747181975"/>
    <n v="4133.5233494363947"/>
    <n v="13700.676650563606"/>
  </r>
  <r>
    <n v="310"/>
    <x v="45"/>
    <x v="2"/>
    <s v="PROD-003"/>
    <x v="1"/>
    <n v="285"/>
    <n v="85.7"/>
    <n v="0"/>
    <s v="Compra"/>
    <s v="Componentes Globales"/>
    <n v="0"/>
    <n v="38.917210440456756"/>
    <n v="0"/>
    <n v="0"/>
  </r>
  <r>
    <n v="311"/>
    <x v="45"/>
    <x v="1"/>
    <s v="PROD-001"/>
    <x v="6"/>
    <n v="24"/>
    <n v="254.39"/>
    <n v="0"/>
    <s v="Fabricación"/>
    <s v="N/A"/>
    <n v="0"/>
    <n v="111.99406451612904"/>
    <n v="0"/>
    <n v="0"/>
  </r>
  <r>
    <n v="312"/>
    <x v="45"/>
    <x v="2"/>
    <s v="PROD-008"/>
    <x v="5"/>
    <n v="120"/>
    <n v="45.78"/>
    <n v="0"/>
    <s v="Compra"/>
    <s v="VisionParts"/>
    <n v="0"/>
    <n v="18.458651685393257"/>
    <n v="0"/>
    <n v="0"/>
  </r>
  <r>
    <n v="313"/>
    <x v="45"/>
    <x v="0"/>
    <s v="PROD-005"/>
    <x v="8"/>
    <n v="-50"/>
    <n v="0"/>
    <n v="219"/>
    <s v="Venta"/>
    <s v="Global Office"/>
    <n v="10950"/>
    <n v="54.214840425531932"/>
    <n v="2710.7420212765965"/>
    <n v="8239.2579787234026"/>
  </r>
  <r>
    <n v="314"/>
    <x v="45"/>
    <x v="0"/>
    <s v="PROD-005"/>
    <x v="8"/>
    <n v="-14"/>
    <n v="0"/>
    <n v="219.14"/>
    <s v="Venta"/>
    <s v="EducaTech"/>
    <n v="3067.96"/>
    <n v="54.214840425531932"/>
    <n v="759.00776595744708"/>
    <n v="2308.9522340425528"/>
  </r>
  <r>
    <n v="315"/>
    <x v="46"/>
    <x v="0"/>
    <s v="PROD-002"/>
    <x v="2"/>
    <n v="-49"/>
    <n v="0"/>
    <n v="893.44"/>
    <s v="Venta"/>
    <s v="Venta Directa Online"/>
    <n v="43778.560000000005"/>
    <n v="206.67616747181975"/>
    <n v="10127.132206119168"/>
    <n v="33651.427793880837"/>
  </r>
  <r>
    <n v="316"/>
    <x v="46"/>
    <x v="2"/>
    <s v="PROD-005"/>
    <x v="8"/>
    <n v="207"/>
    <n v="119.13"/>
    <n v="0"/>
    <s v="Compra"/>
    <s v="TechSupplies Inc,"/>
    <n v="0"/>
    <n v="54.214840425531932"/>
    <n v="0"/>
    <n v="0"/>
  </r>
  <r>
    <n v="317"/>
    <x v="46"/>
    <x v="2"/>
    <s v="PROD-010"/>
    <x v="4"/>
    <n v="231"/>
    <n v="25.05"/>
    <n v="0"/>
    <s v="Compra"/>
    <s v="VisionParts"/>
    <n v="0"/>
    <n v="10.520482758620702"/>
    <n v="0"/>
    <n v="0"/>
  </r>
  <r>
    <n v="318"/>
    <x v="46"/>
    <x v="0"/>
    <s v="PROD-004"/>
    <x v="9"/>
    <n v="-11"/>
    <n v="0"/>
    <n v="350.97"/>
    <s v="Venta"/>
    <s v="Venta Directa Online"/>
    <n v="3860.67"/>
    <n v="81.910562499999997"/>
    <n v="901.0161875"/>
    <n v="2959.6538125000002"/>
  </r>
  <r>
    <n v="319"/>
    <x v="46"/>
    <x v="2"/>
    <s v="PROD-008"/>
    <x v="5"/>
    <n v="88"/>
    <n v="44.76"/>
    <n v="0"/>
    <s v="Compra"/>
    <s v="TechSupplies Inc,"/>
    <n v="0"/>
    <n v="18.458651685393257"/>
    <n v="0"/>
    <n v="0"/>
  </r>
  <r>
    <n v="320"/>
    <x v="46"/>
    <x v="0"/>
    <s v="PROD-010"/>
    <x v="4"/>
    <n v="-15"/>
    <n v="0"/>
    <n v="59.44"/>
    <s v="Venta"/>
    <s v="PC Gamers World"/>
    <n v="891.59999999999991"/>
    <n v="10.520482758620702"/>
    <n v="157.80724137931054"/>
    <n v="733.79275862068937"/>
  </r>
  <r>
    <n v="321"/>
    <x v="46"/>
    <x v="0"/>
    <s v="PROD-008"/>
    <x v="5"/>
    <n v="-8"/>
    <n v="0"/>
    <n v="95.19"/>
    <s v="Venta"/>
    <s v="Venta Directa Online"/>
    <n v="761.52"/>
    <n v="18.458651685393257"/>
    <n v="147.66921348314605"/>
    <n v="613.85078651685399"/>
  </r>
  <r>
    <n v="322"/>
    <x v="47"/>
    <x v="1"/>
    <s v="PROD-001"/>
    <x v="6"/>
    <n v="20"/>
    <n v="251.63"/>
    <n v="0"/>
    <s v="Fabricación"/>
    <s v="N/A"/>
    <n v="0"/>
    <n v="111.99406451612904"/>
    <n v="0"/>
    <n v="0"/>
  </r>
  <r>
    <n v="323"/>
    <x v="47"/>
    <x v="0"/>
    <s v="PROD-006"/>
    <x v="7"/>
    <n v="-34"/>
    <n v="0"/>
    <n v="79.41"/>
    <s v="Venta"/>
    <s v="PC Gamers World"/>
    <n v="2699.94"/>
    <n v="15.49574137931034"/>
    <n v="526.85520689655152"/>
    <n v="2173.0847931034486"/>
  </r>
  <r>
    <n v="324"/>
    <x v="47"/>
    <x v="2"/>
    <s v="PROD-007"/>
    <x v="0"/>
    <n v="143"/>
    <n v="64.59"/>
    <n v="0"/>
    <s v="Compra"/>
    <s v="VisionParts"/>
    <n v="0"/>
    <n v="28.701865793780652"/>
    <n v="0"/>
    <n v="0"/>
  </r>
  <r>
    <n v="325"/>
    <x v="47"/>
    <x v="2"/>
    <s v="PROD-004"/>
    <x v="9"/>
    <n v="276"/>
    <n v="180.94"/>
    <n v="0"/>
    <s v="Compra"/>
    <s v="VisionParts"/>
    <n v="0"/>
    <n v="81.910562499999997"/>
    <n v="0"/>
    <n v="0"/>
  </r>
  <r>
    <n v="326"/>
    <x v="47"/>
    <x v="2"/>
    <s v="PROD-008"/>
    <x v="5"/>
    <n v="228"/>
    <n v="44.83"/>
    <n v="0"/>
    <s v="Compra"/>
    <s v="TechSupplies Inc,"/>
    <n v="0"/>
    <n v="18.458651685393257"/>
    <n v="0"/>
    <n v="0"/>
  </r>
  <r>
    <n v="327"/>
    <x v="47"/>
    <x v="2"/>
    <s v="PROD-003"/>
    <x v="1"/>
    <n v="159"/>
    <n v="86.44"/>
    <n v="0"/>
    <s v="Compra"/>
    <s v="TechSupplies Inc,"/>
    <n v="0"/>
    <n v="38.917210440456756"/>
    <n v="0"/>
    <n v="0"/>
  </r>
  <r>
    <n v="328"/>
    <x v="48"/>
    <x v="2"/>
    <s v="PROD-007"/>
    <x v="0"/>
    <n v="231"/>
    <n v="64.81"/>
    <n v="0"/>
    <s v="Compra"/>
    <s v="TechSupplies Inc,"/>
    <n v="0"/>
    <n v="28.701865793780652"/>
    <n v="0"/>
    <n v="0"/>
  </r>
  <r>
    <n v="329"/>
    <x v="48"/>
    <x v="0"/>
    <s v="PROD-008"/>
    <x v="5"/>
    <n v="-19"/>
    <n v="0"/>
    <n v="95.73"/>
    <s v="Venta"/>
    <s v="EducaTech"/>
    <n v="1818.8700000000001"/>
    <n v="18.458651685393257"/>
    <n v="350.71438202247185"/>
    <n v="1468.1556179775282"/>
  </r>
  <r>
    <n v="330"/>
    <x v="48"/>
    <x v="2"/>
    <s v="PROD-006"/>
    <x v="7"/>
    <n v="104"/>
    <n v="35.4"/>
    <n v="0"/>
    <s v="Compra"/>
    <s v="Componentes Globales"/>
    <n v="0"/>
    <n v="15.49574137931034"/>
    <n v="0"/>
    <n v="0"/>
  </r>
  <r>
    <n v="331"/>
    <x v="48"/>
    <x v="2"/>
    <s v="PROD-006"/>
    <x v="7"/>
    <n v="213"/>
    <n v="35.270000000000003"/>
    <n v="0"/>
    <s v="Compra"/>
    <s v="Componentes Globales"/>
    <n v="0"/>
    <n v="15.49574137931034"/>
    <n v="0"/>
    <n v="0"/>
  </r>
  <r>
    <n v="332"/>
    <x v="48"/>
    <x v="1"/>
    <s v="PROD-002"/>
    <x v="2"/>
    <n v="72"/>
    <n v="448.98"/>
    <n v="0"/>
    <s v="Fabricación"/>
    <s v="N/A"/>
    <n v="0"/>
    <n v="206.67616747181975"/>
    <n v="0"/>
    <n v="0"/>
  </r>
  <r>
    <n v="333"/>
    <x v="48"/>
    <x v="0"/>
    <s v="PROD-009"/>
    <x v="3"/>
    <n v="-8"/>
    <n v="0"/>
    <n v="301.91000000000003"/>
    <s v="Venta"/>
    <s v="PC Gamers World"/>
    <n v="2415.2800000000002"/>
    <n v="66.956770642201846"/>
    <n v="535.65416513761477"/>
    <n v="1879.6258348623855"/>
  </r>
  <r>
    <n v="334"/>
    <x v="48"/>
    <x v="2"/>
    <s v="PROD-004"/>
    <x v="9"/>
    <n v="107"/>
    <n v="183.5"/>
    <n v="0"/>
    <s v="Compra"/>
    <s v="Componentes Globales"/>
    <n v="0"/>
    <n v="81.910562499999997"/>
    <n v="0"/>
    <n v="0"/>
  </r>
  <r>
    <n v="335"/>
    <x v="49"/>
    <x v="0"/>
    <s v="PROD-004"/>
    <x v="9"/>
    <n v="-37"/>
    <n v="0"/>
    <n v="348.38"/>
    <s v="Venta"/>
    <s v="Global Office"/>
    <n v="12890.06"/>
    <n v="81.910562499999997"/>
    <n v="3030.6908125"/>
    <n v="9859.3691875000004"/>
  </r>
  <r>
    <n v="336"/>
    <x v="49"/>
    <x v="2"/>
    <s v="PROD-007"/>
    <x v="0"/>
    <n v="156"/>
    <n v="66.2"/>
    <n v="0"/>
    <s v="Compra"/>
    <s v="PowerCell Co,"/>
    <n v="0"/>
    <n v="28.701865793780652"/>
    <n v="0"/>
    <n v="0"/>
  </r>
  <r>
    <n v="337"/>
    <x v="49"/>
    <x v="2"/>
    <s v="PROD-006"/>
    <x v="7"/>
    <n v="85"/>
    <n v="36.03"/>
    <n v="0"/>
    <s v="Compra"/>
    <s v="TechSupplies Inc,"/>
    <n v="0"/>
    <n v="15.49574137931034"/>
    <n v="0"/>
    <n v="0"/>
  </r>
  <r>
    <n v="338"/>
    <x v="49"/>
    <x v="0"/>
    <s v="PROD-009"/>
    <x v="3"/>
    <n v="-7"/>
    <n v="0"/>
    <n v="297.26"/>
    <s v="Venta"/>
    <s v="PC Gamers World"/>
    <n v="2080.8199999999997"/>
    <n v="66.956770642201846"/>
    <n v="468.69739449541294"/>
    <n v="1612.1226055045868"/>
  </r>
  <r>
    <n v="339"/>
    <x v="49"/>
    <x v="0"/>
    <s v="PROD-009"/>
    <x v="3"/>
    <n v="-13"/>
    <n v="0"/>
    <n v="300.85000000000002"/>
    <s v="Venta"/>
    <s v="EducaTech"/>
    <n v="3911.05"/>
    <n v="66.956770642201846"/>
    <n v="870.43801834862404"/>
    <n v="3040.611981651376"/>
  </r>
  <r>
    <n v="340"/>
    <x v="49"/>
    <x v="2"/>
    <s v="PROD-006"/>
    <x v="7"/>
    <n v="189"/>
    <n v="35.89"/>
    <n v="0"/>
    <s v="Compra"/>
    <s v="Componentes Globales"/>
    <n v="0"/>
    <n v="15.49574137931034"/>
    <n v="0"/>
    <n v="0"/>
  </r>
  <r>
    <n v="341"/>
    <x v="49"/>
    <x v="2"/>
    <s v="PROD-008"/>
    <x v="5"/>
    <n v="64"/>
    <n v="44.41"/>
    <n v="0"/>
    <s v="Compra"/>
    <s v="Componentes Globales"/>
    <n v="0"/>
    <n v="18.458651685393257"/>
    <n v="0"/>
    <n v="0"/>
  </r>
  <r>
    <n v="342"/>
    <x v="50"/>
    <x v="0"/>
    <s v="PROD-003"/>
    <x v="1"/>
    <n v="-33"/>
    <n v="0"/>
    <n v="158.69"/>
    <s v="Venta"/>
    <s v="CorpTech Solutions"/>
    <n v="5236.7699999999995"/>
    <n v="38.917210440456756"/>
    <n v="1284.267944535073"/>
    <n v="3952.5020554649263"/>
  </r>
  <r>
    <n v="343"/>
    <x v="50"/>
    <x v="0"/>
    <s v="PROD-009"/>
    <x v="3"/>
    <n v="-14"/>
    <n v="0"/>
    <n v="296.79000000000002"/>
    <s v="Venta"/>
    <s v="Global Office"/>
    <n v="4155.0600000000004"/>
    <n v="66.956770642201846"/>
    <n v="937.39478899082587"/>
    <n v="3217.6652110091745"/>
  </r>
  <r>
    <n v="344"/>
    <x v="50"/>
    <x v="0"/>
    <s v="PROD-005"/>
    <x v="8"/>
    <n v="-44"/>
    <n v="0"/>
    <n v="218.94"/>
    <s v="Venta"/>
    <s v="CorpTech Solutions"/>
    <n v="9633.36"/>
    <n v="54.214840425531932"/>
    <n v="2385.4529787234051"/>
    <n v="7247.9070212765955"/>
  </r>
  <r>
    <n v="345"/>
    <x v="50"/>
    <x v="0"/>
    <s v="PROD-001"/>
    <x v="6"/>
    <n v="-28"/>
    <n v="0"/>
    <n v="501.99"/>
    <s v="Venta"/>
    <s v="EducaTech"/>
    <n v="14055.720000000001"/>
    <n v="111.99406451612904"/>
    <n v="3135.8338064516133"/>
    <n v="10919.886193548387"/>
  </r>
  <r>
    <n v="346"/>
    <x v="50"/>
    <x v="2"/>
    <s v="PROD-010"/>
    <x v="4"/>
    <n v="253"/>
    <n v="25.29"/>
    <n v="0"/>
    <s v="Compra"/>
    <s v="PowerCell Co,"/>
    <n v="0"/>
    <n v="10.520482758620702"/>
    <n v="0"/>
    <n v="0"/>
  </r>
  <r>
    <n v="347"/>
    <x v="50"/>
    <x v="0"/>
    <s v="PROD-002"/>
    <x v="2"/>
    <n v="-46"/>
    <n v="0"/>
    <n v="893.98"/>
    <s v="Venta"/>
    <s v="PC Gamers World"/>
    <n v="41123.08"/>
    <n v="206.67616747181975"/>
    <n v="9507.1037037037095"/>
    <n v="31615.976296296292"/>
  </r>
  <r>
    <n v="348"/>
    <x v="50"/>
    <x v="0"/>
    <s v="PROD-006"/>
    <x v="7"/>
    <n v="-7"/>
    <n v="0"/>
    <n v="80.180000000000007"/>
    <s v="Venta"/>
    <s v="CorpTech Solutions"/>
    <n v="561.26"/>
    <n v="15.49574137931034"/>
    <n v="108.47018965517238"/>
    <n v="452.78981034482763"/>
  </r>
  <r>
    <n v="349"/>
    <x v="51"/>
    <x v="2"/>
    <s v="PROD-003"/>
    <x v="1"/>
    <n v="125"/>
    <n v="86.64"/>
    <n v="0"/>
    <s v="Compra"/>
    <s v="TechSupplies Inc,"/>
    <n v="0"/>
    <n v="38.917210440456756"/>
    <n v="0"/>
    <n v="0"/>
  </r>
  <r>
    <n v="350"/>
    <x v="51"/>
    <x v="0"/>
    <s v="PROD-007"/>
    <x v="0"/>
    <n v="-15"/>
    <n v="0"/>
    <n v="129.61000000000001"/>
    <s v="Venta"/>
    <s v="PC Gamers World"/>
    <n v="1944.15"/>
    <n v="28.701865793780652"/>
    <n v="430.52798690670977"/>
    <n v="1513.6220130932902"/>
  </r>
  <r>
    <n v="351"/>
    <x v="51"/>
    <x v="2"/>
    <s v="PROD-005"/>
    <x v="8"/>
    <n v="59"/>
    <n v="119.8"/>
    <n v="0"/>
    <s v="Compra"/>
    <s v="Componentes Globales"/>
    <n v="0"/>
    <n v="54.214840425531932"/>
    <n v="0"/>
    <n v="0"/>
  </r>
  <r>
    <n v="352"/>
    <x v="51"/>
    <x v="1"/>
    <s v="PROD-009"/>
    <x v="3"/>
    <n v="41"/>
    <n v="147.03"/>
    <n v="0"/>
    <s v="Fabricación"/>
    <s v="N/A"/>
    <n v="0"/>
    <n v="66.956770642201846"/>
    <n v="0"/>
    <n v="0"/>
  </r>
  <r>
    <n v="353"/>
    <x v="51"/>
    <x v="0"/>
    <s v="PROD-003"/>
    <x v="1"/>
    <n v="-7"/>
    <n v="0"/>
    <n v="158.79"/>
    <s v="Venta"/>
    <s v="EducaTech"/>
    <n v="1111.53"/>
    <n v="38.917210440456756"/>
    <n v="272.42047308319729"/>
    <n v="839.10952691680268"/>
  </r>
  <r>
    <n v="354"/>
    <x v="51"/>
    <x v="1"/>
    <s v="PROD-002"/>
    <x v="2"/>
    <n v="51"/>
    <n v="454.94"/>
    <n v="0"/>
    <s v="Fabricación"/>
    <s v="N/A"/>
    <n v="0"/>
    <n v="206.67616747181975"/>
    <n v="0"/>
    <n v="0"/>
  </r>
  <r>
    <n v="355"/>
    <x v="51"/>
    <x v="1"/>
    <s v="PROD-001"/>
    <x v="6"/>
    <n v="72"/>
    <n v="250.22"/>
    <n v="0"/>
    <s v="Fabricación"/>
    <s v="N/A"/>
    <n v="0"/>
    <n v="111.99406451612904"/>
    <n v="0"/>
    <n v="0"/>
  </r>
  <r>
    <n v="356"/>
    <x v="52"/>
    <x v="2"/>
    <s v="PROD-006"/>
    <x v="7"/>
    <n v="231"/>
    <n v="35.5"/>
    <n v="0"/>
    <s v="Compra"/>
    <s v="TechSupplies Inc,"/>
    <n v="0"/>
    <n v="15.49574137931034"/>
    <n v="0"/>
    <n v="0"/>
  </r>
  <r>
    <n v="357"/>
    <x v="52"/>
    <x v="1"/>
    <s v="PROD-001"/>
    <x v="6"/>
    <n v="63"/>
    <n v="249.01"/>
    <n v="0"/>
    <s v="Fabricación"/>
    <s v="N/A"/>
    <n v="0"/>
    <n v="111.99406451612904"/>
    <n v="0"/>
    <n v="0"/>
  </r>
  <r>
    <n v="358"/>
    <x v="52"/>
    <x v="0"/>
    <s v="PROD-003"/>
    <x v="1"/>
    <n v="-18"/>
    <n v="0"/>
    <n v="159.51"/>
    <s v="Venta"/>
    <s v="Venta Directa Online"/>
    <n v="2871.18"/>
    <n v="38.917210440456756"/>
    <n v="700.50978792822161"/>
    <n v="2170.6702120717782"/>
  </r>
  <r>
    <n v="359"/>
    <x v="52"/>
    <x v="0"/>
    <s v="PROD-001"/>
    <x v="6"/>
    <n v="-49"/>
    <n v="0"/>
    <n v="496.71"/>
    <s v="Venta"/>
    <s v="Venta Directa Online"/>
    <n v="24338.789999999997"/>
    <n v="111.99406451612904"/>
    <n v="5487.7091612903232"/>
    <n v="18851.080838709673"/>
  </r>
  <r>
    <n v="360"/>
    <x v="52"/>
    <x v="2"/>
    <s v="PROD-006"/>
    <x v="7"/>
    <n v="58"/>
    <n v="36.200000000000003"/>
    <n v="0"/>
    <s v="Compra"/>
    <s v="TechSupplies Inc,"/>
    <n v="0"/>
    <n v="15.49574137931034"/>
    <n v="0"/>
    <n v="0"/>
  </r>
  <r>
    <n v="361"/>
    <x v="52"/>
    <x v="2"/>
    <s v="PROD-006"/>
    <x v="7"/>
    <n v="253"/>
    <n v="35.270000000000003"/>
    <n v="0"/>
    <s v="Compra"/>
    <s v="PowerCell Co,"/>
    <n v="0"/>
    <n v="15.49574137931034"/>
    <n v="0"/>
    <n v="0"/>
  </r>
  <r>
    <n v="362"/>
    <x v="53"/>
    <x v="1"/>
    <s v="PROD-009"/>
    <x v="3"/>
    <n v="92"/>
    <n v="147.52000000000001"/>
    <n v="0"/>
    <s v="Fabricación"/>
    <s v="N/A"/>
    <n v="0"/>
    <n v="66.956770642201846"/>
    <n v="0"/>
    <n v="0"/>
  </r>
  <r>
    <n v="363"/>
    <x v="53"/>
    <x v="2"/>
    <s v="PROD-003"/>
    <x v="1"/>
    <n v="214"/>
    <n v="86.85"/>
    <n v="0"/>
    <s v="Compra"/>
    <s v="TechSupplies Inc,"/>
    <n v="0"/>
    <n v="38.917210440456756"/>
    <n v="0"/>
    <n v="0"/>
  </r>
  <r>
    <n v="364"/>
    <x v="53"/>
    <x v="0"/>
    <s v="PROD-008"/>
    <x v="5"/>
    <n v="-26"/>
    <n v="0"/>
    <n v="95.49"/>
    <s v="Venta"/>
    <s v="CorpTech Solutions"/>
    <n v="2482.7399999999998"/>
    <n v="18.458651685393257"/>
    <n v="479.92494382022466"/>
    <n v="2002.8150561797752"/>
  </r>
  <r>
    <n v="365"/>
    <x v="53"/>
    <x v="0"/>
    <s v="PROD-010"/>
    <x v="4"/>
    <n v="-7"/>
    <n v="0"/>
    <n v="60.49"/>
    <s v="Venta"/>
    <s v="PC Gamers World"/>
    <n v="423.43"/>
    <n v="10.520482758620702"/>
    <n v="73.643379310344912"/>
    <n v="349.78662068965508"/>
  </r>
  <r>
    <n v="366"/>
    <x v="53"/>
    <x v="2"/>
    <s v="PROD-006"/>
    <x v="7"/>
    <n v="221"/>
    <n v="35.14"/>
    <n v="0"/>
    <s v="Compra"/>
    <s v="Componentes Globales"/>
    <n v="0"/>
    <n v="15.49574137931034"/>
    <n v="0"/>
    <n v="0"/>
  </r>
  <r>
    <n v="367"/>
    <x v="53"/>
    <x v="0"/>
    <s v="PROD-009"/>
    <x v="3"/>
    <n v="-48"/>
    <n v="0"/>
    <n v="297.18"/>
    <s v="Venta"/>
    <s v="Global Office"/>
    <n v="14264.64"/>
    <n v="66.956770642201846"/>
    <n v="3213.9249908256888"/>
    <n v="11050.71500917431"/>
  </r>
  <r>
    <n v="368"/>
    <x v="53"/>
    <x v="0"/>
    <s v="PROD-008"/>
    <x v="5"/>
    <n v="-33"/>
    <n v="0"/>
    <n v="95.33"/>
    <s v="Venta"/>
    <s v="Venta Directa Online"/>
    <n v="3145.89"/>
    <n v="18.458651685393257"/>
    <n v="609.13550561797751"/>
    <n v="2536.7544943820221"/>
  </r>
  <r>
    <n v="369"/>
    <x v="54"/>
    <x v="2"/>
    <s v="PROD-006"/>
    <x v="7"/>
    <n v="76"/>
    <n v="36.36"/>
    <n v="0"/>
    <s v="Compra"/>
    <s v="VisionParts"/>
    <n v="0"/>
    <n v="15.49574137931034"/>
    <n v="0"/>
    <n v="0"/>
  </r>
  <r>
    <n v="370"/>
    <x v="54"/>
    <x v="0"/>
    <s v="PROD-003"/>
    <x v="1"/>
    <n v="-6"/>
    <n v="0"/>
    <n v="159.52000000000001"/>
    <s v="Venta"/>
    <s v="Global Office"/>
    <n v="957.12000000000012"/>
    <n v="38.917210440456756"/>
    <n v="233.50326264274054"/>
    <n v="723.61673735725958"/>
  </r>
  <r>
    <n v="371"/>
    <x v="54"/>
    <x v="0"/>
    <s v="PROD-004"/>
    <x v="9"/>
    <n v="-11"/>
    <n v="0"/>
    <n v="348.46"/>
    <s v="Venta"/>
    <s v="Venta Directa Online"/>
    <n v="3833.06"/>
    <n v="81.910562499999997"/>
    <n v="901.0161875"/>
    <n v="2932.0438125000001"/>
  </r>
  <r>
    <n v="372"/>
    <x v="54"/>
    <x v="0"/>
    <s v="PROD-009"/>
    <x v="3"/>
    <n v="-11"/>
    <n v="0"/>
    <n v="301.45"/>
    <s v="Venta"/>
    <s v="EducaTech"/>
    <n v="3315.95"/>
    <n v="66.956770642201846"/>
    <n v="736.52447706422026"/>
    <n v="2579.4255229357796"/>
  </r>
  <r>
    <n v="373"/>
    <x v="54"/>
    <x v="0"/>
    <s v="PROD-002"/>
    <x v="2"/>
    <n v="-19"/>
    <n v="0"/>
    <n v="902.72"/>
    <s v="Venta"/>
    <s v="CorpTech Solutions"/>
    <n v="17151.68"/>
    <n v="206.67616747181975"/>
    <n v="3926.8471819645752"/>
    <n v="13224.832818035426"/>
  </r>
  <r>
    <n v="374"/>
    <x v="54"/>
    <x v="2"/>
    <s v="PROD-005"/>
    <x v="8"/>
    <n v="300"/>
    <n v="119.3"/>
    <n v="0"/>
    <s v="Compra"/>
    <s v="VisionParts"/>
    <n v="0"/>
    <n v="54.214840425531932"/>
    <n v="0"/>
    <n v="0"/>
  </r>
  <r>
    <n v="375"/>
    <x v="54"/>
    <x v="2"/>
    <s v="PROD-005"/>
    <x v="8"/>
    <n v="109"/>
    <n v="121.88"/>
    <n v="0"/>
    <s v="Compra"/>
    <s v="Componentes Globales"/>
    <n v="0"/>
    <n v="54.214840425531932"/>
    <n v="0"/>
    <n v="0"/>
  </r>
  <r>
    <n v="376"/>
    <x v="55"/>
    <x v="0"/>
    <s v="PROD-003"/>
    <x v="1"/>
    <n v="-22"/>
    <n v="0"/>
    <n v="161.36000000000001"/>
    <s v="Venta"/>
    <s v="PC Gamers World"/>
    <n v="3549.92"/>
    <n v="38.917210440456756"/>
    <n v="856.17862969004864"/>
    <n v="2693.7413703099514"/>
  </r>
  <r>
    <n v="377"/>
    <x v="55"/>
    <x v="1"/>
    <s v="PROD-002"/>
    <x v="2"/>
    <n v="78"/>
    <n v="442.53"/>
    <n v="0"/>
    <s v="Fabricación"/>
    <s v="N/A"/>
    <n v="0"/>
    <n v="206.67616747181975"/>
    <n v="0"/>
    <n v="0"/>
  </r>
  <r>
    <n v="378"/>
    <x v="55"/>
    <x v="0"/>
    <s v="PROD-008"/>
    <x v="5"/>
    <n v="-5"/>
    <n v="0"/>
    <n v="94.73"/>
    <s v="Venta"/>
    <s v="EducaTech"/>
    <n v="473.65000000000003"/>
    <n v="18.458651685393257"/>
    <n v="92.293258426966275"/>
    <n v="381.35674157303379"/>
  </r>
  <r>
    <n v="379"/>
    <x v="55"/>
    <x v="0"/>
    <s v="PROD-004"/>
    <x v="9"/>
    <n v="-5"/>
    <n v="0"/>
    <n v="349.09"/>
    <s v="Venta"/>
    <s v="Venta Directa Online"/>
    <n v="1745.4499999999998"/>
    <n v="81.910562499999997"/>
    <n v="409.55281249999996"/>
    <n v="1335.8971874999997"/>
  </r>
  <r>
    <n v="380"/>
    <x v="55"/>
    <x v="0"/>
    <s v="PROD-010"/>
    <x v="4"/>
    <n v="-31"/>
    <n v="0"/>
    <n v="59.97"/>
    <s v="Venta"/>
    <s v="Venta Directa Online"/>
    <n v="1859.07"/>
    <n v="10.520482758620702"/>
    <n v="326.13496551724177"/>
    <n v="1532.9350344827581"/>
  </r>
  <r>
    <n v="381"/>
    <x v="55"/>
    <x v="0"/>
    <s v="PROD-005"/>
    <x v="8"/>
    <n v="-27"/>
    <n v="0"/>
    <n v="218.91"/>
    <s v="Venta"/>
    <s v="EducaTech"/>
    <n v="5910.57"/>
    <n v="54.214840425531932"/>
    <n v="1463.8006914893622"/>
    <n v="4446.7693085106375"/>
  </r>
  <r>
    <n v="382"/>
    <x v="55"/>
    <x v="0"/>
    <s v="PROD-004"/>
    <x v="9"/>
    <n v="-16"/>
    <n v="0"/>
    <n v="351.45"/>
    <s v="Venta"/>
    <s v="CorpTech Solutions"/>
    <n v="5623.2"/>
    <n v="81.910562499999997"/>
    <n v="1310.569"/>
    <n v="4312.6309999999994"/>
  </r>
  <r>
    <n v="383"/>
    <x v="56"/>
    <x v="0"/>
    <s v="PROD-008"/>
    <x v="5"/>
    <n v="-30"/>
    <n v="0"/>
    <n v="94.06"/>
    <s v="Venta"/>
    <s v="Global Office"/>
    <n v="2821.8"/>
    <n v="18.458651685393257"/>
    <n v="553.75955056179771"/>
    <n v="2268.0404494382024"/>
  </r>
  <r>
    <n v="384"/>
    <x v="56"/>
    <x v="2"/>
    <s v="PROD-003"/>
    <x v="1"/>
    <n v="234"/>
    <n v="84.11"/>
    <n v="0"/>
    <s v="Compra"/>
    <s v="VisionParts"/>
    <n v="0"/>
    <n v="38.917210440456756"/>
    <n v="0"/>
    <n v="0"/>
  </r>
  <r>
    <n v="385"/>
    <x v="56"/>
    <x v="0"/>
    <s v="PROD-004"/>
    <x v="9"/>
    <n v="-36"/>
    <n v="0"/>
    <n v="349.65"/>
    <s v="Venta"/>
    <s v="Global Office"/>
    <n v="12587.4"/>
    <n v="81.910562499999997"/>
    <n v="2948.7802499999998"/>
    <n v="9638.6197499999998"/>
  </r>
  <r>
    <n v="386"/>
    <x v="56"/>
    <x v="2"/>
    <s v="PROD-005"/>
    <x v="8"/>
    <n v="104"/>
    <n v="118.66"/>
    <n v="0"/>
    <s v="Compra"/>
    <s v="Componentes Globales"/>
    <n v="0"/>
    <n v="54.214840425531932"/>
    <n v="0"/>
    <n v="0"/>
  </r>
  <r>
    <n v="387"/>
    <x v="56"/>
    <x v="0"/>
    <s v="PROD-004"/>
    <x v="9"/>
    <n v="-43"/>
    <n v="0"/>
    <n v="347.37"/>
    <s v="Venta"/>
    <s v="CorpTech Solutions"/>
    <n v="14936.91"/>
    <n v="81.910562499999997"/>
    <n v="3522.1541874999998"/>
    <n v="11414.7558125"/>
  </r>
  <r>
    <n v="388"/>
    <x v="56"/>
    <x v="2"/>
    <s v="PROD-010"/>
    <x v="4"/>
    <n v="113"/>
    <n v="25.18"/>
    <n v="0"/>
    <s v="Compra"/>
    <s v="PowerCell Co,"/>
    <n v="0"/>
    <n v="10.520482758620702"/>
    <n v="0"/>
    <n v="0"/>
  </r>
  <r>
    <n v="389"/>
    <x v="56"/>
    <x v="1"/>
    <s v="PROD-001"/>
    <x v="6"/>
    <n v="57"/>
    <n v="254.1"/>
    <n v="0"/>
    <s v="Fabricación"/>
    <s v="N/A"/>
    <n v="0"/>
    <n v="111.99406451612904"/>
    <n v="0"/>
    <n v="0"/>
  </r>
  <r>
    <n v="390"/>
    <x v="57"/>
    <x v="2"/>
    <s v="PROD-004"/>
    <x v="9"/>
    <n v="60"/>
    <n v="177.47"/>
    <n v="0"/>
    <s v="Compra"/>
    <s v="Componentes Globales"/>
    <n v="0"/>
    <n v="81.910562499999997"/>
    <n v="0"/>
    <n v="0"/>
  </r>
  <r>
    <n v="391"/>
    <x v="57"/>
    <x v="0"/>
    <s v="PROD-005"/>
    <x v="8"/>
    <n v="-11"/>
    <n v="0"/>
    <n v="219.49"/>
    <s v="Venta"/>
    <s v="EducaTech"/>
    <n v="2414.3900000000003"/>
    <n v="54.214840425531932"/>
    <n v="596.36324468085127"/>
    <n v="1818.0267553191491"/>
  </r>
  <r>
    <n v="392"/>
    <x v="57"/>
    <x v="0"/>
    <s v="PROD-008"/>
    <x v="5"/>
    <n v="-8"/>
    <n v="0"/>
    <n v="95.03"/>
    <s v="Venta"/>
    <s v="EducaTech"/>
    <n v="760.24"/>
    <n v="18.458651685393257"/>
    <n v="147.66921348314605"/>
    <n v="612.57078651685401"/>
  </r>
  <r>
    <n v="393"/>
    <x v="57"/>
    <x v="0"/>
    <s v="PROD-006"/>
    <x v="7"/>
    <n v="-7"/>
    <n v="0"/>
    <n v="79.510000000000005"/>
    <s v="Venta"/>
    <s v="EducaTech"/>
    <n v="556.57000000000005"/>
    <n v="15.49574137931034"/>
    <n v="108.47018965517238"/>
    <n v="448.09981034482769"/>
  </r>
  <r>
    <n v="394"/>
    <x v="57"/>
    <x v="0"/>
    <s v="PROD-009"/>
    <x v="3"/>
    <n v="-22"/>
    <n v="0"/>
    <n v="298.38"/>
    <s v="Venta"/>
    <s v="Global Office"/>
    <n v="6564.36"/>
    <n v="66.956770642201846"/>
    <n v="1473.0489541284405"/>
    <n v="5091.3110458715591"/>
  </r>
  <r>
    <n v="395"/>
    <x v="57"/>
    <x v="2"/>
    <s v="PROD-010"/>
    <x v="4"/>
    <n v="293"/>
    <n v="25.27"/>
    <n v="0"/>
    <s v="Compra"/>
    <s v="Componentes Globales"/>
    <n v="0"/>
    <n v="10.520482758620702"/>
    <n v="0"/>
    <n v="0"/>
  </r>
  <r>
    <n v="396"/>
    <x v="58"/>
    <x v="0"/>
    <s v="PROD-001"/>
    <x v="6"/>
    <n v="-30"/>
    <n v="0"/>
    <n v="502.91"/>
    <s v="Venta"/>
    <s v="EducaTech"/>
    <n v="15087.300000000001"/>
    <n v="111.99406451612904"/>
    <n v="3359.8219354838711"/>
    <n v="11727.47806451613"/>
  </r>
  <r>
    <n v="397"/>
    <x v="58"/>
    <x v="1"/>
    <s v="PROD-002"/>
    <x v="2"/>
    <n v="87"/>
    <n v="448.1"/>
    <n v="0"/>
    <s v="Fabricación"/>
    <s v="N/A"/>
    <n v="0"/>
    <n v="206.67616747181975"/>
    <n v="0"/>
    <n v="0"/>
  </r>
  <r>
    <n v="398"/>
    <x v="58"/>
    <x v="0"/>
    <s v="PROD-008"/>
    <x v="5"/>
    <n v="-41"/>
    <n v="0"/>
    <n v="95.68"/>
    <s v="Venta"/>
    <s v="EducaTech"/>
    <n v="3922.88"/>
    <n v="18.458651685393257"/>
    <n v="756.80471910112351"/>
    <n v="3166.0752808988764"/>
  </r>
  <r>
    <n v="399"/>
    <x v="58"/>
    <x v="0"/>
    <s v="PROD-007"/>
    <x v="0"/>
    <n v="-14"/>
    <n v="0"/>
    <n v="129.63999999999999"/>
    <s v="Venta"/>
    <s v="CorpTech Solutions"/>
    <n v="1814.9599999999998"/>
    <n v="28.701865793780652"/>
    <n v="401.82612111292912"/>
    <n v="1413.1338788870708"/>
  </r>
  <r>
    <n v="400"/>
    <x v="58"/>
    <x v="2"/>
    <s v="PROD-005"/>
    <x v="8"/>
    <n v="108"/>
    <n v="119.18"/>
    <n v="0"/>
    <s v="Compra"/>
    <s v="VisionParts"/>
    <n v="0"/>
    <n v="54.214840425531932"/>
    <n v="0"/>
    <n v="0"/>
  </r>
  <r>
    <n v="401"/>
    <x v="58"/>
    <x v="2"/>
    <s v="PROD-007"/>
    <x v="0"/>
    <n v="118"/>
    <n v="66.569999999999993"/>
    <n v="0"/>
    <s v="Compra"/>
    <s v="TechSupplies Inc,"/>
    <n v="0"/>
    <n v="28.701865793780652"/>
    <n v="0"/>
    <n v="0"/>
  </r>
  <r>
    <n v="402"/>
    <x v="58"/>
    <x v="1"/>
    <s v="PROD-009"/>
    <x v="3"/>
    <n v="70"/>
    <n v="148.09"/>
    <n v="0"/>
    <s v="Fabricación"/>
    <s v="N/A"/>
    <n v="0"/>
    <n v="66.956770642201846"/>
    <n v="0"/>
    <n v="0"/>
  </r>
  <r>
    <n v="403"/>
    <x v="59"/>
    <x v="0"/>
    <s v="PROD-010"/>
    <x v="4"/>
    <n v="-9"/>
    <n v="0"/>
    <n v="60.49"/>
    <s v="Venta"/>
    <s v="Global Office"/>
    <n v="544.41"/>
    <n v="10.520482758620702"/>
    <n v="94.684344827586315"/>
    <n v="449.72565517241367"/>
  </r>
  <r>
    <n v="404"/>
    <x v="59"/>
    <x v="0"/>
    <s v="PROD-009"/>
    <x v="3"/>
    <n v="-5"/>
    <n v="0"/>
    <n v="299.93"/>
    <s v="Venta"/>
    <s v="PC Gamers World"/>
    <n v="1499.65"/>
    <n v="66.956770642201846"/>
    <n v="334.78385321100922"/>
    <n v="1164.8661467889908"/>
  </r>
  <r>
    <n v="405"/>
    <x v="59"/>
    <x v="0"/>
    <s v="PROD-003"/>
    <x v="1"/>
    <n v="-24"/>
    <n v="0"/>
    <n v="160.72999999999999"/>
    <s v="Venta"/>
    <s v="CorpTech Solutions"/>
    <n v="3857.5199999999995"/>
    <n v="38.917210440456756"/>
    <n v="934.01305057096215"/>
    <n v="2923.5069494290374"/>
  </r>
  <r>
    <n v="406"/>
    <x v="59"/>
    <x v="0"/>
    <s v="PROD-003"/>
    <x v="1"/>
    <n v="-12"/>
    <n v="0"/>
    <n v="161.22999999999999"/>
    <s v="Venta"/>
    <s v="Venta Directa Online"/>
    <n v="1934.7599999999998"/>
    <n v="38.917210440456756"/>
    <n v="467.00652528548108"/>
    <n v="1467.7534747145187"/>
  </r>
  <r>
    <n v="407"/>
    <x v="59"/>
    <x v="0"/>
    <s v="PROD-002"/>
    <x v="2"/>
    <n v="-5"/>
    <n v="0"/>
    <n v="894.6"/>
    <s v="Venta"/>
    <s v="CorpTech Solutions"/>
    <n v="4473"/>
    <n v="206.67616747181975"/>
    <n v="1033.3808373590987"/>
    <n v="3439.6191626409013"/>
  </r>
  <r>
    <n v="408"/>
    <x v="59"/>
    <x v="0"/>
    <s v="PROD-003"/>
    <x v="1"/>
    <n v="-19"/>
    <n v="0"/>
    <n v="160.11000000000001"/>
    <s v="Venta"/>
    <s v="PC Gamers World"/>
    <n v="3042.09"/>
    <n v="38.917210440456756"/>
    <n v="739.42699836867837"/>
    <n v="2302.663001631322"/>
  </r>
  <r>
    <n v="409"/>
    <x v="59"/>
    <x v="1"/>
    <s v="PROD-001"/>
    <x v="6"/>
    <n v="40"/>
    <n v="254.02"/>
    <n v="0"/>
    <s v="Fabricación"/>
    <s v="N/A"/>
    <n v="0"/>
    <n v="111.99406451612904"/>
    <n v="0"/>
    <n v="0"/>
  </r>
  <r>
    <n v="410"/>
    <x v="60"/>
    <x v="1"/>
    <s v="PROD-001"/>
    <x v="6"/>
    <n v="31"/>
    <n v="250.55"/>
    <n v="0"/>
    <s v="Fabricación"/>
    <s v="N/A"/>
    <n v="0"/>
    <n v="111.99406451612904"/>
    <n v="0"/>
    <n v="0"/>
  </r>
  <r>
    <n v="411"/>
    <x v="60"/>
    <x v="2"/>
    <s v="PROD-005"/>
    <x v="8"/>
    <n v="168"/>
    <n v="119.26"/>
    <n v="0"/>
    <s v="Compra"/>
    <s v="TechSupplies Inc,"/>
    <n v="0"/>
    <n v="54.214840425531932"/>
    <n v="0"/>
    <n v="0"/>
  </r>
  <r>
    <n v="412"/>
    <x v="60"/>
    <x v="0"/>
    <s v="PROD-002"/>
    <x v="2"/>
    <n v="-9"/>
    <n v="0"/>
    <n v="903.57"/>
    <s v="Venta"/>
    <s v="Venta Directa Online"/>
    <n v="8132.13"/>
    <n v="206.67616747181975"/>
    <n v="1860.0855072463778"/>
    <n v="6272.0444927536228"/>
  </r>
  <r>
    <n v="413"/>
    <x v="60"/>
    <x v="2"/>
    <s v="PROD-004"/>
    <x v="9"/>
    <n v="219"/>
    <n v="177.16"/>
    <n v="0"/>
    <s v="Compra"/>
    <s v="VisionParts"/>
    <n v="0"/>
    <n v="81.910562499999997"/>
    <n v="0"/>
    <n v="0"/>
  </r>
  <r>
    <n v="414"/>
    <x v="60"/>
    <x v="0"/>
    <s v="PROD-008"/>
    <x v="5"/>
    <n v="-25"/>
    <n v="0"/>
    <n v="94.95"/>
    <s v="Venta"/>
    <s v="CorpTech Solutions"/>
    <n v="2373.75"/>
    <n v="18.458651685393257"/>
    <n v="461.46629213483141"/>
    <n v="1912.2837078651687"/>
  </r>
  <r>
    <n v="415"/>
    <x v="60"/>
    <x v="0"/>
    <s v="PROD-006"/>
    <x v="7"/>
    <n v="-5"/>
    <n v="0"/>
    <n v="80.62"/>
    <s v="Venta"/>
    <s v="Global Office"/>
    <n v="403.1"/>
    <n v="15.49574137931034"/>
    <n v="77.478706896551699"/>
    <n v="325.62129310344835"/>
  </r>
  <r>
    <n v="416"/>
    <x v="60"/>
    <x v="0"/>
    <s v="PROD-008"/>
    <x v="5"/>
    <n v="-40"/>
    <n v="0"/>
    <n v="94.7"/>
    <s v="Venta"/>
    <s v="Global Office"/>
    <n v="3788"/>
    <n v="18.458651685393257"/>
    <n v="738.3460674157302"/>
    <n v="3049.6539325842696"/>
  </r>
  <r>
    <n v="417"/>
    <x v="61"/>
    <x v="0"/>
    <s v="PROD-009"/>
    <x v="3"/>
    <n v="-35"/>
    <n v="0"/>
    <n v="301.87"/>
    <s v="Venta"/>
    <s v="Venta Directa Online"/>
    <n v="10565.45"/>
    <n v="66.956770642201846"/>
    <n v="2343.4869724770647"/>
    <n v="8221.9630275229356"/>
  </r>
  <r>
    <n v="418"/>
    <x v="61"/>
    <x v="0"/>
    <s v="PROD-006"/>
    <x v="7"/>
    <n v="-35"/>
    <n v="0"/>
    <n v="80.05"/>
    <s v="Venta"/>
    <s v="Global Office"/>
    <n v="2801.75"/>
    <n v="15.49574137931034"/>
    <n v="542.35094827586192"/>
    <n v="2259.3990517241382"/>
  </r>
  <r>
    <n v="419"/>
    <x v="61"/>
    <x v="0"/>
    <s v="PROD-005"/>
    <x v="8"/>
    <n v="-20"/>
    <n v="0"/>
    <n v="220.88"/>
    <s v="Venta"/>
    <s v="Venta Directa Online"/>
    <n v="4417.6000000000004"/>
    <n v="54.214840425531932"/>
    <n v="1084.2968085106386"/>
    <n v="3333.3031914893618"/>
  </r>
  <r>
    <n v="420"/>
    <x v="61"/>
    <x v="0"/>
    <s v="PROD-004"/>
    <x v="9"/>
    <n v="-11"/>
    <n v="0"/>
    <n v="346.67"/>
    <s v="Venta"/>
    <s v="Global Office"/>
    <n v="3813.3700000000003"/>
    <n v="81.910562499999997"/>
    <n v="901.0161875"/>
    <n v="2912.3538125000005"/>
  </r>
  <r>
    <n v="421"/>
    <x v="61"/>
    <x v="0"/>
    <s v="PROD-002"/>
    <x v="2"/>
    <n v="-22"/>
    <n v="0"/>
    <n v="908.21"/>
    <s v="Venta"/>
    <s v="EducaTech"/>
    <n v="19980.620000000003"/>
    <n v="206.67616747181975"/>
    <n v="4546.8756843800347"/>
    <n v="15433.744315619968"/>
  </r>
  <r>
    <n v="422"/>
    <x v="61"/>
    <x v="0"/>
    <s v="PROD-004"/>
    <x v="9"/>
    <n v="-43"/>
    <n v="0"/>
    <n v="351.05"/>
    <s v="Venta"/>
    <s v="Venta Directa Online"/>
    <n v="15095.15"/>
    <n v="81.910562499999997"/>
    <n v="3522.1541874999998"/>
    <n v="11572.995812499999"/>
  </r>
  <r>
    <n v="423"/>
    <x v="61"/>
    <x v="0"/>
    <s v="PROD-001"/>
    <x v="6"/>
    <n v="-33"/>
    <n v="0"/>
    <n v="496.97"/>
    <s v="Venta"/>
    <s v="PC Gamers World"/>
    <n v="16400.010000000002"/>
    <n v="111.99406451612904"/>
    <n v="3695.8041290322585"/>
    <n v="12704.205870967744"/>
  </r>
  <r>
    <n v="424"/>
    <x v="62"/>
    <x v="0"/>
    <s v="PROD-007"/>
    <x v="0"/>
    <n v="-50"/>
    <n v="0"/>
    <n v="129.38"/>
    <s v="Venta"/>
    <s v="PC Gamers World"/>
    <n v="6469"/>
    <n v="28.701865793780652"/>
    <n v="1435.0932896890326"/>
    <n v="5033.9067103109674"/>
  </r>
  <r>
    <n v="425"/>
    <x v="62"/>
    <x v="0"/>
    <s v="PROD-004"/>
    <x v="9"/>
    <n v="-8"/>
    <n v="0"/>
    <n v="352.82"/>
    <s v="Venta"/>
    <s v="Global Office"/>
    <n v="2822.56"/>
    <n v="81.910562499999997"/>
    <n v="655.28449999999998"/>
    <n v="2167.2754999999997"/>
  </r>
  <r>
    <n v="426"/>
    <x v="62"/>
    <x v="0"/>
    <s v="PROD-004"/>
    <x v="9"/>
    <n v="-26"/>
    <n v="0"/>
    <n v="346.72"/>
    <s v="Venta"/>
    <s v="CorpTech Solutions"/>
    <n v="9014.7200000000012"/>
    <n v="81.910562499999997"/>
    <n v="2129.6746250000001"/>
    <n v="6885.0453750000015"/>
  </r>
  <r>
    <n v="427"/>
    <x v="62"/>
    <x v="0"/>
    <s v="PROD-010"/>
    <x v="4"/>
    <n v="-17"/>
    <n v="0"/>
    <n v="59.56"/>
    <s v="Venta"/>
    <s v="PC Gamers World"/>
    <n v="1012.52"/>
    <n v="10.520482758620702"/>
    <n v="178.84820689655191"/>
    <n v="833.67179310344807"/>
  </r>
  <r>
    <n v="428"/>
    <x v="62"/>
    <x v="1"/>
    <s v="PROD-009"/>
    <x v="3"/>
    <n v="36"/>
    <n v="151.30000000000001"/>
    <n v="0"/>
    <s v="Fabricación"/>
    <s v="N/A"/>
    <n v="0"/>
    <n v="66.956770642201846"/>
    <n v="0"/>
    <n v="0"/>
  </r>
  <r>
    <n v="429"/>
    <x v="62"/>
    <x v="1"/>
    <s v="PROD-009"/>
    <x v="3"/>
    <n v="55"/>
    <n v="149.63999999999999"/>
    <n v="0"/>
    <s v="Fabricación"/>
    <s v="N/A"/>
    <n v="0"/>
    <n v="66.956770642201846"/>
    <n v="0"/>
    <n v="0"/>
  </r>
  <r>
    <n v="430"/>
    <x v="63"/>
    <x v="2"/>
    <s v="PROD-003"/>
    <x v="1"/>
    <n v="196"/>
    <n v="84.36"/>
    <n v="0"/>
    <s v="Compra"/>
    <s v="Componentes Globales"/>
    <n v="0"/>
    <n v="38.917210440456756"/>
    <n v="0"/>
    <n v="0"/>
  </r>
  <r>
    <n v="431"/>
    <x v="63"/>
    <x v="0"/>
    <s v="PROD-002"/>
    <x v="2"/>
    <n v="-18"/>
    <n v="0"/>
    <n v="893.01"/>
    <s v="Venta"/>
    <s v="CorpTech Solutions"/>
    <n v="16074.18"/>
    <n v="206.67616747181975"/>
    <n v="3720.1710144927556"/>
    <n v="12354.008985507244"/>
  </r>
  <r>
    <n v="432"/>
    <x v="63"/>
    <x v="0"/>
    <s v="PROD-005"/>
    <x v="8"/>
    <n v="-10"/>
    <n v="0"/>
    <n v="221.24"/>
    <s v="Venta"/>
    <s v="PC Gamers World"/>
    <n v="2212.4"/>
    <n v="54.214840425531932"/>
    <n v="542.14840425531929"/>
    <n v="1670.2515957446808"/>
  </r>
  <r>
    <n v="433"/>
    <x v="63"/>
    <x v="0"/>
    <s v="PROD-006"/>
    <x v="7"/>
    <n v="-21"/>
    <n v="0"/>
    <n v="80.47"/>
    <s v="Venta"/>
    <s v="CorpTech Solutions"/>
    <n v="1689.87"/>
    <n v="15.49574137931034"/>
    <n v="325.41056896551714"/>
    <n v="1364.4594310344828"/>
  </r>
  <r>
    <n v="434"/>
    <x v="63"/>
    <x v="1"/>
    <s v="PROD-002"/>
    <x v="2"/>
    <n v="81"/>
    <n v="459.45"/>
    <n v="0"/>
    <s v="Fabricación"/>
    <s v="N/A"/>
    <n v="0"/>
    <n v="206.67616747181975"/>
    <n v="0"/>
    <n v="0"/>
  </r>
  <r>
    <n v="435"/>
    <x v="63"/>
    <x v="0"/>
    <s v="PROD-009"/>
    <x v="3"/>
    <n v="-49"/>
    <n v="0"/>
    <n v="296.33"/>
    <s v="Venta"/>
    <s v="CorpTech Solutions"/>
    <n v="14520.17"/>
    <n v="66.956770642201846"/>
    <n v="3280.8817614678906"/>
    <n v="11239.28823853211"/>
  </r>
  <r>
    <n v="436"/>
    <x v="63"/>
    <x v="0"/>
    <s v="PROD-008"/>
    <x v="5"/>
    <n v="-14"/>
    <n v="0"/>
    <n v="94.71"/>
    <s v="Venta"/>
    <s v="PC Gamers World"/>
    <n v="1325.9399999999998"/>
    <n v="18.458651685393257"/>
    <n v="258.42112359550561"/>
    <n v="1067.5188764044942"/>
  </r>
  <r>
    <n v="437"/>
    <x v="64"/>
    <x v="0"/>
    <s v="PROD-009"/>
    <x v="3"/>
    <n v="-38"/>
    <n v="0"/>
    <n v="299.3"/>
    <s v="Venta"/>
    <s v="Venta Directa Online"/>
    <n v="11373.4"/>
    <n v="66.956770642201846"/>
    <n v="2544.3572844036703"/>
    <n v="8829.0427155963298"/>
  </r>
  <r>
    <n v="438"/>
    <x v="64"/>
    <x v="1"/>
    <s v="PROD-001"/>
    <x v="6"/>
    <n v="27"/>
    <n v="254.43"/>
    <n v="0"/>
    <s v="Fabricación"/>
    <s v="N/A"/>
    <n v="0"/>
    <n v="111.99406451612904"/>
    <n v="0"/>
    <n v="0"/>
  </r>
  <r>
    <n v="439"/>
    <x v="64"/>
    <x v="0"/>
    <s v="PROD-009"/>
    <x v="3"/>
    <n v="-23"/>
    <n v="0"/>
    <n v="301.10000000000002"/>
    <s v="Venta"/>
    <s v="PC Gamers World"/>
    <n v="6925.3"/>
    <n v="66.956770642201846"/>
    <n v="1540.0057247706425"/>
    <n v="5385.2942752293575"/>
  </r>
  <r>
    <n v="440"/>
    <x v="64"/>
    <x v="2"/>
    <s v="PROD-007"/>
    <x v="0"/>
    <n v="213"/>
    <n v="64.98"/>
    <n v="0"/>
    <s v="Compra"/>
    <s v="Componentes Globales"/>
    <n v="0"/>
    <n v="28.701865793780652"/>
    <n v="0"/>
    <n v="0"/>
  </r>
  <r>
    <n v="441"/>
    <x v="64"/>
    <x v="2"/>
    <s v="PROD-006"/>
    <x v="7"/>
    <n v="184"/>
    <n v="35.25"/>
    <n v="0"/>
    <s v="Compra"/>
    <s v="PowerCell Co,"/>
    <n v="0"/>
    <n v="15.49574137931034"/>
    <n v="0"/>
    <n v="0"/>
  </r>
  <r>
    <n v="442"/>
    <x v="64"/>
    <x v="0"/>
    <s v="PROD-002"/>
    <x v="2"/>
    <n v="-49"/>
    <n v="0"/>
    <n v="898.18"/>
    <s v="Venta"/>
    <s v="Global Office"/>
    <n v="44010.82"/>
    <n v="206.67616747181975"/>
    <n v="10127.132206119168"/>
    <n v="33883.687793880832"/>
  </r>
  <r>
    <n v="443"/>
    <x v="64"/>
    <x v="2"/>
    <s v="PROD-005"/>
    <x v="8"/>
    <n v="264"/>
    <n v="119.98"/>
    <n v="0"/>
    <s v="Compra"/>
    <s v="PowerCell Co,"/>
    <n v="0"/>
    <n v="54.214840425531932"/>
    <n v="0"/>
    <n v="0"/>
  </r>
  <r>
    <n v="444"/>
    <x v="65"/>
    <x v="2"/>
    <s v="PROD-006"/>
    <x v="7"/>
    <n v="54"/>
    <n v="35.130000000000003"/>
    <n v="0"/>
    <s v="Compra"/>
    <s v="PowerCell Co,"/>
    <n v="0"/>
    <n v="15.49574137931034"/>
    <n v="0"/>
    <n v="0"/>
  </r>
  <r>
    <n v="445"/>
    <x v="65"/>
    <x v="0"/>
    <s v="PROD-006"/>
    <x v="7"/>
    <n v="-18"/>
    <n v="0"/>
    <n v="80.72"/>
    <s v="Venta"/>
    <s v="PC Gamers World"/>
    <n v="1452.96"/>
    <n v="15.49574137931034"/>
    <n v="278.92334482758611"/>
    <n v="1174.0366551724139"/>
  </r>
  <r>
    <n v="446"/>
    <x v="65"/>
    <x v="0"/>
    <s v="PROD-008"/>
    <x v="5"/>
    <n v="-9"/>
    <n v="0"/>
    <n v="95.67"/>
    <s v="Venta"/>
    <s v="PC Gamers World"/>
    <n v="861.03"/>
    <n v="18.458651685393257"/>
    <n v="166.1278651685393"/>
    <n v="694.90213483146067"/>
  </r>
  <r>
    <n v="447"/>
    <x v="65"/>
    <x v="0"/>
    <s v="PROD-005"/>
    <x v="8"/>
    <n v="-34"/>
    <n v="0"/>
    <n v="221.64"/>
    <s v="Venta"/>
    <s v="Venta Directa Online"/>
    <n v="7535.7599999999993"/>
    <n v="54.214840425531932"/>
    <n v="1843.3045744680858"/>
    <n v="5692.4554255319135"/>
  </r>
  <r>
    <n v="448"/>
    <x v="65"/>
    <x v="0"/>
    <s v="PROD-002"/>
    <x v="2"/>
    <n v="-16"/>
    <n v="0"/>
    <n v="892.48"/>
    <s v="Venta"/>
    <s v="CorpTech Solutions"/>
    <n v="14279.68"/>
    <n v="206.67616747181975"/>
    <n v="3306.818679549116"/>
    <n v="10972.861320450884"/>
  </r>
  <r>
    <n v="449"/>
    <x v="65"/>
    <x v="0"/>
    <s v="PROD-004"/>
    <x v="9"/>
    <n v="-26"/>
    <n v="0"/>
    <n v="350.45"/>
    <s v="Venta"/>
    <s v="PC Gamers World"/>
    <n v="9111.6999999999989"/>
    <n v="81.910562499999997"/>
    <n v="2129.6746250000001"/>
    <n v="6982.0253749999993"/>
  </r>
  <r>
    <n v="450"/>
    <x v="65"/>
    <x v="0"/>
    <s v="PROD-008"/>
    <x v="5"/>
    <n v="-47"/>
    <n v="0"/>
    <n v="95.37"/>
    <s v="Venta"/>
    <s v="EducaTech"/>
    <n v="4482.3900000000003"/>
    <n v="18.458651685393257"/>
    <n v="867.55662921348301"/>
    <n v="3614.8333707865172"/>
  </r>
  <r>
    <n v="451"/>
    <x v="66"/>
    <x v="1"/>
    <s v="PROD-002"/>
    <x v="2"/>
    <n v="44"/>
    <n v="441.75"/>
    <n v="0"/>
    <s v="Fabricación"/>
    <s v="N/A"/>
    <n v="0"/>
    <n v="206.67616747181975"/>
    <n v="0"/>
    <n v="0"/>
  </r>
  <r>
    <n v="452"/>
    <x v="66"/>
    <x v="1"/>
    <s v="PROD-002"/>
    <x v="2"/>
    <n v="67"/>
    <n v="441.6"/>
    <n v="0"/>
    <s v="Fabricación"/>
    <s v="N/A"/>
    <n v="0"/>
    <n v="206.67616747181975"/>
    <n v="0"/>
    <n v="0"/>
  </r>
  <r>
    <n v="453"/>
    <x v="66"/>
    <x v="0"/>
    <s v="PROD-010"/>
    <x v="4"/>
    <n v="-41"/>
    <n v="0"/>
    <n v="59.64"/>
    <s v="Venta"/>
    <s v="Venta Directa Online"/>
    <n v="2445.2400000000002"/>
    <n v="10.520482758620702"/>
    <n v="431.33979310344876"/>
    <n v="2013.9002068965515"/>
  </r>
  <r>
    <n v="454"/>
    <x v="66"/>
    <x v="0"/>
    <s v="PROD-005"/>
    <x v="8"/>
    <n v="-29"/>
    <n v="0"/>
    <n v="219.09"/>
    <s v="Venta"/>
    <s v="EducaTech"/>
    <n v="6353.61"/>
    <n v="54.214840425531932"/>
    <n v="1572.2303723404261"/>
    <n v="4781.3796276595731"/>
  </r>
  <r>
    <n v="455"/>
    <x v="66"/>
    <x v="2"/>
    <s v="PROD-006"/>
    <x v="7"/>
    <n v="151"/>
    <n v="36.25"/>
    <n v="0"/>
    <s v="Compra"/>
    <s v="VisionParts"/>
    <n v="0"/>
    <n v="15.49574137931034"/>
    <n v="0"/>
    <n v="0"/>
  </r>
  <r>
    <n v="456"/>
    <x v="66"/>
    <x v="2"/>
    <s v="PROD-008"/>
    <x v="5"/>
    <n v="135"/>
    <n v="45.69"/>
    <n v="0"/>
    <s v="Compra"/>
    <s v="VisionParts"/>
    <n v="0"/>
    <n v="18.458651685393257"/>
    <n v="0"/>
    <n v="0"/>
  </r>
  <r>
    <n v="457"/>
    <x v="66"/>
    <x v="0"/>
    <s v="PROD-002"/>
    <x v="2"/>
    <n v="-36"/>
    <n v="0"/>
    <n v="908.72"/>
    <s v="Venta"/>
    <s v="EducaTech"/>
    <n v="32713.920000000002"/>
    <n v="206.67616747181975"/>
    <n v="7440.3420289855112"/>
    <n v="25273.577971014493"/>
  </r>
  <r>
    <n v="458"/>
    <x v="67"/>
    <x v="2"/>
    <s v="PROD-005"/>
    <x v="8"/>
    <n v="258"/>
    <n v="119.03"/>
    <n v="0"/>
    <s v="Compra"/>
    <s v="VisionParts"/>
    <n v="0"/>
    <n v="54.214840425531932"/>
    <n v="0"/>
    <n v="0"/>
  </r>
  <r>
    <n v="459"/>
    <x v="67"/>
    <x v="1"/>
    <s v="PROD-002"/>
    <x v="2"/>
    <n v="57"/>
    <n v="451.5"/>
    <n v="0"/>
    <s v="Fabricación"/>
    <s v="N/A"/>
    <n v="0"/>
    <n v="206.67616747181975"/>
    <n v="0"/>
    <n v="0"/>
  </r>
  <r>
    <n v="460"/>
    <x v="67"/>
    <x v="2"/>
    <s v="PROD-010"/>
    <x v="4"/>
    <n v="291"/>
    <n v="24.62"/>
    <n v="0"/>
    <s v="Compra"/>
    <s v="PowerCell Co,"/>
    <n v="0"/>
    <n v="10.520482758620702"/>
    <n v="0"/>
    <n v="0"/>
  </r>
  <r>
    <n v="461"/>
    <x v="67"/>
    <x v="0"/>
    <s v="PROD-009"/>
    <x v="3"/>
    <n v="-49"/>
    <n v="0"/>
    <n v="299.14999999999998"/>
    <s v="Venta"/>
    <s v="CorpTech Solutions"/>
    <n v="14658.349999999999"/>
    <n v="66.956770642201846"/>
    <n v="3280.8817614678906"/>
    <n v="11377.468238532108"/>
  </r>
  <r>
    <n v="462"/>
    <x v="67"/>
    <x v="1"/>
    <s v="PROD-009"/>
    <x v="3"/>
    <n v="43"/>
    <n v="150.29"/>
    <n v="0"/>
    <s v="Fabricación"/>
    <s v="N/A"/>
    <n v="0"/>
    <n v="66.956770642201846"/>
    <n v="0"/>
    <n v="0"/>
  </r>
  <r>
    <n v="463"/>
    <x v="67"/>
    <x v="2"/>
    <s v="PROD-007"/>
    <x v="0"/>
    <n v="272"/>
    <n v="65.180000000000007"/>
    <n v="0"/>
    <s v="Compra"/>
    <s v="VisionParts"/>
    <n v="0"/>
    <n v="28.701865793780652"/>
    <n v="0"/>
    <n v="0"/>
  </r>
  <r>
    <n v="464"/>
    <x v="67"/>
    <x v="2"/>
    <s v="PROD-004"/>
    <x v="9"/>
    <n v="247"/>
    <n v="179.13"/>
    <n v="0"/>
    <s v="Compra"/>
    <s v="PowerCell Co,"/>
    <n v="0"/>
    <n v="81.910562499999997"/>
    <n v="0"/>
    <n v="0"/>
  </r>
  <r>
    <n v="465"/>
    <x v="68"/>
    <x v="0"/>
    <s v="PROD-004"/>
    <x v="9"/>
    <n v="-41"/>
    <n v="0"/>
    <n v="352.31"/>
    <s v="Venta"/>
    <s v="CorpTech Solutions"/>
    <n v="14444.710000000001"/>
    <n v="81.910562499999997"/>
    <n v="3358.3330624999999"/>
    <n v="11086.376937500001"/>
  </r>
  <r>
    <n v="466"/>
    <x v="68"/>
    <x v="0"/>
    <s v="PROD-003"/>
    <x v="1"/>
    <n v="-11"/>
    <n v="0"/>
    <n v="160.47"/>
    <s v="Venta"/>
    <s v="CorpTech Solutions"/>
    <n v="1765.17"/>
    <n v="38.917210440456756"/>
    <n v="428.08931484502432"/>
    <n v="1337.0806851549758"/>
  </r>
  <r>
    <n v="467"/>
    <x v="68"/>
    <x v="2"/>
    <s v="PROD-003"/>
    <x v="1"/>
    <n v="215"/>
    <n v="84.56"/>
    <n v="0"/>
    <s v="Compra"/>
    <s v="Componentes Globales"/>
    <n v="0"/>
    <n v="38.917210440456756"/>
    <n v="0"/>
    <n v="0"/>
  </r>
  <r>
    <n v="468"/>
    <x v="68"/>
    <x v="1"/>
    <s v="PROD-001"/>
    <x v="6"/>
    <n v="41"/>
    <n v="253.78"/>
    <n v="0"/>
    <s v="Fabricación"/>
    <s v="N/A"/>
    <n v="0"/>
    <n v="111.99406451612904"/>
    <n v="0"/>
    <n v="0"/>
  </r>
  <r>
    <n v="469"/>
    <x v="68"/>
    <x v="2"/>
    <s v="PROD-010"/>
    <x v="4"/>
    <n v="283"/>
    <n v="25.31"/>
    <n v="0"/>
    <s v="Compra"/>
    <s v="TechSupplies Inc,"/>
    <n v="0"/>
    <n v="10.520482758620702"/>
    <n v="0"/>
    <n v="0"/>
  </r>
  <r>
    <n v="470"/>
    <x v="68"/>
    <x v="0"/>
    <s v="PROD-007"/>
    <x v="0"/>
    <n v="-25"/>
    <n v="0"/>
    <n v="130.83000000000001"/>
    <s v="Venta"/>
    <s v="PC Gamers World"/>
    <n v="3270.7500000000005"/>
    <n v="28.701865793780652"/>
    <n v="717.54664484451632"/>
    <n v="2553.2033551554841"/>
  </r>
  <r>
    <n v="471"/>
    <x v="69"/>
    <x v="1"/>
    <s v="PROD-009"/>
    <x v="3"/>
    <n v="46"/>
    <n v="150.51"/>
    <n v="0"/>
    <s v="Fabricación"/>
    <s v="N/A"/>
    <n v="0"/>
    <n v="66.956770642201846"/>
    <n v="0"/>
    <n v="0"/>
  </r>
  <r>
    <n v="472"/>
    <x v="69"/>
    <x v="0"/>
    <s v="PROD-008"/>
    <x v="5"/>
    <n v="-8"/>
    <n v="0"/>
    <n v="94.78"/>
    <s v="Venta"/>
    <s v="EducaTech"/>
    <n v="758.24"/>
    <n v="18.458651685393257"/>
    <n v="147.66921348314605"/>
    <n v="610.57078651685401"/>
  </r>
  <r>
    <n v="473"/>
    <x v="69"/>
    <x v="0"/>
    <s v="PROD-001"/>
    <x v="6"/>
    <n v="-7"/>
    <n v="0"/>
    <n v="502.11"/>
    <s v="Venta"/>
    <s v="Venta Directa Online"/>
    <n v="3514.77"/>
    <n v="111.99406451612904"/>
    <n v="783.95845161290333"/>
    <n v="2730.8115483870965"/>
  </r>
  <r>
    <n v="474"/>
    <x v="69"/>
    <x v="2"/>
    <s v="PROD-007"/>
    <x v="0"/>
    <n v="174"/>
    <n v="66.38"/>
    <n v="0"/>
    <s v="Compra"/>
    <s v="VisionParts"/>
    <n v="0"/>
    <n v="28.701865793780652"/>
    <n v="0"/>
    <n v="0"/>
  </r>
  <r>
    <n v="475"/>
    <x v="69"/>
    <x v="1"/>
    <s v="PROD-001"/>
    <x v="6"/>
    <n v="97"/>
    <n v="255.42"/>
    <n v="0"/>
    <s v="Fabricación"/>
    <s v="N/A"/>
    <n v="0"/>
    <n v="111.99406451612904"/>
    <n v="0"/>
    <n v="0"/>
  </r>
  <r>
    <n v="476"/>
    <x v="69"/>
    <x v="0"/>
    <s v="PROD-007"/>
    <x v="0"/>
    <n v="-16"/>
    <n v="0"/>
    <n v="130.53"/>
    <s v="Venta"/>
    <s v="Venta Directa Online"/>
    <n v="2088.48"/>
    <n v="28.701865793780652"/>
    <n v="459.22985270049043"/>
    <n v="1629.2501472995095"/>
  </r>
  <r>
    <n v="477"/>
    <x v="69"/>
    <x v="2"/>
    <s v="PROD-010"/>
    <x v="4"/>
    <n v="119"/>
    <n v="24.65"/>
    <n v="0"/>
    <s v="Compra"/>
    <s v="VisionParts"/>
    <n v="0"/>
    <n v="10.520482758620702"/>
    <n v="0"/>
    <n v="0"/>
  </r>
  <r>
    <n v="478"/>
    <x v="70"/>
    <x v="2"/>
    <s v="PROD-005"/>
    <x v="8"/>
    <n v="256"/>
    <n v="121.55"/>
    <n v="0"/>
    <s v="Compra"/>
    <s v="TechSupplies Inc,"/>
    <n v="0"/>
    <n v="54.214840425531932"/>
    <n v="0"/>
    <n v="0"/>
  </r>
  <r>
    <n v="479"/>
    <x v="70"/>
    <x v="0"/>
    <s v="PROD-010"/>
    <x v="4"/>
    <n v="-26"/>
    <n v="0"/>
    <n v="60.43"/>
    <s v="Venta"/>
    <s v="CorpTech Solutions"/>
    <n v="1571.18"/>
    <n v="10.520482758620702"/>
    <n v="273.53255172413822"/>
    <n v="1297.6474482758617"/>
  </r>
  <r>
    <n v="480"/>
    <x v="70"/>
    <x v="2"/>
    <s v="PROD-003"/>
    <x v="1"/>
    <n v="277"/>
    <n v="83.79"/>
    <n v="0"/>
    <s v="Compra"/>
    <s v="PowerCell Co,"/>
    <n v="0"/>
    <n v="38.917210440456756"/>
    <n v="0"/>
    <n v="0"/>
  </r>
  <r>
    <n v="481"/>
    <x v="70"/>
    <x v="0"/>
    <s v="PROD-001"/>
    <x v="6"/>
    <n v="-29"/>
    <n v="0"/>
    <n v="503.19"/>
    <s v="Venta"/>
    <s v="Global Office"/>
    <n v="14592.51"/>
    <n v="111.99406451612904"/>
    <n v="3247.8278709677425"/>
    <n v="11344.682129032259"/>
  </r>
  <r>
    <n v="482"/>
    <x v="70"/>
    <x v="0"/>
    <s v="PROD-001"/>
    <x v="6"/>
    <n v="-36"/>
    <n v="0"/>
    <n v="497.71"/>
    <s v="Venta"/>
    <s v="PC Gamers World"/>
    <n v="17917.559999999998"/>
    <n v="111.99406451612904"/>
    <n v="4031.7863225806454"/>
    <n v="13885.773677419353"/>
  </r>
  <r>
    <n v="483"/>
    <x v="70"/>
    <x v="0"/>
    <s v="PROD-004"/>
    <x v="9"/>
    <n v="-48"/>
    <n v="0"/>
    <n v="349.98"/>
    <s v="Venta"/>
    <s v="Venta Directa Online"/>
    <n v="16799.04"/>
    <n v="81.910562499999997"/>
    <n v="3931.7069999999999"/>
    <n v="12867.333000000001"/>
  </r>
  <r>
    <n v="484"/>
    <x v="70"/>
    <x v="1"/>
    <s v="PROD-002"/>
    <x v="2"/>
    <n v="56"/>
    <n v="447.99"/>
    <n v="0"/>
    <s v="Fabricación"/>
    <s v="N/A"/>
    <n v="0"/>
    <n v="206.67616747181975"/>
    <n v="0"/>
    <n v="0"/>
  </r>
  <r>
    <n v="485"/>
    <x v="71"/>
    <x v="0"/>
    <s v="PROD-005"/>
    <x v="8"/>
    <n v="-15"/>
    <n v="0"/>
    <n v="220.69"/>
    <s v="Venta"/>
    <s v="EducaTech"/>
    <n v="3310.35"/>
    <n v="54.214840425531932"/>
    <n v="813.22260638297894"/>
    <n v="2497.127393617021"/>
  </r>
  <r>
    <n v="486"/>
    <x v="71"/>
    <x v="0"/>
    <s v="PROD-005"/>
    <x v="8"/>
    <n v="-47"/>
    <n v="0"/>
    <n v="220.63"/>
    <s v="Venta"/>
    <s v="PC Gamers World"/>
    <n v="10369.61"/>
    <n v="54.214840425531932"/>
    <n v="2548.0975000000008"/>
    <n v="7821.5124999999998"/>
  </r>
  <r>
    <n v="487"/>
    <x v="71"/>
    <x v="1"/>
    <s v="PROD-009"/>
    <x v="3"/>
    <n v="57"/>
    <n v="152.87"/>
    <n v="0"/>
    <s v="Fabricación"/>
    <s v="N/A"/>
    <n v="0"/>
    <n v="66.956770642201846"/>
    <n v="0"/>
    <n v="0"/>
  </r>
  <r>
    <n v="488"/>
    <x v="71"/>
    <x v="1"/>
    <s v="PROD-001"/>
    <x v="6"/>
    <n v="91"/>
    <n v="255.49"/>
    <n v="0"/>
    <s v="Fabricación"/>
    <s v="N/A"/>
    <n v="0"/>
    <n v="111.99406451612904"/>
    <n v="0"/>
    <n v="0"/>
  </r>
  <r>
    <n v="489"/>
    <x v="71"/>
    <x v="0"/>
    <s v="PROD-008"/>
    <x v="5"/>
    <n v="-44"/>
    <n v="0"/>
    <n v="95.67"/>
    <s v="Venta"/>
    <s v="CorpTech Solutions"/>
    <n v="4209.4800000000005"/>
    <n v="18.458651685393257"/>
    <n v="812.18067415730332"/>
    <n v="3397.2993258426973"/>
  </r>
  <r>
    <n v="490"/>
    <x v="71"/>
    <x v="0"/>
    <s v="PROD-005"/>
    <x v="8"/>
    <n v="-50"/>
    <n v="0"/>
    <n v="217.84"/>
    <s v="Venta"/>
    <s v="EducaTech"/>
    <n v="10892"/>
    <n v="54.214840425531932"/>
    <n v="2710.7420212765965"/>
    <n v="8181.2579787234035"/>
  </r>
  <r>
    <n v="491"/>
    <x v="71"/>
    <x v="0"/>
    <s v="PROD-008"/>
    <x v="5"/>
    <n v="-36"/>
    <n v="0"/>
    <n v="94.67"/>
    <s v="Venta"/>
    <s v="Venta Directa Online"/>
    <n v="3408.12"/>
    <n v="18.458651685393257"/>
    <n v="664.51146067415721"/>
    <n v="2743.6085393258427"/>
  </r>
  <r>
    <n v="492"/>
    <x v="72"/>
    <x v="0"/>
    <s v="PROD-009"/>
    <x v="3"/>
    <n v="-43"/>
    <n v="0"/>
    <n v="298.56"/>
    <s v="Venta"/>
    <s v="PC Gamers World"/>
    <n v="12838.08"/>
    <n v="66.956770642201846"/>
    <n v="2879.1411376146793"/>
    <n v="9958.938862385321"/>
  </r>
  <r>
    <n v="493"/>
    <x v="72"/>
    <x v="0"/>
    <s v="PROD-005"/>
    <x v="8"/>
    <n v="-50"/>
    <n v="0"/>
    <n v="219.02"/>
    <s v="Venta"/>
    <s v="Global Office"/>
    <n v="10951"/>
    <n v="54.214840425531932"/>
    <n v="2710.7420212765965"/>
    <n v="8240.2579787234026"/>
  </r>
  <r>
    <n v="494"/>
    <x v="72"/>
    <x v="0"/>
    <s v="PROD-008"/>
    <x v="5"/>
    <n v="-40"/>
    <n v="0"/>
    <n v="94.9"/>
    <s v="Venta"/>
    <s v="PC Gamers World"/>
    <n v="3796"/>
    <n v="18.458651685393257"/>
    <n v="738.3460674157302"/>
    <n v="3057.6539325842696"/>
  </r>
  <r>
    <n v="495"/>
    <x v="72"/>
    <x v="0"/>
    <s v="PROD-006"/>
    <x v="7"/>
    <n v="-44"/>
    <n v="0"/>
    <n v="80.33"/>
    <s v="Venta"/>
    <s v="PC Gamers World"/>
    <n v="3534.52"/>
    <n v="15.49574137931034"/>
    <n v="681.81262068965498"/>
    <n v="2852.707379310345"/>
  </r>
  <r>
    <n v="496"/>
    <x v="72"/>
    <x v="1"/>
    <s v="PROD-002"/>
    <x v="2"/>
    <n v="99"/>
    <n v="446.62"/>
    <n v="0"/>
    <s v="Fabricación"/>
    <s v="N/A"/>
    <n v="0"/>
    <n v="206.67616747181975"/>
    <n v="0"/>
    <n v="0"/>
  </r>
  <r>
    <n v="497"/>
    <x v="72"/>
    <x v="2"/>
    <s v="PROD-008"/>
    <x v="5"/>
    <n v="65"/>
    <n v="44.77"/>
    <n v="0"/>
    <s v="Compra"/>
    <s v="VisionParts"/>
    <n v="0"/>
    <n v="18.458651685393257"/>
    <n v="0"/>
    <n v="0"/>
  </r>
  <r>
    <n v="498"/>
    <x v="72"/>
    <x v="2"/>
    <s v="PROD-003"/>
    <x v="1"/>
    <n v="264"/>
    <n v="83.98"/>
    <n v="0"/>
    <s v="Compra"/>
    <s v="Componentes Globales"/>
    <n v="0"/>
    <n v="38.917210440456756"/>
    <n v="0"/>
    <n v="0"/>
  </r>
  <r>
    <n v="499"/>
    <x v="73"/>
    <x v="0"/>
    <s v="PROD-002"/>
    <x v="2"/>
    <n v="-30"/>
    <n v="0"/>
    <n v="899.99"/>
    <s v="Venta"/>
    <s v="EducaTech"/>
    <n v="26999.7"/>
    <n v="206.67616747181975"/>
    <n v="6200.285024154593"/>
    <n v="20799.414975845408"/>
  </r>
  <r>
    <n v="500"/>
    <x v="73"/>
    <x v="2"/>
    <s v="PROD-006"/>
    <x v="7"/>
    <n v="294"/>
    <n v="35.909999999999997"/>
    <n v="0"/>
    <s v="Compra"/>
    <s v="PowerCell Co,"/>
    <n v="0"/>
    <n v="15.49574137931034"/>
    <n v="0"/>
    <n v="0"/>
  </r>
  <r>
    <n v="501"/>
    <x v="73"/>
    <x v="0"/>
    <s v="PROD-010"/>
    <x v="4"/>
    <n v="-16"/>
    <n v="0"/>
    <n v="60.1"/>
    <s v="Venta"/>
    <s v="Venta Directa Online"/>
    <n v="961.6"/>
    <n v="10.520482758620702"/>
    <n v="168.32772413793123"/>
    <n v="793.2722758620688"/>
  </r>
  <r>
    <n v="502"/>
    <x v="73"/>
    <x v="2"/>
    <s v="PROD-003"/>
    <x v="1"/>
    <n v="55"/>
    <n v="84.4"/>
    <n v="0"/>
    <s v="Compra"/>
    <s v="PowerCell Co,"/>
    <n v="0"/>
    <n v="38.917210440456756"/>
    <n v="0"/>
    <n v="0"/>
  </r>
  <r>
    <n v="503"/>
    <x v="73"/>
    <x v="0"/>
    <s v="PROD-002"/>
    <x v="2"/>
    <n v="-49"/>
    <n v="0"/>
    <n v="894.32"/>
    <s v="Venta"/>
    <s v="Global Office"/>
    <n v="43821.68"/>
    <n v="206.67616747181975"/>
    <n v="10127.132206119168"/>
    <n v="33694.547793880833"/>
  </r>
  <r>
    <n v="504"/>
    <x v="73"/>
    <x v="0"/>
    <s v="PROD-009"/>
    <x v="3"/>
    <n v="-5"/>
    <n v="0"/>
    <n v="297.89999999999998"/>
    <s v="Venta"/>
    <s v="Global Office"/>
    <n v="1489.5"/>
    <n v="66.956770642201846"/>
    <n v="334.78385321100922"/>
    <n v="1154.7161467889907"/>
  </r>
  <r>
    <n v="505"/>
    <x v="74"/>
    <x v="2"/>
    <s v="PROD-004"/>
    <x v="9"/>
    <n v="291"/>
    <n v="181.36"/>
    <n v="0"/>
    <s v="Compra"/>
    <s v="Componentes Globales"/>
    <n v="0"/>
    <n v="81.910562499999997"/>
    <n v="0"/>
    <n v="0"/>
  </r>
  <r>
    <n v="506"/>
    <x v="74"/>
    <x v="0"/>
    <s v="PROD-002"/>
    <x v="2"/>
    <n v="-19"/>
    <n v="0"/>
    <n v="892.18"/>
    <s v="Venta"/>
    <s v="EducaTech"/>
    <n v="16951.419999999998"/>
    <n v="206.67616747181975"/>
    <n v="3926.8471819645752"/>
    <n v="13024.572818035424"/>
  </r>
  <r>
    <n v="507"/>
    <x v="74"/>
    <x v="0"/>
    <s v="PROD-002"/>
    <x v="2"/>
    <n v="-27"/>
    <n v="0"/>
    <n v="895.3"/>
    <s v="Venta"/>
    <s v="PC Gamers World"/>
    <n v="24173.1"/>
    <n v="206.67616747181975"/>
    <n v="5580.2565217391329"/>
    <n v="18592.843478260867"/>
  </r>
  <r>
    <n v="508"/>
    <x v="74"/>
    <x v="0"/>
    <s v="PROD-003"/>
    <x v="1"/>
    <n v="-12"/>
    <n v="0"/>
    <n v="160.66999999999999"/>
    <s v="Venta"/>
    <s v="CorpTech Solutions"/>
    <n v="1928.04"/>
    <n v="38.917210440456756"/>
    <n v="467.00652528548108"/>
    <n v="1461.0334747145189"/>
  </r>
  <r>
    <n v="509"/>
    <x v="74"/>
    <x v="0"/>
    <s v="PROD-004"/>
    <x v="9"/>
    <n v="-41"/>
    <n v="0"/>
    <n v="351.42"/>
    <s v="Venta"/>
    <s v="Venta Directa Online"/>
    <n v="14408.220000000001"/>
    <n v="81.910562499999997"/>
    <n v="3358.3330624999999"/>
    <n v="11049.886937500001"/>
  </r>
  <r>
    <n v="510"/>
    <x v="74"/>
    <x v="0"/>
    <s v="PROD-010"/>
    <x v="4"/>
    <n v="-31"/>
    <n v="0"/>
    <n v="60.31"/>
    <s v="Venta"/>
    <s v="PC Gamers World"/>
    <n v="1869.6100000000001"/>
    <n v="10.520482758620702"/>
    <n v="326.13496551724177"/>
    <n v="1543.4750344827585"/>
  </r>
  <r>
    <n v="511"/>
    <x v="74"/>
    <x v="2"/>
    <s v="PROD-007"/>
    <x v="0"/>
    <n v="274"/>
    <n v="64.25"/>
    <n v="0"/>
    <s v="Compra"/>
    <s v="TechSupplies Inc,"/>
    <n v="0"/>
    <n v="28.701865793780652"/>
    <n v="0"/>
    <n v="0"/>
  </r>
  <r>
    <n v="512"/>
    <x v="75"/>
    <x v="0"/>
    <s v="PROD-002"/>
    <x v="2"/>
    <n v="-8"/>
    <n v="0"/>
    <n v="898.68"/>
    <s v="Venta"/>
    <s v="EducaTech"/>
    <n v="7189.44"/>
    <n v="206.67616747181975"/>
    <n v="1653.409339774558"/>
    <n v="5536.0306602254414"/>
  </r>
  <r>
    <n v="513"/>
    <x v="75"/>
    <x v="0"/>
    <s v="PROD-007"/>
    <x v="0"/>
    <n v="-13"/>
    <n v="0"/>
    <n v="129.13999999999999"/>
    <s v="Venta"/>
    <s v="EducaTech"/>
    <n v="1678.8199999999997"/>
    <n v="28.701865793780652"/>
    <n v="373.12425531914846"/>
    <n v="1305.6957446808512"/>
  </r>
  <r>
    <n v="514"/>
    <x v="75"/>
    <x v="0"/>
    <s v="PROD-002"/>
    <x v="2"/>
    <n v="-49"/>
    <n v="0"/>
    <n v="897.36"/>
    <s v="Venta"/>
    <s v="Venta Directa Online"/>
    <n v="43970.64"/>
    <n v="206.67616747181975"/>
    <n v="10127.132206119168"/>
    <n v="33843.507793880832"/>
  </r>
  <r>
    <n v="515"/>
    <x v="75"/>
    <x v="0"/>
    <s v="PROD-008"/>
    <x v="5"/>
    <n v="-32"/>
    <n v="0"/>
    <n v="95.62"/>
    <s v="Venta"/>
    <s v="EducaTech"/>
    <n v="3059.84"/>
    <n v="18.458651685393257"/>
    <n v="590.67685393258421"/>
    <n v="2469.1631460674162"/>
  </r>
  <r>
    <n v="516"/>
    <x v="75"/>
    <x v="2"/>
    <s v="PROD-005"/>
    <x v="8"/>
    <n v="121"/>
    <n v="120.08"/>
    <n v="0"/>
    <s v="Compra"/>
    <s v="Componentes Globales"/>
    <n v="0"/>
    <n v="54.214840425531932"/>
    <n v="0"/>
    <n v="0"/>
  </r>
  <r>
    <n v="517"/>
    <x v="75"/>
    <x v="0"/>
    <s v="PROD-007"/>
    <x v="0"/>
    <n v="-46"/>
    <n v="0"/>
    <n v="129.74"/>
    <s v="Venta"/>
    <s v="Global Office"/>
    <n v="5968.0400000000009"/>
    <n v="28.701865793780652"/>
    <n v="1320.28582651391"/>
    <n v="4647.7541734860906"/>
  </r>
  <r>
    <n v="518"/>
    <x v="75"/>
    <x v="1"/>
    <s v="PROD-009"/>
    <x v="3"/>
    <n v="29"/>
    <n v="147.1"/>
    <n v="0"/>
    <s v="Fabricación"/>
    <s v="N/A"/>
    <n v="0"/>
    <n v="66.956770642201846"/>
    <n v="0"/>
    <n v="0"/>
  </r>
  <r>
    <n v="519"/>
    <x v="76"/>
    <x v="0"/>
    <s v="PROD-003"/>
    <x v="1"/>
    <n v="-31"/>
    <n v="0"/>
    <n v="159.26"/>
    <s v="Venta"/>
    <s v="Global Office"/>
    <n v="4937.0599999999995"/>
    <n v="38.917210440456756"/>
    <n v="1206.4335236541594"/>
    <n v="3730.6264763458403"/>
  </r>
  <r>
    <n v="520"/>
    <x v="76"/>
    <x v="0"/>
    <s v="PROD-010"/>
    <x v="4"/>
    <n v="-6"/>
    <n v="0"/>
    <n v="60.51"/>
    <s v="Venta"/>
    <s v="Venta Directa Online"/>
    <n v="363.06"/>
    <n v="10.520482758620702"/>
    <n v="63.12289655172421"/>
    <n v="299.93710344827582"/>
  </r>
  <r>
    <n v="521"/>
    <x v="76"/>
    <x v="2"/>
    <s v="PROD-010"/>
    <x v="4"/>
    <n v="103"/>
    <n v="25.29"/>
    <n v="0"/>
    <s v="Compra"/>
    <s v="Componentes Globales"/>
    <n v="0"/>
    <n v="10.520482758620702"/>
    <n v="0"/>
    <n v="0"/>
  </r>
  <r>
    <n v="522"/>
    <x v="76"/>
    <x v="0"/>
    <s v="PROD-004"/>
    <x v="9"/>
    <n v="-38"/>
    <n v="0"/>
    <n v="352.91"/>
    <s v="Venta"/>
    <s v="Venta Directa Online"/>
    <n v="13410.580000000002"/>
    <n v="81.910562499999997"/>
    <n v="3112.6013749999997"/>
    <n v="10297.978625000002"/>
  </r>
  <r>
    <n v="523"/>
    <x v="76"/>
    <x v="2"/>
    <s v="PROD-007"/>
    <x v="0"/>
    <n v="122"/>
    <n v="64.459999999999994"/>
    <n v="0"/>
    <s v="Compra"/>
    <s v="TechSupplies Inc,"/>
    <n v="0"/>
    <n v="28.701865793780652"/>
    <n v="0"/>
    <n v="0"/>
  </r>
  <r>
    <n v="524"/>
    <x v="76"/>
    <x v="2"/>
    <s v="PROD-006"/>
    <x v="7"/>
    <n v="277"/>
    <n v="35.619999999999997"/>
    <n v="0"/>
    <s v="Compra"/>
    <s v="VisionParts"/>
    <n v="0"/>
    <n v="15.49574137931034"/>
    <n v="0"/>
    <n v="0"/>
  </r>
  <r>
    <n v="525"/>
    <x v="76"/>
    <x v="1"/>
    <s v="PROD-002"/>
    <x v="2"/>
    <n v="57"/>
    <n v="448.63"/>
    <n v="0"/>
    <s v="Fabricación"/>
    <s v="N/A"/>
    <n v="0"/>
    <n v="206.67616747181975"/>
    <n v="0"/>
    <n v="0"/>
  </r>
  <r>
    <n v="526"/>
    <x v="77"/>
    <x v="0"/>
    <s v="PROD-010"/>
    <x v="4"/>
    <n v="-42"/>
    <n v="0"/>
    <n v="59.89"/>
    <s v="Venta"/>
    <s v="CorpTech Solutions"/>
    <n v="2515.38"/>
    <n v="10.520482758620702"/>
    <n v="441.86027586206944"/>
    <n v="2073.5197241379306"/>
  </r>
  <r>
    <n v="527"/>
    <x v="77"/>
    <x v="0"/>
    <s v="PROD-010"/>
    <x v="4"/>
    <n v="-20"/>
    <n v="0"/>
    <n v="60.29"/>
    <s v="Venta"/>
    <s v="CorpTech Solutions"/>
    <n v="1205.8"/>
    <n v="10.520482758620702"/>
    <n v="210.40965517241403"/>
    <n v="995.39034482758598"/>
  </r>
  <r>
    <n v="528"/>
    <x v="77"/>
    <x v="2"/>
    <s v="PROD-005"/>
    <x v="8"/>
    <n v="139"/>
    <n v="122.19"/>
    <n v="0"/>
    <s v="Compra"/>
    <s v="Componentes Globales"/>
    <n v="0"/>
    <n v="54.214840425531932"/>
    <n v="0"/>
    <n v="0"/>
  </r>
  <r>
    <n v="529"/>
    <x v="77"/>
    <x v="1"/>
    <s v="PROD-002"/>
    <x v="2"/>
    <n v="71"/>
    <n v="448.44"/>
    <n v="0"/>
    <s v="Fabricación"/>
    <s v="N/A"/>
    <n v="0"/>
    <n v="206.67616747181975"/>
    <n v="0"/>
    <n v="0"/>
  </r>
  <r>
    <n v="530"/>
    <x v="77"/>
    <x v="0"/>
    <s v="PROD-008"/>
    <x v="5"/>
    <n v="-49"/>
    <n v="0"/>
    <n v="94.22"/>
    <s v="Venta"/>
    <s v="PC Gamers World"/>
    <n v="4616.78"/>
    <n v="18.458651685393257"/>
    <n v="904.47393258426962"/>
    <n v="3712.30606741573"/>
  </r>
  <r>
    <n v="531"/>
    <x v="77"/>
    <x v="0"/>
    <s v="PROD-002"/>
    <x v="2"/>
    <n v="-47"/>
    <n v="0"/>
    <n v="908.15"/>
    <s v="Venta"/>
    <s v="Venta Directa Online"/>
    <n v="42683.049999999996"/>
    <n v="206.67616747181975"/>
    <n v="9713.7798711755277"/>
    <n v="32969.270128824472"/>
  </r>
  <r>
    <n v="532"/>
    <x v="77"/>
    <x v="2"/>
    <s v="PROD-005"/>
    <x v="8"/>
    <n v="196"/>
    <n v="118.77"/>
    <n v="0"/>
    <s v="Compra"/>
    <s v="TechSupplies Inc,"/>
    <n v="0"/>
    <n v="54.214840425531932"/>
    <n v="0"/>
    <n v="0"/>
  </r>
  <r>
    <n v="533"/>
    <x v="78"/>
    <x v="0"/>
    <s v="PROD-010"/>
    <x v="4"/>
    <n v="-15"/>
    <n v="0"/>
    <n v="59.81"/>
    <s v="Venta"/>
    <s v="EducaTech"/>
    <n v="897.15000000000009"/>
    <n v="10.520482758620702"/>
    <n v="157.80724137931054"/>
    <n v="739.34275862068955"/>
  </r>
  <r>
    <n v="534"/>
    <x v="78"/>
    <x v="0"/>
    <s v="PROD-002"/>
    <x v="2"/>
    <n v="-13"/>
    <n v="0"/>
    <n v="901.99"/>
    <s v="Venta"/>
    <s v="CorpTech Solutions"/>
    <n v="11725.87"/>
    <n v="206.67616747181975"/>
    <n v="2686.7901771336569"/>
    <n v="9039.0798228663443"/>
  </r>
  <r>
    <n v="535"/>
    <x v="78"/>
    <x v="0"/>
    <s v="PROD-010"/>
    <x v="4"/>
    <n v="-35"/>
    <n v="0"/>
    <n v="59.82"/>
    <s v="Venta"/>
    <s v="PC Gamers World"/>
    <n v="2093.6999999999998"/>
    <n v="10.520482758620702"/>
    <n v="368.21689655172457"/>
    <n v="1725.4831034482752"/>
  </r>
  <r>
    <n v="536"/>
    <x v="78"/>
    <x v="0"/>
    <s v="PROD-003"/>
    <x v="1"/>
    <n v="-32"/>
    <n v="0"/>
    <n v="159.83000000000001"/>
    <s v="Venta"/>
    <s v="Global Office"/>
    <n v="5114.5600000000004"/>
    <n v="38.917210440456756"/>
    <n v="1245.3507340946162"/>
    <n v="3869.2092659053842"/>
  </r>
  <r>
    <n v="537"/>
    <x v="78"/>
    <x v="0"/>
    <s v="PROD-006"/>
    <x v="7"/>
    <n v="-8"/>
    <n v="0"/>
    <n v="80.06"/>
    <s v="Venta"/>
    <s v="Global Office"/>
    <n v="640.48"/>
    <n v="15.49574137931034"/>
    <n v="123.96593103448272"/>
    <n v="516.51406896551725"/>
  </r>
  <r>
    <n v="538"/>
    <x v="78"/>
    <x v="2"/>
    <s v="PROD-007"/>
    <x v="0"/>
    <n v="261"/>
    <n v="65.760000000000005"/>
    <n v="0"/>
    <s v="Compra"/>
    <s v="PowerCell Co,"/>
    <n v="0"/>
    <n v="28.701865793780652"/>
    <n v="0"/>
    <n v="0"/>
  </r>
  <r>
    <n v="539"/>
    <x v="79"/>
    <x v="2"/>
    <s v="PROD-003"/>
    <x v="1"/>
    <n v="133"/>
    <n v="86.68"/>
    <n v="0"/>
    <s v="Compra"/>
    <s v="VisionParts"/>
    <n v="0"/>
    <n v="38.917210440456756"/>
    <n v="0"/>
    <n v="0"/>
  </r>
  <r>
    <n v="540"/>
    <x v="79"/>
    <x v="2"/>
    <s v="PROD-010"/>
    <x v="4"/>
    <n v="188"/>
    <n v="25.08"/>
    <n v="0"/>
    <s v="Compra"/>
    <s v="PowerCell Co,"/>
    <n v="0"/>
    <n v="10.520482758620702"/>
    <n v="0"/>
    <n v="0"/>
  </r>
  <r>
    <n v="541"/>
    <x v="79"/>
    <x v="0"/>
    <s v="PROD-005"/>
    <x v="8"/>
    <n v="-14"/>
    <n v="0"/>
    <n v="220.48"/>
    <s v="Venta"/>
    <s v="CorpTech Solutions"/>
    <n v="3086.72"/>
    <n v="54.214840425531932"/>
    <n v="759.00776595744708"/>
    <n v="2327.7122340425526"/>
  </r>
  <r>
    <n v="542"/>
    <x v="79"/>
    <x v="2"/>
    <s v="PROD-007"/>
    <x v="0"/>
    <n v="158"/>
    <n v="66.569999999999993"/>
    <n v="0"/>
    <s v="Compra"/>
    <s v="Componentes Globales"/>
    <n v="0"/>
    <n v="28.701865793780652"/>
    <n v="0"/>
    <n v="0"/>
  </r>
  <r>
    <n v="543"/>
    <x v="79"/>
    <x v="1"/>
    <s v="PROD-001"/>
    <x v="6"/>
    <n v="25"/>
    <n v="252.16"/>
    <n v="0"/>
    <s v="Fabricación"/>
    <s v="N/A"/>
    <n v="0"/>
    <n v="111.99406451612904"/>
    <n v="0"/>
    <n v="0"/>
  </r>
  <r>
    <n v="544"/>
    <x v="79"/>
    <x v="2"/>
    <s v="PROD-005"/>
    <x v="8"/>
    <n v="139"/>
    <n v="118.21"/>
    <n v="0"/>
    <s v="Compra"/>
    <s v="Componentes Globales"/>
    <n v="0"/>
    <n v="54.214840425531932"/>
    <n v="0"/>
    <n v="0"/>
  </r>
  <r>
    <n v="545"/>
    <x v="79"/>
    <x v="2"/>
    <s v="PROD-010"/>
    <x v="4"/>
    <n v="254"/>
    <n v="24.92"/>
    <n v="0"/>
    <s v="Compra"/>
    <s v="TechSupplies Inc,"/>
    <n v="0"/>
    <n v="10.520482758620702"/>
    <n v="0"/>
    <n v="0"/>
  </r>
  <r>
    <n v="546"/>
    <x v="80"/>
    <x v="2"/>
    <s v="PROD-010"/>
    <x v="4"/>
    <n v="63"/>
    <n v="24.84"/>
    <n v="0"/>
    <s v="Compra"/>
    <s v="PowerCell Co,"/>
    <n v="0"/>
    <n v="10.520482758620702"/>
    <n v="0"/>
    <n v="0"/>
  </r>
  <r>
    <n v="547"/>
    <x v="80"/>
    <x v="0"/>
    <s v="PROD-009"/>
    <x v="3"/>
    <n v="-26"/>
    <n v="0"/>
    <n v="297.14"/>
    <s v="Venta"/>
    <s v="Venta Directa Online"/>
    <n v="7725.6399999999994"/>
    <n v="66.956770642201846"/>
    <n v="1740.8760366972481"/>
    <n v="5984.7639633027511"/>
  </r>
  <r>
    <n v="548"/>
    <x v="80"/>
    <x v="0"/>
    <s v="PROD-001"/>
    <x v="6"/>
    <n v="-40"/>
    <n v="0"/>
    <n v="501.99"/>
    <s v="Venta"/>
    <s v="CorpTech Solutions"/>
    <n v="20079.599999999999"/>
    <n v="111.99406451612904"/>
    <n v="4479.7625806451615"/>
    <n v="15599.837419354837"/>
  </r>
  <r>
    <n v="549"/>
    <x v="80"/>
    <x v="0"/>
    <s v="PROD-003"/>
    <x v="1"/>
    <n v="-41"/>
    <n v="0"/>
    <n v="158.41999999999999"/>
    <s v="Venta"/>
    <s v="Global Office"/>
    <n v="6495.2199999999993"/>
    <n v="38.917210440456756"/>
    <n v="1595.605628058727"/>
    <n v="4899.6143719412721"/>
  </r>
  <r>
    <n v="550"/>
    <x v="80"/>
    <x v="2"/>
    <s v="PROD-005"/>
    <x v="8"/>
    <n v="69"/>
    <n v="120.48"/>
    <n v="0"/>
    <s v="Compra"/>
    <s v="Componentes Globales"/>
    <n v="0"/>
    <n v="54.214840425531932"/>
    <n v="0"/>
    <n v="0"/>
  </r>
  <r>
    <n v="551"/>
    <x v="80"/>
    <x v="2"/>
    <s v="PROD-010"/>
    <x v="4"/>
    <n v="269"/>
    <n v="24.9"/>
    <n v="0"/>
    <s v="Compra"/>
    <s v="PowerCell Co,"/>
    <n v="0"/>
    <n v="10.520482758620702"/>
    <n v="0"/>
    <n v="0"/>
  </r>
  <r>
    <n v="552"/>
    <x v="80"/>
    <x v="2"/>
    <s v="PROD-003"/>
    <x v="1"/>
    <n v="72"/>
    <n v="83.84"/>
    <n v="0"/>
    <s v="Compra"/>
    <s v="Componentes Globales"/>
    <n v="0"/>
    <n v="38.917210440456756"/>
    <n v="0"/>
    <n v="0"/>
  </r>
  <r>
    <n v="553"/>
    <x v="81"/>
    <x v="0"/>
    <s v="PROD-004"/>
    <x v="9"/>
    <n v="-37"/>
    <n v="0"/>
    <n v="346.55"/>
    <s v="Venta"/>
    <s v="CorpTech Solutions"/>
    <n v="12822.35"/>
    <n v="81.910562499999997"/>
    <n v="3030.6908125"/>
    <n v="9791.6591875000013"/>
  </r>
  <r>
    <n v="554"/>
    <x v="81"/>
    <x v="2"/>
    <s v="PROD-008"/>
    <x v="5"/>
    <n v="179"/>
    <n v="44.98"/>
    <n v="0"/>
    <s v="Compra"/>
    <s v="Componentes Globales"/>
    <n v="0"/>
    <n v="18.458651685393257"/>
    <n v="0"/>
    <n v="0"/>
  </r>
  <r>
    <n v="555"/>
    <x v="81"/>
    <x v="2"/>
    <s v="PROD-007"/>
    <x v="0"/>
    <n v="284"/>
    <n v="66.099999999999994"/>
    <n v="0"/>
    <s v="Compra"/>
    <s v="Componentes Globales"/>
    <n v="0"/>
    <n v="28.701865793780652"/>
    <n v="0"/>
    <n v="0"/>
  </r>
  <r>
    <n v="556"/>
    <x v="81"/>
    <x v="2"/>
    <s v="PROD-003"/>
    <x v="1"/>
    <n v="209"/>
    <n v="87.08"/>
    <n v="0"/>
    <s v="Compra"/>
    <s v="VisionParts"/>
    <n v="0"/>
    <n v="38.917210440456756"/>
    <n v="0"/>
    <n v="0"/>
  </r>
  <r>
    <n v="557"/>
    <x v="81"/>
    <x v="0"/>
    <s v="PROD-010"/>
    <x v="4"/>
    <n v="-41"/>
    <n v="0"/>
    <n v="59.4"/>
    <s v="Venta"/>
    <s v="EducaTech"/>
    <n v="2435.4"/>
    <n v="10.520482758620702"/>
    <n v="431.33979310344876"/>
    <n v="2004.0602068965513"/>
  </r>
  <r>
    <n v="558"/>
    <x v="81"/>
    <x v="2"/>
    <s v="PROD-003"/>
    <x v="1"/>
    <n v="50"/>
    <n v="84.19"/>
    <n v="0"/>
    <s v="Compra"/>
    <s v="Componentes Globales"/>
    <n v="0"/>
    <n v="38.917210440456756"/>
    <n v="0"/>
    <n v="0"/>
  </r>
  <r>
    <n v="559"/>
    <x v="81"/>
    <x v="0"/>
    <s v="PROD-005"/>
    <x v="8"/>
    <n v="-15"/>
    <n v="0"/>
    <n v="219.39"/>
    <s v="Venta"/>
    <s v="PC Gamers World"/>
    <n v="3290.85"/>
    <n v="54.214840425531932"/>
    <n v="813.22260638297894"/>
    <n v="2477.627393617021"/>
  </r>
  <r>
    <n v="560"/>
    <x v="82"/>
    <x v="0"/>
    <s v="PROD-004"/>
    <x v="9"/>
    <n v="-27"/>
    <n v="0"/>
    <n v="351.17"/>
    <s v="Venta"/>
    <s v="Global Office"/>
    <n v="9481.59"/>
    <n v="81.910562499999997"/>
    <n v="2211.5851874999998"/>
    <n v="7270.0048125000003"/>
  </r>
  <r>
    <n v="561"/>
    <x v="82"/>
    <x v="0"/>
    <s v="PROD-009"/>
    <x v="3"/>
    <n v="-20"/>
    <n v="0"/>
    <n v="300.45"/>
    <s v="Venta"/>
    <s v="EducaTech"/>
    <n v="6009"/>
    <n v="66.956770642201846"/>
    <n v="1339.1354128440369"/>
    <n v="4669.8645871559629"/>
  </r>
  <r>
    <n v="562"/>
    <x v="82"/>
    <x v="0"/>
    <s v="PROD-010"/>
    <x v="4"/>
    <n v="-43"/>
    <n v="0"/>
    <n v="59.46"/>
    <s v="Venta"/>
    <s v="Venta Directa Online"/>
    <n v="2556.7800000000002"/>
    <n v="10.520482758620702"/>
    <n v="452.38075862069019"/>
    <n v="2104.3992413793098"/>
  </r>
  <r>
    <n v="563"/>
    <x v="82"/>
    <x v="0"/>
    <s v="PROD-003"/>
    <x v="1"/>
    <n v="-46"/>
    <n v="0"/>
    <n v="159.18"/>
    <s v="Venta"/>
    <s v="PC Gamers World"/>
    <n v="7322.2800000000007"/>
    <n v="38.917210440456756"/>
    <n v="1790.1916802610108"/>
    <n v="5532.0883197389903"/>
  </r>
  <r>
    <n v="564"/>
    <x v="82"/>
    <x v="1"/>
    <s v="PROD-002"/>
    <x v="2"/>
    <n v="79"/>
    <n v="443.72"/>
    <n v="0"/>
    <s v="Fabricación"/>
    <s v="N/A"/>
    <n v="0"/>
    <n v="206.67616747181975"/>
    <n v="0"/>
    <n v="0"/>
  </r>
  <r>
    <n v="565"/>
    <x v="82"/>
    <x v="2"/>
    <s v="PROD-007"/>
    <x v="0"/>
    <n v="274"/>
    <n v="64.87"/>
    <n v="0"/>
    <s v="Compra"/>
    <s v="TechSupplies Inc,"/>
    <n v="0"/>
    <n v="28.701865793780652"/>
    <n v="0"/>
    <n v="0"/>
  </r>
  <r>
    <n v="566"/>
    <x v="82"/>
    <x v="0"/>
    <s v="PROD-001"/>
    <x v="6"/>
    <n v="-27"/>
    <n v="0"/>
    <n v="498.58"/>
    <s v="Venta"/>
    <s v="Global Office"/>
    <n v="13461.66"/>
    <n v="111.99406451612904"/>
    <n v="3023.8397419354842"/>
    <n v="10437.820258064516"/>
  </r>
  <r>
    <n v="567"/>
    <x v="83"/>
    <x v="0"/>
    <s v="PROD-007"/>
    <x v="0"/>
    <n v="-27"/>
    <n v="0"/>
    <n v="129.69999999999999"/>
    <s v="Venta"/>
    <s v="PC Gamers World"/>
    <n v="3501.8999999999996"/>
    <n v="28.701865793780652"/>
    <n v="774.95037643207763"/>
    <n v="2726.9496235679221"/>
  </r>
  <r>
    <n v="568"/>
    <x v="83"/>
    <x v="2"/>
    <s v="PROD-008"/>
    <x v="5"/>
    <n v="242"/>
    <n v="44.72"/>
    <n v="0"/>
    <s v="Compra"/>
    <s v="VisionParts"/>
    <n v="0"/>
    <n v="18.458651685393257"/>
    <n v="0"/>
    <n v="0"/>
  </r>
  <r>
    <n v="569"/>
    <x v="83"/>
    <x v="2"/>
    <s v="PROD-007"/>
    <x v="0"/>
    <n v="156"/>
    <n v="65.3"/>
    <n v="0"/>
    <s v="Compra"/>
    <s v="Componentes Globales"/>
    <n v="0"/>
    <n v="28.701865793780652"/>
    <n v="0"/>
    <n v="0"/>
  </r>
  <r>
    <n v="570"/>
    <x v="83"/>
    <x v="0"/>
    <s v="PROD-010"/>
    <x v="4"/>
    <n v="-50"/>
    <n v="0"/>
    <n v="60.07"/>
    <s v="Venta"/>
    <s v="EducaTech"/>
    <n v="3003.5"/>
    <n v="10.520482758620702"/>
    <n v="526.02413793103506"/>
    <n v="2477.4758620689649"/>
  </r>
  <r>
    <n v="571"/>
    <x v="83"/>
    <x v="0"/>
    <s v="PROD-002"/>
    <x v="2"/>
    <n v="-34"/>
    <n v="0"/>
    <n v="906.68"/>
    <s v="Venta"/>
    <s v="Venta Directa Online"/>
    <n v="30827.119999999999"/>
    <n v="206.67616747181975"/>
    <n v="7026.9896940418712"/>
    <n v="23800.130305958126"/>
  </r>
  <r>
    <n v="572"/>
    <x v="83"/>
    <x v="0"/>
    <s v="PROD-001"/>
    <x v="6"/>
    <n v="-17"/>
    <n v="0"/>
    <n v="504.97"/>
    <s v="Venta"/>
    <s v="Venta Directa Online"/>
    <n v="8584.49"/>
    <n v="111.99406451612904"/>
    <n v="1903.8990967741938"/>
    <n v="6680.590903225806"/>
  </r>
  <r>
    <n v="573"/>
    <x v="84"/>
    <x v="2"/>
    <s v="PROD-007"/>
    <x v="0"/>
    <n v="70"/>
    <n v="66.53"/>
    <n v="0"/>
    <s v="Compra"/>
    <s v="TechSupplies Inc,"/>
    <n v="0"/>
    <n v="28.701865793780652"/>
    <n v="0"/>
    <n v="0"/>
  </r>
  <r>
    <n v="574"/>
    <x v="84"/>
    <x v="0"/>
    <s v="PROD-006"/>
    <x v="7"/>
    <n v="-49"/>
    <n v="0"/>
    <n v="79.38"/>
    <s v="Venta"/>
    <s v="Venta Directa Online"/>
    <n v="3889.62"/>
    <n v="15.49574137931034"/>
    <n v="759.29132758620665"/>
    <n v="3130.3286724137934"/>
  </r>
  <r>
    <n v="575"/>
    <x v="84"/>
    <x v="0"/>
    <s v="PROD-009"/>
    <x v="3"/>
    <n v="-11"/>
    <n v="0"/>
    <n v="299.82"/>
    <s v="Venta"/>
    <s v="CorpTech Solutions"/>
    <n v="3298.02"/>
    <n v="66.956770642201846"/>
    <n v="736.52447706422026"/>
    <n v="2561.4955229357797"/>
  </r>
  <r>
    <n v="576"/>
    <x v="84"/>
    <x v="1"/>
    <s v="PROD-002"/>
    <x v="2"/>
    <n v="22"/>
    <n v="451.5"/>
    <n v="0"/>
    <s v="Fabricación"/>
    <s v="N/A"/>
    <n v="0"/>
    <n v="206.67616747181975"/>
    <n v="0"/>
    <n v="0"/>
  </r>
  <r>
    <n v="577"/>
    <x v="84"/>
    <x v="2"/>
    <s v="PROD-006"/>
    <x v="7"/>
    <n v="172"/>
    <n v="35.75"/>
    <n v="0"/>
    <s v="Compra"/>
    <s v="Componentes Globales"/>
    <n v="0"/>
    <n v="15.49574137931034"/>
    <n v="0"/>
    <n v="0"/>
  </r>
  <r>
    <n v="578"/>
    <x v="84"/>
    <x v="0"/>
    <s v="PROD-007"/>
    <x v="0"/>
    <n v="-6"/>
    <n v="0"/>
    <n v="129.06"/>
    <s v="Venta"/>
    <s v="CorpTech Solutions"/>
    <n v="774.36"/>
    <n v="28.701865793780652"/>
    <n v="172.2111947626839"/>
    <n v="602.14880523731608"/>
  </r>
  <r>
    <n v="579"/>
    <x v="84"/>
    <x v="0"/>
    <s v="PROD-008"/>
    <x v="5"/>
    <n v="-7"/>
    <n v="0"/>
    <n v="95.68"/>
    <s v="Venta"/>
    <s v="PC Gamers World"/>
    <n v="669.76"/>
    <n v="18.458651685393257"/>
    <n v="129.2105617977528"/>
    <n v="540.54943820224719"/>
  </r>
  <r>
    <n v="580"/>
    <x v="85"/>
    <x v="0"/>
    <s v="PROD-010"/>
    <x v="4"/>
    <n v="-45"/>
    <n v="0"/>
    <n v="59.81"/>
    <s v="Venta"/>
    <s v="Global Office"/>
    <n v="2691.4500000000003"/>
    <n v="10.520482758620702"/>
    <n v="473.42172413793156"/>
    <n v="2218.0282758620688"/>
  </r>
  <r>
    <n v="581"/>
    <x v="85"/>
    <x v="0"/>
    <s v="PROD-007"/>
    <x v="0"/>
    <n v="-41"/>
    <n v="0"/>
    <n v="128.84"/>
    <s v="Venta"/>
    <s v="PC Gamers World"/>
    <n v="5282.4400000000005"/>
    <n v="28.701865793780652"/>
    <n v="1176.7764975450068"/>
    <n v="4105.6635024549942"/>
  </r>
  <r>
    <n v="582"/>
    <x v="85"/>
    <x v="2"/>
    <s v="PROD-003"/>
    <x v="1"/>
    <n v="270"/>
    <n v="86.51"/>
    <n v="0"/>
    <s v="Compra"/>
    <s v="Componentes Globales"/>
    <n v="0"/>
    <n v="38.917210440456756"/>
    <n v="0"/>
    <n v="0"/>
  </r>
  <r>
    <n v="583"/>
    <x v="85"/>
    <x v="2"/>
    <s v="PROD-007"/>
    <x v="0"/>
    <n v="281"/>
    <n v="65.73"/>
    <n v="0"/>
    <s v="Compra"/>
    <s v="PowerCell Co,"/>
    <n v="0"/>
    <n v="28.701865793780652"/>
    <n v="0"/>
    <n v="0"/>
  </r>
  <r>
    <n v="584"/>
    <x v="85"/>
    <x v="0"/>
    <s v="PROD-002"/>
    <x v="2"/>
    <n v="-32"/>
    <n v="0"/>
    <n v="901.22"/>
    <s v="Venta"/>
    <s v="Venta Directa Online"/>
    <n v="28839.040000000001"/>
    <n v="206.67616747181975"/>
    <n v="6613.6373590982321"/>
    <n v="22225.402640901768"/>
  </r>
  <r>
    <n v="585"/>
    <x v="85"/>
    <x v="2"/>
    <s v="PROD-007"/>
    <x v="0"/>
    <n v="187"/>
    <n v="65.13"/>
    <n v="0"/>
    <s v="Compra"/>
    <s v="Componentes Globales"/>
    <n v="0"/>
    <n v="28.701865793780652"/>
    <n v="0"/>
    <n v="0"/>
  </r>
  <r>
    <n v="586"/>
    <x v="85"/>
    <x v="0"/>
    <s v="PROD-005"/>
    <x v="8"/>
    <n v="-14"/>
    <n v="0"/>
    <n v="219.93"/>
    <s v="Venta"/>
    <s v="Global Office"/>
    <n v="3079.02"/>
    <n v="54.214840425531932"/>
    <n v="759.00776595744708"/>
    <n v="2320.0122340425528"/>
  </r>
  <r>
    <n v="587"/>
    <x v="86"/>
    <x v="0"/>
    <s v="PROD-006"/>
    <x v="7"/>
    <n v="-18"/>
    <n v="0"/>
    <n v="80.77"/>
    <s v="Venta"/>
    <s v="CorpTech Solutions"/>
    <n v="1453.86"/>
    <n v="15.49574137931034"/>
    <n v="278.92334482758611"/>
    <n v="1174.9366551724138"/>
  </r>
  <r>
    <n v="588"/>
    <x v="86"/>
    <x v="0"/>
    <s v="PROD-005"/>
    <x v="8"/>
    <n v="-11"/>
    <n v="0"/>
    <n v="220.34"/>
    <s v="Venta"/>
    <s v="CorpTech Solutions"/>
    <n v="2423.7400000000002"/>
    <n v="54.214840425531932"/>
    <n v="596.36324468085127"/>
    <n v="1827.376755319149"/>
  </r>
  <r>
    <n v="589"/>
    <x v="86"/>
    <x v="1"/>
    <s v="PROD-002"/>
    <x v="2"/>
    <n v="88"/>
    <n v="455.69"/>
    <n v="0"/>
    <s v="Fabricación"/>
    <s v="N/A"/>
    <n v="0"/>
    <n v="206.67616747181975"/>
    <n v="0"/>
    <n v="0"/>
  </r>
  <r>
    <n v="590"/>
    <x v="86"/>
    <x v="0"/>
    <s v="PROD-008"/>
    <x v="5"/>
    <n v="-17"/>
    <n v="0"/>
    <n v="95.34"/>
    <s v="Venta"/>
    <s v="Venta Directa Online"/>
    <n v="1620.78"/>
    <n v="18.458651685393257"/>
    <n v="313.79707865168535"/>
    <n v="1306.9829213483147"/>
  </r>
  <r>
    <n v="591"/>
    <x v="86"/>
    <x v="2"/>
    <s v="PROD-004"/>
    <x v="9"/>
    <n v="77"/>
    <n v="178.7"/>
    <n v="0"/>
    <s v="Compra"/>
    <s v="Componentes Globales"/>
    <n v="0"/>
    <n v="81.910562499999997"/>
    <n v="0"/>
    <n v="0"/>
  </r>
  <r>
    <n v="592"/>
    <x v="86"/>
    <x v="1"/>
    <s v="PROD-009"/>
    <x v="3"/>
    <n v="46"/>
    <n v="148.61000000000001"/>
    <n v="0"/>
    <s v="Fabricación"/>
    <s v="N/A"/>
    <n v="0"/>
    <n v="66.956770642201846"/>
    <n v="0"/>
    <n v="0"/>
  </r>
  <r>
    <n v="593"/>
    <x v="86"/>
    <x v="0"/>
    <s v="PROD-001"/>
    <x v="6"/>
    <n v="-35"/>
    <n v="0"/>
    <n v="495.45"/>
    <s v="Venta"/>
    <s v="PC Gamers World"/>
    <n v="17340.75"/>
    <n v="111.99406451612904"/>
    <n v="3919.7922580645163"/>
    <n v="13420.957741935483"/>
  </r>
  <r>
    <n v="594"/>
    <x v="87"/>
    <x v="2"/>
    <s v="PROD-005"/>
    <x v="8"/>
    <n v="125"/>
    <n v="120.32"/>
    <n v="0"/>
    <s v="Compra"/>
    <s v="Componentes Globales"/>
    <n v="0"/>
    <n v="54.214840425531932"/>
    <n v="0"/>
    <n v="0"/>
  </r>
  <r>
    <n v="595"/>
    <x v="87"/>
    <x v="2"/>
    <s v="PROD-003"/>
    <x v="1"/>
    <n v="256"/>
    <n v="84.26"/>
    <n v="0"/>
    <s v="Compra"/>
    <s v="PowerCell Co,"/>
    <n v="0"/>
    <n v="38.917210440456756"/>
    <n v="0"/>
    <n v="0"/>
  </r>
  <r>
    <n v="596"/>
    <x v="87"/>
    <x v="1"/>
    <s v="PROD-009"/>
    <x v="3"/>
    <n v="99"/>
    <n v="147.44"/>
    <n v="0"/>
    <s v="Fabricación"/>
    <s v="N/A"/>
    <n v="0"/>
    <n v="66.956770642201846"/>
    <n v="0"/>
    <n v="0"/>
  </r>
  <r>
    <n v="597"/>
    <x v="87"/>
    <x v="0"/>
    <s v="PROD-010"/>
    <x v="4"/>
    <n v="-23"/>
    <n v="0"/>
    <n v="59.6"/>
    <s v="Venta"/>
    <s v="Venta Directa Online"/>
    <n v="1370.8"/>
    <n v="10.520482758620702"/>
    <n v="241.97110344827615"/>
    <n v="1128.8288965517238"/>
  </r>
  <r>
    <n v="598"/>
    <x v="87"/>
    <x v="0"/>
    <s v="PROD-007"/>
    <x v="0"/>
    <n v="-15"/>
    <n v="0"/>
    <n v="129.96"/>
    <s v="Venta"/>
    <s v="Global Office"/>
    <n v="1949.4"/>
    <n v="28.701865793780652"/>
    <n v="430.52798690670977"/>
    <n v="1518.8720130932902"/>
  </r>
  <r>
    <n v="599"/>
    <x v="87"/>
    <x v="0"/>
    <s v="PROD-005"/>
    <x v="8"/>
    <n v="-46"/>
    <n v="0"/>
    <n v="221.44"/>
    <s v="Venta"/>
    <s v="CorpTech Solutions"/>
    <n v="10186.24"/>
    <n v="54.214840425531932"/>
    <n v="2493.882659574469"/>
    <n v="7692.3573404255312"/>
  </r>
  <r>
    <n v="600"/>
    <x v="87"/>
    <x v="2"/>
    <s v="PROD-006"/>
    <x v="7"/>
    <n v="78"/>
    <n v="35.979999999999997"/>
    <n v="0"/>
    <s v="Compra"/>
    <s v="Componentes Globales"/>
    <n v="0"/>
    <n v="15.49574137931034"/>
    <n v="0"/>
    <n v="0"/>
  </r>
  <r>
    <n v="601"/>
    <x v="88"/>
    <x v="0"/>
    <s v="PROD-006"/>
    <x v="7"/>
    <n v="-25"/>
    <n v="0"/>
    <n v="79.36"/>
    <s v="Venta"/>
    <s v="CorpTech Solutions"/>
    <n v="1984"/>
    <n v="15.49574137931034"/>
    <n v="387.39353448275853"/>
    <n v="1596.6064655172415"/>
  </r>
  <r>
    <n v="602"/>
    <x v="88"/>
    <x v="0"/>
    <s v="PROD-006"/>
    <x v="7"/>
    <n v="-41"/>
    <n v="0"/>
    <n v="80.709999999999994"/>
    <s v="Venta"/>
    <s v="Global Office"/>
    <n v="3309.1099999999997"/>
    <n v="15.49574137931034"/>
    <n v="635.325396551724"/>
    <n v="2673.7846034482754"/>
  </r>
  <r>
    <n v="603"/>
    <x v="88"/>
    <x v="0"/>
    <s v="PROD-010"/>
    <x v="4"/>
    <n v="-45"/>
    <n v="0"/>
    <n v="59.94"/>
    <s v="Venta"/>
    <s v="EducaTech"/>
    <n v="2697.2999999999997"/>
    <n v="10.520482758620702"/>
    <n v="473.42172413793156"/>
    <n v="2223.8782758620682"/>
  </r>
  <r>
    <n v="604"/>
    <x v="88"/>
    <x v="0"/>
    <s v="PROD-001"/>
    <x v="6"/>
    <n v="-8"/>
    <n v="0"/>
    <n v="498.64"/>
    <s v="Venta"/>
    <s v="EducaTech"/>
    <n v="3989.12"/>
    <n v="111.99406451612904"/>
    <n v="895.95251612903235"/>
    <n v="3093.1674838709678"/>
  </r>
  <r>
    <n v="605"/>
    <x v="88"/>
    <x v="0"/>
    <s v="PROD-007"/>
    <x v="0"/>
    <n v="-5"/>
    <n v="0"/>
    <n v="130.77000000000001"/>
    <s v="Venta"/>
    <s v="EducaTech"/>
    <n v="653.85"/>
    <n v="28.701865793780652"/>
    <n v="143.50932896890325"/>
    <n v="510.3406710310968"/>
  </r>
  <r>
    <n v="606"/>
    <x v="88"/>
    <x v="0"/>
    <s v="PROD-003"/>
    <x v="1"/>
    <n v="-22"/>
    <n v="0"/>
    <n v="159.16"/>
    <s v="Venta"/>
    <s v="PC Gamers World"/>
    <n v="3501.52"/>
    <n v="38.917210440456756"/>
    <n v="856.17862969004864"/>
    <n v="2645.3413703099513"/>
  </r>
  <r>
    <n v="607"/>
    <x v="88"/>
    <x v="2"/>
    <s v="PROD-010"/>
    <x v="4"/>
    <n v="236"/>
    <n v="25.03"/>
    <n v="0"/>
    <s v="Compra"/>
    <s v="Componentes Globales"/>
    <n v="0"/>
    <n v="10.520482758620702"/>
    <n v="0"/>
    <n v="0"/>
  </r>
  <r>
    <n v="608"/>
    <x v="89"/>
    <x v="2"/>
    <s v="PROD-005"/>
    <x v="8"/>
    <n v="78"/>
    <n v="118.49"/>
    <n v="0"/>
    <s v="Compra"/>
    <s v="PowerCell Co,"/>
    <n v="0"/>
    <n v="54.214840425531932"/>
    <n v="0"/>
    <n v="0"/>
  </r>
  <r>
    <n v="609"/>
    <x v="89"/>
    <x v="2"/>
    <s v="PROD-006"/>
    <x v="7"/>
    <n v="203"/>
    <n v="35.72"/>
    <n v="0"/>
    <s v="Compra"/>
    <s v="Componentes Globales"/>
    <n v="0"/>
    <n v="15.49574137931034"/>
    <n v="0"/>
    <n v="0"/>
  </r>
  <r>
    <n v="610"/>
    <x v="89"/>
    <x v="2"/>
    <s v="PROD-003"/>
    <x v="1"/>
    <n v="156"/>
    <n v="85.52"/>
    <n v="0"/>
    <s v="Compra"/>
    <s v="TechSupplies Inc,"/>
    <n v="0"/>
    <n v="38.917210440456756"/>
    <n v="0"/>
    <n v="0"/>
  </r>
  <r>
    <n v="611"/>
    <x v="89"/>
    <x v="2"/>
    <s v="PROD-008"/>
    <x v="5"/>
    <n v="56"/>
    <n v="44.74"/>
    <n v="0"/>
    <s v="Compra"/>
    <s v="TechSupplies Inc,"/>
    <n v="0"/>
    <n v="18.458651685393257"/>
    <n v="0"/>
    <n v="0"/>
  </r>
  <r>
    <n v="612"/>
    <x v="89"/>
    <x v="0"/>
    <s v="PROD-006"/>
    <x v="7"/>
    <n v="-15"/>
    <n v="0"/>
    <n v="79.709999999999994"/>
    <s v="Venta"/>
    <s v="EducaTech"/>
    <n v="1195.6499999999999"/>
    <n v="15.49574137931034"/>
    <n v="232.4361206896551"/>
    <n v="963.21387931034474"/>
  </r>
  <r>
    <n v="613"/>
    <x v="89"/>
    <x v="0"/>
    <s v="PROD-005"/>
    <x v="8"/>
    <n v="-49"/>
    <n v="0"/>
    <n v="219.52"/>
    <s v="Venta"/>
    <s v="PC Gamers World"/>
    <n v="10756.480000000001"/>
    <n v="54.214840425531932"/>
    <n v="2656.5271808510647"/>
    <n v="8099.9528191489371"/>
  </r>
  <r>
    <n v="614"/>
    <x v="90"/>
    <x v="1"/>
    <s v="PROD-002"/>
    <x v="2"/>
    <n v="61"/>
    <n v="453.54"/>
    <n v="0"/>
    <s v="Fabricación"/>
    <s v="N/A"/>
    <n v="0"/>
    <n v="206.67616747181975"/>
    <n v="0"/>
    <n v="0"/>
  </r>
  <r>
    <n v="615"/>
    <x v="90"/>
    <x v="0"/>
    <s v="PROD-009"/>
    <x v="3"/>
    <n v="-24"/>
    <n v="0"/>
    <n v="297.94"/>
    <s v="Venta"/>
    <s v="PC Gamers World"/>
    <n v="7150.5599999999995"/>
    <n v="66.956770642201846"/>
    <n v="1606.9624954128444"/>
    <n v="5543.5975045871546"/>
  </r>
  <r>
    <n v="616"/>
    <x v="90"/>
    <x v="2"/>
    <s v="PROD-003"/>
    <x v="1"/>
    <n v="60"/>
    <n v="86.62"/>
    <n v="0"/>
    <s v="Compra"/>
    <s v="TechSupplies Inc,"/>
    <n v="0"/>
    <n v="38.917210440456756"/>
    <n v="0"/>
    <n v="0"/>
  </r>
  <r>
    <n v="617"/>
    <x v="90"/>
    <x v="0"/>
    <s v="PROD-004"/>
    <x v="9"/>
    <n v="-13"/>
    <n v="0"/>
    <n v="348.6"/>
    <s v="Venta"/>
    <s v="CorpTech Solutions"/>
    <n v="4531.8"/>
    <n v="81.910562499999997"/>
    <n v="1064.8373125000001"/>
    <n v="3466.9626875000004"/>
  </r>
  <r>
    <n v="618"/>
    <x v="90"/>
    <x v="2"/>
    <s v="PROD-005"/>
    <x v="8"/>
    <n v="235"/>
    <n v="119.77"/>
    <n v="0"/>
    <s v="Compra"/>
    <s v="TechSupplies Inc,"/>
    <n v="0"/>
    <n v="54.214840425531932"/>
    <n v="0"/>
    <n v="0"/>
  </r>
  <r>
    <n v="619"/>
    <x v="90"/>
    <x v="0"/>
    <s v="PROD-002"/>
    <x v="2"/>
    <n v="-42"/>
    <n v="0"/>
    <n v="905.91"/>
    <s v="Venta"/>
    <s v="CorpTech Solutions"/>
    <n v="38048.22"/>
    <n v="206.67616747181975"/>
    <n v="8680.3990338164294"/>
    <n v="29367.820966183572"/>
  </r>
  <r>
    <n v="620"/>
    <x v="90"/>
    <x v="0"/>
    <s v="PROD-006"/>
    <x v="7"/>
    <n v="-33"/>
    <n v="0"/>
    <n v="80.37"/>
    <s v="Venta"/>
    <s v="PC Gamers World"/>
    <n v="2652.21"/>
    <n v="15.49574137931034"/>
    <n v="511.35946551724123"/>
    <n v="2140.850534482759"/>
  </r>
  <r>
    <n v="621"/>
    <x v="91"/>
    <x v="2"/>
    <s v="PROD-007"/>
    <x v="0"/>
    <n v="244"/>
    <n v="65.319999999999993"/>
    <n v="0"/>
    <s v="Compra"/>
    <s v="Componentes Globales"/>
    <n v="0"/>
    <n v="28.701865793780652"/>
    <n v="0"/>
    <n v="0"/>
  </r>
  <r>
    <n v="622"/>
    <x v="91"/>
    <x v="1"/>
    <s v="PROD-009"/>
    <x v="3"/>
    <n v="55"/>
    <n v="152.76"/>
    <n v="0"/>
    <s v="Fabricación"/>
    <s v="N/A"/>
    <n v="0"/>
    <n v="66.956770642201846"/>
    <n v="0"/>
    <n v="0"/>
  </r>
  <r>
    <n v="623"/>
    <x v="91"/>
    <x v="0"/>
    <s v="PROD-004"/>
    <x v="9"/>
    <n v="-9"/>
    <n v="0"/>
    <n v="346.62"/>
    <s v="Venta"/>
    <s v="EducaTech"/>
    <n v="3119.58"/>
    <n v="81.910562499999997"/>
    <n v="737.19506249999995"/>
    <n v="2382.3849375"/>
  </r>
  <r>
    <n v="624"/>
    <x v="91"/>
    <x v="2"/>
    <s v="PROD-005"/>
    <x v="8"/>
    <n v="75"/>
    <n v="121.92"/>
    <n v="0"/>
    <s v="Compra"/>
    <s v="TechSupplies Inc,"/>
    <n v="0"/>
    <n v="54.214840425531932"/>
    <n v="0"/>
    <n v="0"/>
  </r>
  <r>
    <n v="625"/>
    <x v="91"/>
    <x v="2"/>
    <s v="PROD-004"/>
    <x v="9"/>
    <n v="111"/>
    <n v="182.77"/>
    <n v="0"/>
    <s v="Compra"/>
    <s v="VisionParts"/>
    <n v="0"/>
    <n v="81.910562499999997"/>
    <n v="0"/>
    <n v="0"/>
  </r>
  <r>
    <n v="626"/>
    <x v="91"/>
    <x v="0"/>
    <s v="PROD-005"/>
    <x v="8"/>
    <n v="-25"/>
    <n v="0"/>
    <n v="220.42"/>
    <s v="Venta"/>
    <s v="Global Office"/>
    <n v="5510.5"/>
    <n v="54.214840425531932"/>
    <n v="1355.3710106382982"/>
    <n v="4155.1289893617013"/>
  </r>
  <r>
    <n v="627"/>
    <x v="91"/>
    <x v="0"/>
    <s v="PROD-003"/>
    <x v="1"/>
    <n v="-40"/>
    <n v="0"/>
    <n v="159.91999999999999"/>
    <s v="Venta"/>
    <s v="Venta Directa Online"/>
    <n v="6396.7999999999993"/>
    <n v="38.917210440456756"/>
    <n v="1556.6884176182703"/>
    <n v="4840.111582381729"/>
  </r>
  <r>
    <n v="628"/>
    <x v="92"/>
    <x v="2"/>
    <s v="PROD-005"/>
    <x v="8"/>
    <n v="253"/>
    <n v="120.57"/>
    <n v="0"/>
    <s v="Compra"/>
    <s v="TechSupplies Inc,"/>
    <n v="0"/>
    <n v="54.214840425531932"/>
    <n v="0"/>
    <n v="0"/>
  </r>
  <r>
    <n v="629"/>
    <x v="92"/>
    <x v="0"/>
    <s v="PROD-002"/>
    <x v="2"/>
    <n v="-25"/>
    <n v="0"/>
    <n v="894.91"/>
    <s v="Venta"/>
    <s v="Venta Directa Online"/>
    <n v="22372.75"/>
    <n v="206.67616747181975"/>
    <n v="5166.9041867954938"/>
    <n v="17205.845813204505"/>
  </r>
  <r>
    <n v="630"/>
    <x v="92"/>
    <x v="2"/>
    <s v="PROD-005"/>
    <x v="8"/>
    <n v="182"/>
    <n v="122.21"/>
    <n v="0"/>
    <s v="Compra"/>
    <s v="VisionParts"/>
    <n v="0"/>
    <n v="54.214840425531932"/>
    <n v="0"/>
    <n v="0"/>
  </r>
  <r>
    <n v="631"/>
    <x v="92"/>
    <x v="0"/>
    <s v="PROD-003"/>
    <x v="1"/>
    <n v="-41"/>
    <n v="0"/>
    <n v="160.6"/>
    <s v="Venta"/>
    <s v="CorpTech Solutions"/>
    <n v="6584.5999999999995"/>
    <n v="38.917210440456756"/>
    <n v="1595.605628058727"/>
    <n v="4988.9943719412722"/>
  </r>
  <r>
    <n v="632"/>
    <x v="92"/>
    <x v="0"/>
    <s v="PROD-001"/>
    <x v="6"/>
    <n v="-30"/>
    <n v="0"/>
    <n v="503.75"/>
    <s v="Venta"/>
    <s v="Global Office"/>
    <n v="15112.5"/>
    <n v="111.99406451612904"/>
    <n v="3359.8219354838711"/>
    <n v="11752.678064516129"/>
  </r>
  <r>
    <n v="633"/>
    <x v="92"/>
    <x v="0"/>
    <s v="PROD-007"/>
    <x v="0"/>
    <n v="-33"/>
    <n v="0"/>
    <n v="130.56"/>
    <s v="Venta"/>
    <s v="Global Office"/>
    <n v="4308.4800000000005"/>
    <n v="28.701865793780652"/>
    <n v="947.16157119476145"/>
    <n v="3361.3184288052389"/>
  </r>
  <r>
    <n v="634"/>
    <x v="92"/>
    <x v="0"/>
    <s v="PROD-009"/>
    <x v="3"/>
    <n v="-31"/>
    <n v="0"/>
    <n v="298.5"/>
    <s v="Venta"/>
    <s v="EducaTech"/>
    <n v="9253.5"/>
    <n v="66.956770642201846"/>
    <n v="2075.6598899082574"/>
    <n v="7177.8401100917426"/>
  </r>
  <r>
    <n v="635"/>
    <x v="93"/>
    <x v="1"/>
    <s v="PROD-002"/>
    <x v="2"/>
    <n v="68"/>
    <n v="442.8"/>
    <n v="0"/>
    <s v="Fabricación"/>
    <s v="N/A"/>
    <n v="0"/>
    <n v="206.67616747181975"/>
    <n v="0"/>
    <n v="0"/>
  </r>
  <r>
    <n v="636"/>
    <x v="93"/>
    <x v="0"/>
    <s v="PROD-008"/>
    <x v="5"/>
    <n v="-20"/>
    <n v="0"/>
    <n v="94.2"/>
    <s v="Venta"/>
    <s v="EducaTech"/>
    <n v="1884"/>
    <n v="18.458651685393257"/>
    <n v="369.1730337078651"/>
    <n v="1514.8269662921348"/>
  </r>
  <r>
    <n v="637"/>
    <x v="93"/>
    <x v="0"/>
    <s v="PROD-004"/>
    <x v="9"/>
    <n v="-22"/>
    <n v="0"/>
    <n v="352.05"/>
    <s v="Venta"/>
    <s v="Global Office"/>
    <n v="7745.1"/>
    <n v="81.910562499999997"/>
    <n v="1802.032375"/>
    <n v="5943.0676250000006"/>
  </r>
  <r>
    <n v="638"/>
    <x v="93"/>
    <x v="2"/>
    <s v="PROD-005"/>
    <x v="8"/>
    <n v="211"/>
    <n v="119.11"/>
    <n v="0"/>
    <s v="Compra"/>
    <s v="TechSupplies Inc,"/>
    <n v="0"/>
    <n v="54.214840425531932"/>
    <n v="0"/>
    <n v="0"/>
  </r>
  <r>
    <n v="639"/>
    <x v="93"/>
    <x v="0"/>
    <s v="PROD-006"/>
    <x v="7"/>
    <n v="-8"/>
    <n v="0"/>
    <n v="80.19"/>
    <s v="Venta"/>
    <s v="Global Office"/>
    <n v="641.52"/>
    <n v="15.49574137931034"/>
    <n v="123.96593103448272"/>
    <n v="517.55406896551722"/>
  </r>
  <r>
    <n v="640"/>
    <x v="93"/>
    <x v="2"/>
    <s v="PROD-010"/>
    <x v="4"/>
    <n v="170"/>
    <n v="25.3"/>
    <n v="0"/>
    <s v="Compra"/>
    <s v="TechSupplies Inc,"/>
    <n v="0"/>
    <n v="10.520482758620702"/>
    <n v="0"/>
    <n v="0"/>
  </r>
  <r>
    <n v="641"/>
    <x v="93"/>
    <x v="2"/>
    <s v="PROD-004"/>
    <x v="9"/>
    <n v="141"/>
    <n v="181.52"/>
    <n v="0"/>
    <s v="Compra"/>
    <s v="TechSupplies Inc,"/>
    <n v="0"/>
    <n v="81.910562499999997"/>
    <n v="0"/>
    <n v="0"/>
  </r>
  <r>
    <n v="642"/>
    <x v="94"/>
    <x v="0"/>
    <s v="PROD-004"/>
    <x v="9"/>
    <n v="-17"/>
    <n v="0"/>
    <n v="352.44"/>
    <s v="Venta"/>
    <s v="CorpTech Solutions"/>
    <n v="5991.48"/>
    <n v="81.910562499999997"/>
    <n v="1392.4795624999999"/>
    <n v="4599.0004374999999"/>
  </r>
  <r>
    <n v="643"/>
    <x v="94"/>
    <x v="0"/>
    <s v="PROD-008"/>
    <x v="5"/>
    <n v="-7"/>
    <n v="0"/>
    <n v="94.81"/>
    <s v="Venta"/>
    <s v="PC Gamers World"/>
    <n v="663.67000000000007"/>
    <n v="18.458651685393257"/>
    <n v="129.2105617977528"/>
    <n v="534.45943820224727"/>
  </r>
  <r>
    <n v="644"/>
    <x v="94"/>
    <x v="0"/>
    <s v="PROD-007"/>
    <x v="0"/>
    <n v="-16"/>
    <n v="0"/>
    <n v="129.91"/>
    <s v="Venta"/>
    <s v="Global Office"/>
    <n v="2078.56"/>
    <n v="28.701865793780652"/>
    <n v="459.22985270049043"/>
    <n v="1619.3301472995095"/>
  </r>
  <r>
    <n v="645"/>
    <x v="94"/>
    <x v="0"/>
    <s v="PROD-002"/>
    <x v="2"/>
    <n v="-26"/>
    <n v="0"/>
    <n v="894.76"/>
    <s v="Venta"/>
    <s v="Global Office"/>
    <n v="23263.759999999998"/>
    <n v="206.67616747181975"/>
    <n v="5373.5803542673139"/>
    <n v="17890.179645732685"/>
  </r>
  <r>
    <n v="646"/>
    <x v="94"/>
    <x v="0"/>
    <s v="PROD-007"/>
    <x v="0"/>
    <n v="-18"/>
    <n v="0"/>
    <n v="131.13999999999999"/>
    <s v="Venta"/>
    <s v="Venta Directa Online"/>
    <n v="2360.5199999999995"/>
    <n v="28.701865793780652"/>
    <n v="516.63358428805168"/>
    <n v="1843.8864157119478"/>
  </r>
  <r>
    <n v="647"/>
    <x v="94"/>
    <x v="2"/>
    <s v="PROD-006"/>
    <x v="7"/>
    <n v="150"/>
    <n v="36.11"/>
    <n v="0"/>
    <s v="Compra"/>
    <s v="PowerCell Co,"/>
    <n v="0"/>
    <n v="15.49574137931034"/>
    <n v="0"/>
    <n v="0"/>
  </r>
  <r>
    <n v="648"/>
    <x v="95"/>
    <x v="2"/>
    <s v="PROD-006"/>
    <x v="7"/>
    <n v="249"/>
    <n v="35.46"/>
    <n v="0"/>
    <s v="Compra"/>
    <s v="Componentes Globales"/>
    <n v="0"/>
    <n v="15.49574137931034"/>
    <n v="0"/>
    <n v="0"/>
  </r>
  <r>
    <n v="649"/>
    <x v="95"/>
    <x v="2"/>
    <s v="PROD-008"/>
    <x v="5"/>
    <n v="67"/>
    <n v="45.04"/>
    <n v="0"/>
    <s v="Compra"/>
    <s v="PowerCell Co,"/>
    <n v="0"/>
    <n v="18.458651685393257"/>
    <n v="0"/>
    <n v="0"/>
  </r>
  <r>
    <n v="650"/>
    <x v="95"/>
    <x v="2"/>
    <s v="PROD-005"/>
    <x v="8"/>
    <n v="95"/>
    <n v="121.12"/>
    <n v="0"/>
    <s v="Compra"/>
    <s v="Componentes Globales"/>
    <n v="0"/>
    <n v="54.214840425531932"/>
    <n v="0"/>
    <n v="0"/>
  </r>
  <r>
    <n v="651"/>
    <x v="95"/>
    <x v="0"/>
    <s v="PROD-005"/>
    <x v="8"/>
    <n v="-25"/>
    <n v="0"/>
    <n v="220.01"/>
    <s v="Venta"/>
    <s v="Global Office"/>
    <n v="5500.25"/>
    <n v="54.214840425531932"/>
    <n v="1355.3710106382982"/>
    <n v="4144.8789893617013"/>
  </r>
  <r>
    <n v="652"/>
    <x v="95"/>
    <x v="0"/>
    <s v="PROD-004"/>
    <x v="9"/>
    <n v="-35"/>
    <n v="0"/>
    <n v="346.65"/>
    <s v="Venta"/>
    <s v="PC Gamers World"/>
    <n v="12132.75"/>
    <n v="81.910562499999997"/>
    <n v="2866.8696875000001"/>
    <n v="9265.8803124999995"/>
  </r>
  <r>
    <n v="653"/>
    <x v="95"/>
    <x v="0"/>
    <s v="PROD-006"/>
    <x v="7"/>
    <n v="-20"/>
    <n v="0"/>
    <n v="79.760000000000005"/>
    <s v="Venta"/>
    <s v="CorpTech Solutions"/>
    <n v="1595.2"/>
    <n v="15.49574137931034"/>
    <n v="309.9148275862068"/>
    <n v="1285.2851724137931"/>
  </r>
  <r>
    <n v="654"/>
    <x v="95"/>
    <x v="1"/>
    <s v="PROD-002"/>
    <x v="2"/>
    <n v="57"/>
    <n v="442.21"/>
    <n v="0"/>
    <s v="Fabricación"/>
    <s v="N/A"/>
    <n v="0"/>
    <n v="206.67616747181975"/>
    <n v="0"/>
    <n v="0"/>
  </r>
  <r>
    <n v="655"/>
    <x v="96"/>
    <x v="0"/>
    <s v="PROD-004"/>
    <x v="9"/>
    <n v="-16"/>
    <n v="0"/>
    <n v="351.26"/>
    <s v="Venta"/>
    <s v="PC Gamers World"/>
    <n v="5620.16"/>
    <n v="81.910562499999997"/>
    <n v="1310.569"/>
    <n v="4309.5910000000003"/>
  </r>
  <r>
    <n v="656"/>
    <x v="96"/>
    <x v="0"/>
    <s v="PROD-001"/>
    <x v="6"/>
    <n v="-16"/>
    <n v="0"/>
    <n v="504.2"/>
    <s v="Venta"/>
    <s v="EducaTech"/>
    <n v="8067.2"/>
    <n v="111.99406451612904"/>
    <n v="1791.9050322580647"/>
    <n v="6275.2949677419347"/>
  </r>
  <r>
    <n v="658"/>
    <x v="96"/>
    <x v="0"/>
    <s v="PROD-007"/>
    <x v="0"/>
    <n v="-7"/>
    <n v="0"/>
    <n v="129.69999999999999"/>
    <s v="Venta"/>
    <s v="Global Office"/>
    <n v="907.89999999999986"/>
    <n v="28.701865793780652"/>
    <n v="200.91306055646456"/>
    <n v="706.98693944353533"/>
  </r>
  <r>
    <n v="659"/>
    <x v="96"/>
    <x v="0"/>
    <s v="PROD-007"/>
    <x v="0"/>
    <n v="-44"/>
    <n v="0"/>
    <n v="130.91"/>
    <s v="Venta"/>
    <s v="CorpTech Solutions"/>
    <n v="5760.04"/>
    <n v="28.701865793780652"/>
    <n v="1262.8820949263486"/>
    <n v="4497.1579050736509"/>
  </r>
  <r>
    <n v="660"/>
    <x v="96"/>
    <x v="0"/>
    <s v="PROD-008"/>
    <x v="5"/>
    <n v="-14"/>
    <n v="0"/>
    <n v="94.38"/>
    <s v="Venta"/>
    <s v="PC Gamers World"/>
    <n v="1321.32"/>
    <n v="18.458651685393257"/>
    <n v="258.42112359550561"/>
    <n v="1062.8988764044943"/>
  </r>
  <r>
    <n v="661"/>
    <x v="96"/>
    <x v="1"/>
    <s v="PROD-002"/>
    <x v="2"/>
    <n v="37"/>
    <n v="450.7"/>
    <n v="0"/>
    <s v="Fabricación"/>
    <s v="N/A"/>
    <n v="0"/>
    <n v="206.67616747181975"/>
    <n v="0"/>
    <n v="0"/>
  </r>
  <r>
    <n v="662"/>
    <x v="97"/>
    <x v="2"/>
    <s v="PROD-007"/>
    <x v="0"/>
    <n v="249"/>
    <n v="64.930000000000007"/>
    <n v="0"/>
    <s v="Compra"/>
    <s v="VisionParts"/>
    <n v="0"/>
    <n v="28.701865793780652"/>
    <n v="0"/>
    <n v="0"/>
  </r>
  <r>
    <n v="663"/>
    <x v="97"/>
    <x v="1"/>
    <s v="PROD-002"/>
    <x v="2"/>
    <n v="52"/>
    <n v="459.16"/>
    <n v="0"/>
    <s v="Fabricación"/>
    <s v="N/A"/>
    <n v="0"/>
    <n v="206.67616747181975"/>
    <n v="0"/>
    <n v="0"/>
  </r>
  <r>
    <n v="664"/>
    <x v="97"/>
    <x v="2"/>
    <s v="PROD-003"/>
    <x v="1"/>
    <n v="165"/>
    <n v="85.73"/>
    <n v="0"/>
    <s v="Compra"/>
    <s v="TechSupplies Inc,"/>
    <n v="0"/>
    <n v="38.917210440456756"/>
    <n v="0"/>
    <n v="0"/>
  </r>
  <r>
    <n v="665"/>
    <x v="97"/>
    <x v="0"/>
    <s v="PROD-004"/>
    <x v="9"/>
    <n v="-41"/>
    <n v="0"/>
    <n v="346.52"/>
    <s v="Venta"/>
    <s v="Venta Directa Online"/>
    <n v="14207.32"/>
    <n v="81.910562499999997"/>
    <n v="3358.3330624999999"/>
    <n v="10848.9869375"/>
  </r>
  <r>
    <n v="666"/>
    <x v="97"/>
    <x v="2"/>
    <s v="PROD-008"/>
    <x v="5"/>
    <n v="99"/>
    <n v="45.8"/>
    <n v="0"/>
    <s v="Compra"/>
    <s v="TechSupplies Inc,"/>
    <n v="0"/>
    <n v="18.458651685393257"/>
    <n v="0"/>
    <n v="0"/>
  </r>
  <r>
    <n v="667"/>
    <x v="97"/>
    <x v="0"/>
    <s v="PROD-008"/>
    <x v="5"/>
    <n v="-30"/>
    <n v="0"/>
    <n v="94.54"/>
    <s v="Venta"/>
    <s v="CorpTech Solutions"/>
    <n v="2836.2000000000003"/>
    <n v="18.458651685393257"/>
    <n v="553.75955056179771"/>
    <n v="2282.4404494382024"/>
  </r>
  <r>
    <n v="668"/>
    <x v="97"/>
    <x v="0"/>
    <s v="PROD-009"/>
    <x v="3"/>
    <n v="-33"/>
    <n v="0"/>
    <n v="296.93"/>
    <s v="Venta"/>
    <s v="Global Office"/>
    <n v="9798.69"/>
    <n v="66.956770642201846"/>
    <n v="2209.5734311926608"/>
    <n v="7589.1165688073397"/>
  </r>
  <r>
    <n v="669"/>
    <x v="98"/>
    <x v="1"/>
    <s v="PROD-002"/>
    <x v="2"/>
    <n v="55"/>
    <n v="455.38"/>
    <n v="0"/>
    <s v="Fabricación"/>
    <s v="N/A"/>
    <n v="0"/>
    <n v="206.67616747181975"/>
    <n v="0"/>
    <n v="0"/>
  </r>
  <r>
    <n v="670"/>
    <x v="98"/>
    <x v="2"/>
    <s v="PROD-004"/>
    <x v="9"/>
    <n v="110"/>
    <n v="183.75"/>
    <n v="0"/>
    <s v="Compra"/>
    <s v="PowerCell Co,"/>
    <n v="0"/>
    <n v="81.910562499999997"/>
    <n v="0"/>
    <n v="0"/>
  </r>
  <r>
    <n v="671"/>
    <x v="98"/>
    <x v="2"/>
    <s v="PROD-006"/>
    <x v="7"/>
    <n v="80"/>
    <n v="35.49"/>
    <n v="0"/>
    <s v="Compra"/>
    <s v="Componentes Globales"/>
    <n v="0"/>
    <n v="15.49574137931034"/>
    <n v="0"/>
    <n v="0"/>
  </r>
  <r>
    <n v="672"/>
    <x v="98"/>
    <x v="0"/>
    <s v="PROD-001"/>
    <x v="6"/>
    <n v="-26"/>
    <n v="0"/>
    <n v="504.05"/>
    <s v="Venta"/>
    <s v="Venta Directa Online"/>
    <n v="13105.300000000001"/>
    <n v="111.99406451612904"/>
    <n v="2911.8456774193551"/>
    <n v="10193.454322580646"/>
  </r>
  <r>
    <n v="673"/>
    <x v="98"/>
    <x v="0"/>
    <s v="PROD-003"/>
    <x v="1"/>
    <n v="-5"/>
    <n v="0"/>
    <n v="159.88"/>
    <s v="Venta"/>
    <s v="Global Office"/>
    <n v="799.4"/>
    <n v="38.917210440456756"/>
    <n v="194.58605220228378"/>
    <n v="604.8139477977162"/>
  </r>
  <r>
    <n v="674"/>
    <x v="98"/>
    <x v="2"/>
    <s v="PROD-004"/>
    <x v="9"/>
    <n v="223"/>
    <n v="180.14"/>
    <n v="0"/>
    <s v="Compra"/>
    <s v="VisionParts"/>
    <n v="0"/>
    <n v="81.910562499999997"/>
    <n v="0"/>
    <n v="0"/>
  </r>
  <r>
    <n v="675"/>
    <x v="98"/>
    <x v="2"/>
    <s v="PROD-005"/>
    <x v="8"/>
    <n v="224"/>
    <n v="121.05"/>
    <n v="0"/>
    <s v="Compra"/>
    <s v="VisionParts"/>
    <n v="0"/>
    <n v="54.214840425531932"/>
    <n v="0"/>
    <n v="0"/>
  </r>
  <r>
    <n v="676"/>
    <x v="99"/>
    <x v="0"/>
    <s v="PROD-004"/>
    <x v="9"/>
    <n v="-49"/>
    <n v="0"/>
    <n v="348.26"/>
    <s v="Venta"/>
    <s v="CorpTech Solutions"/>
    <n v="17064.739999999998"/>
    <n v="81.910562499999997"/>
    <n v="4013.6175625000001"/>
    <n v="13051.122437499998"/>
  </r>
  <r>
    <n v="677"/>
    <x v="99"/>
    <x v="0"/>
    <s v="PROD-002"/>
    <x v="2"/>
    <n v="-47"/>
    <n v="0"/>
    <n v="903.22"/>
    <s v="Venta"/>
    <s v="Venta Directa Online"/>
    <n v="42451.340000000004"/>
    <n v="206.67616747181975"/>
    <n v="9713.7798711755277"/>
    <n v="32737.560128824476"/>
  </r>
  <r>
    <n v="678"/>
    <x v="99"/>
    <x v="0"/>
    <s v="PROD-001"/>
    <x v="6"/>
    <n v="-49"/>
    <n v="0"/>
    <n v="497.73"/>
    <s v="Venta"/>
    <s v="EducaTech"/>
    <n v="24388.77"/>
    <n v="111.99406451612904"/>
    <n v="5487.7091612903232"/>
    <n v="18901.060838709676"/>
  </r>
  <r>
    <n v="679"/>
    <x v="99"/>
    <x v="0"/>
    <s v="PROD-009"/>
    <x v="3"/>
    <n v="-12"/>
    <n v="0"/>
    <n v="300.60000000000002"/>
    <s v="Venta"/>
    <s v="EducaTech"/>
    <n v="3607.2000000000003"/>
    <n v="66.956770642201846"/>
    <n v="803.48124770642221"/>
    <n v="2803.7187522935783"/>
  </r>
  <r>
    <n v="680"/>
    <x v="99"/>
    <x v="0"/>
    <s v="PROD-008"/>
    <x v="5"/>
    <n v="-38"/>
    <n v="0"/>
    <n v="95.81"/>
    <s v="Venta"/>
    <s v="Venta Directa Online"/>
    <n v="3640.78"/>
    <n v="18.458651685393257"/>
    <n v="701.4287640449437"/>
    <n v="2939.3512359550564"/>
  </r>
  <r>
    <n v="681"/>
    <x v="99"/>
    <x v="0"/>
    <s v="PROD-005"/>
    <x v="8"/>
    <n v="-46"/>
    <n v="0"/>
    <n v="219.1"/>
    <s v="Venta"/>
    <s v="EducaTech"/>
    <n v="10078.6"/>
    <n v="54.214840425531932"/>
    <n v="2493.882659574469"/>
    <n v="7584.7173404255318"/>
  </r>
  <r>
    <n v="682"/>
    <x v="100"/>
    <x v="2"/>
    <s v="PROD-005"/>
    <x v="8"/>
    <n v="124"/>
    <n v="120.96"/>
    <n v="0"/>
    <s v="Compra"/>
    <s v="PowerCell Co,"/>
    <n v="0"/>
    <n v="54.214840425531932"/>
    <n v="0"/>
    <n v="0"/>
  </r>
  <r>
    <n v="683"/>
    <x v="100"/>
    <x v="2"/>
    <s v="PROD-005"/>
    <x v="8"/>
    <n v="245"/>
    <n v="120.68"/>
    <n v="0"/>
    <s v="Compra"/>
    <s v="Componentes Globales"/>
    <n v="0"/>
    <n v="54.214840425531932"/>
    <n v="0"/>
    <n v="0"/>
  </r>
  <r>
    <n v="684"/>
    <x v="100"/>
    <x v="1"/>
    <s v="PROD-002"/>
    <x v="2"/>
    <n v="69"/>
    <n v="452.23"/>
    <n v="0"/>
    <s v="Fabricación"/>
    <s v="N/A"/>
    <n v="0"/>
    <n v="206.67616747181975"/>
    <n v="0"/>
    <n v="0"/>
  </r>
  <r>
    <n v="685"/>
    <x v="100"/>
    <x v="2"/>
    <s v="PROD-007"/>
    <x v="0"/>
    <n v="121"/>
    <n v="66.11"/>
    <n v="0"/>
    <s v="Compra"/>
    <s v="Componentes Globales"/>
    <n v="0"/>
    <n v="28.701865793780652"/>
    <n v="0"/>
    <n v="0"/>
  </r>
  <r>
    <n v="686"/>
    <x v="100"/>
    <x v="0"/>
    <s v="PROD-005"/>
    <x v="8"/>
    <n v="-34"/>
    <n v="0"/>
    <n v="219.8"/>
    <s v="Venta"/>
    <s v="Venta Directa Online"/>
    <n v="7473.2000000000007"/>
    <n v="54.214840425531932"/>
    <n v="1843.3045744680858"/>
    <n v="5629.895425531915"/>
  </r>
  <r>
    <n v="687"/>
    <x v="100"/>
    <x v="0"/>
    <s v="PROD-001"/>
    <x v="6"/>
    <n v="-43"/>
    <n v="0"/>
    <n v="499.72"/>
    <s v="Venta"/>
    <s v="EducaTech"/>
    <n v="21487.960000000003"/>
    <n v="111.99406451612904"/>
    <n v="4815.7447741935484"/>
    <n v="16672.215225806453"/>
  </r>
  <r>
    <n v="688"/>
    <x v="100"/>
    <x v="1"/>
    <s v="PROD-009"/>
    <x v="3"/>
    <n v="53"/>
    <n v="150.31"/>
    <n v="0"/>
    <s v="Fabricación"/>
    <s v="N/A"/>
    <n v="0"/>
    <n v="66.956770642201846"/>
    <n v="0"/>
    <n v="0"/>
  </r>
  <r>
    <n v="689"/>
    <x v="101"/>
    <x v="2"/>
    <s v="PROD-008"/>
    <x v="5"/>
    <n v="282"/>
    <n v="44.62"/>
    <n v="0"/>
    <s v="Compra"/>
    <s v="Componentes Globales"/>
    <n v="0"/>
    <n v="18.458651685393257"/>
    <n v="0"/>
    <n v="0"/>
  </r>
  <r>
    <n v="690"/>
    <x v="101"/>
    <x v="1"/>
    <s v="PROD-001"/>
    <x v="6"/>
    <n v="57"/>
    <n v="248.25"/>
    <n v="0"/>
    <s v="Fabricación"/>
    <s v="N/A"/>
    <n v="0"/>
    <n v="111.99406451612904"/>
    <n v="0"/>
    <n v="0"/>
  </r>
  <r>
    <n v="691"/>
    <x v="101"/>
    <x v="2"/>
    <s v="PROD-005"/>
    <x v="8"/>
    <n v="286"/>
    <n v="120.37"/>
    <n v="0"/>
    <s v="Compra"/>
    <s v="TechSupplies Inc,"/>
    <n v="0"/>
    <n v="54.214840425531932"/>
    <n v="0"/>
    <n v="0"/>
  </r>
  <r>
    <n v="692"/>
    <x v="101"/>
    <x v="0"/>
    <s v="PROD-008"/>
    <x v="5"/>
    <n v="-46"/>
    <n v="0"/>
    <n v="95.16"/>
    <s v="Venta"/>
    <s v="EducaTech"/>
    <n v="4377.3599999999997"/>
    <n v="18.458651685393257"/>
    <n v="849.09797752808981"/>
    <n v="3528.2620224719099"/>
  </r>
  <r>
    <n v="693"/>
    <x v="101"/>
    <x v="2"/>
    <s v="PROD-006"/>
    <x v="7"/>
    <n v="268"/>
    <n v="36.31"/>
    <n v="0"/>
    <s v="Compra"/>
    <s v="TechSupplies Inc,"/>
    <n v="0"/>
    <n v="15.49574137931034"/>
    <n v="0"/>
    <n v="0"/>
  </r>
  <r>
    <n v="694"/>
    <x v="101"/>
    <x v="0"/>
    <s v="PROD-002"/>
    <x v="2"/>
    <n v="-31"/>
    <n v="0"/>
    <n v="898.53"/>
    <s v="Venta"/>
    <s v="Venta Directa Online"/>
    <n v="27854.43"/>
    <n v="206.67616747181975"/>
    <n v="6406.9611916264121"/>
    <n v="21447.468808373589"/>
  </r>
  <r>
    <n v="695"/>
    <x v="101"/>
    <x v="0"/>
    <s v="PROD-005"/>
    <x v="8"/>
    <n v="-8"/>
    <n v="0"/>
    <n v="219.74"/>
    <s v="Venta"/>
    <s v="CorpTech Solutions"/>
    <n v="1757.92"/>
    <n v="54.214840425531932"/>
    <n v="433.71872340425546"/>
    <n v="1324.2012765957447"/>
  </r>
  <r>
    <n v="696"/>
    <x v="102"/>
    <x v="0"/>
    <s v="PROD-007"/>
    <x v="0"/>
    <n v="-9"/>
    <n v="0"/>
    <n v="130.62"/>
    <s v="Venta"/>
    <s v="CorpTech Solutions"/>
    <n v="1175.58"/>
    <n v="28.701865793780652"/>
    <n v="258.31679214402584"/>
    <n v="917.26320785597409"/>
  </r>
  <r>
    <n v="697"/>
    <x v="102"/>
    <x v="2"/>
    <s v="PROD-007"/>
    <x v="0"/>
    <n v="57"/>
    <n v="64.34"/>
    <n v="0"/>
    <s v="Compra"/>
    <s v="VisionParts"/>
    <n v="0"/>
    <n v="28.701865793780652"/>
    <n v="0"/>
    <n v="0"/>
  </r>
  <r>
    <n v="698"/>
    <x v="102"/>
    <x v="2"/>
    <s v="PROD-005"/>
    <x v="8"/>
    <n v="299"/>
    <n v="118.99"/>
    <n v="0"/>
    <s v="Compra"/>
    <s v="PowerCell Co,"/>
    <n v="0"/>
    <n v="54.214840425531932"/>
    <n v="0"/>
    <n v="0"/>
  </r>
  <r>
    <n v="699"/>
    <x v="102"/>
    <x v="0"/>
    <s v="PROD-003"/>
    <x v="1"/>
    <n v="-15"/>
    <n v="0"/>
    <n v="158.88999999999999"/>
    <s v="Venta"/>
    <s v="PC Gamers World"/>
    <n v="2383.35"/>
    <n v="38.917210440456756"/>
    <n v="583.75815660685134"/>
    <n v="1799.5918433931486"/>
  </r>
  <r>
    <n v="700"/>
    <x v="102"/>
    <x v="0"/>
    <s v="PROD-004"/>
    <x v="9"/>
    <n v="-10"/>
    <n v="0"/>
    <n v="351.9"/>
    <s v="Venta"/>
    <s v="PC Gamers World"/>
    <n v="3519"/>
    <n v="81.910562499999997"/>
    <n v="819.10562499999992"/>
    <n v="2699.8943749999999"/>
  </r>
  <r>
    <n v="701"/>
    <x v="102"/>
    <x v="1"/>
    <s v="PROD-002"/>
    <x v="2"/>
    <n v="21"/>
    <n v="445.92"/>
    <n v="0"/>
    <s v="Fabricación"/>
    <s v="N/A"/>
    <n v="0"/>
    <n v="206.67616747181975"/>
    <n v="0"/>
    <n v="0"/>
  </r>
  <r>
    <n v="702"/>
    <x v="102"/>
    <x v="0"/>
    <s v="PROD-008"/>
    <x v="5"/>
    <n v="-48"/>
    <n v="0"/>
    <n v="94.94"/>
    <s v="Venta"/>
    <s v="EducaTech"/>
    <n v="4557.12"/>
    <n v="18.458651685393257"/>
    <n v="886.01528089887631"/>
    <n v="3671.1047191011235"/>
  </r>
  <r>
    <n v="703"/>
    <x v="103"/>
    <x v="2"/>
    <s v="PROD-003"/>
    <x v="1"/>
    <n v="171"/>
    <n v="84.17"/>
    <n v="0"/>
    <s v="Compra"/>
    <s v="Componentes Globales"/>
    <n v="0"/>
    <n v="38.917210440456756"/>
    <n v="0"/>
    <n v="0"/>
  </r>
  <r>
    <n v="704"/>
    <x v="103"/>
    <x v="0"/>
    <s v="PROD-003"/>
    <x v="1"/>
    <n v="-37"/>
    <n v="0"/>
    <n v="159.87"/>
    <s v="Venta"/>
    <s v="PC Gamers World"/>
    <n v="5915.1900000000005"/>
    <n v="38.917210440456756"/>
    <n v="1439.9367862969"/>
    <n v="4475.2532137031003"/>
  </r>
  <r>
    <n v="705"/>
    <x v="103"/>
    <x v="0"/>
    <s v="PROD-008"/>
    <x v="5"/>
    <n v="-11"/>
    <n v="0"/>
    <n v="94.45"/>
    <s v="Venta"/>
    <s v="PC Gamers World"/>
    <n v="1038.95"/>
    <n v="18.458651685393257"/>
    <n v="203.04516853932583"/>
    <n v="835.90483146067425"/>
  </r>
  <r>
    <n v="706"/>
    <x v="103"/>
    <x v="2"/>
    <s v="PROD-010"/>
    <x v="4"/>
    <n v="98"/>
    <n v="24.57"/>
    <n v="0"/>
    <s v="Compra"/>
    <s v="TechSupplies Inc,"/>
    <n v="0"/>
    <n v="10.520482758620702"/>
    <n v="0"/>
    <n v="0"/>
  </r>
  <r>
    <n v="707"/>
    <x v="103"/>
    <x v="0"/>
    <s v="PROD-008"/>
    <x v="5"/>
    <n v="-9"/>
    <n v="0"/>
    <n v="95.08"/>
    <s v="Venta"/>
    <s v="Global Office"/>
    <n v="855.72"/>
    <n v="18.458651685393257"/>
    <n v="166.1278651685393"/>
    <n v="689.59213483146073"/>
  </r>
  <r>
    <n v="708"/>
    <x v="103"/>
    <x v="0"/>
    <s v="PROD-005"/>
    <x v="8"/>
    <n v="-47"/>
    <n v="0"/>
    <n v="221.38"/>
    <s v="Venta"/>
    <s v="Venta Directa Online"/>
    <n v="10404.86"/>
    <n v="54.214840425531932"/>
    <n v="2548.0975000000008"/>
    <n v="7856.7624999999998"/>
  </r>
  <r>
    <n v="709"/>
    <x v="103"/>
    <x v="0"/>
    <s v="PROD-002"/>
    <x v="2"/>
    <n v="-24"/>
    <n v="0"/>
    <n v="900.96"/>
    <s v="Venta"/>
    <s v="Global Office"/>
    <n v="21623.040000000001"/>
    <n v="206.67616747181975"/>
    <n v="4960.2280193236738"/>
    <n v="16662.811980676328"/>
  </r>
  <r>
    <n v="710"/>
    <x v="104"/>
    <x v="0"/>
    <s v="PROD-002"/>
    <x v="2"/>
    <n v="-22"/>
    <n v="0"/>
    <n v="895.97"/>
    <s v="Venta"/>
    <s v="Venta Directa Online"/>
    <n v="19711.34"/>
    <n v="206.67616747181975"/>
    <n v="4546.8756843800347"/>
    <n v="15164.464315619965"/>
  </r>
  <r>
    <n v="711"/>
    <x v="104"/>
    <x v="2"/>
    <s v="PROD-007"/>
    <x v="0"/>
    <n v="192"/>
    <n v="64.55"/>
    <n v="0"/>
    <s v="Compra"/>
    <s v="VisionParts"/>
    <n v="0"/>
    <n v="28.701865793780652"/>
    <n v="0"/>
    <n v="0"/>
  </r>
  <r>
    <n v="712"/>
    <x v="104"/>
    <x v="1"/>
    <s v="PROD-001"/>
    <x v="6"/>
    <n v="86"/>
    <n v="250.08"/>
    <n v="0"/>
    <s v="Fabricación"/>
    <s v="N/A"/>
    <n v="0"/>
    <n v="111.99406451612904"/>
    <n v="0"/>
    <n v="0"/>
  </r>
  <r>
    <n v="713"/>
    <x v="104"/>
    <x v="2"/>
    <s v="PROD-005"/>
    <x v="8"/>
    <n v="213"/>
    <n v="118.12"/>
    <n v="0"/>
    <s v="Compra"/>
    <s v="VisionParts"/>
    <n v="0"/>
    <n v="54.214840425531932"/>
    <n v="0"/>
    <n v="0"/>
  </r>
  <r>
    <n v="714"/>
    <x v="104"/>
    <x v="1"/>
    <s v="PROD-009"/>
    <x v="3"/>
    <n v="46"/>
    <n v="149.63"/>
    <n v="0"/>
    <s v="Fabricación"/>
    <s v="N/A"/>
    <n v="0"/>
    <n v="66.956770642201846"/>
    <n v="0"/>
    <n v="0"/>
  </r>
  <r>
    <n v="715"/>
    <x v="104"/>
    <x v="0"/>
    <s v="PROD-004"/>
    <x v="9"/>
    <n v="-32"/>
    <n v="0"/>
    <n v="350.53"/>
    <s v="Venta"/>
    <s v="Venta Directa Online"/>
    <n v="11216.96"/>
    <n v="81.910562499999997"/>
    <n v="2621.1379999999999"/>
    <n v="8595.8220000000001"/>
  </r>
  <r>
    <n v="716"/>
    <x v="105"/>
    <x v="2"/>
    <s v="PROD-008"/>
    <x v="5"/>
    <n v="89"/>
    <n v="44.87"/>
    <n v="0"/>
    <s v="Compra"/>
    <s v="VisionParts"/>
    <n v="0"/>
    <n v="18.458651685393257"/>
    <n v="0"/>
    <n v="0"/>
  </r>
  <r>
    <n v="717"/>
    <x v="105"/>
    <x v="0"/>
    <s v="PROD-006"/>
    <x v="7"/>
    <n v="-29"/>
    <n v="0"/>
    <n v="80.2"/>
    <s v="Venta"/>
    <s v="Global Office"/>
    <n v="2325.8000000000002"/>
    <n v="15.49574137931034"/>
    <n v="449.37649999999985"/>
    <n v="1876.4235000000003"/>
  </r>
  <r>
    <n v="718"/>
    <x v="105"/>
    <x v="0"/>
    <s v="PROD-002"/>
    <x v="2"/>
    <n v="-41"/>
    <n v="0"/>
    <n v="907.67"/>
    <s v="Venta"/>
    <s v="EducaTech"/>
    <n v="37214.47"/>
    <n v="206.67616747181975"/>
    <n v="8473.7228663446094"/>
    <n v="28740.747133655394"/>
  </r>
  <r>
    <n v="719"/>
    <x v="105"/>
    <x v="0"/>
    <s v="PROD-007"/>
    <x v="0"/>
    <n v="-27"/>
    <n v="0"/>
    <n v="129.29"/>
    <s v="Venta"/>
    <s v="PC Gamers World"/>
    <n v="3490.83"/>
    <n v="28.701865793780652"/>
    <n v="774.95037643207763"/>
    <n v="2715.8796235679224"/>
  </r>
  <r>
    <n v="720"/>
    <x v="105"/>
    <x v="1"/>
    <s v="PROD-009"/>
    <x v="3"/>
    <n v="62"/>
    <n v="148.41"/>
    <n v="0"/>
    <s v="Fabricación"/>
    <s v="N/A"/>
    <n v="0"/>
    <n v="66.956770642201846"/>
    <n v="0"/>
    <n v="0"/>
  </r>
  <r>
    <n v="721"/>
    <x v="105"/>
    <x v="0"/>
    <s v="PROD-008"/>
    <x v="5"/>
    <n v="-26"/>
    <n v="0"/>
    <n v="94.27"/>
    <s v="Venta"/>
    <s v="CorpTech Solutions"/>
    <n v="2451.02"/>
    <n v="18.458651685393257"/>
    <n v="479.92494382022466"/>
    <n v="1971.0950561797754"/>
  </r>
  <r>
    <n v="722"/>
    <x v="105"/>
    <x v="1"/>
    <s v="PROD-002"/>
    <x v="2"/>
    <n v="42"/>
    <n v="444.84"/>
    <n v="0"/>
    <s v="Fabricación"/>
    <s v="N/A"/>
    <n v="0"/>
    <n v="206.67616747181975"/>
    <n v="0"/>
    <n v="0"/>
  </r>
  <r>
    <n v="723"/>
    <x v="106"/>
    <x v="0"/>
    <s v="PROD-008"/>
    <x v="5"/>
    <n v="-36"/>
    <n v="0"/>
    <n v="94.78"/>
    <s v="Venta"/>
    <s v="CorpTech Solutions"/>
    <n v="3412.08"/>
    <n v="18.458651685393257"/>
    <n v="664.51146067415721"/>
    <n v="2747.5685393258427"/>
  </r>
  <r>
    <n v="724"/>
    <x v="106"/>
    <x v="0"/>
    <s v="PROD-010"/>
    <x v="4"/>
    <n v="-26"/>
    <n v="0"/>
    <n v="60.35"/>
    <s v="Venta"/>
    <s v="EducaTech"/>
    <n v="1569.1000000000001"/>
    <n v="10.520482758620702"/>
    <n v="273.53255172413822"/>
    <n v="1295.5674482758618"/>
  </r>
  <r>
    <n v="725"/>
    <x v="106"/>
    <x v="2"/>
    <s v="PROD-007"/>
    <x v="0"/>
    <n v="180"/>
    <n v="64.14"/>
    <n v="0"/>
    <s v="Compra"/>
    <s v="Componentes Globales"/>
    <n v="0"/>
    <n v="28.701865793780652"/>
    <n v="0"/>
    <n v="0"/>
  </r>
  <r>
    <n v="726"/>
    <x v="106"/>
    <x v="2"/>
    <s v="PROD-007"/>
    <x v="0"/>
    <n v="174"/>
    <n v="65.959999999999994"/>
    <n v="0"/>
    <s v="Compra"/>
    <s v="PowerCell Co,"/>
    <n v="0"/>
    <n v="28.701865793780652"/>
    <n v="0"/>
    <n v="0"/>
  </r>
  <r>
    <n v="727"/>
    <x v="106"/>
    <x v="0"/>
    <s v="PROD-002"/>
    <x v="2"/>
    <n v="-9"/>
    <n v="0"/>
    <n v="903.55"/>
    <s v="Venta"/>
    <s v="PC Gamers World"/>
    <n v="8131.95"/>
    <n v="206.67616747181975"/>
    <n v="1860.0855072463778"/>
    <n v="6271.8644927536225"/>
  </r>
  <r>
    <n v="728"/>
    <x v="106"/>
    <x v="2"/>
    <s v="PROD-003"/>
    <x v="1"/>
    <n v="154"/>
    <n v="86.01"/>
    <n v="0"/>
    <s v="Compra"/>
    <s v="PowerCell Co,"/>
    <n v="0"/>
    <n v="38.917210440456756"/>
    <n v="0"/>
    <n v="0"/>
  </r>
  <r>
    <n v="729"/>
    <x v="106"/>
    <x v="0"/>
    <s v="PROD-006"/>
    <x v="7"/>
    <n v="-10"/>
    <n v="0"/>
    <n v="79.239999999999995"/>
    <s v="Venta"/>
    <s v="PC Gamers World"/>
    <n v="792.4"/>
    <n v="15.49574137931034"/>
    <n v="154.9574137931034"/>
    <n v="637.44258620689652"/>
  </r>
  <r>
    <n v="730"/>
    <x v="107"/>
    <x v="2"/>
    <s v="PROD-005"/>
    <x v="8"/>
    <n v="226"/>
    <n v="118.95"/>
    <n v="0"/>
    <s v="Compra"/>
    <s v="Componentes Globales"/>
    <n v="0"/>
    <n v="54.214840425531932"/>
    <n v="0"/>
    <n v="0"/>
  </r>
  <r>
    <n v="731"/>
    <x v="107"/>
    <x v="0"/>
    <s v="PROD-001"/>
    <x v="6"/>
    <n v="-18"/>
    <n v="0"/>
    <n v="497.49"/>
    <s v="Venta"/>
    <s v="EducaTech"/>
    <n v="8954.82"/>
    <n v="111.99406451612904"/>
    <n v="2015.8931612903227"/>
    <n v="6938.9268387096772"/>
  </r>
  <r>
    <n v="732"/>
    <x v="107"/>
    <x v="1"/>
    <s v="PROD-001"/>
    <x v="6"/>
    <n v="22"/>
    <n v="251.2"/>
    <n v="0"/>
    <s v="Fabricación"/>
    <s v="N/A"/>
    <n v="0"/>
    <n v="111.99406451612904"/>
    <n v="0"/>
    <n v="0"/>
  </r>
  <r>
    <n v="733"/>
    <x v="107"/>
    <x v="0"/>
    <s v="PROD-007"/>
    <x v="0"/>
    <n v="-28"/>
    <n v="0"/>
    <n v="129.21"/>
    <s v="Venta"/>
    <s v="EducaTech"/>
    <n v="3617.88"/>
    <n v="28.701865793780652"/>
    <n v="803.65224222585823"/>
    <n v="2814.227757774142"/>
  </r>
  <r>
    <n v="734"/>
    <x v="107"/>
    <x v="2"/>
    <s v="PROD-003"/>
    <x v="1"/>
    <n v="87"/>
    <n v="85.33"/>
    <n v="0"/>
    <s v="Compra"/>
    <s v="Componentes Globales"/>
    <n v="0"/>
    <n v="38.917210440456756"/>
    <n v="0"/>
    <n v="0"/>
  </r>
  <r>
    <n v="735"/>
    <x v="107"/>
    <x v="0"/>
    <s v="PROD-005"/>
    <x v="8"/>
    <n v="-48"/>
    <n v="0"/>
    <n v="220.2"/>
    <s v="Venta"/>
    <s v="EducaTech"/>
    <n v="10569.599999999999"/>
    <n v="54.214840425531932"/>
    <n v="2602.312340425533"/>
    <n v="7967.2876595744656"/>
  </r>
  <r>
    <n v="736"/>
    <x v="107"/>
    <x v="0"/>
    <s v="PROD-004"/>
    <x v="9"/>
    <n v="-48"/>
    <n v="0"/>
    <n v="352.98"/>
    <s v="Venta"/>
    <s v="PC Gamers World"/>
    <n v="16943.04"/>
    <n v="81.910562499999997"/>
    <n v="3931.7069999999999"/>
    <n v="13011.333000000001"/>
  </r>
  <r>
    <n v="737"/>
    <x v="108"/>
    <x v="1"/>
    <s v="PROD-001"/>
    <x v="6"/>
    <n v="32"/>
    <n v="247.7"/>
    <n v="0"/>
    <s v="Fabricación"/>
    <s v="N/A"/>
    <n v="0"/>
    <n v="111.99406451612904"/>
    <n v="0"/>
    <n v="0"/>
  </r>
  <r>
    <n v="738"/>
    <x v="108"/>
    <x v="0"/>
    <s v="PROD-002"/>
    <x v="2"/>
    <n v="-21"/>
    <n v="0"/>
    <n v="897.38"/>
    <s v="Venta"/>
    <s v="CorpTech Solutions"/>
    <n v="18844.98"/>
    <n v="206.67616747181975"/>
    <n v="4340.1995169082147"/>
    <n v="14504.780483091785"/>
  </r>
  <r>
    <n v="739"/>
    <x v="108"/>
    <x v="2"/>
    <s v="PROD-003"/>
    <x v="1"/>
    <n v="91"/>
    <n v="85.65"/>
    <n v="0"/>
    <s v="Compra"/>
    <s v="TechSupplies Inc,"/>
    <n v="0"/>
    <n v="38.917210440456756"/>
    <n v="0"/>
    <n v="0"/>
  </r>
  <r>
    <n v="740"/>
    <x v="108"/>
    <x v="2"/>
    <s v="PROD-004"/>
    <x v="9"/>
    <n v="68"/>
    <n v="180.2"/>
    <n v="0"/>
    <s v="Compra"/>
    <s v="TechSupplies Inc,"/>
    <n v="0"/>
    <n v="81.910562499999997"/>
    <n v="0"/>
    <n v="0"/>
  </r>
  <r>
    <n v="741"/>
    <x v="108"/>
    <x v="0"/>
    <s v="PROD-001"/>
    <x v="6"/>
    <n v="-43"/>
    <n v="0"/>
    <n v="495.68"/>
    <s v="Venta"/>
    <s v="CorpTech Solutions"/>
    <n v="21314.240000000002"/>
    <n v="111.99406451612904"/>
    <n v="4815.7447741935484"/>
    <n v="16498.495225806451"/>
  </r>
  <r>
    <n v="742"/>
    <x v="108"/>
    <x v="0"/>
    <s v="PROD-004"/>
    <x v="9"/>
    <n v="-46"/>
    <n v="0"/>
    <n v="352.38"/>
    <s v="Venta"/>
    <s v="EducaTech"/>
    <n v="16209.48"/>
    <n v="81.910562499999997"/>
    <n v="3767.8858749999999"/>
    <n v="12441.594125"/>
  </r>
  <r>
    <n v="743"/>
    <x v="108"/>
    <x v="2"/>
    <s v="PROD-004"/>
    <x v="9"/>
    <n v="191"/>
    <n v="181.13"/>
    <n v="0"/>
    <s v="Compra"/>
    <s v="PowerCell Co,"/>
    <n v="0"/>
    <n v="81.910562499999997"/>
    <n v="0"/>
    <n v="0"/>
  </r>
  <r>
    <n v="744"/>
    <x v="109"/>
    <x v="0"/>
    <s v="PROD-001"/>
    <x v="6"/>
    <n v="-30"/>
    <n v="0"/>
    <n v="501.17"/>
    <s v="Venta"/>
    <s v="PC Gamers World"/>
    <n v="15035.1"/>
    <n v="111.99406451612904"/>
    <n v="3359.8219354838711"/>
    <n v="11675.278064516129"/>
  </r>
  <r>
    <n v="745"/>
    <x v="109"/>
    <x v="1"/>
    <s v="PROD-009"/>
    <x v="3"/>
    <n v="56"/>
    <n v="151.01"/>
    <n v="0"/>
    <s v="Fabricación"/>
    <s v="N/A"/>
    <n v="0"/>
    <n v="66.956770642201846"/>
    <n v="0"/>
    <n v="0"/>
  </r>
  <r>
    <n v="746"/>
    <x v="109"/>
    <x v="0"/>
    <s v="PROD-009"/>
    <x v="3"/>
    <n v="-20"/>
    <n v="0"/>
    <n v="301.61"/>
    <s v="Venta"/>
    <s v="Global Office"/>
    <n v="6032.2000000000007"/>
    <n v="66.956770642201846"/>
    <n v="1339.1354128440369"/>
    <n v="4693.0645871559636"/>
  </r>
  <r>
    <n v="747"/>
    <x v="109"/>
    <x v="0"/>
    <s v="PROD-010"/>
    <x v="4"/>
    <n v="-44"/>
    <n v="0"/>
    <n v="60.47"/>
    <s v="Venta"/>
    <s v="Global Office"/>
    <n v="2660.68"/>
    <n v="10.520482758620702"/>
    <n v="462.90124137931087"/>
    <n v="2197.7787586206891"/>
  </r>
  <r>
    <n v="748"/>
    <x v="109"/>
    <x v="0"/>
    <s v="PROD-010"/>
    <x v="4"/>
    <n v="-12"/>
    <n v="0"/>
    <n v="59.47"/>
    <s v="Venta"/>
    <s v="Global Office"/>
    <n v="713.64"/>
    <n v="10.520482758620702"/>
    <n v="126.24579310344842"/>
    <n v="587.39420689655162"/>
  </r>
  <r>
    <n v="749"/>
    <x v="109"/>
    <x v="2"/>
    <s v="PROD-006"/>
    <x v="7"/>
    <n v="250"/>
    <n v="35.29"/>
    <n v="0"/>
    <s v="Compra"/>
    <s v="TechSupplies Inc,"/>
    <n v="0"/>
    <n v="15.49574137931034"/>
    <n v="0"/>
    <n v="0"/>
  </r>
  <r>
    <n v="750"/>
    <x v="109"/>
    <x v="1"/>
    <s v="PROD-009"/>
    <x v="3"/>
    <n v="68"/>
    <n v="148.16"/>
    <n v="0"/>
    <s v="Fabricación"/>
    <s v="N/A"/>
    <n v="0"/>
    <n v="66.956770642201846"/>
    <n v="0"/>
    <n v="0"/>
  </r>
  <r>
    <n v="751"/>
    <x v="110"/>
    <x v="2"/>
    <s v="PROD-006"/>
    <x v="7"/>
    <n v="98"/>
    <n v="36.35"/>
    <n v="0"/>
    <s v="Compra"/>
    <s v="PowerCell Co,"/>
    <n v="0"/>
    <n v="15.49574137931034"/>
    <n v="0"/>
    <n v="0"/>
  </r>
  <r>
    <n v="752"/>
    <x v="110"/>
    <x v="0"/>
    <s v="PROD-005"/>
    <x v="8"/>
    <n v="-43"/>
    <n v="0"/>
    <n v="218.36"/>
    <s v="Venta"/>
    <s v="PC Gamers World"/>
    <n v="9389.4800000000014"/>
    <n v="54.214840425531932"/>
    <n v="2331.2381382978729"/>
    <n v="7058.2418617021285"/>
  </r>
  <r>
    <n v="753"/>
    <x v="110"/>
    <x v="0"/>
    <s v="PROD-004"/>
    <x v="9"/>
    <n v="-16"/>
    <n v="0"/>
    <n v="348.07"/>
    <s v="Venta"/>
    <s v="Global Office"/>
    <n v="5569.12"/>
    <n v="81.910562499999997"/>
    <n v="1310.569"/>
    <n v="4258.5509999999995"/>
  </r>
  <r>
    <n v="754"/>
    <x v="110"/>
    <x v="0"/>
    <s v="PROD-010"/>
    <x v="4"/>
    <n v="-17"/>
    <n v="0"/>
    <n v="60.18"/>
    <s v="Venta"/>
    <s v="Venta Directa Online"/>
    <n v="1023.06"/>
    <n v="10.520482758620702"/>
    <n v="178.84820689655191"/>
    <n v="844.21179310344803"/>
  </r>
  <r>
    <n v="755"/>
    <x v="110"/>
    <x v="0"/>
    <s v="PROD-003"/>
    <x v="1"/>
    <n v="-49"/>
    <n v="0"/>
    <n v="158.91"/>
    <s v="Venta"/>
    <s v="Venta Directa Online"/>
    <n v="7786.59"/>
    <n v="38.917210440456756"/>
    <n v="1906.9433115823811"/>
    <n v="5879.6466884176189"/>
  </r>
  <r>
    <n v="756"/>
    <x v="110"/>
    <x v="1"/>
    <s v="PROD-002"/>
    <x v="2"/>
    <n v="42"/>
    <n v="450.02"/>
    <n v="0"/>
    <s v="Fabricación"/>
    <s v="N/A"/>
    <n v="0"/>
    <n v="206.67616747181975"/>
    <n v="0"/>
    <n v="0"/>
  </r>
  <r>
    <n v="757"/>
    <x v="111"/>
    <x v="2"/>
    <s v="PROD-007"/>
    <x v="0"/>
    <n v="59"/>
    <n v="64.95"/>
    <n v="0"/>
    <s v="Compra"/>
    <s v="VisionParts"/>
    <n v="0"/>
    <n v="28.701865793780652"/>
    <n v="0"/>
    <n v="0"/>
  </r>
  <r>
    <n v="758"/>
    <x v="111"/>
    <x v="2"/>
    <s v="PROD-007"/>
    <x v="0"/>
    <n v="86"/>
    <n v="66.430000000000007"/>
    <n v="0"/>
    <s v="Compra"/>
    <s v="Componentes Globales"/>
    <n v="0"/>
    <n v="28.701865793780652"/>
    <n v="0"/>
    <n v="0"/>
  </r>
  <r>
    <n v="759"/>
    <x v="111"/>
    <x v="0"/>
    <s v="PROD-009"/>
    <x v="3"/>
    <n v="-46"/>
    <n v="0"/>
    <n v="296.61"/>
    <s v="Venta"/>
    <s v="PC Gamers World"/>
    <n v="13644.060000000001"/>
    <n v="66.956770642201846"/>
    <n v="3080.0114495412849"/>
    <n v="10564.048550458716"/>
  </r>
  <r>
    <n v="760"/>
    <x v="111"/>
    <x v="0"/>
    <s v="PROD-004"/>
    <x v="9"/>
    <n v="-36"/>
    <n v="0"/>
    <n v="347.74"/>
    <s v="Venta"/>
    <s v="Venta Directa Online"/>
    <n v="12518.64"/>
    <n v="81.910562499999997"/>
    <n v="2948.7802499999998"/>
    <n v="9569.8597499999996"/>
  </r>
  <r>
    <n v="761"/>
    <x v="111"/>
    <x v="2"/>
    <s v="PROD-004"/>
    <x v="9"/>
    <n v="73"/>
    <n v="176.98"/>
    <n v="0"/>
    <s v="Compra"/>
    <s v="PowerCell Co,"/>
    <n v="0"/>
    <n v="81.910562499999997"/>
    <n v="0"/>
    <n v="0"/>
  </r>
  <r>
    <n v="762"/>
    <x v="111"/>
    <x v="0"/>
    <s v="PROD-010"/>
    <x v="4"/>
    <n v="-19"/>
    <n v="0"/>
    <n v="60"/>
    <s v="Venta"/>
    <s v="Venta Directa Online"/>
    <n v="1140"/>
    <n v="10.520482758620702"/>
    <n v="199.88917241379335"/>
    <n v="940.1108275862066"/>
  </r>
  <r>
    <n v="763"/>
    <x v="111"/>
    <x v="2"/>
    <s v="PROD-003"/>
    <x v="1"/>
    <n v="124"/>
    <n v="84.62"/>
    <n v="0"/>
    <s v="Compra"/>
    <s v="PowerCell Co,"/>
    <n v="0"/>
    <n v="38.917210440456756"/>
    <n v="0"/>
    <n v="0"/>
  </r>
  <r>
    <n v="764"/>
    <x v="112"/>
    <x v="0"/>
    <s v="PROD-002"/>
    <x v="2"/>
    <n v="-6"/>
    <n v="0"/>
    <n v="900.45"/>
    <s v="Venta"/>
    <s v="Venta Directa Online"/>
    <n v="5402.7000000000007"/>
    <n v="206.67616747181975"/>
    <n v="1240.0570048309185"/>
    <n v="4162.6429951690825"/>
  </r>
  <r>
    <n v="765"/>
    <x v="112"/>
    <x v="0"/>
    <s v="PROD-003"/>
    <x v="1"/>
    <n v="-8"/>
    <n v="0"/>
    <n v="159.9"/>
    <s v="Venta"/>
    <s v="Venta Directa Online"/>
    <n v="1279.2"/>
    <n v="38.917210440456756"/>
    <n v="311.33768352365405"/>
    <n v="967.862316476346"/>
  </r>
  <r>
    <n v="766"/>
    <x v="112"/>
    <x v="2"/>
    <s v="PROD-008"/>
    <x v="5"/>
    <n v="282"/>
    <n v="45.09"/>
    <n v="0"/>
    <s v="Compra"/>
    <s v="VisionParts"/>
    <n v="0"/>
    <n v="18.458651685393257"/>
    <n v="0"/>
    <n v="0"/>
  </r>
  <r>
    <n v="767"/>
    <x v="112"/>
    <x v="0"/>
    <s v="PROD-010"/>
    <x v="4"/>
    <n v="-24"/>
    <n v="0"/>
    <n v="60.15"/>
    <s v="Venta"/>
    <s v="PC Gamers World"/>
    <n v="1443.6"/>
    <n v="10.520482758620702"/>
    <n v="252.49158620689684"/>
    <n v="1191.108413793103"/>
  </r>
  <r>
    <n v="768"/>
    <x v="112"/>
    <x v="2"/>
    <s v="PROD-007"/>
    <x v="0"/>
    <n v="200"/>
    <n v="64.16"/>
    <n v="0"/>
    <s v="Compra"/>
    <s v="TechSupplies Inc,"/>
    <n v="0"/>
    <n v="28.701865793780652"/>
    <n v="0"/>
    <n v="0"/>
  </r>
  <r>
    <n v="769"/>
    <x v="112"/>
    <x v="1"/>
    <s v="PROD-002"/>
    <x v="2"/>
    <n v="65"/>
    <n v="448.7"/>
    <n v="0"/>
    <s v="Fabricación"/>
    <s v="N/A"/>
    <n v="0"/>
    <n v="206.67616747181975"/>
    <n v="0"/>
    <n v="0"/>
  </r>
  <r>
    <n v="770"/>
    <x v="112"/>
    <x v="2"/>
    <s v="PROD-006"/>
    <x v="7"/>
    <n v="175"/>
    <n v="35.79"/>
    <n v="0"/>
    <s v="Compra"/>
    <s v="TechSupplies Inc,"/>
    <n v="0"/>
    <n v="15.49574137931034"/>
    <n v="0"/>
    <n v="0"/>
  </r>
  <r>
    <n v="771"/>
    <x v="113"/>
    <x v="2"/>
    <s v="PROD-008"/>
    <x v="5"/>
    <n v="265"/>
    <n v="45.68"/>
    <n v="0"/>
    <s v="Compra"/>
    <s v="PowerCell Co,"/>
    <n v="0"/>
    <n v="18.458651685393257"/>
    <n v="0"/>
    <n v="0"/>
  </r>
  <r>
    <n v="772"/>
    <x v="113"/>
    <x v="0"/>
    <s v="PROD-001"/>
    <x v="6"/>
    <n v="-21"/>
    <n v="0"/>
    <n v="495.76"/>
    <s v="Venta"/>
    <s v="CorpTech Solutions"/>
    <n v="10410.959999999999"/>
    <n v="111.99406451612904"/>
    <n v="2351.8753548387099"/>
    <n v="8059.0846451612888"/>
  </r>
  <r>
    <n v="773"/>
    <x v="113"/>
    <x v="0"/>
    <s v="PROD-008"/>
    <x v="5"/>
    <n v="-46"/>
    <n v="0"/>
    <n v="94.68"/>
    <s v="Venta"/>
    <s v="EducaTech"/>
    <n v="4355.2800000000007"/>
    <n v="18.458651685393257"/>
    <n v="849.09797752808981"/>
    <n v="3506.1820224719108"/>
  </r>
  <r>
    <n v="774"/>
    <x v="113"/>
    <x v="0"/>
    <s v="PROD-004"/>
    <x v="9"/>
    <n v="-38"/>
    <n v="0"/>
    <n v="351.03"/>
    <s v="Venta"/>
    <s v="PC Gamers World"/>
    <n v="13339.14"/>
    <n v="81.910562499999997"/>
    <n v="3112.6013749999997"/>
    <n v="10226.538624999999"/>
  </r>
  <r>
    <n v="775"/>
    <x v="113"/>
    <x v="0"/>
    <s v="PROD-010"/>
    <x v="4"/>
    <n v="-18"/>
    <n v="0"/>
    <n v="59.47"/>
    <s v="Venta"/>
    <s v="CorpTech Solutions"/>
    <n v="1070.46"/>
    <n v="10.520482758620702"/>
    <n v="189.36868965517263"/>
    <n v="881.09131034482743"/>
  </r>
  <r>
    <n v="776"/>
    <x v="113"/>
    <x v="0"/>
    <s v="PROD-009"/>
    <x v="3"/>
    <n v="-34"/>
    <n v="0"/>
    <n v="301.54000000000002"/>
    <s v="Venta"/>
    <s v="Venta Directa Online"/>
    <n v="10252.36"/>
    <n v="66.956770642201846"/>
    <n v="2276.530201834863"/>
    <n v="7975.8297981651376"/>
  </r>
  <r>
    <n v="777"/>
    <x v="113"/>
    <x v="0"/>
    <s v="PROD-005"/>
    <x v="8"/>
    <n v="-5"/>
    <n v="0"/>
    <n v="218.01"/>
    <s v="Venta"/>
    <s v="EducaTech"/>
    <n v="1090.05"/>
    <n v="54.214840425531932"/>
    <n v="271.07420212765965"/>
    <n v="818.97579787234031"/>
  </r>
  <r>
    <n v="778"/>
    <x v="114"/>
    <x v="0"/>
    <s v="PROD-003"/>
    <x v="1"/>
    <n v="-8"/>
    <n v="0"/>
    <n v="161.26"/>
    <s v="Venta"/>
    <s v="Global Office"/>
    <n v="1290.08"/>
    <n v="38.917210440456756"/>
    <n v="311.33768352365405"/>
    <n v="978.74231647634588"/>
  </r>
  <r>
    <n v="779"/>
    <x v="114"/>
    <x v="0"/>
    <s v="PROD-007"/>
    <x v="0"/>
    <n v="-48"/>
    <n v="0"/>
    <n v="130.18"/>
    <s v="Venta"/>
    <s v="CorpTech Solutions"/>
    <n v="6248.64"/>
    <n v="28.701865793780652"/>
    <n v="1377.6895581014712"/>
    <n v="4870.9504418985289"/>
  </r>
  <r>
    <n v="780"/>
    <x v="114"/>
    <x v="2"/>
    <s v="PROD-008"/>
    <x v="5"/>
    <n v="102"/>
    <n v="45.47"/>
    <n v="0"/>
    <s v="Compra"/>
    <s v="PowerCell Co,"/>
    <n v="0"/>
    <n v="18.458651685393257"/>
    <n v="0"/>
    <n v="0"/>
  </r>
  <r>
    <n v="781"/>
    <x v="114"/>
    <x v="1"/>
    <s v="PROD-002"/>
    <x v="2"/>
    <n v="26"/>
    <n v="441.68"/>
    <n v="0"/>
    <s v="Fabricación"/>
    <s v="N/A"/>
    <n v="0"/>
    <n v="206.67616747181975"/>
    <n v="0"/>
    <n v="0"/>
  </r>
  <r>
    <n v="782"/>
    <x v="114"/>
    <x v="0"/>
    <s v="PROD-007"/>
    <x v="0"/>
    <n v="-41"/>
    <n v="0"/>
    <n v="129.66999999999999"/>
    <s v="Venta"/>
    <s v="EducaTech"/>
    <n v="5316.4699999999993"/>
    <n v="28.701865793780652"/>
    <n v="1176.7764975450068"/>
    <n v="4139.693502454993"/>
  </r>
  <r>
    <n v="783"/>
    <x v="114"/>
    <x v="2"/>
    <s v="PROD-007"/>
    <x v="0"/>
    <n v="260"/>
    <n v="65.14"/>
    <n v="0"/>
    <s v="Compra"/>
    <s v="VisionParts"/>
    <n v="0"/>
    <n v="28.701865793780652"/>
    <n v="0"/>
    <n v="0"/>
  </r>
  <r>
    <n v="784"/>
    <x v="114"/>
    <x v="0"/>
    <s v="PROD-005"/>
    <x v="8"/>
    <n v="-16"/>
    <n v="0"/>
    <n v="219.07"/>
    <s v="Venta"/>
    <s v="EducaTech"/>
    <n v="3505.12"/>
    <n v="54.214840425531932"/>
    <n v="867.43744680851091"/>
    <n v="2637.6825531914892"/>
  </r>
  <r>
    <n v="785"/>
    <x v="115"/>
    <x v="2"/>
    <s v="PROD-006"/>
    <x v="7"/>
    <n v="156"/>
    <n v="35.94"/>
    <n v="0"/>
    <s v="Compra"/>
    <s v="PowerCell Co,"/>
    <n v="0"/>
    <n v="15.49574137931034"/>
    <n v="0"/>
    <n v="0"/>
  </r>
  <r>
    <n v="786"/>
    <x v="115"/>
    <x v="1"/>
    <s v="PROD-001"/>
    <x v="6"/>
    <n v="85"/>
    <n v="246.8"/>
    <n v="0"/>
    <s v="Fabricación"/>
    <s v="N/A"/>
    <n v="0"/>
    <n v="111.99406451612904"/>
    <n v="0"/>
    <n v="0"/>
  </r>
  <r>
    <n v="787"/>
    <x v="115"/>
    <x v="0"/>
    <s v="PROD-007"/>
    <x v="0"/>
    <n v="-41"/>
    <n v="0"/>
    <n v="130.51"/>
    <s v="Venta"/>
    <s v="EducaTech"/>
    <n v="5350.91"/>
    <n v="28.701865793780652"/>
    <n v="1176.7764975450068"/>
    <n v="4174.1335024549935"/>
  </r>
  <r>
    <n v="788"/>
    <x v="115"/>
    <x v="0"/>
    <s v="PROD-009"/>
    <x v="3"/>
    <n v="-25"/>
    <n v="0"/>
    <n v="301.89999999999998"/>
    <s v="Venta"/>
    <s v="Global Office"/>
    <n v="7547.4999999999991"/>
    <n v="66.956770642201846"/>
    <n v="1673.9192660550461"/>
    <n v="5873.580733944953"/>
  </r>
  <r>
    <n v="789"/>
    <x v="115"/>
    <x v="2"/>
    <s v="PROD-003"/>
    <x v="1"/>
    <n v="212"/>
    <n v="85.89"/>
    <n v="0"/>
    <s v="Compra"/>
    <s v="VisionParts"/>
    <n v="0"/>
    <n v="38.917210440456756"/>
    <n v="0"/>
    <n v="0"/>
  </r>
  <r>
    <n v="790"/>
    <x v="115"/>
    <x v="2"/>
    <s v="PROD-003"/>
    <x v="1"/>
    <n v="162"/>
    <n v="87.11"/>
    <n v="0"/>
    <s v="Compra"/>
    <s v="VisionParts"/>
    <n v="0"/>
    <n v="38.917210440456756"/>
    <n v="0"/>
    <n v="0"/>
  </r>
  <r>
    <n v="791"/>
    <x v="116"/>
    <x v="2"/>
    <s v="PROD-003"/>
    <x v="1"/>
    <n v="203"/>
    <n v="85.38"/>
    <n v="0"/>
    <s v="Compra"/>
    <s v="TechSupplies Inc,"/>
    <n v="0"/>
    <n v="38.917210440456756"/>
    <n v="0"/>
    <n v="0"/>
  </r>
  <r>
    <n v="792"/>
    <x v="116"/>
    <x v="2"/>
    <s v="PROD-008"/>
    <x v="5"/>
    <n v="121"/>
    <n v="45.44"/>
    <n v="0"/>
    <s v="Compra"/>
    <s v="Componentes Globales"/>
    <n v="0"/>
    <n v="18.458651685393257"/>
    <n v="0"/>
    <n v="0"/>
  </r>
  <r>
    <n v="793"/>
    <x v="116"/>
    <x v="0"/>
    <s v="PROD-010"/>
    <x v="4"/>
    <n v="-25"/>
    <n v="0"/>
    <n v="60.25"/>
    <s v="Venta"/>
    <s v="EducaTech"/>
    <n v="1506.25"/>
    <n v="10.520482758620702"/>
    <n v="263.01206896551753"/>
    <n v="1243.2379310344825"/>
  </r>
  <r>
    <n v="794"/>
    <x v="116"/>
    <x v="1"/>
    <s v="PROD-002"/>
    <x v="2"/>
    <n v="34"/>
    <n v="445.1"/>
    <n v="0"/>
    <s v="Fabricación"/>
    <s v="N/A"/>
    <n v="0"/>
    <n v="206.67616747181975"/>
    <n v="0"/>
    <n v="0"/>
  </r>
  <r>
    <n v="795"/>
    <x v="116"/>
    <x v="0"/>
    <s v="PROD-010"/>
    <x v="4"/>
    <n v="-6"/>
    <n v="0"/>
    <n v="60.11"/>
    <s v="Venta"/>
    <s v="PC Gamers World"/>
    <n v="360.65999999999997"/>
    <n v="10.520482758620702"/>
    <n v="63.12289655172421"/>
    <n v="297.53710344827573"/>
  </r>
  <r>
    <n v="796"/>
    <x v="116"/>
    <x v="0"/>
    <s v="PROD-001"/>
    <x v="6"/>
    <n v="-43"/>
    <n v="0"/>
    <n v="501.74"/>
    <s v="Venta"/>
    <s v="Global Office"/>
    <n v="21574.82"/>
    <n v="111.99406451612904"/>
    <n v="4815.7447741935484"/>
    <n v="16759.075225806453"/>
  </r>
  <r>
    <n v="797"/>
    <x v="116"/>
    <x v="0"/>
    <s v="PROD-009"/>
    <x v="3"/>
    <n v="-19"/>
    <n v="0"/>
    <n v="301"/>
    <s v="Venta"/>
    <s v="PC Gamers World"/>
    <n v="5719"/>
    <n v="66.956770642201846"/>
    <n v="1272.1786422018351"/>
    <n v="4446.8213577981651"/>
  </r>
  <r>
    <n v="798"/>
    <x v="117"/>
    <x v="0"/>
    <s v="PROD-009"/>
    <x v="3"/>
    <n v="-33"/>
    <n v="0"/>
    <n v="300.92"/>
    <s v="Venta"/>
    <s v="CorpTech Solutions"/>
    <n v="9930.36"/>
    <n v="66.956770642201846"/>
    <n v="2209.5734311926608"/>
    <n v="7720.7865688073398"/>
  </r>
  <r>
    <n v="799"/>
    <x v="117"/>
    <x v="0"/>
    <s v="PROD-004"/>
    <x v="9"/>
    <n v="-25"/>
    <n v="0"/>
    <n v="348.47"/>
    <s v="Venta"/>
    <s v="Venta Directa Online"/>
    <n v="8711.75"/>
    <n v="81.910562499999997"/>
    <n v="2047.7640624999999"/>
    <n v="6663.9859374999996"/>
  </r>
  <r>
    <n v="800"/>
    <x v="117"/>
    <x v="2"/>
    <s v="PROD-008"/>
    <x v="5"/>
    <n v="183"/>
    <n v="45.72"/>
    <n v="0"/>
    <s v="Compra"/>
    <s v="PowerCell Co,"/>
    <n v="0"/>
    <n v="18.458651685393257"/>
    <n v="0"/>
    <n v="0"/>
  </r>
  <r>
    <n v="801"/>
    <x v="117"/>
    <x v="2"/>
    <s v="PROD-006"/>
    <x v="7"/>
    <n v="181"/>
    <n v="35.799999999999997"/>
    <n v="0"/>
    <s v="Compra"/>
    <s v="TechSupplies Inc,"/>
    <n v="0"/>
    <n v="15.49574137931034"/>
    <n v="0"/>
    <n v="0"/>
  </r>
  <r>
    <n v="802"/>
    <x v="117"/>
    <x v="0"/>
    <s v="PROD-004"/>
    <x v="9"/>
    <n v="-32"/>
    <n v="0"/>
    <n v="349.57"/>
    <s v="Venta"/>
    <s v="Global Office"/>
    <n v="11186.24"/>
    <n v="81.910562499999997"/>
    <n v="2621.1379999999999"/>
    <n v="8565.101999999999"/>
  </r>
  <r>
    <n v="803"/>
    <x v="117"/>
    <x v="2"/>
    <s v="PROD-010"/>
    <x v="4"/>
    <n v="93"/>
    <n v="25.34"/>
    <n v="0"/>
    <s v="Compra"/>
    <s v="PowerCell Co,"/>
    <n v="0"/>
    <n v="10.520482758620702"/>
    <n v="0"/>
    <n v="0"/>
  </r>
  <r>
    <n v="804"/>
    <x v="117"/>
    <x v="1"/>
    <s v="PROD-009"/>
    <x v="3"/>
    <n v="29"/>
    <n v="149.66999999999999"/>
    <n v="0"/>
    <s v="Fabricación"/>
    <s v="N/A"/>
    <n v="0"/>
    <n v="66.956770642201846"/>
    <n v="0"/>
    <n v="0"/>
  </r>
  <r>
    <n v="805"/>
    <x v="118"/>
    <x v="2"/>
    <s v="PROD-008"/>
    <x v="5"/>
    <n v="227"/>
    <n v="45.03"/>
    <n v="0"/>
    <s v="Compra"/>
    <s v="TechSupplies Inc,"/>
    <n v="0"/>
    <n v="18.458651685393257"/>
    <n v="0"/>
    <n v="0"/>
  </r>
  <r>
    <n v="806"/>
    <x v="118"/>
    <x v="0"/>
    <s v="PROD-003"/>
    <x v="1"/>
    <n v="-27"/>
    <n v="0"/>
    <n v="160.18"/>
    <s v="Venta"/>
    <s v="PC Gamers World"/>
    <n v="4324.8600000000006"/>
    <n v="38.917210440456756"/>
    <n v="1050.7646818923324"/>
    <n v="3274.0953181076684"/>
  </r>
  <r>
    <n v="807"/>
    <x v="118"/>
    <x v="0"/>
    <s v="PROD-007"/>
    <x v="0"/>
    <n v="-12"/>
    <n v="0"/>
    <n v="129.32"/>
    <s v="Venta"/>
    <s v="Global Office"/>
    <n v="1551.84"/>
    <n v="28.701865793780652"/>
    <n v="344.42238952536781"/>
    <n v="1207.4176104746321"/>
  </r>
  <r>
    <n v="808"/>
    <x v="118"/>
    <x v="0"/>
    <s v="PROD-009"/>
    <x v="3"/>
    <n v="-45"/>
    <n v="0"/>
    <n v="301.89"/>
    <s v="Venta"/>
    <s v="EducaTech"/>
    <n v="13585.05"/>
    <n v="66.956770642201846"/>
    <n v="3013.0546788990832"/>
    <n v="10571.995321100916"/>
  </r>
  <r>
    <n v="809"/>
    <x v="118"/>
    <x v="0"/>
    <s v="PROD-005"/>
    <x v="8"/>
    <n v="-43"/>
    <n v="0"/>
    <n v="220.31"/>
    <s v="Venta"/>
    <s v="Venta Directa Online"/>
    <n v="9473.33"/>
    <n v="54.214840425531932"/>
    <n v="2331.2381382978729"/>
    <n v="7142.0918617021271"/>
  </r>
  <r>
    <n v="810"/>
    <x v="118"/>
    <x v="0"/>
    <s v="PROD-007"/>
    <x v="0"/>
    <n v="-46"/>
    <n v="0"/>
    <n v="129.65"/>
    <s v="Venta"/>
    <s v="Global Office"/>
    <n v="5963.9000000000005"/>
    <n v="28.701865793780652"/>
    <n v="1320.28582651391"/>
    <n v="4643.6141734860903"/>
  </r>
  <r>
    <n v="811"/>
    <x v="118"/>
    <x v="0"/>
    <s v="PROD-004"/>
    <x v="9"/>
    <n v="-9"/>
    <n v="0"/>
    <n v="349.4"/>
    <s v="Venta"/>
    <s v="PC Gamers World"/>
    <n v="3144.6"/>
    <n v="81.910562499999997"/>
    <n v="737.19506249999995"/>
    <n v="2407.4049375"/>
  </r>
  <r>
    <n v="812"/>
    <x v="119"/>
    <x v="2"/>
    <s v="PROD-007"/>
    <x v="0"/>
    <n v="260"/>
    <n v="64.260000000000005"/>
    <n v="0"/>
    <s v="Compra"/>
    <s v="TechSupplies Inc,"/>
    <n v="0"/>
    <n v="28.701865793780652"/>
    <n v="0"/>
    <n v="0"/>
  </r>
  <r>
    <n v="813"/>
    <x v="119"/>
    <x v="0"/>
    <s v="PROD-003"/>
    <x v="1"/>
    <n v="-18"/>
    <n v="0"/>
    <n v="160.11000000000001"/>
    <s v="Venta"/>
    <s v="CorpTech Solutions"/>
    <n v="2881.9800000000005"/>
    <n v="38.917210440456756"/>
    <n v="700.50978792822161"/>
    <n v="2181.4702120717789"/>
  </r>
  <r>
    <n v="814"/>
    <x v="119"/>
    <x v="2"/>
    <s v="PROD-007"/>
    <x v="0"/>
    <n v="106"/>
    <n v="64.180000000000007"/>
    <n v="0"/>
    <s v="Compra"/>
    <s v="VisionParts"/>
    <n v="0"/>
    <n v="28.701865793780652"/>
    <n v="0"/>
    <n v="0"/>
  </r>
  <r>
    <n v="815"/>
    <x v="119"/>
    <x v="2"/>
    <s v="PROD-006"/>
    <x v="7"/>
    <n v="204"/>
    <n v="35.49"/>
    <n v="0"/>
    <s v="Compra"/>
    <s v="Componentes Globales"/>
    <n v="0"/>
    <n v="15.49574137931034"/>
    <n v="0"/>
    <n v="0"/>
  </r>
  <r>
    <n v="816"/>
    <x v="119"/>
    <x v="0"/>
    <s v="PROD-001"/>
    <x v="6"/>
    <n v="-48"/>
    <n v="0"/>
    <n v="502.82"/>
    <s v="Venta"/>
    <s v="PC Gamers World"/>
    <n v="24135.360000000001"/>
    <n v="111.99406451612904"/>
    <n v="5375.7150967741945"/>
    <n v="18759.644903225806"/>
  </r>
  <r>
    <n v="817"/>
    <x v="119"/>
    <x v="0"/>
    <s v="PROD-008"/>
    <x v="5"/>
    <n v="-48"/>
    <n v="0"/>
    <n v="95.53"/>
    <s v="Venta"/>
    <s v="Venta Directa Online"/>
    <n v="4585.4400000000005"/>
    <n v="18.458651685393257"/>
    <n v="886.01528089887631"/>
    <n v="3699.4247191011241"/>
  </r>
  <r>
    <n v="818"/>
    <x v="119"/>
    <x v="1"/>
    <s v="PROD-002"/>
    <x v="2"/>
    <n v="20"/>
    <n v="444.04"/>
    <n v="0"/>
    <s v="Fabricación"/>
    <s v="N/A"/>
    <n v="0"/>
    <n v="206.67616747181975"/>
    <n v="0"/>
    <n v="0"/>
  </r>
  <r>
    <n v="819"/>
    <x v="120"/>
    <x v="0"/>
    <s v="PROD-005"/>
    <x v="8"/>
    <n v="-50"/>
    <n v="0"/>
    <n v="221.5"/>
    <s v="Venta"/>
    <s v="EducaTech"/>
    <n v="11075"/>
    <n v="54.214840425531932"/>
    <n v="2710.7420212765965"/>
    <n v="8364.2579787234026"/>
  </r>
  <r>
    <n v="820"/>
    <x v="120"/>
    <x v="0"/>
    <s v="PROD-001"/>
    <x v="6"/>
    <n v="-48"/>
    <n v="0"/>
    <n v="499.28"/>
    <s v="Venta"/>
    <s v="EducaTech"/>
    <n v="23965.439999999999"/>
    <n v="111.99406451612904"/>
    <n v="5375.7150967741945"/>
    <n v="18589.724903225804"/>
  </r>
  <r>
    <n v="821"/>
    <x v="120"/>
    <x v="2"/>
    <s v="PROD-004"/>
    <x v="9"/>
    <n v="91"/>
    <n v="177.64"/>
    <n v="0"/>
    <s v="Compra"/>
    <s v="Componentes Globales"/>
    <n v="0"/>
    <n v="81.910562499999997"/>
    <n v="0"/>
    <n v="0"/>
  </r>
  <r>
    <n v="822"/>
    <x v="120"/>
    <x v="0"/>
    <s v="PROD-003"/>
    <x v="1"/>
    <n v="-10"/>
    <n v="0"/>
    <n v="160.58000000000001"/>
    <s v="Venta"/>
    <s v="Venta Directa Online"/>
    <n v="1605.8000000000002"/>
    <n v="38.917210440456756"/>
    <n v="389.17210440456756"/>
    <n v="1216.6278955954326"/>
  </r>
  <r>
    <n v="823"/>
    <x v="120"/>
    <x v="2"/>
    <s v="PROD-005"/>
    <x v="8"/>
    <n v="258"/>
    <n v="118.47"/>
    <n v="0"/>
    <s v="Compra"/>
    <s v="TechSupplies Inc,"/>
    <n v="0"/>
    <n v="54.214840425531932"/>
    <n v="0"/>
    <n v="0"/>
  </r>
  <r>
    <n v="824"/>
    <x v="120"/>
    <x v="0"/>
    <s v="PROD-005"/>
    <x v="8"/>
    <n v="-20"/>
    <n v="0"/>
    <n v="218.02"/>
    <s v="Venta"/>
    <s v="PC Gamers World"/>
    <n v="4360.4000000000005"/>
    <n v="54.214840425531932"/>
    <n v="1084.2968085106386"/>
    <n v="3276.103191489362"/>
  </r>
  <r>
    <n v="825"/>
    <x v="121"/>
    <x v="1"/>
    <s v="PROD-001"/>
    <x v="6"/>
    <n v="99"/>
    <n v="250.17"/>
    <n v="0"/>
    <s v="Fabricación"/>
    <s v="N/A"/>
    <n v="0"/>
    <n v="111.99406451612904"/>
    <n v="0"/>
    <n v="0"/>
  </r>
  <r>
    <n v="826"/>
    <x v="121"/>
    <x v="1"/>
    <s v="PROD-009"/>
    <x v="3"/>
    <n v="81"/>
    <n v="152.06"/>
    <n v="0"/>
    <s v="Fabricación"/>
    <s v="N/A"/>
    <n v="0"/>
    <n v="66.956770642201846"/>
    <n v="0"/>
    <n v="0"/>
  </r>
  <r>
    <n v="827"/>
    <x v="121"/>
    <x v="0"/>
    <s v="PROD-008"/>
    <x v="5"/>
    <n v="-25"/>
    <n v="0"/>
    <n v="95.73"/>
    <s v="Venta"/>
    <s v="Global Office"/>
    <n v="2393.25"/>
    <n v="18.458651685393257"/>
    <n v="461.46629213483141"/>
    <n v="1931.7837078651687"/>
  </r>
  <r>
    <n v="828"/>
    <x v="121"/>
    <x v="0"/>
    <s v="PROD-007"/>
    <x v="0"/>
    <n v="-42"/>
    <n v="0"/>
    <n v="129.72"/>
    <s v="Venta"/>
    <s v="Global Office"/>
    <n v="5448.24"/>
    <n v="28.701865793780652"/>
    <n v="1205.4783633387874"/>
    <n v="4242.7616366612128"/>
  </r>
  <r>
    <n v="829"/>
    <x v="121"/>
    <x v="1"/>
    <s v="PROD-002"/>
    <x v="2"/>
    <n v="57"/>
    <n v="448.86"/>
    <n v="0"/>
    <s v="Fabricación"/>
    <s v="N/A"/>
    <n v="0"/>
    <n v="206.67616747181975"/>
    <n v="0"/>
    <n v="0"/>
  </r>
  <r>
    <n v="830"/>
    <x v="121"/>
    <x v="0"/>
    <s v="PROD-005"/>
    <x v="8"/>
    <n v="-48"/>
    <n v="0"/>
    <n v="221.43"/>
    <s v="Venta"/>
    <s v="PC Gamers World"/>
    <n v="10628.64"/>
    <n v="54.214840425531932"/>
    <n v="2602.312340425533"/>
    <n v="8026.3276595744665"/>
  </r>
  <r>
    <n v="831"/>
    <x v="121"/>
    <x v="0"/>
    <s v="PROD-007"/>
    <x v="0"/>
    <n v="-12"/>
    <n v="0"/>
    <n v="130.97"/>
    <s v="Venta"/>
    <s v="CorpTech Solutions"/>
    <n v="1571.6399999999999"/>
    <n v="28.701865793780652"/>
    <n v="344.42238952536781"/>
    <n v="1227.217610474632"/>
  </r>
  <r>
    <n v="832"/>
    <x v="122"/>
    <x v="0"/>
    <s v="PROD-006"/>
    <x v="7"/>
    <n v="-5"/>
    <n v="0"/>
    <n v="80.209999999999994"/>
    <s v="Venta"/>
    <s v="PC Gamers World"/>
    <n v="401.04999999999995"/>
    <n v="15.49574137931034"/>
    <n v="77.478706896551699"/>
    <n v="323.57129310344828"/>
  </r>
  <r>
    <n v="833"/>
    <x v="122"/>
    <x v="0"/>
    <s v="PROD-005"/>
    <x v="8"/>
    <n v="-5"/>
    <n v="0"/>
    <n v="219.52"/>
    <s v="Venta"/>
    <s v="CorpTech Solutions"/>
    <n v="1097.6000000000001"/>
    <n v="54.214840425531932"/>
    <n v="271.07420212765965"/>
    <n v="826.52579787234049"/>
  </r>
  <r>
    <n v="834"/>
    <x v="122"/>
    <x v="2"/>
    <s v="PROD-010"/>
    <x v="4"/>
    <n v="214"/>
    <n v="24.89"/>
    <n v="0"/>
    <s v="Compra"/>
    <s v="PowerCell Co,"/>
    <n v="0"/>
    <n v="10.520482758620702"/>
    <n v="0"/>
    <n v="0"/>
  </r>
  <r>
    <n v="835"/>
    <x v="122"/>
    <x v="0"/>
    <s v="PROD-005"/>
    <x v="8"/>
    <n v="-5"/>
    <n v="0"/>
    <n v="221.36"/>
    <s v="Venta"/>
    <s v="PC Gamers World"/>
    <n v="1106.8000000000002"/>
    <n v="54.214840425531932"/>
    <n v="271.07420212765965"/>
    <n v="835.72579787234054"/>
  </r>
  <r>
    <n v="836"/>
    <x v="122"/>
    <x v="0"/>
    <s v="PROD-004"/>
    <x v="9"/>
    <n v="-9"/>
    <n v="0"/>
    <n v="350.85"/>
    <s v="Venta"/>
    <s v="Global Office"/>
    <n v="3157.65"/>
    <n v="81.910562499999997"/>
    <n v="737.19506249999995"/>
    <n v="2420.4549375000001"/>
  </r>
  <r>
    <n v="837"/>
    <x v="122"/>
    <x v="1"/>
    <s v="PROD-002"/>
    <x v="2"/>
    <n v="43"/>
    <n v="456.14"/>
    <n v="0"/>
    <s v="Fabricación"/>
    <s v="N/A"/>
    <n v="0"/>
    <n v="206.67616747181975"/>
    <n v="0"/>
    <n v="0"/>
  </r>
  <r>
    <n v="838"/>
    <x v="122"/>
    <x v="0"/>
    <s v="PROD-008"/>
    <x v="5"/>
    <n v="-37"/>
    <n v="0"/>
    <n v="95.12"/>
    <s v="Venta"/>
    <s v="PC Gamers World"/>
    <n v="3519.44"/>
    <n v="18.458651685393257"/>
    <n v="682.97011235955051"/>
    <n v="2836.4698876404495"/>
  </r>
  <r>
    <n v="839"/>
    <x v="123"/>
    <x v="1"/>
    <s v="PROD-002"/>
    <x v="2"/>
    <n v="82"/>
    <n v="458.01"/>
    <n v="0"/>
    <s v="Fabricación"/>
    <s v="N/A"/>
    <n v="0"/>
    <n v="206.67616747181975"/>
    <n v="0"/>
    <n v="0"/>
  </r>
  <r>
    <n v="840"/>
    <x v="123"/>
    <x v="0"/>
    <s v="PROD-006"/>
    <x v="7"/>
    <n v="-45"/>
    <n v="0"/>
    <n v="79.81"/>
    <s v="Venta"/>
    <s v="Global Office"/>
    <n v="3591.4500000000003"/>
    <n v="15.49574137931034"/>
    <n v="697.30836206896527"/>
    <n v="2894.1416379310349"/>
  </r>
  <r>
    <n v="841"/>
    <x v="123"/>
    <x v="0"/>
    <s v="PROD-010"/>
    <x v="4"/>
    <n v="-7"/>
    <n v="0"/>
    <n v="59.81"/>
    <s v="Venta"/>
    <s v="EducaTech"/>
    <n v="418.67"/>
    <n v="10.520482758620702"/>
    <n v="73.643379310344912"/>
    <n v="345.02662068965509"/>
  </r>
  <r>
    <n v="842"/>
    <x v="123"/>
    <x v="1"/>
    <s v="PROD-002"/>
    <x v="2"/>
    <n v="30"/>
    <n v="448.72"/>
    <n v="0"/>
    <s v="Fabricación"/>
    <s v="N/A"/>
    <n v="0"/>
    <n v="206.67616747181975"/>
    <n v="0"/>
    <n v="0"/>
  </r>
  <r>
    <n v="843"/>
    <x v="123"/>
    <x v="0"/>
    <s v="PROD-007"/>
    <x v="0"/>
    <n v="-48"/>
    <n v="0"/>
    <n v="128.83000000000001"/>
    <s v="Venta"/>
    <s v="Venta Directa Online"/>
    <n v="6183.84"/>
    <n v="28.701865793780652"/>
    <n v="1377.6895581014712"/>
    <n v="4806.1504418985287"/>
  </r>
  <r>
    <n v="844"/>
    <x v="123"/>
    <x v="1"/>
    <s v="PROD-002"/>
    <x v="2"/>
    <n v="82"/>
    <n v="450.08"/>
    <n v="0"/>
    <s v="Fabricación"/>
    <s v="N/A"/>
    <n v="0"/>
    <n v="206.67616747181975"/>
    <n v="0"/>
    <n v="0"/>
  </r>
  <r>
    <n v="845"/>
    <x v="123"/>
    <x v="0"/>
    <s v="PROD-006"/>
    <x v="7"/>
    <n v="-27"/>
    <n v="0"/>
    <n v="80.27"/>
    <s v="Venta"/>
    <s v="EducaTech"/>
    <n v="2167.29"/>
    <n v="15.49574137931034"/>
    <n v="418.38501724137916"/>
    <n v="1748.9049827586209"/>
  </r>
  <r>
    <n v="846"/>
    <x v="124"/>
    <x v="1"/>
    <s v="PROD-002"/>
    <x v="2"/>
    <n v="28"/>
    <n v="441.73"/>
    <n v="0"/>
    <s v="Fabricación"/>
    <s v="N/A"/>
    <n v="0"/>
    <n v="206.67616747181975"/>
    <n v="0"/>
    <n v="0"/>
  </r>
  <r>
    <n v="847"/>
    <x v="124"/>
    <x v="0"/>
    <s v="PROD-001"/>
    <x v="6"/>
    <n v="-7"/>
    <n v="0"/>
    <n v="504.16"/>
    <s v="Venta"/>
    <s v="PC Gamers World"/>
    <n v="3529.1200000000003"/>
    <n v="111.99406451612904"/>
    <n v="783.95845161290333"/>
    <n v="2745.1615483870969"/>
  </r>
  <r>
    <n v="848"/>
    <x v="124"/>
    <x v="0"/>
    <s v="PROD-003"/>
    <x v="1"/>
    <n v="-25"/>
    <n v="0"/>
    <n v="161.30000000000001"/>
    <s v="Venta"/>
    <s v="CorpTech Solutions"/>
    <n v="4032.5000000000005"/>
    <n v="38.917210440456756"/>
    <n v="972.93026101141891"/>
    <n v="3059.5697389885818"/>
  </r>
  <r>
    <n v="849"/>
    <x v="124"/>
    <x v="0"/>
    <s v="PROD-010"/>
    <x v="4"/>
    <n v="-26"/>
    <n v="0"/>
    <n v="59.65"/>
    <s v="Venta"/>
    <s v="Global Office"/>
    <n v="1550.8999999999999"/>
    <n v="10.520482758620702"/>
    <n v="273.53255172413822"/>
    <n v="1277.3674482758615"/>
  </r>
  <r>
    <n v="850"/>
    <x v="124"/>
    <x v="1"/>
    <s v="PROD-001"/>
    <x v="6"/>
    <n v="73"/>
    <n v="246.63"/>
    <n v="0"/>
    <s v="Fabricación"/>
    <s v="N/A"/>
    <n v="0"/>
    <n v="111.99406451612904"/>
    <n v="0"/>
    <n v="0"/>
  </r>
  <r>
    <n v="851"/>
    <x v="124"/>
    <x v="0"/>
    <s v="PROD-007"/>
    <x v="0"/>
    <n v="-23"/>
    <n v="0"/>
    <n v="129.78"/>
    <s v="Venta"/>
    <s v="EducaTech"/>
    <n v="2984.94"/>
    <n v="28.701865793780652"/>
    <n v="660.14291325695501"/>
    <n v="2324.7970867430449"/>
  </r>
  <r>
    <n v="852"/>
    <x v="124"/>
    <x v="2"/>
    <s v="PROD-008"/>
    <x v="5"/>
    <n v="253"/>
    <n v="44.34"/>
    <n v="0"/>
    <s v="Compra"/>
    <s v="TechSupplies Inc,"/>
    <n v="0"/>
    <n v="18.458651685393257"/>
    <n v="0"/>
    <n v="0"/>
  </r>
  <r>
    <n v="853"/>
    <x v="125"/>
    <x v="2"/>
    <s v="PROD-005"/>
    <x v="8"/>
    <n v="140"/>
    <n v="119.97"/>
    <n v="0"/>
    <s v="Compra"/>
    <s v="TechSupplies Inc,"/>
    <n v="0"/>
    <n v="54.214840425531932"/>
    <n v="0"/>
    <n v="0"/>
  </r>
  <r>
    <n v="854"/>
    <x v="125"/>
    <x v="1"/>
    <s v="PROD-009"/>
    <x v="3"/>
    <n v="62"/>
    <n v="149.83000000000001"/>
    <n v="0"/>
    <s v="Fabricación"/>
    <s v="N/A"/>
    <n v="0"/>
    <n v="66.956770642201846"/>
    <n v="0"/>
    <n v="0"/>
  </r>
  <r>
    <n v="855"/>
    <x v="125"/>
    <x v="0"/>
    <s v="PROD-007"/>
    <x v="0"/>
    <n v="-13"/>
    <n v="0"/>
    <n v="130.38"/>
    <s v="Venta"/>
    <s v="Global Office"/>
    <n v="1694.94"/>
    <n v="28.701865793780652"/>
    <n v="373.12425531914846"/>
    <n v="1321.8157446808516"/>
  </r>
  <r>
    <n v="856"/>
    <x v="125"/>
    <x v="0"/>
    <s v="PROD-004"/>
    <x v="9"/>
    <n v="-12"/>
    <n v="0"/>
    <n v="349.79"/>
    <s v="Venta"/>
    <s v="Venta Directa Online"/>
    <n v="4197.4800000000005"/>
    <n v="81.910562499999997"/>
    <n v="982.92674999999997"/>
    <n v="3214.5532500000004"/>
  </r>
  <r>
    <n v="857"/>
    <x v="125"/>
    <x v="1"/>
    <s v="PROD-009"/>
    <x v="3"/>
    <n v="71"/>
    <n v="152.85"/>
    <n v="0"/>
    <s v="Fabricación"/>
    <s v="N/A"/>
    <n v="0"/>
    <n v="66.956770642201846"/>
    <n v="0"/>
    <n v="0"/>
  </r>
  <r>
    <n v="858"/>
    <x v="125"/>
    <x v="2"/>
    <s v="PROD-006"/>
    <x v="7"/>
    <n v="151"/>
    <n v="36.25"/>
    <n v="0"/>
    <s v="Compra"/>
    <s v="Componentes Globales"/>
    <n v="0"/>
    <n v="15.49574137931034"/>
    <n v="0"/>
    <n v="0"/>
  </r>
  <r>
    <n v="859"/>
    <x v="126"/>
    <x v="2"/>
    <s v="PROD-008"/>
    <x v="5"/>
    <n v="54"/>
    <n v="45.86"/>
    <n v="0"/>
    <s v="Compra"/>
    <s v="PowerCell Co,"/>
    <n v="0"/>
    <n v="18.458651685393257"/>
    <n v="0"/>
    <n v="0"/>
  </r>
  <r>
    <n v="860"/>
    <x v="126"/>
    <x v="2"/>
    <s v="PROD-006"/>
    <x v="7"/>
    <n v="52"/>
    <n v="36.47"/>
    <n v="0"/>
    <s v="Compra"/>
    <s v="VisionParts"/>
    <n v="0"/>
    <n v="15.49574137931034"/>
    <n v="0"/>
    <n v="0"/>
  </r>
  <r>
    <n v="861"/>
    <x v="126"/>
    <x v="0"/>
    <s v="PROD-007"/>
    <x v="0"/>
    <n v="-33"/>
    <n v="0"/>
    <n v="130.91999999999999"/>
    <s v="Venta"/>
    <s v="CorpTech Solutions"/>
    <n v="4320.3599999999997"/>
    <n v="28.701865793780652"/>
    <n v="947.16157119476145"/>
    <n v="3373.1984288052381"/>
  </r>
  <r>
    <n v="862"/>
    <x v="126"/>
    <x v="2"/>
    <s v="PROD-008"/>
    <x v="5"/>
    <n v="99"/>
    <n v="45.19"/>
    <n v="0"/>
    <s v="Compra"/>
    <s v="Componentes Globales"/>
    <n v="0"/>
    <n v="18.458651685393257"/>
    <n v="0"/>
    <n v="0"/>
  </r>
  <r>
    <n v="863"/>
    <x v="126"/>
    <x v="0"/>
    <s v="PROD-004"/>
    <x v="9"/>
    <n v="-38"/>
    <n v="0"/>
    <n v="348.15"/>
    <s v="Venta"/>
    <s v="CorpTech Solutions"/>
    <n v="13229.699999999999"/>
    <n v="81.910562499999997"/>
    <n v="3112.6013749999997"/>
    <n v="10117.098624999999"/>
  </r>
  <r>
    <n v="864"/>
    <x v="126"/>
    <x v="0"/>
    <s v="PROD-001"/>
    <x v="6"/>
    <n v="-49"/>
    <n v="0"/>
    <n v="503.83"/>
    <s v="Venta"/>
    <s v="EducaTech"/>
    <n v="24687.67"/>
    <n v="111.99406451612904"/>
    <n v="5487.7091612903232"/>
    <n v="19199.960838709674"/>
  </r>
  <r>
    <n v="865"/>
    <x v="126"/>
    <x v="0"/>
    <s v="PROD-006"/>
    <x v="7"/>
    <n v="-24"/>
    <n v="0"/>
    <n v="79.819999999999993"/>
    <s v="Venta"/>
    <s v="PC Gamers World"/>
    <n v="1915.6799999999998"/>
    <n v="15.49574137931034"/>
    <n v="371.89779310344818"/>
    <n v="1543.7822068965515"/>
  </r>
  <r>
    <n v="866"/>
    <x v="127"/>
    <x v="2"/>
    <s v="PROD-006"/>
    <x v="7"/>
    <n v="80"/>
    <n v="35.229999999999997"/>
    <n v="0"/>
    <s v="Compra"/>
    <s v="Componentes Globales"/>
    <n v="0"/>
    <n v="15.49574137931034"/>
    <n v="0"/>
    <n v="0"/>
  </r>
  <r>
    <n v="867"/>
    <x v="127"/>
    <x v="0"/>
    <s v="PROD-007"/>
    <x v="0"/>
    <n v="-31"/>
    <n v="0"/>
    <n v="130.01"/>
    <s v="Venta"/>
    <s v="CorpTech Solutions"/>
    <n v="4030.3099999999995"/>
    <n v="28.701865793780652"/>
    <n v="889.75783960720025"/>
    <n v="3140.5521603927991"/>
  </r>
  <r>
    <n v="868"/>
    <x v="127"/>
    <x v="1"/>
    <s v="PROD-009"/>
    <x v="3"/>
    <n v="25"/>
    <n v="147.31"/>
    <n v="0"/>
    <s v="Fabricación"/>
    <s v="N/A"/>
    <n v="0"/>
    <n v="66.956770642201846"/>
    <n v="0"/>
    <n v="0"/>
  </r>
  <r>
    <n v="869"/>
    <x v="127"/>
    <x v="2"/>
    <s v="PROD-005"/>
    <x v="8"/>
    <n v="76"/>
    <n v="121.11"/>
    <n v="0"/>
    <s v="Compra"/>
    <s v="Componentes Globales"/>
    <n v="0"/>
    <n v="54.214840425531932"/>
    <n v="0"/>
    <n v="0"/>
  </r>
  <r>
    <n v="870"/>
    <x v="127"/>
    <x v="2"/>
    <s v="PROD-004"/>
    <x v="9"/>
    <n v="283"/>
    <n v="183.61"/>
    <n v="0"/>
    <s v="Compra"/>
    <s v="TechSupplies Inc,"/>
    <n v="0"/>
    <n v="81.910562499999997"/>
    <n v="0"/>
    <n v="0"/>
  </r>
  <r>
    <n v="871"/>
    <x v="127"/>
    <x v="0"/>
    <s v="PROD-003"/>
    <x v="1"/>
    <n v="-40"/>
    <n v="0"/>
    <n v="159.94"/>
    <s v="Venta"/>
    <s v="PC Gamers World"/>
    <n v="6397.6"/>
    <n v="38.917210440456756"/>
    <n v="1556.6884176182703"/>
    <n v="4840.9115823817301"/>
  </r>
  <r>
    <n v="872"/>
    <x v="127"/>
    <x v="0"/>
    <s v="PROD-004"/>
    <x v="9"/>
    <n v="-43"/>
    <n v="0"/>
    <n v="347.96"/>
    <s v="Venta"/>
    <s v="EducaTech"/>
    <n v="14962.279999999999"/>
    <n v="81.910562499999997"/>
    <n v="3522.1541874999998"/>
    <n v="11440.125812499999"/>
  </r>
  <r>
    <n v="873"/>
    <x v="128"/>
    <x v="2"/>
    <s v="PROD-005"/>
    <x v="8"/>
    <n v="86"/>
    <n v="118.2"/>
    <n v="0"/>
    <s v="Compra"/>
    <s v="PowerCell Co,"/>
    <n v="0"/>
    <n v="54.214840425531932"/>
    <n v="0"/>
    <n v="0"/>
  </r>
  <r>
    <n v="874"/>
    <x v="128"/>
    <x v="2"/>
    <s v="PROD-005"/>
    <x v="8"/>
    <n v="135"/>
    <n v="122.31"/>
    <n v="0"/>
    <s v="Compra"/>
    <s v="PowerCell Co,"/>
    <n v="0"/>
    <n v="54.214840425531932"/>
    <n v="0"/>
    <n v="0"/>
  </r>
  <r>
    <n v="875"/>
    <x v="128"/>
    <x v="1"/>
    <s v="PROD-002"/>
    <x v="2"/>
    <n v="27"/>
    <n v="444.94"/>
    <n v="0"/>
    <s v="Fabricación"/>
    <s v="N/A"/>
    <n v="0"/>
    <n v="206.67616747181975"/>
    <n v="0"/>
    <n v="0"/>
  </r>
  <r>
    <n v="876"/>
    <x v="128"/>
    <x v="0"/>
    <s v="PROD-004"/>
    <x v="9"/>
    <n v="-35"/>
    <n v="0"/>
    <n v="352.22"/>
    <s v="Venta"/>
    <s v="EducaTech"/>
    <n v="12327.7"/>
    <n v="81.910562499999997"/>
    <n v="2866.8696875000001"/>
    <n v="9460.8303125000002"/>
  </r>
  <r>
    <n v="877"/>
    <x v="128"/>
    <x v="0"/>
    <s v="PROD-001"/>
    <x v="6"/>
    <n v="-26"/>
    <n v="0"/>
    <n v="495.22"/>
    <s v="Venta"/>
    <s v="Venta Directa Online"/>
    <n v="12875.720000000001"/>
    <n v="111.99406451612904"/>
    <n v="2911.8456774193551"/>
    <n v="9963.8743225806465"/>
  </r>
  <r>
    <n v="878"/>
    <x v="128"/>
    <x v="0"/>
    <s v="PROD-003"/>
    <x v="1"/>
    <n v="-35"/>
    <n v="0"/>
    <n v="159.11000000000001"/>
    <s v="Venta"/>
    <s v="CorpTech Solutions"/>
    <n v="5568.85"/>
    <n v="38.917210440456756"/>
    <n v="1362.1023654159865"/>
    <n v="4206.7476345840141"/>
  </r>
  <r>
    <n v="879"/>
    <x v="128"/>
    <x v="2"/>
    <s v="PROD-010"/>
    <x v="4"/>
    <n v="70"/>
    <n v="24.6"/>
    <n v="0"/>
    <s v="Compra"/>
    <s v="PowerCell Co,"/>
    <n v="0"/>
    <n v="10.520482758620702"/>
    <n v="0"/>
    <n v="0"/>
  </r>
  <r>
    <n v="880"/>
    <x v="129"/>
    <x v="1"/>
    <s v="PROD-002"/>
    <x v="2"/>
    <n v="83"/>
    <n v="453.28"/>
    <n v="0"/>
    <s v="Fabricación"/>
    <s v="N/A"/>
    <n v="0"/>
    <n v="206.67616747181975"/>
    <n v="0"/>
    <n v="0"/>
  </r>
  <r>
    <n v="881"/>
    <x v="129"/>
    <x v="0"/>
    <s v="PROD-004"/>
    <x v="9"/>
    <n v="-7"/>
    <n v="0"/>
    <n v="350.17"/>
    <s v="Venta"/>
    <s v="CorpTech Solutions"/>
    <n v="2451.19"/>
    <n v="81.910562499999997"/>
    <n v="573.37393750000001"/>
    <n v="1877.8160625"/>
  </r>
  <r>
    <n v="882"/>
    <x v="129"/>
    <x v="1"/>
    <s v="PROD-001"/>
    <x v="6"/>
    <n v="39"/>
    <n v="254.82"/>
    <n v="0"/>
    <s v="Fabricación"/>
    <s v="N/A"/>
    <n v="0"/>
    <n v="111.99406451612904"/>
    <n v="0"/>
    <n v="0"/>
  </r>
  <r>
    <n v="883"/>
    <x v="129"/>
    <x v="0"/>
    <s v="PROD-004"/>
    <x v="9"/>
    <n v="-42"/>
    <n v="0"/>
    <n v="351.32"/>
    <s v="Venta"/>
    <s v="CorpTech Solutions"/>
    <n v="14755.44"/>
    <n v="81.910562499999997"/>
    <n v="3440.2436250000001"/>
    <n v="11315.196375"/>
  </r>
  <r>
    <n v="884"/>
    <x v="129"/>
    <x v="0"/>
    <s v="PROD-008"/>
    <x v="5"/>
    <n v="-48"/>
    <n v="0"/>
    <n v="94.85"/>
    <s v="Venta"/>
    <s v="PC Gamers World"/>
    <n v="4552.7999999999993"/>
    <n v="18.458651685393257"/>
    <n v="886.01528089887631"/>
    <n v="3666.7847191011228"/>
  </r>
  <r>
    <n v="885"/>
    <x v="129"/>
    <x v="0"/>
    <s v="PROD-007"/>
    <x v="0"/>
    <n v="-19"/>
    <n v="0"/>
    <n v="129.13999999999999"/>
    <s v="Venta"/>
    <s v="CorpTech Solutions"/>
    <n v="2453.66"/>
    <n v="28.701865793780652"/>
    <n v="545.33545008183239"/>
    <n v="1908.3245499181676"/>
  </r>
  <r>
    <n v="886"/>
    <x v="129"/>
    <x v="0"/>
    <s v="PROD-007"/>
    <x v="0"/>
    <n v="-34"/>
    <n v="0"/>
    <n v="130.91999999999999"/>
    <s v="Venta"/>
    <s v="Venta Directa Online"/>
    <n v="4451.28"/>
    <n v="28.701865793780652"/>
    <n v="975.86343698854216"/>
    <n v="3475.4165630114576"/>
  </r>
  <r>
    <n v="887"/>
    <x v="130"/>
    <x v="2"/>
    <s v="PROD-004"/>
    <x v="9"/>
    <n v="201"/>
    <n v="179.97"/>
    <n v="0"/>
    <s v="Compra"/>
    <s v="PowerCell Co,"/>
    <n v="0"/>
    <n v="81.910562499999997"/>
    <n v="0"/>
    <n v="0"/>
  </r>
  <r>
    <n v="888"/>
    <x v="130"/>
    <x v="0"/>
    <s v="PROD-008"/>
    <x v="5"/>
    <n v="-19"/>
    <n v="0"/>
    <n v="94.54"/>
    <s v="Venta"/>
    <s v="Global Office"/>
    <n v="1796.2600000000002"/>
    <n v="18.458651685393257"/>
    <n v="350.71438202247185"/>
    <n v="1445.5456179775283"/>
  </r>
  <r>
    <n v="889"/>
    <x v="130"/>
    <x v="0"/>
    <s v="PROD-009"/>
    <x v="3"/>
    <n v="-47"/>
    <n v="0"/>
    <n v="296.32"/>
    <s v="Venta"/>
    <s v="CorpTech Solutions"/>
    <n v="13927.039999999999"/>
    <n v="66.956770642201846"/>
    <n v="3146.9682201834867"/>
    <n v="10780.071779816513"/>
  </r>
  <r>
    <n v="890"/>
    <x v="130"/>
    <x v="2"/>
    <s v="PROD-003"/>
    <x v="1"/>
    <n v="72"/>
    <n v="86.73"/>
    <n v="0"/>
    <s v="Compra"/>
    <s v="VisionParts"/>
    <n v="0"/>
    <n v="38.917210440456756"/>
    <n v="0"/>
    <n v="0"/>
  </r>
  <r>
    <n v="891"/>
    <x v="130"/>
    <x v="0"/>
    <s v="PROD-002"/>
    <x v="2"/>
    <n v="-39"/>
    <n v="0"/>
    <n v="907.1"/>
    <s v="Venta"/>
    <s v="EducaTech"/>
    <n v="35376.9"/>
    <n v="206.67616747181975"/>
    <n v="8060.3705314009703"/>
    <n v="27316.52946859903"/>
  </r>
  <r>
    <n v="892"/>
    <x v="130"/>
    <x v="0"/>
    <s v="PROD-001"/>
    <x v="6"/>
    <n v="-35"/>
    <n v="0"/>
    <n v="498.47"/>
    <s v="Venta"/>
    <s v="CorpTech Solutions"/>
    <n v="17446.45"/>
    <n v="111.99406451612904"/>
    <n v="3919.7922580645163"/>
    <n v="13526.657741935484"/>
  </r>
  <r>
    <n v="893"/>
    <x v="130"/>
    <x v="0"/>
    <s v="PROD-010"/>
    <x v="4"/>
    <n v="-20"/>
    <n v="0"/>
    <n v="59.78"/>
    <s v="Venta"/>
    <s v="CorpTech Solutions"/>
    <n v="1195.5999999999999"/>
    <n v="10.520482758620702"/>
    <n v="210.40965517241403"/>
    <n v="985.19034482758593"/>
  </r>
  <r>
    <n v="894"/>
    <x v="131"/>
    <x v="0"/>
    <s v="PROD-009"/>
    <x v="3"/>
    <n v="-48"/>
    <n v="0"/>
    <n v="296.12"/>
    <s v="Venta"/>
    <s v="CorpTech Solutions"/>
    <n v="14213.76"/>
    <n v="66.956770642201846"/>
    <n v="3213.9249908256888"/>
    <n v="10999.835009174312"/>
  </r>
  <r>
    <n v="895"/>
    <x v="131"/>
    <x v="0"/>
    <s v="PROD-007"/>
    <x v="0"/>
    <n v="-24"/>
    <n v="0"/>
    <n v="129.78"/>
    <s v="Venta"/>
    <s v="CorpTech Solutions"/>
    <n v="3114.7200000000003"/>
    <n v="28.701865793780652"/>
    <n v="688.84477905073561"/>
    <n v="2425.8752209492645"/>
  </r>
  <r>
    <n v="896"/>
    <x v="131"/>
    <x v="0"/>
    <s v="PROD-008"/>
    <x v="5"/>
    <n v="-40"/>
    <n v="0"/>
    <n v="94.49"/>
    <s v="Venta"/>
    <s v="Venta Directa Online"/>
    <n v="3779.6"/>
    <n v="18.458651685393257"/>
    <n v="738.3460674157302"/>
    <n v="3041.2539325842699"/>
  </r>
  <r>
    <n v="897"/>
    <x v="131"/>
    <x v="0"/>
    <s v="PROD-007"/>
    <x v="0"/>
    <n v="-10"/>
    <n v="0"/>
    <n v="131.12"/>
    <s v="Venta"/>
    <s v="CorpTech Solutions"/>
    <n v="1311.2"/>
    <n v="28.701865793780652"/>
    <n v="287.01865793780649"/>
    <n v="1024.1813420621936"/>
  </r>
  <r>
    <n v="898"/>
    <x v="131"/>
    <x v="0"/>
    <s v="PROD-002"/>
    <x v="2"/>
    <n v="-49"/>
    <n v="0"/>
    <n v="899.97"/>
    <s v="Venta"/>
    <s v="CorpTech Solutions"/>
    <n v="44098.53"/>
    <n v="206.67616747181975"/>
    <n v="10127.132206119168"/>
    <n v="33971.397793880831"/>
  </r>
  <r>
    <n v="899"/>
    <x v="131"/>
    <x v="1"/>
    <s v="PROD-009"/>
    <x v="3"/>
    <n v="25"/>
    <n v="151.83000000000001"/>
    <n v="0"/>
    <s v="Fabricación"/>
    <s v="N/A"/>
    <n v="0"/>
    <n v="66.956770642201846"/>
    <n v="0"/>
    <n v="0"/>
  </r>
  <r>
    <n v="900"/>
    <x v="132"/>
    <x v="0"/>
    <s v="PROD-003"/>
    <x v="1"/>
    <n v="-41"/>
    <n v="0"/>
    <n v="160"/>
    <s v="Venta"/>
    <s v="EducaTech"/>
    <n v="6560"/>
    <n v="38.917210440456756"/>
    <n v="1595.605628058727"/>
    <n v="4964.3943719412728"/>
  </r>
  <r>
    <n v="901"/>
    <x v="132"/>
    <x v="1"/>
    <s v="PROD-009"/>
    <x v="3"/>
    <n v="34"/>
    <n v="147.1"/>
    <n v="0"/>
    <s v="Fabricación"/>
    <s v="N/A"/>
    <n v="0"/>
    <n v="66.956770642201846"/>
    <n v="0"/>
    <n v="0"/>
  </r>
  <r>
    <n v="902"/>
    <x v="132"/>
    <x v="0"/>
    <s v="PROD-003"/>
    <x v="1"/>
    <n v="-29"/>
    <n v="0"/>
    <n v="160.24"/>
    <s v="Venta"/>
    <s v="Venta Directa Online"/>
    <n v="4646.96"/>
    <n v="38.917210440456756"/>
    <n v="1128.5991027732459"/>
    <n v="3518.3608972267539"/>
  </r>
  <r>
    <n v="903"/>
    <x v="132"/>
    <x v="1"/>
    <s v="PROD-002"/>
    <x v="2"/>
    <n v="24"/>
    <n v="443.48"/>
    <n v="0"/>
    <s v="Fabricación"/>
    <s v="N/A"/>
    <n v="0"/>
    <n v="206.67616747181975"/>
    <n v="0"/>
    <n v="0"/>
  </r>
  <r>
    <n v="904"/>
    <x v="132"/>
    <x v="2"/>
    <s v="PROD-006"/>
    <x v="7"/>
    <n v="257"/>
    <n v="36.159999999999997"/>
    <n v="0"/>
    <s v="Compra"/>
    <s v="TechSupplies Inc,"/>
    <n v="0"/>
    <n v="15.49574137931034"/>
    <n v="0"/>
    <n v="0"/>
  </r>
  <r>
    <n v="905"/>
    <x v="132"/>
    <x v="2"/>
    <s v="PROD-004"/>
    <x v="9"/>
    <n v="101"/>
    <n v="180.81"/>
    <n v="0"/>
    <s v="Compra"/>
    <s v="TechSupplies Inc,"/>
    <n v="0"/>
    <n v="81.910562499999997"/>
    <n v="0"/>
    <n v="0"/>
  </r>
  <r>
    <n v="906"/>
    <x v="132"/>
    <x v="0"/>
    <s v="PROD-001"/>
    <x v="6"/>
    <n v="-27"/>
    <n v="0"/>
    <n v="502.96"/>
    <s v="Venta"/>
    <s v="CorpTech Solutions"/>
    <n v="13579.92"/>
    <n v="111.99406451612904"/>
    <n v="3023.8397419354842"/>
    <n v="10556.080258064516"/>
  </r>
  <r>
    <n v="907"/>
    <x v="133"/>
    <x v="1"/>
    <s v="PROD-009"/>
    <x v="3"/>
    <n v="36"/>
    <n v="149.49"/>
    <n v="0"/>
    <s v="Fabricación"/>
    <s v="N/A"/>
    <n v="0"/>
    <n v="66.956770642201846"/>
    <n v="0"/>
    <n v="0"/>
  </r>
  <r>
    <n v="908"/>
    <x v="133"/>
    <x v="2"/>
    <s v="PROD-010"/>
    <x v="4"/>
    <n v="260"/>
    <n v="25.26"/>
    <n v="0"/>
    <s v="Compra"/>
    <s v="VisionParts"/>
    <n v="0"/>
    <n v="10.520482758620702"/>
    <n v="0"/>
    <n v="0"/>
  </r>
  <r>
    <n v="909"/>
    <x v="133"/>
    <x v="0"/>
    <s v="PROD-004"/>
    <x v="9"/>
    <n v="-8"/>
    <n v="0"/>
    <n v="352.64"/>
    <s v="Venta"/>
    <s v="Global Office"/>
    <n v="2821.12"/>
    <n v="81.910562499999997"/>
    <n v="655.28449999999998"/>
    <n v="2165.8355000000001"/>
  </r>
  <r>
    <n v="910"/>
    <x v="133"/>
    <x v="0"/>
    <s v="PROD-002"/>
    <x v="2"/>
    <n v="-47"/>
    <n v="0"/>
    <n v="900.7"/>
    <s v="Venta"/>
    <s v="EducaTech"/>
    <n v="42332.9"/>
    <n v="206.67616747181975"/>
    <n v="9713.7798711755277"/>
    <n v="32619.120128824474"/>
  </r>
  <r>
    <n v="911"/>
    <x v="133"/>
    <x v="1"/>
    <s v="PROD-002"/>
    <x v="2"/>
    <n v="41"/>
    <n v="454"/>
    <n v="0"/>
    <s v="Fabricación"/>
    <s v="N/A"/>
    <n v="0"/>
    <n v="206.67616747181975"/>
    <n v="0"/>
    <n v="0"/>
  </r>
  <r>
    <n v="912"/>
    <x v="133"/>
    <x v="2"/>
    <s v="PROD-008"/>
    <x v="5"/>
    <n v="140"/>
    <n v="45"/>
    <n v="0"/>
    <s v="Compra"/>
    <s v="PowerCell Co,"/>
    <n v="0"/>
    <n v="18.458651685393257"/>
    <n v="0"/>
    <n v="0"/>
  </r>
  <r>
    <n v="913"/>
    <x v="133"/>
    <x v="0"/>
    <s v="PROD-004"/>
    <x v="9"/>
    <n v="-19"/>
    <n v="0"/>
    <n v="348.13"/>
    <s v="Venta"/>
    <s v="Venta Directa Online"/>
    <n v="6614.47"/>
    <n v="81.910562499999997"/>
    <n v="1556.3006874999999"/>
    <n v="5058.1693125000002"/>
  </r>
  <r>
    <n v="914"/>
    <x v="134"/>
    <x v="1"/>
    <s v="PROD-001"/>
    <x v="6"/>
    <n v="97"/>
    <n v="247.32"/>
    <n v="0"/>
    <s v="Fabricación"/>
    <s v="N/A"/>
    <n v="0"/>
    <n v="111.99406451612904"/>
    <n v="0"/>
    <n v="0"/>
  </r>
  <r>
    <n v="915"/>
    <x v="134"/>
    <x v="0"/>
    <s v="PROD-004"/>
    <x v="9"/>
    <n v="-30"/>
    <n v="0"/>
    <n v="347.32"/>
    <s v="Venta"/>
    <s v="Venta Directa Online"/>
    <n v="10419.6"/>
    <n v="81.910562499999997"/>
    <n v="2457.316875"/>
    <n v="7962.2831249999999"/>
  </r>
  <r>
    <n v="916"/>
    <x v="134"/>
    <x v="2"/>
    <s v="PROD-006"/>
    <x v="7"/>
    <n v="279"/>
    <n v="36.520000000000003"/>
    <n v="0"/>
    <s v="Compra"/>
    <s v="PowerCell Co,"/>
    <n v="0"/>
    <n v="15.49574137931034"/>
    <n v="0"/>
    <n v="0"/>
  </r>
  <r>
    <n v="917"/>
    <x v="134"/>
    <x v="0"/>
    <s v="PROD-001"/>
    <x v="6"/>
    <n v="-46"/>
    <n v="0"/>
    <n v="501.43"/>
    <s v="Venta"/>
    <s v="EducaTech"/>
    <n v="23065.78"/>
    <n v="111.99406451612904"/>
    <n v="5151.7269677419363"/>
    <n v="17914.053032258063"/>
  </r>
  <r>
    <n v="918"/>
    <x v="134"/>
    <x v="1"/>
    <s v="PROD-009"/>
    <x v="3"/>
    <n v="95"/>
    <n v="152.91999999999999"/>
    <n v="0"/>
    <s v="Fabricación"/>
    <s v="N/A"/>
    <n v="0"/>
    <n v="66.956770642201846"/>
    <n v="0"/>
    <n v="0"/>
  </r>
  <r>
    <n v="919"/>
    <x v="134"/>
    <x v="2"/>
    <s v="PROD-010"/>
    <x v="4"/>
    <n v="251"/>
    <n v="24.72"/>
    <n v="0"/>
    <s v="Compra"/>
    <s v="PowerCell Co,"/>
    <n v="0"/>
    <n v="10.520482758620702"/>
    <n v="0"/>
    <n v="0"/>
  </r>
  <r>
    <n v="920"/>
    <x v="134"/>
    <x v="0"/>
    <s v="PROD-005"/>
    <x v="8"/>
    <n v="-12"/>
    <n v="0"/>
    <n v="221"/>
    <s v="Venta"/>
    <s v="PC Gamers World"/>
    <n v="2652"/>
    <n v="54.214840425531932"/>
    <n v="650.57808510638324"/>
    <n v="2001.4219148936168"/>
  </r>
  <r>
    <n v="921"/>
    <x v="135"/>
    <x v="2"/>
    <s v="PROD-006"/>
    <x v="7"/>
    <n v="176"/>
    <n v="36.06"/>
    <n v="0"/>
    <s v="Compra"/>
    <s v="VisionParts"/>
    <n v="0"/>
    <n v="15.49574137931034"/>
    <n v="0"/>
    <n v="0"/>
  </r>
  <r>
    <n v="922"/>
    <x v="135"/>
    <x v="0"/>
    <s v="PROD-002"/>
    <x v="2"/>
    <n v="-6"/>
    <n v="0"/>
    <n v="903.86"/>
    <s v="Venta"/>
    <s v="CorpTech Solutions"/>
    <n v="5423.16"/>
    <n v="206.67616747181975"/>
    <n v="1240.0570048309185"/>
    <n v="4183.1029951690816"/>
  </r>
  <r>
    <n v="923"/>
    <x v="135"/>
    <x v="0"/>
    <s v="PROD-007"/>
    <x v="0"/>
    <n v="-46"/>
    <n v="0"/>
    <n v="129.4"/>
    <s v="Venta"/>
    <s v="Global Office"/>
    <n v="5952.4000000000005"/>
    <n v="28.701865793780652"/>
    <n v="1320.28582651391"/>
    <n v="4632.1141734860903"/>
  </r>
  <r>
    <n v="924"/>
    <x v="135"/>
    <x v="0"/>
    <s v="PROD-008"/>
    <x v="5"/>
    <n v="-46"/>
    <n v="0"/>
    <n v="94.59"/>
    <s v="Venta"/>
    <s v="EducaTech"/>
    <n v="4351.1400000000003"/>
    <n v="18.458651685393257"/>
    <n v="849.09797752808981"/>
    <n v="3502.0420224719105"/>
  </r>
  <r>
    <n v="925"/>
    <x v="135"/>
    <x v="0"/>
    <s v="PROD-005"/>
    <x v="8"/>
    <n v="-48"/>
    <n v="0"/>
    <n v="218.78"/>
    <s v="Venta"/>
    <s v="CorpTech Solutions"/>
    <n v="10501.44"/>
    <n v="54.214840425531932"/>
    <n v="2602.312340425533"/>
    <n v="7899.1276595744675"/>
  </r>
  <r>
    <n v="926"/>
    <x v="135"/>
    <x v="0"/>
    <s v="PROD-006"/>
    <x v="7"/>
    <n v="-41"/>
    <n v="0"/>
    <n v="79.989999999999995"/>
    <s v="Venta"/>
    <s v="PC Gamers World"/>
    <n v="3279.5899999999997"/>
    <n v="15.49574137931034"/>
    <n v="635.325396551724"/>
    <n v="2644.2646034482759"/>
  </r>
  <r>
    <n v="927"/>
    <x v="135"/>
    <x v="2"/>
    <s v="PROD-007"/>
    <x v="0"/>
    <n v="283"/>
    <n v="65.239999999999995"/>
    <n v="0"/>
    <s v="Compra"/>
    <s v="Componentes Globales"/>
    <n v="0"/>
    <n v="28.701865793780652"/>
    <n v="0"/>
    <n v="0"/>
  </r>
  <r>
    <n v="928"/>
    <x v="136"/>
    <x v="2"/>
    <s v="PROD-010"/>
    <x v="4"/>
    <n v="180"/>
    <n v="24.61"/>
    <n v="0"/>
    <s v="Compra"/>
    <s v="PowerCell Co,"/>
    <n v="0"/>
    <n v="10.520482758620702"/>
    <n v="0"/>
    <n v="0"/>
  </r>
  <r>
    <n v="929"/>
    <x v="136"/>
    <x v="0"/>
    <s v="PROD-005"/>
    <x v="8"/>
    <n v="-20"/>
    <n v="0"/>
    <n v="220.74"/>
    <s v="Venta"/>
    <s v="PC Gamers World"/>
    <n v="4414.8"/>
    <n v="54.214840425531932"/>
    <n v="1084.2968085106386"/>
    <n v="3330.5031914893616"/>
  </r>
  <r>
    <n v="930"/>
    <x v="136"/>
    <x v="2"/>
    <s v="PROD-003"/>
    <x v="1"/>
    <n v="257"/>
    <n v="84.94"/>
    <n v="0"/>
    <s v="Compra"/>
    <s v="Componentes Globales"/>
    <n v="0"/>
    <n v="38.917210440456756"/>
    <n v="0"/>
    <n v="0"/>
  </r>
  <r>
    <n v="931"/>
    <x v="136"/>
    <x v="2"/>
    <s v="PROD-006"/>
    <x v="7"/>
    <n v="165"/>
    <n v="35.78"/>
    <n v="0"/>
    <s v="Compra"/>
    <s v="Componentes Globales"/>
    <n v="0"/>
    <n v="15.49574137931034"/>
    <n v="0"/>
    <n v="0"/>
  </r>
  <r>
    <n v="932"/>
    <x v="136"/>
    <x v="1"/>
    <s v="PROD-001"/>
    <x v="6"/>
    <n v="53"/>
    <n v="251.77"/>
    <n v="0"/>
    <s v="Fabricación"/>
    <s v="N/A"/>
    <n v="0"/>
    <n v="111.99406451612904"/>
    <n v="0"/>
    <n v="0"/>
  </r>
  <r>
    <n v="933"/>
    <x v="136"/>
    <x v="1"/>
    <s v="PROD-009"/>
    <x v="3"/>
    <n v="95"/>
    <n v="151.78"/>
    <n v="0"/>
    <s v="Fabricación"/>
    <s v="N/A"/>
    <n v="0"/>
    <n v="66.956770642201846"/>
    <n v="0"/>
    <n v="0"/>
  </r>
  <r>
    <n v="934"/>
    <x v="137"/>
    <x v="0"/>
    <s v="PROD-009"/>
    <x v="3"/>
    <n v="-11"/>
    <n v="0"/>
    <n v="297.99"/>
    <s v="Venta"/>
    <s v="Venta Directa Online"/>
    <n v="3277.8900000000003"/>
    <n v="66.956770642201846"/>
    <n v="736.52447706422026"/>
    <n v="2541.3655229357801"/>
  </r>
  <r>
    <n v="935"/>
    <x v="137"/>
    <x v="0"/>
    <s v="PROD-010"/>
    <x v="4"/>
    <n v="-15"/>
    <n v="0"/>
    <n v="60.48"/>
    <s v="Venta"/>
    <s v="EducaTech"/>
    <n v="907.19999999999993"/>
    <n v="10.520482758620702"/>
    <n v="157.80724137931054"/>
    <n v="749.39275862068939"/>
  </r>
  <r>
    <n v="936"/>
    <x v="137"/>
    <x v="0"/>
    <s v="PROD-009"/>
    <x v="3"/>
    <n v="-36"/>
    <n v="0"/>
    <n v="300.69"/>
    <s v="Venta"/>
    <s v="Venta Directa Online"/>
    <n v="10824.84"/>
    <n v="66.956770642201846"/>
    <n v="2410.4437431192664"/>
    <n v="8414.3962568807328"/>
  </r>
  <r>
    <n v="937"/>
    <x v="137"/>
    <x v="0"/>
    <s v="PROD-006"/>
    <x v="7"/>
    <n v="-46"/>
    <n v="0"/>
    <n v="79.959999999999994"/>
    <s v="Venta"/>
    <s v="CorpTech Solutions"/>
    <n v="3678.16"/>
    <n v="15.49574137931034"/>
    <n v="712.80410344827567"/>
    <n v="2965.3558965517241"/>
  </r>
  <r>
    <n v="938"/>
    <x v="137"/>
    <x v="1"/>
    <s v="PROD-009"/>
    <x v="3"/>
    <n v="66"/>
    <n v="151.9"/>
    <n v="0"/>
    <s v="Fabricación"/>
    <s v="N/A"/>
    <n v="0"/>
    <n v="66.956770642201846"/>
    <n v="0"/>
    <n v="0"/>
  </r>
  <r>
    <n v="939"/>
    <x v="137"/>
    <x v="0"/>
    <s v="PROD-003"/>
    <x v="1"/>
    <n v="-26"/>
    <n v="0"/>
    <n v="161.28"/>
    <s v="Venta"/>
    <s v="Global Office"/>
    <n v="4193.28"/>
    <n v="38.917210440456756"/>
    <n v="1011.8474714518757"/>
    <n v="3181.4325285481241"/>
  </r>
  <r>
    <n v="940"/>
    <x v="137"/>
    <x v="0"/>
    <s v="PROD-006"/>
    <x v="7"/>
    <n v="-40"/>
    <n v="0"/>
    <n v="80.58"/>
    <s v="Venta"/>
    <s v="Global Office"/>
    <n v="3223.2"/>
    <n v="15.49574137931034"/>
    <n v="619.8296551724136"/>
    <n v="2603.3703448275865"/>
  </r>
  <r>
    <n v="941"/>
    <x v="138"/>
    <x v="0"/>
    <s v="PROD-001"/>
    <x v="6"/>
    <n v="-26"/>
    <n v="0"/>
    <n v="496.85"/>
    <s v="Venta"/>
    <s v="Venta Directa Online"/>
    <n v="12918.1"/>
    <n v="111.99406451612904"/>
    <n v="2911.8456774193551"/>
    <n v="10006.254322580646"/>
  </r>
  <r>
    <n v="942"/>
    <x v="138"/>
    <x v="0"/>
    <s v="PROD-003"/>
    <x v="1"/>
    <n v="-43"/>
    <n v="0"/>
    <n v="159.65"/>
    <s v="Venta"/>
    <s v="EducaTech"/>
    <n v="6864.95"/>
    <n v="38.917210440456756"/>
    <n v="1673.4400489396405"/>
    <n v="5191.5099510603595"/>
  </r>
  <r>
    <n v="943"/>
    <x v="138"/>
    <x v="0"/>
    <s v="PROD-002"/>
    <x v="2"/>
    <n v="-28"/>
    <n v="0"/>
    <n v="898"/>
    <s v="Venta"/>
    <s v="EducaTech"/>
    <n v="25144"/>
    <n v="206.67616747181975"/>
    <n v="5786.932689210953"/>
    <n v="19357.067310789047"/>
  </r>
  <r>
    <n v="944"/>
    <x v="138"/>
    <x v="0"/>
    <s v="PROD-004"/>
    <x v="9"/>
    <n v="-16"/>
    <n v="0"/>
    <n v="348.64"/>
    <s v="Venta"/>
    <s v="CorpTech Solutions"/>
    <n v="5578.24"/>
    <n v="81.910562499999997"/>
    <n v="1310.569"/>
    <n v="4267.6710000000003"/>
  </r>
  <r>
    <n v="945"/>
    <x v="138"/>
    <x v="2"/>
    <s v="PROD-005"/>
    <x v="8"/>
    <n v="103"/>
    <n v="120.07"/>
    <n v="0"/>
    <s v="Compra"/>
    <s v="Componentes Globales"/>
    <n v="0"/>
    <n v="54.214840425531932"/>
    <n v="0"/>
    <n v="0"/>
  </r>
  <r>
    <n v="946"/>
    <x v="138"/>
    <x v="2"/>
    <s v="PROD-006"/>
    <x v="7"/>
    <n v="198"/>
    <n v="35.83"/>
    <n v="0"/>
    <s v="Compra"/>
    <s v="TechSupplies Inc,"/>
    <n v="0"/>
    <n v="15.49574137931034"/>
    <n v="0"/>
    <n v="0"/>
  </r>
  <r>
    <n v="947"/>
    <x v="138"/>
    <x v="0"/>
    <s v="PROD-005"/>
    <x v="8"/>
    <n v="-44"/>
    <n v="0"/>
    <n v="217.92"/>
    <s v="Venta"/>
    <s v="PC Gamers World"/>
    <n v="9588.48"/>
    <n v="54.214840425531932"/>
    <n v="2385.4529787234051"/>
    <n v="7203.0270212765945"/>
  </r>
  <r>
    <n v="948"/>
    <x v="139"/>
    <x v="0"/>
    <s v="PROD-004"/>
    <x v="9"/>
    <n v="-11"/>
    <n v="0"/>
    <n v="346.58"/>
    <s v="Venta"/>
    <s v="CorpTech Solutions"/>
    <n v="3812.3799999999997"/>
    <n v="81.910562499999997"/>
    <n v="901.0161875"/>
    <n v="2911.3638124999998"/>
  </r>
  <r>
    <n v="949"/>
    <x v="139"/>
    <x v="0"/>
    <s v="PROD-007"/>
    <x v="0"/>
    <n v="-50"/>
    <n v="0"/>
    <n v="130.1"/>
    <s v="Venta"/>
    <s v="Venta Directa Online"/>
    <n v="6505"/>
    <n v="28.701865793780652"/>
    <n v="1435.0932896890326"/>
    <n v="5069.9067103109674"/>
  </r>
  <r>
    <n v="950"/>
    <x v="139"/>
    <x v="0"/>
    <s v="PROD-001"/>
    <x v="6"/>
    <n v="-41"/>
    <n v="0"/>
    <n v="500.92"/>
    <s v="Venta"/>
    <s v="Venta Directa Online"/>
    <n v="20537.72"/>
    <n v="111.99406451612904"/>
    <n v="4591.7566451612911"/>
    <n v="15945.96335483871"/>
  </r>
  <r>
    <n v="951"/>
    <x v="139"/>
    <x v="2"/>
    <s v="PROD-008"/>
    <x v="5"/>
    <n v="277"/>
    <n v="44.58"/>
    <n v="0"/>
    <s v="Compra"/>
    <s v="PowerCell Co,"/>
    <n v="0"/>
    <n v="18.458651685393257"/>
    <n v="0"/>
    <n v="0"/>
  </r>
  <r>
    <n v="952"/>
    <x v="139"/>
    <x v="0"/>
    <s v="PROD-004"/>
    <x v="9"/>
    <n v="-28"/>
    <n v="0"/>
    <n v="352.44"/>
    <s v="Venta"/>
    <s v="Global Office"/>
    <n v="9868.32"/>
    <n v="81.910562499999997"/>
    <n v="2293.49575"/>
    <n v="7574.8242499999997"/>
  </r>
  <r>
    <n v="953"/>
    <x v="139"/>
    <x v="0"/>
    <s v="PROD-009"/>
    <x v="3"/>
    <n v="-47"/>
    <n v="0"/>
    <n v="298.93"/>
    <s v="Venta"/>
    <s v="CorpTech Solutions"/>
    <n v="14049.710000000001"/>
    <n v="66.956770642201846"/>
    <n v="3146.9682201834867"/>
    <n v="10902.741779816515"/>
  </r>
  <r>
    <n v="954"/>
    <x v="139"/>
    <x v="0"/>
    <s v="PROD-006"/>
    <x v="7"/>
    <n v="-31"/>
    <n v="0"/>
    <n v="79.95"/>
    <s v="Venta"/>
    <s v="Venta Directa Online"/>
    <n v="2478.4500000000003"/>
    <n v="15.49574137931034"/>
    <n v="480.36798275862054"/>
    <n v="1998.0820172413796"/>
  </r>
  <r>
    <n v="955"/>
    <x v="140"/>
    <x v="2"/>
    <s v="PROD-006"/>
    <x v="7"/>
    <n v="220"/>
    <n v="36.4"/>
    <n v="0"/>
    <s v="Compra"/>
    <s v="Componentes Globales"/>
    <n v="0"/>
    <n v="15.49574137931034"/>
    <n v="0"/>
    <n v="0"/>
  </r>
  <r>
    <n v="956"/>
    <x v="140"/>
    <x v="0"/>
    <s v="PROD-010"/>
    <x v="4"/>
    <n v="-11"/>
    <n v="0"/>
    <n v="59.62"/>
    <s v="Venta"/>
    <s v="Venta Directa Online"/>
    <n v="655.81999999999994"/>
    <n v="10.520482758620702"/>
    <n v="115.72531034482772"/>
    <n v="540.09468965517226"/>
  </r>
  <r>
    <n v="957"/>
    <x v="140"/>
    <x v="2"/>
    <s v="PROD-004"/>
    <x v="9"/>
    <n v="59"/>
    <n v="178.99"/>
    <n v="0"/>
    <s v="Compra"/>
    <s v="PowerCell Co,"/>
    <n v="0"/>
    <n v="81.910562499999997"/>
    <n v="0"/>
    <n v="0"/>
  </r>
  <r>
    <n v="958"/>
    <x v="140"/>
    <x v="0"/>
    <s v="PROD-001"/>
    <x v="6"/>
    <n v="-45"/>
    <n v="0"/>
    <n v="496.4"/>
    <s v="Venta"/>
    <s v="CorpTech Solutions"/>
    <n v="22338"/>
    <n v="111.99406451612904"/>
    <n v="5039.7329032258067"/>
    <n v="17298.267096774194"/>
  </r>
  <r>
    <n v="959"/>
    <x v="140"/>
    <x v="0"/>
    <s v="PROD-002"/>
    <x v="2"/>
    <n v="-34"/>
    <n v="0"/>
    <n v="904.87"/>
    <s v="Venta"/>
    <s v="PC Gamers World"/>
    <n v="30765.58"/>
    <n v="206.67616747181975"/>
    <n v="7026.9896940418712"/>
    <n v="23738.590305958132"/>
  </r>
  <r>
    <n v="960"/>
    <x v="140"/>
    <x v="0"/>
    <s v="PROD-009"/>
    <x v="3"/>
    <n v="-9"/>
    <n v="0"/>
    <n v="297.08999999999997"/>
    <s v="Venta"/>
    <s v="EducaTech"/>
    <n v="2673.81"/>
    <n v="66.956770642201846"/>
    <n v="602.6109357798166"/>
    <n v="2071.1990642201836"/>
  </r>
  <r>
    <n v="961"/>
    <x v="140"/>
    <x v="1"/>
    <s v="PROD-002"/>
    <x v="2"/>
    <n v="62"/>
    <n v="457.28"/>
    <n v="0"/>
    <s v="Fabricación"/>
    <s v="N/A"/>
    <n v="0"/>
    <n v="206.67616747181975"/>
    <n v="0"/>
    <n v="0"/>
  </r>
  <r>
    <n v="962"/>
    <x v="141"/>
    <x v="2"/>
    <s v="PROD-005"/>
    <x v="8"/>
    <n v="181"/>
    <n v="121.07"/>
    <n v="0"/>
    <s v="Compra"/>
    <s v="Componentes Globales"/>
    <n v="0"/>
    <n v="54.214840425531932"/>
    <n v="0"/>
    <n v="0"/>
  </r>
  <r>
    <n v="963"/>
    <x v="141"/>
    <x v="0"/>
    <s v="PROD-001"/>
    <x v="6"/>
    <n v="-44"/>
    <n v="0"/>
    <n v="499.57"/>
    <s v="Venta"/>
    <s v="Global Office"/>
    <n v="21981.079999999998"/>
    <n v="111.99406451612904"/>
    <n v="4927.738838709678"/>
    <n v="17053.341161290322"/>
  </r>
  <r>
    <n v="964"/>
    <x v="141"/>
    <x v="0"/>
    <s v="PROD-004"/>
    <x v="9"/>
    <n v="-35"/>
    <n v="0"/>
    <n v="351.92"/>
    <s v="Venta"/>
    <s v="EducaTech"/>
    <n v="12317.2"/>
    <n v="81.910562499999997"/>
    <n v="2866.8696875000001"/>
    <n v="9450.3303125000002"/>
  </r>
  <r>
    <n v="965"/>
    <x v="141"/>
    <x v="0"/>
    <s v="PROD-009"/>
    <x v="3"/>
    <n v="-48"/>
    <n v="0"/>
    <n v="298.68"/>
    <s v="Venta"/>
    <s v="PC Gamers World"/>
    <n v="14336.64"/>
    <n v="66.956770642201846"/>
    <n v="3213.9249908256888"/>
    <n v="11122.71500917431"/>
  </r>
  <r>
    <n v="966"/>
    <x v="141"/>
    <x v="1"/>
    <s v="PROD-001"/>
    <x v="6"/>
    <n v="65"/>
    <n v="251.01"/>
    <n v="0"/>
    <s v="Fabricación"/>
    <s v="N/A"/>
    <n v="0"/>
    <n v="111.99406451612904"/>
    <n v="0"/>
    <n v="0"/>
  </r>
  <r>
    <n v="967"/>
    <x v="141"/>
    <x v="2"/>
    <s v="PROD-004"/>
    <x v="9"/>
    <n v="52"/>
    <n v="180.66"/>
    <n v="0"/>
    <s v="Compra"/>
    <s v="TechSupplies Inc,"/>
    <n v="0"/>
    <n v="81.910562499999997"/>
    <n v="0"/>
    <n v="0"/>
  </r>
  <r>
    <n v="968"/>
    <x v="142"/>
    <x v="0"/>
    <s v="PROD-002"/>
    <x v="2"/>
    <n v="-20"/>
    <n v="0"/>
    <n v="906.27"/>
    <s v="Venta"/>
    <s v="Venta Directa Online"/>
    <n v="18125.400000000001"/>
    <n v="206.67616747181975"/>
    <n v="4133.5233494363947"/>
    <n v="13991.876650563607"/>
  </r>
  <r>
    <n v="969"/>
    <x v="142"/>
    <x v="0"/>
    <s v="PROD-006"/>
    <x v="7"/>
    <n v="-50"/>
    <n v="0"/>
    <n v="79.83"/>
    <s v="Venta"/>
    <s v="CorpTech Solutions"/>
    <n v="3991.5"/>
    <n v="15.49574137931034"/>
    <n v="774.78706896551705"/>
    <n v="3216.7129310344831"/>
  </r>
  <r>
    <n v="970"/>
    <x v="142"/>
    <x v="0"/>
    <s v="PROD-004"/>
    <x v="9"/>
    <n v="-7"/>
    <n v="0"/>
    <n v="349.67"/>
    <s v="Venta"/>
    <s v="PC Gamers World"/>
    <n v="2447.69"/>
    <n v="81.910562499999997"/>
    <n v="573.37393750000001"/>
    <n v="1874.3160625"/>
  </r>
  <r>
    <n v="971"/>
    <x v="142"/>
    <x v="0"/>
    <s v="PROD-004"/>
    <x v="9"/>
    <n v="-27"/>
    <n v="0"/>
    <n v="351.93"/>
    <s v="Venta"/>
    <s v="Venta Directa Online"/>
    <n v="9502.11"/>
    <n v="81.910562499999997"/>
    <n v="2211.5851874999998"/>
    <n v="7290.5248125000007"/>
  </r>
  <r>
    <n v="972"/>
    <x v="142"/>
    <x v="2"/>
    <s v="PROD-006"/>
    <x v="7"/>
    <n v="193"/>
    <n v="35.65"/>
    <n v="0"/>
    <s v="Compra"/>
    <s v="TechSupplies Inc,"/>
    <n v="0"/>
    <n v="15.49574137931034"/>
    <n v="0"/>
    <n v="0"/>
  </r>
  <r>
    <n v="973"/>
    <x v="142"/>
    <x v="2"/>
    <s v="PROD-006"/>
    <x v="7"/>
    <n v="101"/>
    <n v="36.17"/>
    <n v="0"/>
    <s v="Compra"/>
    <s v="TechSupplies Inc,"/>
    <n v="0"/>
    <n v="15.49574137931034"/>
    <n v="0"/>
    <n v="0"/>
  </r>
  <r>
    <n v="974"/>
    <x v="142"/>
    <x v="2"/>
    <s v="PROD-003"/>
    <x v="1"/>
    <n v="133"/>
    <n v="84.32"/>
    <n v="0"/>
    <s v="Compra"/>
    <s v="PowerCell Co,"/>
    <n v="0"/>
    <n v="38.917210440456756"/>
    <n v="0"/>
    <n v="0"/>
  </r>
  <r>
    <n v="975"/>
    <x v="143"/>
    <x v="0"/>
    <s v="PROD-003"/>
    <x v="1"/>
    <n v="-46"/>
    <n v="0"/>
    <n v="160.1"/>
    <s v="Venta"/>
    <s v="Venta Directa Online"/>
    <n v="7364.5999999999995"/>
    <n v="38.917210440456756"/>
    <n v="1790.1916802610108"/>
    <n v="5574.4083197389882"/>
  </r>
  <r>
    <n v="976"/>
    <x v="143"/>
    <x v="2"/>
    <s v="PROD-004"/>
    <x v="9"/>
    <n v="248"/>
    <n v="183.35"/>
    <n v="0"/>
    <s v="Compra"/>
    <s v="VisionParts"/>
    <n v="0"/>
    <n v="81.910562499999997"/>
    <n v="0"/>
    <n v="0"/>
  </r>
  <r>
    <n v="977"/>
    <x v="143"/>
    <x v="0"/>
    <s v="PROD-008"/>
    <x v="5"/>
    <n v="-19"/>
    <n v="0"/>
    <n v="95.16"/>
    <s v="Venta"/>
    <s v="EducaTech"/>
    <n v="1808.04"/>
    <n v="18.458651685393257"/>
    <n v="350.71438202247185"/>
    <n v="1457.3256179775281"/>
  </r>
  <r>
    <n v="978"/>
    <x v="143"/>
    <x v="0"/>
    <s v="PROD-010"/>
    <x v="4"/>
    <n v="-25"/>
    <n v="0"/>
    <n v="59.71"/>
    <s v="Venta"/>
    <s v="Venta Directa Online"/>
    <n v="1492.75"/>
    <n v="10.520482758620702"/>
    <n v="263.01206896551753"/>
    <n v="1229.7379310344825"/>
  </r>
  <r>
    <n v="979"/>
    <x v="143"/>
    <x v="0"/>
    <s v="PROD-005"/>
    <x v="8"/>
    <n v="-47"/>
    <n v="0"/>
    <n v="221.77"/>
    <s v="Venta"/>
    <s v="PC Gamers World"/>
    <n v="10423.19"/>
    <n v="54.214840425531932"/>
    <n v="2548.0975000000008"/>
    <n v="7875.0924999999997"/>
  </r>
  <r>
    <n v="980"/>
    <x v="143"/>
    <x v="1"/>
    <s v="PROD-009"/>
    <x v="3"/>
    <n v="98"/>
    <n v="148.69999999999999"/>
    <n v="0"/>
    <s v="Fabricación"/>
    <s v="N/A"/>
    <n v="0"/>
    <n v="66.956770642201846"/>
    <n v="0"/>
    <n v="0"/>
  </r>
  <r>
    <n v="981"/>
    <x v="143"/>
    <x v="0"/>
    <s v="PROD-006"/>
    <x v="7"/>
    <n v="-26"/>
    <n v="0"/>
    <n v="79.84"/>
    <s v="Venta"/>
    <s v="CorpTech Solutions"/>
    <n v="2075.84"/>
    <n v="15.49574137931034"/>
    <n v="402.88927586206887"/>
    <n v="1672.9507241379313"/>
  </r>
  <r>
    <n v="982"/>
    <x v="144"/>
    <x v="0"/>
    <s v="PROD-002"/>
    <x v="2"/>
    <n v="-11"/>
    <n v="0"/>
    <n v="901.36"/>
    <s v="Venta"/>
    <s v="CorpTech Solutions"/>
    <n v="9914.9600000000009"/>
    <n v="206.67616747181975"/>
    <n v="2273.4378421900174"/>
    <n v="7641.5221578099836"/>
  </r>
  <r>
    <n v="983"/>
    <x v="144"/>
    <x v="2"/>
    <s v="PROD-007"/>
    <x v="0"/>
    <n v="242"/>
    <n v="64.13"/>
    <n v="0"/>
    <s v="Compra"/>
    <s v="VisionParts"/>
    <n v="0"/>
    <n v="28.701865793780652"/>
    <n v="0"/>
    <n v="0"/>
  </r>
  <r>
    <n v="984"/>
    <x v="144"/>
    <x v="0"/>
    <s v="PROD-007"/>
    <x v="0"/>
    <n v="-33"/>
    <n v="0"/>
    <n v="129.79"/>
    <s v="Venta"/>
    <s v="Venta Directa Online"/>
    <n v="4283.07"/>
    <n v="28.701865793780652"/>
    <n v="947.16157119476145"/>
    <n v="3335.9084288052381"/>
  </r>
  <r>
    <n v="985"/>
    <x v="144"/>
    <x v="0"/>
    <s v="PROD-005"/>
    <x v="8"/>
    <n v="-27"/>
    <n v="0"/>
    <n v="220.5"/>
    <s v="Venta"/>
    <s v="Venta Directa Online"/>
    <n v="5953.5"/>
    <n v="54.214840425531932"/>
    <n v="1463.8006914893622"/>
    <n v="4489.6993085106378"/>
  </r>
  <r>
    <n v="986"/>
    <x v="144"/>
    <x v="1"/>
    <s v="PROD-002"/>
    <x v="2"/>
    <n v="42"/>
    <n v="459.45"/>
    <n v="0"/>
    <s v="Fabricación"/>
    <s v="N/A"/>
    <n v="0"/>
    <n v="206.67616747181975"/>
    <n v="0"/>
    <n v="0"/>
  </r>
  <r>
    <n v="987"/>
    <x v="144"/>
    <x v="0"/>
    <s v="PROD-001"/>
    <x v="6"/>
    <n v="-23"/>
    <n v="0"/>
    <n v="499.72"/>
    <s v="Venta"/>
    <s v="PC Gamers World"/>
    <n v="11493.560000000001"/>
    <n v="111.99406451612904"/>
    <n v="2575.8634838709681"/>
    <n v="8917.6965161290336"/>
  </r>
  <r>
    <n v="988"/>
    <x v="144"/>
    <x v="2"/>
    <s v="PROD-010"/>
    <x v="4"/>
    <n v="273"/>
    <n v="24.97"/>
    <n v="0"/>
    <s v="Compra"/>
    <s v="TechSupplies Inc,"/>
    <n v="0"/>
    <n v="10.520482758620702"/>
    <n v="0"/>
    <n v="0"/>
  </r>
  <r>
    <n v="989"/>
    <x v="145"/>
    <x v="2"/>
    <s v="PROD-006"/>
    <x v="7"/>
    <n v="55"/>
    <n v="36.35"/>
    <n v="0"/>
    <s v="Compra"/>
    <s v="TechSupplies Inc,"/>
    <n v="0"/>
    <n v="15.49574137931034"/>
    <n v="0"/>
    <n v="0"/>
  </r>
  <r>
    <n v="990"/>
    <x v="145"/>
    <x v="0"/>
    <s v="PROD-009"/>
    <x v="3"/>
    <n v="-36"/>
    <n v="0"/>
    <n v="299.07"/>
    <s v="Venta"/>
    <s v="Venta Directa Online"/>
    <n v="10766.52"/>
    <n v="66.956770642201846"/>
    <n v="2410.4437431192664"/>
    <n v="8356.0762568807331"/>
  </r>
  <r>
    <n v="991"/>
    <x v="145"/>
    <x v="2"/>
    <s v="PROD-007"/>
    <x v="0"/>
    <n v="234"/>
    <n v="65.14"/>
    <n v="0"/>
    <s v="Compra"/>
    <s v="PowerCell Co,"/>
    <n v="0"/>
    <n v="28.701865793780652"/>
    <n v="0"/>
    <n v="0"/>
  </r>
  <r>
    <n v="992"/>
    <x v="145"/>
    <x v="0"/>
    <s v="PROD-001"/>
    <x v="6"/>
    <n v="-47"/>
    <n v="0"/>
    <n v="497.68"/>
    <s v="Venta"/>
    <s v="Global Office"/>
    <n v="23390.959999999999"/>
    <n v="111.99406451612904"/>
    <n v="5263.721032258065"/>
    <n v="18127.238967741934"/>
  </r>
  <r>
    <n v="993"/>
    <x v="145"/>
    <x v="0"/>
    <s v="PROD-002"/>
    <x v="2"/>
    <n v="-11"/>
    <n v="0"/>
    <n v="904.11"/>
    <s v="Venta"/>
    <s v="Global Office"/>
    <n v="9945.2100000000009"/>
    <n v="206.67616747181975"/>
    <n v="2273.4378421900174"/>
    <n v="7671.7721578099836"/>
  </r>
  <r>
    <n v="994"/>
    <x v="145"/>
    <x v="0"/>
    <s v="PROD-001"/>
    <x v="6"/>
    <n v="-38"/>
    <n v="0"/>
    <n v="499.68"/>
    <s v="Venta"/>
    <s v="EducaTech"/>
    <n v="18987.84"/>
    <n v="111.99406451612904"/>
    <n v="4255.7744516129032"/>
    <n v="14732.065548387098"/>
  </r>
  <r>
    <n v="995"/>
    <x v="145"/>
    <x v="2"/>
    <s v="PROD-007"/>
    <x v="0"/>
    <n v="153"/>
    <n v="64.88"/>
    <n v="0"/>
    <s v="Compra"/>
    <s v="TechSupplies Inc,"/>
    <n v="0"/>
    <n v="28.701865793780652"/>
    <n v="0"/>
    <n v="0"/>
  </r>
  <r>
    <n v="996"/>
    <x v="146"/>
    <x v="2"/>
    <s v="PROD-010"/>
    <x v="4"/>
    <n v="154"/>
    <n v="25.29"/>
    <n v="0"/>
    <s v="Compra"/>
    <s v="TechSupplies Inc,"/>
    <n v="0"/>
    <n v="10.520482758620702"/>
    <n v="0"/>
    <n v="0"/>
  </r>
  <r>
    <n v="997"/>
    <x v="146"/>
    <x v="0"/>
    <s v="PROD-001"/>
    <x v="6"/>
    <n v="-50"/>
    <n v="0"/>
    <n v="503.17"/>
    <s v="Venta"/>
    <s v="CorpTech Solutions"/>
    <n v="25158.5"/>
    <n v="111.99406451612904"/>
    <n v="5599.7032258064519"/>
    <n v="19558.79677419355"/>
  </r>
  <r>
    <n v="998"/>
    <x v="146"/>
    <x v="0"/>
    <s v="PROD-007"/>
    <x v="0"/>
    <n v="-49"/>
    <n v="0"/>
    <n v="128.9"/>
    <s v="Venta"/>
    <s v="CorpTech Solutions"/>
    <n v="6316.1"/>
    <n v="28.701865793780652"/>
    <n v="1406.3914238952518"/>
    <n v="4909.7085761047483"/>
  </r>
  <r>
    <n v="999"/>
    <x v="146"/>
    <x v="1"/>
    <s v="PROD-002"/>
    <x v="2"/>
    <n v="48"/>
    <n v="449.31"/>
    <n v="0"/>
    <s v="Fabricación"/>
    <s v="N/A"/>
    <n v="0"/>
    <n v="206.67616747181975"/>
    <n v="0"/>
    <n v="0"/>
  </r>
  <r>
    <n v="1000"/>
    <x v="146"/>
    <x v="0"/>
    <s v="PROD-005"/>
    <x v="8"/>
    <n v="-15"/>
    <n v="0"/>
    <n v="221.15"/>
    <s v="Venta"/>
    <s v="CorpTech Solutions"/>
    <n v="3317.25"/>
    <n v="54.214840425531932"/>
    <n v="813.22260638297894"/>
    <n v="2504.0273936170211"/>
  </r>
  <r>
    <n v="1001"/>
    <x v="146"/>
    <x v="0"/>
    <s v="PROD-002"/>
    <x v="2"/>
    <n v="-23"/>
    <n v="0"/>
    <n v="894.43"/>
    <s v="Venta"/>
    <s v="Global Office"/>
    <n v="20571.89"/>
    <n v="206.67616747181975"/>
    <n v="4753.5518518518547"/>
    <n v="15818.338148148145"/>
  </r>
  <r>
    <n v="1002"/>
    <x v="147"/>
    <x v="0"/>
    <s v="PROD-009"/>
    <x v="3"/>
    <n v="-30"/>
    <n v="0"/>
    <n v="298.16000000000003"/>
    <s v="Venta"/>
    <s v="PC Gamers World"/>
    <n v="8944.8000000000011"/>
    <n v="66.956770642201846"/>
    <n v="2008.7031192660554"/>
    <n v="6936.0968807339459"/>
  </r>
  <r>
    <n v="1003"/>
    <x v="147"/>
    <x v="1"/>
    <s v="PROD-002"/>
    <x v="2"/>
    <n v="28"/>
    <n v="442.96"/>
    <n v="0"/>
    <s v="Fabricación"/>
    <s v="N/A"/>
    <n v="0"/>
    <n v="206.67616747181975"/>
    <n v="0"/>
    <n v="0"/>
  </r>
  <r>
    <n v="1004"/>
    <x v="147"/>
    <x v="1"/>
    <s v="PROD-002"/>
    <x v="2"/>
    <n v="85"/>
    <n v="443.24"/>
    <n v="0"/>
    <s v="Fabricación"/>
    <s v="N/A"/>
    <n v="0"/>
    <n v="206.67616747181975"/>
    <n v="0"/>
    <n v="0"/>
  </r>
  <r>
    <n v="1005"/>
    <x v="147"/>
    <x v="2"/>
    <s v="PROD-003"/>
    <x v="1"/>
    <n v="296"/>
    <n v="87.03"/>
    <n v="0"/>
    <s v="Compra"/>
    <s v="PowerCell Co,"/>
    <n v="0"/>
    <n v="38.917210440456756"/>
    <n v="0"/>
    <n v="0"/>
  </r>
  <r>
    <n v="1006"/>
    <x v="147"/>
    <x v="0"/>
    <s v="PROD-010"/>
    <x v="4"/>
    <n v="-6"/>
    <n v="0"/>
    <n v="60.21"/>
    <s v="Venta"/>
    <s v="Venta Directa Online"/>
    <n v="361.26"/>
    <n v="10.520482758620702"/>
    <n v="63.12289655172421"/>
    <n v="298.13710344827575"/>
  </r>
  <r>
    <n v="1007"/>
    <x v="147"/>
    <x v="2"/>
    <s v="PROD-010"/>
    <x v="4"/>
    <n v="128"/>
    <n v="25.14"/>
    <n v="0"/>
    <s v="Compra"/>
    <s v="Componentes Globales"/>
    <n v="0"/>
    <n v="10.520482758620702"/>
    <n v="0"/>
    <n v="0"/>
  </r>
  <r>
    <n v="1008"/>
    <x v="147"/>
    <x v="2"/>
    <s v="PROD-006"/>
    <x v="7"/>
    <n v="192"/>
    <n v="36.36"/>
    <n v="0"/>
    <s v="Compra"/>
    <s v="TechSupplies Inc,"/>
    <n v="0"/>
    <n v="15.49574137931034"/>
    <n v="0"/>
    <n v="0"/>
  </r>
  <r>
    <n v="1009"/>
    <x v="148"/>
    <x v="0"/>
    <s v="PROD-010"/>
    <x v="4"/>
    <n v="-9"/>
    <n v="0"/>
    <n v="59.76"/>
    <s v="Venta"/>
    <s v="PC Gamers World"/>
    <n v="537.84"/>
    <n v="10.520482758620702"/>
    <n v="94.684344827586315"/>
    <n v="443.15565517241373"/>
  </r>
  <r>
    <n v="1010"/>
    <x v="148"/>
    <x v="0"/>
    <s v="PROD-005"/>
    <x v="8"/>
    <n v="-23"/>
    <n v="0"/>
    <n v="218.49"/>
    <s v="Venta"/>
    <s v="CorpTech Solutions"/>
    <n v="5025.2700000000004"/>
    <n v="54.214840425531932"/>
    <n v="1246.9413297872345"/>
    <n v="3778.3286702127662"/>
  </r>
  <r>
    <n v="1011"/>
    <x v="148"/>
    <x v="0"/>
    <s v="PROD-007"/>
    <x v="0"/>
    <n v="-15"/>
    <n v="0"/>
    <n v="130.5"/>
    <s v="Venta"/>
    <s v="PC Gamers World"/>
    <n v="1957.5"/>
    <n v="28.701865793780652"/>
    <n v="430.52798690670977"/>
    <n v="1526.9720130932901"/>
  </r>
  <r>
    <n v="1012"/>
    <x v="148"/>
    <x v="0"/>
    <s v="PROD-009"/>
    <x v="3"/>
    <n v="-12"/>
    <n v="0"/>
    <n v="300.7"/>
    <s v="Venta"/>
    <s v="CorpTech Solutions"/>
    <n v="3608.3999999999996"/>
    <n v="66.956770642201846"/>
    <n v="803.48124770642221"/>
    <n v="2804.9187522935772"/>
  </r>
  <r>
    <n v="1013"/>
    <x v="148"/>
    <x v="1"/>
    <s v="PROD-002"/>
    <x v="2"/>
    <n v="29"/>
    <n v="444.42"/>
    <n v="0"/>
    <s v="Fabricación"/>
    <s v="N/A"/>
    <n v="0"/>
    <n v="206.67616747181975"/>
    <n v="0"/>
    <n v="0"/>
  </r>
  <r>
    <n v="1014"/>
    <x v="148"/>
    <x v="2"/>
    <s v="PROD-010"/>
    <x v="4"/>
    <n v="91"/>
    <n v="25.18"/>
    <n v="0"/>
    <s v="Compra"/>
    <s v="PowerCell Co,"/>
    <n v="0"/>
    <n v="10.520482758620702"/>
    <n v="0"/>
    <n v="0"/>
  </r>
  <r>
    <n v="1015"/>
    <x v="148"/>
    <x v="2"/>
    <s v="PROD-005"/>
    <x v="8"/>
    <n v="291"/>
    <n v="120.98"/>
    <n v="0"/>
    <s v="Compra"/>
    <s v="Componentes Globales"/>
    <n v="0"/>
    <n v="54.214840425531932"/>
    <n v="0"/>
    <n v="0"/>
  </r>
  <r>
    <n v="1016"/>
    <x v="149"/>
    <x v="2"/>
    <s v="PROD-008"/>
    <x v="5"/>
    <n v="224"/>
    <n v="44.46"/>
    <n v="0"/>
    <s v="Compra"/>
    <s v="TechSupplies Inc,"/>
    <n v="0"/>
    <n v="18.458651685393257"/>
    <n v="0"/>
    <n v="0"/>
  </r>
  <r>
    <n v="1017"/>
    <x v="149"/>
    <x v="0"/>
    <s v="PROD-002"/>
    <x v="2"/>
    <n v="-20"/>
    <n v="0"/>
    <n v="903.04"/>
    <s v="Venta"/>
    <s v="Venta Directa Online"/>
    <n v="18060.8"/>
    <n v="206.67616747181975"/>
    <n v="4133.5233494363947"/>
    <n v="13927.276650563605"/>
  </r>
  <r>
    <n v="1018"/>
    <x v="149"/>
    <x v="2"/>
    <s v="PROD-005"/>
    <x v="8"/>
    <n v="149"/>
    <n v="118.24"/>
    <n v="0"/>
    <s v="Compra"/>
    <s v="PowerCell Co,"/>
    <n v="0"/>
    <n v="54.214840425531932"/>
    <n v="0"/>
    <n v="0"/>
  </r>
  <r>
    <n v="1019"/>
    <x v="149"/>
    <x v="0"/>
    <s v="PROD-004"/>
    <x v="9"/>
    <n v="-8"/>
    <n v="0"/>
    <n v="352.1"/>
    <s v="Venta"/>
    <s v="Global Office"/>
    <n v="2816.8"/>
    <n v="81.910562499999997"/>
    <n v="655.28449999999998"/>
    <n v="2161.5155000000004"/>
  </r>
  <r>
    <n v="1020"/>
    <x v="149"/>
    <x v="0"/>
    <s v="PROD-008"/>
    <x v="5"/>
    <n v="-40"/>
    <n v="0"/>
    <n v="95.75"/>
    <s v="Venta"/>
    <s v="Venta Directa Online"/>
    <n v="3830"/>
    <n v="18.458651685393257"/>
    <n v="738.3460674157302"/>
    <n v="3091.6539325842696"/>
  </r>
  <r>
    <n v="1021"/>
    <x v="149"/>
    <x v="0"/>
    <s v="PROD-008"/>
    <x v="5"/>
    <n v="-26"/>
    <n v="0"/>
    <n v="94.58"/>
    <s v="Venta"/>
    <s v="EducaTech"/>
    <n v="2459.08"/>
    <n v="18.458651685393257"/>
    <n v="479.92494382022466"/>
    <n v="1979.1550561797753"/>
  </r>
  <r>
    <n v="1022"/>
    <x v="149"/>
    <x v="0"/>
    <s v="PROD-004"/>
    <x v="9"/>
    <n v="-10"/>
    <n v="0"/>
    <n v="346.85"/>
    <s v="Venta"/>
    <s v="Venta Directa Online"/>
    <n v="3468.5"/>
    <n v="81.910562499999997"/>
    <n v="819.10562499999992"/>
    <n v="2649.3943749999999"/>
  </r>
  <r>
    <n v="1023"/>
    <x v="150"/>
    <x v="2"/>
    <s v="PROD-005"/>
    <x v="8"/>
    <n v="252"/>
    <n v="121.57"/>
    <n v="0"/>
    <s v="Compra"/>
    <s v="TechSupplies Inc,"/>
    <n v="0"/>
    <n v="54.214840425531932"/>
    <n v="0"/>
    <n v="0"/>
  </r>
  <r>
    <n v="1024"/>
    <x v="150"/>
    <x v="0"/>
    <s v="PROD-009"/>
    <x v="3"/>
    <n v="-48"/>
    <n v="0"/>
    <n v="299.13"/>
    <s v="Venta"/>
    <s v="Venta Directa Online"/>
    <n v="14358.24"/>
    <n v="66.956770642201846"/>
    <n v="3213.9249908256888"/>
    <n v="11144.315009174312"/>
  </r>
  <r>
    <n v="1025"/>
    <x v="150"/>
    <x v="2"/>
    <s v="PROD-010"/>
    <x v="4"/>
    <n v="123"/>
    <n v="24.63"/>
    <n v="0"/>
    <s v="Compra"/>
    <s v="TechSupplies Inc,"/>
    <n v="0"/>
    <n v="10.520482758620702"/>
    <n v="0"/>
    <n v="0"/>
  </r>
  <r>
    <n v="1026"/>
    <x v="150"/>
    <x v="0"/>
    <s v="PROD-001"/>
    <x v="6"/>
    <n v="-8"/>
    <n v="0"/>
    <n v="502.01"/>
    <s v="Venta"/>
    <s v="Venta Directa Online"/>
    <n v="4016.08"/>
    <n v="111.99406451612904"/>
    <n v="895.95251612903235"/>
    <n v="3120.1274838709678"/>
  </r>
  <r>
    <n v="1027"/>
    <x v="150"/>
    <x v="2"/>
    <s v="PROD-010"/>
    <x v="4"/>
    <n v="60"/>
    <n v="24.97"/>
    <n v="0"/>
    <s v="Compra"/>
    <s v="TechSupplies Inc,"/>
    <n v="0"/>
    <n v="10.520482758620702"/>
    <n v="0"/>
    <n v="0"/>
  </r>
  <r>
    <n v="1028"/>
    <x v="150"/>
    <x v="0"/>
    <s v="PROD-007"/>
    <x v="0"/>
    <n v="-40"/>
    <n v="0"/>
    <n v="129.97999999999999"/>
    <s v="Venta"/>
    <s v="Global Office"/>
    <n v="5199.2"/>
    <n v="28.701865793780652"/>
    <n v="1148.074631751226"/>
    <n v="4051.1253682487741"/>
  </r>
  <r>
    <n v="1029"/>
    <x v="150"/>
    <x v="2"/>
    <s v="PROD-006"/>
    <x v="7"/>
    <n v="118"/>
    <n v="35.46"/>
    <n v="0"/>
    <s v="Compra"/>
    <s v="VisionParts"/>
    <n v="0"/>
    <n v="15.49574137931034"/>
    <n v="0"/>
    <n v="0"/>
  </r>
  <r>
    <n v="1030"/>
    <x v="151"/>
    <x v="0"/>
    <s v="PROD-005"/>
    <x v="8"/>
    <n v="-34"/>
    <n v="0"/>
    <n v="218.51"/>
    <s v="Venta"/>
    <s v="Global Office"/>
    <n v="7429.34"/>
    <n v="54.214840425531932"/>
    <n v="1843.3045744680858"/>
    <n v="5586.0354255319144"/>
  </r>
  <r>
    <n v="1031"/>
    <x v="151"/>
    <x v="0"/>
    <s v="PROD-010"/>
    <x v="4"/>
    <n v="-18"/>
    <n v="0"/>
    <n v="60.27"/>
    <s v="Venta"/>
    <s v="Global Office"/>
    <n v="1084.8600000000001"/>
    <n v="10.520482758620702"/>
    <n v="189.36868965517263"/>
    <n v="895.49131034482753"/>
  </r>
  <r>
    <n v="1032"/>
    <x v="151"/>
    <x v="0"/>
    <s v="PROD-005"/>
    <x v="8"/>
    <n v="-12"/>
    <n v="0"/>
    <n v="219.03"/>
    <s v="Venta"/>
    <s v="PC Gamers World"/>
    <n v="2628.36"/>
    <n v="54.214840425531932"/>
    <n v="650.57808510638324"/>
    <n v="1977.7819148936169"/>
  </r>
  <r>
    <n v="1033"/>
    <x v="151"/>
    <x v="1"/>
    <s v="PROD-009"/>
    <x v="3"/>
    <n v="80"/>
    <n v="152.63999999999999"/>
    <n v="0"/>
    <s v="Fabricación"/>
    <s v="N/A"/>
    <n v="0"/>
    <n v="66.956770642201846"/>
    <n v="0"/>
    <n v="0"/>
  </r>
  <r>
    <n v="1034"/>
    <x v="151"/>
    <x v="2"/>
    <s v="PROD-004"/>
    <x v="9"/>
    <n v="64"/>
    <n v="178.52"/>
    <n v="0"/>
    <s v="Compra"/>
    <s v="VisionParts"/>
    <n v="0"/>
    <n v="81.910562499999997"/>
    <n v="0"/>
    <n v="0"/>
  </r>
  <r>
    <n v="1035"/>
    <x v="151"/>
    <x v="0"/>
    <s v="PROD-009"/>
    <x v="3"/>
    <n v="-31"/>
    <n v="0"/>
    <n v="297.32"/>
    <s v="Venta"/>
    <s v="Global Office"/>
    <n v="9216.92"/>
    <n v="66.956770642201846"/>
    <n v="2075.6598899082574"/>
    <n v="7141.2601100917427"/>
  </r>
  <r>
    <n v="1036"/>
    <x v="151"/>
    <x v="2"/>
    <s v="PROD-003"/>
    <x v="1"/>
    <n v="230"/>
    <n v="86.81"/>
    <n v="0"/>
    <s v="Compra"/>
    <s v="TechSupplies Inc,"/>
    <n v="0"/>
    <n v="38.917210440456756"/>
    <n v="0"/>
    <n v="0"/>
  </r>
  <r>
    <n v="1037"/>
    <x v="152"/>
    <x v="2"/>
    <s v="PROD-003"/>
    <x v="1"/>
    <n v="56"/>
    <n v="86.78"/>
    <n v="0"/>
    <s v="Compra"/>
    <s v="VisionParts"/>
    <n v="0"/>
    <n v="38.917210440456756"/>
    <n v="0"/>
    <n v="0"/>
  </r>
  <r>
    <n v="1038"/>
    <x v="152"/>
    <x v="2"/>
    <s v="PROD-005"/>
    <x v="8"/>
    <n v="234"/>
    <n v="119.39"/>
    <n v="0"/>
    <s v="Compra"/>
    <s v="VisionParts"/>
    <n v="0"/>
    <n v="54.214840425531932"/>
    <n v="0"/>
    <n v="0"/>
  </r>
  <r>
    <n v="1039"/>
    <x v="152"/>
    <x v="0"/>
    <s v="PROD-005"/>
    <x v="8"/>
    <n v="-21"/>
    <n v="0"/>
    <n v="218.71"/>
    <s v="Venta"/>
    <s v="Venta Directa Online"/>
    <n v="4592.91"/>
    <n v="54.214840425531932"/>
    <n v="1138.5116489361706"/>
    <n v="3454.3983510638291"/>
  </r>
  <r>
    <n v="1040"/>
    <x v="152"/>
    <x v="2"/>
    <s v="PROD-003"/>
    <x v="1"/>
    <n v="150"/>
    <n v="84.88"/>
    <n v="0"/>
    <s v="Compra"/>
    <s v="VisionParts"/>
    <n v="0"/>
    <n v="38.917210440456756"/>
    <n v="0"/>
    <n v="0"/>
  </r>
  <r>
    <n v="1041"/>
    <x v="152"/>
    <x v="0"/>
    <s v="PROD-001"/>
    <x v="6"/>
    <n v="-24"/>
    <n v="0"/>
    <n v="499.85"/>
    <s v="Venta"/>
    <s v="EducaTech"/>
    <n v="11996.400000000001"/>
    <n v="111.99406451612904"/>
    <n v="2687.8575483870973"/>
    <n v="9308.5424516129042"/>
  </r>
  <r>
    <n v="1042"/>
    <x v="152"/>
    <x v="0"/>
    <s v="PROD-002"/>
    <x v="2"/>
    <n v="-30"/>
    <n v="0"/>
    <n v="901.46"/>
    <s v="Venta"/>
    <s v="Venta Directa Online"/>
    <n v="27043.800000000003"/>
    <n v="206.67616747181975"/>
    <n v="6200.285024154593"/>
    <n v="20843.51497584541"/>
  </r>
  <r>
    <n v="1043"/>
    <x v="153"/>
    <x v="0"/>
    <s v="PROD-003"/>
    <x v="1"/>
    <n v="-16"/>
    <n v="0"/>
    <n v="158.6"/>
    <s v="Venta"/>
    <s v="EducaTech"/>
    <n v="2537.6"/>
    <n v="38.917210440456756"/>
    <n v="622.6753670473081"/>
    <n v="1914.9246329526918"/>
  </r>
  <r>
    <n v="1044"/>
    <x v="153"/>
    <x v="0"/>
    <s v="PROD-004"/>
    <x v="9"/>
    <n v="-22"/>
    <n v="0"/>
    <n v="346.47"/>
    <s v="Venta"/>
    <s v="Venta Directa Online"/>
    <n v="7622.34"/>
    <n v="81.910562499999997"/>
    <n v="1802.032375"/>
    <n v="5820.3076250000004"/>
  </r>
  <r>
    <n v="1045"/>
    <x v="153"/>
    <x v="0"/>
    <s v="PROD-010"/>
    <x v="4"/>
    <n v="-32"/>
    <n v="0"/>
    <n v="60.31"/>
    <s v="Venta"/>
    <s v="CorpTech Solutions"/>
    <n v="1929.92"/>
    <n v="10.520482758620702"/>
    <n v="336.65544827586245"/>
    <n v="1593.2645517241376"/>
  </r>
  <r>
    <n v="1046"/>
    <x v="153"/>
    <x v="0"/>
    <s v="PROD-001"/>
    <x v="6"/>
    <n v="-33"/>
    <n v="0"/>
    <n v="501.86"/>
    <s v="Venta"/>
    <s v="Global Office"/>
    <n v="16561.38"/>
    <n v="111.99406451612904"/>
    <n v="3695.8041290322585"/>
    <n v="12865.575870967743"/>
  </r>
  <r>
    <n v="1047"/>
    <x v="153"/>
    <x v="2"/>
    <s v="PROD-008"/>
    <x v="5"/>
    <n v="269"/>
    <n v="45.7"/>
    <n v="0"/>
    <s v="Compra"/>
    <s v="Componentes Globales"/>
    <n v="0"/>
    <n v="18.458651685393257"/>
    <n v="0"/>
    <n v="0"/>
  </r>
  <r>
    <n v="1048"/>
    <x v="153"/>
    <x v="0"/>
    <s v="PROD-005"/>
    <x v="8"/>
    <n v="-34"/>
    <n v="0"/>
    <n v="221.86"/>
    <s v="Venta"/>
    <s v="Global Office"/>
    <n v="7543.2400000000007"/>
    <n v="54.214840425531932"/>
    <n v="1843.3045744680858"/>
    <n v="5699.9354255319149"/>
  </r>
  <r>
    <n v="1049"/>
    <x v="153"/>
    <x v="2"/>
    <s v="PROD-007"/>
    <x v="0"/>
    <n v="106"/>
    <n v="66.37"/>
    <n v="0"/>
    <s v="Compra"/>
    <s v="PowerCell Co,"/>
    <n v="0"/>
    <n v="28.701865793780652"/>
    <n v="0"/>
    <n v="0"/>
  </r>
  <r>
    <n v="1050"/>
    <x v="154"/>
    <x v="0"/>
    <s v="PROD-004"/>
    <x v="9"/>
    <n v="-6"/>
    <n v="0"/>
    <n v="351.91"/>
    <s v="Venta"/>
    <s v="Global Office"/>
    <n v="2111.46"/>
    <n v="81.910562499999997"/>
    <n v="491.46337499999998"/>
    <n v="1619.996625"/>
  </r>
  <r>
    <n v="1051"/>
    <x v="154"/>
    <x v="2"/>
    <s v="PROD-005"/>
    <x v="8"/>
    <n v="130"/>
    <n v="121.23"/>
    <n v="0"/>
    <s v="Compra"/>
    <s v="VisionParts"/>
    <n v="0"/>
    <n v="54.214840425531932"/>
    <n v="0"/>
    <n v="0"/>
  </r>
  <r>
    <n v="1052"/>
    <x v="154"/>
    <x v="2"/>
    <s v="PROD-008"/>
    <x v="5"/>
    <n v="215"/>
    <n v="44.66"/>
    <n v="0"/>
    <s v="Compra"/>
    <s v="TechSupplies Inc,"/>
    <n v="0"/>
    <n v="18.458651685393257"/>
    <n v="0"/>
    <n v="0"/>
  </r>
  <r>
    <n v="1053"/>
    <x v="154"/>
    <x v="2"/>
    <s v="PROD-008"/>
    <x v="5"/>
    <n v="255"/>
    <n v="44.45"/>
    <n v="0"/>
    <s v="Compra"/>
    <s v="VisionParts"/>
    <n v="0"/>
    <n v="18.458651685393257"/>
    <n v="0"/>
    <n v="0"/>
  </r>
  <r>
    <n v="1054"/>
    <x v="154"/>
    <x v="0"/>
    <s v="PROD-010"/>
    <x v="4"/>
    <n v="-31"/>
    <n v="0"/>
    <n v="59.61"/>
    <s v="Venta"/>
    <s v="Venta Directa Online"/>
    <n v="1847.91"/>
    <n v="10.520482758620702"/>
    <n v="326.13496551724177"/>
    <n v="1521.7750344827582"/>
  </r>
  <r>
    <n v="1055"/>
    <x v="154"/>
    <x v="1"/>
    <s v="PROD-009"/>
    <x v="3"/>
    <n v="56"/>
    <n v="152.13999999999999"/>
    <n v="0"/>
    <s v="Fabricación"/>
    <s v="N/A"/>
    <n v="0"/>
    <n v="66.956770642201846"/>
    <n v="0"/>
    <n v="0"/>
  </r>
  <r>
    <n v="1056"/>
    <x v="154"/>
    <x v="0"/>
    <s v="PROD-006"/>
    <x v="7"/>
    <n v="-36"/>
    <n v="0"/>
    <n v="79.27"/>
    <s v="Venta"/>
    <s v="Venta Directa Online"/>
    <n v="2853.72"/>
    <n v="15.49574137931034"/>
    <n v="557.84668965517221"/>
    <n v="2295.8733103448276"/>
  </r>
  <r>
    <n v="1057"/>
    <x v="155"/>
    <x v="1"/>
    <s v="PROD-001"/>
    <x v="6"/>
    <n v="36"/>
    <n v="248.16"/>
    <n v="0"/>
    <s v="Fabricación"/>
    <s v="N/A"/>
    <n v="0"/>
    <n v="111.99406451612904"/>
    <n v="0"/>
    <n v="0"/>
  </r>
  <r>
    <n v="1058"/>
    <x v="155"/>
    <x v="0"/>
    <s v="PROD-003"/>
    <x v="1"/>
    <n v="-13"/>
    <n v="0"/>
    <n v="160.49"/>
    <s v="Venta"/>
    <s v="PC Gamers World"/>
    <n v="2086.37"/>
    <n v="38.917210440456756"/>
    <n v="505.92373572593783"/>
    <n v="1580.4462642740621"/>
  </r>
  <r>
    <n v="1059"/>
    <x v="155"/>
    <x v="0"/>
    <s v="PROD-003"/>
    <x v="1"/>
    <n v="-38"/>
    <n v="0"/>
    <n v="158.36000000000001"/>
    <s v="Venta"/>
    <s v="PC Gamers World"/>
    <n v="6017.68"/>
    <n v="38.917210440456756"/>
    <n v="1478.8539967373567"/>
    <n v="4538.826003262644"/>
  </r>
  <r>
    <n v="1060"/>
    <x v="155"/>
    <x v="2"/>
    <s v="PROD-004"/>
    <x v="9"/>
    <n v="165"/>
    <n v="182.32"/>
    <n v="0"/>
    <s v="Compra"/>
    <s v="VisionParts"/>
    <n v="0"/>
    <n v="81.910562499999997"/>
    <n v="0"/>
    <n v="0"/>
  </r>
  <r>
    <n v="1061"/>
    <x v="155"/>
    <x v="2"/>
    <s v="PROD-008"/>
    <x v="5"/>
    <n v="264"/>
    <n v="44.81"/>
    <n v="0"/>
    <s v="Compra"/>
    <s v="VisionParts"/>
    <n v="0"/>
    <n v="18.458651685393257"/>
    <n v="0"/>
    <n v="0"/>
  </r>
  <r>
    <n v="1062"/>
    <x v="155"/>
    <x v="0"/>
    <s v="PROD-007"/>
    <x v="0"/>
    <n v="-30"/>
    <n v="0"/>
    <n v="129.25"/>
    <s v="Venta"/>
    <s v="Global Office"/>
    <n v="3877.5"/>
    <n v="28.701865793780652"/>
    <n v="861.05597381341954"/>
    <n v="3016.4440261865802"/>
  </r>
  <r>
    <n v="1063"/>
    <x v="155"/>
    <x v="0"/>
    <s v="PROD-010"/>
    <x v="4"/>
    <n v="-26"/>
    <n v="0"/>
    <n v="60.34"/>
    <s v="Venta"/>
    <s v="PC Gamers World"/>
    <n v="1568.8400000000001"/>
    <n v="10.520482758620702"/>
    <n v="273.53255172413822"/>
    <n v="1295.307448275862"/>
  </r>
  <r>
    <n v="1064"/>
    <x v="156"/>
    <x v="0"/>
    <s v="PROD-003"/>
    <x v="1"/>
    <n v="-19"/>
    <n v="0"/>
    <n v="161.12"/>
    <s v="Venta"/>
    <s v="CorpTech Solutions"/>
    <n v="3061.28"/>
    <n v="38.917210440456756"/>
    <n v="739.42699836867837"/>
    <n v="2321.8530016313216"/>
  </r>
  <r>
    <n v="1065"/>
    <x v="156"/>
    <x v="2"/>
    <s v="PROD-003"/>
    <x v="1"/>
    <n v="285"/>
    <n v="84.09"/>
    <n v="0"/>
    <s v="Compra"/>
    <s v="PowerCell Co,"/>
    <n v="0"/>
    <n v="38.917210440456756"/>
    <n v="0"/>
    <n v="0"/>
  </r>
  <r>
    <n v="1066"/>
    <x v="156"/>
    <x v="0"/>
    <s v="PROD-010"/>
    <x v="4"/>
    <n v="-47"/>
    <n v="0"/>
    <n v="59.81"/>
    <s v="Venta"/>
    <s v="PC Gamers World"/>
    <n v="2811.07"/>
    <n v="10.520482758620702"/>
    <n v="494.46268965517299"/>
    <n v="2316.6073103448271"/>
  </r>
  <r>
    <n v="1067"/>
    <x v="156"/>
    <x v="2"/>
    <s v="PROD-004"/>
    <x v="9"/>
    <n v="61"/>
    <n v="183.78"/>
    <n v="0"/>
    <s v="Compra"/>
    <s v="VisionParts"/>
    <n v="0"/>
    <n v="81.910562499999997"/>
    <n v="0"/>
    <n v="0"/>
  </r>
  <r>
    <n v="1068"/>
    <x v="156"/>
    <x v="0"/>
    <s v="PROD-002"/>
    <x v="2"/>
    <n v="-17"/>
    <n v="0"/>
    <n v="901.91"/>
    <s v="Venta"/>
    <s v="EducaTech"/>
    <n v="15332.47"/>
    <n v="206.67616747181975"/>
    <n v="3513.4948470209356"/>
    <n v="11818.975152979063"/>
  </r>
  <r>
    <n v="1069"/>
    <x v="156"/>
    <x v="0"/>
    <s v="PROD-006"/>
    <x v="7"/>
    <n v="-19"/>
    <n v="0"/>
    <n v="80.290000000000006"/>
    <s v="Venta"/>
    <s v="Venta Directa Online"/>
    <n v="1525.5100000000002"/>
    <n v="15.49574137931034"/>
    <n v="294.41908620689645"/>
    <n v="1231.0909137931037"/>
  </r>
  <r>
    <n v="1070"/>
    <x v="156"/>
    <x v="1"/>
    <s v="PROD-009"/>
    <x v="3"/>
    <n v="66"/>
    <n v="148.1"/>
    <n v="0"/>
    <s v="Fabricación"/>
    <s v="N/A"/>
    <n v="0"/>
    <n v="66.956770642201846"/>
    <n v="0"/>
    <n v="0"/>
  </r>
  <r>
    <n v="1071"/>
    <x v="157"/>
    <x v="0"/>
    <s v="PROD-008"/>
    <x v="5"/>
    <n v="-12"/>
    <n v="0"/>
    <n v="94.61"/>
    <s v="Venta"/>
    <s v="CorpTech Solutions"/>
    <n v="1135.32"/>
    <n v="18.458651685393257"/>
    <n v="221.50382022471908"/>
    <n v="913.81617977528083"/>
  </r>
  <r>
    <n v="1072"/>
    <x v="157"/>
    <x v="1"/>
    <s v="PROD-001"/>
    <x v="6"/>
    <n v="83"/>
    <n v="255.07"/>
    <n v="0"/>
    <s v="Fabricación"/>
    <s v="N/A"/>
    <n v="0"/>
    <n v="111.99406451612904"/>
    <n v="0"/>
    <n v="0"/>
  </r>
  <r>
    <n v="1073"/>
    <x v="157"/>
    <x v="0"/>
    <s v="PROD-004"/>
    <x v="9"/>
    <n v="-6"/>
    <n v="0"/>
    <n v="350.25"/>
    <s v="Venta"/>
    <s v="PC Gamers World"/>
    <n v="2101.5"/>
    <n v="81.910562499999997"/>
    <n v="491.46337499999998"/>
    <n v="1610.036625"/>
  </r>
  <r>
    <n v="1074"/>
    <x v="157"/>
    <x v="1"/>
    <s v="PROD-001"/>
    <x v="6"/>
    <n v="77"/>
    <n v="253.05"/>
    <n v="0"/>
    <s v="Fabricación"/>
    <s v="N/A"/>
    <n v="0"/>
    <n v="111.99406451612904"/>
    <n v="0"/>
    <n v="0"/>
  </r>
  <r>
    <n v="1075"/>
    <x v="157"/>
    <x v="0"/>
    <s v="PROD-009"/>
    <x v="3"/>
    <n v="-31"/>
    <n v="0"/>
    <n v="300.06"/>
    <s v="Venta"/>
    <s v="Venta Directa Online"/>
    <n v="9301.86"/>
    <n v="66.956770642201846"/>
    <n v="2075.6598899082574"/>
    <n v="7226.2001100917432"/>
  </r>
  <r>
    <n v="1076"/>
    <x v="157"/>
    <x v="0"/>
    <s v="PROD-001"/>
    <x v="6"/>
    <n v="-8"/>
    <n v="0"/>
    <n v="503.91"/>
    <s v="Venta"/>
    <s v="Venta Directa Online"/>
    <n v="4031.28"/>
    <n v="111.99406451612904"/>
    <n v="895.95251612903235"/>
    <n v="3135.3274838709676"/>
  </r>
  <r>
    <n v="1077"/>
    <x v="158"/>
    <x v="2"/>
    <s v="PROD-006"/>
    <x v="7"/>
    <n v="161"/>
    <n v="35.96"/>
    <n v="0"/>
    <s v="Compra"/>
    <s v="PowerCell Co,"/>
    <n v="0"/>
    <n v="15.49574137931034"/>
    <n v="0"/>
    <n v="0"/>
  </r>
  <r>
    <n v="1078"/>
    <x v="158"/>
    <x v="0"/>
    <s v="PROD-001"/>
    <x v="6"/>
    <n v="-24"/>
    <n v="0"/>
    <n v="501.52"/>
    <s v="Venta"/>
    <s v="Global Office"/>
    <n v="12036.48"/>
    <n v="111.99406451612904"/>
    <n v="2687.8575483870973"/>
    <n v="9348.6224516129023"/>
  </r>
  <r>
    <n v="1079"/>
    <x v="158"/>
    <x v="0"/>
    <s v="PROD-004"/>
    <x v="9"/>
    <n v="-46"/>
    <n v="0"/>
    <n v="351.99"/>
    <s v="Venta"/>
    <s v="EducaTech"/>
    <n v="16191.54"/>
    <n v="81.910562499999997"/>
    <n v="3767.8858749999999"/>
    <n v="12423.654125000001"/>
  </r>
  <r>
    <n v="1080"/>
    <x v="158"/>
    <x v="0"/>
    <s v="PROD-002"/>
    <x v="2"/>
    <n v="-32"/>
    <n v="0"/>
    <n v="897.78"/>
    <s v="Venta"/>
    <s v="Venta Directa Online"/>
    <n v="28728.959999999999"/>
    <n v="206.67616747181975"/>
    <n v="6613.6373590982321"/>
    <n v="22115.322640901766"/>
  </r>
  <r>
    <n v="1081"/>
    <x v="158"/>
    <x v="2"/>
    <s v="PROD-007"/>
    <x v="0"/>
    <n v="239"/>
    <n v="64.430000000000007"/>
    <n v="0"/>
    <s v="Compra"/>
    <s v="Componentes Globales"/>
    <n v="0"/>
    <n v="28.701865793780652"/>
    <n v="0"/>
    <n v="0"/>
  </r>
  <r>
    <n v="1082"/>
    <x v="158"/>
    <x v="2"/>
    <s v="PROD-004"/>
    <x v="9"/>
    <n v="52"/>
    <n v="177.18"/>
    <n v="0"/>
    <s v="Compra"/>
    <s v="PowerCell Co,"/>
    <n v="0"/>
    <n v="81.910562499999997"/>
    <n v="0"/>
    <n v="0"/>
  </r>
  <r>
    <n v="1083"/>
    <x v="158"/>
    <x v="0"/>
    <s v="PROD-009"/>
    <x v="3"/>
    <n v="-33"/>
    <n v="0"/>
    <n v="301.41000000000003"/>
    <s v="Venta"/>
    <s v="Global Office"/>
    <n v="9946.5300000000007"/>
    <n v="66.956770642201846"/>
    <n v="2209.5734311926608"/>
    <n v="7736.9565688073399"/>
  </r>
  <r>
    <n v="1084"/>
    <x v="159"/>
    <x v="0"/>
    <s v="PROD-006"/>
    <x v="7"/>
    <n v="-41"/>
    <n v="0"/>
    <n v="79.28"/>
    <s v="Venta"/>
    <s v="Venta Directa Online"/>
    <n v="3250.48"/>
    <n v="15.49574137931034"/>
    <n v="635.325396551724"/>
    <n v="2615.1546034482762"/>
  </r>
  <r>
    <n v="1085"/>
    <x v="159"/>
    <x v="0"/>
    <s v="PROD-003"/>
    <x v="1"/>
    <n v="-29"/>
    <n v="0"/>
    <n v="158.47999999999999"/>
    <s v="Venta"/>
    <s v="PC Gamers World"/>
    <n v="4595.92"/>
    <n v="38.917210440456756"/>
    <n v="1128.5991027732459"/>
    <n v="3467.3208972267539"/>
  </r>
  <r>
    <n v="1086"/>
    <x v="159"/>
    <x v="0"/>
    <s v="PROD-004"/>
    <x v="9"/>
    <n v="-32"/>
    <n v="0"/>
    <n v="352.5"/>
    <s v="Venta"/>
    <s v="CorpTech Solutions"/>
    <n v="11280"/>
    <n v="81.910562499999997"/>
    <n v="2621.1379999999999"/>
    <n v="8658.862000000001"/>
  </r>
  <r>
    <n v="1087"/>
    <x v="159"/>
    <x v="2"/>
    <s v="PROD-007"/>
    <x v="0"/>
    <n v="61"/>
    <n v="64.47"/>
    <n v="0"/>
    <s v="Compra"/>
    <s v="TechSupplies Inc,"/>
    <n v="0"/>
    <n v="28.701865793780652"/>
    <n v="0"/>
    <n v="0"/>
  </r>
  <r>
    <n v="1088"/>
    <x v="159"/>
    <x v="1"/>
    <s v="PROD-001"/>
    <x v="6"/>
    <n v="31"/>
    <n v="247.42"/>
    <n v="0"/>
    <s v="Fabricación"/>
    <s v="N/A"/>
    <n v="0"/>
    <n v="111.99406451612904"/>
    <n v="0"/>
    <n v="0"/>
  </r>
  <r>
    <n v="1089"/>
    <x v="159"/>
    <x v="2"/>
    <s v="PROD-003"/>
    <x v="1"/>
    <n v="66"/>
    <n v="84.66"/>
    <n v="0"/>
    <s v="Compra"/>
    <s v="Componentes Globales"/>
    <n v="0"/>
    <n v="38.917210440456756"/>
    <n v="0"/>
    <n v="0"/>
  </r>
  <r>
    <n v="1090"/>
    <x v="159"/>
    <x v="2"/>
    <s v="PROD-007"/>
    <x v="0"/>
    <n v="238"/>
    <n v="64.92"/>
    <n v="0"/>
    <s v="Compra"/>
    <s v="VisionParts"/>
    <n v="0"/>
    <n v="28.701865793780652"/>
    <n v="0"/>
    <n v="0"/>
  </r>
  <r>
    <n v="1091"/>
    <x v="160"/>
    <x v="0"/>
    <s v="PROD-009"/>
    <x v="3"/>
    <n v="-43"/>
    <n v="0"/>
    <n v="301.82"/>
    <s v="Venta"/>
    <s v="EducaTech"/>
    <n v="12978.26"/>
    <n v="66.956770642201846"/>
    <n v="2879.1411376146793"/>
    <n v="10099.118862385321"/>
  </r>
  <r>
    <n v="1092"/>
    <x v="160"/>
    <x v="0"/>
    <s v="PROD-004"/>
    <x v="9"/>
    <n v="-49"/>
    <n v="0"/>
    <n v="350.93"/>
    <s v="Venta"/>
    <s v="PC Gamers World"/>
    <n v="17195.57"/>
    <n v="81.910562499999997"/>
    <n v="4013.6175625000001"/>
    <n v="13181.9524375"/>
  </r>
  <r>
    <n v="1093"/>
    <x v="160"/>
    <x v="0"/>
    <s v="PROD-003"/>
    <x v="1"/>
    <n v="-5"/>
    <n v="0"/>
    <n v="159.12"/>
    <s v="Venta"/>
    <s v="Venta Directa Online"/>
    <n v="795.6"/>
    <n v="38.917210440456756"/>
    <n v="194.58605220228378"/>
    <n v="601.01394779771624"/>
  </r>
  <r>
    <n v="1094"/>
    <x v="160"/>
    <x v="0"/>
    <s v="PROD-005"/>
    <x v="8"/>
    <n v="-47"/>
    <n v="0"/>
    <n v="221.84"/>
    <s v="Venta"/>
    <s v="Venta Directa Online"/>
    <n v="10426.48"/>
    <n v="54.214840425531932"/>
    <n v="2548.0975000000008"/>
    <n v="7878.3824999999988"/>
  </r>
  <r>
    <n v="1095"/>
    <x v="160"/>
    <x v="2"/>
    <s v="PROD-004"/>
    <x v="9"/>
    <n v="149"/>
    <n v="178.24"/>
    <n v="0"/>
    <s v="Compra"/>
    <s v="Componentes Globales"/>
    <n v="0"/>
    <n v="81.910562499999997"/>
    <n v="0"/>
    <n v="0"/>
  </r>
  <r>
    <n v="1096"/>
    <x v="160"/>
    <x v="0"/>
    <s v="PROD-001"/>
    <x v="6"/>
    <n v="-48"/>
    <n v="0"/>
    <n v="495.71"/>
    <s v="Venta"/>
    <s v="Venta Directa Online"/>
    <n v="23794.079999999998"/>
    <n v="111.99406451612904"/>
    <n v="5375.7150967741945"/>
    <n v="18418.364903225804"/>
  </r>
  <r>
    <n v="1097"/>
    <x v="160"/>
    <x v="0"/>
    <s v="PROD-003"/>
    <x v="1"/>
    <n v="-18"/>
    <n v="0"/>
    <n v="159.66"/>
    <s v="Venta"/>
    <s v="Global Office"/>
    <n v="2873.88"/>
    <n v="38.917210440456756"/>
    <n v="700.50978792822161"/>
    <n v="2173.3702120717785"/>
  </r>
  <r>
    <n v="1098"/>
    <x v="161"/>
    <x v="2"/>
    <s v="PROD-006"/>
    <x v="7"/>
    <n v="133"/>
    <n v="35.42"/>
    <n v="0"/>
    <s v="Compra"/>
    <s v="Componentes Globales"/>
    <n v="0"/>
    <n v="15.49574137931034"/>
    <n v="0"/>
    <n v="0"/>
  </r>
  <r>
    <n v="1099"/>
    <x v="161"/>
    <x v="0"/>
    <s v="PROD-010"/>
    <x v="4"/>
    <n v="-18"/>
    <n v="0"/>
    <n v="59.99"/>
    <s v="Venta"/>
    <s v="PC Gamers World"/>
    <n v="1079.82"/>
    <n v="10.520482758620702"/>
    <n v="189.36868965517263"/>
    <n v="890.45131034482733"/>
  </r>
  <r>
    <n v="1100"/>
    <x v="161"/>
    <x v="0"/>
    <s v="PROD-005"/>
    <x v="8"/>
    <n v="-19"/>
    <n v="0"/>
    <n v="218.49"/>
    <s v="Venta"/>
    <s v="PC Gamers World"/>
    <n v="4151.3100000000004"/>
    <n v="54.214840425531932"/>
    <n v="1030.0819680851066"/>
    <n v="3121.228031914894"/>
  </r>
  <r>
    <n v="1101"/>
    <x v="161"/>
    <x v="0"/>
    <s v="PROD-003"/>
    <x v="1"/>
    <n v="-31"/>
    <n v="0"/>
    <n v="159.79"/>
    <s v="Venta"/>
    <s v="PC Gamers World"/>
    <n v="4953.49"/>
    <n v="38.917210440456756"/>
    <n v="1206.4335236541594"/>
    <n v="3747.0564763458406"/>
  </r>
  <r>
    <n v="1102"/>
    <x v="161"/>
    <x v="0"/>
    <s v="PROD-006"/>
    <x v="7"/>
    <n v="-45"/>
    <n v="0"/>
    <n v="79.19"/>
    <s v="Venta"/>
    <s v="CorpTech Solutions"/>
    <n v="3563.5499999999997"/>
    <n v="15.49574137931034"/>
    <n v="697.30836206896527"/>
    <n v="2866.2416379310343"/>
  </r>
  <r>
    <n v="1103"/>
    <x v="161"/>
    <x v="1"/>
    <s v="PROD-002"/>
    <x v="2"/>
    <n v="76"/>
    <n v="457.77"/>
    <n v="0"/>
    <s v="Fabricación"/>
    <s v="N/A"/>
    <n v="0"/>
    <n v="206.67616747181975"/>
    <n v="0"/>
    <n v="0"/>
  </r>
  <r>
    <n v="1104"/>
    <x v="161"/>
    <x v="0"/>
    <s v="PROD-002"/>
    <x v="2"/>
    <n v="-16"/>
    <n v="0"/>
    <n v="891.02"/>
    <s v="Venta"/>
    <s v="CorpTech Solutions"/>
    <n v="14256.32"/>
    <n v="206.67616747181975"/>
    <n v="3306.818679549116"/>
    <n v="10949.501320450883"/>
  </r>
  <r>
    <n v="1105"/>
    <x v="162"/>
    <x v="0"/>
    <s v="PROD-008"/>
    <x v="5"/>
    <n v="-27"/>
    <n v="0"/>
    <n v="94.74"/>
    <s v="Venta"/>
    <s v="EducaTech"/>
    <n v="2557.98"/>
    <n v="18.458651685393257"/>
    <n v="498.3835955056179"/>
    <n v="2059.5964044943821"/>
  </r>
  <r>
    <n v="1106"/>
    <x v="162"/>
    <x v="1"/>
    <s v="PROD-009"/>
    <x v="3"/>
    <n v="62"/>
    <n v="147.96"/>
    <n v="0"/>
    <s v="Fabricación"/>
    <s v="N/A"/>
    <n v="0"/>
    <n v="66.956770642201846"/>
    <n v="0"/>
    <n v="0"/>
  </r>
  <r>
    <n v="1107"/>
    <x v="162"/>
    <x v="1"/>
    <s v="PROD-009"/>
    <x v="3"/>
    <n v="76"/>
    <n v="149.11000000000001"/>
    <n v="0"/>
    <s v="Fabricación"/>
    <s v="N/A"/>
    <n v="0"/>
    <n v="66.956770642201846"/>
    <n v="0"/>
    <n v="0"/>
  </r>
  <r>
    <n v="1108"/>
    <x v="162"/>
    <x v="0"/>
    <s v="PROD-007"/>
    <x v="0"/>
    <n v="-12"/>
    <n v="0"/>
    <n v="130.1"/>
    <s v="Venta"/>
    <s v="PC Gamers World"/>
    <n v="1561.1999999999998"/>
    <n v="28.701865793780652"/>
    <n v="344.42238952536781"/>
    <n v="1216.777610474632"/>
  </r>
  <r>
    <n v="1109"/>
    <x v="162"/>
    <x v="0"/>
    <s v="PROD-007"/>
    <x v="0"/>
    <n v="-32"/>
    <n v="0"/>
    <n v="130.97999999999999"/>
    <s v="Venta"/>
    <s v="CorpTech Solutions"/>
    <n v="4191.3599999999997"/>
    <n v="28.701865793780652"/>
    <n v="918.45970540098085"/>
    <n v="3272.9002945990187"/>
  </r>
  <r>
    <n v="1110"/>
    <x v="162"/>
    <x v="1"/>
    <s v="PROD-001"/>
    <x v="6"/>
    <n v="76"/>
    <n v="246.61"/>
    <n v="0"/>
    <s v="Fabricación"/>
    <s v="N/A"/>
    <n v="0"/>
    <n v="111.99406451612904"/>
    <n v="0"/>
    <n v="0"/>
  </r>
  <r>
    <n v="1111"/>
    <x v="163"/>
    <x v="0"/>
    <s v="PROD-010"/>
    <x v="4"/>
    <n v="-20"/>
    <n v="0"/>
    <n v="59.52"/>
    <s v="Venta"/>
    <s v="Venta Directa Online"/>
    <n v="1190.4000000000001"/>
    <n v="10.520482758620702"/>
    <n v="210.40965517241403"/>
    <n v="979.99034482758611"/>
  </r>
  <r>
    <n v="1112"/>
    <x v="163"/>
    <x v="0"/>
    <s v="PROD-009"/>
    <x v="3"/>
    <n v="-25"/>
    <n v="0"/>
    <n v="298.33"/>
    <s v="Venta"/>
    <s v="Venta Directa Online"/>
    <n v="7458.25"/>
    <n v="66.956770642201846"/>
    <n v="1673.9192660550461"/>
    <n v="5784.3307339449539"/>
  </r>
  <r>
    <n v="1113"/>
    <x v="163"/>
    <x v="0"/>
    <s v="PROD-003"/>
    <x v="1"/>
    <n v="-32"/>
    <n v="0"/>
    <n v="160.38999999999999"/>
    <s v="Venta"/>
    <s v="EducaTech"/>
    <n v="5132.4799999999996"/>
    <n v="38.917210440456756"/>
    <n v="1245.3507340946162"/>
    <n v="3887.1292659053834"/>
  </r>
  <r>
    <n v="1114"/>
    <x v="163"/>
    <x v="0"/>
    <s v="PROD-008"/>
    <x v="5"/>
    <n v="-41"/>
    <n v="0"/>
    <n v="95.8"/>
    <s v="Venta"/>
    <s v="Global Office"/>
    <n v="3927.7999999999997"/>
    <n v="18.458651685393257"/>
    <n v="756.80471910112351"/>
    <n v="3170.9952808988764"/>
  </r>
  <r>
    <n v="1115"/>
    <x v="163"/>
    <x v="1"/>
    <s v="PROD-002"/>
    <x v="2"/>
    <n v="87"/>
    <n v="458.77"/>
    <n v="0"/>
    <s v="Fabricación"/>
    <s v="N/A"/>
    <n v="0"/>
    <n v="206.67616747181975"/>
    <n v="0"/>
    <n v="0"/>
  </r>
  <r>
    <n v="1116"/>
    <x v="163"/>
    <x v="2"/>
    <s v="PROD-006"/>
    <x v="7"/>
    <n v="204"/>
    <n v="35.42"/>
    <n v="0"/>
    <s v="Compra"/>
    <s v="Componentes Globales"/>
    <n v="0"/>
    <n v="15.49574137931034"/>
    <n v="0"/>
    <n v="0"/>
  </r>
  <r>
    <n v="1117"/>
    <x v="163"/>
    <x v="2"/>
    <s v="PROD-004"/>
    <x v="9"/>
    <n v="173"/>
    <n v="180.38"/>
    <n v="0"/>
    <s v="Compra"/>
    <s v="VisionParts"/>
    <n v="0"/>
    <n v="81.910562499999997"/>
    <n v="0"/>
    <n v="0"/>
  </r>
  <r>
    <n v="1118"/>
    <x v="164"/>
    <x v="0"/>
    <s v="PROD-003"/>
    <x v="1"/>
    <n v="-31"/>
    <n v="0"/>
    <n v="159.4"/>
    <s v="Venta"/>
    <s v="EducaTech"/>
    <n v="4941.4000000000005"/>
    <n v="38.917210440456756"/>
    <n v="1206.4335236541594"/>
    <n v="3734.9664763458413"/>
  </r>
  <r>
    <n v="1119"/>
    <x v="164"/>
    <x v="1"/>
    <s v="PROD-009"/>
    <x v="3"/>
    <n v="52"/>
    <n v="148.9"/>
    <n v="0"/>
    <s v="Fabricación"/>
    <s v="N/A"/>
    <n v="0"/>
    <n v="66.956770642201846"/>
    <n v="0"/>
    <n v="0"/>
  </r>
  <r>
    <n v="1120"/>
    <x v="164"/>
    <x v="1"/>
    <s v="PROD-001"/>
    <x v="6"/>
    <n v="41"/>
    <n v="250.54"/>
    <n v="0"/>
    <s v="Fabricación"/>
    <s v="N/A"/>
    <n v="0"/>
    <n v="111.99406451612904"/>
    <n v="0"/>
    <n v="0"/>
  </r>
  <r>
    <n v="1121"/>
    <x v="164"/>
    <x v="0"/>
    <s v="PROD-003"/>
    <x v="1"/>
    <n v="-14"/>
    <n v="0"/>
    <n v="159.09"/>
    <s v="Venta"/>
    <s v="EducaTech"/>
    <n v="2227.2600000000002"/>
    <n v="38.917210440456756"/>
    <n v="544.84094616639459"/>
    <n v="1682.4190538336056"/>
  </r>
  <r>
    <n v="1122"/>
    <x v="164"/>
    <x v="0"/>
    <s v="PROD-006"/>
    <x v="7"/>
    <n v="-16"/>
    <n v="0"/>
    <n v="80.53"/>
    <s v="Venta"/>
    <s v="Global Office"/>
    <n v="1288.48"/>
    <n v="15.49574137931034"/>
    <n v="247.93186206896544"/>
    <n v="1040.5481379310345"/>
  </r>
  <r>
    <n v="1123"/>
    <x v="164"/>
    <x v="0"/>
    <s v="PROD-008"/>
    <x v="5"/>
    <n v="-48"/>
    <n v="0"/>
    <n v="94.11"/>
    <s v="Venta"/>
    <s v="EducaTech"/>
    <n v="4517.28"/>
    <n v="18.458651685393257"/>
    <n v="886.01528089887631"/>
    <n v="3631.2647191011233"/>
  </r>
  <r>
    <n v="1124"/>
    <x v="164"/>
    <x v="0"/>
    <s v="PROD-003"/>
    <x v="1"/>
    <n v="-29"/>
    <n v="0"/>
    <n v="161.25"/>
    <s v="Venta"/>
    <s v="Global Office"/>
    <n v="4676.25"/>
    <n v="38.917210440456756"/>
    <n v="1128.5991027732459"/>
    <n v="3547.6508972267538"/>
  </r>
  <r>
    <n v="1125"/>
    <x v="165"/>
    <x v="0"/>
    <s v="PROD-002"/>
    <x v="2"/>
    <n v="-10"/>
    <n v="0"/>
    <n v="905.34"/>
    <s v="Venta"/>
    <s v="Venta Directa Online"/>
    <n v="9053.4"/>
    <n v="206.67616747181975"/>
    <n v="2066.7616747181974"/>
    <n v="6986.6383252818023"/>
  </r>
  <r>
    <n v="1126"/>
    <x v="165"/>
    <x v="0"/>
    <s v="PROD-006"/>
    <x v="7"/>
    <n v="-30"/>
    <n v="0"/>
    <n v="79.930000000000007"/>
    <s v="Venta"/>
    <s v="Global Office"/>
    <n v="2397.9"/>
    <n v="15.49574137931034"/>
    <n v="464.8722413793102"/>
    <n v="1933.0277586206898"/>
  </r>
  <r>
    <n v="1127"/>
    <x v="165"/>
    <x v="0"/>
    <s v="PROD-006"/>
    <x v="7"/>
    <n v="-34"/>
    <n v="0"/>
    <n v="80.510000000000005"/>
    <s v="Venta"/>
    <s v="PC Gamers World"/>
    <n v="2737.34"/>
    <n v="15.49574137931034"/>
    <n v="526.85520689655152"/>
    <n v="2210.4847931034487"/>
  </r>
  <r>
    <n v="1128"/>
    <x v="165"/>
    <x v="2"/>
    <s v="PROD-010"/>
    <x v="4"/>
    <n v="181"/>
    <n v="25.13"/>
    <n v="0"/>
    <s v="Compra"/>
    <s v="PowerCell Co,"/>
    <n v="0"/>
    <n v="10.520482758620702"/>
    <n v="0"/>
    <n v="0"/>
  </r>
  <r>
    <n v="1129"/>
    <x v="165"/>
    <x v="2"/>
    <s v="PROD-006"/>
    <x v="7"/>
    <n v="76"/>
    <n v="36.04"/>
    <n v="0"/>
    <s v="Compra"/>
    <s v="PowerCell Co,"/>
    <n v="0"/>
    <n v="15.49574137931034"/>
    <n v="0"/>
    <n v="0"/>
  </r>
  <r>
    <n v="1130"/>
    <x v="165"/>
    <x v="0"/>
    <s v="PROD-003"/>
    <x v="1"/>
    <n v="-34"/>
    <n v="0"/>
    <n v="160.13"/>
    <s v="Venta"/>
    <s v="Venta Directa Online"/>
    <n v="5444.42"/>
    <n v="38.917210440456756"/>
    <n v="1323.1851549755297"/>
    <n v="4121.2348450244699"/>
  </r>
  <r>
    <n v="1131"/>
    <x v="165"/>
    <x v="2"/>
    <s v="PROD-004"/>
    <x v="9"/>
    <n v="129"/>
    <n v="183.78"/>
    <n v="0"/>
    <s v="Compra"/>
    <s v="TechSupplies Inc,"/>
    <n v="0"/>
    <n v="81.910562499999997"/>
    <n v="0"/>
    <n v="0"/>
  </r>
  <r>
    <n v="1132"/>
    <x v="166"/>
    <x v="0"/>
    <s v="PROD-007"/>
    <x v="0"/>
    <n v="-40"/>
    <n v="0"/>
    <n v="130.6"/>
    <s v="Venta"/>
    <s v="CorpTech Solutions"/>
    <n v="5224"/>
    <n v="28.701865793780652"/>
    <n v="1148.074631751226"/>
    <n v="4075.9253682487742"/>
  </r>
  <r>
    <n v="1133"/>
    <x v="166"/>
    <x v="0"/>
    <s v="PROD-007"/>
    <x v="0"/>
    <n v="-19"/>
    <n v="0"/>
    <n v="130.15"/>
    <s v="Venta"/>
    <s v="Global Office"/>
    <n v="2472.85"/>
    <n v="28.701865793780652"/>
    <n v="545.33545008183239"/>
    <n v="1927.5145499181676"/>
  </r>
  <r>
    <n v="1134"/>
    <x v="166"/>
    <x v="2"/>
    <s v="PROD-004"/>
    <x v="9"/>
    <n v="257"/>
    <n v="178.92"/>
    <n v="0"/>
    <s v="Compra"/>
    <s v="PowerCell Co,"/>
    <n v="0"/>
    <n v="81.910562499999997"/>
    <n v="0"/>
    <n v="0"/>
  </r>
  <r>
    <n v="1135"/>
    <x v="166"/>
    <x v="0"/>
    <s v="PROD-010"/>
    <x v="4"/>
    <n v="-30"/>
    <n v="0"/>
    <n v="60.04"/>
    <s v="Venta"/>
    <s v="PC Gamers World"/>
    <n v="1801.2"/>
    <n v="10.520482758620702"/>
    <n v="315.61448275862108"/>
    <n v="1485.585517241379"/>
  </r>
  <r>
    <n v="1136"/>
    <x v="166"/>
    <x v="1"/>
    <s v="PROD-002"/>
    <x v="2"/>
    <n v="42"/>
    <n v="455.31"/>
    <n v="0"/>
    <s v="Fabricación"/>
    <s v="N/A"/>
    <n v="0"/>
    <n v="206.67616747181975"/>
    <n v="0"/>
    <n v="0"/>
  </r>
  <r>
    <n v="1137"/>
    <x v="166"/>
    <x v="0"/>
    <s v="PROD-003"/>
    <x v="1"/>
    <n v="-18"/>
    <n v="0"/>
    <n v="161.43"/>
    <s v="Venta"/>
    <s v="Global Office"/>
    <n v="2905.7400000000002"/>
    <n v="38.917210440456756"/>
    <n v="700.50978792822161"/>
    <n v="2205.2302120717786"/>
  </r>
  <r>
    <n v="1138"/>
    <x v="166"/>
    <x v="0"/>
    <s v="PROD-006"/>
    <x v="7"/>
    <n v="-39"/>
    <n v="0"/>
    <n v="80.599999999999994"/>
    <s v="Venta"/>
    <s v="Venta Directa Online"/>
    <n v="3143.3999999999996"/>
    <n v="15.49574137931034"/>
    <n v="604.33391379310331"/>
    <n v="2539.0660862068962"/>
  </r>
  <r>
    <n v="1139"/>
    <x v="167"/>
    <x v="0"/>
    <s v="PROD-009"/>
    <x v="3"/>
    <n v="-38"/>
    <n v="0"/>
    <n v="297.92"/>
    <s v="Venta"/>
    <s v="EducaTech"/>
    <n v="11320.960000000001"/>
    <n v="66.956770642201846"/>
    <n v="2544.3572844036703"/>
    <n v="8776.6027155963311"/>
  </r>
  <r>
    <n v="1140"/>
    <x v="167"/>
    <x v="2"/>
    <s v="PROD-003"/>
    <x v="1"/>
    <n v="81"/>
    <n v="84.37"/>
    <n v="0"/>
    <s v="Compra"/>
    <s v="PowerCell Co,"/>
    <n v="0"/>
    <n v="38.917210440456756"/>
    <n v="0"/>
    <n v="0"/>
  </r>
  <r>
    <n v="1141"/>
    <x v="167"/>
    <x v="2"/>
    <s v="PROD-006"/>
    <x v="7"/>
    <n v="79"/>
    <n v="35.770000000000003"/>
    <n v="0"/>
    <s v="Compra"/>
    <s v="VisionParts"/>
    <n v="0"/>
    <n v="15.49574137931034"/>
    <n v="0"/>
    <n v="0"/>
  </r>
  <r>
    <n v="1142"/>
    <x v="167"/>
    <x v="1"/>
    <s v="PROD-002"/>
    <x v="2"/>
    <n v="56"/>
    <n v="443.54"/>
    <n v="0"/>
    <s v="Fabricación"/>
    <s v="N/A"/>
    <n v="0"/>
    <n v="206.67616747181975"/>
    <n v="0"/>
    <n v="0"/>
  </r>
  <r>
    <n v="1143"/>
    <x v="167"/>
    <x v="1"/>
    <s v="PROD-009"/>
    <x v="3"/>
    <n v="36"/>
    <n v="150.72"/>
    <n v="0"/>
    <s v="Fabricación"/>
    <s v="N/A"/>
    <n v="0"/>
    <n v="66.956770642201846"/>
    <n v="0"/>
    <n v="0"/>
  </r>
  <r>
    <n v="1144"/>
    <x v="167"/>
    <x v="1"/>
    <s v="PROD-001"/>
    <x v="6"/>
    <n v="74"/>
    <n v="247.15"/>
    <n v="0"/>
    <s v="Fabricación"/>
    <s v="N/A"/>
    <n v="0"/>
    <n v="111.99406451612904"/>
    <n v="0"/>
    <n v="0"/>
  </r>
  <r>
    <n v="1145"/>
    <x v="168"/>
    <x v="0"/>
    <s v="PROD-006"/>
    <x v="7"/>
    <n v="-23"/>
    <n v="0"/>
    <n v="79.56"/>
    <s v="Venta"/>
    <s v="CorpTech Solutions"/>
    <n v="1829.88"/>
    <n v="15.49574137931034"/>
    <n v="356.40205172413783"/>
    <n v="1473.4779482758622"/>
  </r>
  <r>
    <n v="1146"/>
    <x v="168"/>
    <x v="0"/>
    <s v="PROD-010"/>
    <x v="4"/>
    <n v="-41"/>
    <n v="0"/>
    <n v="59.62"/>
    <s v="Venta"/>
    <s v="EducaTech"/>
    <n v="2444.42"/>
    <n v="10.520482758620702"/>
    <n v="431.33979310344876"/>
    <n v="2013.0802068965513"/>
  </r>
  <r>
    <n v="1147"/>
    <x v="168"/>
    <x v="0"/>
    <s v="PROD-003"/>
    <x v="1"/>
    <n v="-50"/>
    <n v="0"/>
    <n v="161.07"/>
    <s v="Venta"/>
    <s v="Venta Directa Online"/>
    <n v="8053.5"/>
    <n v="38.917210440456756"/>
    <n v="1945.8605220228378"/>
    <n v="6107.6394779771617"/>
  </r>
  <r>
    <n v="1148"/>
    <x v="168"/>
    <x v="0"/>
    <s v="PROD-007"/>
    <x v="0"/>
    <n v="-32"/>
    <n v="0"/>
    <n v="128.96"/>
    <s v="Venta"/>
    <s v="Venta Directa Online"/>
    <n v="4126.72"/>
    <n v="28.701865793780652"/>
    <n v="918.45970540098085"/>
    <n v="3208.2602945990193"/>
  </r>
  <r>
    <n v="1149"/>
    <x v="168"/>
    <x v="0"/>
    <s v="PROD-003"/>
    <x v="1"/>
    <n v="-40"/>
    <n v="0"/>
    <n v="159.65"/>
    <s v="Venta"/>
    <s v="Venta Directa Online"/>
    <n v="6386"/>
    <n v="38.917210440456756"/>
    <n v="1556.6884176182703"/>
    <n v="4829.3115823817297"/>
  </r>
  <r>
    <n v="1150"/>
    <x v="168"/>
    <x v="1"/>
    <s v="PROD-002"/>
    <x v="2"/>
    <n v="48"/>
    <n v="455.14"/>
    <n v="0"/>
    <s v="Fabricación"/>
    <s v="N/A"/>
    <n v="0"/>
    <n v="206.67616747181975"/>
    <n v="0"/>
    <n v="0"/>
  </r>
  <r>
    <n v="1151"/>
    <x v="168"/>
    <x v="2"/>
    <s v="PROD-004"/>
    <x v="9"/>
    <n v="105"/>
    <n v="179.27"/>
    <n v="0"/>
    <s v="Compra"/>
    <s v="TechSupplies Inc,"/>
    <n v="0"/>
    <n v="81.910562499999997"/>
    <n v="0"/>
    <n v="0"/>
  </r>
  <r>
    <n v="1152"/>
    <x v="169"/>
    <x v="1"/>
    <s v="PROD-002"/>
    <x v="2"/>
    <n v="37"/>
    <n v="458.75"/>
    <n v="0"/>
    <s v="Fabricación"/>
    <s v="N/A"/>
    <n v="0"/>
    <n v="206.67616747181975"/>
    <n v="0"/>
    <n v="0"/>
  </r>
  <r>
    <n v="1153"/>
    <x v="169"/>
    <x v="2"/>
    <s v="PROD-004"/>
    <x v="9"/>
    <n v="151"/>
    <n v="181.45"/>
    <n v="0"/>
    <s v="Compra"/>
    <s v="Componentes Globales"/>
    <n v="0"/>
    <n v="81.910562499999997"/>
    <n v="0"/>
    <n v="0"/>
  </r>
  <r>
    <n v="1154"/>
    <x v="169"/>
    <x v="1"/>
    <s v="PROD-009"/>
    <x v="3"/>
    <n v="78"/>
    <n v="149.76"/>
    <n v="0"/>
    <s v="Fabricación"/>
    <s v="N/A"/>
    <n v="0"/>
    <n v="66.956770642201846"/>
    <n v="0"/>
    <n v="0"/>
  </r>
  <r>
    <n v="1155"/>
    <x v="169"/>
    <x v="0"/>
    <s v="PROD-007"/>
    <x v="0"/>
    <n v="-15"/>
    <n v="0"/>
    <n v="130.69999999999999"/>
    <s v="Venta"/>
    <s v="CorpTech Solutions"/>
    <n v="1960.4999999999998"/>
    <n v="28.701865793780652"/>
    <n v="430.52798690670977"/>
    <n v="1529.9720130932901"/>
  </r>
  <r>
    <n v="1156"/>
    <x v="169"/>
    <x v="0"/>
    <s v="PROD-004"/>
    <x v="9"/>
    <n v="-45"/>
    <n v="0"/>
    <n v="347.8"/>
    <s v="Venta"/>
    <s v="Global Office"/>
    <n v="15651"/>
    <n v="81.910562499999997"/>
    <n v="3685.9753124999997"/>
    <n v="11965.024687500001"/>
  </r>
  <r>
    <n v="1157"/>
    <x v="169"/>
    <x v="0"/>
    <s v="PROD-002"/>
    <x v="2"/>
    <n v="-14"/>
    <n v="0"/>
    <n v="896.22"/>
    <s v="Venta"/>
    <s v="CorpTech Solutions"/>
    <n v="12547.08"/>
    <n v="206.67616747181975"/>
    <n v="2893.4663446054765"/>
    <n v="9653.6136553945234"/>
  </r>
  <r>
    <n v="1158"/>
    <x v="169"/>
    <x v="0"/>
    <s v="PROD-004"/>
    <x v="9"/>
    <n v="-16"/>
    <n v="0"/>
    <n v="350.04"/>
    <s v="Venta"/>
    <s v="EducaTech"/>
    <n v="5600.64"/>
    <n v="81.910562499999997"/>
    <n v="1310.569"/>
    <n v="4290.0709999999999"/>
  </r>
  <r>
    <n v="1159"/>
    <x v="170"/>
    <x v="2"/>
    <s v="PROD-010"/>
    <x v="4"/>
    <n v="269"/>
    <n v="24.88"/>
    <n v="0"/>
    <s v="Compra"/>
    <s v="PowerCell Co,"/>
    <n v="0"/>
    <n v="10.520482758620702"/>
    <n v="0"/>
    <n v="0"/>
  </r>
  <r>
    <n v="1160"/>
    <x v="170"/>
    <x v="0"/>
    <s v="PROD-008"/>
    <x v="5"/>
    <n v="-41"/>
    <n v="0"/>
    <n v="95.59"/>
    <s v="Venta"/>
    <s v="CorpTech Solutions"/>
    <n v="3919.19"/>
    <n v="18.458651685393257"/>
    <n v="756.80471910112351"/>
    <n v="3162.3852808988768"/>
  </r>
  <r>
    <n v="1161"/>
    <x v="170"/>
    <x v="0"/>
    <s v="PROD-008"/>
    <x v="5"/>
    <n v="-41"/>
    <n v="0"/>
    <n v="94.94"/>
    <s v="Venta"/>
    <s v="Global Office"/>
    <n v="3892.54"/>
    <n v="18.458651685393257"/>
    <n v="756.80471910112351"/>
    <n v="3135.7352808988762"/>
  </r>
  <r>
    <n v="1162"/>
    <x v="170"/>
    <x v="1"/>
    <s v="PROD-001"/>
    <x v="6"/>
    <n v="37"/>
    <n v="248.47"/>
    <n v="0"/>
    <s v="Fabricación"/>
    <s v="N/A"/>
    <n v="0"/>
    <n v="111.99406451612904"/>
    <n v="0"/>
    <n v="0"/>
  </r>
  <r>
    <n v="1163"/>
    <x v="170"/>
    <x v="0"/>
    <s v="PROD-009"/>
    <x v="3"/>
    <n v="-35"/>
    <n v="0"/>
    <n v="299.42"/>
    <s v="Venta"/>
    <s v="Venta Directa Online"/>
    <n v="10479.700000000001"/>
    <n v="66.956770642201846"/>
    <n v="2343.4869724770647"/>
    <n v="8136.2130275229356"/>
  </r>
  <r>
    <n v="1164"/>
    <x v="170"/>
    <x v="2"/>
    <s v="PROD-008"/>
    <x v="5"/>
    <n v="210"/>
    <n v="45.36"/>
    <n v="0"/>
    <s v="Compra"/>
    <s v="PowerCell Co,"/>
    <n v="0"/>
    <n v="18.458651685393257"/>
    <n v="0"/>
    <n v="0"/>
  </r>
  <r>
    <n v="1165"/>
    <x v="170"/>
    <x v="0"/>
    <s v="PROD-005"/>
    <x v="8"/>
    <n v="-44"/>
    <n v="0"/>
    <n v="219.55"/>
    <s v="Venta"/>
    <s v="Global Office"/>
    <n v="9660.2000000000007"/>
    <n v="54.214840425531932"/>
    <n v="2385.4529787234051"/>
    <n v="7274.7470212765957"/>
  </r>
  <r>
    <n v="1166"/>
    <x v="171"/>
    <x v="0"/>
    <s v="PROD-010"/>
    <x v="4"/>
    <n v="-42"/>
    <n v="0"/>
    <n v="60.01"/>
    <s v="Venta"/>
    <s v="Global Office"/>
    <n v="2520.42"/>
    <n v="10.520482758620702"/>
    <n v="441.86027586206944"/>
    <n v="2078.5597241379305"/>
  </r>
  <r>
    <n v="1167"/>
    <x v="171"/>
    <x v="0"/>
    <s v="PROD-004"/>
    <x v="9"/>
    <n v="-28"/>
    <n v="0"/>
    <n v="352.89"/>
    <s v="Venta"/>
    <s v="PC Gamers World"/>
    <n v="9880.92"/>
    <n v="81.910562499999997"/>
    <n v="2293.49575"/>
    <n v="7587.42425"/>
  </r>
  <r>
    <n v="1168"/>
    <x v="171"/>
    <x v="0"/>
    <s v="PROD-007"/>
    <x v="0"/>
    <n v="-48"/>
    <n v="0"/>
    <n v="130.69999999999999"/>
    <s v="Venta"/>
    <s v="Global Office"/>
    <n v="6273.5999999999995"/>
    <n v="28.701865793780652"/>
    <n v="1377.6895581014712"/>
    <n v="4895.910441898528"/>
  </r>
  <r>
    <n v="1169"/>
    <x v="171"/>
    <x v="0"/>
    <s v="PROD-006"/>
    <x v="7"/>
    <n v="-45"/>
    <n v="0"/>
    <n v="79.64"/>
    <s v="Venta"/>
    <s v="PC Gamers World"/>
    <n v="3583.8"/>
    <n v="15.49574137931034"/>
    <n v="697.30836206896527"/>
    <n v="2886.4916379310348"/>
  </r>
  <r>
    <n v="1170"/>
    <x v="171"/>
    <x v="2"/>
    <s v="PROD-007"/>
    <x v="0"/>
    <n v="131"/>
    <n v="66.03"/>
    <n v="0"/>
    <s v="Compra"/>
    <s v="PowerCell Co,"/>
    <n v="0"/>
    <n v="28.701865793780652"/>
    <n v="0"/>
    <n v="0"/>
  </r>
  <r>
    <n v="1171"/>
    <x v="171"/>
    <x v="0"/>
    <s v="PROD-006"/>
    <x v="7"/>
    <n v="-32"/>
    <n v="0"/>
    <n v="80.59"/>
    <s v="Venta"/>
    <s v="EducaTech"/>
    <n v="2578.88"/>
    <n v="15.49574137931034"/>
    <n v="495.86372413793089"/>
    <n v="2083.0162758620691"/>
  </r>
  <r>
    <n v="1172"/>
    <x v="171"/>
    <x v="1"/>
    <s v="PROD-002"/>
    <x v="2"/>
    <n v="68"/>
    <n v="441.71"/>
    <n v="0"/>
    <s v="Fabricación"/>
    <s v="N/A"/>
    <n v="0"/>
    <n v="206.67616747181975"/>
    <n v="0"/>
    <n v="0"/>
  </r>
  <r>
    <n v="1173"/>
    <x v="172"/>
    <x v="0"/>
    <s v="PROD-010"/>
    <x v="4"/>
    <n v="-34"/>
    <n v="0"/>
    <n v="59.87"/>
    <s v="Venta"/>
    <s v="PC Gamers World"/>
    <n v="2035.58"/>
    <n v="10.520482758620702"/>
    <n v="357.69641379310383"/>
    <n v="1677.8835862068961"/>
  </r>
  <r>
    <n v="1174"/>
    <x v="172"/>
    <x v="2"/>
    <s v="PROD-004"/>
    <x v="9"/>
    <n v="234"/>
    <n v="178.15"/>
    <n v="0"/>
    <s v="Compra"/>
    <s v="PowerCell Co,"/>
    <n v="0"/>
    <n v="81.910562499999997"/>
    <n v="0"/>
    <n v="0"/>
  </r>
  <r>
    <n v="1175"/>
    <x v="172"/>
    <x v="2"/>
    <s v="PROD-010"/>
    <x v="4"/>
    <n v="173"/>
    <n v="25.32"/>
    <n v="0"/>
    <s v="Compra"/>
    <s v="Componentes Globales"/>
    <n v="0"/>
    <n v="10.520482758620702"/>
    <n v="0"/>
    <n v="0"/>
  </r>
  <r>
    <n v="1176"/>
    <x v="172"/>
    <x v="0"/>
    <s v="PROD-005"/>
    <x v="8"/>
    <n v="-29"/>
    <n v="0"/>
    <n v="220.31"/>
    <s v="Venta"/>
    <s v="EducaTech"/>
    <n v="6388.99"/>
    <n v="54.214840425531932"/>
    <n v="1572.2303723404261"/>
    <n v="4816.7596276595741"/>
  </r>
  <r>
    <n v="1177"/>
    <x v="172"/>
    <x v="0"/>
    <s v="PROD-002"/>
    <x v="2"/>
    <n v="-28"/>
    <n v="0"/>
    <n v="894.05"/>
    <s v="Venta"/>
    <s v="Venta Directa Online"/>
    <n v="25033.399999999998"/>
    <n v="206.67616747181975"/>
    <n v="5786.932689210953"/>
    <n v="19246.467310789045"/>
  </r>
  <r>
    <n v="1178"/>
    <x v="172"/>
    <x v="2"/>
    <s v="PROD-004"/>
    <x v="9"/>
    <n v="110"/>
    <n v="182.51"/>
    <n v="0"/>
    <s v="Compra"/>
    <s v="TechSupplies Inc,"/>
    <n v="0"/>
    <n v="81.910562499999997"/>
    <n v="0"/>
    <n v="0"/>
  </r>
  <r>
    <n v="1179"/>
    <x v="172"/>
    <x v="2"/>
    <s v="PROD-004"/>
    <x v="9"/>
    <n v="271"/>
    <n v="182.96"/>
    <n v="0"/>
    <s v="Compra"/>
    <s v="VisionParts"/>
    <n v="0"/>
    <n v="81.910562499999997"/>
    <n v="0"/>
    <n v="0"/>
  </r>
  <r>
    <n v="1180"/>
    <x v="173"/>
    <x v="0"/>
    <s v="PROD-007"/>
    <x v="0"/>
    <n v="-35"/>
    <n v="0"/>
    <n v="128.84"/>
    <s v="Venta"/>
    <s v="CorpTech Solutions"/>
    <n v="4509.4000000000005"/>
    <n v="28.701865793780652"/>
    <n v="1004.5653027823228"/>
    <n v="3504.8346972176778"/>
  </r>
  <r>
    <n v="1181"/>
    <x v="173"/>
    <x v="0"/>
    <s v="PROD-010"/>
    <x v="4"/>
    <n v="-25"/>
    <n v="0"/>
    <n v="60.39"/>
    <s v="Venta"/>
    <s v="Venta Directa Online"/>
    <n v="1509.75"/>
    <n v="10.520482758620702"/>
    <n v="263.01206896551753"/>
    <n v="1246.7379310344825"/>
  </r>
  <r>
    <n v="1182"/>
    <x v="173"/>
    <x v="0"/>
    <s v="PROD-010"/>
    <x v="4"/>
    <n v="-27"/>
    <n v="0"/>
    <n v="59.92"/>
    <s v="Venta"/>
    <s v="PC Gamers World"/>
    <n v="1617.8400000000001"/>
    <n v="10.520482758620702"/>
    <n v="284.05303448275896"/>
    <n v="1333.7869655172412"/>
  </r>
  <r>
    <n v="1183"/>
    <x v="173"/>
    <x v="1"/>
    <s v="PROD-001"/>
    <x v="6"/>
    <n v="25"/>
    <n v="250.72"/>
    <n v="0"/>
    <s v="Fabricación"/>
    <s v="N/A"/>
    <n v="0"/>
    <n v="111.99406451612904"/>
    <n v="0"/>
    <n v="0"/>
  </r>
  <r>
    <n v="1184"/>
    <x v="173"/>
    <x v="0"/>
    <s v="PROD-009"/>
    <x v="3"/>
    <n v="-45"/>
    <n v="0"/>
    <n v="297.64999999999998"/>
    <s v="Venta"/>
    <s v="CorpTech Solutions"/>
    <n v="13394.249999999998"/>
    <n v="66.956770642201846"/>
    <n v="3013.0546788990832"/>
    <n v="10381.195321100915"/>
  </r>
  <r>
    <n v="1185"/>
    <x v="173"/>
    <x v="0"/>
    <s v="PROD-006"/>
    <x v="7"/>
    <n v="-12"/>
    <n v="0"/>
    <n v="80.290000000000006"/>
    <s v="Venta"/>
    <s v="PC Gamers World"/>
    <n v="963.48"/>
    <n v="15.49574137931034"/>
    <n v="185.94889655172409"/>
    <n v="777.53110344827587"/>
  </r>
  <r>
    <n v="1186"/>
    <x v="174"/>
    <x v="0"/>
    <s v="PROD-006"/>
    <x v="7"/>
    <n v="-21"/>
    <n v="0"/>
    <n v="79.989999999999995"/>
    <s v="Venta"/>
    <s v="EducaTech"/>
    <n v="1679.79"/>
    <n v="15.49574137931034"/>
    <n v="325.41056896551714"/>
    <n v="1354.3794310344829"/>
  </r>
  <r>
    <n v="1187"/>
    <x v="174"/>
    <x v="0"/>
    <s v="PROD-007"/>
    <x v="0"/>
    <n v="-9"/>
    <n v="0"/>
    <n v="129"/>
    <s v="Venta"/>
    <s v="PC Gamers World"/>
    <n v="1161"/>
    <n v="28.701865793780652"/>
    <n v="258.31679214402584"/>
    <n v="902.68320785597416"/>
  </r>
  <r>
    <n v="1188"/>
    <x v="174"/>
    <x v="0"/>
    <s v="PROD-006"/>
    <x v="7"/>
    <n v="-22"/>
    <n v="0"/>
    <n v="79.77"/>
    <s v="Venta"/>
    <s v="Venta Directa Online"/>
    <n v="1754.9399999999998"/>
    <n v="15.49574137931034"/>
    <n v="340.90631034482749"/>
    <n v="1414.0336896551723"/>
  </r>
  <r>
    <n v="1189"/>
    <x v="174"/>
    <x v="2"/>
    <s v="PROD-007"/>
    <x v="0"/>
    <n v="68"/>
    <n v="64.430000000000007"/>
    <n v="0"/>
    <s v="Compra"/>
    <s v="Componentes Globales"/>
    <n v="0"/>
    <n v="28.701865793780652"/>
    <n v="0"/>
    <n v="0"/>
  </r>
  <r>
    <n v="1190"/>
    <x v="174"/>
    <x v="2"/>
    <s v="PROD-010"/>
    <x v="4"/>
    <n v="157"/>
    <n v="24.55"/>
    <n v="0"/>
    <s v="Compra"/>
    <s v="PowerCell Co,"/>
    <n v="0"/>
    <n v="10.520482758620702"/>
    <n v="0"/>
    <n v="0"/>
  </r>
  <r>
    <n v="1191"/>
    <x v="174"/>
    <x v="2"/>
    <s v="PROD-004"/>
    <x v="9"/>
    <n v="58"/>
    <n v="177.56"/>
    <n v="0"/>
    <s v="Compra"/>
    <s v="VisionParts"/>
    <n v="0"/>
    <n v="81.910562499999997"/>
    <n v="0"/>
    <n v="0"/>
  </r>
  <r>
    <n v="1192"/>
    <x v="174"/>
    <x v="0"/>
    <s v="PROD-005"/>
    <x v="8"/>
    <n v="-42"/>
    <n v="0"/>
    <n v="219.55"/>
    <s v="Venta"/>
    <s v="Global Office"/>
    <n v="9221.1"/>
    <n v="54.214840425531932"/>
    <n v="2277.0232978723411"/>
    <n v="6944.0767021276588"/>
  </r>
  <r>
    <n v="1193"/>
    <x v="175"/>
    <x v="1"/>
    <s v="PROD-009"/>
    <x v="3"/>
    <n v="96"/>
    <n v="150.33000000000001"/>
    <n v="0"/>
    <s v="Fabricación"/>
    <s v="N/A"/>
    <n v="0"/>
    <n v="66.956770642201846"/>
    <n v="0"/>
    <n v="0"/>
  </r>
  <r>
    <n v="1194"/>
    <x v="175"/>
    <x v="0"/>
    <s v="PROD-006"/>
    <x v="7"/>
    <n v="-5"/>
    <n v="0"/>
    <n v="80.040000000000006"/>
    <s v="Venta"/>
    <s v="CorpTech Solutions"/>
    <n v="400.20000000000005"/>
    <n v="15.49574137931034"/>
    <n v="77.478706896551699"/>
    <n v="322.72129310344837"/>
  </r>
  <r>
    <n v="1195"/>
    <x v="175"/>
    <x v="1"/>
    <s v="PROD-009"/>
    <x v="3"/>
    <n v="81"/>
    <n v="147.87"/>
    <n v="0"/>
    <s v="Fabricación"/>
    <s v="N/A"/>
    <n v="0"/>
    <n v="66.956770642201846"/>
    <n v="0"/>
    <n v="0"/>
  </r>
  <r>
    <n v="1196"/>
    <x v="175"/>
    <x v="0"/>
    <s v="PROD-001"/>
    <x v="6"/>
    <n v="-28"/>
    <n v="0"/>
    <n v="502.92"/>
    <s v="Venta"/>
    <s v="Global Office"/>
    <n v="14081.76"/>
    <n v="111.99406451612904"/>
    <n v="3135.8338064516133"/>
    <n v="10945.926193548386"/>
  </r>
  <r>
    <n v="1197"/>
    <x v="175"/>
    <x v="2"/>
    <s v="PROD-010"/>
    <x v="4"/>
    <n v="233"/>
    <n v="25.38"/>
    <n v="0"/>
    <s v="Compra"/>
    <s v="VisionParts"/>
    <n v="0"/>
    <n v="10.520482758620702"/>
    <n v="0"/>
    <n v="0"/>
  </r>
  <r>
    <n v="1198"/>
    <x v="175"/>
    <x v="1"/>
    <s v="PROD-002"/>
    <x v="2"/>
    <n v="63"/>
    <n v="452"/>
    <n v="0"/>
    <s v="Fabricación"/>
    <s v="N/A"/>
    <n v="0"/>
    <n v="206.67616747181975"/>
    <n v="0"/>
    <n v="0"/>
  </r>
  <r>
    <n v="1199"/>
    <x v="175"/>
    <x v="0"/>
    <s v="PROD-005"/>
    <x v="8"/>
    <n v="-25"/>
    <n v="0"/>
    <n v="218.44"/>
    <s v="Venta"/>
    <s v="CorpTech Solutions"/>
    <n v="5461"/>
    <n v="54.214840425531932"/>
    <n v="1355.3710106382982"/>
    <n v="4105.6289893617013"/>
  </r>
  <r>
    <n v="1200"/>
    <x v="176"/>
    <x v="0"/>
    <s v="PROD-008"/>
    <x v="5"/>
    <n v="-23"/>
    <n v="0"/>
    <n v="95.83"/>
    <s v="Venta"/>
    <s v="CorpTech Solutions"/>
    <n v="2204.09"/>
    <n v="18.458651685393257"/>
    <n v="424.54898876404491"/>
    <n v="1779.5410112359552"/>
  </r>
  <r>
    <n v="1201"/>
    <x v="176"/>
    <x v="1"/>
    <s v="PROD-001"/>
    <x v="6"/>
    <n v="97"/>
    <n v="254.8"/>
    <n v="0"/>
    <s v="Fabricación"/>
    <s v="N/A"/>
    <n v="0"/>
    <n v="111.99406451612904"/>
    <n v="0"/>
    <n v="0"/>
  </r>
  <r>
    <n v="1202"/>
    <x v="176"/>
    <x v="1"/>
    <s v="PROD-002"/>
    <x v="2"/>
    <n v="49"/>
    <n v="451.34"/>
    <n v="0"/>
    <s v="Fabricación"/>
    <s v="N/A"/>
    <n v="0"/>
    <n v="206.67616747181975"/>
    <n v="0"/>
    <n v="0"/>
  </r>
  <r>
    <n v="1203"/>
    <x v="176"/>
    <x v="1"/>
    <s v="PROD-002"/>
    <x v="2"/>
    <n v="23"/>
    <n v="451.2"/>
    <n v="0"/>
    <s v="Fabricación"/>
    <s v="N/A"/>
    <n v="0"/>
    <n v="206.67616747181975"/>
    <n v="0"/>
    <n v="0"/>
  </r>
  <r>
    <n v="1204"/>
    <x v="176"/>
    <x v="0"/>
    <s v="PROD-010"/>
    <x v="4"/>
    <n v="-10"/>
    <n v="0"/>
    <n v="59.66"/>
    <s v="Venta"/>
    <s v="EducaTech"/>
    <n v="596.59999999999991"/>
    <n v="10.520482758620702"/>
    <n v="105.20482758620702"/>
    <n v="491.39517241379292"/>
  </r>
  <r>
    <n v="1205"/>
    <x v="176"/>
    <x v="0"/>
    <s v="PROD-006"/>
    <x v="7"/>
    <n v="-13"/>
    <n v="0"/>
    <n v="79.459999999999994"/>
    <s v="Venta"/>
    <s v="EducaTech"/>
    <n v="1032.98"/>
    <n v="15.49574137931034"/>
    <n v="201.44463793103444"/>
    <n v="831.53536206896558"/>
  </r>
  <r>
    <n v="1206"/>
    <x v="176"/>
    <x v="0"/>
    <s v="PROD-002"/>
    <x v="2"/>
    <n v="-18"/>
    <n v="0"/>
    <n v="904.3"/>
    <s v="Venta"/>
    <s v="CorpTech Solutions"/>
    <n v="16277.4"/>
    <n v="206.67616747181975"/>
    <n v="3720.1710144927556"/>
    <n v="12557.228985507245"/>
  </r>
  <r>
    <n v="1207"/>
    <x v="177"/>
    <x v="1"/>
    <s v="PROD-001"/>
    <x v="6"/>
    <n v="26"/>
    <n v="251.73"/>
    <n v="0"/>
    <s v="Fabricación"/>
    <s v="N/A"/>
    <n v="0"/>
    <n v="111.99406451612904"/>
    <n v="0"/>
    <n v="0"/>
  </r>
  <r>
    <n v="1208"/>
    <x v="177"/>
    <x v="2"/>
    <s v="PROD-008"/>
    <x v="5"/>
    <n v="55"/>
    <n v="45.57"/>
    <n v="0"/>
    <s v="Compra"/>
    <s v="VisionParts"/>
    <n v="0"/>
    <n v="18.458651685393257"/>
    <n v="0"/>
    <n v="0"/>
  </r>
  <r>
    <n v="1209"/>
    <x v="177"/>
    <x v="1"/>
    <s v="PROD-002"/>
    <x v="2"/>
    <n v="96"/>
    <n v="442.82"/>
    <n v="0"/>
    <s v="Fabricación"/>
    <s v="N/A"/>
    <n v="0"/>
    <n v="206.67616747181975"/>
    <n v="0"/>
    <n v="0"/>
  </r>
  <r>
    <n v="1210"/>
    <x v="177"/>
    <x v="1"/>
    <s v="PROD-001"/>
    <x v="6"/>
    <n v="96"/>
    <n v="253.1"/>
    <n v="0"/>
    <s v="Fabricación"/>
    <s v="N/A"/>
    <n v="0"/>
    <n v="111.99406451612904"/>
    <n v="0"/>
    <n v="0"/>
  </r>
  <r>
    <n v="1211"/>
    <x v="177"/>
    <x v="0"/>
    <s v="PROD-003"/>
    <x v="1"/>
    <n v="-12"/>
    <n v="0"/>
    <n v="159.36000000000001"/>
    <s v="Venta"/>
    <s v="Global Office"/>
    <n v="1912.3200000000002"/>
    <n v="38.917210440456756"/>
    <n v="467.00652528548108"/>
    <n v="1445.3134747145191"/>
  </r>
  <r>
    <n v="1212"/>
    <x v="177"/>
    <x v="2"/>
    <s v="PROD-005"/>
    <x v="8"/>
    <n v="249"/>
    <n v="120.27"/>
    <n v="0"/>
    <s v="Compra"/>
    <s v="TechSupplies Inc,"/>
    <n v="0"/>
    <n v="54.214840425531932"/>
    <n v="0"/>
    <n v="0"/>
  </r>
  <r>
    <n v="1213"/>
    <x v="177"/>
    <x v="0"/>
    <s v="PROD-010"/>
    <x v="4"/>
    <n v="-16"/>
    <n v="0"/>
    <n v="60.59"/>
    <s v="Venta"/>
    <s v="Global Office"/>
    <n v="969.44"/>
    <n v="10.520482758620702"/>
    <n v="168.32772413793123"/>
    <n v="801.11227586206883"/>
  </r>
  <r>
    <n v="1214"/>
    <x v="178"/>
    <x v="1"/>
    <s v="PROD-001"/>
    <x v="6"/>
    <n v="40"/>
    <n v="247.35"/>
    <n v="0"/>
    <s v="Fabricación"/>
    <s v="N/A"/>
    <n v="0"/>
    <n v="111.99406451612904"/>
    <n v="0"/>
    <n v="0"/>
  </r>
  <r>
    <n v="1215"/>
    <x v="178"/>
    <x v="0"/>
    <s v="PROD-004"/>
    <x v="9"/>
    <n v="-13"/>
    <n v="0"/>
    <n v="350.68"/>
    <s v="Venta"/>
    <s v="Venta Directa Online"/>
    <n v="4558.84"/>
    <n v="81.910562499999997"/>
    <n v="1064.8373125000001"/>
    <n v="3494.0026875000003"/>
  </r>
  <r>
    <n v="1216"/>
    <x v="178"/>
    <x v="0"/>
    <s v="PROD-008"/>
    <x v="5"/>
    <n v="-34"/>
    <n v="0"/>
    <n v="95.63"/>
    <s v="Venta"/>
    <s v="PC Gamers World"/>
    <n v="3251.42"/>
    <n v="18.458651685393257"/>
    <n v="627.59415730337071"/>
    <n v="2623.8258426966295"/>
  </r>
  <r>
    <n v="1217"/>
    <x v="178"/>
    <x v="1"/>
    <s v="PROD-001"/>
    <x v="6"/>
    <n v="58"/>
    <n v="254.35"/>
    <n v="0"/>
    <s v="Fabricación"/>
    <s v="N/A"/>
    <n v="0"/>
    <n v="111.99406451612904"/>
    <n v="0"/>
    <n v="0"/>
  </r>
  <r>
    <n v="1218"/>
    <x v="178"/>
    <x v="2"/>
    <s v="PROD-007"/>
    <x v="0"/>
    <n v="151"/>
    <n v="65.739999999999995"/>
    <n v="0"/>
    <s v="Compra"/>
    <s v="VisionParts"/>
    <n v="0"/>
    <n v="28.701865793780652"/>
    <n v="0"/>
    <n v="0"/>
  </r>
  <r>
    <n v="1219"/>
    <x v="178"/>
    <x v="2"/>
    <s v="PROD-005"/>
    <x v="8"/>
    <n v="230"/>
    <n v="121.41"/>
    <n v="0"/>
    <s v="Compra"/>
    <s v="TechSupplies Inc,"/>
    <n v="0"/>
    <n v="54.214840425531932"/>
    <n v="0"/>
    <n v="0"/>
  </r>
  <r>
    <n v="1220"/>
    <x v="179"/>
    <x v="2"/>
    <s v="PROD-007"/>
    <x v="0"/>
    <n v="203"/>
    <n v="64.62"/>
    <n v="0"/>
    <s v="Compra"/>
    <s v="TechSupplies Inc,"/>
    <n v="0"/>
    <n v="28.701865793780652"/>
    <n v="0"/>
    <n v="0"/>
  </r>
  <r>
    <n v="1221"/>
    <x v="179"/>
    <x v="2"/>
    <s v="PROD-008"/>
    <x v="5"/>
    <n v="53"/>
    <n v="44.67"/>
    <n v="0"/>
    <s v="Compra"/>
    <s v="TechSupplies Inc,"/>
    <n v="0"/>
    <n v="18.458651685393257"/>
    <n v="0"/>
    <n v="0"/>
  </r>
  <r>
    <n v="1222"/>
    <x v="179"/>
    <x v="1"/>
    <s v="PROD-001"/>
    <x v="6"/>
    <n v="24"/>
    <n v="249.67"/>
    <n v="0"/>
    <s v="Fabricación"/>
    <s v="N/A"/>
    <n v="0"/>
    <n v="111.99406451612904"/>
    <n v="0"/>
    <n v="0"/>
  </r>
  <r>
    <n v="1223"/>
    <x v="179"/>
    <x v="2"/>
    <s v="PROD-010"/>
    <x v="4"/>
    <n v="158"/>
    <n v="24.52"/>
    <n v="0"/>
    <s v="Compra"/>
    <s v="Componentes Globales"/>
    <n v="0"/>
    <n v="10.520482758620702"/>
    <n v="0"/>
    <n v="0"/>
  </r>
  <r>
    <n v="1224"/>
    <x v="179"/>
    <x v="2"/>
    <s v="PROD-005"/>
    <x v="8"/>
    <n v="77"/>
    <n v="122.08"/>
    <n v="0"/>
    <s v="Compra"/>
    <s v="Componentes Globales"/>
    <n v="0"/>
    <n v="54.214840425531932"/>
    <n v="0"/>
    <n v="0"/>
  </r>
  <r>
    <n v="1225"/>
    <x v="179"/>
    <x v="0"/>
    <s v="PROD-001"/>
    <x v="6"/>
    <n v="-17"/>
    <n v="0"/>
    <n v="496.45"/>
    <s v="Venta"/>
    <s v="CorpTech Solutions"/>
    <n v="8439.65"/>
    <n v="111.99406451612904"/>
    <n v="1903.8990967741938"/>
    <n v="6535.7509032258058"/>
  </r>
  <r>
    <n v="1226"/>
    <x v="179"/>
    <x v="0"/>
    <s v="PROD-003"/>
    <x v="1"/>
    <n v="-8"/>
    <n v="0"/>
    <n v="159.66999999999999"/>
    <s v="Venta"/>
    <s v="Venta Directa Online"/>
    <n v="1277.3599999999999"/>
    <n v="38.917210440456756"/>
    <n v="311.33768352365405"/>
    <n v="966.02231647634585"/>
  </r>
  <r>
    <n v="1227"/>
    <x v="180"/>
    <x v="2"/>
    <s v="PROD-004"/>
    <x v="9"/>
    <n v="154"/>
    <n v="180.85"/>
    <n v="0"/>
    <s v="Compra"/>
    <s v="Componentes Globales"/>
    <n v="0"/>
    <n v="81.910562499999997"/>
    <n v="0"/>
    <n v="0"/>
  </r>
  <r>
    <n v="1228"/>
    <x v="180"/>
    <x v="2"/>
    <s v="PROD-005"/>
    <x v="8"/>
    <n v="286"/>
    <n v="117.83"/>
    <n v="0"/>
    <s v="Compra"/>
    <s v="TechSupplies Inc,"/>
    <n v="0"/>
    <n v="54.214840425531932"/>
    <n v="0"/>
    <n v="0"/>
  </r>
  <r>
    <n v="1229"/>
    <x v="180"/>
    <x v="2"/>
    <s v="PROD-003"/>
    <x v="1"/>
    <n v="224"/>
    <n v="85.9"/>
    <n v="0"/>
    <s v="Compra"/>
    <s v="Componentes Globales"/>
    <n v="0"/>
    <n v="38.917210440456756"/>
    <n v="0"/>
    <n v="0"/>
  </r>
  <r>
    <n v="1230"/>
    <x v="180"/>
    <x v="0"/>
    <s v="PROD-005"/>
    <x v="8"/>
    <n v="-20"/>
    <n v="0"/>
    <n v="220.39"/>
    <s v="Venta"/>
    <s v="PC Gamers World"/>
    <n v="4407.7999999999993"/>
    <n v="54.214840425531932"/>
    <n v="1084.2968085106386"/>
    <n v="3323.5031914893607"/>
  </r>
  <r>
    <n v="1231"/>
    <x v="180"/>
    <x v="2"/>
    <s v="PROD-005"/>
    <x v="8"/>
    <n v="122"/>
    <n v="118.89"/>
    <n v="0"/>
    <s v="Compra"/>
    <s v="Componentes Globales"/>
    <n v="0"/>
    <n v="54.214840425531932"/>
    <n v="0"/>
    <n v="0"/>
  </r>
  <r>
    <n v="1232"/>
    <x v="180"/>
    <x v="0"/>
    <s v="PROD-004"/>
    <x v="9"/>
    <n v="-35"/>
    <n v="0"/>
    <n v="349.56"/>
    <s v="Venta"/>
    <s v="Venta Directa Online"/>
    <n v="12234.6"/>
    <n v="81.910562499999997"/>
    <n v="2866.8696875000001"/>
    <n v="9367.7303124999999"/>
  </r>
  <r>
    <n v="1233"/>
    <x v="180"/>
    <x v="0"/>
    <s v="PROD-001"/>
    <x v="6"/>
    <n v="-42"/>
    <n v="0"/>
    <n v="503.83"/>
    <s v="Venta"/>
    <s v="Venta Directa Online"/>
    <n v="21160.86"/>
    <n v="111.99406451612904"/>
    <n v="4703.7507096774198"/>
    <n v="16457.10929032258"/>
  </r>
  <r>
    <n v="1234"/>
    <x v="181"/>
    <x v="0"/>
    <s v="PROD-008"/>
    <x v="5"/>
    <n v="-42"/>
    <n v="0"/>
    <n v="94.39"/>
    <s v="Venta"/>
    <s v="CorpTech Solutions"/>
    <n v="3964.38"/>
    <n v="18.458651685393257"/>
    <n v="775.26337078651682"/>
    <n v="3189.1166292134831"/>
  </r>
  <r>
    <n v="1235"/>
    <x v="181"/>
    <x v="0"/>
    <s v="PROD-006"/>
    <x v="7"/>
    <n v="-18"/>
    <n v="0"/>
    <n v="80.319999999999993"/>
    <s v="Venta"/>
    <s v="PC Gamers World"/>
    <n v="1445.7599999999998"/>
    <n v="15.49574137931034"/>
    <n v="278.92334482758611"/>
    <n v="1166.8366551724137"/>
  </r>
  <r>
    <n v="1236"/>
    <x v="181"/>
    <x v="0"/>
    <s v="PROD-004"/>
    <x v="9"/>
    <n v="-10"/>
    <n v="0"/>
    <n v="349.06"/>
    <s v="Venta"/>
    <s v="CorpTech Solutions"/>
    <n v="3490.6"/>
    <n v="81.910562499999997"/>
    <n v="819.10562499999992"/>
    <n v="2671.4943750000002"/>
  </r>
  <r>
    <n v="1237"/>
    <x v="181"/>
    <x v="0"/>
    <s v="PROD-010"/>
    <x v="4"/>
    <n v="-27"/>
    <n v="0"/>
    <n v="60.31"/>
    <s v="Venta"/>
    <s v="CorpTech Solutions"/>
    <n v="1628.3700000000001"/>
    <n v="10.520482758620702"/>
    <n v="284.05303448275896"/>
    <n v="1344.3169655172412"/>
  </r>
  <r>
    <n v="1238"/>
    <x v="181"/>
    <x v="0"/>
    <s v="PROD-004"/>
    <x v="9"/>
    <n v="-41"/>
    <n v="0"/>
    <n v="349.63"/>
    <s v="Venta"/>
    <s v="PC Gamers World"/>
    <n v="14334.83"/>
    <n v="81.910562499999997"/>
    <n v="3358.3330624999999"/>
    <n v="10976.4969375"/>
  </r>
  <r>
    <n v="1239"/>
    <x v="181"/>
    <x v="2"/>
    <s v="PROD-007"/>
    <x v="0"/>
    <n v="149"/>
    <n v="66.12"/>
    <n v="0"/>
    <s v="Compra"/>
    <s v="PowerCell Co,"/>
    <n v="0"/>
    <n v="28.701865793780652"/>
    <n v="0"/>
    <n v="0"/>
  </r>
  <r>
    <n v="1240"/>
    <x v="181"/>
    <x v="2"/>
    <s v="PROD-007"/>
    <x v="0"/>
    <n v="88"/>
    <n v="65.680000000000007"/>
    <n v="0"/>
    <s v="Compra"/>
    <s v="PowerCell Co,"/>
    <n v="0"/>
    <n v="28.701865793780652"/>
    <n v="0"/>
    <n v="0"/>
  </r>
  <r>
    <n v="1241"/>
    <x v="182"/>
    <x v="0"/>
    <s v="PROD-001"/>
    <x v="6"/>
    <n v="-41"/>
    <n v="0"/>
    <n v="499.52"/>
    <s v="Venta"/>
    <s v="PC Gamers World"/>
    <n v="20480.32"/>
    <n v="111.99406451612904"/>
    <n v="4591.7566451612911"/>
    <n v="15888.563354838709"/>
  </r>
  <r>
    <n v="1242"/>
    <x v="182"/>
    <x v="2"/>
    <s v="PROD-008"/>
    <x v="5"/>
    <n v="124"/>
    <n v="45.75"/>
    <n v="0"/>
    <s v="Compra"/>
    <s v="Componentes Globales"/>
    <n v="0"/>
    <n v="18.458651685393257"/>
    <n v="0"/>
    <n v="0"/>
  </r>
  <r>
    <n v="1243"/>
    <x v="182"/>
    <x v="2"/>
    <s v="PROD-010"/>
    <x v="4"/>
    <n v="92"/>
    <n v="24.9"/>
    <n v="0"/>
    <s v="Compra"/>
    <s v="TechSupplies Inc,"/>
    <n v="0"/>
    <n v="10.520482758620702"/>
    <n v="0"/>
    <n v="0"/>
  </r>
  <r>
    <n v="1244"/>
    <x v="182"/>
    <x v="0"/>
    <s v="PROD-008"/>
    <x v="5"/>
    <n v="-33"/>
    <n v="0"/>
    <n v="94.48"/>
    <s v="Venta"/>
    <s v="PC Gamers World"/>
    <n v="3117.84"/>
    <n v="18.458651685393257"/>
    <n v="609.13550561797751"/>
    <n v="2508.7044943820229"/>
  </r>
  <r>
    <n v="1245"/>
    <x v="182"/>
    <x v="0"/>
    <s v="PROD-004"/>
    <x v="9"/>
    <n v="-38"/>
    <n v="0"/>
    <n v="346.28"/>
    <s v="Venta"/>
    <s v="CorpTech Solutions"/>
    <n v="13158.64"/>
    <n v="81.910562499999997"/>
    <n v="3112.6013749999997"/>
    <n v="10046.038624999999"/>
  </r>
  <r>
    <n v="1246"/>
    <x v="182"/>
    <x v="1"/>
    <s v="PROD-009"/>
    <x v="3"/>
    <n v="75"/>
    <n v="148.6"/>
    <n v="0"/>
    <s v="Fabricación"/>
    <s v="N/A"/>
    <n v="0"/>
    <n v="66.956770642201846"/>
    <n v="0"/>
    <n v="0"/>
  </r>
  <r>
    <n v="1247"/>
    <x v="182"/>
    <x v="0"/>
    <s v="PROD-002"/>
    <x v="2"/>
    <n v="-17"/>
    <n v="0"/>
    <n v="893.8"/>
    <s v="Venta"/>
    <s v="EducaTech"/>
    <n v="15194.599999999999"/>
    <n v="206.67616747181975"/>
    <n v="3513.4948470209356"/>
    <n v="11681.105152979064"/>
  </r>
  <r>
    <n v="1248"/>
    <x v="183"/>
    <x v="0"/>
    <s v="PROD-010"/>
    <x v="4"/>
    <n v="-13"/>
    <n v="0"/>
    <n v="59.64"/>
    <s v="Venta"/>
    <s v="Venta Directa Online"/>
    <n v="775.32"/>
    <n v="10.520482758620702"/>
    <n v="136.76627586206911"/>
    <n v="638.55372413793089"/>
  </r>
  <r>
    <n v="1249"/>
    <x v="183"/>
    <x v="0"/>
    <s v="PROD-005"/>
    <x v="8"/>
    <n v="-11"/>
    <n v="0"/>
    <n v="220.79"/>
    <s v="Venta"/>
    <s v="PC Gamers World"/>
    <n v="2428.69"/>
    <n v="54.214840425531932"/>
    <n v="596.36324468085127"/>
    <n v="1832.3267553191488"/>
  </r>
  <r>
    <n v="1250"/>
    <x v="183"/>
    <x v="0"/>
    <s v="PROD-001"/>
    <x v="6"/>
    <n v="-34"/>
    <n v="0"/>
    <n v="498.87"/>
    <s v="Venta"/>
    <s v="Venta Directa Online"/>
    <n v="16961.580000000002"/>
    <n v="111.99406451612904"/>
    <n v="3807.7981935483876"/>
    <n v="13153.781806451614"/>
  </r>
  <r>
    <n v="1251"/>
    <x v="183"/>
    <x v="1"/>
    <s v="PROD-009"/>
    <x v="3"/>
    <n v="55"/>
    <n v="149.15"/>
    <n v="0"/>
    <s v="Fabricación"/>
    <s v="N/A"/>
    <n v="0"/>
    <n v="66.956770642201846"/>
    <n v="0"/>
    <n v="0"/>
  </r>
  <r>
    <n v="1252"/>
    <x v="183"/>
    <x v="0"/>
    <s v="PROD-010"/>
    <x v="4"/>
    <n v="-32"/>
    <n v="0"/>
    <n v="59.76"/>
    <s v="Venta"/>
    <s v="CorpTech Solutions"/>
    <n v="1912.32"/>
    <n v="10.520482758620702"/>
    <n v="336.65544827586245"/>
    <n v="1575.6645517241375"/>
  </r>
  <r>
    <n v="1253"/>
    <x v="183"/>
    <x v="2"/>
    <s v="PROD-007"/>
    <x v="0"/>
    <n v="66"/>
    <n v="64.89"/>
    <n v="0"/>
    <s v="Compra"/>
    <s v="Componentes Globales"/>
    <n v="0"/>
    <n v="28.701865793780652"/>
    <n v="0"/>
    <n v="0"/>
  </r>
  <r>
    <n v="1254"/>
    <x v="184"/>
    <x v="2"/>
    <s v="PROD-004"/>
    <x v="9"/>
    <n v="163"/>
    <n v="177.89"/>
    <n v="0"/>
    <s v="Compra"/>
    <s v="Componentes Globales"/>
    <n v="0"/>
    <n v="81.910562499999997"/>
    <n v="0"/>
    <n v="0"/>
  </r>
  <r>
    <n v="1255"/>
    <x v="184"/>
    <x v="2"/>
    <s v="PROD-010"/>
    <x v="4"/>
    <n v="58"/>
    <n v="25.11"/>
    <n v="0"/>
    <s v="Compra"/>
    <s v="TechSupplies Inc,"/>
    <n v="0"/>
    <n v="10.520482758620702"/>
    <n v="0"/>
    <n v="0"/>
  </r>
  <r>
    <n v="1256"/>
    <x v="184"/>
    <x v="2"/>
    <s v="PROD-008"/>
    <x v="5"/>
    <n v="281"/>
    <n v="45.03"/>
    <n v="0"/>
    <s v="Compra"/>
    <s v="TechSupplies Inc,"/>
    <n v="0"/>
    <n v="18.458651685393257"/>
    <n v="0"/>
    <n v="0"/>
  </r>
  <r>
    <n v="1257"/>
    <x v="184"/>
    <x v="0"/>
    <s v="PROD-005"/>
    <x v="8"/>
    <n v="-17"/>
    <n v="0"/>
    <n v="221.71"/>
    <s v="Venta"/>
    <s v="Venta Directa Online"/>
    <n v="3769.07"/>
    <n v="54.214840425531932"/>
    <n v="921.65228723404289"/>
    <n v="2847.4177127659573"/>
  </r>
  <r>
    <n v="1258"/>
    <x v="184"/>
    <x v="0"/>
    <s v="PROD-010"/>
    <x v="4"/>
    <n v="-20"/>
    <n v="0"/>
    <n v="60.25"/>
    <s v="Venta"/>
    <s v="Venta Directa Online"/>
    <n v="1205"/>
    <n v="10.520482758620702"/>
    <n v="210.40965517241403"/>
    <n v="994.59034482758602"/>
  </r>
  <r>
    <n v="1259"/>
    <x v="184"/>
    <x v="0"/>
    <s v="PROD-002"/>
    <x v="2"/>
    <n v="-35"/>
    <n v="0"/>
    <n v="897.97"/>
    <s v="Venta"/>
    <s v="PC Gamers World"/>
    <n v="31428.95"/>
    <n v="206.67616747181975"/>
    <n v="7233.6658615136912"/>
    <n v="24195.28413848631"/>
  </r>
  <r>
    <n v="1260"/>
    <x v="184"/>
    <x v="0"/>
    <s v="PROD-001"/>
    <x v="6"/>
    <n v="-37"/>
    <n v="0"/>
    <n v="495.41"/>
    <s v="Venta"/>
    <s v="CorpTech Solutions"/>
    <n v="18330.170000000002"/>
    <n v="111.99406451612904"/>
    <n v="4143.7803870967746"/>
    <n v="14186.389612903227"/>
  </r>
  <r>
    <n v="1261"/>
    <x v="185"/>
    <x v="1"/>
    <s v="PROD-001"/>
    <x v="6"/>
    <n v="63"/>
    <n v="250.72"/>
    <n v="0"/>
    <s v="Fabricación"/>
    <s v="N/A"/>
    <n v="0"/>
    <n v="111.99406451612904"/>
    <n v="0"/>
    <n v="0"/>
  </r>
  <r>
    <n v="1262"/>
    <x v="185"/>
    <x v="2"/>
    <s v="PROD-006"/>
    <x v="7"/>
    <n v="228"/>
    <n v="35.72"/>
    <n v="0"/>
    <s v="Compra"/>
    <s v="Componentes Globales"/>
    <n v="0"/>
    <n v="15.49574137931034"/>
    <n v="0"/>
    <n v="0"/>
  </r>
  <r>
    <n v="1263"/>
    <x v="185"/>
    <x v="0"/>
    <s v="PROD-010"/>
    <x v="4"/>
    <n v="-14"/>
    <n v="0"/>
    <n v="60.45"/>
    <s v="Venta"/>
    <s v="Global Office"/>
    <n v="846.30000000000007"/>
    <n v="10.520482758620702"/>
    <n v="147.28675862068982"/>
    <n v="699.01324137931022"/>
  </r>
  <r>
    <n v="1264"/>
    <x v="185"/>
    <x v="0"/>
    <s v="PROD-009"/>
    <x v="3"/>
    <n v="-11"/>
    <n v="0"/>
    <n v="300.13"/>
    <s v="Venta"/>
    <s v="CorpTech Solutions"/>
    <n v="3301.43"/>
    <n v="66.956770642201846"/>
    <n v="736.52447706422026"/>
    <n v="2564.9055229357796"/>
  </r>
  <r>
    <n v="1265"/>
    <x v="185"/>
    <x v="2"/>
    <s v="PROD-007"/>
    <x v="0"/>
    <n v="267"/>
    <n v="65.62"/>
    <n v="0"/>
    <s v="Compra"/>
    <s v="VisionParts"/>
    <n v="0"/>
    <n v="28.701865793780652"/>
    <n v="0"/>
    <n v="0"/>
  </r>
  <r>
    <n v="1266"/>
    <x v="185"/>
    <x v="1"/>
    <s v="PROD-002"/>
    <x v="2"/>
    <n v="86"/>
    <n v="449.67"/>
    <n v="0"/>
    <s v="Fabricación"/>
    <s v="N/A"/>
    <n v="0"/>
    <n v="206.67616747181975"/>
    <n v="0"/>
    <n v="0"/>
  </r>
  <r>
    <n v="1267"/>
    <x v="185"/>
    <x v="2"/>
    <s v="PROD-008"/>
    <x v="5"/>
    <n v="160"/>
    <n v="44.9"/>
    <n v="0"/>
    <s v="Compra"/>
    <s v="PowerCell Co,"/>
    <n v="0"/>
    <n v="18.458651685393257"/>
    <n v="0"/>
    <n v="0"/>
  </r>
  <r>
    <n v="1268"/>
    <x v="186"/>
    <x v="0"/>
    <s v="PROD-010"/>
    <x v="4"/>
    <n v="-25"/>
    <n v="0"/>
    <n v="60.13"/>
    <s v="Venta"/>
    <s v="Venta Directa Online"/>
    <n v="1503.25"/>
    <n v="10.520482758620702"/>
    <n v="263.01206896551753"/>
    <n v="1240.2379310344825"/>
  </r>
  <r>
    <n v="1269"/>
    <x v="186"/>
    <x v="0"/>
    <s v="PROD-004"/>
    <x v="9"/>
    <n v="-32"/>
    <n v="0"/>
    <n v="346.71"/>
    <s v="Venta"/>
    <s v="CorpTech Solutions"/>
    <n v="11094.72"/>
    <n v="81.910562499999997"/>
    <n v="2621.1379999999999"/>
    <n v="8473.5819999999985"/>
  </r>
  <r>
    <n v="1270"/>
    <x v="186"/>
    <x v="0"/>
    <s v="PROD-010"/>
    <x v="4"/>
    <n v="-10"/>
    <n v="0"/>
    <n v="60.16"/>
    <s v="Venta"/>
    <s v="EducaTech"/>
    <n v="601.59999999999991"/>
    <n v="10.520482758620702"/>
    <n v="105.20482758620702"/>
    <n v="496.39517241379292"/>
  </r>
  <r>
    <n v="1271"/>
    <x v="186"/>
    <x v="0"/>
    <s v="PROD-007"/>
    <x v="0"/>
    <n v="-38"/>
    <n v="0"/>
    <n v="129.54"/>
    <s v="Venta"/>
    <s v="CorpTech Solutions"/>
    <n v="4922.5199999999995"/>
    <n v="28.701865793780652"/>
    <n v="1090.6709001636648"/>
    <n v="3831.849099836335"/>
  </r>
  <r>
    <n v="1272"/>
    <x v="186"/>
    <x v="0"/>
    <s v="PROD-005"/>
    <x v="8"/>
    <n v="-48"/>
    <n v="0"/>
    <n v="218.92"/>
    <s v="Venta"/>
    <s v="PC Gamers World"/>
    <n v="10508.16"/>
    <n v="54.214840425531932"/>
    <n v="2602.312340425533"/>
    <n v="7905.8476595744669"/>
  </r>
  <r>
    <n v="1273"/>
    <x v="186"/>
    <x v="0"/>
    <s v="PROD-009"/>
    <x v="3"/>
    <n v="-48"/>
    <n v="0"/>
    <n v="297.44"/>
    <s v="Venta"/>
    <s v="PC Gamers World"/>
    <n v="14277.119999999999"/>
    <n v="66.956770642201846"/>
    <n v="3213.9249908256888"/>
    <n v="11063.195009174309"/>
  </r>
  <r>
    <n v="1274"/>
    <x v="186"/>
    <x v="2"/>
    <s v="PROD-003"/>
    <x v="1"/>
    <n v="65"/>
    <n v="84.62"/>
    <n v="0"/>
    <s v="Compra"/>
    <s v="TechSupplies Inc,"/>
    <n v="0"/>
    <n v="38.917210440456756"/>
    <n v="0"/>
    <n v="0"/>
  </r>
  <r>
    <n v="1275"/>
    <x v="187"/>
    <x v="2"/>
    <s v="PROD-010"/>
    <x v="4"/>
    <n v="129"/>
    <n v="24.57"/>
    <n v="0"/>
    <s v="Compra"/>
    <s v="TechSupplies Inc,"/>
    <n v="0"/>
    <n v="10.520482758620702"/>
    <n v="0"/>
    <n v="0"/>
  </r>
  <r>
    <n v="1276"/>
    <x v="187"/>
    <x v="2"/>
    <s v="PROD-005"/>
    <x v="8"/>
    <n v="112"/>
    <n v="119.29"/>
    <n v="0"/>
    <s v="Compra"/>
    <s v="VisionParts"/>
    <n v="0"/>
    <n v="54.214840425531932"/>
    <n v="0"/>
    <n v="0"/>
  </r>
  <r>
    <n v="1277"/>
    <x v="187"/>
    <x v="0"/>
    <s v="PROD-007"/>
    <x v="0"/>
    <n v="-17"/>
    <n v="0"/>
    <n v="129.52000000000001"/>
    <s v="Venta"/>
    <s v="EducaTech"/>
    <n v="2201.84"/>
    <n v="28.701865793780652"/>
    <n v="487.93171849427108"/>
    <n v="1713.9082815057291"/>
  </r>
  <r>
    <n v="1278"/>
    <x v="187"/>
    <x v="0"/>
    <s v="PROD-007"/>
    <x v="0"/>
    <n v="-17"/>
    <n v="0"/>
    <n v="129.77000000000001"/>
    <s v="Venta"/>
    <s v="Venta Directa Online"/>
    <n v="2206.09"/>
    <n v="28.701865793780652"/>
    <n v="487.93171849427108"/>
    <n v="1718.1582815057291"/>
  </r>
  <r>
    <n v="1279"/>
    <x v="187"/>
    <x v="0"/>
    <s v="PROD-008"/>
    <x v="5"/>
    <n v="-40"/>
    <n v="0"/>
    <n v="95.67"/>
    <s v="Venta"/>
    <s v="EducaTech"/>
    <n v="3826.8"/>
    <n v="18.458651685393257"/>
    <n v="738.3460674157302"/>
    <n v="3088.4539325842698"/>
  </r>
  <r>
    <n v="1280"/>
    <x v="187"/>
    <x v="0"/>
    <s v="PROD-001"/>
    <x v="6"/>
    <n v="-41"/>
    <n v="0"/>
    <n v="499.12"/>
    <s v="Venta"/>
    <s v="PC Gamers World"/>
    <n v="20463.920000000002"/>
    <n v="111.99406451612904"/>
    <n v="4591.7566451612911"/>
    <n v="15872.163354838711"/>
  </r>
  <r>
    <n v="1281"/>
    <x v="187"/>
    <x v="0"/>
    <s v="PROD-006"/>
    <x v="7"/>
    <n v="-14"/>
    <n v="0"/>
    <n v="80.67"/>
    <s v="Venta"/>
    <s v="CorpTech Solutions"/>
    <n v="1129.3800000000001"/>
    <n v="15.49574137931034"/>
    <n v="216.94037931034475"/>
    <n v="912.43962068965538"/>
  </r>
  <r>
    <n v="1282"/>
    <x v="188"/>
    <x v="0"/>
    <s v="PROD-006"/>
    <x v="7"/>
    <n v="-26"/>
    <n v="0"/>
    <n v="79.92"/>
    <s v="Venta"/>
    <s v="Venta Directa Online"/>
    <n v="2077.92"/>
    <n v="15.49574137931034"/>
    <n v="402.88927586206887"/>
    <n v="1675.0307241379312"/>
  </r>
  <r>
    <n v="1283"/>
    <x v="188"/>
    <x v="0"/>
    <s v="PROD-004"/>
    <x v="9"/>
    <n v="-33"/>
    <n v="0"/>
    <n v="349.93"/>
    <s v="Venta"/>
    <s v="EducaTech"/>
    <n v="11547.69"/>
    <n v="81.910562499999997"/>
    <n v="2703.0485625000001"/>
    <n v="8844.6414375000004"/>
  </r>
  <r>
    <n v="1284"/>
    <x v="188"/>
    <x v="0"/>
    <s v="PROD-010"/>
    <x v="4"/>
    <n v="-7"/>
    <n v="0"/>
    <n v="60.53"/>
    <s v="Venta"/>
    <s v="CorpTech Solutions"/>
    <n v="423.71000000000004"/>
    <n v="10.520482758620702"/>
    <n v="73.643379310344912"/>
    <n v="350.06662068965511"/>
  </r>
  <r>
    <n v="1285"/>
    <x v="188"/>
    <x v="0"/>
    <s v="PROD-002"/>
    <x v="2"/>
    <n v="-25"/>
    <n v="0"/>
    <n v="901.11"/>
    <s v="Venta"/>
    <s v="Global Office"/>
    <n v="22527.75"/>
    <n v="206.67616747181975"/>
    <n v="5166.9041867954938"/>
    <n v="17360.845813204505"/>
  </r>
  <r>
    <n v="1286"/>
    <x v="188"/>
    <x v="0"/>
    <s v="PROD-009"/>
    <x v="3"/>
    <n v="-43"/>
    <n v="0"/>
    <n v="296.16000000000003"/>
    <s v="Venta"/>
    <s v="EducaTech"/>
    <n v="12734.880000000001"/>
    <n v="66.956770642201846"/>
    <n v="2879.1411376146793"/>
    <n v="9855.7388623853221"/>
  </r>
  <r>
    <n v="1287"/>
    <x v="188"/>
    <x v="2"/>
    <s v="PROD-003"/>
    <x v="1"/>
    <n v="134"/>
    <n v="86.16"/>
    <n v="0"/>
    <s v="Compra"/>
    <s v="VisionParts"/>
    <n v="0"/>
    <n v="38.917210440456756"/>
    <n v="0"/>
    <n v="0"/>
  </r>
  <r>
    <n v="1288"/>
    <x v="189"/>
    <x v="0"/>
    <s v="PROD-004"/>
    <x v="9"/>
    <n v="-35"/>
    <n v="0"/>
    <n v="351.52"/>
    <s v="Venta"/>
    <s v="Venta Directa Online"/>
    <n v="12303.199999999999"/>
    <n v="81.910562499999997"/>
    <n v="2866.8696875000001"/>
    <n v="9436.3303124999984"/>
  </r>
  <r>
    <n v="1289"/>
    <x v="189"/>
    <x v="0"/>
    <s v="PROD-008"/>
    <x v="5"/>
    <n v="-13"/>
    <n v="0"/>
    <n v="95.36"/>
    <s v="Venta"/>
    <s v="CorpTech Solutions"/>
    <n v="1239.68"/>
    <n v="18.458651685393257"/>
    <n v="239.96247191011233"/>
    <n v="999.71752808988776"/>
  </r>
  <r>
    <n v="1290"/>
    <x v="189"/>
    <x v="2"/>
    <s v="PROD-007"/>
    <x v="0"/>
    <n v="157"/>
    <n v="66.27"/>
    <n v="0"/>
    <s v="Compra"/>
    <s v="TechSupplies Inc,"/>
    <n v="0"/>
    <n v="28.701865793780652"/>
    <n v="0"/>
    <n v="0"/>
  </r>
  <r>
    <n v="1291"/>
    <x v="189"/>
    <x v="0"/>
    <s v="PROD-009"/>
    <x v="3"/>
    <n v="-18"/>
    <n v="0"/>
    <n v="296.18"/>
    <s v="Venta"/>
    <s v="EducaTech"/>
    <n v="5331.24"/>
    <n v="66.956770642201846"/>
    <n v="1205.2218715596332"/>
    <n v="4126.0181284403661"/>
  </r>
  <r>
    <n v="1292"/>
    <x v="189"/>
    <x v="2"/>
    <s v="PROD-004"/>
    <x v="9"/>
    <n v="121"/>
    <n v="180.82"/>
    <n v="0"/>
    <s v="Compra"/>
    <s v="VisionParts"/>
    <n v="0"/>
    <n v="81.910562499999997"/>
    <n v="0"/>
    <n v="0"/>
  </r>
  <r>
    <n v="1293"/>
    <x v="189"/>
    <x v="0"/>
    <s v="PROD-001"/>
    <x v="6"/>
    <n v="-37"/>
    <n v="0"/>
    <n v="502.48"/>
    <s v="Venta"/>
    <s v="Venta Directa Online"/>
    <n v="18591.760000000002"/>
    <n v="111.99406451612904"/>
    <n v="4143.7803870967746"/>
    <n v="14447.979612903227"/>
  </r>
  <r>
    <n v="1294"/>
    <x v="189"/>
    <x v="1"/>
    <s v="PROD-009"/>
    <x v="3"/>
    <n v="96"/>
    <n v="151.75"/>
    <n v="0"/>
    <s v="Fabricación"/>
    <s v="N/A"/>
    <n v="0"/>
    <n v="66.956770642201846"/>
    <n v="0"/>
    <n v="0"/>
  </r>
  <r>
    <n v="1295"/>
    <x v="190"/>
    <x v="1"/>
    <s v="PROD-009"/>
    <x v="3"/>
    <n v="96"/>
    <n v="150.54"/>
    <n v="0"/>
    <s v="Fabricación"/>
    <s v="N/A"/>
    <n v="0"/>
    <n v="66.956770642201846"/>
    <n v="0"/>
    <n v="0"/>
  </r>
  <r>
    <n v="1296"/>
    <x v="190"/>
    <x v="0"/>
    <s v="PROD-003"/>
    <x v="1"/>
    <n v="-20"/>
    <n v="0"/>
    <n v="161.22999999999999"/>
    <s v="Venta"/>
    <s v="PC Gamers World"/>
    <n v="3224.6"/>
    <n v="38.917210440456756"/>
    <n v="778.34420880913513"/>
    <n v="2446.2557911908648"/>
  </r>
  <r>
    <n v="1297"/>
    <x v="190"/>
    <x v="0"/>
    <s v="PROD-004"/>
    <x v="9"/>
    <n v="-35"/>
    <n v="0"/>
    <n v="351.62"/>
    <s v="Venta"/>
    <s v="Venta Directa Online"/>
    <n v="12306.7"/>
    <n v="81.910562499999997"/>
    <n v="2866.8696875000001"/>
    <n v="9439.8303125000002"/>
  </r>
  <r>
    <n v="1298"/>
    <x v="190"/>
    <x v="1"/>
    <s v="PROD-009"/>
    <x v="3"/>
    <n v="83"/>
    <n v="149.97"/>
    <n v="0"/>
    <s v="Fabricación"/>
    <s v="N/A"/>
    <n v="0"/>
    <n v="66.956770642201846"/>
    <n v="0"/>
    <n v="0"/>
  </r>
  <r>
    <n v="1299"/>
    <x v="190"/>
    <x v="0"/>
    <s v="PROD-009"/>
    <x v="3"/>
    <n v="-34"/>
    <n v="0"/>
    <n v="300.20999999999998"/>
    <s v="Venta"/>
    <s v="Global Office"/>
    <n v="10207.14"/>
    <n v="66.956770642201846"/>
    <n v="2276.530201834863"/>
    <n v="7930.6097981651365"/>
  </r>
  <r>
    <n v="1300"/>
    <x v="190"/>
    <x v="0"/>
    <s v="PROD-001"/>
    <x v="6"/>
    <n v="-49"/>
    <n v="0"/>
    <n v="498.53"/>
    <s v="Venta"/>
    <s v="Venta Directa Online"/>
    <n v="24427.969999999998"/>
    <n v="111.99406451612904"/>
    <n v="5487.7091612903232"/>
    <n v="18940.260838709673"/>
  </r>
  <r>
    <n v="1301"/>
    <x v="190"/>
    <x v="0"/>
    <s v="PROD-004"/>
    <x v="9"/>
    <n v="-17"/>
    <n v="0"/>
    <n v="347.48"/>
    <s v="Venta"/>
    <s v="Global Office"/>
    <n v="5907.16"/>
    <n v="81.910562499999997"/>
    <n v="1392.4795624999999"/>
    <n v="4514.6804375000002"/>
  </r>
  <r>
    <n v="1302"/>
    <x v="191"/>
    <x v="0"/>
    <s v="PROD-007"/>
    <x v="0"/>
    <n v="-38"/>
    <n v="0"/>
    <n v="130.66999999999999"/>
    <s v="Venta"/>
    <s v="EducaTech"/>
    <n v="4965.4599999999991"/>
    <n v="28.701865793780652"/>
    <n v="1090.6709001636648"/>
    <n v="3874.7890998363346"/>
  </r>
  <r>
    <n v="1303"/>
    <x v="191"/>
    <x v="1"/>
    <s v="PROD-001"/>
    <x v="6"/>
    <n v="37"/>
    <n v="251.2"/>
    <n v="0"/>
    <s v="Fabricación"/>
    <s v="N/A"/>
    <n v="0"/>
    <n v="111.99406451612904"/>
    <n v="0"/>
    <n v="0"/>
  </r>
  <r>
    <n v="1304"/>
    <x v="191"/>
    <x v="2"/>
    <s v="PROD-003"/>
    <x v="1"/>
    <n v="94"/>
    <n v="86.35"/>
    <n v="0"/>
    <s v="Compra"/>
    <s v="TechSupplies Inc,"/>
    <n v="0"/>
    <n v="38.917210440456756"/>
    <n v="0"/>
    <n v="0"/>
  </r>
  <r>
    <n v="1305"/>
    <x v="191"/>
    <x v="0"/>
    <s v="PROD-002"/>
    <x v="2"/>
    <n v="-31"/>
    <n v="0"/>
    <n v="892.88"/>
    <s v="Venta"/>
    <s v="CorpTech Solutions"/>
    <n v="27679.279999999999"/>
    <n v="206.67616747181975"/>
    <n v="6406.9611916264121"/>
    <n v="21272.318808373588"/>
  </r>
  <r>
    <n v="1306"/>
    <x v="191"/>
    <x v="0"/>
    <s v="PROD-009"/>
    <x v="3"/>
    <n v="-24"/>
    <n v="0"/>
    <n v="296.69"/>
    <s v="Venta"/>
    <s v="Global Office"/>
    <n v="7120.5599999999995"/>
    <n v="66.956770642201846"/>
    <n v="1606.9624954128444"/>
    <n v="5513.5975045871546"/>
  </r>
  <r>
    <n v="1307"/>
    <x v="191"/>
    <x v="0"/>
    <s v="PROD-003"/>
    <x v="1"/>
    <n v="-11"/>
    <n v="0"/>
    <n v="159.71"/>
    <s v="Venta"/>
    <s v="Global Office"/>
    <n v="1756.8100000000002"/>
    <n v="38.917210440456756"/>
    <n v="428.08931484502432"/>
    <n v="1328.7206851549759"/>
  </r>
  <r>
    <n v="1308"/>
    <x v="191"/>
    <x v="2"/>
    <s v="PROD-005"/>
    <x v="8"/>
    <n v="182"/>
    <n v="118.44"/>
    <n v="0"/>
    <s v="Compra"/>
    <s v="TechSupplies Inc,"/>
    <n v="0"/>
    <n v="54.214840425531932"/>
    <n v="0"/>
    <n v="0"/>
  </r>
  <r>
    <n v="1309"/>
    <x v="192"/>
    <x v="2"/>
    <s v="PROD-004"/>
    <x v="9"/>
    <n v="199"/>
    <n v="179.02"/>
    <n v="0"/>
    <s v="Compra"/>
    <s v="Componentes Globales"/>
    <n v="0"/>
    <n v="81.910562499999997"/>
    <n v="0"/>
    <n v="0"/>
  </r>
  <r>
    <n v="1310"/>
    <x v="192"/>
    <x v="2"/>
    <s v="PROD-003"/>
    <x v="1"/>
    <n v="164"/>
    <n v="86.44"/>
    <n v="0"/>
    <s v="Compra"/>
    <s v="TechSupplies Inc,"/>
    <n v="0"/>
    <n v="38.917210440456756"/>
    <n v="0"/>
    <n v="0"/>
  </r>
  <r>
    <n v="1311"/>
    <x v="192"/>
    <x v="0"/>
    <s v="PROD-008"/>
    <x v="5"/>
    <n v="-10"/>
    <n v="0"/>
    <n v="94.88"/>
    <s v="Venta"/>
    <s v="Venta Directa Online"/>
    <n v="948.8"/>
    <n v="18.458651685393257"/>
    <n v="184.58651685393255"/>
    <n v="764.21348314606735"/>
  </r>
  <r>
    <n v="1312"/>
    <x v="192"/>
    <x v="2"/>
    <s v="PROD-003"/>
    <x v="1"/>
    <n v="185"/>
    <n v="86.33"/>
    <n v="0"/>
    <s v="Compra"/>
    <s v="PowerCell Co,"/>
    <n v="0"/>
    <n v="38.917210440456756"/>
    <n v="0"/>
    <n v="0"/>
  </r>
  <r>
    <n v="1313"/>
    <x v="192"/>
    <x v="0"/>
    <s v="PROD-008"/>
    <x v="5"/>
    <n v="-31"/>
    <n v="0"/>
    <n v="95.24"/>
    <s v="Venta"/>
    <s v="Global Office"/>
    <n v="2952.44"/>
    <n v="18.458651685393257"/>
    <n v="572.2182022471909"/>
    <n v="2380.2217977528089"/>
  </r>
  <r>
    <n v="1314"/>
    <x v="192"/>
    <x v="0"/>
    <s v="PROD-001"/>
    <x v="6"/>
    <n v="-14"/>
    <n v="0"/>
    <n v="503.85"/>
    <s v="Venta"/>
    <s v="CorpTech Solutions"/>
    <n v="7053.9000000000005"/>
    <n v="111.99406451612904"/>
    <n v="1567.9169032258067"/>
    <n v="5485.9830967741937"/>
  </r>
  <r>
    <n v="1315"/>
    <x v="192"/>
    <x v="0"/>
    <s v="PROD-003"/>
    <x v="1"/>
    <n v="-7"/>
    <n v="0"/>
    <n v="158.97999999999999"/>
    <s v="Venta"/>
    <s v="CorpTech Solutions"/>
    <n v="1112.8599999999999"/>
    <n v="38.917210440456756"/>
    <n v="272.42047308319729"/>
    <n v="840.43952691680261"/>
  </r>
  <r>
    <n v="1316"/>
    <x v="193"/>
    <x v="2"/>
    <s v="PROD-003"/>
    <x v="1"/>
    <n v="68"/>
    <n v="85.36"/>
    <n v="0"/>
    <s v="Compra"/>
    <s v="VisionParts"/>
    <n v="0"/>
    <n v="38.917210440456756"/>
    <n v="0"/>
    <n v="0"/>
  </r>
  <r>
    <n v="1317"/>
    <x v="193"/>
    <x v="0"/>
    <s v="PROD-010"/>
    <x v="4"/>
    <n v="-19"/>
    <n v="0"/>
    <n v="59.44"/>
    <s v="Venta"/>
    <s v="CorpTech Solutions"/>
    <n v="1129.3599999999999"/>
    <n v="10.520482758620702"/>
    <n v="199.88917241379335"/>
    <n v="929.4708275862065"/>
  </r>
  <r>
    <n v="1318"/>
    <x v="193"/>
    <x v="0"/>
    <s v="PROD-003"/>
    <x v="1"/>
    <n v="-21"/>
    <n v="0"/>
    <n v="161.31"/>
    <s v="Venta"/>
    <s v="Global Office"/>
    <n v="3387.51"/>
    <n v="38.917210440456756"/>
    <n v="817.26141924959188"/>
    <n v="2570.2485807504081"/>
  </r>
  <r>
    <n v="1319"/>
    <x v="193"/>
    <x v="0"/>
    <s v="PROD-002"/>
    <x v="2"/>
    <n v="-37"/>
    <n v="0"/>
    <n v="893.03"/>
    <s v="Venta"/>
    <s v="EducaTech"/>
    <n v="33042.11"/>
    <n v="206.67616747181975"/>
    <n v="7647.0181964573312"/>
    <n v="25395.091803542669"/>
  </r>
  <r>
    <n v="1320"/>
    <x v="193"/>
    <x v="0"/>
    <s v="PROD-010"/>
    <x v="4"/>
    <n v="-36"/>
    <n v="0"/>
    <n v="59.93"/>
    <s v="Venta"/>
    <s v="Venta Directa Online"/>
    <n v="2157.48"/>
    <n v="10.520482758620702"/>
    <n v="378.73737931034526"/>
    <n v="1778.7426206896548"/>
  </r>
  <r>
    <n v="1321"/>
    <x v="193"/>
    <x v="0"/>
    <s v="PROD-001"/>
    <x v="6"/>
    <n v="-32"/>
    <n v="0"/>
    <n v="501.61"/>
    <s v="Venta"/>
    <s v="Venta Directa Online"/>
    <n v="16051.52"/>
    <n v="111.99406451612904"/>
    <n v="3583.8100645161294"/>
    <n v="12467.709935483872"/>
  </r>
  <r>
    <n v="1322"/>
    <x v="193"/>
    <x v="0"/>
    <s v="PROD-004"/>
    <x v="9"/>
    <n v="-6"/>
    <n v="0"/>
    <n v="350.2"/>
    <s v="Venta"/>
    <s v="CorpTech Solutions"/>
    <n v="2101.1999999999998"/>
    <n v="81.910562499999997"/>
    <n v="491.46337499999998"/>
    <n v="1609.7366249999998"/>
  </r>
  <r>
    <n v="1323"/>
    <x v="194"/>
    <x v="0"/>
    <s v="PROD-006"/>
    <x v="7"/>
    <n v="-33"/>
    <n v="0"/>
    <n v="80"/>
    <s v="Venta"/>
    <s v="EducaTech"/>
    <n v="2640"/>
    <n v="15.49574137931034"/>
    <n v="511.35946551724123"/>
    <n v="2128.640534482759"/>
  </r>
  <r>
    <n v="1324"/>
    <x v="194"/>
    <x v="0"/>
    <s v="PROD-009"/>
    <x v="3"/>
    <n v="-33"/>
    <n v="0"/>
    <n v="300.67"/>
    <s v="Venta"/>
    <s v="Global Office"/>
    <n v="9922.11"/>
    <n v="66.956770642201846"/>
    <n v="2209.5734311926608"/>
    <n v="7712.5365688073398"/>
  </r>
  <r>
    <n v="1325"/>
    <x v="194"/>
    <x v="1"/>
    <s v="PROD-001"/>
    <x v="6"/>
    <n v="63"/>
    <n v="249.47"/>
    <n v="0"/>
    <s v="Fabricación"/>
    <s v="N/A"/>
    <n v="0"/>
    <n v="111.99406451612904"/>
    <n v="0"/>
    <n v="0"/>
  </r>
  <r>
    <n v="1326"/>
    <x v="194"/>
    <x v="0"/>
    <s v="PROD-009"/>
    <x v="3"/>
    <n v="-47"/>
    <n v="0"/>
    <n v="296.61"/>
    <s v="Venta"/>
    <s v="PC Gamers World"/>
    <n v="13940.67"/>
    <n v="66.956770642201846"/>
    <n v="3146.9682201834867"/>
    <n v="10793.701779816514"/>
  </r>
  <r>
    <n v="1327"/>
    <x v="194"/>
    <x v="0"/>
    <s v="PROD-004"/>
    <x v="9"/>
    <n v="-34"/>
    <n v="0"/>
    <n v="349.53"/>
    <s v="Venta"/>
    <s v="CorpTech Solutions"/>
    <n v="11884.019999999999"/>
    <n v="81.910562499999997"/>
    <n v="2784.9591249999999"/>
    <n v="9099.0608749999992"/>
  </r>
  <r>
    <n v="1328"/>
    <x v="194"/>
    <x v="0"/>
    <s v="PROD-007"/>
    <x v="0"/>
    <n v="-34"/>
    <n v="0"/>
    <n v="129.15"/>
    <s v="Venta"/>
    <s v="EducaTech"/>
    <n v="4391.1000000000004"/>
    <n v="28.701865793780652"/>
    <n v="975.86343698854216"/>
    <n v="3415.2365630114582"/>
  </r>
  <r>
    <n v="1329"/>
    <x v="195"/>
    <x v="0"/>
    <s v="PROD-001"/>
    <x v="6"/>
    <n v="-43"/>
    <n v="0"/>
    <n v="504.02"/>
    <s v="Venta"/>
    <s v="Global Office"/>
    <n v="21672.86"/>
    <n v="111.99406451612904"/>
    <n v="4815.7447741935484"/>
    <n v="16857.115225806454"/>
  </r>
  <r>
    <n v="1330"/>
    <x v="195"/>
    <x v="1"/>
    <s v="PROD-001"/>
    <x v="6"/>
    <n v="26"/>
    <n v="248.82"/>
    <n v="0"/>
    <s v="Fabricación"/>
    <s v="N/A"/>
    <n v="0"/>
    <n v="111.99406451612904"/>
    <n v="0"/>
    <n v="0"/>
  </r>
  <r>
    <n v="1331"/>
    <x v="195"/>
    <x v="2"/>
    <s v="PROD-010"/>
    <x v="4"/>
    <n v="131"/>
    <n v="25.28"/>
    <n v="0"/>
    <s v="Compra"/>
    <s v="VisionParts"/>
    <n v="0"/>
    <n v="10.520482758620702"/>
    <n v="0"/>
    <n v="0"/>
  </r>
  <r>
    <n v="1332"/>
    <x v="195"/>
    <x v="0"/>
    <s v="PROD-001"/>
    <x v="6"/>
    <n v="-22"/>
    <n v="0"/>
    <n v="497.62"/>
    <s v="Venta"/>
    <s v="CorpTech Solutions"/>
    <n v="10947.64"/>
    <n v="111.99406451612904"/>
    <n v="2463.869419354839"/>
    <n v="8483.7705806451595"/>
  </r>
  <r>
    <n v="1333"/>
    <x v="195"/>
    <x v="0"/>
    <s v="PROD-003"/>
    <x v="1"/>
    <n v="-5"/>
    <n v="0"/>
    <n v="160.36000000000001"/>
    <s v="Venta"/>
    <s v="Global Office"/>
    <n v="801.80000000000007"/>
    <n v="38.917210440456756"/>
    <n v="194.58605220228378"/>
    <n v="607.21394779771629"/>
  </r>
  <r>
    <n v="1334"/>
    <x v="195"/>
    <x v="0"/>
    <s v="PROD-007"/>
    <x v="0"/>
    <n v="-33"/>
    <n v="0"/>
    <n v="129.25"/>
    <s v="Venta"/>
    <s v="Venta Directa Online"/>
    <n v="4265.25"/>
    <n v="28.701865793780652"/>
    <n v="947.16157119476145"/>
    <n v="3318.0884288052384"/>
  </r>
  <r>
    <n v="1335"/>
    <x v="195"/>
    <x v="0"/>
    <s v="PROD-003"/>
    <x v="1"/>
    <n v="-31"/>
    <n v="0"/>
    <n v="159.08000000000001"/>
    <s v="Venta"/>
    <s v="Venta Directa Online"/>
    <n v="4931.4800000000005"/>
    <n v="38.917210440456756"/>
    <n v="1206.4335236541594"/>
    <n v="3725.0464763458413"/>
  </r>
  <r>
    <n v="1336"/>
    <x v="196"/>
    <x v="2"/>
    <s v="PROD-006"/>
    <x v="7"/>
    <n v="53"/>
    <n v="36.340000000000003"/>
    <n v="0"/>
    <s v="Compra"/>
    <s v="TechSupplies Inc,"/>
    <n v="0"/>
    <n v="15.49574137931034"/>
    <n v="0"/>
    <n v="0"/>
  </r>
  <r>
    <n v="1337"/>
    <x v="196"/>
    <x v="2"/>
    <s v="PROD-005"/>
    <x v="8"/>
    <n v="241"/>
    <n v="118.88"/>
    <n v="0"/>
    <s v="Compra"/>
    <s v="Componentes Globales"/>
    <n v="0"/>
    <n v="54.214840425531932"/>
    <n v="0"/>
    <n v="0"/>
  </r>
  <r>
    <n v="1338"/>
    <x v="196"/>
    <x v="0"/>
    <s v="PROD-003"/>
    <x v="1"/>
    <n v="-32"/>
    <n v="0"/>
    <n v="159.02000000000001"/>
    <s v="Venta"/>
    <s v="CorpTech Solutions"/>
    <n v="5088.6400000000003"/>
    <n v="38.917210440456756"/>
    <n v="1245.3507340946162"/>
    <n v="3843.2892659053841"/>
  </r>
  <r>
    <n v="1339"/>
    <x v="196"/>
    <x v="1"/>
    <s v="PROD-009"/>
    <x v="3"/>
    <n v="67"/>
    <n v="151.74"/>
    <n v="0"/>
    <s v="Fabricación"/>
    <s v="N/A"/>
    <n v="0"/>
    <n v="66.956770642201846"/>
    <n v="0"/>
    <n v="0"/>
  </r>
  <r>
    <n v="1340"/>
    <x v="196"/>
    <x v="2"/>
    <s v="PROD-004"/>
    <x v="9"/>
    <n v="270"/>
    <n v="181.94"/>
    <n v="0"/>
    <s v="Compra"/>
    <s v="Componentes Globales"/>
    <n v="0"/>
    <n v="81.910562499999997"/>
    <n v="0"/>
    <n v="0"/>
  </r>
  <r>
    <n v="1341"/>
    <x v="196"/>
    <x v="2"/>
    <s v="PROD-005"/>
    <x v="8"/>
    <n v="86"/>
    <n v="121.31"/>
    <n v="0"/>
    <s v="Compra"/>
    <s v="Componentes Globales"/>
    <n v="0"/>
    <n v="54.214840425531932"/>
    <n v="0"/>
    <n v="0"/>
  </r>
  <r>
    <n v="1342"/>
    <x v="196"/>
    <x v="2"/>
    <s v="PROD-007"/>
    <x v="0"/>
    <n v="74"/>
    <n v="65.069999999999993"/>
    <n v="0"/>
    <s v="Compra"/>
    <s v="VisionParts"/>
    <n v="0"/>
    <n v="28.701865793780652"/>
    <n v="0"/>
    <n v="0"/>
  </r>
  <r>
    <n v="1343"/>
    <x v="197"/>
    <x v="0"/>
    <s v="PROD-009"/>
    <x v="3"/>
    <n v="-44"/>
    <n v="0"/>
    <n v="299.20999999999998"/>
    <s v="Venta"/>
    <s v="Global Office"/>
    <n v="13165.24"/>
    <n v="66.956770642201846"/>
    <n v="2946.0979082568811"/>
    <n v="10219.142091743119"/>
  </r>
  <r>
    <n v="1344"/>
    <x v="197"/>
    <x v="2"/>
    <s v="PROD-010"/>
    <x v="4"/>
    <n v="71"/>
    <n v="24.79"/>
    <n v="0"/>
    <s v="Compra"/>
    <s v="PowerCell Co,"/>
    <n v="0"/>
    <n v="10.520482758620702"/>
    <n v="0"/>
    <n v="0"/>
  </r>
  <r>
    <n v="1345"/>
    <x v="197"/>
    <x v="0"/>
    <s v="PROD-001"/>
    <x v="6"/>
    <n v="-29"/>
    <n v="0"/>
    <n v="497.23"/>
    <s v="Venta"/>
    <s v="EducaTech"/>
    <n v="14419.67"/>
    <n v="111.99406451612904"/>
    <n v="3247.8278709677425"/>
    <n v="11171.842129032259"/>
  </r>
  <r>
    <n v="1346"/>
    <x v="197"/>
    <x v="2"/>
    <s v="PROD-005"/>
    <x v="8"/>
    <n v="144"/>
    <n v="120.84"/>
    <n v="0"/>
    <s v="Compra"/>
    <s v="PowerCell Co,"/>
    <n v="0"/>
    <n v="54.214840425531932"/>
    <n v="0"/>
    <n v="0"/>
  </r>
  <r>
    <n v="1347"/>
    <x v="197"/>
    <x v="2"/>
    <s v="PROD-004"/>
    <x v="9"/>
    <n v="86"/>
    <n v="180.02"/>
    <n v="0"/>
    <s v="Compra"/>
    <s v="VisionParts"/>
    <n v="0"/>
    <n v="81.910562499999997"/>
    <n v="0"/>
    <n v="0"/>
  </r>
  <r>
    <n v="1348"/>
    <x v="197"/>
    <x v="2"/>
    <s v="PROD-004"/>
    <x v="9"/>
    <n v="297"/>
    <n v="179.71"/>
    <n v="0"/>
    <s v="Compra"/>
    <s v="PowerCell Co,"/>
    <n v="0"/>
    <n v="81.910562499999997"/>
    <n v="0"/>
    <n v="0"/>
  </r>
  <r>
    <n v="1349"/>
    <x v="197"/>
    <x v="0"/>
    <s v="PROD-001"/>
    <x v="6"/>
    <n v="-34"/>
    <n v="0"/>
    <n v="500.8"/>
    <s v="Venta"/>
    <s v="PC Gamers World"/>
    <n v="17027.2"/>
    <n v="111.99406451612904"/>
    <n v="3807.7981935483876"/>
    <n v="13219.401806451613"/>
  </r>
  <r>
    <n v="1350"/>
    <x v="198"/>
    <x v="2"/>
    <s v="PROD-010"/>
    <x v="4"/>
    <n v="240"/>
    <n v="24.94"/>
    <n v="0"/>
    <s v="Compra"/>
    <s v="PowerCell Co,"/>
    <n v="0"/>
    <n v="10.520482758620702"/>
    <n v="0"/>
    <n v="0"/>
  </r>
  <r>
    <n v="1351"/>
    <x v="198"/>
    <x v="0"/>
    <s v="PROD-005"/>
    <x v="8"/>
    <n v="-37"/>
    <n v="0"/>
    <n v="217.9"/>
    <s v="Venta"/>
    <s v="CorpTech Solutions"/>
    <n v="8062.3"/>
    <n v="54.214840425531932"/>
    <n v="2005.9490957446815"/>
    <n v="6056.3509042553187"/>
  </r>
  <r>
    <n v="1352"/>
    <x v="198"/>
    <x v="2"/>
    <s v="PROD-006"/>
    <x v="7"/>
    <n v="89"/>
    <n v="36.11"/>
    <n v="0"/>
    <s v="Compra"/>
    <s v="TechSupplies Inc,"/>
    <n v="0"/>
    <n v="15.49574137931034"/>
    <n v="0"/>
    <n v="0"/>
  </r>
  <r>
    <n v="1353"/>
    <x v="198"/>
    <x v="1"/>
    <s v="PROD-009"/>
    <x v="3"/>
    <n v="47"/>
    <n v="147.21"/>
    <n v="0"/>
    <s v="Fabricación"/>
    <s v="N/A"/>
    <n v="0"/>
    <n v="66.956770642201846"/>
    <n v="0"/>
    <n v="0"/>
  </r>
  <r>
    <n v="1354"/>
    <x v="198"/>
    <x v="2"/>
    <s v="PROD-006"/>
    <x v="7"/>
    <n v="118"/>
    <n v="36.51"/>
    <n v="0"/>
    <s v="Compra"/>
    <s v="Componentes Globales"/>
    <n v="0"/>
    <n v="15.49574137931034"/>
    <n v="0"/>
    <n v="0"/>
  </r>
  <r>
    <n v="1355"/>
    <x v="198"/>
    <x v="0"/>
    <s v="PROD-004"/>
    <x v="9"/>
    <n v="-42"/>
    <n v="0"/>
    <n v="350.13"/>
    <s v="Venta"/>
    <s v="EducaTech"/>
    <n v="14705.46"/>
    <n v="81.910562499999997"/>
    <n v="3440.2436250000001"/>
    <n v="11265.216375"/>
  </r>
  <r>
    <n v="1356"/>
    <x v="198"/>
    <x v="0"/>
    <s v="PROD-009"/>
    <x v="3"/>
    <n v="-16"/>
    <n v="0"/>
    <n v="301.27"/>
    <s v="Venta"/>
    <s v="Venta Directa Online"/>
    <n v="4820.32"/>
    <n v="66.956770642201846"/>
    <n v="1071.3083302752295"/>
    <n v="3749.0116697247704"/>
  </r>
  <r>
    <n v="1357"/>
    <x v="199"/>
    <x v="1"/>
    <s v="PROD-001"/>
    <x v="6"/>
    <n v="21"/>
    <n v="250.39"/>
    <n v="0"/>
    <s v="Fabricación"/>
    <s v="N/A"/>
    <n v="0"/>
    <n v="111.99406451612904"/>
    <n v="0"/>
    <n v="0"/>
  </r>
  <r>
    <n v="1358"/>
    <x v="199"/>
    <x v="0"/>
    <s v="PROD-003"/>
    <x v="1"/>
    <n v="-24"/>
    <n v="0"/>
    <n v="158.91"/>
    <s v="Venta"/>
    <s v="CorpTech Solutions"/>
    <n v="3813.84"/>
    <n v="38.917210440456756"/>
    <n v="934.01305057096215"/>
    <n v="2879.826949429038"/>
  </r>
  <r>
    <n v="1359"/>
    <x v="199"/>
    <x v="2"/>
    <s v="PROD-010"/>
    <x v="4"/>
    <n v="121"/>
    <n v="25.46"/>
    <n v="0"/>
    <s v="Compra"/>
    <s v="TechSupplies Inc,"/>
    <n v="0"/>
    <n v="10.520482758620702"/>
    <n v="0"/>
    <n v="0"/>
  </r>
  <r>
    <n v="1360"/>
    <x v="199"/>
    <x v="1"/>
    <s v="PROD-009"/>
    <x v="3"/>
    <n v="87"/>
    <n v="152.09"/>
    <n v="0"/>
    <s v="Fabricación"/>
    <s v="N/A"/>
    <n v="0"/>
    <n v="66.956770642201846"/>
    <n v="0"/>
    <n v="0"/>
  </r>
  <r>
    <n v="1361"/>
    <x v="199"/>
    <x v="0"/>
    <s v="PROD-001"/>
    <x v="6"/>
    <n v="-19"/>
    <n v="0"/>
    <n v="496.32"/>
    <s v="Venta"/>
    <s v="Global Office"/>
    <n v="9430.08"/>
    <n v="111.99406451612904"/>
    <n v="2127.8872258064516"/>
    <n v="7302.1927741935488"/>
  </r>
  <r>
    <n v="1362"/>
    <x v="199"/>
    <x v="0"/>
    <s v="PROD-001"/>
    <x v="6"/>
    <n v="-36"/>
    <n v="0"/>
    <n v="495.38"/>
    <s v="Venta"/>
    <s v="CorpTech Solutions"/>
    <n v="17833.68"/>
    <n v="111.99406451612904"/>
    <n v="4031.7863225806454"/>
    <n v="13801.893677419355"/>
  </r>
  <r>
    <n v="1363"/>
    <x v="200"/>
    <x v="0"/>
    <s v="PROD-006"/>
    <x v="7"/>
    <n v="-28"/>
    <n v="0"/>
    <n v="79.88"/>
    <s v="Venta"/>
    <s v="Global Office"/>
    <n v="2236.64"/>
    <n v="15.49574137931034"/>
    <n v="433.88075862068951"/>
    <n v="1802.7592413793104"/>
  </r>
  <r>
    <n v="1364"/>
    <x v="200"/>
    <x v="0"/>
    <s v="PROD-005"/>
    <x v="8"/>
    <n v="-25"/>
    <n v="0"/>
    <n v="219.03"/>
    <s v="Venta"/>
    <s v="CorpTech Solutions"/>
    <n v="5475.75"/>
    <n v="54.214840425531932"/>
    <n v="1355.3710106382982"/>
    <n v="4120.3789893617013"/>
  </r>
  <r>
    <n v="1365"/>
    <x v="200"/>
    <x v="0"/>
    <s v="PROD-002"/>
    <x v="2"/>
    <n v="-10"/>
    <n v="0"/>
    <n v="900"/>
    <s v="Venta"/>
    <s v="Global Office"/>
    <n v="9000"/>
    <n v="206.67616747181975"/>
    <n v="2066.7616747181974"/>
    <n v="6933.2383252818026"/>
  </r>
  <r>
    <n v="1366"/>
    <x v="200"/>
    <x v="0"/>
    <s v="PROD-004"/>
    <x v="9"/>
    <n v="-8"/>
    <n v="0"/>
    <n v="352.56"/>
    <s v="Venta"/>
    <s v="EducaTech"/>
    <n v="2820.48"/>
    <n v="81.910562499999997"/>
    <n v="655.28449999999998"/>
    <n v="2165.1954999999998"/>
  </r>
  <r>
    <n v="1367"/>
    <x v="200"/>
    <x v="2"/>
    <s v="PROD-004"/>
    <x v="9"/>
    <n v="115"/>
    <n v="180.65"/>
    <n v="0"/>
    <s v="Compra"/>
    <s v="Componentes Globales"/>
    <n v="0"/>
    <n v="81.910562499999997"/>
    <n v="0"/>
    <n v="0"/>
  </r>
  <r>
    <n v="1368"/>
    <x v="200"/>
    <x v="0"/>
    <s v="PROD-003"/>
    <x v="1"/>
    <n v="-20"/>
    <n v="0"/>
    <n v="159.13999999999999"/>
    <s v="Venta"/>
    <s v="CorpTech Solutions"/>
    <n v="3182.7999999999997"/>
    <n v="38.917210440456756"/>
    <n v="778.34420880913513"/>
    <n v="2404.4557911908646"/>
  </r>
  <r>
    <n v="1369"/>
    <x v="200"/>
    <x v="2"/>
    <s v="PROD-008"/>
    <x v="5"/>
    <n v="248"/>
    <n v="44.3"/>
    <n v="0"/>
    <s v="Compra"/>
    <s v="Componentes Globales"/>
    <n v="0"/>
    <n v="18.458651685393257"/>
    <n v="0"/>
    <n v="0"/>
  </r>
  <r>
    <n v="1370"/>
    <x v="201"/>
    <x v="0"/>
    <s v="PROD-004"/>
    <x v="9"/>
    <n v="-19"/>
    <n v="0"/>
    <n v="346.04"/>
    <s v="Venta"/>
    <s v="CorpTech Solutions"/>
    <n v="6574.76"/>
    <n v="81.910562499999997"/>
    <n v="1556.3006874999999"/>
    <n v="5018.4593125000001"/>
  </r>
  <r>
    <n v="1371"/>
    <x v="201"/>
    <x v="0"/>
    <s v="PROD-005"/>
    <x v="8"/>
    <n v="-38"/>
    <n v="0"/>
    <n v="221.12"/>
    <s v="Venta"/>
    <s v="EducaTech"/>
    <n v="8402.56"/>
    <n v="54.214840425531932"/>
    <n v="2060.1639361702132"/>
    <n v="6342.3960638297867"/>
  </r>
  <r>
    <n v="1372"/>
    <x v="201"/>
    <x v="0"/>
    <s v="PROD-009"/>
    <x v="3"/>
    <n v="-31"/>
    <n v="0"/>
    <n v="301.17"/>
    <s v="Venta"/>
    <s v="EducaTech"/>
    <n v="9336.27"/>
    <n v="66.956770642201846"/>
    <n v="2075.6598899082574"/>
    <n v="7260.6101100917431"/>
  </r>
  <r>
    <n v="1373"/>
    <x v="201"/>
    <x v="0"/>
    <s v="PROD-008"/>
    <x v="5"/>
    <n v="-41"/>
    <n v="0"/>
    <n v="94.06"/>
    <s v="Venta"/>
    <s v="Venta Directa Online"/>
    <n v="3856.46"/>
    <n v="18.458651685393257"/>
    <n v="756.80471910112351"/>
    <n v="3099.6552808988763"/>
  </r>
  <r>
    <n v="1374"/>
    <x v="201"/>
    <x v="0"/>
    <s v="PROD-006"/>
    <x v="7"/>
    <n v="-34"/>
    <n v="0"/>
    <n v="79.599999999999994"/>
    <s v="Venta"/>
    <s v="PC Gamers World"/>
    <n v="2706.3999999999996"/>
    <n v="15.49574137931034"/>
    <n v="526.85520689655152"/>
    <n v="2179.5447931034482"/>
  </r>
  <r>
    <n v="1375"/>
    <x v="201"/>
    <x v="2"/>
    <s v="PROD-004"/>
    <x v="9"/>
    <n v="85"/>
    <n v="179.47"/>
    <n v="0"/>
    <s v="Compra"/>
    <s v="Componentes Globales"/>
    <n v="0"/>
    <n v="81.910562499999997"/>
    <n v="0"/>
    <n v="0"/>
  </r>
  <r>
    <n v="1376"/>
    <x v="201"/>
    <x v="1"/>
    <s v="PROD-009"/>
    <x v="3"/>
    <n v="90"/>
    <n v="148.62"/>
    <n v="0"/>
    <s v="Fabricación"/>
    <s v="N/A"/>
    <n v="0"/>
    <n v="66.956770642201846"/>
    <n v="0"/>
    <n v="0"/>
  </r>
  <r>
    <n v="1377"/>
    <x v="202"/>
    <x v="2"/>
    <s v="PROD-003"/>
    <x v="1"/>
    <n v="158"/>
    <n v="86.68"/>
    <n v="0"/>
    <s v="Compra"/>
    <s v="PowerCell Co,"/>
    <n v="0"/>
    <n v="38.917210440456756"/>
    <n v="0"/>
    <n v="0"/>
  </r>
  <r>
    <n v="1378"/>
    <x v="202"/>
    <x v="0"/>
    <s v="PROD-001"/>
    <x v="6"/>
    <n v="-35"/>
    <n v="0"/>
    <n v="501.46"/>
    <s v="Venta"/>
    <s v="PC Gamers World"/>
    <n v="17551.099999999999"/>
    <n v="111.99406451612904"/>
    <n v="3919.7922580645163"/>
    <n v="13631.307741935481"/>
  </r>
  <r>
    <n v="1379"/>
    <x v="202"/>
    <x v="1"/>
    <s v="PROD-009"/>
    <x v="3"/>
    <n v="41"/>
    <n v="151.78"/>
    <n v="0"/>
    <s v="Fabricación"/>
    <s v="N/A"/>
    <n v="0"/>
    <n v="66.956770642201846"/>
    <n v="0"/>
    <n v="0"/>
  </r>
  <r>
    <n v="1380"/>
    <x v="202"/>
    <x v="0"/>
    <s v="PROD-007"/>
    <x v="0"/>
    <n v="-15"/>
    <n v="0"/>
    <n v="129.55000000000001"/>
    <s v="Venta"/>
    <s v="Venta Directa Online"/>
    <n v="1943.2500000000002"/>
    <n v="28.701865793780652"/>
    <n v="430.52798690670977"/>
    <n v="1512.7220130932906"/>
  </r>
  <r>
    <n v="1381"/>
    <x v="202"/>
    <x v="1"/>
    <s v="PROD-001"/>
    <x v="6"/>
    <n v="86"/>
    <n v="252.5"/>
    <n v="0"/>
    <s v="Fabricación"/>
    <s v="N/A"/>
    <n v="0"/>
    <n v="111.99406451612904"/>
    <n v="0"/>
    <n v="0"/>
  </r>
  <r>
    <n v="1382"/>
    <x v="202"/>
    <x v="0"/>
    <s v="PROD-005"/>
    <x v="8"/>
    <n v="-42"/>
    <n v="0"/>
    <n v="220.33"/>
    <s v="Venta"/>
    <s v="PC Gamers World"/>
    <n v="9253.86"/>
    <n v="54.214840425531932"/>
    <n v="2277.0232978723411"/>
    <n v="6976.836702127659"/>
  </r>
  <r>
    <n v="1383"/>
    <x v="202"/>
    <x v="1"/>
    <s v="PROD-001"/>
    <x v="6"/>
    <n v="33"/>
    <n v="246.49"/>
    <n v="0"/>
    <s v="Fabricación"/>
    <s v="N/A"/>
    <n v="0"/>
    <n v="111.99406451612904"/>
    <n v="0"/>
    <n v="0"/>
  </r>
  <r>
    <n v="1384"/>
    <x v="203"/>
    <x v="2"/>
    <s v="PROD-005"/>
    <x v="8"/>
    <n v="65"/>
    <n v="121.3"/>
    <n v="0"/>
    <s v="Compra"/>
    <s v="Componentes Globales"/>
    <n v="0"/>
    <n v="54.214840425531932"/>
    <n v="0"/>
    <n v="0"/>
  </r>
  <r>
    <n v="1385"/>
    <x v="203"/>
    <x v="0"/>
    <s v="PROD-002"/>
    <x v="2"/>
    <n v="-41"/>
    <n v="0"/>
    <n v="908.47"/>
    <s v="Venta"/>
    <s v="Global Office"/>
    <n v="37247.270000000004"/>
    <n v="206.67616747181975"/>
    <n v="8473.7228663446094"/>
    <n v="28773.547133655396"/>
  </r>
  <r>
    <n v="1386"/>
    <x v="203"/>
    <x v="0"/>
    <s v="PROD-001"/>
    <x v="6"/>
    <n v="-14"/>
    <n v="0"/>
    <n v="503.44"/>
    <s v="Venta"/>
    <s v="Global Office"/>
    <n v="7048.16"/>
    <n v="111.99406451612904"/>
    <n v="1567.9169032258067"/>
    <n v="5480.243096774193"/>
  </r>
  <r>
    <n v="1387"/>
    <x v="203"/>
    <x v="2"/>
    <s v="PROD-010"/>
    <x v="4"/>
    <n v="269"/>
    <n v="25.5"/>
    <n v="0"/>
    <s v="Compra"/>
    <s v="VisionParts"/>
    <n v="0"/>
    <n v="10.520482758620702"/>
    <n v="0"/>
    <n v="0"/>
  </r>
  <r>
    <n v="1388"/>
    <x v="203"/>
    <x v="2"/>
    <s v="PROD-008"/>
    <x v="5"/>
    <n v="179"/>
    <n v="45.31"/>
    <n v="0"/>
    <s v="Compra"/>
    <s v="VisionParts"/>
    <n v="0"/>
    <n v="18.458651685393257"/>
    <n v="0"/>
    <n v="0"/>
  </r>
  <r>
    <n v="1389"/>
    <x v="203"/>
    <x v="0"/>
    <s v="PROD-007"/>
    <x v="0"/>
    <n v="-33"/>
    <n v="0"/>
    <n v="129.9"/>
    <s v="Venta"/>
    <s v="Global Office"/>
    <n v="4286.7"/>
    <n v="28.701865793780652"/>
    <n v="947.16157119476145"/>
    <n v="3339.5384288052383"/>
  </r>
  <r>
    <n v="1390"/>
    <x v="203"/>
    <x v="0"/>
    <s v="PROD-003"/>
    <x v="1"/>
    <n v="-41"/>
    <n v="0"/>
    <n v="158.94999999999999"/>
    <s v="Venta"/>
    <s v="CorpTech Solutions"/>
    <n v="6516.95"/>
    <n v="38.917210440456756"/>
    <n v="1595.605628058727"/>
    <n v="4921.3443719412726"/>
  </r>
  <r>
    <n v="1391"/>
    <x v="204"/>
    <x v="2"/>
    <s v="PROD-003"/>
    <x v="1"/>
    <n v="147"/>
    <n v="86.19"/>
    <n v="0"/>
    <s v="Compra"/>
    <s v="TechSupplies Inc,"/>
    <n v="0"/>
    <n v="38.917210440456756"/>
    <n v="0"/>
    <n v="0"/>
  </r>
  <r>
    <n v="1392"/>
    <x v="204"/>
    <x v="1"/>
    <s v="PROD-001"/>
    <x v="6"/>
    <n v="39"/>
    <n v="253.54"/>
    <n v="0"/>
    <s v="Fabricación"/>
    <s v="N/A"/>
    <n v="0"/>
    <n v="111.99406451612904"/>
    <n v="0"/>
    <n v="0"/>
  </r>
  <r>
    <n v="1393"/>
    <x v="204"/>
    <x v="0"/>
    <s v="PROD-010"/>
    <x v="4"/>
    <n v="-40"/>
    <n v="0"/>
    <n v="59.91"/>
    <s v="Venta"/>
    <s v="PC Gamers World"/>
    <n v="2396.3999999999996"/>
    <n v="10.520482758620702"/>
    <n v="420.81931034482807"/>
    <n v="1975.5806896551717"/>
  </r>
  <r>
    <n v="1394"/>
    <x v="204"/>
    <x v="0"/>
    <s v="PROD-003"/>
    <x v="1"/>
    <n v="-11"/>
    <n v="0"/>
    <n v="159.29"/>
    <s v="Venta"/>
    <s v="EducaTech"/>
    <n v="1752.1899999999998"/>
    <n v="38.917210440456756"/>
    <n v="428.08931484502432"/>
    <n v="1324.1006851549755"/>
  </r>
  <r>
    <n v="1395"/>
    <x v="204"/>
    <x v="2"/>
    <s v="PROD-006"/>
    <x v="7"/>
    <n v="183"/>
    <n v="36.450000000000003"/>
    <n v="0"/>
    <s v="Compra"/>
    <s v="VisionParts"/>
    <n v="0"/>
    <n v="15.49574137931034"/>
    <n v="0"/>
    <n v="0"/>
  </r>
  <r>
    <n v="1396"/>
    <x v="204"/>
    <x v="0"/>
    <s v="PROD-010"/>
    <x v="4"/>
    <n v="-9"/>
    <n v="0"/>
    <n v="59.66"/>
    <s v="Venta"/>
    <s v="EducaTech"/>
    <n v="536.93999999999994"/>
    <n v="10.520482758620702"/>
    <n v="94.684344827586315"/>
    <n v="442.25565517241364"/>
  </r>
  <r>
    <n v="1397"/>
    <x v="205"/>
    <x v="1"/>
    <s v="PROD-001"/>
    <x v="6"/>
    <n v="88"/>
    <n v="252.08"/>
    <n v="0"/>
    <s v="Fabricación"/>
    <s v="N/A"/>
    <n v="0"/>
    <n v="111.99406451612904"/>
    <n v="0"/>
    <n v="0"/>
  </r>
  <r>
    <n v="1398"/>
    <x v="205"/>
    <x v="2"/>
    <s v="PROD-007"/>
    <x v="0"/>
    <n v="136"/>
    <n v="64.78"/>
    <n v="0"/>
    <s v="Compra"/>
    <s v="Componentes Globales"/>
    <n v="0"/>
    <n v="28.701865793780652"/>
    <n v="0"/>
    <n v="0"/>
  </r>
  <r>
    <n v="1399"/>
    <x v="205"/>
    <x v="0"/>
    <s v="PROD-004"/>
    <x v="9"/>
    <n v="-20"/>
    <n v="0"/>
    <n v="351.32"/>
    <s v="Venta"/>
    <s v="Venta Directa Online"/>
    <n v="7026.4"/>
    <n v="81.910562499999997"/>
    <n v="1638.2112499999998"/>
    <n v="5388.1887499999993"/>
  </r>
  <r>
    <n v="1400"/>
    <x v="205"/>
    <x v="0"/>
    <s v="PROD-003"/>
    <x v="1"/>
    <n v="-40"/>
    <n v="0"/>
    <n v="158.61000000000001"/>
    <s v="Venta"/>
    <s v="Venta Directa Online"/>
    <n v="6344.4000000000005"/>
    <n v="38.917210440456756"/>
    <n v="1556.6884176182703"/>
    <n v="4787.7115823817303"/>
  </r>
  <r>
    <n v="1401"/>
    <x v="205"/>
    <x v="0"/>
    <s v="PROD-005"/>
    <x v="8"/>
    <n v="-5"/>
    <n v="0"/>
    <n v="221.8"/>
    <s v="Venta"/>
    <s v="EducaTech"/>
    <n v="1109"/>
    <n v="54.214840425531932"/>
    <n v="271.07420212765965"/>
    <n v="837.92579787234035"/>
  </r>
  <r>
    <n v="1402"/>
    <x v="205"/>
    <x v="0"/>
    <s v="PROD-002"/>
    <x v="2"/>
    <n v="-14"/>
    <n v="0"/>
    <n v="891.93"/>
    <s v="Venta"/>
    <s v="CorpTech Solutions"/>
    <n v="12487.019999999999"/>
    <n v="206.67616747181975"/>
    <n v="2893.4663446054765"/>
    <n v="9593.5536553945221"/>
  </r>
  <r>
    <n v="1403"/>
    <x v="205"/>
    <x v="1"/>
    <s v="PROD-001"/>
    <x v="6"/>
    <n v="61"/>
    <n v="254.95"/>
    <n v="0"/>
    <s v="Fabricación"/>
    <s v="N/A"/>
    <n v="0"/>
    <n v="111.99406451612904"/>
    <n v="0"/>
    <n v="0"/>
  </r>
  <r>
    <n v="1404"/>
    <x v="206"/>
    <x v="0"/>
    <s v="PROD-002"/>
    <x v="2"/>
    <n v="-36"/>
    <n v="0"/>
    <n v="897.69"/>
    <s v="Venta"/>
    <s v="PC Gamers World"/>
    <n v="32316.840000000004"/>
    <n v="206.67616747181975"/>
    <n v="7440.3420289855112"/>
    <n v="24876.497971014491"/>
  </r>
  <r>
    <n v="1405"/>
    <x v="206"/>
    <x v="0"/>
    <s v="PROD-003"/>
    <x v="1"/>
    <n v="-43"/>
    <n v="0"/>
    <n v="160.41999999999999"/>
    <s v="Venta"/>
    <s v="Venta Directa Online"/>
    <n v="6898.0599999999995"/>
    <n v="38.917210440456756"/>
    <n v="1673.4400489396405"/>
    <n v="5224.6199510603592"/>
  </r>
  <r>
    <n v="1406"/>
    <x v="206"/>
    <x v="0"/>
    <s v="PROD-004"/>
    <x v="9"/>
    <n v="-35"/>
    <n v="0"/>
    <n v="349.57"/>
    <s v="Venta"/>
    <s v="Global Office"/>
    <n v="12234.949999999999"/>
    <n v="81.910562499999997"/>
    <n v="2866.8696875000001"/>
    <n v="9368.0803124999984"/>
  </r>
  <r>
    <n v="1407"/>
    <x v="206"/>
    <x v="0"/>
    <s v="PROD-001"/>
    <x v="6"/>
    <n v="-46"/>
    <n v="0"/>
    <n v="500.23"/>
    <s v="Venta"/>
    <s v="PC Gamers World"/>
    <n v="23010.58"/>
    <n v="111.99406451612904"/>
    <n v="5151.7269677419363"/>
    <n v="17858.853032258066"/>
  </r>
  <r>
    <n v="1408"/>
    <x v="206"/>
    <x v="2"/>
    <s v="PROD-005"/>
    <x v="8"/>
    <n v="287"/>
    <n v="120"/>
    <n v="0"/>
    <s v="Compra"/>
    <s v="TechSupplies Inc,"/>
    <n v="0"/>
    <n v="54.214840425531932"/>
    <n v="0"/>
    <n v="0"/>
  </r>
  <r>
    <n v="1409"/>
    <x v="206"/>
    <x v="2"/>
    <s v="PROD-006"/>
    <x v="7"/>
    <n v="243"/>
    <n v="35.82"/>
    <n v="0"/>
    <s v="Compra"/>
    <s v="TechSupplies Inc,"/>
    <n v="0"/>
    <n v="15.49574137931034"/>
    <n v="0"/>
    <n v="0"/>
  </r>
  <r>
    <n v="1410"/>
    <x v="206"/>
    <x v="2"/>
    <s v="PROD-005"/>
    <x v="8"/>
    <n v="80"/>
    <n v="119.62"/>
    <n v="0"/>
    <s v="Compra"/>
    <s v="TechSupplies Inc,"/>
    <n v="0"/>
    <n v="54.214840425531932"/>
    <n v="0"/>
    <n v="0"/>
  </r>
  <r>
    <n v="1411"/>
    <x v="207"/>
    <x v="2"/>
    <s v="PROD-007"/>
    <x v="0"/>
    <n v="118"/>
    <n v="65.849999999999994"/>
    <n v="0"/>
    <s v="Compra"/>
    <s v="TechSupplies Inc,"/>
    <n v="0"/>
    <n v="28.701865793780652"/>
    <n v="0"/>
    <n v="0"/>
  </r>
  <r>
    <n v="1412"/>
    <x v="207"/>
    <x v="0"/>
    <s v="PROD-008"/>
    <x v="5"/>
    <n v="-17"/>
    <n v="0"/>
    <n v="95.82"/>
    <s v="Venta"/>
    <s v="Global Office"/>
    <n v="1628.9399999999998"/>
    <n v="18.458651685393257"/>
    <n v="313.79707865168535"/>
    <n v="1315.1429213483145"/>
  </r>
  <r>
    <n v="1413"/>
    <x v="207"/>
    <x v="2"/>
    <s v="PROD-008"/>
    <x v="5"/>
    <n v="288"/>
    <n v="44.69"/>
    <n v="0"/>
    <s v="Compra"/>
    <s v="VisionParts"/>
    <n v="0"/>
    <n v="18.458651685393257"/>
    <n v="0"/>
    <n v="0"/>
  </r>
  <r>
    <n v="1414"/>
    <x v="207"/>
    <x v="1"/>
    <s v="PROD-009"/>
    <x v="3"/>
    <n v="80"/>
    <n v="151.55000000000001"/>
    <n v="0"/>
    <s v="Fabricación"/>
    <s v="N/A"/>
    <n v="0"/>
    <n v="66.956770642201846"/>
    <n v="0"/>
    <n v="0"/>
  </r>
  <r>
    <n v="1415"/>
    <x v="207"/>
    <x v="0"/>
    <s v="PROD-003"/>
    <x v="1"/>
    <n v="-19"/>
    <n v="0"/>
    <n v="159.66999999999999"/>
    <s v="Venta"/>
    <s v="Global Office"/>
    <n v="3033.7299999999996"/>
    <n v="38.917210440456756"/>
    <n v="739.42699836867837"/>
    <n v="2294.3030016313214"/>
  </r>
  <r>
    <n v="1416"/>
    <x v="207"/>
    <x v="1"/>
    <s v="PROD-009"/>
    <x v="3"/>
    <n v="23"/>
    <n v="150.22999999999999"/>
    <n v="0"/>
    <s v="Fabricación"/>
    <s v="N/A"/>
    <n v="0"/>
    <n v="66.956770642201846"/>
    <n v="0"/>
    <n v="0"/>
  </r>
  <r>
    <n v="1417"/>
    <x v="207"/>
    <x v="0"/>
    <s v="PROD-006"/>
    <x v="7"/>
    <n v="-26"/>
    <n v="0"/>
    <n v="79.47"/>
    <s v="Venta"/>
    <s v="EducaTech"/>
    <n v="2066.2199999999998"/>
    <n v="15.49574137931034"/>
    <n v="402.88927586206887"/>
    <n v="1663.3307241379309"/>
  </r>
  <r>
    <n v="1418"/>
    <x v="208"/>
    <x v="0"/>
    <s v="PROD-005"/>
    <x v="8"/>
    <n v="-30"/>
    <n v="0"/>
    <n v="219.86"/>
    <s v="Venta"/>
    <s v="Global Office"/>
    <n v="6595.8"/>
    <n v="54.214840425531932"/>
    <n v="1626.4452127659579"/>
    <n v="4969.3547872340423"/>
  </r>
  <r>
    <n v="1419"/>
    <x v="208"/>
    <x v="2"/>
    <s v="PROD-010"/>
    <x v="4"/>
    <n v="216"/>
    <n v="24.61"/>
    <n v="0"/>
    <s v="Compra"/>
    <s v="TechSupplies Inc,"/>
    <n v="0"/>
    <n v="10.520482758620702"/>
    <n v="0"/>
    <n v="0"/>
  </r>
  <r>
    <n v="1420"/>
    <x v="208"/>
    <x v="2"/>
    <s v="PROD-008"/>
    <x v="5"/>
    <n v="78"/>
    <n v="45.45"/>
    <n v="0"/>
    <s v="Compra"/>
    <s v="PowerCell Co,"/>
    <n v="0"/>
    <n v="18.458651685393257"/>
    <n v="0"/>
    <n v="0"/>
  </r>
  <r>
    <n v="1421"/>
    <x v="208"/>
    <x v="1"/>
    <s v="PROD-002"/>
    <x v="2"/>
    <n v="70"/>
    <n v="446.76"/>
    <n v="0"/>
    <s v="Fabricación"/>
    <s v="N/A"/>
    <n v="0"/>
    <n v="206.67616747181975"/>
    <n v="0"/>
    <n v="0"/>
  </r>
  <r>
    <n v="1422"/>
    <x v="208"/>
    <x v="0"/>
    <s v="PROD-004"/>
    <x v="9"/>
    <n v="-38"/>
    <n v="0"/>
    <n v="351.98"/>
    <s v="Venta"/>
    <s v="PC Gamers World"/>
    <n v="13375.240000000002"/>
    <n v="81.910562499999997"/>
    <n v="3112.6013749999997"/>
    <n v="10262.638625000001"/>
  </r>
  <r>
    <n v="1423"/>
    <x v="208"/>
    <x v="0"/>
    <s v="PROD-001"/>
    <x v="6"/>
    <n v="-32"/>
    <n v="0"/>
    <n v="501.56"/>
    <s v="Venta"/>
    <s v="EducaTech"/>
    <n v="16049.92"/>
    <n v="111.99406451612904"/>
    <n v="3583.8100645161294"/>
    <n v="12466.10993548387"/>
  </r>
  <r>
    <n v="1424"/>
    <x v="208"/>
    <x v="0"/>
    <s v="PROD-008"/>
    <x v="5"/>
    <n v="-10"/>
    <n v="0"/>
    <n v="95.12"/>
    <s v="Venta"/>
    <s v="Venta Directa Online"/>
    <n v="951.2"/>
    <n v="18.458651685393257"/>
    <n v="184.58651685393255"/>
    <n v="766.61348314606744"/>
  </r>
  <r>
    <n v="1425"/>
    <x v="209"/>
    <x v="0"/>
    <s v="PROD-009"/>
    <x v="3"/>
    <n v="-43"/>
    <n v="0"/>
    <n v="300.77"/>
    <s v="Venta"/>
    <s v="EducaTech"/>
    <n v="12933.109999999999"/>
    <n v="66.956770642201846"/>
    <n v="2879.1411376146793"/>
    <n v="10053.96886238532"/>
  </r>
  <r>
    <n v="1426"/>
    <x v="209"/>
    <x v="2"/>
    <s v="PROD-004"/>
    <x v="9"/>
    <n v="263"/>
    <n v="179.7"/>
    <n v="0"/>
    <s v="Compra"/>
    <s v="Componentes Globales"/>
    <n v="0"/>
    <n v="81.910562499999997"/>
    <n v="0"/>
    <n v="0"/>
  </r>
  <r>
    <n v="1427"/>
    <x v="209"/>
    <x v="0"/>
    <s v="PROD-004"/>
    <x v="9"/>
    <n v="-12"/>
    <n v="0"/>
    <n v="346.55"/>
    <s v="Venta"/>
    <s v="PC Gamers World"/>
    <n v="4158.6000000000004"/>
    <n v="81.910562499999997"/>
    <n v="982.92674999999997"/>
    <n v="3175.6732500000003"/>
  </r>
  <r>
    <n v="1428"/>
    <x v="209"/>
    <x v="2"/>
    <s v="PROD-008"/>
    <x v="5"/>
    <n v="61"/>
    <n v="44.78"/>
    <n v="0"/>
    <s v="Compra"/>
    <s v="PowerCell Co,"/>
    <n v="0"/>
    <n v="18.458651685393257"/>
    <n v="0"/>
    <n v="0"/>
  </r>
  <r>
    <n v="1429"/>
    <x v="209"/>
    <x v="0"/>
    <s v="PROD-003"/>
    <x v="1"/>
    <n v="-16"/>
    <n v="0"/>
    <n v="160.41999999999999"/>
    <s v="Venta"/>
    <s v="CorpTech Solutions"/>
    <n v="2566.7199999999998"/>
    <n v="38.917210440456756"/>
    <n v="622.6753670473081"/>
    <n v="1944.0446329526917"/>
  </r>
  <r>
    <n v="1430"/>
    <x v="209"/>
    <x v="2"/>
    <s v="PROD-005"/>
    <x v="8"/>
    <n v="271"/>
    <n v="118.07"/>
    <n v="0"/>
    <s v="Compra"/>
    <s v="Componentes Globales"/>
    <n v="0"/>
    <n v="54.214840425531932"/>
    <n v="0"/>
    <n v="0"/>
  </r>
  <r>
    <n v="1431"/>
    <x v="210"/>
    <x v="0"/>
    <s v="PROD-010"/>
    <x v="4"/>
    <n v="-32"/>
    <n v="0"/>
    <n v="59.72"/>
    <s v="Venta"/>
    <s v="CorpTech Solutions"/>
    <n v="1911.04"/>
    <n v="10.520482758620702"/>
    <n v="336.65544827586245"/>
    <n v="1574.3845517241375"/>
  </r>
  <r>
    <n v="1432"/>
    <x v="210"/>
    <x v="1"/>
    <s v="PROD-002"/>
    <x v="2"/>
    <n v="45"/>
    <n v="456.93"/>
    <n v="0"/>
    <s v="Fabricación"/>
    <s v="N/A"/>
    <n v="0"/>
    <n v="206.67616747181975"/>
    <n v="0"/>
    <n v="0"/>
  </r>
  <r>
    <n v="1433"/>
    <x v="210"/>
    <x v="1"/>
    <s v="PROD-009"/>
    <x v="3"/>
    <n v="87"/>
    <n v="151.83000000000001"/>
    <n v="0"/>
    <s v="Fabricación"/>
    <s v="N/A"/>
    <n v="0"/>
    <n v="66.956770642201846"/>
    <n v="0"/>
    <n v="0"/>
  </r>
  <r>
    <n v="1434"/>
    <x v="210"/>
    <x v="2"/>
    <s v="PROD-005"/>
    <x v="8"/>
    <n v="116"/>
    <n v="122.06"/>
    <n v="0"/>
    <s v="Compra"/>
    <s v="TechSupplies Inc,"/>
    <n v="0"/>
    <n v="54.214840425531932"/>
    <n v="0"/>
    <n v="0"/>
  </r>
  <r>
    <n v="1435"/>
    <x v="210"/>
    <x v="0"/>
    <s v="PROD-005"/>
    <x v="8"/>
    <n v="-19"/>
    <n v="0"/>
    <n v="218.53"/>
    <s v="Venta"/>
    <s v="Global Office"/>
    <n v="4152.07"/>
    <n v="54.214840425531932"/>
    <n v="1030.0819680851066"/>
    <n v="3121.9880319148933"/>
  </r>
  <r>
    <n v="1436"/>
    <x v="210"/>
    <x v="0"/>
    <s v="PROD-007"/>
    <x v="0"/>
    <n v="-29"/>
    <n v="0"/>
    <n v="129.80000000000001"/>
    <s v="Venta"/>
    <s v="EducaTech"/>
    <n v="3764.2000000000003"/>
    <n v="28.701865793780652"/>
    <n v="832.35410801963894"/>
    <n v="2931.8458919803616"/>
  </r>
  <r>
    <n v="1437"/>
    <x v="210"/>
    <x v="0"/>
    <s v="PROD-010"/>
    <x v="4"/>
    <n v="-33"/>
    <n v="0"/>
    <n v="60.2"/>
    <s v="Venta"/>
    <s v="Venta Directa Online"/>
    <n v="1986.6000000000001"/>
    <n v="10.520482758620702"/>
    <n v="347.17593103448314"/>
    <n v="1639.4240689655171"/>
  </r>
  <r>
    <n v="1438"/>
    <x v="211"/>
    <x v="2"/>
    <s v="PROD-004"/>
    <x v="9"/>
    <n v="105"/>
    <n v="177.22"/>
    <n v="0"/>
    <s v="Compra"/>
    <s v="PowerCell Co,"/>
    <n v="0"/>
    <n v="81.910562499999997"/>
    <n v="0"/>
    <n v="0"/>
  </r>
  <r>
    <n v="1439"/>
    <x v="211"/>
    <x v="0"/>
    <s v="PROD-009"/>
    <x v="3"/>
    <n v="-48"/>
    <n v="0"/>
    <n v="297.58999999999997"/>
    <s v="Venta"/>
    <s v="CorpTech Solutions"/>
    <n v="14284.32"/>
    <n v="66.956770642201846"/>
    <n v="3213.9249908256888"/>
    <n v="11070.39500917431"/>
  </r>
  <r>
    <n v="1440"/>
    <x v="211"/>
    <x v="0"/>
    <s v="PROD-001"/>
    <x v="6"/>
    <n v="-18"/>
    <n v="0"/>
    <n v="500.01"/>
    <s v="Venta"/>
    <s v="EducaTech"/>
    <n v="9000.18"/>
    <n v="111.99406451612904"/>
    <n v="2015.8931612903227"/>
    <n v="6984.2868387096778"/>
  </r>
  <r>
    <n v="1441"/>
    <x v="211"/>
    <x v="0"/>
    <s v="PROD-002"/>
    <x v="2"/>
    <n v="-23"/>
    <n v="0"/>
    <n v="892.97"/>
    <s v="Venta"/>
    <s v="Global Office"/>
    <n v="20538.310000000001"/>
    <n v="206.67616747181975"/>
    <n v="4753.5518518518547"/>
    <n v="15784.758148148147"/>
  </r>
  <r>
    <n v="1442"/>
    <x v="211"/>
    <x v="1"/>
    <s v="PROD-001"/>
    <x v="6"/>
    <n v="52"/>
    <n v="253.11"/>
    <n v="0"/>
    <s v="Fabricación"/>
    <s v="N/A"/>
    <n v="0"/>
    <n v="111.99406451612904"/>
    <n v="0"/>
    <n v="0"/>
  </r>
  <r>
    <n v="1443"/>
    <x v="211"/>
    <x v="0"/>
    <s v="PROD-004"/>
    <x v="9"/>
    <n v="-14"/>
    <n v="0"/>
    <n v="347.44"/>
    <s v="Venta"/>
    <s v="CorpTech Solutions"/>
    <n v="4864.16"/>
    <n v="81.910562499999997"/>
    <n v="1146.747875"/>
    <n v="3717.4121249999998"/>
  </r>
  <r>
    <n v="1444"/>
    <x v="211"/>
    <x v="1"/>
    <s v="PROD-002"/>
    <x v="2"/>
    <n v="86"/>
    <n v="445.8"/>
    <n v="0"/>
    <s v="Fabricación"/>
    <s v="N/A"/>
    <n v="0"/>
    <n v="206.67616747181975"/>
    <n v="0"/>
    <n v="0"/>
  </r>
  <r>
    <n v="1445"/>
    <x v="212"/>
    <x v="0"/>
    <s v="PROD-008"/>
    <x v="5"/>
    <n v="-33"/>
    <n v="0"/>
    <n v="95.03"/>
    <s v="Venta"/>
    <s v="EducaTech"/>
    <n v="3135.9900000000002"/>
    <n v="18.458651685393257"/>
    <n v="609.13550561797751"/>
    <n v="2526.8544943820225"/>
  </r>
  <r>
    <n v="1446"/>
    <x v="212"/>
    <x v="0"/>
    <s v="PROD-003"/>
    <x v="1"/>
    <n v="-26"/>
    <n v="0"/>
    <n v="158.76"/>
    <s v="Venta"/>
    <s v="Global Office"/>
    <n v="4127.76"/>
    <n v="38.917210440456756"/>
    <n v="1011.8474714518757"/>
    <n v="3115.9125285481246"/>
  </r>
  <r>
    <n v="1447"/>
    <x v="212"/>
    <x v="0"/>
    <s v="PROD-007"/>
    <x v="0"/>
    <n v="-7"/>
    <n v="0"/>
    <n v="129.85"/>
    <s v="Venta"/>
    <s v="Venta Directa Online"/>
    <n v="908.94999999999993"/>
    <n v="28.701865793780652"/>
    <n v="200.91306055646456"/>
    <n v="708.0369394435354"/>
  </r>
  <r>
    <n v="1448"/>
    <x v="212"/>
    <x v="2"/>
    <s v="PROD-003"/>
    <x v="1"/>
    <n v="207"/>
    <n v="85.97"/>
    <n v="0"/>
    <s v="Compra"/>
    <s v="VisionParts"/>
    <n v="0"/>
    <n v="38.917210440456756"/>
    <n v="0"/>
    <n v="0"/>
  </r>
  <r>
    <n v="1449"/>
    <x v="212"/>
    <x v="0"/>
    <s v="PROD-004"/>
    <x v="9"/>
    <n v="-22"/>
    <n v="0"/>
    <n v="348.48"/>
    <s v="Venta"/>
    <s v="EducaTech"/>
    <n v="7666.56"/>
    <n v="81.910562499999997"/>
    <n v="1802.032375"/>
    <n v="5864.5276250000006"/>
  </r>
  <r>
    <n v="1450"/>
    <x v="212"/>
    <x v="0"/>
    <s v="PROD-007"/>
    <x v="0"/>
    <n v="-11"/>
    <n v="0"/>
    <n v="131.28"/>
    <s v="Venta"/>
    <s v="EducaTech"/>
    <n v="1444.08"/>
    <n v="28.701865793780652"/>
    <n v="315.72052373158715"/>
    <n v="1128.3594762684129"/>
  </r>
  <r>
    <n v="1451"/>
    <x v="212"/>
    <x v="0"/>
    <s v="PROD-002"/>
    <x v="2"/>
    <n v="-22"/>
    <n v="0"/>
    <n v="902.54"/>
    <s v="Venta"/>
    <s v="Global Office"/>
    <n v="19855.879999999997"/>
    <n v="206.67616747181975"/>
    <n v="4546.8756843800347"/>
    <n v="15309.004315619963"/>
  </r>
  <r>
    <n v="1452"/>
    <x v="213"/>
    <x v="0"/>
    <s v="PROD-010"/>
    <x v="4"/>
    <n v="-32"/>
    <n v="0"/>
    <n v="59.84"/>
    <s v="Venta"/>
    <s v="EducaTech"/>
    <n v="1914.88"/>
    <n v="10.520482758620702"/>
    <n v="336.65544827586245"/>
    <n v="1578.2245517241377"/>
  </r>
  <r>
    <n v="1453"/>
    <x v="213"/>
    <x v="0"/>
    <s v="PROD-009"/>
    <x v="3"/>
    <n v="-44"/>
    <n v="0"/>
    <n v="299.51"/>
    <s v="Venta"/>
    <s v="PC Gamers World"/>
    <n v="13178.439999999999"/>
    <n v="66.956770642201846"/>
    <n v="2946.0979082568811"/>
    <n v="10232.342091743118"/>
  </r>
  <r>
    <n v="1454"/>
    <x v="213"/>
    <x v="2"/>
    <s v="PROD-010"/>
    <x v="4"/>
    <n v="183"/>
    <n v="24.68"/>
    <n v="0"/>
    <s v="Compra"/>
    <s v="PowerCell Co,"/>
    <n v="0"/>
    <n v="10.520482758620702"/>
    <n v="0"/>
    <n v="0"/>
  </r>
  <r>
    <n v="1455"/>
    <x v="213"/>
    <x v="0"/>
    <s v="PROD-008"/>
    <x v="5"/>
    <n v="-40"/>
    <n v="0"/>
    <n v="95.35"/>
    <s v="Venta"/>
    <s v="Venta Directa Online"/>
    <n v="3814"/>
    <n v="18.458651685393257"/>
    <n v="738.3460674157302"/>
    <n v="3075.6539325842696"/>
  </r>
  <r>
    <n v="1456"/>
    <x v="213"/>
    <x v="0"/>
    <s v="PROD-001"/>
    <x v="6"/>
    <n v="-23"/>
    <n v="0"/>
    <n v="500.97"/>
    <s v="Venta"/>
    <s v="PC Gamers World"/>
    <n v="11522.310000000001"/>
    <n v="111.99406451612904"/>
    <n v="2575.8634838709681"/>
    <n v="8946.4465161290336"/>
  </r>
  <r>
    <n v="1457"/>
    <x v="213"/>
    <x v="0"/>
    <s v="PROD-008"/>
    <x v="5"/>
    <n v="-24"/>
    <n v="0"/>
    <n v="94.21"/>
    <s v="Venta"/>
    <s v="CorpTech Solutions"/>
    <n v="2261.04"/>
    <n v="18.458651685393257"/>
    <n v="443.00764044943816"/>
    <n v="1818.0323595505618"/>
  </r>
  <r>
    <n v="1458"/>
    <x v="213"/>
    <x v="1"/>
    <s v="PROD-002"/>
    <x v="2"/>
    <n v="85"/>
    <n v="456.92"/>
    <n v="0"/>
    <s v="Fabricación"/>
    <s v="N/A"/>
    <n v="0"/>
    <n v="206.67616747181975"/>
    <n v="0"/>
    <n v="0"/>
  </r>
  <r>
    <n v="1459"/>
    <x v="214"/>
    <x v="0"/>
    <s v="PROD-009"/>
    <x v="3"/>
    <n v="-13"/>
    <n v="0"/>
    <n v="299.29000000000002"/>
    <s v="Venta"/>
    <s v="Venta Directa Online"/>
    <n v="3890.7700000000004"/>
    <n v="66.956770642201846"/>
    <n v="870.43801834862404"/>
    <n v="3020.3319816513763"/>
  </r>
  <r>
    <n v="1460"/>
    <x v="214"/>
    <x v="1"/>
    <s v="PROD-009"/>
    <x v="3"/>
    <n v="34"/>
    <n v="150.41"/>
    <n v="0"/>
    <s v="Fabricación"/>
    <s v="N/A"/>
    <n v="0"/>
    <n v="66.956770642201846"/>
    <n v="0"/>
    <n v="0"/>
  </r>
  <r>
    <n v="1461"/>
    <x v="214"/>
    <x v="2"/>
    <s v="PROD-004"/>
    <x v="9"/>
    <n v="192"/>
    <n v="176.9"/>
    <n v="0"/>
    <s v="Compra"/>
    <s v="PowerCell Co,"/>
    <n v="0"/>
    <n v="81.910562499999997"/>
    <n v="0"/>
    <n v="0"/>
  </r>
  <r>
    <n v="1462"/>
    <x v="214"/>
    <x v="0"/>
    <s v="PROD-003"/>
    <x v="1"/>
    <n v="-35"/>
    <n v="0"/>
    <n v="161"/>
    <s v="Venta"/>
    <s v="CorpTech Solutions"/>
    <n v="5635"/>
    <n v="38.917210440456756"/>
    <n v="1362.1023654159865"/>
    <n v="4272.8976345840138"/>
  </r>
  <r>
    <n v="1463"/>
    <x v="214"/>
    <x v="2"/>
    <s v="PROD-008"/>
    <x v="5"/>
    <n v="125"/>
    <n v="45.32"/>
    <n v="0"/>
    <s v="Compra"/>
    <s v="VisionParts"/>
    <n v="0"/>
    <n v="18.458651685393257"/>
    <n v="0"/>
    <n v="0"/>
  </r>
  <r>
    <n v="1464"/>
    <x v="214"/>
    <x v="0"/>
    <s v="PROD-009"/>
    <x v="3"/>
    <n v="-45"/>
    <n v="0"/>
    <n v="297.72000000000003"/>
    <s v="Venta"/>
    <s v="CorpTech Solutions"/>
    <n v="13397.400000000001"/>
    <n v="66.956770642201846"/>
    <n v="3013.0546788990832"/>
    <n v="10384.345321100918"/>
  </r>
  <r>
    <n v="1465"/>
    <x v="214"/>
    <x v="2"/>
    <s v="PROD-003"/>
    <x v="1"/>
    <n v="65"/>
    <n v="83.95"/>
    <n v="0"/>
    <s v="Compra"/>
    <s v="VisionParts"/>
    <n v="0"/>
    <n v="38.917210440456756"/>
    <n v="0"/>
    <n v="0"/>
  </r>
  <r>
    <n v="1466"/>
    <x v="215"/>
    <x v="0"/>
    <s v="PROD-003"/>
    <x v="1"/>
    <n v="-35"/>
    <n v="0"/>
    <n v="158.51"/>
    <s v="Venta"/>
    <s v="EducaTech"/>
    <n v="5547.8499999999995"/>
    <n v="38.917210440456756"/>
    <n v="1362.1023654159865"/>
    <n v="4185.7476345840132"/>
  </r>
  <r>
    <n v="1467"/>
    <x v="215"/>
    <x v="2"/>
    <s v="PROD-003"/>
    <x v="1"/>
    <n v="195"/>
    <n v="86.78"/>
    <n v="0"/>
    <s v="Compra"/>
    <s v="PowerCell Co,"/>
    <n v="0"/>
    <n v="38.917210440456756"/>
    <n v="0"/>
    <n v="0"/>
  </r>
  <r>
    <n v="1468"/>
    <x v="215"/>
    <x v="1"/>
    <s v="PROD-009"/>
    <x v="3"/>
    <n v="53"/>
    <n v="148.83000000000001"/>
    <n v="0"/>
    <s v="Fabricación"/>
    <s v="N/A"/>
    <n v="0"/>
    <n v="66.956770642201846"/>
    <n v="0"/>
    <n v="0"/>
  </r>
  <r>
    <n v="1469"/>
    <x v="215"/>
    <x v="1"/>
    <s v="PROD-009"/>
    <x v="3"/>
    <n v="75"/>
    <n v="151.43"/>
    <n v="0"/>
    <s v="Fabricación"/>
    <s v="N/A"/>
    <n v="0"/>
    <n v="66.956770642201846"/>
    <n v="0"/>
    <n v="0"/>
  </r>
  <r>
    <n v="1470"/>
    <x v="215"/>
    <x v="1"/>
    <s v="PROD-001"/>
    <x v="6"/>
    <n v="67"/>
    <n v="245.91"/>
    <n v="0"/>
    <s v="Fabricación"/>
    <s v="N/A"/>
    <n v="0"/>
    <n v="111.99406451612904"/>
    <n v="0"/>
    <n v="0"/>
  </r>
  <r>
    <n v="1471"/>
    <x v="215"/>
    <x v="0"/>
    <s v="PROD-002"/>
    <x v="2"/>
    <n v="-44"/>
    <n v="0"/>
    <n v="906.19"/>
    <s v="Venta"/>
    <s v="Global Office"/>
    <n v="39872.36"/>
    <n v="206.67616747181975"/>
    <n v="9093.7513687600695"/>
    <n v="30778.608631239931"/>
  </r>
  <r>
    <n v="1472"/>
    <x v="216"/>
    <x v="1"/>
    <s v="PROD-001"/>
    <x v="6"/>
    <n v="39"/>
    <n v="251.24"/>
    <n v="0"/>
    <s v="Fabricación"/>
    <s v="N/A"/>
    <n v="0"/>
    <n v="111.99406451612904"/>
    <n v="0"/>
    <n v="0"/>
  </r>
  <r>
    <n v="1473"/>
    <x v="216"/>
    <x v="0"/>
    <s v="PROD-004"/>
    <x v="9"/>
    <n v="-5"/>
    <n v="0"/>
    <n v="349.79"/>
    <s v="Venta"/>
    <s v="Venta Directa Online"/>
    <n v="1748.95"/>
    <n v="81.910562499999997"/>
    <n v="409.55281249999996"/>
    <n v="1339.3971875000002"/>
  </r>
  <r>
    <n v="1474"/>
    <x v="216"/>
    <x v="0"/>
    <s v="PROD-006"/>
    <x v="7"/>
    <n v="-21"/>
    <n v="0"/>
    <n v="80.290000000000006"/>
    <s v="Venta"/>
    <s v="PC Gamers World"/>
    <n v="1686.0900000000001"/>
    <n v="15.49574137931034"/>
    <n v="325.41056896551714"/>
    <n v="1360.6794310344831"/>
  </r>
  <r>
    <n v="1475"/>
    <x v="216"/>
    <x v="1"/>
    <s v="PROD-001"/>
    <x v="6"/>
    <n v="61"/>
    <n v="250.78"/>
    <n v="0"/>
    <s v="Fabricación"/>
    <s v="N/A"/>
    <n v="0"/>
    <n v="111.99406451612904"/>
    <n v="0"/>
    <n v="0"/>
  </r>
  <r>
    <n v="1476"/>
    <x v="216"/>
    <x v="0"/>
    <s v="PROD-007"/>
    <x v="0"/>
    <n v="-7"/>
    <n v="0"/>
    <n v="129.43"/>
    <s v="Venta"/>
    <s v="PC Gamers World"/>
    <n v="906.01"/>
    <n v="28.701865793780652"/>
    <n v="200.91306055646456"/>
    <n v="705.09693944353546"/>
  </r>
  <r>
    <n v="1477"/>
    <x v="216"/>
    <x v="1"/>
    <s v="PROD-009"/>
    <x v="3"/>
    <n v="47"/>
    <n v="148.74"/>
    <n v="0"/>
    <s v="Fabricación"/>
    <s v="N/A"/>
    <n v="0"/>
    <n v="66.956770642201846"/>
    <n v="0"/>
    <n v="0"/>
  </r>
  <r>
    <n v="1478"/>
    <x v="216"/>
    <x v="1"/>
    <s v="PROD-002"/>
    <x v="2"/>
    <n v="22"/>
    <n v="453.13"/>
    <n v="0"/>
    <s v="Fabricación"/>
    <s v="N/A"/>
    <n v="0"/>
    <n v="206.67616747181975"/>
    <n v="0"/>
    <n v="0"/>
  </r>
  <r>
    <n v="1479"/>
    <x v="217"/>
    <x v="2"/>
    <s v="PROD-008"/>
    <x v="5"/>
    <n v="233"/>
    <n v="44.58"/>
    <n v="0"/>
    <s v="Compra"/>
    <s v="TechSupplies Inc,"/>
    <n v="0"/>
    <n v="18.458651685393257"/>
    <n v="0"/>
    <n v="0"/>
  </r>
  <r>
    <n v="1480"/>
    <x v="217"/>
    <x v="2"/>
    <s v="PROD-010"/>
    <x v="4"/>
    <n v="261"/>
    <n v="24.88"/>
    <n v="0"/>
    <s v="Compra"/>
    <s v="Componentes Globales"/>
    <n v="0"/>
    <n v="10.520482758620702"/>
    <n v="0"/>
    <n v="0"/>
  </r>
  <r>
    <n v="1481"/>
    <x v="217"/>
    <x v="0"/>
    <s v="PROD-006"/>
    <x v="7"/>
    <n v="-24"/>
    <n v="0"/>
    <n v="80.569999999999993"/>
    <s v="Venta"/>
    <s v="Venta Directa Online"/>
    <n v="1933.6799999999998"/>
    <n v="15.49574137931034"/>
    <n v="371.89779310344818"/>
    <n v="1561.7822068965515"/>
  </r>
  <r>
    <n v="1482"/>
    <x v="217"/>
    <x v="0"/>
    <s v="PROD-006"/>
    <x v="7"/>
    <n v="-48"/>
    <n v="0"/>
    <n v="79.680000000000007"/>
    <s v="Venta"/>
    <s v="EducaTech"/>
    <n v="3824.6400000000003"/>
    <n v="15.49574137931034"/>
    <n v="743.79558620689636"/>
    <n v="3080.8444137931037"/>
  </r>
  <r>
    <n v="1483"/>
    <x v="217"/>
    <x v="0"/>
    <s v="PROD-007"/>
    <x v="0"/>
    <n v="-16"/>
    <n v="0"/>
    <n v="129.58000000000001"/>
    <s v="Venta"/>
    <s v="Venta Directa Online"/>
    <n v="2073.2800000000002"/>
    <n v="28.701865793780652"/>
    <n v="459.22985270049043"/>
    <n v="1614.0501472995097"/>
  </r>
  <r>
    <n v="1484"/>
    <x v="217"/>
    <x v="0"/>
    <s v="PROD-006"/>
    <x v="7"/>
    <n v="-37"/>
    <n v="0"/>
    <n v="79.83"/>
    <s v="Venta"/>
    <s v="EducaTech"/>
    <n v="2953.71"/>
    <n v="15.49574137931034"/>
    <n v="573.34243103448262"/>
    <n v="2380.3675689655174"/>
  </r>
  <r>
    <n v="1485"/>
    <x v="217"/>
    <x v="0"/>
    <s v="PROD-010"/>
    <x v="4"/>
    <n v="-23"/>
    <n v="0"/>
    <n v="59.65"/>
    <s v="Venta"/>
    <s v="EducaTech"/>
    <n v="1371.95"/>
    <n v="10.520482758620702"/>
    <n v="241.97110344827615"/>
    <n v="1129.9788965517239"/>
  </r>
  <r>
    <n v="1486"/>
    <x v="218"/>
    <x v="0"/>
    <s v="PROD-001"/>
    <x v="6"/>
    <n v="-8"/>
    <n v="0"/>
    <n v="496.88"/>
    <s v="Venta"/>
    <s v="EducaTech"/>
    <n v="3975.04"/>
    <n v="111.99406451612904"/>
    <n v="895.95251612903235"/>
    <n v="3079.0874838709678"/>
  </r>
  <r>
    <n v="1487"/>
    <x v="218"/>
    <x v="0"/>
    <s v="PROD-008"/>
    <x v="5"/>
    <n v="-13"/>
    <n v="0"/>
    <n v="94.18"/>
    <s v="Venta"/>
    <s v="Venta Directa Online"/>
    <n v="1224.3400000000001"/>
    <n v="18.458651685393257"/>
    <n v="239.96247191011233"/>
    <n v="984.37752808988785"/>
  </r>
  <r>
    <n v="1488"/>
    <x v="218"/>
    <x v="0"/>
    <s v="PROD-003"/>
    <x v="1"/>
    <n v="-36"/>
    <n v="0"/>
    <n v="160.13"/>
    <s v="Venta"/>
    <s v="PC Gamers World"/>
    <n v="5764.68"/>
    <n v="38.917210440456756"/>
    <n v="1401.0195758564432"/>
    <n v="4363.6604241435571"/>
  </r>
  <r>
    <n v="1489"/>
    <x v="218"/>
    <x v="0"/>
    <s v="PROD-006"/>
    <x v="7"/>
    <n v="-24"/>
    <n v="0"/>
    <n v="80.58"/>
    <s v="Venta"/>
    <s v="Venta Directa Online"/>
    <n v="1933.92"/>
    <n v="15.49574137931034"/>
    <n v="371.89779310344818"/>
    <n v="1562.0222068965518"/>
  </r>
  <r>
    <n v="1490"/>
    <x v="218"/>
    <x v="0"/>
    <s v="PROD-005"/>
    <x v="8"/>
    <n v="-30"/>
    <n v="0"/>
    <n v="218.1"/>
    <s v="Venta"/>
    <s v="Venta Directa Online"/>
    <n v="6543"/>
    <n v="54.214840425531932"/>
    <n v="1626.4452127659579"/>
    <n v="4916.5547872340421"/>
  </r>
  <r>
    <n v="1491"/>
    <x v="218"/>
    <x v="0"/>
    <s v="PROD-002"/>
    <x v="2"/>
    <n v="-18"/>
    <n v="0"/>
    <n v="903.47"/>
    <s v="Venta"/>
    <s v="Venta Directa Online"/>
    <n v="16262.460000000001"/>
    <n v="206.67616747181975"/>
    <n v="3720.1710144927556"/>
    <n v="12542.288985507246"/>
  </r>
  <r>
    <n v="1492"/>
    <x v="218"/>
    <x v="1"/>
    <s v="PROD-002"/>
    <x v="2"/>
    <n v="46"/>
    <n v="450.61"/>
    <n v="0"/>
    <s v="Fabricación"/>
    <s v="N/A"/>
    <n v="0"/>
    <n v="206.67616747181975"/>
    <n v="0"/>
    <n v="0"/>
  </r>
  <r>
    <n v="1493"/>
    <x v="219"/>
    <x v="0"/>
    <s v="PROD-009"/>
    <x v="3"/>
    <n v="-38"/>
    <n v="0"/>
    <n v="296.33"/>
    <s v="Venta"/>
    <s v="Venta Directa Online"/>
    <n v="11260.539999999999"/>
    <n v="66.956770642201846"/>
    <n v="2544.3572844036703"/>
    <n v="8716.1827155963292"/>
  </r>
  <r>
    <n v="1494"/>
    <x v="219"/>
    <x v="0"/>
    <s v="PROD-008"/>
    <x v="5"/>
    <n v="-15"/>
    <n v="0"/>
    <n v="95.34"/>
    <s v="Venta"/>
    <s v="Global Office"/>
    <n v="1430.1000000000001"/>
    <n v="18.458651685393257"/>
    <n v="276.87977528089885"/>
    <n v="1153.2202247191012"/>
  </r>
  <r>
    <n v="1495"/>
    <x v="219"/>
    <x v="0"/>
    <s v="PROD-004"/>
    <x v="9"/>
    <n v="-10"/>
    <n v="0"/>
    <n v="347.95"/>
    <s v="Venta"/>
    <s v="EducaTech"/>
    <n v="3479.5"/>
    <n v="81.910562499999997"/>
    <n v="819.10562499999992"/>
    <n v="2660.3943749999999"/>
  </r>
  <r>
    <n v="1496"/>
    <x v="219"/>
    <x v="1"/>
    <s v="PROD-009"/>
    <x v="3"/>
    <n v="61"/>
    <n v="148.47"/>
    <n v="0"/>
    <s v="Fabricación"/>
    <s v="N/A"/>
    <n v="0"/>
    <n v="66.956770642201846"/>
    <n v="0"/>
    <n v="0"/>
  </r>
  <r>
    <n v="1497"/>
    <x v="219"/>
    <x v="2"/>
    <s v="PROD-010"/>
    <x v="4"/>
    <n v="54"/>
    <n v="24.5"/>
    <n v="0"/>
    <s v="Compra"/>
    <s v="VisionParts"/>
    <n v="0"/>
    <n v="10.520482758620702"/>
    <n v="0"/>
    <n v="0"/>
  </r>
  <r>
    <n v="1498"/>
    <x v="219"/>
    <x v="2"/>
    <s v="PROD-008"/>
    <x v="5"/>
    <n v="300"/>
    <n v="45.5"/>
    <n v="0"/>
    <s v="Compra"/>
    <s v="PowerCell Co,"/>
    <n v="0"/>
    <n v="18.458651685393257"/>
    <n v="0"/>
    <n v="0"/>
  </r>
  <r>
    <n v="1499"/>
    <x v="219"/>
    <x v="0"/>
    <s v="PROD-005"/>
    <x v="8"/>
    <n v="-20"/>
    <n v="0"/>
    <n v="220.34"/>
    <s v="Venta"/>
    <s v="PC Gamers World"/>
    <n v="4406.8"/>
    <n v="54.214840425531932"/>
    <n v="1084.2968085106386"/>
    <n v="3322.5031914893616"/>
  </r>
  <r>
    <n v="1500"/>
    <x v="220"/>
    <x v="2"/>
    <s v="PROD-003"/>
    <x v="1"/>
    <n v="128"/>
    <n v="85.07"/>
    <n v="0"/>
    <s v="Compra"/>
    <s v="VisionParts"/>
    <n v="0"/>
    <n v="38.917210440456756"/>
    <n v="0"/>
    <n v="0"/>
  </r>
  <r>
    <n v="1501"/>
    <x v="220"/>
    <x v="0"/>
    <s v="PROD-004"/>
    <x v="9"/>
    <n v="-8"/>
    <n v="0"/>
    <n v="346.79"/>
    <s v="Venta"/>
    <s v="Venta Directa Online"/>
    <n v="2774.32"/>
    <n v="81.910562499999997"/>
    <n v="655.28449999999998"/>
    <n v="2119.0355"/>
  </r>
  <r>
    <n v="1502"/>
    <x v="220"/>
    <x v="0"/>
    <s v="PROD-001"/>
    <x v="6"/>
    <n v="-5"/>
    <n v="0"/>
    <n v="500.92"/>
    <s v="Venta"/>
    <s v="EducaTech"/>
    <n v="2504.6"/>
    <n v="111.99406451612904"/>
    <n v="559.97032258064519"/>
    <n v="1944.6296774193547"/>
  </r>
  <r>
    <n v="1503"/>
    <x v="220"/>
    <x v="0"/>
    <s v="PROD-001"/>
    <x v="6"/>
    <n v="-10"/>
    <n v="0"/>
    <n v="496.79"/>
    <s v="Venta"/>
    <s v="CorpTech Solutions"/>
    <n v="4967.9000000000005"/>
    <n v="111.99406451612904"/>
    <n v="1119.9406451612904"/>
    <n v="3847.9593548387102"/>
  </r>
  <r>
    <n v="1504"/>
    <x v="220"/>
    <x v="2"/>
    <s v="PROD-003"/>
    <x v="1"/>
    <n v="276"/>
    <n v="86.19"/>
    <n v="0"/>
    <s v="Compra"/>
    <s v="PowerCell Co,"/>
    <n v="0"/>
    <n v="38.917210440456756"/>
    <n v="0"/>
    <n v="0"/>
  </r>
  <r>
    <n v="1505"/>
    <x v="220"/>
    <x v="0"/>
    <s v="PROD-004"/>
    <x v="9"/>
    <n v="-29"/>
    <n v="0"/>
    <n v="352.49"/>
    <s v="Venta"/>
    <s v="EducaTech"/>
    <n v="10222.210000000001"/>
    <n v="81.910562499999997"/>
    <n v="2375.4063124999998"/>
    <n v="7846.8036875000016"/>
  </r>
  <r>
    <n v="1506"/>
    <x v="221"/>
    <x v="1"/>
    <s v="PROD-002"/>
    <x v="2"/>
    <n v="43"/>
    <n v="452.06"/>
    <n v="0"/>
    <s v="Fabricación"/>
    <s v="N/A"/>
    <n v="0"/>
    <n v="206.67616747181975"/>
    <n v="0"/>
    <n v="0"/>
  </r>
  <r>
    <n v="1507"/>
    <x v="221"/>
    <x v="1"/>
    <s v="PROD-009"/>
    <x v="3"/>
    <n v="77"/>
    <n v="148.27000000000001"/>
    <n v="0"/>
    <s v="Fabricación"/>
    <s v="N/A"/>
    <n v="0"/>
    <n v="66.956770642201846"/>
    <n v="0"/>
    <n v="0"/>
  </r>
  <r>
    <n v="1508"/>
    <x v="221"/>
    <x v="0"/>
    <s v="PROD-009"/>
    <x v="3"/>
    <n v="-44"/>
    <n v="0"/>
    <n v="300.35000000000002"/>
    <s v="Venta"/>
    <s v="Venta Directa Online"/>
    <n v="13215.400000000001"/>
    <n v="66.956770642201846"/>
    <n v="2946.0979082568811"/>
    <n v="10269.30209174312"/>
  </r>
  <r>
    <n v="1509"/>
    <x v="221"/>
    <x v="2"/>
    <s v="PROD-005"/>
    <x v="8"/>
    <n v="229"/>
    <n v="120.99"/>
    <n v="0"/>
    <s v="Compra"/>
    <s v="PowerCell Co,"/>
    <n v="0"/>
    <n v="54.214840425531932"/>
    <n v="0"/>
    <n v="0"/>
  </r>
  <r>
    <n v="1510"/>
    <x v="221"/>
    <x v="0"/>
    <s v="PROD-003"/>
    <x v="1"/>
    <n v="-17"/>
    <n v="0"/>
    <n v="160.69"/>
    <s v="Venta"/>
    <s v="EducaTech"/>
    <n v="2731.73"/>
    <n v="38.917210440456756"/>
    <n v="661.59257748776486"/>
    <n v="2070.1374225122354"/>
  </r>
  <r>
    <n v="1511"/>
    <x v="221"/>
    <x v="1"/>
    <s v="PROD-001"/>
    <x v="6"/>
    <n v="48"/>
    <n v="253.48"/>
    <n v="0"/>
    <s v="Fabricación"/>
    <s v="N/A"/>
    <n v="0"/>
    <n v="111.99406451612904"/>
    <n v="0"/>
    <n v="0"/>
  </r>
  <r>
    <n v="1512"/>
    <x v="221"/>
    <x v="2"/>
    <s v="PROD-008"/>
    <x v="5"/>
    <n v="83"/>
    <n v="44.63"/>
    <n v="0"/>
    <s v="Compra"/>
    <s v="VisionParts"/>
    <n v="0"/>
    <n v="18.458651685393257"/>
    <n v="0"/>
    <n v="0"/>
  </r>
  <r>
    <n v="1513"/>
    <x v="222"/>
    <x v="0"/>
    <s v="PROD-010"/>
    <x v="4"/>
    <n v="-42"/>
    <n v="0"/>
    <n v="59.7"/>
    <s v="Venta"/>
    <s v="EducaTech"/>
    <n v="2507.4"/>
    <n v="10.520482758620702"/>
    <n v="441.86027586206944"/>
    <n v="2065.5397241379305"/>
  </r>
  <r>
    <n v="1514"/>
    <x v="222"/>
    <x v="2"/>
    <s v="PROD-003"/>
    <x v="1"/>
    <n v="226"/>
    <n v="84.2"/>
    <n v="0"/>
    <s v="Compra"/>
    <s v="TechSupplies Inc,"/>
    <n v="0"/>
    <n v="38.917210440456756"/>
    <n v="0"/>
    <n v="0"/>
  </r>
  <r>
    <n v="1515"/>
    <x v="222"/>
    <x v="0"/>
    <s v="PROD-008"/>
    <x v="5"/>
    <n v="-46"/>
    <n v="0"/>
    <n v="95.05"/>
    <s v="Venta"/>
    <s v="PC Gamers World"/>
    <n v="4372.3"/>
    <n v="18.458651685393257"/>
    <n v="849.09797752808981"/>
    <n v="3523.2020224719104"/>
  </r>
  <r>
    <n v="1516"/>
    <x v="222"/>
    <x v="2"/>
    <s v="PROD-005"/>
    <x v="8"/>
    <n v="61"/>
    <n v="117.73"/>
    <n v="0"/>
    <s v="Compra"/>
    <s v="PowerCell Co,"/>
    <n v="0"/>
    <n v="54.214840425531932"/>
    <n v="0"/>
    <n v="0"/>
  </r>
  <r>
    <n v="1517"/>
    <x v="222"/>
    <x v="2"/>
    <s v="PROD-008"/>
    <x v="5"/>
    <n v="228"/>
    <n v="45.39"/>
    <n v="0"/>
    <s v="Compra"/>
    <s v="PowerCell Co,"/>
    <n v="0"/>
    <n v="18.458651685393257"/>
    <n v="0"/>
    <n v="0"/>
  </r>
  <r>
    <n v="1518"/>
    <x v="222"/>
    <x v="1"/>
    <s v="PROD-002"/>
    <x v="2"/>
    <n v="69"/>
    <n v="445.42"/>
    <n v="0"/>
    <s v="Fabricación"/>
    <s v="N/A"/>
    <n v="0"/>
    <n v="206.67616747181975"/>
    <n v="0"/>
    <n v="0"/>
  </r>
  <r>
    <n v="1519"/>
    <x v="222"/>
    <x v="2"/>
    <s v="PROD-006"/>
    <x v="7"/>
    <n v="254"/>
    <n v="36.19"/>
    <n v="0"/>
    <s v="Compra"/>
    <s v="TechSupplies Inc,"/>
    <n v="0"/>
    <n v="15.49574137931034"/>
    <n v="0"/>
    <n v="0"/>
  </r>
  <r>
    <n v="1520"/>
    <x v="223"/>
    <x v="0"/>
    <s v="PROD-006"/>
    <x v="7"/>
    <n v="-32"/>
    <n v="0"/>
    <n v="79.819999999999993"/>
    <s v="Venta"/>
    <s v="PC Gamers World"/>
    <n v="2554.2399999999998"/>
    <n v="15.49574137931034"/>
    <n v="495.86372413793089"/>
    <n v="2058.3762758620687"/>
  </r>
  <r>
    <n v="1521"/>
    <x v="223"/>
    <x v="2"/>
    <s v="PROD-003"/>
    <x v="1"/>
    <n v="60"/>
    <n v="86.79"/>
    <n v="0"/>
    <s v="Compra"/>
    <s v="TechSupplies Inc,"/>
    <n v="0"/>
    <n v="38.917210440456756"/>
    <n v="0"/>
    <n v="0"/>
  </r>
  <r>
    <n v="1522"/>
    <x v="223"/>
    <x v="2"/>
    <s v="PROD-006"/>
    <x v="7"/>
    <n v="106"/>
    <n v="36.47"/>
    <n v="0"/>
    <s v="Compra"/>
    <s v="PowerCell Co,"/>
    <n v="0"/>
    <n v="15.49574137931034"/>
    <n v="0"/>
    <n v="0"/>
  </r>
  <r>
    <n v="1523"/>
    <x v="223"/>
    <x v="1"/>
    <s v="PROD-002"/>
    <x v="2"/>
    <n v="69"/>
    <n v="449.5"/>
    <n v="0"/>
    <s v="Fabricación"/>
    <s v="N/A"/>
    <n v="0"/>
    <n v="206.67616747181975"/>
    <n v="0"/>
    <n v="0"/>
  </r>
  <r>
    <n v="1524"/>
    <x v="223"/>
    <x v="2"/>
    <s v="PROD-005"/>
    <x v="8"/>
    <n v="196"/>
    <n v="119.25"/>
    <n v="0"/>
    <s v="Compra"/>
    <s v="Componentes Globales"/>
    <n v="0"/>
    <n v="54.214840425531932"/>
    <n v="0"/>
    <n v="0"/>
  </r>
  <r>
    <n v="1525"/>
    <x v="223"/>
    <x v="0"/>
    <s v="PROD-001"/>
    <x v="6"/>
    <n v="-22"/>
    <n v="0"/>
    <n v="497.75"/>
    <s v="Venta"/>
    <s v="EducaTech"/>
    <n v="10950.5"/>
    <n v="111.99406451612904"/>
    <n v="2463.869419354839"/>
    <n v="8486.6305806451601"/>
  </r>
  <r>
    <n v="1526"/>
    <x v="223"/>
    <x v="0"/>
    <s v="PROD-003"/>
    <x v="1"/>
    <n v="-19"/>
    <n v="0"/>
    <n v="160.65"/>
    <s v="Venta"/>
    <s v="EducaTech"/>
    <n v="3052.35"/>
    <n v="38.917210440456756"/>
    <n v="739.42699836867837"/>
    <n v="2312.9230016313213"/>
  </r>
  <r>
    <n v="1527"/>
    <x v="224"/>
    <x v="2"/>
    <s v="PROD-010"/>
    <x v="4"/>
    <n v="205"/>
    <n v="24.62"/>
    <n v="0"/>
    <s v="Compra"/>
    <s v="Componentes Globales"/>
    <n v="0"/>
    <n v="10.520482758620702"/>
    <n v="0"/>
    <n v="0"/>
  </r>
  <r>
    <n v="1528"/>
    <x v="224"/>
    <x v="2"/>
    <s v="PROD-005"/>
    <x v="8"/>
    <n v="220"/>
    <n v="121.84"/>
    <n v="0"/>
    <s v="Compra"/>
    <s v="Componentes Globales"/>
    <n v="0"/>
    <n v="54.214840425531932"/>
    <n v="0"/>
    <n v="0"/>
  </r>
  <r>
    <n v="1529"/>
    <x v="224"/>
    <x v="0"/>
    <s v="PROD-006"/>
    <x v="7"/>
    <n v="-24"/>
    <n v="0"/>
    <n v="80.11"/>
    <s v="Venta"/>
    <s v="PC Gamers World"/>
    <n v="1922.6399999999999"/>
    <n v="15.49574137931034"/>
    <n v="371.89779310344818"/>
    <n v="1550.7422068965516"/>
  </r>
  <r>
    <n v="1530"/>
    <x v="224"/>
    <x v="1"/>
    <s v="PROD-001"/>
    <x v="6"/>
    <n v="99"/>
    <n v="249.2"/>
    <n v="0"/>
    <s v="Fabricación"/>
    <s v="N/A"/>
    <n v="0"/>
    <n v="111.99406451612904"/>
    <n v="0"/>
    <n v="0"/>
  </r>
  <r>
    <n v="1531"/>
    <x v="224"/>
    <x v="0"/>
    <s v="PROD-007"/>
    <x v="0"/>
    <n v="-14"/>
    <n v="0"/>
    <n v="130.44"/>
    <s v="Venta"/>
    <s v="EducaTech"/>
    <n v="1826.1599999999999"/>
    <n v="28.701865793780652"/>
    <n v="401.82612111292912"/>
    <n v="1424.3338788870708"/>
  </r>
  <r>
    <n v="1532"/>
    <x v="224"/>
    <x v="2"/>
    <s v="PROD-006"/>
    <x v="7"/>
    <n v="214"/>
    <n v="36.42"/>
    <n v="0"/>
    <s v="Compra"/>
    <s v="VisionParts"/>
    <n v="0"/>
    <n v="15.49574137931034"/>
    <n v="0"/>
    <n v="0"/>
  </r>
  <r>
    <n v="1533"/>
    <x v="224"/>
    <x v="0"/>
    <s v="PROD-001"/>
    <x v="6"/>
    <n v="-35"/>
    <n v="0"/>
    <n v="496.31"/>
    <s v="Venta"/>
    <s v="EducaTech"/>
    <n v="17370.849999999999"/>
    <n v="111.99406451612904"/>
    <n v="3919.7922580645163"/>
    <n v="13451.057741935481"/>
  </r>
  <r>
    <n v="1534"/>
    <x v="225"/>
    <x v="2"/>
    <s v="PROD-003"/>
    <x v="1"/>
    <n v="269"/>
    <n v="86.71"/>
    <n v="0"/>
    <s v="Compra"/>
    <s v="TechSupplies Inc,"/>
    <n v="0"/>
    <n v="38.917210440456756"/>
    <n v="0"/>
    <n v="0"/>
  </r>
  <r>
    <n v="1535"/>
    <x v="225"/>
    <x v="0"/>
    <s v="PROD-003"/>
    <x v="1"/>
    <n v="-10"/>
    <n v="0"/>
    <n v="160.16999999999999"/>
    <s v="Venta"/>
    <s v="Global Office"/>
    <n v="1601.6999999999998"/>
    <n v="38.917210440456756"/>
    <n v="389.17210440456756"/>
    <n v="1212.5278955954323"/>
  </r>
  <r>
    <n v="1536"/>
    <x v="225"/>
    <x v="2"/>
    <s v="PROD-007"/>
    <x v="0"/>
    <n v="94"/>
    <n v="64.3"/>
    <n v="0"/>
    <s v="Compra"/>
    <s v="TechSupplies Inc,"/>
    <n v="0"/>
    <n v="28.701865793780652"/>
    <n v="0"/>
    <n v="0"/>
  </r>
  <r>
    <n v="1537"/>
    <x v="225"/>
    <x v="0"/>
    <s v="PROD-007"/>
    <x v="0"/>
    <n v="-25"/>
    <n v="0"/>
    <n v="129.84"/>
    <s v="Venta"/>
    <s v="Global Office"/>
    <n v="3246"/>
    <n v="28.701865793780652"/>
    <n v="717.54664484451632"/>
    <n v="2528.4533551554837"/>
  </r>
  <r>
    <n v="1538"/>
    <x v="225"/>
    <x v="0"/>
    <s v="PROD-009"/>
    <x v="3"/>
    <n v="-12"/>
    <n v="0"/>
    <n v="300.99"/>
    <s v="Venta"/>
    <s v="CorpTech Solutions"/>
    <n v="3611.88"/>
    <n v="66.956770642201846"/>
    <n v="803.48124770642221"/>
    <n v="2808.3987522935777"/>
  </r>
  <r>
    <n v="1539"/>
    <x v="225"/>
    <x v="0"/>
    <s v="PROD-002"/>
    <x v="2"/>
    <n v="-22"/>
    <n v="0"/>
    <n v="908.69"/>
    <s v="Venta"/>
    <s v="Venta Directa Online"/>
    <n v="19991.18"/>
    <n v="206.67616747181975"/>
    <n v="4546.8756843800347"/>
    <n v="15444.304315619966"/>
  </r>
  <r>
    <n v="1540"/>
    <x v="226"/>
    <x v="2"/>
    <s v="PROD-005"/>
    <x v="8"/>
    <n v="107"/>
    <n v="122.4"/>
    <n v="0"/>
    <s v="Compra"/>
    <s v="Componentes Globales"/>
    <n v="0"/>
    <n v="54.214840425531932"/>
    <n v="0"/>
    <n v="0"/>
  </r>
  <r>
    <n v="1541"/>
    <x v="226"/>
    <x v="0"/>
    <s v="PROD-007"/>
    <x v="0"/>
    <n v="-42"/>
    <n v="0"/>
    <n v="129.09"/>
    <s v="Venta"/>
    <s v="EducaTech"/>
    <n v="5421.78"/>
    <n v="28.701865793780652"/>
    <n v="1205.4783633387874"/>
    <n v="4216.3016366612119"/>
  </r>
  <r>
    <n v="1542"/>
    <x v="226"/>
    <x v="1"/>
    <s v="PROD-001"/>
    <x v="6"/>
    <n v="43"/>
    <n v="252.54"/>
    <n v="0"/>
    <s v="Fabricación"/>
    <s v="N/A"/>
    <n v="0"/>
    <n v="111.99406451612904"/>
    <n v="0"/>
    <n v="0"/>
  </r>
  <r>
    <n v="1543"/>
    <x v="226"/>
    <x v="1"/>
    <s v="PROD-001"/>
    <x v="6"/>
    <n v="71"/>
    <n v="250.54"/>
    <n v="0"/>
    <s v="Fabricación"/>
    <s v="N/A"/>
    <n v="0"/>
    <n v="111.99406451612904"/>
    <n v="0"/>
    <n v="0"/>
  </r>
  <r>
    <n v="1544"/>
    <x v="226"/>
    <x v="2"/>
    <s v="PROD-010"/>
    <x v="4"/>
    <n v="51"/>
    <n v="24.93"/>
    <n v="0"/>
    <s v="Compra"/>
    <s v="TechSupplies Inc,"/>
    <n v="0"/>
    <n v="10.520482758620702"/>
    <n v="0"/>
    <n v="0"/>
  </r>
  <r>
    <n v="1545"/>
    <x v="226"/>
    <x v="0"/>
    <s v="PROD-008"/>
    <x v="5"/>
    <n v="-39"/>
    <n v="0"/>
    <n v="94.81"/>
    <s v="Venta"/>
    <s v="Global Office"/>
    <n v="3697.59"/>
    <n v="18.458651685393257"/>
    <n v="719.88741573033701"/>
    <n v="2977.702584269663"/>
  </r>
  <r>
    <n v="1546"/>
    <x v="226"/>
    <x v="2"/>
    <s v="PROD-006"/>
    <x v="7"/>
    <n v="56"/>
    <n v="35.979999999999997"/>
    <n v="0"/>
    <s v="Compra"/>
    <s v="VisionParts"/>
    <n v="0"/>
    <n v="15.49574137931034"/>
    <n v="0"/>
    <n v="0"/>
  </r>
  <r>
    <n v="1547"/>
    <x v="227"/>
    <x v="2"/>
    <s v="PROD-008"/>
    <x v="5"/>
    <n v="67"/>
    <n v="45.34"/>
    <n v="0"/>
    <s v="Compra"/>
    <s v="PowerCell Co,"/>
    <n v="0"/>
    <n v="18.458651685393257"/>
    <n v="0"/>
    <n v="0"/>
  </r>
  <r>
    <n v="1548"/>
    <x v="227"/>
    <x v="0"/>
    <s v="PROD-007"/>
    <x v="0"/>
    <n v="-27"/>
    <n v="0"/>
    <n v="129.05000000000001"/>
    <s v="Venta"/>
    <s v="PC Gamers World"/>
    <n v="3484.3500000000004"/>
    <n v="28.701865793780652"/>
    <n v="774.95037643207763"/>
    <n v="2709.3996235679228"/>
  </r>
  <r>
    <n v="1549"/>
    <x v="227"/>
    <x v="0"/>
    <s v="PROD-010"/>
    <x v="4"/>
    <n v="-37"/>
    <n v="0"/>
    <n v="60.58"/>
    <s v="Venta"/>
    <s v="Global Office"/>
    <n v="2241.46"/>
    <n v="10.520482758620702"/>
    <n v="389.25786206896595"/>
    <n v="1852.202137931034"/>
  </r>
  <r>
    <n v="1550"/>
    <x v="227"/>
    <x v="1"/>
    <s v="PROD-002"/>
    <x v="2"/>
    <n v="90"/>
    <n v="456.01"/>
    <n v="0"/>
    <s v="Fabricación"/>
    <s v="N/A"/>
    <n v="0"/>
    <n v="206.67616747181975"/>
    <n v="0"/>
    <n v="0"/>
  </r>
  <r>
    <n v="1551"/>
    <x v="227"/>
    <x v="0"/>
    <s v="PROD-004"/>
    <x v="9"/>
    <n v="-26"/>
    <n v="0"/>
    <n v="347.15"/>
    <s v="Venta"/>
    <s v="Venta Directa Online"/>
    <n v="9025.9"/>
    <n v="81.910562499999997"/>
    <n v="2129.6746250000001"/>
    <n v="6896.225375"/>
  </r>
  <r>
    <n v="1552"/>
    <x v="227"/>
    <x v="2"/>
    <s v="PROD-007"/>
    <x v="0"/>
    <n v="132"/>
    <n v="65.39"/>
    <n v="0"/>
    <s v="Compra"/>
    <s v="VisionParts"/>
    <n v="0"/>
    <n v="28.701865793780652"/>
    <n v="0"/>
    <n v="0"/>
  </r>
  <r>
    <n v="1553"/>
    <x v="227"/>
    <x v="0"/>
    <s v="PROD-007"/>
    <x v="0"/>
    <n v="-46"/>
    <n v="0"/>
    <n v="129.30000000000001"/>
    <s v="Venta"/>
    <s v="EducaTech"/>
    <n v="5947.8"/>
    <n v="28.701865793780652"/>
    <n v="1320.28582651391"/>
    <n v="4627.5141734860899"/>
  </r>
  <r>
    <n v="1554"/>
    <x v="228"/>
    <x v="0"/>
    <s v="PROD-003"/>
    <x v="1"/>
    <n v="-9"/>
    <n v="0"/>
    <n v="159.4"/>
    <s v="Venta"/>
    <s v="Global Office"/>
    <n v="1434.6000000000001"/>
    <n v="38.917210440456756"/>
    <n v="350.25489396411081"/>
    <n v="1084.3451060358893"/>
  </r>
  <r>
    <n v="1555"/>
    <x v="228"/>
    <x v="0"/>
    <s v="PROD-003"/>
    <x v="1"/>
    <n v="-19"/>
    <n v="0"/>
    <n v="160.25"/>
    <s v="Venta"/>
    <s v="Venta Directa Online"/>
    <n v="3044.75"/>
    <n v="38.917210440456756"/>
    <n v="739.42699836867837"/>
    <n v="2305.3230016313219"/>
  </r>
  <r>
    <n v="1556"/>
    <x v="228"/>
    <x v="2"/>
    <s v="PROD-007"/>
    <x v="0"/>
    <n v="167"/>
    <n v="65.209999999999994"/>
    <n v="0"/>
    <s v="Compra"/>
    <s v="PowerCell Co,"/>
    <n v="0"/>
    <n v="28.701865793780652"/>
    <n v="0"/>
    <n v="0"/>
  </r>
  <r>
    <n v="1557"/>
    <x v="228"/>
    <x v="2"/>
    <s v="PROD-007"/>
    <x v="0"/>
    <n v="89"/>
    <n v="64.12"/>
    <n v="0"/>
    <s v="Compra"/>
    <s v="Componentes Globales"/>
    <n v="0"/>
    <n v="28.701865793780652"/>
    <n v="0"/>
    <n v="0"/>
  </r>
  <r>
    <n v="1558"/>
    <x v="228"/>
    <x v="0"/>
    <s v="PROD-009"/>
    <x v="3"/>
    <n v="-30"/>
    <n v="0"/>
    <n v="299.36"/>
    <s v="Venta"/>
    <s v="PC Gamers World"/>
    <n v="8980.8000000000011"/>
    <n v="66.956770642201846"/>
    <n v="2008.7031192660554"/>
    <n v="6972.0968807339459"/>
  </r>
  <r>
    <n v="1559"/>
    <x v="228"/>
    <x v="2"/>
    <s v="PROD-008"/>
    <x v="5"/>
    <n v="110"/>
    <n v="44.91"/>
    <n v="0"/>
    <s v="Compra"/>
    <s v="TechSupplies Inc,"/>
    <n v="0"/>
    <n v="18.458651685393257"/>
    <n v="0"/>
    <n v="0"/>
  </r>
  <r>
    <n v="1560"/>
    <x v="228"/>
    <x v="1"/>
    <s v="PROD-001"/>
    <x v="6"/>
    <n v="40"/>
    <n v="249.98"/>
    <n v="0"/>
    <s v="Fabricación"/>
    <s v="N/A"/>
    <n v="0"/>
    <n v="111.99406451612904"/>
    <n v="0"/>
    <n v="0"/>
  </r>
  <r>
    <n v="1561"/>
    <x v="229"/>
    <x v="2"/>
    <s v="PROD-010"/>
    <x v="4"/>
    <n v="278"/>
    <n v="24.75"/>
    <n v="0"/>
    <s v="Compra"/>
    <s v="TechSupplies Inc,"/>
    <n v="0"/>
    <n v="10.520482758620702"/>
    <n v="0"/>
    <n v="0"/>
  </r>
  <r>
    <n v="1562"/>
    <x v="229"/>
    <x v="1"/>
    <s v="PROD-001"/>
    <x v="6"/>
    <n v="97"/>
    <n v="246.84"/>
    <n v="0"/>
    <s v="Fabricación"/>
    <s v="N/A"/>
    <n v="0"/>
    <n v="111.99406451612904"/>
    <n v="0"/>
    <n v="0"/>
  </r>
  <r>
    <n v="1563"/>
    <x v="229"/>
    <x v="1"/>
    <s v="PROD-001"/>
    <x v="6"/>
    <n v="89"/>
    <n v="248.26"/>
    <n v="0"/>
    <s v="Fabricación"/>
    <s v="N/A"/>
    <n v="0"/>
    <n v="111.99406451612904"/>
    <n v="0"/>
    <n v="0"/>
  </r>
  <r>
    <n v="1564"/>
    <x v="229"/>
    <x v="2"/>
    <s v="PROD-006"/>
    <x v="7"/>
    <n v="159"/>
    <n v="36.090000000000003"/>
    <n v="0"/>
    <s v="Compra"/>
    <s v="PowerCell Co,"/>
    <n v="0"/>
    <n v="15.49574137931034"/>
    <n v="0"/>
    <n v="0"/>
  </r>
  <r>
    <n v="1565"/>
    <x v="229"/>
    <x v="0"/>
    <s v="PROD-010"/>
    <x v="4"/>
    <n v="-50"/>
    <n v="0"/>
    <n v="60.51"/>
    <s v="Venta"/>
    <s v="EducaTech"/>
    <n v="3025.5"/>
    <n v="10.520482758620702"/>
    <n v="526.02413793103506"/>
    <n v="2499.4758620689649"/>
  </r>
  <r>
    <n v="1566"/>
    <x v="229"/>
    <x v="0"/>
    <s v="PROD-002"/>
    <x v="2"/>
    <n v="-23"/>
    <n v="0"/>
    <n v="896.47"/>
    <s v="Venta"/>
    <s v="EducaTech"/>
    <n v="20618.810000000001"/>
    <n v="206.67616747181975"/>
    <n v="4753.5518518518547"/>
    <n v="15865.258148148147"/>
  </r>
  <r>
    <n v="1567"/>
    <x v="229"/>
    <x v="0"/>
    <s v="PROD-001"/>
    <x v="6"/>
    <n v="-47"/>
    <n v="0"/>
    <n v="500.47"/>
    <s v="Venta"/>
    <s v="Global Office"/>
    <n v="23522.09"/>
    <n v="111.99406451612904"/>
    <n v="5263.721032258065"/>
    <n v="18258.368967741935"/>
  </r>
  <r>
    <n v="1568"/>
    <x v="230"/>
    <x v="0"/>
    <s v="PROD-001"/>
    <x v="6"/>
    <n v="-21"/>
    <n v="0"/>
    <n v="502.11"/>
    <s v="Venta"/>
    <s v="Global Office"/>
    <n v="10544.31"/>
    <n v="111.99406451612904"/>
    <n v="2351.8753548387099"/>
    <n v="8192.4346451612892"/>
  </r>
  <r>
    <n v="1569"/>
    <x v="230"/>
    <x v="0"/>
    <s v="PROD-006"/>
    <x v="7"/>
    <n v="-49"/>
    <n v="0"/>
    <n v="80.42"/>
    <s v="Venta"/>
    <s v="EducaTech"/>
    <n v="3940.58"/>
    <n v="15.49574137931034"/>
    <n v="759.29132758620665"/>
    <n v="3181.2886724137934"/>
  </r>
  <r>
    <n v="1570"/>
    <x v="230"/>
    <x v="2"/>
    <s v="PROD-010"/>
    <x v="4"/>
    <n v="258"/>
    <n v="24.72"/>
    <n v="0"/>
    <s v="Compra"/>
    <s v="VisionParts"/>
    <n v="0"/>
    <n v="10.520482758620702"/>
    <n v="0"/>
    <n v="0"/>
  </r>
  <r>
    <n v="1571"/>
    <x v="230"/>
    <x v="2"/>
    <s v="PROD-004"/>
    <x v="9"/>
    <n v="221"/>
    <n v="177.16"/>
    <n v="0"/>
    <s v="Compra"/>
    <s v="VisionParts"/>
    <n v="0"/>
    <n v="81.910562499999997"/>
    <n v="0"/>
    <n v="0"/>
  </r>
  <r>
    <n v="1572"/>
    <x v="230"/>
    <x v="0"/>
    <s v="PROD-001"/>
    <x v="6"/>
    <n v="-11"/>
    <n v="0"/>
    <n v="500.09"/>
    <s v="Venta"/>
    <s v="PC Gamers World"/>
    <n v="5500.99"/>
    <n v="111.99406451612904"/>
    <n v="1231.9347096774195"/>
    <n v="4269.0552903225798"/>
  </r>
  <r>
    <n v="1573"/>
    <x v="230"/>
    <x v="1"/>
    <s v="PROD-002"/>
    <x v="2"/>
    <n v="31"/>
    <n v="453.07"/>
    <n v="0"/>
    <s v="Fabricación"/>
    <s v="N/A"/>
    <n v="0"/>
    <n v="206.67616747181975"/>
    <n v="0"/>
    <n v="0"/>
  </r>
  <r>
    <n v="1574"/>
    <x v="231"/>
    <x v="0"/>
    <s v="PROD-001"/>
    <x v="6"/>
    <n v="-21"/>
    <n v="0"/>
    <n v="496.54"/>
    <s v="Venta"/>
    <s v="PC Gamers World"/>
    <n v="10427.34"/>
    <n v="111.99406451612904"/>
    <n v="2351.8753548387099"/>
    <n v="8075.4646451612898"/>
  </r>
  <r>
    <n v="1575"/>
    <x v="231"/>
    <x v="1"/>
    <s v="PROD-001"/>
    <x v="6"/>
    <n v="46"/>
    <n v="255.34"/>
    <n v="0"/>
    <s v="Fabricación"/>
    <s v="N/A"/>
    <n v="0"/>
    <n v="111.99406451612904"/>
    <n v="0"/>
    <n v="0"/>
  </r>
  <r>
    <n v="1576"/>
    <x v="231"/>
    <x v="2"/>
    <s v="PROD-010"/>
    <x v="4"/>
    <n v="65"/>
    <n v="25.16"/>
    <n v="0"/>
    <s v="Compra"/>
    <s v="VisionParts"/>
    <n v="0"/>
    <n v="10.520482758620702"/>
    <n v="0"/>
    <n v="0"/>
  </r>
  <r>
    <n v="1577"/>
    <x v="231"/>
    <x v="0"/>
    <s v="PROD-005"/>
    <x v="8"/>
    <n v="-31"/>
    <n v="0"/>
    <n v="220.95"/>
    <s v="Venta"/>
    <s v="PC Gamers World"/>
    <n v="6849.45"/>
    <n v="54.214840425531932"/>
    <n v="1680.6600531914899"/>
    <n v="5168.7899468085097"/>
  </r>
  <r>
    <n v="1578"/>
    <x v="231"/>
    <x v="1"/>
    <s v="PROD-002"/>
    <x v="2"/>
    <n v="36"/>
    <n v="456.21"/>
    <n v="0"/>
    <s v="Fabricación"/>
    <s v="N/A"/>
    <n v="0"/>
    <n v="206.67616747181975"/>
    <n v="0"/>
    <n v="0"/>
  </r>
  <r>
    <n v="1579"/>
    <x v="231"/>
    <x v="2"/>
    <s v="PROD-006"/>
    <x v="7"/>
    <n v="260"/>
    <n v="35.28"/>
    <n v="0"/>
    <s v="Compra"/>
    <s v="Componentes Globales"/>
    <n v="0"/>
    <n v="15.49574137931034"/>
    <n v="0"/>
    <n v="0"/>
  </r>
  <r>
    <n v="1580"/>
    <x v="231"/>
    <x v="0"/>
    <s v="PROD-010"/>
    <x v="4"/>
    <n v="-19"/>
    <n v="0"/>
    <n v="60.25"/>
    <s v="Venta"/>
    <s v="PC Gamers World"/>
    <n v="1144.75"/>
    <n v="10.520482758620702"/>
    <n v="199.88917241379335"/>
    <n v="944.8608275862066"/>
  </r>
  <r>
    <n v="1581"/>
    <x v="232"/>
    <x v="0"/>
    <s v="PROD-007"/>
    <x v="0"/>
    <n v="-16"/>
    <n v="0"/>
    <n v="131.06"/>
    <s v="Venta"/>
    <s v="Global Office"/>
    <n v="2096.96"/>
    <n v="28.701865793780652"/>
    <n v="459.22985270049043"/>
    <n v="1637.7301472995096"/>
  </r>
  <r>
    <n v="1582"/>
    <x v="232"/>
    <x v="0"/>
    <s v="PROD-008"/>
    <x v="5"/>
    <n v="-45"/>
    <n v="0"/>
    <n v="95.66"/>
    <s v="Venta"/>
    <s v="Global Office"/>
    <n v="4304.7"/>
    <n v="18.458651685393257"/>
    <n v="830.63932584269651"/>
    <n v="3474.0606741573033"/>
  </r>
  <r>
    <n v="1583"/>
    <x v="232"/>
    <x v="2"/>
    <s v="PROD-010"/>
    <x v="4"/>
    <n v="95"/>
    <n v="24.96"/>
    <n v="0"/>
    <s v="Compra"/>
    <s v="VisionParts"/>
    <n v="0"/>
    <n v="10.520482758620702"/>
    <n v="0"/>
    <n v="0"/>
  </r>
  <r>
    <n v="1584"/>
    <x v="232"/>
    <x v="2"/>
    <s v="PROD-007"/>
    <x v="0"/>
    <n v="103"/>
    <n v="66.37"/>
    <n v="0"/>
    <s v="Compra"/>
    <s v="VisionParts"/>
    <n v="0"/>
    <n v="28.701865793780652"/>
    <n v="0"/>
    <n v="0"/>
  </r>
  <r>
    <n v="1585"/>
    <x v="232"/>
    <x v="1"/>
    <s v="PROD-001"/>
    <x v="6"/>
    <n v="45"/>
    <n v="246.24"/>
    <n v="0"/>
    <s v="Fabricación"/>
    <s v="N/A"/>
    <n v="0"/>
    <n v="111.99406451612904"/>
    <n v="0"/>
    <n v="0"/>
  </r>
  <r>
    <n v="1586"/>
    <x v="232"/>
    <x v="0"/>
    <s v="PROD-005"/>
    <x v="8"/>
    <n v="-45"/>
    <n v="0"/>
    <n v="218.49"/>
    <s v="Venta"/>
    <s v="Global Office"/>
    <n v="9832.0500000000011"/>
    <n v="54.214840425531932"/>
    <n v="2439.6678191489368"/>
    <n v="7392.3821808510638"/>
  </r>
  <r>
    <n v="1587"/>
    <x v="232"/>
    <x v="0"/>
    <s v="PROD-005"/>
    <x v="8"/>
    <n v="-12"/>
    <n v="0"/>
    <n v="221.18"/>
    <s v="Venta"/>
    <s v="Venta Directa Online"/>
    <n v="2654.16"/>
    <n v="54.214840425531932"/>
    <n v="650.57808510638324"/>
    <n v="2003.5819148936166"/>
  </r>
  <r>
    <n v="1588"/>
    <x v="233"/>
    <x v="0"/>
    <s v="PROD-002"/>
    <x v="2"/>
    <n v="-21"/>
    <n v="0"/>
    <n v="895.4"/>
    <s v="Venta"/>
    <s v="Venta Directa Online"/>
    <n v="18803.399999999998"/>
    <n v="206.67616747181975"/>
    <n v="4340.1995169082147"/>
    <n v="14463.200483091783"/>
  </r>
  <r>
    <n v="1589"/>
    <x v="233"/>
    <x v="0"/>
    <s v="PROD-005"/>
    <x v="8"/>
    <n v="-46"/>
    <n v="0"/>
    <n v="218.16"/>
    <s v="Venta"/>
    <s v="EducaTech"/>
    <n v="10035.36"/>
    <n v="54.214840425531932"/>
    <n v="2493.882659574469"/>
    <n v="7541.477340425532"/>
  </r>
  <r>
    <n v="1590"/>
    <x v="233"/>
    <x v="0"/>
    <s v="PROD-006"/>
    <x v="7"/>
    <n v="-29"/>
    <n v="0"/>
    <n v="80.239999999999995"/>
    <s v="Venta"/>
    <s v="EducaTech"/>
    <n v="2326.96"/>
    <n v="15.49574137931034"/>
    <n v="449.37649999999985"/>
    <n v="1877.5835000000002"/>
  </r>
  <r>
    <n v="1591"/>
    <x v="233"/>
    <x v="0"/>
    <s v="PROD-006"/>
    <x v="7"/>
    <n v="-44"/>
    <n v="0"/>
    <n v="79.34"/>
    <s v="Venta"/>
    <s v="EducaTech"/>
    <n v="3490.96"/>
    <n v="15.49574137931034"/>
    <n v="681.81262068965498"/>
    <n v="2809.1473793103451"/>
  </r>
  <r>
    <n v="1592"/>
    <x v="233"/>
    <x v="0"/>
    <s v="PROD-007"/>
    <x v="0"/>
    <n v="-23"/>
    <n v="0"/>
    <n v="129.6"/>
    <s v="Venta"/>
    <s v="EducaTech"/>
    <n v="2980.7999999999997"/>
    <n v="28.701865793780652"/>
    <n v="660.14291325695501"/>
    <n v="2320.6570867430446"/>
  </r>
  <r>
    <n v="1593"/>
    <x v="233"/>
    <x v="0"/>
    <s v="PROD-003"/>
    <x v="1"/>
    <n v="-20"/>
    <n v="0"/>
    <n v="161.26"/>
    <s v="Venta"/>
    <s v="CorpTech Solutions"/>
    <n v="3225.2"/>
    <n v="38.917210440456756"/>
    <n v="778.34420880913513"/>
    <n v="2446.8557911908647"/>
  </r>
  <r>
    <n v="1594"/>
    <x v="233"/>
    <x v="2"/>
    <s v="PROD-006"/>
    <x v="7"/>
    <n v="232"/>
    <n v="35.159999999999997"/>
    <n v="0"/>
    <s v="Compra"/>
    <s v="TechSupplies Inc,"/>
    <n v="0"/>
    <n v="15.49574137931034"/>
    <n v="0"/>
    <n v="0"/>
  </r>
  <r>
    <n v="1595"/>
    <x v="234"/>
    <x v="0"/>
    <s v="PROD-005"/>
    <x v="8"/>
    <n v="-30"/>
    <n v="0"/>
    <n v="220.8"/>
    <s v="Venta"/>
    <s v="PC Gamers World"/>
    <n v="6624"/>
    <n v="54.214840425531932"/>
    <n v="1626.4452127659579"/>
    <n v="4997.5547872340421"/>
  </r>
  <r>
    <n v="1596"/>
    <x v="234"/>
    <x v="0"/>
    <s v="PROD-002"/>
    <x v="2"/>
    <n v="-18"/>
    <n v="0"/>
    <n v="898.44"/>
    <s v="Venta"/>
    <s v="EducaTech"/>
    <n v="16171.920000000002"/>
    <n v="206.67616747181975"/>
    <n v="3720.1710144927556"/>
    <n v="12451.748985507245"/>
  </r>
  <r>
    <n v="1597"/>
    <x v="234"/>
    <x v="0"/>
    <s v="PROD-007"/>
    <x v="0"/>
    <n v="-16"/>
    <n v="0"/>
    <n v="130.56"/>
    <s v="Venta"/>
    <s v="Venta Directa Online"/>
    <n v="2088.96"/>
    <n v="28.701865793780652"/>
    <n v="459.22985270049043"/>
    <n v="1629.7301472995096"/>
  </r>
  <r>
    <n v="1598"/>
    <x v="234"/>
    <x v="0"/>
    <s v="PROD-008"/>
    <x v="5"/>
    <n v="-28"/>
    <n v="0"/>
    <n v="95.91"/>
    <s v="Venta"/>
    <s v="EducaTech"/>
    <n v="2685.48"/>
    <n v="18.458651685393257"/>
    <n v="516.84224719101121"/>
    <n v="2168.6377528089888"/>
  </r>
  <r>
    <n v="1599"/>
    <x v="234"/>
    <x v="0"/>
    <s v="PROD-001"/>
    <x v="6"/>
    <n v="-25"/>
    <n v="0"/>
    <n v="496.31"/>
    <s v="Venta"/>
    <s v="Venta Directa Online"/>
    <n v="12407.75"/>
    <n v="111.99406451612904"/>
    <n v="2799.8516129032259"/>
    <n v="9607.898387096775"/>
  </r>
  <r>
    <n v="1600"/>
    <x v="234"/>
    <x v="0"/>
    <s v="PROD-006"/>
    <x v="7"/>
    <n v="-16"/>
    <n v="0"/>
    <n v="80.209999999999994"/>
    <s v="Venta"/>
    <s v="Global Office"/>
    <n v="1283.3599999999999"/>
    <n v="15.49574137931034"/>
    <n v="247.93186206896544"/>
    <n v="1035.4281379310344"/>
  </r>
  <r>
    <n v="1601"/>
    <x v="234"/>
    <x v="2"/>
    <s v="PROD-007"/>
    <x v="0"/>
    <n v="289"/>
    <n v="64.400000000000006"/>
    <n v="0"/>
    <s v="Compra"/>
    <s v="Componentes Globales"/>
    <n v="0"/>
    <n v="28.701865793780652"/>
    <n v="0"/>
    <n v="0"/>
  </r>
  <r>
    <n v="1602"/>
    <x v="235"/>
    <x v="0"/>
    <s v="PROD-002"/>
    <x v="2"/>
    <n v="-47"/>
    <n v="0"/>
    <n v="901.21"/>
    <s v="Venta"/>
    <s v="EducaTech"/>
    <n v="42356.87"/>
    <n v="206.67616747181975"/>
    <n v="9713.7798711755277"/>
    <n v="32643.090128824475"/>
  </r>
  <r>
    <n v="1603"/>
    <x v="235"/>
    <x v="0"/>
    <s v="PROD-001"/>
    <x v="6"/>
    <n v="-5"/>
    <n v="0"/>
    <n v="500.24"/>
    <s v="Venta"/>
    <s v="Global Office"/>
    <n v="2501.1999999999998"/>
    <n v="111.99406451612904"/>
    <n v="559.97032258064519"/>
    <n v="1941.2296774193546"/>
  </r>
  <r>
    <n v="1604"/>
    <x v="235"/>
    <x v="2"/>
    <s v="PROD-003"/>
    <x v="1"/>
    <n v="60"/>
    <n v="85.16"/>
    <n v="0"/>
    <s v="Compra"/>
    <s v="Componentes Globales"/>
    <n v="0"/>
    <n v="38.917210440456756"/>
    <n v="0"/>
    <n v="0"/>
  </r>
  <r>
    <n v="1605"/>
    <x v="235"/>
    <x v="0"/>
    <s v="PROD-008"/>
    <x v="5"/>
    <n v="-13"/>
    <n v="0"/>
    <n v="95.85"/>
    <s v="Venta"/>
    <s v="Venta Directa Online"/>
    <n v="1246.05"/>
    <n v="18.458651685393257"/>
    <n v="239.96247191011233"/>
    <n v="1006.0875280898877"/>
  </r>
  <r>
    <n v="1606"/>
    <x v="235"/>
    <x v="0"/>
    <s v="PROD-005"/>
    <x v="8"/>
    <n v="-18"/>
    <n v="0"/>
    <n v="221.14"/>
    <s v="Venta"/>
    <s v="EducaTech"/>
    <n v="3980.5199999999995"/>
    <n v="54.214840425531932"/>
    <n v="975.86712765957475"/>
    <n v="3004.6528723404249"/>
  </r>
  <r>
    <n v="1607"/>
    <x v="235"/>
    <x v="0"/>
    <s v="PROD-004"/>
    <x v="9"/>
    <n v="-48"/>
    <n v="0"/>
    <n v="349.77"/>
    <s v="Venta"/>
    <s v="Venta Directa Online"/>
    <n v="16788.96"/>
    <n v="81.910562499999997"/>
    <n v="3931.7069999999999"/>
    <n v="12857.252999999999"/>
  </r>
  <r>
    <n v="1608"/>
    <x v="236"/>
    <x v="0"/>
    <s v="PROD-003"/>
    <x v="1"/>
    <n v="-24"/>
    <n v="0"/>
    <n v="160.72999999999999"/>
    <s v="Venta"/>
    <s v="CorpTech Solutions"/>
    <n v="3857.5199999999995"/>
    <n v="38.917210440456756"/>
    <n v="934.01305057096215"/>
    <n v="2923.5069494290374"/>
  </r>
  <r>
    <n v="1609"/>
    <x v="236"/>
    <x v="0"/>
    <s v="PROD-005"/>
    <x v="8"/>
    <n v="-16"/>
    <n v="0"/>
    <n v="221.97"/>
    <s v="Venta"/>
    <s v="Global Office"/>
    <n v="3551.52"/>
    <n v="54.214840425531932"/>
    <n v="867.43744680851091"/>
    <n v="2684.0825531914888"/>
  </r>
  <r>
    <n v="1610"/>
    <x v="236"/>
    <x v="0"/>
    <s v="PROD-009"/>
    <x v="3"/>
    <n v="-45"/>
    <n v="0"/>
    <n v="296.41000000000003"/>
    <s v="Venta"/>
    <s v="Global Office"/>
    <n v="13338.45"/>
    <n v="66.956770642201846"/>
    <n v="3013.0546788990832"/>
    <n v="10325.395321100917"/>
  </r>
  <r>
    <n v="1611"/>
    <x v="236"/>
    <x v="0"/>
    <s v="PROD-007"/>
    <x v="0"/>
    <n v="-50"/>
    <n v="0"/>
    <n v="131.13999999999999"/>
    <s v="Venta"/>
    <s v="Venta Directa Online"/>
    <n v="6556.9999999999991"/>
    <n v="28.701865793780652"/>
    <n v="1435.0932896890326"/>
    <n v="5121.9067103109664"/>
  </r>
  <r>
    <n v="1612"/>
    <x v="236"/>
    <x v="0"/>
    <s v="PROD-002"/>
    <x v="2"/>
    <n v="-24"/>
    <n v="0"/>
    <n v="893.47"/>
    <s v="Venta"/>
    <s v="CorpTech Solutions"/>
    <n v="21443.279999999999"/>
    <n v="206.67616747181975"/>
    <n v="4960.2280193236738"/>
    <n v="16483.051980676326"/>
  </r>
  <r>
    <n v="1613"/>
    <x v="236"/>
    <x v="0"/>
    <s v="PROD-008"/>
    <x v="5"/>
    <n v="-40"/>
    <n v="0"/>
    <n v="95.75"/>
    <s v="Venta"/>
    <s v="EducaTech"/>
    <n v="3830"/>
    <n v="18.458651685393257"/>
    <n v="738.3460674157302"/>
    <n v="3091.6539325842696"/>
  </r>
  <r>
    <n v="1614"/>
    <x v="236"/>
    <x v="2"/>
    <s v="PROD-006"/>
    <x v="7"/>
    <n v="294"/>
    <n v="36.46"/>
    <n v="0"/>
    <s v="Compra"/>
    <s v="VisionParts"/>
    <n v="0"/>
    <n v="15.49574137931034"/>
    <n v="0"/>
    <n v="0"/>
  </r>
  <r>
    <n v="1615"/>
    <x v="237"/>
    <x v="0"/>
    <s v="PROD-008"/>
    <x v="5"/>
    <n v="-47"/>
    <n v="0"/>
    <n v="94.9"/>
    <s v="Venta"/>
    <s v="Global Office"/>
    <n v="4460.3"/>
    <n v="18.458651685393257"/>
    <n v="867.55662921348301"/>
    <n v="3592.7433707865171"/>
  </r>
  <r>
    <n v="1616"/>
    <x v="237"/>
    <x v="0"/>
    <s v="PROD-006"/>
    <x v="7"/>
    <n v="-7"/>
    <n v="0"/>
    <n v="79.86"/>
    <s v="Venta"/>
    <s v="EducaTech"/>
    <n v="559.02"/>
    <n v="15.49574137931034"/>
    <n v="108.47018965517238"/>
    <n v="450.54981034482762"/>
  </r>
  <r>
    <n v="1617"/>
    <x v="237"/>
    <x v="1"/>
    <s v="PROD-001"/>
    <x v="6"/>
    <n v="41"/>
    <n v="248.95"/>
    <n v="0"/>
    <s v="Fabricación"/>
    <s v="N/A"/>
    <n v="0"/>
    <n v="111.99406451612904"/>
    <n v="0"/>
    <n v="0"/>
  </r>
  <r>
    <n v="1618"/>
    <x v="237"/>
    <x v="0"/>
    <s v="PROD-006"/>
    <x v="7"/>
    <n v="-25"/>
    <n v="0"/>
    <n v="79.67"/>
    <s v="Venta"/>
    <s v="Global Office"/>
    <n v="1991.75"/>
    <n v="15.49574137931034"/>
    <n v="387.39353448275853"/>
    <n v="1604.3564655172415"/>
  </r>
  <r>
    <n v="1619"/>
    <x v="237"/>
    <x v="0"/>
    <s v="PROD-003"/>
    <x v="1"/>
    <n v="-32"/>
    <n v="0"/>
    <n v="158.91999999999999"/>
    <s v="Venta"/>
    <s v="Venta Directa Online"/>
    <n v="5085.4399999999996"/>
    <n v="38.917210440456756"/>
    <n v="1245.3507340946162"/>
    <n v="3840.0892659053834"/>
  </r>
  <r>
    <n v="1620"/>
    <x v="237"/>
    <x v="0"/>
    <s v="PROD-001"/>
    <x v="6"/>
    <n v="-24"/>
    <n v="0"/>
    <n v="495.9"/>
    <s v="Venta"/>
    <s v="Venta Directa Online"/>
    <n v="11901.599999999999"/>
    <n v="111.99406451612904"/>
    <n v="2687.8575483870973"/>
    <n v="9213.7424516129013"/>
  </r>
  <r>
    <n v="1621"/>
    <x v="237"/>
    <x v="0"/>
    <s v="PROD-008"/>
    <x v="5"/>
    <n v="-13"/>
    <n v="0"/>
    <n v="94.71"/>
    <s v="Venta"/>
    <s v="CorpTech Solutions"/>
    <n v="1231.23"/>
    <n v="18.458651685393257"/>
    <n v="239.96247191011233"/>
    <n v="991.26752808988772"/>
  </r>
  <r>
    <n v="1622"/>
    <x v="238"/>
    <x v="2"/>
    <s v="PROD-005"/>
    <x v="8"/>
    <n v="59"/>
    <n v="118.94"/>
    <n v="0"/>
    <s v="Compra"/>
    <s v="PowerCell Co,"/>
    <n v="0"/>
    <n v="54.214840425531932"/>
    <n v="0"/>
    <n v="0"/>
  </r>
  <r>
    <n v="1623"/>
    <x v="238"/>
    <x v="0"/>
    <s v="PROD-008"/>
    <x v="5"/>
    <n v="-27"/>
    <n v="0"/>
    <n v="94.75"/>
    <s v="Venta"/>
    <s v="Global Office"/>
    <n v="2558.25"/>
    <n v="18.458651685393257"/>
    <n v="498.3835955056179"/>
    <n v="2059.8664044943821"/>
  </r>
  <r>
    <n v="1624"/>
    <x v="238"/>
    <x v="0"/>
    <s v="PROD-006"/>
    <x v="7"/>
    <n v="-8"/>
    <n v="0"/>
    <n v="80.47"/>
    <s v="Venta"/>
    <s v="PC Gamers World"/>
    <n v="643.76"/>
    <n v="15.49574137931034"/>
    <n v="123.96593103448272"/>
    <n v="519.79406896551723"/>
  </r>
  <r>
    <n v="1625"/>
    <x v="238"/>
    <x v="2"/>
    <s v="PROD-003"/>
    <x v="1"/>
    <n v="67"/>
    <n v="84.32"/>
    <n v="0"/>
    <s v="Compra"/>
    <s v="TechSupplies Inc,"/>
    <n v="0"/>
    <n v="38.917210440456756"/>
    <n v="0"/>
    <n v="0"/>
  </r>
  <r>
    <n v="1626"/>
    <x v="238"/>
    <x v="2"/>
    <s v="PROD-003"/>
    <x v="1"/>
    <n v="88"/>
    <n v="85.82"/>
    <n v="0"/>
    <s v="Compra"/>
    <s v="Componentes Globales"/>
    <n v="0"/>
    <n v="38.917210440456756"/>
    <n v="0"/>
    <n v="0"/>
  </r>
  <r>
    <n v="1627"/>
    <x v="238"/>
    <x v="1"/>
    <s v="PROD-001"/>
    <x v="6"/>
    <n v="22"/>
    <n v="249.68"/>
    <n v="0"/>
    <s v="Fabricación"/>
    <s v="N/A"/>
    <n v="0"/>
    <n v="111.99406451612904"/>
    <n v="0"/>
    <n v="0"/>
  </r>
  <r>
    <n v="1628"/>
    <x v="238"/>
    <x v="2"/>
    <s v="PROD-010"/>
    <x v="4"/>
    <n v="158"/>
    <n v="25.4"/>
    <n v="0"/>
    <s v="Compra"/>
    <s v="TechSupplies Inc,"/>
    <n v="0"/>
    <n v="10.520482758620702"/>
    <n v="0"/>
    <n v="0"/>
  </r>
  <r>
    <n v="1629"/>
    <x v="239"/>
    <x v="2"/>
    <s v="PROD-008"/>
    <x v="5"/>
    <n v="176"/>
    <n v="45.13"/>
    <n v="0"/>
    <s v="Compra"/>
    <s v="VisionParts"/>
    <n v="0"/>
    <n v="18.458651685393257"/>
    <n v="0"/>
    <n v="0"/>
  </r>
  <r>
    <n v="1630"/>
    <x v="239"/>
    <x v="0"/>
    <s v="PROD-001"/>
    <x v="6"/>
    <n v="-14"/>
    <n v="0"/>
    <n v="498.83"/>
    <s v="Venta"/>
    <s v="EducaTech"/>
    <n v="6983.62"/>
    <n v="111.99406451612904"/>
    <n v="1567.9169032258067"/>
    <n v="5415.703096774193"/>
  </r>
  <r>
    <n v="1631"/>
    <x v="239"/>
    <x v="0"/>
    <s v="PROD-009"/>
    <x v="3"/>
    <n v="-22"/>
    <n v="0"/>
    <n v="300.8"/>
    <s v="Venta"/>
    <s v="Global Office"/>
    <n v="6617.6"/>
    <n v="66.956770642201846"/>
    <n v="1473.0489541284405"/>
    <n v="5144.5510458715598"/>
  </r>
  <r>
    <n v="1632"/>
    <x v="239"/>
    <x v="0"/>
    <s v="PROD-010"/>
    <x v="4"/>
    <n v="-33"/>
    <n v="0"/>
    <n v="60.33"/>
    <s v="Venta"/>
    <s v="Venta Directa Online"/>
    <n v="1990.8899999999999"/>
    <n v="10.520482758620702"/>
    <n v="347.17593103448314"/>
    <n v="1643.7140689655166"/>
  </r>
  <r>
    <n v="1633"/>
    <x v="239"/>
    <x v="0"/>
    <s v="PROD-001"/>
    <x v="6"/>
    <n v="-42"/>
    <n v="0"/>
    <n v="496.24"/>
    <s v="Venta"/>
    <s v="Venta Directa Online"/>
    <n v="20842.080000000002"/>
    <n v="111.99406451612904"/>
    <n v="4703.7507096774198"/>
    <n v="16138.329290322581"/>
  </r>
  <r>
    <n v="1634"/>
    <x v="239"/>
    <x v="0"/>
    <s v="PROD-005"/>
    <x v="8"/>
    <n v="-25"/>
    <n v="0"/>
    <n v="218.41"/>
    <s v="Venta"/>
    <s v="PC Gamers World"/>
    <n v="5460.25"/>
    <n v="54.214840425531932"/>
    <n v="1355.3710106382982"/>
    <n v="4104.8789893617013"/>
  </r>
  <r>
    <n v="1635"/>
    <x v="239"/>
    <x v="0"/>
    <s v="PROD-004"/>
    <x v="9"/>
    <n v="-12"/>
    <n v="0"/>
    <n v="348.62"/>
    <s v="Venta"/>
    <s v="CorpTech Solutions"/>
    <n v="4183.4400000000005"/>
    <n v="81.910562499999997"/>
    <n v="982.92674999999997"/>
    <n v="3200.5132500000004"/>
  </r>
  <r>
    <n v="1636"/>
    <x v="240"/>
    <x v="0"/>
    <s v="PROD-007"/>
    <x v="0"/>
    <n v="-15"/>
    <n v="0"/>
    <n v="131.12"/>
    <s v="Venta"/>
    <s v="CorpTech Solutions"/>
    <n v="1966.8000000000002"/>
    <n v="28.701865793780652"/>
    <n v="430.52798690670977"/>
    <n v="1536.2720130932903"/>
  </r>
  <r>
    <n v="1637"/>
    <x v="240"/>
    <x v="0"/>
    <s v="PROD-007"/>
    <x v="0"/>
    <n v="-34"/>
    <n v="0"/>
    <n v="131.05000000000001"/>
    <s v="Venta"/>
    <s v="Venta Directa Online"/>
    <n v="4455.7000000000007"/>
    <n v="28.701865793780652"/>
    <n v="975.86343698854216"/>
    <n v="3479.8365630114586"/>
  </r>
  <r>
    <n v="1638"/>
    <x v="240"/>
    <x v="0"/>
    <s v="PROD-007"/>
    <x v="0"/>
    <n v="-18"/>
    <n v="0"/>
    <n v="130.47"/>
    <s v="Venta"/>
    <s v="Venta Directa Online"/>
    <n v="2348.46"/>
    <n v="28.701865793780652"/>
    <n v="516.63358428805168"/>
    <n v="1831.8264157119484"/>
  </r>
  <r>
    <n v="1639"/>
    <x v="240"/>
    <x v="0"/>
    <s v="PROD-007"/>
    <x v="0"/>
    <n v="-22"/>
    <n v="0"/>
    <n v="130.56"/>
    <s v="Venta"/>
    <s v="Venta Directa Online"/>
    <n v="2872.32"/>
    <n v="28.701865793780652"/>
    <n v="631.4410474631743"/>
    <n v="2240.8789525368256"/>
  </r>
  <r>
    <n v="1640"/>
    <x v="240"/>
    <x v="2"/>
    <s v="PROD-003"/>
    <x v="1"/>
    <n v="75"/>
    <n v="84.28"/>
    <n v="0"/>
    <s v="Compra"/>
    <s v="TechSupplies Inc,"/>
    <n v="0"/>
    <n v="38.917210440456756"/>
    <n v="0"/>
    <n v="0"/>
  </r>
  <r>
    <n v="1641"/>
    <x v="240"/>
    <x v="0"/>
    <s v="PROD-007"/>
    <x v="0"/>
    <n v="-42"/>
    <n v="0"/>
    <n v="130.07"/>
    <s v="Venta"/>
    <s v="Venta Directa Online"/>
    <n v="5462.94"/>
    <n v="28.701865793780652"/>
    <n v="1205.4783633387874"/>
    <n v="4257.4616366612117"/>
  </r>
  <r>
    <n v="1642"/>
    <x v="240"/>
    <x v="2"/>
    <s v="PROD-005"/>
    <x v="8"/>
    <n v="298"/>
    <n v="119.5"/>
    <n v="0"/>
    <s v="Compra"/>
    <s v="VisionParts"/>
    <n v="0"/>
    <n v="54.214840425531932"/>
    <n v="0"/>
    <n v="0"/>
  </r>
  <r>
    <n v="1643"/>
    <x v="241"/>
    <x v="0"/>
    <s v="PROD-004"/>
    <x v="9"/>
    <n v="-21"/>
    <n v="0"/>
    <n v="348.85"/>
    <s v="Venta"/>
    <s v="Venta Directa Online"/>
    <n v="7325.85"/>
    <n v="81.910562499999997"/>
    <n v="1720.1218125"/>
    <n v="5605.7281875000008"/>
  </r>
  <r>
    <n v="1644"/>
    <x v="241"/>
    <x v="0"/>
    <s v="PROD-004"/>
    <x v="9"/>
    <n v="-48"/>
    <n v="0"/>
    <n v="349.15"/>
    <s v="Venta"/>
    <s v="Global Office"/>
    <n v="16759.199999999997"/>
    <n v="81.910562499999997"/>
    <n v="3931.7069999999999"/>
    <n v="12827.492999999997"/>
  </r>
  <r>
    <n v="1645"/>
    <x v="241"/>
    <x v="2"/>
    <s v="PROD-005"/>
    <x v="8"/>
    <n v="73"/>
    <n v="120.77"/>
    <n v="0"/>
    <s v="Compra"/>
    <s v="TechSupplies Inc,"/>
    <n v="0"/>
    <n v="54.214840425531932"/>
    <n v="0"/>
    <n v="0"/>
  </r>
  <r>
    <n v="1646"/>
    <x v="241"/>
    <x v="0"/>
    <s v="PROD-003"/>
    <x v="1"/>
    <n v="-13"/>
    <n v="0"/>
    <n v="159.22"/>
    <s v="Venta"/>
    <s v="CorpTech Solutions"/>
    <n v="2069.86"/>
    <n v="38.917210440456756"/>
    <n v="505.92373572593783"/>
    <n v="1563.9362642740623"/>
  </r>
  <r>
    <n v="1647"/>
    <x v="241"/>
    <x v="1"/>
    <s v="PROD-009"/>
    <x v="3"/>
    <n v="44"/>
    <n v="150.72999999999999"/>
    <n v="0"/>
    <s v="Fabricación"/>
    <s v="N/A"/>
    <n v="0"/>
    <n v="66.956770642201846"/>
    <n v="0"/>
    <n v="0"/>
  </r>
  <r>
    <n v="1648"/>
    <x v="241"/>
    <x v="0"/>
    <s v="PROD-004"/>
    <x v="9"/>
    <n v="-30"/>
    <n v="0"/>
    <n v="352.91"/>
    <s v="Venta"/>
    <s v="CorpTech Solutions"/>
    <n v="10587.300000000001"/>
    <n v="81.910562499999997"/>
    <n v="2457.316875"/>
    <n v="8129.9831250000007"/>
  </r>
  <r>
    <n v="1649"/>
    <x v="242"/>
    <x v="2"/>
    <s v="PROD-008"/>
    <x v="5"/>
    <n v="235"/>
    <n v="45.27"/>
    <n v="0"/>
    <s v="Compra"/>
    <s v="Componentes Globales"/>
    <n v="0"/>
    <n v="18.458651685393257"/>
    <n v="0"/>
    <n v="0"/>
  </r>
  <r>
    <n v="1650"/>
    <x v="242"/>
    <x v="0"/>
    <s v="PROD-005"/>
    <x v="8"/>
    <n v="-28"/>
    <n v="0"/>
    <n v="219.17"/>
    <s v="Venta"/>
    <s v="Venta Directa Online"/>
    <n v="6136.7599999999993"/>
    <n v="54.214840425531932"/>
    <n v="1518.0155319148942"/>
    <n v="4618.7444680851049"/>
  </r>
  <r>
    <n v="1651"/>
    <x v="242"/>
    <x v="0"/>
    <s v="PROD-002"/>
    <x v="2"/>
    <n v="-32"/>
    <n v="0"/>
    <n v="899.28"/>
    <s v="Venta"/>
    <s v="Venta Directa Online"/>
    <n v="28776.959999999999"/>
    <n v="206.67616747181975"/>
    <n v="6613.6373590982321"/>
    <n v="22163.322640901766"/>
  </r>
  <r>
    <n v="1652"/>
    <x v="242"/>
    <x v="0"/>
    <s v="PROD-008"/>
    <x v="5"/>
    <n v="-30"/>
    <n v="0"/>
    <n v="95.82"/>
    <s v="Venta"/>
    <s v="EducaTech"/>
    <n v="2874.6"/>
    <n v="18.458651685393257"/>
    <n v="553.75955056179771"/>
    <n v="2320.8404494382021"/>
  </r>
  <r>
    <n v="1653"/>
    <x v="242"/>
    <x v="1"/>
    <s v="PROD-001"/>
    <x v="6"/>
    <n v="33"/>
    <n v="255.52"/>
    <n v="0"/>
    <s v="Fabricación"/>
    <s v="N/A"/>
    <n v="0"/>
    <n v="111.99406451612904"/>
    <n v="0"/>
    <n v="0"/>
  </r>
  <r>
    <n v="1654"/>
    <x v="242"/>
    <x v="0"/>
    <s v="PROD-009"/>
    <x v="3"/>
    <n v="-30"/>
    <n v="0"/>
    <n v="296.60000000000002"/>
    <s v="Venta"/>
    <s v="Global Office"/>
    <n v="8898"/>
    <n v="66.956770642201846"/>
    <n v="2008.7031192660554"/>
    <n v="6889.2968807339448"/>
  </r>
  <r>
    <n v="1655"/>
    <x v="242"/>
    <x v="0"/>
    <s v="PROD-007"/>
    <x v="0"/>
    <n v="-34"/>
    <n v="0"/>
    <n v="131.25"/>
    <s v="Venta"/>
    <s v="CorpTech Solutions"/>
    <n v="4462.5"/>
    <n v="28.701865793780652"/>
    <n v="975.86343698854216"/>
    <n v="3486.6365630114578"/>
  </r>
  <r>
    <n v="1656"/>
    <x v="243"/>
    <x v="1"/>
    <s v="PROD-002"/>
    <x v="2"/>
    <n v="91"/>
    <n v="453.12"/>
    <n v="0"/>
    <s v="Fabricación"/>
    <s v="N/A"/>
    <n v="0"/>
    <n v="206.67616747181975"/>
    <n v="0"/>
    <n v="0"/>
  </r>
  <r>
    <n v="1657"/>
    <x v="243"/>
    <x v="0"/>
    <s v="PROD-004"/>
    <x v="9"/>
    <n v="-24"/>
    <n v="0"/>
    <n v="352.48"/>
    <s v="Venta"/>
    <s v="Venta Directa Online"/>
    <n v="8459.52"/>
    <n v="81.910562499999997"/>
    <n v="1965.8534999999999"/>
    <n v="6493.6665000000003"/>
  </r>
  <r>
    <n v="1658"/>
    <x v="243"/>
    <x v="1"/>
    <s v="PROD-009"/>
    <x v="3"/>
    <n v="45"/>
    <n v="148.6"/>
    <n v="0"/>
    <s v="Fabricación"/>
    <s v="N/A"/>
    <n v="0"/>
    <n v="66.956770642201846"/>
    <n v="0"/>
    <n v="0"/>
  </r>
  <r>
    <n v="1659"/>
    <x v="243"/>
    <x v="0"/>
    <s v="PROD-004"/>
    <x v="9"/>
    <n v="-22"/>
    <n v="0"/>
    <n v="346.89"/>
    <s v="Venta"/>
    <s v="Global Office"/>
    <n v="7631.58"/>
    <n v="81.910562499999997"/>
    <n v="1802.032375"/>
    <n v="5829.5476250000002"/>
  </r>
  <r>
    <n v="1660"/>
    <x v="243"/>
    <x v="2"/>
    <s v="PROD-010"/>
    <x v="4"/>
    <n v="106"/>
    <n v="25.08"/>
    <n v="0"/>
    <s v="Compra"/>
    <s v="VisionParts"/>
    <n v="0"/>
    <n v="10.520482758620702"/>
    <n v="0"/>
    <n v="0"/>
  </r>
  <r>
    <n v="1661"/>
    <x v="243"/>
    <x v="0"/>
    <s v="PROD-004"/>
    <x v="9"/>
    <n v="-30"/>
    <n v="0"/>
    <n v="348.54"/>
    <s v="Venta"/>
    <s v="PC Gamers World"/>
    <n v="10456.200000000001"/>
    <n v="81.910562499999997"/>
    <n v="2457.316875"/>
    <n v="7998.8831250000003"/>
  </r>
  <r>
    <n v="1662"/>
    <x v="243"/>
    <x v="0"/>
    <s v="PROD-010"/>
    <x v="4"/>
    <n v="-11"/>
    <n v="0"/>
    <n v="60.46"/>
    <s v="Venta"/>
    <s v="Venta Directa Online"/>
    <n v="665.06000000000006"/>
    <n v="10.520482758620702"/>
    <n v="115.72531034482772"/>
    <n v="549.33468965517238"/>
  </r>
  <r>
    <n v="1663"/>
    <x v="244"/>
    <x v="0"/>
    <s v="PROD-004"/>
    <x v="9"/>
    <n v="-12"/>
    <n v="0"/>
    <n v="352.09"/>
    <s v="Venta"/>
    <s v="CorpTech Solutions"/>
    <n v="4225.08"/>
    <n v="81.910562499999997"/>
    <n v="982.92674999999997"/>
    <n v="3242.1532499999998"/>
  </r>
  <r>
    <n v="1664"/>
    <x v="244"/>
    <x v="0"/>
    <s v="PROD-004"/>
    <x v="9"/>
    <n v="-11"/>
    <n v="0"/>
    <n v="350.71"/>
    <s v="Venta"/>
    <s v="CorpTech Solutions"/>
    <n v="3857.81"/>
    <n v="81.910562499999997"/>
    <n v="901.0161875"/>
    <n v="2956.7938125000001"/>
  </r>
  <r>
    <n v="1665"/>
    <x v="244"/>
    <x v="0"/>
    <s v="PROD-006"/>
    <x v="7"/>
    <n v="-26"/>
    <n v="0"/>
    <n v="80.78"/>
    <s v="Venta"/>
    <s v="CorpTech Solutions"/>
    <n v="2100.2800000000002"/>
    <n v="15.49574137931034"/>
    <n v="402.88927586206887"/>
    <n v="1697.3907241379313"/>
  </r>
  <r>
    <n v="1666"/>
    <x v="244"/>
    <x v="0"/>
    <s v="PROD-001"/>
    <x v="6"/>
    <n v="-20"/>
    <n v="0"/>
    <n v="497.26"/>
    <s v="Venta"/>
    <s v="CorpTech Solutions"/>
    <n v="9945.2000000000007"/>
    <n v="111.99406451612904"/>
    <n v="2239.8812903225808"/>
    <n v="7705.31870967742"/>
  </r>
  <r>
    <n v="1667"/>
    <x v="244"/>
    <x v="0"/>
    <s v="PROD-004"/>
    <x v="9"/>
    <n v="-8"/>
    <n v="0"/>
    <n v="350.42"/>
    <s v="Venta"/>
    <s v="Venta Directa Online"/>
    <n v="2803.36"/>
    <n v="81.910562499999997"/>
    <n v="655.28449999999998"/>
    <n v="2148.0754999999999"/>
  </r>
  <r>
    <n v="1668"/>
    <x v="244"/>
    <x v="0"/>
    <s v="PROD-002"/>
    <x v="2"/>
    <n v="-46"/>
    <n v="0"/>
    <n v="902.41"/>
    <s v="Venta"/>
    <s v="CorpTech Solutions"/>
    <n v="41510.86"/>
    <n v="206.67616747181975"/>
    <n v="9507.1037037037095"/>
    <n v="32003.756296296291"/>
  </r>
  <r>
    <n v="1669"/>
    <x v="244"/>
    <x v="1"/>
    <s v="PROD-002"/>
    <x v="2"/>
    <n v="86"/>
    <n v="444.73"/>
    <n v="0"/>
    <s v="Fabricación"/>
    <s v="N/A"/>
    <n v="0"/>
    <n v="206.67616747181975"/>
    <n v="0"/>
    <n v="0"/>
  </r>
  <r>
    <n v="1670"/>
    <x v="245"/>
    <x v="0"/>
    <s v="PROD-001"/>
    <x v="6"/>
    <n v="-50"/>
    <n v="0"/>
    <n v="504.14"/>
    <s v="Venta"/>
    <s v="Venta Directa Online"/>
    <n v="25207"/>
    <n v="111.99406451612904"/>
    <n v="5599.7032258064519"/>
    <n v="19607.29677419355"/>
  </r>
  <r>
    <n v="1671"/>
    <x v="245"/>
    <x v="0"/>
    <s v="PROD-001"/>
    <x v="6"/>
    <n v="-15"/>
    <n v="0"/>
    <n v="496.36"/>
    <s v="Venta"/>
    <s v="EducaTech"/>
    <n v="7445.4000000000005"/>
    <n v="111.99406451612904"/>
    <n v="1679.9109677419356"/>
    <n v="5765.489032258065"/>
  </r>
  <r>
    <n v="1672"/>
    <x v="245"/>
    <x v="0"/>
    <s v="PROD-005"/>
    <x v="8"/>
    <n v="-8"/>
    <n v="0"/>
    <n v="219.91"/>
    <s v="Venta"/>
    <s v="PC Gamers World"/>
    <n v="1759.28"/>
    <n v="54.214840425531932"/>
    <n v="433.71872340425546"/>
    <n v="1325.5612765957444"/>
  </r>
  <r>
    <n v="1673"/>
    <x v="245"/>
    <x v="0"/>
    <s v="PROD-009"/>
    <x v="3"/>
    <n v="-6"/>
    <n v="0"/>
    <n v="298.85000000000002"/>
    <s v="Venta"/>
    <s v="PC Gamers World"/>
    <n v="1793.1000000000001"/>
    <n v="66.956770642201846"/>
    <n v="401.7406238532111"/>
    <n v="1391.3593761467891"/>
  </r>
  <r>
    <n v="1674"/>
    <x v="245"/>
    <x v="2"/>
    <s v="PROD-010"/>
    <x v="4"/>
    <n v="104"/>
    <n v="25.15"/>
    <n v="0"/>
    <s v="Compra"/>
    <s v="VisionParts"/>
    <n v="0"/>
    <n v="10.520482758620702"/>
    <n v="0"/>
    <n v="0"/>
  </r>
  <r>
    <n v="1675"/>
    <x v="245"/>
    <x v="0"/>
    <s v="PROD-001"/>
    <x v="6"/>
    <n v="-23"/>
    <n v="0"/>
    <n v="503.55"/>
    <s v="Venta"/>
    <s v="Global Office"/>
    <n v="11581.65"/>
    <n v="111.99406451612904"/>
    <n v="2575.8634838709681"/>
    <n v="9005.786516129032"/>
  </r>
  <r>
    <n v="1677"/>
    <x v="246"/>
    <x v="0"/>
    <s v="PROD-001"/>
    <x v="6"/>
    <n v="-13"/>
    <n v="0"/>
    <n v="501.15"/>
    <s v="Venta"/>
    <s v="CorpTech Solutions"/>
    <n v="6514.95"/>
    <n v="111.99406451612904"/>
    <n v="1455.9228387096775"/>
    <n v="5059.0271612903225"/>
  </r>
  <r>
    <n v="1678"/>
    <x v="246"/>
    <x v="0"/>
    <s v="PROD-007"/>
    <x v="0"/>
    <n v="-47"/>
    <n v="0"/>
    <n v="129.88999999999999"/>
    <s v="Venta"/>
    <s v="CorpTech Solutions"/>
    <n v="6104.829999999999"/>
    <n v="28.701865793780652"/>
    <n v="1348.9876923076906"/>
    <n v="4755.8423076923082"/>
  </r>
  <r>
    <n v="1679"/>
    <x v="246"/>
    <x v="2"/>
    <s v="PROD-003"/>
    <x v="1"/>
    <n v="238"/>
    <n v="84.96"/>
    <n v="0"/>
    <s v="Compra"/>
    <s v="Componentes Globales"/>
    <n v="0"/>
    <n v="38.917210440456756"/>
    <n v="0"/>
    <n v="0"/>
  </r>
  <r>
    <n v="1680"/>
    <x v="246"/>
    <x v="0"/>
    <s v="PROD-007"/>
    <x v="0"/>
    <n v="-48"/>
    <n v="0"/>
    <n v="129.12"/>
    <s v="Venta"/>
    <s v="EducaTech"/>
    <n v="6197.76"/>
    <n v="28.701865793780652"/>
    <n v="1377.6895581014712"/>
    <n v="4820.0704418985288"/>
  </r>
  <r>
    <n v="1681"/>
    <x v="246"/>
    <x v="0"/>
    <s v="PROD-007"/>
    <x v="0"/>
    <n v="-16"/>
    <n v="0"/>
    <n v="131.27000000000001"/>
    <s v="Venta"/>
    <s v="EducaTech"/>
    <n v="2100.3200000000002"/>
    <n v="28.701865793780652"/>
    <n v="459.22985270049043"/>
    <n v="1641.0901472995097"/>
  </r>
  <r>
    <n v="1682"/>
    <x v="246"/>
    <x v="0"/>
    <s v="PROD-006"/>
    <x v="7"/>
    <n v="-10"/>
    <n v="0"/>
    <n v="79.34"/>
    <s v="Venta"/>
    <s v="Venta Directa Online"/>
    <n v="793.40000000000009"/>
    <n v="15.49574137931034"/>
    <n v="154.9574137931034"/>
    <n v="638.44258620689675"/>
  </r>
  <r>
    <n v="1683"/>
    <x v="247"/>
    <x v="0"/>
    <s v="PROD-009"/>
    <x v="3"/>
    <n v="-37"/>
    <n v="0"/>
    <n v="300.37"/>
    <s v="Venta"/>
    <s v="EducaTech"/>
    <n v="11113.69"/>
    <n v="66.956770642201846"/>
    <n v="2477.4005137614681"/>
    <n v="8636.2894862385328"/>
  </r>
  <r>
    <n v="1684"/>
    <x v="247"/>
    <x v="1"/>
    <s v="PROD-001"/>
    <x v="6"/>
    <n v="52"/>
    <n v="252.41"/>
    <n v="0"/>
    <s v="Fabricación"/>
    <s v="N/A"/>
    <n v="0"/>
    <n v="111.99406451612904"/>
    <n v="0"/>
    <n v="0"/>
  </r>
  <r>
    <n v="1685"/>
    <x v="247"/>
    <x v="1"/>
    <s v="PROD-009"/>
    <x v="3"/>
    <n v="83"/>
    <n v="150.31"/>
    <n v="0"/>
    <s v="Fabricación"/>
    <s v="N/A"/>
    <n v="0"/>
    <n v="66.956770642201846"/>
    <n v="0"/>
    <n v="0"/>
  </r>
  <r>
    <n v="1686"/>
    <x v="247"/>
    <x v="0"/>
    <s v="PROD-010"/>
    <x v="4"/>
    <n v="-26"/>
    <n v="0"/>
    <n v="59.55"/>
    <s v="Venta"/>
    <s v="Global Office"/>
    <n v="1548.3"/>
    <n v="10.520482758620702"/>
    <n v="273.53255172413822"/>
    <n v="1274.7674482758616"/>
  </r>
  <r>
    <n v="1687"/>
    <x v="247"/>
    <x v="0"/>
    <s v="PROD-005"/>
    <x v="8"/>
    <n v="-49"/>
    <n v="0"/>
    <n v="219.67"/>
    <s v="Venta"/>
    <s v="Venta Directa Online"/>
    <n v="10763.83"/>
    <n v="54.214840425531932"/>
    <n v="2656.5271808510647"/>
    <n v="8107.3028191489357"/>
  </r>
  <r>
    <n v="1688"/>
    <x v="247"/>
    <x v="0"/>
    <s v="PROD-003"/>
    <x v="1"/>
    <n v="-12"/>
    <n v="0"/>
    <n v="161.36000000000001"/>
    <s v="Venta"/>
    <s v="PC Gamers World"/>
    <n v="1936.3200000000002"/>
    <n v="38.917210440456756"/>
    <n v="467.00652528548108"/>
    <n v="1469.3134747145191"/>
  </r>
  <r>
    <n v="1689"/>
    <x v="247"/>
    <x v="0"/>
    <s v="PROD-002"/>
    <x v="2"/>
    <n v="-13"/>
    <n v="0"/>
    <n v="901.3"/>
    <s v="Venta"/>
    <s v="PC Gamers World"/>
    <n v="11716.9"/>
    <n v="206.67616747181975"/>
    <n v="2686.7901771336569"/>
    <n v="9030.1098228663432"/>
  </r>
  <r>
    <n v="1690"/>
    <x v="248"/>
    <x v="0"/>
    <s v="PROD-006"/>
    <x v="7"/>
    <n v="-21"/>
    <n v="0"/>
    <n v="79.27"/>
    <s v="Venta"/>
    <s v="Venta Directa Online"/>
    <n v="1664.6699999999998"/>
    <n v="15.49574137931034"/>
    <n v="325.41056896551714"/>
    <n v="1339.2594310344828"/>
  </r>
  <r>
    <n v="1691"/>
    <x v="248"/>
    <x v="1"/>
    <s v="PROD-001"/>
    <x v="6"/>
    <n v="73"/>
    <n v="250.45"/>
    <n v="0"/>
    <s v="Fabricación"/>
    <s v="N/A"/>
    <n v="0"/>
    <n v="111.99406451612904"/>
    <n v="0"/>
    <n v="0"/>
  </r>
  <r>
    <n v="1692"/>
    <x v="248"/>
    <x v="1"/>
    <s v="PROD-002"/>
    <x v="2"/>
    <n v="75"/>
    <n v="444.45"/>
    <n v="0"/>
    <s v="Fabricación"/>
    <s v="N/A"/>
    <n v="0"/>
    <n v="206.67616747181975"/>
    <n v="0"/>
    <n v="0"/>
  </r>
  <r>
    <n v="1693"/>
    <x v="248"/>
    <x v="0"/>
    <s v="PROD-002"/>
    <x v="2"/>
    <n v="-45"/>
    <n v="0"/>
    <n v="904.95"/>
    <s v="Venta"/>
    <s v="EducaTech"/>
    <n v="40722.75"/>
    <n v="206.67616747181975"/>
    <n v="9300.4275362318895"/>
    <n v="31422.322463768112"/>
  </r>
  <r>
    <n v="1694"/>
    <x v="248"/>
    <x v="0"/>
    <s v="PROD-008"/>
    <x v="5"/>
    <n v="-36"/>
    <n v="0"/>
    <n v="95.66"/>
    <s v="Venta"/>
    <s v="EducaTech"/>
    <n v="3443.7599999999998"/>
    <n v="18.458651685393257"/>
    <n v="664.51146067415721"/>
    <n v="2779.2485393258426"/>
  </r>
  <r>
    <n v="1695"/>
    <x v="248"/>
    <x v="0"/>
    <s v="PROD-001"/>
    <x v="6"/>
    <n v="-37"/>
    <n v="0"/>
    <n v="500.78"/>
    <s v="Venta"/>
    <s v="Global Office"/>
    <n v="18528.86"/>
    <n v="111.99406451612904"/>
    <n v="4143.7803870967746"/>
    <n v="14385.079612903226"/>
  </r>
  <r>
    <n v="1696"/>
    <x v="248"/>
    <x v="0"/>
    <s v="PROD-002"/>
    <x v="2"/>
    <n v="-14"/>
    <n v="0"/>
    <n v="896.11"/>
    <s v="Venta"/>
    <s v="CorpTech Solutions"/>
    <n v="12545.54"/>
    <n v="206.67616747181975"/>
    <n v="2893.4663446054765"/>
    <n v="9652.0736553945244"/>
  </r>
  <r>
    <n v="1697"/>
    <x v="249"/>
    <x v="2"/>
    <s v="PROD-004"/>
    <x v="9"/>
    <n v="205"/>
    <n v="177.81"/>
    <n v="0"/>
    <s v="Compra"/>
    <s v="VisionParts"/>
    <n v="0"/>
    <n v="81.910562499999997"/>
    <n v="0"/>
    <n v="0"/>
  </r>
  <r>
    <n v="1698"/>
    <x v="249"/>
    <x v="0"/>
    <s v="PROD-006"/>
    <x v="7"/>
    <n v="-13"/>
    <n v="0"/>
    <n v="80.05"/>
    <s v="Venta"/>
    <s v="Global Office"/>
    <n v="1040.6499999999999"/>
    <n v="15.49574137931034"/>
    <n v="201.44463793103444"/>
    <n v="839.20536206896543"/>
  </r>
  <r>
    <n v="1699"/>
    <x v="249"/>
    <x v="0"/>
    <s v="PROD-006"/>
    <x v="7"/>
    <n v="-12"/>
    <n v="0"/>
    <n v="80"/>
    <s v="Venta"/>
    <s v="PC Gamers World"/>
    <n v="960"/>
    <n v="15.49574137931034"/>
    <n v="185.94889655172409"/>
    <n v="774.05110344827585"/>
  </r>
  <r>
    <n v="1700"/>
    <x v="249"/>
    <x v="0"/>
    <s v="PROD-001"/>
    <x v="6"/>
    <n v="-13"/>
    <n v="0"/>
    <n v="495.55"/>
    <s v="Venta"/>
    <s v="PC Gamers World"/>
    <n v="6442.1500000000005"/>
    <n v="111.99406451612904"/>
    <n v="1455.9228387096775"/>
    <n v="4986.2271612903232"/>
  </r>
  <r>
    <n v="1701"/>
    <x v="249"/>
    <x v="0"/>
    <s v="PROD-006"/>
    <x v="7"/>
    <n v="-43"/>
    <n v="0"/>
    <n v="80.7"/>
    <s v="Venta"/>
    <s v="Venta Directa Online"/>
    <n v="3470.1"/>
    <n v="15.49574137931034"/>
    <n v="666.31687931034458"/>
    <n v="2803.7831206896553"/>
  </r>
  <r>
    <n v="1702"/>
    <x v="249"/>
    <x v="2"/>
    <s v="PROD-005"/>
    <x v="8"/>
    <n v="52"/>
    <n v="119.78"/>
    <n v="0"/>
    <s v="Compra"/>
    <s v="TechSupplies Inc,"/>
    <n v="0"/>
    <n v="54.214840425531932"/>
    <n v="0"/>
    <n v="0"/>
  </r>
  <r>
    <n v="1703"/>
    <x v="249"/>
    <x v="0"/>
    <s v="PROD-002"/>
    <x v="2"/>
    <n v="-20"/>
    <n v="0"/>
    <n v="903.38"/>
    <s v="Venta"/>
    <s v="CorpTech Solutions"/>
    <n v="18067.599999999999"/>
    <n v="206.67616747181975"/>
    <n v="4133.5233494363947"/>
    <n v="13934.076650563604"/>
  </r>
  <r>
    <n v="1704"/>
    <x v="250"/>
    <x v="0"/>
    <s v="PROD-006"/>
    <x v="7"/>
    <n v="-47"/>
    <n v="0"/>
    <n v="80.150000000000006"/>
    <s v="Venta"/>
    <s v="CorpTech Solutions"/>
    <n v="3767.05"/>
    <n v="15.49574137931034"/>
    <n v="728.29984482758596"/>
    <n v="3038.7501551724145"/>
  </r>
  <r>
    <n v="1705"/>
    <x v="250"/>
    <x v="0"/>
    <s v="PROD-004"/>
    <x v="9"/>
    <n v="-12"/>
    <n v="0"/>
    <n v="347.07"/>
    <s v="Venta"/>
    <s v="EducaTech"/>
    <n v="4164.84"/>
    <n v="81.910562499999997"/>
    <n v="982.92674999999997"/>
    <n v="3181.9132500000001"/>
  </r>
  <r>
    <n v="1706"/>
    <x v="250"/>
    <x v="2"/>
    <s v="PROD-008"/>
    <x v="5"/>
    <n v="248"/>
    <n v="44.47"/>
    <n v="0"/>
    <s v="Compra"/>
    <s v="VisionParts"/>
    <n v="0"/>
    <n v="18.458651685393257"/>
    <n v="0"/>
    <n v="0"/>
  </r>
  <r>
    <n v="1707"/>
    <x v="250"/>
    <x v="2"/>
    <s v="PROD-003"/>
    <x v="1"/>
    <n v="74"/>
    <n v="85.88"/>
    <n v="0"/>
    <s v="Compra"/>
    <s v="VisionParts"/>
    <n v="0"/>
    <n v="38.917210440456756"/>
    <n v="0"/>
    <n v="0"/>
  </r>
  <r>
    <n v="1708"/>
    <x v="250"/>
    <x v="0"/>
    <s v="PROD-001"/>
    <x v="6"/>
    <n v="-12"/>
    <n v="0"/>
    <n v="497.98"/>
    <s v="Venta"/>
    <s v="Global Office"/>
    <n v="5975.76"/>
    <n v="111.99406451612904"/>
    <n v="1343.9287741935486"/>
    <n v="4631.8312258064516"/>
  </r>
  <r>
    <n v="1709"/>
    <x v="250"/>
    <x v="0"/>
    <s v="PROD-004"/>
    <x v="9"/>
    <n v="-37"/>
    <n v="0"/>
    <n v="347.21"/>
    <s v="Venta"/>
    <s v="CorpTech Solutions"/>
    <n v="12846.769999999999"/>
    <n v="81.910562499999997"/>
    <n v="3030.6908125"/>
    <n v="9816.0791874999995"/>
  </r>
  <r>
    <n v="1710"/>
    <x v="250"/>
    <x v="1"/>
    <s v="PROD-001"/>
    <x v="6"/>
    <n v="32"/>
    <n v="255.55"/>
    <n v="0"/>
    <s v="Fabricación"/>
    <s v="N/A"/>
    <n v="0"/>
    <n v="111.99406451612904"/>
    <n v="0"/>
    <n v="0"/>
  </r>
  <r>
    <n v="1711"/>
    <x v="251"/>
    <x v="2"/>
    <s v="PROD-008"/>
    <x v="5"/>
    <n v="118"/>
    <n v="44.46"/>
    <n v="0"/>
    <s v="Compra"/>
    <s v="Componentes Globales"/>
    <n v="0"/>
    <n v="18.458651685393257"/>
    <n v="0"/>
    <n v="0"/>
  </r>
  <r>
    <n v="1712"/>
    <x v="251"/>
    <x v="2"/>
    <s v="PROD-010"/>
    <x v="4"/>
    <n v="208"/>
    <n v="24.92"/>
    <n v="0"/>
    <s v="Compra"/>
    <s v="Componentes Globales"/>
    <n v="0"/>
    <n v="10.520482758620702"/>
    <n v="0"/>
    <n v="0"/>
  </r>
  <r>
    <n v="1713"/>
    <x v="251"/>
    <x v="0"/>
    <s v="PROD-002"/>
    <x v="2"/>
    <n v="-21"/>
    <n v="0"/>
    <n v="907.67"/>
    <s v="Venta"/>
    <s v="PC Gamers World"/>
    <n v="19061.07"/>
    <n v="206.67616747181975"/>
    <n v="4340.1995169082147"/>
    <n v="14720.870483091785"/>
  </r>
  <r>
    <n v="1714"/>
    <x v="251"/>
    <x v="0"/>
    <s v="PROD-004"/>
    <x v="9"/>
    <n v="-48"/>
    <n v="0"/>
    <n v="350.71"/>
    <s v="Venta"/>
    <s v="Global Office"/>
    <n v="16834.079999999998"/>
    <n v="81.910562499999997"/>
    <n v="3931.7069999999999"/>
    <n v="12902.372999999998"/>
  </r>
  <r>
    <n v="1715"/>
    <x v="251"/>
    <x v="0"/>
    <s v="PROD-004"/>
    <x v="9"/>
    <n v="-28"/>
    <n v="0"/>
    <n v="349.98"/>
    <s v="Venta"/>
    <s v="Global Office"/>
    <n v="9799.44"/>
    <n v="81.910562499999997"/>
    <n v="2293.49575"/>
    <n v="7505.9442500000005"/>
  </r>
  <r>
    <n v="1716"/>
    <x v="251"/>
    <x v="0"/>
    <s v="PROD-008"/>
    <x v="5"/>
    <n v="-7"/>
    <n v="0"/>
    <n v="94.87"/>
    <s v="Venta"/>
    <s v="Venta Directa Online"/>
    <n v="664.09"/>
    <n v="18.458651685393257"/>
    <n v="129.2105617977528"/>
    <n v="534.87943820224723"/>
  </r>
  <r>
    <n v="1717"/>
    <x v="252"/>
    <x v="0"/>
    <s v="PROD-005"/>
    <x v="8"/>
    <n v="-23"/>
    <n v="0"/>
    <n v="220.03"/>
    <s v="Venta"/>
    <s v="Venta Directa Online"/>
    <n v="5060.6899999999996"/>
    <n v="54.214840425531932"/>
    <n v="1246.9413297872345"/>
    <n v="3813.7486702127653"/>
  </r>
  <r>
    <n v="1718"/>
    <x v="252"/>
    <x v="0"/>
    <s v="PROD-006"/>
    <x v="7"/>
    <n v="-48"/>
    <n v="0"/>
    <n v="80.61"/>
    <s v="Venta"/>
    <s v="Global Office"/>
    <n v="3869.2799999999997"/>
    <n v="15.49574137931034"/>
    <n v="743.79558620689636"/>
    <n v="3125.4844137931032"/>
  </r>
  <r>
    <n v="1719"/>
    <x v="252"/>
    <x v="0"/>
    <s v="PROD-007"/>
    <x v="0"/>
    <n v="-21"/>
    <n v="0"/>
    <n v="129.52000000000001"/>
    <s v="Venta"/>
    <s v="EducaTech"/>
    <n v="2719.92"/>
    <n v="28.701865793780652"/>
    <n v="602.7391816693937"/>
    <n v="2117.1808183306066"/>
  </r>
  <r>
    <n v="1720"/>
    <x v="252"/>
    <x v="0"/>
    <s v="PROD-005"/>
    <x v="8"/>
    <n v="-32"/>
    <n v="0"/>
    <n v="218.68"/>
    <s v="Venta"/>
    <s v="CorpTech Solutions"/>
    <n v="6997.76"/>
    <n v="54.214840425531932"/>
    <n v="1734.8748936170218"/>
    <n v="5262.8851063829788"/>
  </r>
  <r>
    <n v="1721"/>
    <x v="252"/>
    <x v="2"/>
    <s v="PROD-006"/>
    <x v="7"/>
    <n v="218"/>
    <n v="35.619999999999997"/>
    <n v="0"/>
    <s v="Compra"/>
    <s v="TechSupplies Inc,"/>
    <n v="0"/>
    <n v="15.49574137931034"/>
    <n v="0"/>
    <n v="0"/>
  </r>
  <r>
    <n v="1722"/>
    <x v="252"/>
    <x v="0"/>
    <s v="PROD-005"/>
    <x v="8"/>
    <n v="-11"/>
    <n v="0"/>
    <n v="219.72"/>
    <s v="Venta"/>
    <s v="CorpTech Solutions"/>
    <n v="2416.92"/>
    <n v="54.214840425531932"/>
    <n v="596.36324468085127"/>
    <n v="1820.5567553191488"/>
  </r>
  <r>
    <n v="1723"/>
    <x v="252"/>
    <x v="0"/>
    <s v="PROD-002"/>
    <x v="2"/>
    <n v="-44"/>
    <n v="0"/>
    <n v="893.58"/>
    <s v="Venta"/>
    <s v="EducaTech"/>
    <n v="39317.520000000004"/>
    <n v="206.67616747181975"/>
    <n v="9093.7513687600695"/>
    <n v="30223.768631239935"/>
  </r>
  <r>
    <n v="1724"/>
    <x v="253"/>
    <x v="0"/>
    <s v="PROD-008"/>
    <x v="5"/>
    <n v="-16"/>
    <n v="0"/>
    <n v="94.09"/>
    <s v="Venta"/>
    <s v="Global Office"/>
    <n v="1505.44"/>
    <n v="18.458651685393257"/>
    <n v="295.3384269662921"/>
    <n v="1210.1015730337081"/>
  </r>
  <r>
    <n v="1725"/>
    <x v="253"/>
    <x v="1"/>
    <s v="PROD-009"/>
    <x v="3"/>
    <n v="61"/>
    <n v="149.54"/>
    <n v="0"/>
    <s v="Fabricación"/>
    <s v="N/A"/>
    <n v="0"/>
    <n v="66.956770642201846"/>
    <n v="0"/>
    <n v="0"/>
  </r>
  <r>
    <n v="1726"/>
    <x v="253"/>
    <x v="0"/>
    <s v="PROD-010"/>
    <x v="4"/>
    <n v="-16"/>
    <n v="0"/>
    <n v="59.89"/>
    <s v="Venta"/>
    <s v="EducaTech"/>
    <n v="958.24"/>
    <n v="10.520482758620702"/>
    <n v="168.32772413793123"/>
    <n v="789.91227586206878"/>
  </r>
  <r>
    <n v="1727"/>
    <x v="253"/>
    <x v="2"/>
    <s v="PROD-004"/>
    <x v="9"/>
    <n v="57"/>
    <n v="182.9"/>
    <n v="0"/>
    <s v="Compra"/>
    <s v="PowerCell Co,"/>
    <n v="0"/>
    <n v="81.910562499999997"/>
    <n v="0"/>
    <n v="0"/>
  </r>
  <r>
    <n v="1728"/>
    <x v="253"/>
    <x v="0"/>
    <s v="PROD-002"/>
    <x v="2"/>
    <n v="-21"/>
    <n v="0"/>
    <n v="892.91"/>
    <s v="Venta"/>
    <s v="Global Office"/>
    <n v="18751.11"/>
    <n v="206.67616747181975"/>
    <n v="4340.1995169082147"/>
    <n v="14410.910483091786"/>
  </r>
  <r>
    <n v="1729"/>
    <x v="253"/>
    <x v="0"/>
    <s v="PROD-002"/>
    <x v="2"/>
    <n v="-39"/>
    <n v="0"/>
    <n v="908.23"/>
    <s v="Venta"/>
    <s v="EducaTech"/>
    <n v="35420.97"/>
    <n v="206.67616747181975"/>
    <n v="8060.3705314009703"/>
    <n v="27360.59946859903"/>
  </r>
  <r>
    <n v="1730"/>
    <x v="253"/>
    <x v="0"/>
    <s v="PROD-008"/>
    <x v="5"/>
    <n v="-23"/>
    <n v="0"/>
    <n v="95.02"/>
    <s v="Venta"/>
    <s v="Venta Directa Online"/>
    <n v="2185.46"/>
    <n v="18.458651685393257"/>
    <n v="424.54898876404491"/>
    <n v="1760.9110112359551"/>
  </r>
  <r>
    <n v="1731"/>
    <x v="254"/>
    <x v="2"/>
    <s v="PROD-003"/>
    <x v="1"/>
    <n v="109"/>
    <n v="83.9"/>
    <n v="0"/>
    <s v="Compra"/>
    <s v="VisionParts"/>
    <n v="0"/>
    <n v="38.917210440456756"/>
    <n v="0"/>
    <n v="0"/>
  </r>
  <r>
    <n v="1732"/>
    <x v="254"/>
    <x v="1"/>
    <s v="PROD-002"/>
    <x v="2"/>
    <n v="70"/>
    <n v="457.33"/>
    <n v="0"/>
    <s v="Fabricación"/>
    <s v="N/A"/>
    <n v="0"/>
    <n v="206.67616747181975"/>
    <n v="0"/>
    <n v="0"/>
  </r>
  <r>
    <n v="1733"/>
    <x v="254"/>
    <x v="2"/>
    <s v="PROD-003"/>
    <x v="1"/>
    <n v="179"/>
    <n v="84.42"/>
    <n v="0"/>
    <s v="Compra"/>
    <s v="TechSupplies Inc,"/>
    <n v="0"/>
    <n v="38.917210440456756"/>
    <n v="0"/>
    <n v="0"/>
  </r>
  <r>
    <n v="1734"/>
    <x v="254"/>
    <x v="0"/>
    <s v="PROD-010"/>
    <x v="4"/>
    <n v="-10"/>
    <n v="0"/>
    <n v="60.17"/>
    <s v="Venta"/>
    <s v="EducaTech"/>
    <n v="601.70000000000005"/>
    <n v="10.520482758620702"/>
    <n v="105.20482758620702"/>
    <n v="496.49517241379306"/>
  </r>
  <r>
    <n v="1735"/>
    <x v="254"/>
    <x v="2"/>
    <s v="PROD-003"/>
    <x v="1"/>
    <n v="181"/>
    <n v="86.13"/>
    <n v="0"/>
    <s v="Compra"/>
    <s v="PowerCell Co,"/>
    <n v="0"/>
    <n v="38.917210440456756"/>
    <n v="0"/>
    <n v="0"/>
  </r>
  <r>
    <n v="1736"/>
    <x v="254"/>
    <x v="1"/>
    <s v="PROD-009"/>
    <x v="3"/>
    <n v="75"/>
    <n v="150.77000000000001"/>
    <n v="0"/>
    <s v="Fabricación"/>
    <s v="N/A"/>
    <n v="0"/>
    <n v="66.956770642201846"/>
    <n v="0"/>
    <n v="0"/>
  </r>
  <r>
    <n v="1737"/>
    <x v="254"/>
    <x v="0"/>
    <s v="PROD-004"/>
    <x v="9"/>
    <n v="-47"/>
    <n v="0"/>
    <n v="347.89"/>
    <s v="Venta"/>
    <s v="EducaTech"/>
    <n v="16350.83"/>
    <n v="81.910562499999997"/>
    <n v="3849.7964374999997"/>
    <n v="12501.033562500001"/>
  </r>
  <r>
    <n v="1738"/>
    <x v="255"/>
    <x v="1"/>
    <s v="PROD-009"/>
    <x v="3"/>
    <n v="66"/>
    <n v="152.22"/>
    <n v="0"/>
    <s v="Fabricación"/>
    <s v="N/A"/>
    <n v="0"/>
    <n v="66.956770642201846"/>
    <n v="0"/>
    <n v="0"/>
  </r>
  <r>
    <n v="1739"/>
    <x v="255"/>
    <x v="2"/>
    <s v="PROD-006"/>
    <x v="7"/>
    <n v="282"/>
    <n v="35.29"/>
    <n v="0"/>
    <s v="Compra"/>
    <s v="Componentes Globales"/>
    <n v="0"/>
    <n v="15.49574137931034"/>
    <n v="0"/>
    <n v="0"/>
  </r>
  <r>
    <n v="1740"/>
    <x v="255"/>
    <x v="0"/>
    <s v="PROD-002"/>
    <x v="2"/>
    <n v="-45"/>
    <n v="0"/>
    <n v="907.6"/>
    <s v="Venta"/>
    <s v="PC Gamers World"/>
    <n v="40842"/>
    <n v="206.67616747181975"/>
    <n v="9300.4275362318895"/>
    <n v="31541.572463768112"/>
  </r>
  <r>
    <n v="1741"/>
    <x v="255"/>
    <x v="0"/>
    <s v="PROD-009"/>
    <x v="3"/>
    <n v="-10"/>
    <n v="0"/>
    <n v="297.61"/>
    <s v="Venta"/>
    <s v="Global Office"/>
    <n v="2976.1000000000004"/>
    <n v="66.956770642201846"/>
    <n v="669.56770642201843"/>
    <n v="2306.5322935779818"/>
  </r>
  <r>
    <n v="1742"/>
    <x v="255"/>
    <x v="0"/>
    <s v="PROD-004"/>
    <x v="9"/>
    <n v="-42"/>
    <n v="0"/>
    <n v="351.03"/>
    <s v="Venta"/>
    <s v="Global Office"/>
    <n v="14743.259999999998"/>
    <n v="81.910562499999997"/>
    <n v="3440.2436250000001"/>
    <n v="11303.016374999999"/>
  </r>
  <r>
    <n v="1743"/>
    <x v="255"/>
    <x v="2"/>
    <s v="PROD-007"/>
    <x v="0"/>
    <n v="282"/>
    <n v="65.91"/>
    <n v="0"/>
    <s v="Compra"/>
    <s v="VisionParts"/>
    <n v="0"/>
    <n v="28.701865793780652"/>
    <n v="0"/>
    <n v="0"/>
  </r>
  <r>
    <n v="1744"/>
    <x v="255"/>
    <x v="2"/>
    <s v="PROD-004"/>
    <x v="9"/>
    <n v="165"/>
    <n v="183.79"/>
    <n v="0"/>
    <s v="Compra"/>
    <s v="Componentes Globales"/>
    <n v="0"/>
    <n v="81.910562499999997"/>
    <n v="0"/>
    <n v="0"/>
  </r>
  <r>
    <n v="1745"/>
    <x v="256"/>
    <x v="1"/>
    <s v="PROD-002"/>
    <x v="2"/>
    <n v="88"/>
    <n v="455.51"/>
    <n v="0"/>
    <s v="Fabricación"/>
    <s v="N/A"/>
    <n v="0"/>
    <n v="206.67616747181975"/>
    <n v="0"/>
    <n v="0"/>
  </r>
  <r>
    <n v="1746"/>
    <x v="256"/>
    <x v="0"/>
    <s v="PROD-002"/>
    <x v="2"/>
    <n v="-7"/>
    <n v="0"/>
    <n v="900.57"/>
    <s v="Venta"/>
    <s v="EducaTech"/>
    <n v="6303.9900000000007"/>
    <n v="206.67616747181975"/>
    <n v="1446.7331723027382"/>
    <n v="4857.2568276972625"/>
  </r>
  <r>
    <n v="1747"/>
    <x v="256"/>
    <x v="0"/>
    <s v="PROD-002"/>
    <x v="2"/>
    <n v="-24"/>
    <n v="0"/>
    <n v="900.19"/>
    <s v="Venta"/>
    <s v="PC Gamers World"/>
    <n v="21604.560000000001"/>
    <n v="206.67616747181975"/>
    <n v="4960.2280193236738"/>
    <n v="16644.331980676328"/>
  </r>
  <r>
    <n v="1748"/>
    <x v="256"/>
    <x v="1"/>
    <s v="PROD-002"/>
    <x v="2"/>
    <n v="59"/>
    <n v="459.32"/>
    <n v="0"/>
    <s v="Fabricación"/>
    <s v="N/A"/>
    <n v="0"/>
    <n v="206.67616747181975"/>
    <n v="0"/>
    <n v="0"/>
  </r>
  <r>
    <n v="1749"/>
    <x v="256"/>
    <x v="2"/>
    <s v="PROD-008"/>
    <x v="5"/>
    <n v="86"/>
    <n v="45.35"/>
    <n v="0"/>
    <s v="Compra"/>
    <s v="TechSupplies Inc,"/>
    <n v="0"/>
    <n v="18.458651685393257"/>
    <n v="0"/>
    <n v="0"/>
  </r>
  <r>
    <n v="1750"/>
    <x v="256"/>
    <x v="0"/>
    <s v="PROD-002"/>
    <x v="2"/>
    <n v="-45"/>
    <n v="0"/>
    <n v="902.08"/>
    <s v="Venta"/>
    <s v="PC Gamers World"/>
    <n v="40593.599999999999"/>
    <n v="206.67616747181975"/>
    <n v="9300.4275362318895"/>
    <n v="31293.172463768111"/>
  </r>
  <r>
    <n v="1751"/>
    <x v="257"/>
    <x v="2"/>
    <s v="PROD-007"/>
    <x v="0"/>
    <n v="276"/>
    <n v="64.569999999999993"/>
    <n v="0"/>
    <s v="Compra"/>
    <s v="Componentes Globales"/>
    <n v="0"/>
    <n v="28.701865793780652"/>
    <n v="0"/>
    <n v="0"/>
  </r>
  <r>
    <n v="1752"/>
    <x v="257"/>
    <x v="0"/>
    <s v="PROD-008"/>
    <x v="5"/>
    <n v="-16"/>
    <n v="0"/>
    <n v="94.85"/>
    <s v="Venta"/>
    <s v="Venta Directa Online"/>
    <n v="1517.6"/>
    <n v="18.458651685393257"/>
    <n v="295.3384269662921"/>
    <n v="1222.2615730337079"/>
  </r>
  <r>
    <n v="1753"/>
    <x v="257"/>
    <x v="0"/>
    <s v="PROD-002"/>
    <x v="2"/>
    <n v="-23"/>
    <n v="0"/>
    <n v="893.34"/>
    <s v="Venta"/>
    <s v="Global Office"/>
    <n v="20546.82"/>
    <n v="206.67616747181975"/>
    <n v="4753.5518518518547"/>
    <n v="15793.268148148145"/>
  </r>
  <r>
    <n v="1754"/>
    <x v="257"/>
    <x v="0"/>
    <s v="PROD-004"/>
    <x v="9"/>
    <n v="-40"/>
    <n v="0"/>
    <n v="350.05"/>
    <s v="Venta"/>
    <s v="EducaTech"/>
    <n v="14002"/>
    <n v="81.910562499999997"/>
    <n v="3276.4224999999997"/>
    <n v="10725.577499999999"/>
  </r>
  <r>
    <n v="1755"/>
    <x v="257"/>
    <x v="1"/>
    <s v="PROD-002"/>
    <x v="2"/>
    <n v="57"/>
    <n v="455.24"/>
    <n v="0"/>
    <s v="Fabricación"/>
    <s v="N/A"/>
    <n v="0"/>
    <n v="206.67616747181975"/>
    <n v="0"/>
    <n v="0"/>
  </r>
  <r>
    <n v="1756"/>
    <x v="257"/>
    <x v="2"/>
    <s v="PROD-007"/>
    <x v="0"/>
    <n v="159"/>
    <n v="66.03"/>
    <n v="0"/>
    <s v="Compra"/>
    <s v="VisionParts"/>
    <n v="0"/>
    <n v="28.701865793780652"/>
    <n v="0"/>
    <n v="0"/>
  </r>
  <r>
    <n v="1757"/>
    <x v="257"/>
    <x v="2"/>
    <s v="PROD-007"/>
    <x v="0"/>
    <n v="183"/>
    <n v="66.349999999999994"/>
    <n v="0"/>
    <s v="Compra"/>
    <s v="VisionParts"/>
    <n v="0"/>
    <n v="28.701865793780652"/>
    <n v="0"/>
    <n v="0"/>
  </r>
  <r>
    <n v="1758"/>
    <x v="258"/>
    <x v="2"/>
    <s v="PROD-010"/>
    <x v="4"/>
    <n v="262"/>
    <n v="24.71"/>
    <n v="0"/>
    <s v="Compra"/>
    <s v="PowerCell Co,"/>
    <n v="0"/>
    <n v="10.520482758620702"/>
    <n v="0"/>
    <n v="0"/>
  </r>
  <r>
    <n v="1759"/>
    <x v="258"/>
    <x v="1"/>
    <s v="PROD-001"/>
    <x v="6"/>
    <n v="23"/>
    <n v="249.7"/>
    <n v="0"/>
    <s v="Fabricación"/>
    <s v="N/A"/>
    <n v="0"/>
    <n v="111.99406451612904"/>
    <n v="0"/>
    <n v="0"/>
  </r>
  <r>
    <n v="1760"/>
    <x v="258"/>
    <x v="0"/>
    <s v="PROD-002"/>
    <x v="2"/>
    <n v="-20"/>
    <n v="0"/>
    <n v="902.58"/>
    <s v="Venta"/>
    <s v="CorpTech Solutions"/>
    <n v="18051.600000000002"/>
    <n v="206.67616747181975"/>
    <n v="4133.5233494363947"/>
    <n v="13918.076650563607"/>
  </r>
  <r>
    <n v="1761"/>
    <x v="258"/>
    <x v="0"/>
    <s v="PROD-005"/>
    <x v="8"/>
    <n v="-13"/>
    <n v="0"/>
    <n v="218.8"/>
    <s v="Venta"/>
    <s v="EducaTech"/>
    <n v="2844.4"/>
    <n v="54.214840425531932"/>
    <n v="704.7929255319151"/>
    <n v="2139.6070744680851"/>
  </r>
  <r>
    <n v="1762"/>
    <x v="258"/>
    <x v="1"/>
    <s v="PROD-001"/>
    <x v="6"/>
    <n v="55"/>
    <n v="247.8"/>
    <n v="0"/>
    <s v="Fabricación"/>
    <s v="N/A"/>
    <n v="0"/>
    <n v="111.99406451612904"/>
    <n v="0"/>
    <n v="0"/>
  </r>
  <r>
    <n v="1763"/>
    <x v="258"/>
    <x v="2"/>
    <s v="PROD-007"/>
    <x v="0"/>
    <n v="281"/>
    <n v="65.14"/>
    <n v="0"/>
    <s v="Compra"/>
    <s v="TechSupplies Inc,"/>
    <n v="0"/>
    <n v="28.701865793780652"/>
    <n v="0"/>
    <n v="0"/>
  </r>
  <r>
    <n v="1764"/>
    <x v="258"/>
    <x v="2"/>
    <s v="PROD-005"/>
    <x v="8"/>
    <n v="172"/>
    <n v="118.1"/>
    <n v="0"/>
    <s v="Compra"/>
    <s v="Componentes Globales"/>
    <n v="0"/>
    <n v="54.214840425531932"/>
    <n v="0"/>
    <n v="0"/>
  </r>
  <r>
    <n v="1765"/>
    <x v="259"/>
    <x v="0"/>
    <s v="PROD-006"/>
    <x v="7"/>
    <n v="-49"/>
    <n v="0"/>
    <n v="79.56"/>
    <s v="Venta"/>
    <s v="Venta Directa Online"/>
    <n v="3898.44"/>
    <n v="15.49574137931034"/>
    <n v="759.29132758620665"/>
    <n v="3139.1486724137935"/>
  </r>
  <r>
    <n v="1766"/>
    <x v="259"/>
    <x v="0"/>
    <s v="PROD-006"/>
    <x v="7"/>
    <n v="-38"/>
    <n v="0"/>
    <n v="80.7"/>
    <s v="Venta"/>
    <s v="Global Office"/>
    <n v="3066.6"/>
    <n v="15.49574137931034"/>
    <n v="588.8381724137929"/>
    <n v="2477.7618275862069"/>
  </r>
  <r>
    <n v="1767"/>
    <x v="259"/>
    <x v="2"/>
    <s v="PROD-004"/>
    <x v="9"/>
    <n v="174"/>
    <n v="178.33"/>
    <n v="0"/>
    <s v="Compra"/>
    <s v="TechSupplies Inc,"/>
    <n v="0"/>
    <n v="81.910562499999997"/>
    <n v="0"/>
    <n v="0"/>
  </r>
  <r>
    <n v="1768"/>
    <x v="259"/>
    <x v="0"/>
    <s v="PROD-004"/>
    <x v="9"/>
    <n v="-19"/>
    <n v="0"/>
    <n v="346.73"/>
    <s v="Venta"/>
    <s v="CorpTech Solutions"/>
    <n v="6587.8700000000008"/>
    <n v="81.910562499999997"/>
    <n v="1556.3006874999999"/>
    <n v="5031.5693125000007"/>
  </r>
  <r>
    <n v="1769"/>
    <x v="259"/>
    <x v="1"/>
    <s v="PROD-001"/>
    <x v="6"/>
    <n v="33"/>
    <n v="248.04"/>
    <n v="0"/>
    <s v="Fabricación"/>
    <s v="N/A"/>
    <n v="0"/>
    <n v="111.99406451612904"/>
    <n v="0"/>
    <n v="0"/>
  </r>
  <r>
    <n v="1770"/>
    <x v="259"/>
    <x v="0"/>
    <s v="PROD-001"/>
    <x v="6"/>
    <n v="-16"/>
    <n v="0"/>
    <n v="502.53"/>
    <s v="Venta"/>
    <s v="PC Gamers World"/>
    <n v="8040.48"/>
    <n v="111.99406451612904"/>
    <n v="1791.9050322580647"/>
    <n v="6248.5749677419353"/>
  </r>
  <r>
    <n v="1771"/>
    <x v="259"/>
    <x v="2"/>
    <s v="PROD-008"/>
    <x v="5"/>
    <n v="197"/>
    <n v="45.34"/>
    <n v="0"/>
    <s v="Compra"/>
    <s v="Componentes Globales"/>
    <n v="0"/>
    <n v="18.458651685393257"/>
    <n v="0"/>
    <n v="0"/>
  </r>
  <r>
    <n v="1772"/>
    <x v="260"/>
    <x v="0"/>
    <s v="PROD-008"/>
    <x v="5"/>
    <n v="-42"/>
    <n v="0"/>
    <n v="95.13"/>
    <s v="Venta"/>
    <s v="Global Office"/>
    <n v="3995.46"/>
    <n v="18.458651685393257"/>
    <n v="775.26337078651682"/>
    <n v="3220.196629213483"/>
  </r>
  <r>
    <n v="1773"/>
    <x v="260"/>
    <x v="0"/>
    <s v="PROD-010"/>
    <x v="4"/>
    <n v="-40"/>
    <n v="0"/>
    <n v="60.25"/>
    <s v="Venta"/>
    <s v="PC Gamers World"/>
    <n v="2410"/>
    <n v="10.520482758620702"/>
    <n v="420.81931034482807"/>
    <n v="1989.180689655172"/>
  </r>
  <r>
    <n v="1774"/>
    <x v="260"/>
    <x v="0"/>
    <s v="PROD-008"/>
    <x v="5"/>
    <n v="-37"/>
    <n v="0"/>
    <n v="94.66"/>
    <s v="Venta"/>
    <s v="CorpTech Solutions"/>
    <n v="3502.42"/>
    <n v="18.458651685393257"/>
    <n v="682.97011235955051"/>
    <n v="2819.4498876404496"/>
  </r>
  <r>
    <n v="1775"/>
    <x v="260"/>
    <x v="2"/>
    <s v="PROD-007"/>
    <x v="0"/>
    <n v="101"/>
    <n v="66.03"/>
    <n v="0"/>
    <s v="Compra"/>
    <s v="TechSupplies Inc,"/>
    <n v="0"/>
    <n v="28.701865793780652"/>
    <n v="0"/>
    <n v="0"/>
  </r>
  <r>
    <n v="1776"/>
    <x v="260"/>
    <x v="0"/>
    <s v="PROD-001"/>
    <x v="6"/>
    <n v="-35"/>
    <n v="0"/>
    <n v="502.57"/>
    <s v="Venta"/>
    <s v="Venta Directa Online"/>
    <n v="17589.95"/>
    <n v="111.99406451612904"/>
    <n v="3919.7922580645163"/>
    <n v="13670.157741935484"/>
  </r>
  <r>
    <n v="1777"/>
    <x v="260"/>
    <x v="0"/>
    <s v="PROD-003"/>
    <x v="1"/>
    <n v="-17"/>
    <n v="0"/>
    <n v="160.07"/>
    <s v="Venta"/>
    <s v="Global Office"/>
    <n v="2721.19"/>
    <n v="38.917210440456756"/>
    <n v="661.59257748776486"/>
    <n v="2059.5974225122354"/>
  </r>
  <r>
    <n v="1778"/>
    <x v="260"/>
    <x v="0"/>
    <s v="PROD-007"/>
    <x v="0"/>
    <n v="-35"/>
    <n v="0"/>
    <n v="130.86000000000001"/>
    <s v="Venta"/>
    <s v="CorpTech Solutions"/>
    <n v="4580.1000000000004"/>
    <n v="28.701865793780652"/>
    <n v="1004.5653027823228"/>
    <n v="3575.5346972176776"/>
  </r>
  <r>
    <n v="1779"/>
    <x v="261"/>
    <x v="0"/>
    <s v="PROD-002"/>
    <x v="2"/>
    <n v="-48"/>
    <n v="0"/>
    <n v="903.46"/>
    <s v="Venta"/>
    <s v="Global Office"/>
    <n v="43366.080000000002"/>
    <n v="206.67616747181975"/>
    <n v="9920.4560386473477"/>
    <n v="33445.623961352656"/>
  </r>
  <r>
    <n v="1780"/>
    <x v="261"/>
    <x v="2"/>
    <s v="PROD-010"/>
    <x v="4"/>
    <n v="163"/>
    <n v="25.02"/>
    <n v="0"/>
    <s v="Compra"/>
    <s v="PowerCell Co,"/>
    <n v="0"/>
    <n v="10.520482758620702"/>
    <n v="0"/>
    <n v="0"/>
  </r>
  <r>
    <n v="1781"/>
    <x v="261"/>
    <x v="0"/>
    <s v="PROD-003"/>
    <x v="1"/>
    <n v="-47"/>
    <n v="0"/>
    <n v="160.71"/>
    <s v="Venta"/>
    <s v="Global Office"/>
    <n v="7553.3700000000008"/>
    <n v="38.917210440456756"/>
    <n v="1829.1088907014675"/>
    <n v="5724.2611092985335"/>
  </r>
  <r>
    <n v="1782"/>
    <x v="261"/>
    <x v="2"/>
    <s v="PROD-004"/>
    <x v="9"/>
    <n v="274"/>
    <n v="177.94"/>
    <n v="0"/>
    <s v="Compra"/>
    <s v="VisionParts"/>
    <n v="0"/>
    <n v="81.910562499999997"/>
    <n v="0"/>
    <n v="0"/>
  </r>
  <r>
    <n v="1783"/>
    <x v="261"/>
    <x v="2"/>
    <s v="PROD-010"/>
    <x v="4"/>
    <n v="266"/>
    <n v="24.86"/>
    <n v="0"/>
    <s v="Compra"/>
    <s v="TechSupplies Inc,"/>
    <n v="0"/>
    <n v="10.520482758620702"/>
    <n v="0"/>
    <n v="0"/>
  </r>
  <r>
    <n v="1784"/>
    <x v="261"/>
    <x v="0"/>
    <s v="PROD-009"/>
    <x v="3"/>
    <n v="-47"/>
    <n v="0"/>
    <n v="299.33999999999997"/>
    <s v="Venta"/>
    <s v="PC Gamers World"/>
    <n v="14068.98"/>
    <n v="66.956770642201846"/>
    <n v="3146.9682201834867"/>
    <n v="10922.011779816512"/>
  </r>
  <r>
    <n v="1785"/>
    <x v="261"/>
    <x v="0"/>
    <s v="PROD-001"/>
    <x v="6"/>
    <n v="-39"/>
    <n v="0"/>
    <n v="498.4"/>
    <s v="Venta"/>
    <s v="CorpTech Solutions"/>
    <n v="19437.599999999999"/>
    <n v="111.99406451612904"/>
    <n v="4367.7685161290328"/>
    <n v="15069.831483870967"/>
  </r>
  <r>
    <n v="1786"/>
    <x v="262"/>
    <x v="0"/>
    <s v="PROD-010"/>
    <x v="4"/>
    <n v="-31"/>
    <n v="0"/>
    <n v="59.78"/>
    <s v="Venta"/>
    <s v="PC Gamers World"/>
    <n v="1853.18"/>
    <n v="10.520482758620702"/>
    <n v="326.13496551724177"/>
    <n v="1527.0450344827582"/>
  </r>
  <r>
    <n v="1787"/>
    <x v="262"/>
    <x v="0"/>
    <s v="PROD-009"/>
    <x v="3"/>
    <n v="-22"/>
    <n v="0"/>
    <n v="299.10000000000002"/>
    <s v="Venta"/>
    <s v="Global Office"/>
    <n v="6580.2000000000007"/>
    <n v="66.956770642201846"/>
    <n v="1473.0489541284405"/>
    <n v="5107.1510458715602"/>
  </r>
  <r>
    <n v="1788"/>
    <x v="262"/>
    <x v="0"/>
    <s v="PROD-009"/>
    <x v="3"/>
    <n v="-6"/>
    <n v="0"/>
    <n v="300.24"/>
    <s v="Venta"/>
    <s v="Global Office"/>
    <n v="1801.44"/>
    <n v="66.956770642201846"/>
    <n v="401.7406238532111"/>
    <n v="1399.6993761467888"/>
  </r>
  <r>
    <n v="1789"/>
    <x v="262"/>
    <x v="1"/>
    <s v="PROD-009"/>
    <x v="3"/>
    <n v="96"/>
    <n v="149.16999999999999"/>
    <n v="0"/>
    <s v="Fabricación"/>
    <s v="N/A"/>
    <n v="0"/>
    <n v="66.956770642201846"/>
    <n v="0"/>
    <n v="0"/>
  </r>
  <r>
    <n v="1790"/>
    <x v="262"/>
    <x v="1"/>
    <s v="PROD-002"/>
    <x v="2"/>
    <n v="89"/>
    <n v="443.42"/>
    <n v="0"/>
    <s v="Fabricación"/>
    <s v="N/A"/>
    <n v="0"/>
    <n v="206.67616747181975"/>
    <n v="0"/>
    <n v="0"/>
  </r>
  <r>
    <n v="1791"/>
    <x v="262"/>
    <x v="0"/>
    <s v="PROD-010"/>
    <x v="4"/>
    <n v="-24"/>
    <n v="0"/>
    <n v="60.42"/>
    <s v="Venta"/>
    <s v="Global Office"/>
    <n v="1450.08"/>
    <n v="10.520482758620702"/>
    <n v="252.49158620689684"/>
    <n v="1197.588413793103"/>
  </r>
  <r>
    <n v="1792"/>
    <x v="263"/>
    <x v="2"/>
    <s v="PROD-008"/>
    <x v="5"/>
    <n v="117"/>
    <n v="44.33"/>
    <n v="0"/>
    <s v="Compra"/>
    <s v="Componentes Globales"/>
    <n v="0"/>
    <n v="18.458651685393257"/>
    <n v="0"/>
    <n v="0"/>
  </r>
  <r>
    <n v="1793"/>
    <x v="263"/>
    <x v="2"/>
    <s v="PROD-003"/>
    <x v="1"/>
    <n v="214"/>
    <n v="84.91"/>
    <n v="0"/>
    <s v="Compra"/>
    <s v="TechSupplies Inc,"/>
    <n v="0"/>
    <n v="38.917210440456756"/>
    <n v="0"/>
    <n v="0"/>
  </r>
  <r>
    <n v="1794"/>
    <x v="263"/>
    <x v="0"/>
    <s v="PROD-003"/>
    <x v="1"/>
    <n v="-17"/>
    <n v="0"/>
    <n v="160.37"/>
    <s v="Venta"/>
    <s v="PC Gamers World"/>
    <n v="2726.29"/>
    <n v="38.917210440456756"/>
    <n v="661.59257748776486"/>
    <n v="2064.6974225122349"/>
  </r>
  <r>
    <n v="1795"/>
    <x v="263"/>
    <x v="2"/>
    <s v="PROD-008"/>
    <x v="5"/>
    <n v="108"/>
    <n v="44.96"/>
    <n v="0"/>
    <s v="Compra"/>
    <s v="PowerCell Co,"/>
    <n v="0"/>
    <n v="18.458651685393257"/>
    <n v="0"/>
    <n v="0"/>
  </r>
  <r>
    <n v="1796"/>
    <x v="263"/>
    <x v="2"/>
    <s v="PROD-006"/>
    <x v="7"/>
    <n v="76"/>
    <n v="35.29"/>
    <n v="0"/>
    <s v="Compra"/>
    <s v="VisionParts"/>
    <n v="0"/>
    <n v="15.49574137931034"/>
    <n v="0"/>
    <n v="0"/>
  </r>
  <r>
    <n v="1797"/>
    <x v="263"/>
    <x v="0"/>
    <s v="PROD-009"/>
    <x v="3"/>
    <n v="-16"/>
    <n v="0"/>
    <n v="298.70999999999998"/>
    <s v="Venta"/>
    <s v="Global Office"/>
    <n v="4779.3599999999997"/>
    <n v="66.956770642201846"/>
    <n v="1071.3083302752295"/>
    <n v="3708.0516697247704"/>
  </r>
  <r>
    <n v="1798"/>
    <x v="263"/>
    <x v="2"/>
    <s v="PROD-005"/>
    <x v="8"/>
    <n v="55"/>
    <n v="122.07"/>
    <n v="0"/>
    <s v="Compra"/>
    <s v="TechSupplies Inc,"/>
    <n v="0"/>
    <n v="54.214840425531932"/>
    <n v="0"/>
    <n v="0"/>
  </r>
  <r>
    <n v="1799"/>
    <x v="264"/>
    <x v="0"/>
    <s v="PROD-001"/>
    <x v="6"/>
    <n v="-36"/>
    <n v="0"/>
    <n v="503.7"/>
    <s v="Venta"/>
    <s v="Global Office"/>
    <n v="18133.2"/>
    <n v="111.99406451612904"/>
    <n v="4031.7863225806454"/>
    <n v="14101.413677419356"/>
  </r>
  <r>
    <n v="1800"/>
    <x v="264"/>
    <x v="0"/>
    <s v="PROD-010"/>
    <x v="4"/>
    <n v="-46"/>
    <n v="0"/>
    <n v="60.08"/>
    <s v="Venta"/>
    <s v="Global Office"/>
    <n v="2763.68"/>
    <n v="10.520482758620702"/>
    <n v="483.94220689655231"/>
    <n v="2279.7377931034475"/>
  </r>
  <r>
    <n v="1801"/>
    <x v="264"/>
    <x v="2"/>
    <s v="PROD-004"/>
    <x v="9"/>
    <n v="240"/>
    <n v="183.63"/>
    <n v="0"/>
    <s v="Compra"/>
    <s v="Componentes Globales"/>
    <n v="0"/>
    <n v="81.910562499999997"/>
    <n v="0"/>
    <n v="0"/>
  </r>
  <r>
    <n v="1802"/>
    <x v="264"/>
    <x v="0"/>
    <s v="PROD-007"/>
    <x v="0"/>
    <n v="-41"/>
    <n v="0"/>
    <n v="130.24"/>
    <s v="Venta"/>
    <s v="PC Gamers World"/>
    <n v="5339.84"/>
    <n v="28.701865793780652"/>
    <n v="1176.7764975450068"/>
    <n v="4163.0635024549938"/>
  </r>
  <r>
    <n v="1803"/>
    <x v="264"/>
    <x v="1"/>
    <s v="PROD-002"/>
    <x v="2"/>
    <n v="86"/>
    <n v="446"/>
    <n v="0"/>
    <s v="Fabricación"/>
    <s v="N/A"/>
    <n v="0"/>
    <n v="206.67616747181975"/>
    <n v="0"/>
    <n v="0"/>
  </r>
  <r>
    <n v="1804"/>
    <x v="264"/>
    <x v="0"/>
    <s v="PROD-001"/>
    <x v="6"/>
    <n v="-29"/>
    <n v="0"/>
    <n v="502.53"/>
    <s v="Venta"/>
    <s v="PC Gamers World"/>
    <n v="14573.369999999999"/>
    <n v="111.99406451612904"/>
    <n v="3247.8278709677425"/>
    <n v="11325.542129032256"/>
  </r>
  <r>
    <n v="1805"/>
    <x v="264"/>
    <x v="1"/>
    <s v="PROD-002"/>
    <x v="2"/>
    <n v="74"/>
    <n v="458.62"/>
    <n v="0"/>
    <s v="Fabricación"/>
    <s v="N/A"/>
    <n v="0"/>
    <n v="206.67616747181975"/>
    <n v="0"/>
    <n v="0"/>
  </r>
  <r>
    <n v="1806"/>
    <x v="265"/>
    <x v="0"/>
    <s v="PROD-004"/>
    <x v="9"/>
    <n v="-21"/>
    <n v="0"/>
    <n v="346.05"/>
    <s v="Venta"/>
    <s v="EducaTech"/>
    <n v="7267.05"/>
    <n v="81.910562499999997"/>
    <n v="1720.1218125"/>
    <n v="5546.9281874999997"/>
  </r>
  <r>
    <n v="1807"/>
    <x v="265"/>
    <x v="2"/>
    <s v="PROD-003"/>
    <x v="1"/>
    <n v="278"/>
    <n v="86.27"/>
    <n v="0"/>
    <s v="Compra"/>
    <s v="TechSupplies Inc,"/>
    <n v="0"/>
    <n v="38.917210440456756"/>
    <n v="0"/>
    <n v="0"/>
  </r>
  <r>
    <n v="1808"/>
    <x v="265"/>
    <x v="2"/>
    <s v="PROD-003"/>
    <x v="1"/>
    <n v="108"/>
    <n v="84.78"/>
    <n v="0"/>
    <s v="Compra"/>
    <s v="VisionParts"/>
    <n v="0"/>
    <n v="38.917210440456756"/>
    <n v="0"/>
    <n v="0"/>
  </r>
  <r>
    <n v="1809"/>
    <x v="265"/>
    <x v="0"/>
    <s v="PROD-008"/>
    <x v="5"/>
    <n v="-16"/>
    <n v="0"/>
    <n v="94.09"/>
    <s v="Venta"/>
    <s v="CorpTech Solutions"/>
    <n v="1505.44"/>
    <n v="18.458651685393257"/>
    <n v="295.3384269662921"/>
    <n v="1210.1015730337081"/>
  </r>
  <r>
    <n v="1810"/>
    <x v="265"/>
    <x v="0"/>
    <s v="PROD-007"/>
    <x v="0"/>
    <n v="-33"/>
    <n v="0"/>
    <n v="129.58000000000001"/>
    <s v="Venta"/>
    <s v="CorpTech Solutions"/>
    <n v="4276.1400000000003"/>
    <n v="28.701865793780652"/>
    <n v="947.16157119476145"/>
    <n v="3328.9784288052388"/>
  </r>
  <r>
    <n v="1811"/>
    <x v="265"/>
    <x v="2"/>
    <s v="PROD-005"/>
    <x v="8"/>
    <n v="150"/>
    <n v="120.32"/>
    <n v="0"/>
    <s v="Compra"/>
    <s v="TechSupplies Inc,"/>
    <n v="0"/>
    <n v="54.214840425531932"/>
    <n v="0"/>
    <n v="0"/>
  </r>
  <r>
    <n v="1812"/>
    <x v="265"/>
    <x v="1"/>
    <s v="PROD-001"/>
    <x v="6"/>
    <n v="45"/>
    <n v="251.36"/>
    <n v="0"/>
    <s v="Fabricación"/>
    <s v="N/A"/>
    <n v="0"/>
    <n v="111.99406451612904"/>
    <n v="0"/>
    <n v="0"/>
  </r>
  <r>
    <n v="1813"/>
    <x v="266"/>
    <x v="0"/>
    <s v="PROD-008"/>
    <x v="5"/>
    <n v="-8"/>
    <n v="0"/>
    <n v="94.62"/>
    <s v="Venta"/>
    <s v="Global Office"/>
    <n v="756.96"/>
    <n v="18.458651685393257"/>
    <n v="147.66921348314605"/>
    <n v="609.29078651685404"/>
  </r>
  <r>
    <n v="1814"/>
    <x v="266"/>
    <x v="2"/>
    <s v="PROD-003"/>
    <x v="1"/>
    <n v="177"/>
    <n v="85.09"/>
    <n v="0"/>
    <s v="Compra"/>
    <s v="PowerCell Co,"/>
    <n v="0"/>
    <n v="38.917210440456756"/>
    <n v="0"/>
    <n v="0"/>
  </r>
  <r>
    <n v="1815"/>
    <x v="266"/>
    <x v="2"/>
    <s v="PROD-003"/>
    <x v="1"/>
    <n v="171"/>
    <n v="84.49"/>
    <n v="0"/>
    <s v="Compra"/>
    <s v="VisionParts"/>
    <n v="0"/>
    <n v="38.917210440456756"/>
    <n v="0"/>
    <n v="0"/>
  </r>
  <r>
    <n v="1816"/>
    <x v="266"/>
    <x v="2"/>
    <s v="PROD-005"/>
    <x v="8"/>
    <n v="299"/>
    <n v="120.07"/>
    <n v="0"/>
    <s v="Compra"/>
    <s v="Componentes Globales"/>
    <n v="0"/>
    <n v="54.214840425531932"/>
    <n v="0"/>
    <n v="0"/>
  </r>
  <r>
    <n v="1817"/>
    <x v="266"/>
    <x v="0"/>
    <s v="PROD-004"/>
    <x v="9"/>
    <n v="-29"/>
    <n v="0"/>
    <n v="349.35"/>
    <s v="Venta"/>
    <s v="Venta Directa Online"/>
    <n v="10131.150000000001"/>
    <n v="81.910562499999997"/>
    <n v="2375.4063124999998"/>
    <n v="7755.7436875000021"/>
  </r>
  <r>
    <n v="1818"/>
    <x v="266"/>
    <x v="0"/>
    <s v="PROD-008"/>
    <x v="5"/>
    <n v="-24"/>
    <n v="0"/>
    <n v="95.47"/>
    <s v="Venta"/>
    <s v="CorpTech Solutions"/>
    <n v="2291.2799999999997"/>
    <n v="18.458651685393257"/>
    <n v="443.00764044943816"/>
    <n v="1848.2723595505615"/>
  </r>
  <r>
    <n v="1819"/>
    <x v="266"/>
    <x v="0"/>
    <s v="PROD-010"/>
    <x v="4"/>
    <n v="-39"/>
    <n v="0"/>
    <n v="59.57"/>
    <s v="Venta"/>
    <s v="CorpTech Solutions"/>
    <n v="2323.23"/>
    <n v="10.520482758620702"/>
    <n v="410.29882758620738"/>
    <n v="1912.9311724137926"/>
  </r>
  <r>
    <n v="1820"/>
    <x v="267"/>
    <x v="2"/>
    <s v="PROD-004"/>
    <x v="9"/>
    <n v="227"/>
    <n v="181.26"/>
    <n v="0"/>
    <s v="Compra"/>
    <s v="PowerCell Co,"/>
    <n v="0"/>
    <n v="81.910562499999997"/>
    <n v="0"/>
    <n v="0"/>
  </r>
  <r>
    <n v="1821"/>
    <x v="267"/>
    <x v="0"/>
    <s v="PROD-009"/>
    <x v="3"/>
    <n v="-27"/>
    <n v="0"/>
    <n v="299.95999999999998"/>
    <s v="Venta"/>
    <s v="Venta Directa Online"/>
    <n v="8098.9199999999992"/>
    <n v="66.956770642201846"/>
    <n v="1807.8328073394498"/>
    <n v="6291.0871926605496"/>
  </r>
  <r>
    <n v="1822"/>
    <x v="267"/>
    <x v="2"/>
    <s v="PROD-008"/>
    <x v="5"/>
    <n v="50"/>
    <n v="45.25"/>
    <n v="0"/>
    <s v="Compra"/>
    <s v="TechSupplies Inc,"/>
    <n v="0"/>
    <n v="18.458651685393257"/>
    <n v="0"/>
    <n v="0"/>
  </r>
  <r>
    <n v="1823"/>
    <x v="267"/>
    <x v="2"/>
    <s v="PROD-008"/>
    <x v="5"/>
    <n v="281"/>
    <n v="44.82"/>
    <n v="0"/>
    <s v="Compra"/>
    <s v="VisionParts"/>
    <n v="0"/>
    <n v="18.458651685393257"/>
    <n v="0"/>
    <n v="0"/>
  </r>
  <r>
    <n v="1824"/>
    <x v="267"/>
    <x v="0"/>
    <s v="PROD-004"/>
    <x v="9"/>
    <n v="-10"/>
    <n v="0"/>
    <n v="352.08"/>
    <s v="Venta"/>
    <s v="Global Office"/>
    <n v="3520.7999999999997"/>
    <n v="81.910562499999997"/>
    <n v="819.10562499999992"/>
    <n v="2701.694375"/>
  </r>
  <r>
    <n v="1825"/>
    <x v="267"/>
    <x v="0"/>
    <s v="PROD-001"/>
    <x v="6"/>
    <n v="-20"/>
    <n v="0"/>
    <n v="502.72"/>
    <s v="Venta"/>
    <s v="CorpTech Solutions"/>
    <n v="10054.400000000001"/>
    <n v="111.99406451612904"/>
    <n v="2239.8812903225808"/>
    <n v="7814.5187096774207"/>
  </r>
  <r>
    <n v="1826"/>
    <x v="268"/>
    <x v="1"/>
    <s v="PROD-002"/>
    <x v="2"/>
    <n v="65"/>
    <n v="443.05"/>
    <n v="0"/>
    <s v="Fabricación"/>
    <s v="N/A"/>
    <n v="0"/>
    <n v="206.67616747181975"/>
    <n v="0"/>
    <n v="0"/>
  </r>
  <r>
    <n v="1827"/>
    <x v="268"/>
    <x v="0"/>
    <s v="PROD-001"/>
    <x v="6"/>
    <n v="-11"/>
    <n v="0"/>
    <n v="499.57"/>
    <s v="Venta"/>
    <s v="CorpTech Solutions"/>
    <n v="5495.2699999999995"/>
    <n v="111.99406451612904"/>
    <n v="1231.9347096774195"/>
    <n v="4263.3352903225805"/>
  </r>
  <r>
    <n v="1828"/>
    <x v="268"/>
    <x v="0"/>
    <s v="PROD-010"/>
    <x v="4"/>
    <n v="-15"/>
    <n v="0"/>
    <n v="59.73"/>
    <s v="Venta"/>
    <s v="Venta Directa Online"/>
    <n v="895.94999999999993"/>
    <n v="10.520482758620702"/>
    <n v="157.80724137931054"/>
    <n v="738.14275862068939"/>
  </r>
  <r>
    <n v="1829"/>
    <x v="268"/>
    <x v="2"/>
    <s v="PROD-004"/>
    <x v="9"/>
    <n v="132"/>
    <n v="180.39"/>
    <n v="0"/>
    <s v="Compra"/>
    <s v="TechSupplies Inc,"/>
    <n v="0"/>
    <n v="81.910562499999997"/>
    <n v="0"/>
    <n v="0"/>
  </r>
  <r>
    <n v="1830"/>
    <x v="268"/>
    <x v="0"/>
    <s v="PROD-010"/>
    <x v="4"/>
    <n v="-19"/>
    <n v="0"/>
    <n v="59.88"/>
    <s v="Venta"/>
    <s v="Global Office"/>
    <n v="1137.72"/>
    <n v="10.520482758620702"/>
    <n v="199.88917241379335"/>
    <n v="937.83082758620662"/>
  </r>
  <r>
    <n v="1831"/>
    <x v="268"/>
    <x v="0"/>
    <s v="PROD-001"/>
    <x v="6"/>
    <n v="-33"/>
    <n v="0"/>
    <n v="497.28"/>
    <s v="Venta"/>
    <s v="Global Office"/>
    <n v="16410.239999999998"/>
    <n v="111.99406451612904"/>
    <n v="3695.8041290322585"/>
    <n v="12714.43587096774"/>
  </r>
  <r>
    <n v="1832"/>
    <x v="268"/>
    <x v="0"/>
    <s v="PROD-006"/>
    <x v="7"/>
    <n v="-11"/>
    <n v="0"/>
    <n v="79.33"/>
    <s v="Venta"/>
    <s v="Global Office"/>
    <n v="872.63"/>
    <n v="15.49574137931034"/>
    <n v="170.45315517241374"/>
    <n v="702.17684482758625"/>
  </r>
  <r>
    <n v="1833"/>
    <x v="269"/>
    <x v="2"/>
    <s v="PROD-003"/>
    <x v="1"/>
    <n v="233"/>
    <n v="85.55"/>
    <n v="0"/>
    <s v="Compra"/>
    <s v="PowerCell Co,"/>
    <n v="0"/>
    <n v="38.917210440456756"/>
    <n v="0"/>
    <n v="0"/>
  </r>
  <r>
    <n v="1834"/>
    <x v="269"/>
    <x v="2"/>
    <s v="PROD-005"/>
    <x v="8"/>
    <n v="152"/>
    <n v="118.55"/>
    <n v="0"/>
    <s v="Compra"/>
    <s v="PowerCell Co,"/>
    <n v="0"/>
    <n v="54.214840425531932"/>
    <n v="0"/>
    <n v="0"/>
  </r>
  <r>
    <n v="1835"/>
    <x v="269"/>
    <x v="0"/>
    <s v="PROD-004"/>
    <x v="9"/>
    <n v="-13"/>
    <n v="0"/>
    <n v="351.88"/>
    <s v="Venta"/>
    <s v="Venta Directa Online"/>
    <n v="4574.4399999999996"/>
    <n v="81.910562499999997"/>
    <n v="1064.8373125000001"/>
    <n v="3509.6026874999998"/>
  </r>
  <r>
    <n v="1836"/>
    <x v="269"/>
    <x v="0"/>
    <s v="PROD-009"/>
    <x v="3"/>
    <n v="-34"/>
    <n v="0"/>
    <n v="297.06"/>
    <s v="Venta"/>
    <s v="Venta Directa Online"/>
    <n v="10100.040000000001"/>
    <n v="66.956770642201846"/>
    <n v="2276.530201834863"/>
    <n v="7823.5097981651379"/>
  </r>
  <r>
    <n v="1837"/>
    <x v="269"/>
    <x v="0"/>
    <s v="PROD-004"/>
    <x v="9"/>
    <n v="-26"/>
    <n v="0"/>
    <n v="352.6"/>
    <s v="Venta"/>
    <s v="PC Gamers World"/>
    <n v="9167.6"/>
    <n v="81.910562499999997"/>
    <n v="2129.6746250000001"/>
    <n v="7037.9253750000007"/>
  </r>
  <r>
    <n v="1838"/>
    <x v="269"/>
    <x v="0"/>
    <s v="PROD-001"/>
    <x v="6"/>
    <n v="-18"/>
    <n v="0"/>
    <n v="496.5"/>
    <s v="Venta"/>
    <s v="CorpTech Solutions"/>
    <n v="8937"/>
    <n v="111.99406451612904"/>
    <n v="2015.8931612903227"/>
    <n v="6921.1068387096775"/>
  </r>
  <r>
    <n v="1839"/>
    <x v="269"/>
    <x v="2"/>
    <s v="PROD-003"/>
    <x v="1"/>
    <n v="200"/>
    <n v="85.91"/>
    <n v="0"/>
    <s v="Compra"/>
    <s v="VisionParts"/>
    <n v="0"/>
    <n v="38.917210440456756"/>
    <n v="0"/>
    <n v="0"/>
  </r>
  <r>
    <n v="1840"/>
    <x v="270"/>
    <x v="2"/>
    <s v="PROD-004"/>
    <x v="9"/>
    <n v="209"/>
    <n v="179.05"/>
    <n v="0"/>
    <s v="Compra"/>
    <s v="VisionParts"/>
    <n v="0"/>
    <n v="81.910562499999997"/>
    <n v="0"/>
    <n v="0"/>
  </r>
  <r>
    <n v="1841"/>
    <x v="270"/>
    <x v="0"/>
    <s v="PROD-003"/>
    <x v="1"/>
    <n v="-33"/>
    <n v="0"/>
    <n v="159.41"/>
    <s v="Venta"/>
    <s v="PC Gamers World"/>
    <n v="5260.53"/>
    <n v="38.917210440456756"/>
    <n v="1284.267944535073"/>
    <n v="3976.2620554649266"/>
  </r>
  <r>
    <n v="1842"/>
    <x v="270"/>
    <x v="2"/>
    <s v="PROD-003"/>
    <x v="1"/>
    <n v="230"/>
    <n v="83.82"/>
    <n v="0"/>
    <s v="Compra"/>
    <s v="Componentes Globales"/>
    <n v="0"/>
    <n v="38.917210440456756"/>
    <n v="0"/>
    <n v="0"/>
  </r>
  <r>
    <n v="1843"/>
    <x v="270"/>
    <x v="0"/>
    <s v="PROD-009"/>
    <x v="3"/>
    <n v="-11"/>
    <n v="0"/>
    <n v="301.33"/>
    <s v="Venta"/>
    <s v="CorpTech Solutions"/>
    <n v="3314.6299999999997"/>
    <n v="66.956770642201846"/>
    <n v="736.52447706422026"/>
    <n v="2578.1055229357794"/>
  </r>
  <r>
    <n v="1844"/>
    <x v="270"/>
    <x v="0"/>
    <s v="PROD-010"/>
    <x v="4"/>
    <n v="-37"/>
    <n v="0"/>
    <n v="59.52"/>
    <s v="Venta"/>
    <s v="Global Office"/>
    <n v="2202.2400000000002"/>
    <n v="10.520482758620702"/>
    <n v="389.25786206896595"/>
    <n v="1812.9821379310342"/>
  </r>
  <r>
    <n v="1845"/>
    <x v="270"/>
    <x v="0"/>
    <s v="PROD-004"/>
    <x v="9"/>
    <n v="-20"/>
    <n v="0"/>
    <n v="352.37"/>
    <s v="Venta"/>
    <s v="CorpTech Solutions"/>
    <n v="7047.4"/>
    <n v="81.910562499999997"/>
    <n v="1638.2112499999998"/>
    <n v="5409.1887499999993"/>
  </r>
  <r>
    <n v="1846"/>
    <x v="270"/>
    <x v="0"/>
    <s v="PROD-002"/>
    <x v="2"/>
    <n v="-11"/>
    <n v="0"/>
    <n v="892.22"/>
    <s v="Venta"/>
    <s v="PC Gamers World"/>
    <n v="9814.42"/>
    <n v="206.67616747181975"/>
    <n v="2273.4378421900174"/>
    <n v="7540.9821578099827"/>
  </r>
  <r>
    <n v="1847"/>
    <x v="271"/>
    <x v="0"/>
    <s v="PROD-008"/>
    <x v="5"/>
    <n v="-22"/>
    <n v="0"/>
    <n v="94.96"/>
    <s v="Venta"/>
    <s v="EducaTech"/>
    <n v="2089.12"/>
    <n v="18.458651685393257"/>
    <n v="406.09033707865166"/>
    <n v="1683.0296629213483"/>
  </r>
  <r>
    <n v="1848"/>
    <x v="271"/>
    <x v="0"/>
    <s v="PROD-008"/>
    <x v="5"/>
    <n v="-28"/>
    <n v="0"/>
    <n v="94.28"/>
    <s v="Venta"/>
    <s v="Venta Directa Online"/>
    <n v="2639.84"/>
    <n v="18.458651685393257"/>
    <n v="516.84224719101121"/>
    <n v="2122.9977528089889"/>
  </r>
  <r>
    <n v="1849"/>
    <x v="271"/>
    <x v="1"/>
    <s v="PROD-009"/>
    <x v="3"/>
    <n v="98"/>
    <n v="148.56"/>
    <n v="0"/>
    <s v="Fabricación"/>
    <s v="N/A"/>
    <n v="0"/>
    <n v="66.956770642201846"/>
    <n v="0"/>
    <n v="0"/>
  </r>
  <r>
    <n v="1850"/>
    <x v="271"/>
    <x v="2"/>
    <s v="PROD-010"/>
    <x v="4"/>
    <n v="261"/>
    <n v="25.25"/>
    <n v="0"/>
    <s v="Compra"/>
    <s v="VisionParts"/>
    <n v="0"/>
    <n v="10.520482758620702"/>
    <n v="0"/>
    <n v="0"/>
  </r>
  <r>
    <n v="1851"/>
    <x v="271"/>
    <x v="2"/>
    <s v="PROD-008"/>
    <x v="5"/>
    <n v="166"/>
    <n v="45.8"/>
    <n v="0"/>
    <s v="Compra"/>
    <s v="PowerCell Co,"/>
    <n v="0"/>
    <n v="18.458651685393257"/>
    <n v="0"/>
    <n v="0"/>
  </r>
  <r>
    <n v="1852"/>
    <x v="271"/>
    <x v="2"/>
    <s v="PROD-004"/>
    <x v="9"/>
    <n v="151"/>
    <n v="176.66"/>
    <n v="0"/>
    <s v="Compra"/>
    <s v="TechSupplies Inc,"/>
    <n v="0"/>
    <n v="81.910562499999997"/>
    <n v="0"/>
    <n v="0"/>
  </r>
  <r>
    <n v="1853"/>
    <x v="271"/>
    <x v="0"/>
    <s v="PROD-005"/>
    <x v="8"/>
    <n v="-24"/>
    <n v="0"/>
    <n v="219.59"/>
    <s v="Venta"/>
    <s v="EducaTech"/>
    <n v="5270.16"/>
    <n v="54.214840425531932"/>
    <n v="1301.1561702127665"/>
    <n v="3969.0038297872334"/>
  </r>
  <r>
    <n v="1854"/>
    <x v="272"/>
    <x v="0"/>
    <s v="PROD-005"/>
    <x v="8"/>
    <n v="-49"/>
    <n v="0"/>
    <n v="221.06"/>
    <s v="Venta"/>
    <s v="Global Office"/>
    <n v="10831.94"/>
    <n v="54.214840425531932"/>
    <n v="2656.5271808510647"/>
    <n v="8175.4128191489363"/>
  </r>
  <r>
    <n v="1855"/>
    <x v="272"/>
    <x v="1"/>
    <s v="PROD-002"/>
    <x v="2"/>
    <n v="48"/>
    <n v="446.2"/>
    <n v="0"/>
    <s v="Fabricación"/>
    <s v="N/A"/>
    <n v="0"/>
    <n v="206.67616747181975"/>
    <n v="0"/>
    <n v="0"/>
  </r>
  <r>
    <n v="1856"/>
    <x v="272"/>
    <x v="0"/>
    <s v="PROD-010"/>
    <x v="4"/>
    <n v="-23"/>
    <n v="0"/>
    <n v="60.52"/>
    <s v="Venta"/>
    <s v="Global Office"/>
    <n v="1391.96"/>
    <n v="10.520482758620702"/>
    <n v="241.97110344827615"/>
    <n v="1149.9888965517239"/>
  </r>
  <r>
    <n v="1857"/>
    <x v="272"/>
    <x v="2"/>
    <s v="PROD-008"/>
    <x v="5"/>
    <n v="101"/>
    <n v="44.62"/>
    <n v="0"/>
    <s v="Compra"/>
    <s v="TechSupplies Inc,"/>
    <n v="0"/>
    <n v="18.458651685393257"/>
    <n v="0"/>
    <n v="0"/>
  </r>
  <r>
    <n v="1858"/>
    <x v="272"/>
    <x v="2"/>
    <s v="PROD-003"/>
    <x v="1"/>
    <n v="187"/>
    <n v="85.62"/>
    <n v="0"/>
    <s v="Compra"/>
    <s v="VisionParts"/>
    <n v="0"/>
    <n v="38.917210440456756"/>
    <n v="0"/>
    <n v="0"/>
  </r>
  <r>
    <n v="1859"/>
    <x v="272"/>
    <x v="2"/>
    <s v="PROD-010"/>
    <x v="4"/>
    <n v="51"/>
    <n v="25.18"/>
    <n v="0"/>
    <s v="Compra"/>
    <s v="TechSupplies Inc,"/>
    <n v="0"/>
    <n v="10.520482758620702"/>
    <n v="0"/>
    <n v="0"/>
  </r>
  <r>
    <n v="1860"/>
    <x v="273"/>
    <x v="0"/>
    <s v="PROD-001"/>
    <x v="6"/>
    <n v="-9"/>
    <n v="0"/>
    <n v="501.36"/>
    <s v="Venta"/>
    <s v="CorpTech Solutions"/>
    <n v="4512.24"/>
    <n v="111.99406451612904"/>
    <n v="1007.9465806451614"/>
    <n v="3504.2934193548385"/>
  </r>
  <r>
    <n v="1861"/>
    <x v="273"/>
    <x v="0"/>
    <s v="PROD-008"/>
    <x v="5"/>
    <n v="-19"/>
    <n v="0"/>
    <n v="95.69"/>
    <s v="Venta"/>
    <s v="PC Gamers World"/>
    <n v="1818.11"/>
    <n v="18.458651685393257"/>
    <n v="350.71438202247185"/>
    <n v="1467.395617977528"/>
  </r>
  <r>
    <n v="1862"/>
    <x v="273"/>
    <x v="0"/>
    <s v="PROD-005"/>
    <x v="8"/>
    <n v="-28"/>
    <n v="0"/>
    <n v="218.89"/>
    <s v="Venta"/>
    <s v="PC Gamers World"/>
    <n v="6128.92"/>
    <n v="54.214840425531932"/>
    <n v="1518.0155319148942"/>
    <n v="4610.9044680851057"/>
  </r>
  <r>
    <n v="1863"/>
    <x v="273"/>
    <x v="0"/>
    <s v="PROD-007"/>
    <x v="0"/>
    <n v="-41"/>
    <n v="0"/>
    <n v="130.58000000000001"/>
    <s v="Venta"/>
    <s v="Global Office"/>
    <n v="5353.7800000000007"/>
    <n v="28.701865793780652"/>
    <n v="1176.7764975450068"/>
    <n v="4177.0035024549943"/>
  </r>
  <r>
    <n v="1864"/>
    <x v="273"/>
    <x v="1"/>
    <s v="PROD-002"/>
    <x v="2"/>
    <n v="95"/>
    <n v="443.48"/>
    <n v="0"/>
    <s v="Fabricación"/>
    <s v="N/A"/>
    <n v="0"/>
    <n v="206.67616747181975"/>
    <n v="0"/>
    <n v="0"/>
  </r>
  <r>
    <n v="1865"/>
    <x v="273"/>
    <x v="0"/>
    <s v="PROD-009"/>
    <x v="3"/>
    <n v="-28"/>
    <n v="0"/>
    <n v="299.33999999999997"/>
    <s v="Venta"/>
    <s v="Global Office"/>
    <n v="8381.5199999999986"/>
    <n v="66.956770642201846"/>
    <n v="1874.7895779816517"/>
    <n v="6506.7304220183469"/>
  </r>
  <r>
    <n v="1866"/>
    <x v="273"/>
    <x v="2"/>
    <s v="PROD-003"/>
    <x v="1"/>
    <n v="99"/>
    <n v="86.95"/>
    <n v="0"/>
    <s v="Compra"/>
    <s v="TechSupplies Inc,"/>
    <n v="0"/>
    <n v="38.917210440456756"/>
    <n v="0"/>
    <n v="0"/>
  </r>
  <r>
    <n v="1867"/>
    <x v="274"/>
    <x v="0"/>
    <s v="PROD-002"/>
    <x v="2"/>
    <n v="-17"/>
    <n v="0"/>
    <n v="894.79"/>
    <s v="Venta"/>
    <s v="EducaTech"/>
    <n v="15211.43"/>
    <n v="206.67616747181975"/>
    <n v="3513.4948470209356"/>
    <n v="11697.935152979066"/>
  </r>
  <r>
    <n v="1868"/>
    <x v="274"/>
    <x v="2"/>
    <s v="PROD-006"/>
    <x v="7"/>
    <n v="289"/>
    <n v="36.270000000000003"/>
    <n v="0"/>
    <s v="Compra"/>
    <s v="TechSupplies Inc,"/>
    <n v="0"/>
    <n v="15.49574137931034"/>
    <n v="0"/>
    <n v="0"/>
  </r>
  <r>
    <n v="1869"/>
    <x v="274"/>
    <x v="0"/>
    <s v="PROD-009"/>
    <x v="3"/>
    <n v="-11"/>
    <n v="0"/>
    <n v="298.02999999999997"/>
    <s v="Venta"/>
    <s v="Venta Directa Online"/>
    <n v="3278.33"/>
    <n v="66.956770642201846"/>
    <n v="736.52447706422026"/>
    <n v="2541.8055229357797"/>
  </r>
  <r>
    <n v="1870"/>
    <x v="274"/>
    <x v="2"/>
    <s v="PROD-006"/>
    <x v="7"/>
    <n v="209"/>
    <n v="35.53"/>
    <n v="0"/>
    <s v="Compra"/>
    <s v="Componentes Globales"/>
    <n v="0"/>
    <n v="15.49574137931034"/>
    <n v="0"/>
    <n v="0"/>
  </r>
  <r>
    <n v="1871"/>
    <x v="274"/>
    <x v="1"/>
    <s v="PROD-001"/>
    <x v="6"/>
    <n v="62"/>
    <n v="252.55"/>
    <n v="0"/>
    <s v="Fabricación"/>
    <s v="N/A"/>
    <n v="0"/>
    <n v="111.99406451612904"/>
    <n v="0"/>
    <n v="0"/>
  </r>
  <r>
    <n v="1872"/>
    <x v="274"/>
    <x v="0"/>
    <s v="PROD-003"/>
    <x v="1"/>
    <n v="-19"/>
    <n v="0"/>
    <n v="161.19999999999999"/>
    <s v="Venta"/>
    <s v="PC Gamers World"/>
    <n v="3062.7999999999997"/>
    <n v="38.917210440456756"/>
    <n v="739.42699836867837"/>
    <n v="2323.3730016313211"/>
  </r>
  <r>
    <n v="1873"/>
    <x v="274"/>
    <x v="2"/>
    <s v="PROD-003"/>
    <x v="1"/>
    <n v="104"/>
    <n v="84.64"/>
    <n v="0"/>
    <s v="Compra"/>
    <s v="TechSupplies Inc,"/>
    <n v="0"/>
    <n v="38.917210440456756"/>
    <n v="0"/>
    <n v="0"/>
  </r>
  <r>
    <n v="1874"/>
    <x v="275"/>
    <x v="0"/>
    <s v="PROD-006"/>
    <x v="7"/>
    <n v="-13"/>
    <n v="0"/>
    <n v="79.98"/>
    <s v="Venta"/>
    <s v="Venta Directa Online"/>
    <n v="1039.74"/>
    <n v="15.49574137931034"/>
    <n v="201.44463793103444"/>
    <n v="838.29536206896557"/>
  </r>
  <r>
    <n v="1875"/>
    <x v="275"/>
    <x v="0"/>
    <s v="PROD-010"/>
    <x v="4"/>
    <n v="-42"/>
    <n v="0"/>
    <n v="60.53"/>
    <s v="Venta"/>
    <s v="EducaTech"/>
    <n v="2542.2600000000002"/>
    <n v="10.520482758620702"/>
    <n v="441.86027586206944"/>
    <n v="2100.3997241379307"/>
  </r>
  <r>
    <n v="1876"/>
    <x v="275"/>
    <x v="0"/>
    <s v="PROD-004"/>
    <x v="9"/>
    <n v="-35"/>
    <n v="0"/>
    <n v="352.47"/>
    <s v="Venta"/>
    <s v="CorpTech Solutions"/>
    <n v="12336.45"/>
    <n v="81.910562499999997"/>
    <n v="2866.8696875000001"/>
    <n v="9469.5803125000002"/>
  </r>
  <r>
    <n v="1877"/>
    <x v="275"/>
    <x v="0"/>
    <s v="PROD-005"/>
    <x v="8"/>
    <n v="-48"/>
    <n v="0"/>
    <n v="218.95"/>
    <s v="Venta"/>
    <s v="EducaTech"/>
    <n v="10509.599999999999"/>
    <n v="54.214840425531932"/>
    <n v="2602.312340425533"/>
    <n v="7907.2876595744656"/>
  </r>
  <r>
    <n v="1878"/>
    <x v="275"/>
    <x v="1"/>
    <s v="PROD-009"/>
    <x v="3"/>
    <n v="79"/>
    <n v="152.29"/>
    <n v="0"/>
    <s v="Fabricación"/>
    <s v="N/A"/>
    <n v="0"/>
    <n v="66.956770642201846"/>
    <n v="0"/>
    <n v="0"/>
  </r>
  <r>
    <n v="1879"/>
    <x v="275"/>
    <x v="0"/>
    <s v="PROD-002"/>
    <x v="2"/>
    <n v="-24"/>
    <n v="0"/>
    <n v="901.69"/>
    <s v="Venta"/>
    <s v="Venta Directa Online"/>
    <n v="21640.560000000001"/>
    <n v="206.67616747181975"/>
    <n v="4960.2280193236738"/>
    <n v="16680.331980676328"/>
  </r>
  <r>
    <n v="1880"/>
    <x v="275"/>
    <x v="0"/>
    <s v="PROD-007"/>
    <x v="0"/>
    <n v="-21"/>
    <n v="0"/>
    <n v="130.01"/>
    <s v="Venta"/>
    <s v="Global Office"/>
    <n v="2730.21"/>
    <n v="28.701865793780652"/>
    <n v="602.7391816693937"/>
    <n v="2127.4708183306066"/>
  </r>
  <r>
    <n v="1881"/>
    <x v="276"/>
    <x v="2"/>
    <s v="PROD-003"/>
    <x v="1"/>
    <n v="237"/>
    <n v="84.36"/>
    <n v="0"/>
    <s v="Compra"/>
    <s v="PowerCell Co,"/>
    <n v="0"/>
    <n v="38.917210440456756"/>
    <n v="0"/>
    <n v="0"/>
  </r>
  <r>
    <n v="1882"/>
    <x v="276"/>
    <x v="2"/>
    <s v="PROD-003"/>
    <x v="1"/>
    <n v="53"/>
    <n v="86.16"/>
    <n v="0"/>
    <s v="Compra"/>
    <s v="TechSupplies Inc,"/>
    <n v="0"/>
    <n v="38.917210440456756"/>
    <n v="0"/>
    <n v="0"/>
  </r>
  <r>
    <n v="1883"/>
    <x v="276"/>
    <x v="2"/>
    <s v="PROD-007"/>
    <x v="0"/>
    <n v="125"/>
    <n v="64.98"/>
    <n v="0"/>
    <s v="Compra"/>
    <s v="PowerCell Co,"/>
    <n v="0"/>
    <n v="28.701865793780652"/>
    <n v="0"/>
    <n v="0"/>
  </r>
  <r>
    <n v="1884"/>
    <x v="276"/>
    <x v="1"/>
    <s v="PROD-001"/>
    <x v="6"/>
    <n v="33"/>
    <n v="250.32"/>
    <n v="0"/>
    <s v="Fabricación"/>
    <s v="N/A"/>
    <n v="0"/>
    <n v="111.99406451612904"/>
    <n v="0"/>
    <n v="0"/>
  </r>
  <r>
    <n v="1885"/>
    <x v="276"/>
    <x v="0"/>
    <s v="PROD-007"/>
    <x v="0"/>
    <n v="-42"/>
    <n v="0"/>
    <n v="129.47"/>
    <s v="Venta"/>
    <s v="Venta Directa Online"/>
    <n v="5437.74"/>
    <n v="28.701865793780652"/>
    <n v="1205.4783633387874"/>
    <n v="4232.2616366612128"/>
  </r>
  <r>
    <n v="1886"/>
    <x v="276"/>
    <x v="1"/>
    <s v="PROD-002"/>
    <x v="2"/>
    <n v="69"/>
    <n v="459.48"/>
    <n v="0"/>
    <s v="Fabricación"/>
    <s v="N/A"/>
    <n v="0"/>
    <n v="206.67616747181975"/>
    <n v="0"/>
    <n v="0"/>
  </r>
  <r>
    <n v="1887"/>
    <x v="276"/>
    <x v="2"/>
    <s v="PROD-003"/>
    <x v="1"/>
    <n v="92"/>
    <n v="84.29"/>
    <n v="0"/>
    <s v="Compra"/>
    <s v="Componentes Globales"/>
    <n v="0"/>
    <n v="38.917210440456756"/>
    <n v="0"/>
    <n v="0"/>
  </r>
  <r>
    <n v="1888"/>
    <x v="277"/>
    <x v="2"/>
    <s v="PROD-005"/>
    <x v="8"/>
    <n v="212"/>
    <n v="117.68"/>
    <n v="0"/>
    <s v="Compra"/>
    <s v="TechSupplies Inc,"/>
    <n v="0"/>
    <n v="54.214840425531932"/>
    <n v="0"/>
    <n v="0"/>
  </r>
  <r>
    <n v="1889"/>
    <x v="277"/>
    <x v="1"/>
    <s v="PROD-001"/>
    <x v="6"/>
    <n v="87"/>
    <n v="249.61"/>
    <n v="0"/>
    <s v="Fabricación"/>
    <s v="N/A"/>
    <n v="0"/>
    <n v="111.99406451612904"/>
    <n v="0"/>
    <n v="0"/>
  </r>
  <r>
    <n v="1890"/>
    <x v="277"/>
    <x v="2"/>
    <s v="PROD-006"/>
    <x v="7"/>
    <n v="54"/>
    <n v="36.5"/>
    <n v="0"/>
    <s v="Compra"/>
    <s v="TechSupplies Inc,"/>
    <n v="0"/>
    <n v="15.49574137931034"/>
    <n v="0"/>
    <n v="0"/>
  </r>
  <r>
    <n v="1891"/>
    <x v="277"/>
    <x v="0"/>
    <s v="PROD-001"/>
    <x v="6"/>
    <n v="-7"/>
    <n v="0"/>
    <n v="504"/>
    <s v="Venta"/>
    <s v="EducaTech"/>
    <n v="3528"/>
    <n v="111.99406451612904"/>
    <n v="783.95845161290333"/>
    <n v="2744.0415483870966"/>
  </r>
  <r>
    <n v="1892"/>
    <x v="277"/>
    <x v="2"/>
    <s v="PROD-010"/>
    <x v="4"/>
    <n v="268"/>
    <n v="24.65"/>
    <n v="0"/>
    <s v="Compra"/>
    <s v="Componentes Globales"/>
    <n v="0"/>
    <n v="10.520482758620702"/>
    <n v="0"/>
    <n v="0"/>
  </r>
  <r>
    <n v="1893"/>
    <x v="277"/>
    <x v="1"/>
    <s v="PROD-002"/>
    <x v="2"/>
    <n v="54"/>
    <n v="453.43"/>
    <n v="0"/>
    <s v="Fabricación"/>
    <s v="N/A"/>
    <n v="0"/>
    <n v="206.67616747181975"/>
    <n v="0"/>
    <n v="0"/>
  </r>
  <r>
    <n v="1894"/>
    <x v="278"/>
    <x v="2"/>
    <s v="PROD-008"/>
    <x v="5"/>
    <n v="247"/>
    <n v="45.2"/>
    <n v="0"/>
    <s v="Compra"/>
    <s v="VisionParts"/>
    <n v="0"/>
    <n v="18.458651685393257"/>
    <n v="0"/>
    <n v="0"/>
  </r>
  <r>
    <n v="1895"/>
    <x v="278"/>
    <x v="0"/>
    <s v="PROD-006"/>
    <x v="7"/>
    <n v="-28"/>
    <n v="0"/>
    <n v="80.069999999999993"/>
    <s v="Venta"/>
    <s v="EducaTech"/>
    <n v="2241.96"/>
    <n v="15.49574137931034"/>
    <n v="433.88075862068951"/>
    <n v="1808.0792413793106"/>
  </r>
  <r>
    <n v="1896"/>
    <x v="278"/>
    <x v="2"/>
    <s v="PROD-010"/>
    <x v="4"/>
    <n v="209"/>
    <n v="24.54"/>
    <n v="0"/>
    <s v="Compra"/>
    <s v="TechSupplies Inc,"/>
    <n v="0"/>
    <n v="10.520482758620702"/>
    <n v="0"/>
    <n v="0"/>
  </r>
  <r>
    <n v="1897"/>
    <x v="278"/>
    <x v="1"/>
    <s v="PROD-002"/>
    <x v="2"/>
    <n v="77"/>
    <n v="452.81"/>
    <n v="0"/>
    <s v="Fabricación"/>
    <s v="N/A"/>
    <n v="0"/>
    <n v="206.67616747181975"/>
    <n v="0"/>
    <n v="0"/>
  </r>
  <r>
    <n v="1898"/>
    <x v="278"/>
    <x v="0"/>
    <s v="PROD-004"/>
    <x v="9"/>
    <n v="-14"/>
    <n v="0"/>
    <n v="349.41"/>
    <s v="Venta"/>
    <s v="CorpTech Solutions"/>
    <n v="4891.7400000000007"/>
    <n v="81.910562499999997"/>
    <n v="1146.747875"/>
    <n v="3744.9921250000007"/>
  </r>
  <r>
    <n v="1899"/>
    <x v="278"/>
    <x v="0"/>
    <s v="PROD-003"/>
    <x v="1"/>
    <n v="-26"/>
    <n v="0"/>
    <n v="160.52000000000001"/>
    <s v="Venta"/>
    <s v="Global Office"/>
    <n v="4173.5200000000004"/>
    <n v="38.917210440456756"/>
    <n v="1011.8474714518757"/>
    <n v="3161.6725285481248"/>
  </r>
  <r>
    <n v="1900"/>
    <x v="278"/>
    <x v="0"/>
    <s v="PROD-003"/>
    <x v="1"/>
    <n v="-12"/>
    <n v="0"/>
    <n v="160.31"/>
    <s v="Venta"/>
    <s v="CorpTech Solutions"/>
    <n v="1923.72"/>
    <n v="38.917210440456756"/>
    <n v="467.00652528548108"/>
    <n v="1456.713474714519"/>
  </r>
  <r>
    <n v="1901"/>
    <x v="279"/>
    <x v="0"/>
    <s v="PROD-010"/>
    <x v="4"/>
    <n v="-41"/>
    <n v="0"/>
    <n v="59.77"/>
    <s v="Venta"/>
    <s v="Global Office"/>
    <n v="2450.5700000000002"/>
    <n v="10.520482758620702"/>
    <n v="431.33979310344876"/>
    <n v="2019.2302068965514"/>
  </r>
  <r>
    <n v="1902"/>
    <x v="279"/>
    <x v="1"/>
    <s v="PROD-002"/>
    <x v="2"/>
    <n v="44"/>
    <n v="450.43"/>
    <n v="0"/>
    <s v="Fabricación"/>
    <s v="N/A"/>
    <n v="0"/>
    <n v="206.67616747181975"/>
    <n v="0"/>
    <n v="0"/>
  </r>
  <r>
    <n v="1903"/>
    <x v="279"/>
    <x v="1"/>
    <s v="PROD-001"/>
    <x v="6"/>
    <n v="34"/>
    <n v="254.61"/>
    <n v="0"/>
    <s v="Fabricación"/>
    <s v="N/A"/>
    <n v="0"/>
    <n v="111.99406451612904"/>
    <n v="0"/>
    <n v="0"/>
  </r>
  <r>
    <n v="1904"/>
    <x v="279"/>
    <x v="2"/>
    <s v="PROD-007"/>
    <x v="0"/>
    <n v="284"/>
    <n v="65.59"/>
    <n v="0"/>
    <s v="Compra"/>
    <s v="VisionParts"/>
    <n v="0"/>
    <n v="28.701865793780652"/>
    <n v="0"/>
    <n v="0"/>
  </r>
  <r>
    <n v="1905"/>
    <x v="279"/>
    <x v="0"/>
    <s v="PROD-008"/>
    <x v="5"/>
    <n v="-36"/>
    <n v="0"/>
    <n v="94.99"/>
    <s v="Venta"/>
    <s v="EducaTech"/>
    <n v="3419.64"/>
    <n v="18.458651685393257"/>
    <n v="664.51146067415721"/>
    <n v="2755.1285393258427"/>
  </r>
  <r>
    <n v="1906"/>
    <x v="279"/>
    <x v="1"/>
    <s v="PROD-002"/>
    <x v="2"/>
    <n v="34"/>
    <n v="452.76"/>
    <n v="0"/>
    <s v="Fabricación"/>
    <s v="N/A"/>
    <n v="0"/>
    <n v="206.67616747181975"/>
    <n v="0"/>
    <n v="0"/>
  </r>
  <r>
    <n v="1907"/>
    <x v="279"/>
    <x v="0"/>
    <s v="PROD-008"/>
    <x v="5"/>
    <n v="-13"/>
    <n v="0"/>
    <n v="94.12"/>
    <s v="Venta"/>
    <s v="CorpTech Solutions"/>
    <n v="1223.56"/>
    <n v="18.458651685393257"/>
    <n v="239.96247191011233"/>
    <n v="983.59752808988765"/>
  </r>
  <r>
    <n v="1908"/>
    <x v="280"/>
    <x v="0"/>
    <s v="PROD-010"/>
    <x v="4"/>
    <n v="-32"/>
    <n v="0"/>
    <n v="60.11"/>
    <s v="Venta"/>
    <s v="Global Office"/>
    <n v="1923.52"/>
    <n v="10.520482758620702"/>
    <n v="336.65544827586245"/>
    <n v="1586.8645517241375"/>
  </r>
  <r>
    <n v="1909"/>
    <x v="280"/>
    <x v="0"/>
    <s v="PROD-006"/>
    <x v="7"/>
    <n v="-12"/>
    <n v="0"/>
    <n v="79.290000000000006"/>
    <s v="Venta"/>
    <s v="CorpTech Solutions"/>
    <n v="951.48"/>
    <n v="15.49574137931034"/>
    <n v="185.94889655172409"/>
    <n v="765.53110344827587"/>
  </r>
  <r>
    <n v="1910"/>
    <x v="280"/>
    <x v="0"/>
    <s v="PROD-003"/>
    <x v="1"/>
    <n v="-30"/>
    <n v="0"/>
    <n v="159.97999999999999"/>
    <s v="Venta"/>
    <s v="Venta Directa Online"/>
    <n v="4799.3999999999996"/>
    <n v="38.917210440456756"/>
    <n v="1167.5163132137027"/>
    <n v="3631.8836867862969"/>
  </r>
  <r>
    <n v="1911"/>
    <x v="280"/>
    <x v="0"/>
    <s v="PROD-010"/>
    <x v="4"/>
    <n v="-21"/>
    <n v="0"/>
    <n v="60.2"/>
    <s v="Venta"/>
    <s v="CorpTech Solutions"/>
    <n v="1264.2"/>
    <n v="10.520482758620702"/>
    <n v="220.93013793103472"/>
    <n v="1043.2698620689653"/>
  </r>
  <r>
    <n v="1912"/>
    <x v="280"/>
    <x v="0"/>
    <s v="PROD-007"/>
    <x v="0"/>
    <n v="-32"/>
    <n v="0"/>
    <n v="129.57"/>
    <s v="Venta"/>
    <s v="Global Office"/>
    <n v="4146.24"/>
    <n v="28.701865793780652"/>
    <n v="918.45970540098085"/>
    <n v="3227.7802945990188"/>
  </r>
  <r>
    <n v="1913"/>
    <x v="280"/>
    <x v="0"/>
    <s v="PROD-005"/>
    <x v="8"/>
    <n v="-37"/>
    <n v="0"/>
    <n v="221.49"/>
    <s v="Venta"/>
    <s v="Venta Directa Online"/>
    <n v="8195.130000000001"/>
    <n v="54.214840425531932"/>
    <n v="2005.9490957446815"/>
    <n v="6189.1809042553195"/>
  </r>
  <r>
    <n v="1914"/>
    <x v="280"/>
    <x v="0"/>
    <s v="PROD-003"/>
    <x v="1"/>
    <n v="-48"/>
    <n v="0"/>
    <n v="158.55000000000001"/>
    <s v="Venta"/>
    <s v="CorpTech Solutions"/>
    <n v="7610.4000000000005"/>
    <n v="38.917210440456756"/>
    <n v="1868.0261011419243"/>
    <n v="5742.3738988580762"/>
  </r>
  <r>
    <n v="1915"/>
    <x v="281"/>
    <x v="2"/>
    <s v="PROD-003"/>
    <x v="1"/>
    <n v="203"/>
    <n v="83.88"/>
    <n v="0"/>
    <s v="Compra"/>
    <s v="VisionParts"/>
    <n v="0"/>
    <n v="38.917210440456756"/>
    <n v="0"/>
    <n v="0"/>
  </r>
  <r>
    <n v="1916"/>
    <x v="281"/>
    <x v="1"/>
    <s v="PROD-002"/>
    <x v="2"/>
    <n v="50"/>
    <n v="442.9"/>
    <n v="0"/>
    <s v="Fabricación"/>
    <s v="N/A"/>
    <n v="0"/>
    <n v="206.67616747181975"/>
    <n v="0"/>
    <n v="0"/>
  </r>
  <r>
    <n v="1917"/>
    <x v="281"/>
    <x v="0"/>
    <s v="PROD-008"/>
    <x v="5"/>
    <n v="-11"/>
    <n v="0"/>
    <n v="94.06"/>
    <s v="Venta"/>
    <s v="CorpTech Solutions"/>
    <n v="1034.6600000000001"/>
    <n v="18.458651685393257"/>
    <n v="203.04516853932583"/>
    <n v="831.61483146067428"/>
  </r>
  <r>
    <n v="1918"/>
    <x v="281"/>
    <x v="1"/>
    <s v="PROD-002"/>
    <x v="2"/>
    <n v="74"/>
    <n v="448.73"/>
    <n v="0"/>
    <s v="Fabricación"/>
    <s v="N/A"/>
    <n v="0"/>
    <n v="206.67616747181975"/>
    <n v="0"/>
    <n v="0"/>
  </r>
  <r>
    <n v="1919"/>
    <x v="281"/>
    <x v="0"/>
    <s v="PROD-002"/>
    <x v="2"/>
    <n v="-44"/>
    <n v="0"/>
    <n v="902.82"/>
    <s v="Venta"/>
    <s v="Global Office"/>
    <n v="39724.080000000002"/>
    <n v="206.67616747181975"/>
    <n v="9093.7513687600695"/>
    <n v="30630.328631239932"/>
  </r>
  <r>
    <n v="1920"/>
    <x v="281"/>
    <x v="2"/>
    <s v="PROD-005"/>
    <x v="8"/>
    <n v="60"/>
    <n v="121.77"/>
    <n v="0"/>
    <s v="Compra"/>
    <s v="PowerCell Co,"/>
    <n v="0"/>
    <n v="54.214840425531932"/>
    <n v="0"/>
    <n v="0"/>
  </r>
  <r>
    <n v="1921"/>
    <x v="281"/>
    <x v="0"/>
    <s v="PROD-005"/>
    <x v="8"/>
    <n v="-23"/>
    <n v="0"/>
    <n v="221.62"/>
    <s v="Venta"/>
    <s v="CorpTech Solutions"/>
    <n v="5097.26"/>
    <n v="54.214840425531932"/>
    <n v="1246.9413297872345"/>
    <n v="3850.3186702127659"/>
  </r>
  <r>
    <n v="1922"/>
    <x v="282"/>
    <x v="0"/>
    <s v="PROD-004"/>
    <x v="9"/>
    <n v="-38"/>
    <n v="0"/>
    <n v="349.48"/>
    <s v="Venta"/>
    <s v="CorpTech Solutions"/>
    <n v="13280.240000000002"/>
    <n v="81.910562499999997"/>
    <n v="3112.6013749999997"/>
    <n v="10167.638625000001"/>
  </r>
  <r>
    <n v="1923"/>
    <x v="282"/>
    <x v="2"/>
    <s v="PROD-006"/>
    <x v="7"/>
    <n v="256"/>
    <n v="35.31"/>
    <n v="0"/>
    <s v="Compra"/>
    <s v="VisionParts"/>
    <n v="0"/>
    <n v="15.49574137931034"/>
    <n v="0"/>
    <n v="0"/>
  </r>
  <r>
    <n v="1924"/>
    <x v="282"/>
    <x v="2"/>
    <s v="PROD-007"/>
    <x v="0"/>
    <n v="298"/>
    <n v="66.44"/>
    <n v="0"/>
    <s v="Compra"/>
    <s v="VisionParts"/>
    <n v="0"/>
    <n v="28.701865793780652"/>
    <n v="0"/>
    <n v="0"/>
  </r>
  <r>
    <n v="1925"/>
    <x v="282"/>
    <x v="2"/>
    <s v="PROD-008"/>
    <x v="5"/>
    <n v="160"/>
    <n v="45.95"/>
    <n v="0"/>
    <s v="Compra"/>
    <s v="PowerCell Co,"/>
    <n v="0"/>
    <n v="18.458651685393257"/>
    <n v="0"/>
    <n v="0"/>
  </r>
  <r>
    <n v="1926"/>
    <x v="282"/>
    <x v="0"/>
    <s v="PROD-007"/>
    <x v="0"/>
    <n v="-37"/>
    <n v="0"/>
    <n v="129.76"/>
    <s v="Venta"/>
    <s v="Global Office"/>
    <n v="4801.12"/>
    <n v="28.701865793780652"/>
    <n v="1061.9690343698842"/>
    <n v="3739.1509656301159"/>
  </r>
  <r>
    <n v="1927"/>
    <x v="282"/>
    <x v="0"/>
    <s v="PROD-005"/>
    <x v="8"/>
    <n v="-26"/>
    <n v="0"/>
    <n v="219.44"/>
    <s v="Venta"/>
    <s v="PC Gamers World"/>
    <n v="5705.44"/>
    <n v="54.214840425531932"/>
    <n v="1409.5858510638302"/>
    <n v="4295.8541489361696"/>
  </r>
  <r>
    <n v="1928"/>
    <x v="282"/>
    <x v="0"/>
    <s v="PROD-010"/>
    <x v="4"/>
    <n v="-29"/>
    <n v="0"/>
    <n v="60.08"/>
    <s v="Venta"/>
    <s v="PC Gamers World"/>
    <n v="1742.32"/>
    <n v="10.520482758620702"/>
    <n v="305.09400000000034"/>
    <n v="1437.2259999999997"/>
  </r>
  <r>
    <n v="1929"/>
    <x v="283"/>
    <x v="0"/>
    <s v="PROD-005"/>
    <x v="8"/>
    <n v="-30"/>
    <n v="0"/>
    <n v="221.92"/>
    <s v="Venta"/>
    <s v="Venta Directa Online"/>
    <n v="6657.5999999999995"/>
    <n v="54.214840425531932"/>
    <n v="1626.4452127659579"/>
    <n v="5031.1547872340416"/>
  </r>
  <r>
    <n v="1930"/>
    <x v="283"/>
    <x v="0"/>
    <s v="PROD-003"/>
    <x v="1"/>
    <n v="-35"/>
    <n v="0"/>
    <n v="159.83000000000001"/>
    <s v="Venta"/>
    <s v="EducaTech"/>
    <n v="5594.05"/>
    <n v="38.917210440456756"/>
    <n v="1362.1023654159865"/>
    <n v="4231.9476345840139"/>
  </r>
  <r>
    <n v="1931"/>
    <x v="283"/>
    <x v="0"/>
    <s v="PROD-001"/>
    <x v="6"/>
    <n v="-20"/>
    <n v="0"/>
    <n v="498.2"/>
    <s v="Venta"/>
    <s v="Venta Directa Online"/>
    <n v="9964"/>
    <n v="111.99406451612904"/>
    <n v="2239.8812903225808"/>
    <n v="7724.1187096774192"/>
  </r>
  <r>
    <n v="1932"/>
    <x v="283"/>
    <x v="2"/>
    <s v="PROD-008"/>
    <x v="5"/>
    <n v="236"/>
    <n v="44.59"/>
    <n v="0"/>
    <s v="Compra"/>
    <s v="Componentes Globales"/>
    <n v="0"/>
    <n v="18.458651685393257"/>
    <n v="0"/>
    <n v="0"/>
  </r>
  <r>
    <n v="1933"/>
    <x v="283"/>
    <x v="2"/>
    <s v="PROD-004"/>
    <x v="9"/>
    <n v="119"/>
    <n v="182.06"/>
    <n v="0"/>
    <s v="Compra"/>
    <s v="VisionParts"/>
    <n v="0"/>
    <n v="81.910562499999997"/>
    <n v="0"/>
    <n v="0"/>
  </r>
  <r>
    <n v="1934"/>
    <x v="283"/>
    <x v="2"/>
    <s v="PROD-003"/>
    <x v="1"/>
    <n v="50"/>
    <n v="83.92"/>
    <n v="0"/>
    <s v="Compra"/>
    <s v="Componentes Globales"/>
    <n v="0"/>
    <n v="38.917210440456756"/>
    <n v="0"/>
    <n v="0"/>
  </r>
  <r>
    <n v="1935"/>
    <x v="284"/>
    <x v="2"/>
    <s v="PROD-008"/>
    <x v="5"/>
    <n v="272"/>
    <n v="44.78"/>
    <n v="0"/>
    <s v="Compra"/>
    <s v="TechSupplies Inc,"/>
    <n v="0"/>
    <n v="18.458651685393257"/>
    <n v="0"/>
    <n v="0"/>
  </r>
  <r>
    <n v="1936"/>
    <x v="284"/>
    <x v="2"/>
    <s v="PROD-007"/>
    <x v="0"/>
    <n v="270"/>
    <n v="66.09"/>
    <n v="0"/>
    <s v="Compra"/>
    <s v="VisionParts"/>
    <n v="0"/>
    <n v="28.701865793780652"/>
    <n v="0"/>
    <n v="0"/>
  </r>
  <r>
    <n v="1937"/>
    <x v="284"/>
    <x v="0"/>
    <s v="PROD-008"/>
    <x v="5"/>
    <n v="-37"/>
    <n v="0"/>
    <n v="94.39"/>
    <s v="Venta"/>
    <s v="PC Gamers World"/>
    <n v="3492.43"/>
    <n v="18.458651685393257"/>
    <n v="682.97011235955051"/>
    <n v="2809.4598876404493"/>
  </r>
  <r>
    <n v="1938"/>
    <x v="284"/>
    <x v="0"/>
    <s v="PROD-003"/>
    <x v="1"/>
    <n v="-35"/>
    <n v="0"/>
    <n v="159.47999999999999"/>
    <s v="Venta"/>
    <s v="Venta Directa Online"/>
    <n v="5581.7999999999993"/>
    <n v="38.917210440456756"/>
    <n v="1362.1023654159865"/>
    <n v="4219.697634584013"/>
  </r>
  <r>
    <n v="1939"/>
    <x v="284"/>
    <x v="0"/>
    <s v="PROD-004"/>
    <x v="9"/>
    <n v="-7"/>
    <n v="0"/>
    <n v="351.96"/>
    <s v="Venta"/>
    <s v="EducaTech"/>
    <n v="2463.7199999999998"/>
    <n v="81.910562499999997"/>
    <n v="573.37393750000001"/>
    <n v="1890.3460624999998"/>
  </r>
  <r>
    <n v="1940"/>
    <x v="284"/>
    <x v="1"/>
    <s v="PROD-009"/>
    <x v="3"/>
    <n v="51"/>
    <n v="147.72"/>
    <n v="0"/>
    <s v="Fabricación"/>
    <s v="N/A"/>
    <n v="0"/>
    <n v="66.956770642201846"/>
    <n v="0"/>
    <n v="0"/>
  </r>
  <r>
    <n v="1941"/>
    <x v="284"/>
    <x v="0"/>
    <s v="PROD-006"/>
    <x v="7"/>
    <n v="-6"/>
    <n v="0"/>
    <n v="79.81"/>
    <s v="Venta"/>
    <s v="Venta Directa Online"/>
    <n v="478.86"/>
    <n v="15.49574137931034"/>
    <n v="92.974448275862045"/>
    <n v="385.88555172413794"/>
  </r>
  <r>
    <n v="1942"/>
    <x v="285"/>
    <x v="0"/>
    <s v="PROD-002"/>
    <x v="2"/>
    <n v="-39"/>
    <n v="0"/>
    <n v="902.85"/>
    <s v="Venta"/>
    <s v="EducaTech"/>
    <n v="35211.15"/>
    <n v="206.67616747181975"/>
    <n v="8060.3705314009703"/>
    <n v="27150.77946859903"/>
  </r>
  <r>
    <n v="1943"/>
    <x v="285"/>
    <x v="2"/>
    <s v="PROD-003"/>
    <x v="1"/>
    <n v="210"/>
    <n v="84.08"/>
    <n v="0"/>
    <s v="Compra"/>
    <s v="TechSupplies Inc,"/>
    <n v="0"/>
    <n v="38.917210440456756"/>
    <n v="0"/>
    <n v="0"/>
  </r>
  <r>
    <n v="1944"/>
    <x v="285"/>
    <x v="0"/>
    <s v="PROD-007"/>
    <x v="0"/>
    <n v="-32"/>
    <n v="0"/>
    <n v="130.91"/>
    <s v="Venta"/>
    <s v="EducaTech"/>
    <n v="4189.12"/>
    <n v="28.701865793780652"/>
    <n v="918.45970540098085"/>
    <n v="3270.6602945990189"/>
  </r>
  <r>
    <n v="1945"/>
    <x v="285"/>
    <x v="0"/>
    <s v="PROD-010"/>
    <x v="4"/>
    <n v="-6"/>
    <n v="0"/>
    <n v="59.66"/>
    <s v="Venta"/>
    <s v="Global Office"/>
    <n v="357.96"/>
    <n v="10.520482758620702"/>
    <n v="63.12289655172421"/>
    <n v="294.8371034482758"/>
  </r>
  <r>
    <n v="1946"/>
    <x v="285"/>
    <x v="0"/>
    <s v="PROD-003"/>
    <x v="1"/>
    <n v="-38"/>
    <n v="0"/>
    <n v="161.47"/>
    <s v="Venta"/>
    <s v="Venta Directa Online"/>
    <n v="6135.86"/>
    <n v="38.917210440456756"/>
    <n v="1478.8539967373567"/>
    <n v="4657.0060032626425"/>
  </r>
  <r>
    <n v="1947"/>
    <x v="285"/>
    <x v="1"/>
    <s v="PROD-002"/>
    <x v="2"/>
    <n v="49"/>
    <n v="458.45"/>
    <n v="0"/>
    <s v="Fabricación"/>
    <s v="N/A"/>
    <n v="0"/>
    <n v="206.67616747181975"/>
    <n v="0"/>
    <n v="0"/>
  </r>
  <r>
    <n v="1948"/>
    <x v="285"/>
    <x v="0"/>
    <s v="PROD-002"/>
    <x v="2"/>
    <n v="-46"/>
    <n v="0"/>
    <n v="898.87"/>
    <s v="Venta"/>
    <s v="Venta Directa Online"/>
    <n v="41348.019999999997"/>
    <n v="206.67616747181975"/>
    <n v="9507.1037037037095"/>
    <n v="31840.916296296287"/>
  </r>
  <r>
    <n v="1949"/>
    <x v="286"/>
    <x v="2"/>
    <s v="PROD-010"/>
    <x v="4"/>
    <n v="267"/>
    <n v="24.63"/>
    <n v="0"/>
    <s v="Compra"/>
    <s v="Componentes Globales"/>
    <n v="0"/>
    <n v="10.520482758620702"/>
    <n v="0"/>
    <n v="0"/>
  </r>
  <r>
    <n v="1950"/>
    <x v="286"/>
    <x v="1"/>
    <s v="PROD-002"/>
    <x v="2"/>
    <n v="24"/>
    <n v="445.8"/>
    <n v="0"/>
    <s v="Fabricación"/>
    <s v="N/A"/>
    <n v="0"/>
    <n v="206.67616747181975"/>
    <n v="0"/>
    <n v="0"/>
  </r>
  <r>
    <n v="1951"/>
    <x v="286"/>
    <x v="0"/>
    <s v="PROD-004"/>
    <x v="9"/>
    <n v="-5"/>
    <n v="0"/>
    <n v="352.71"/>
    <s v="Venta"/>
    <s v="EducaTech"/>
    <n v="1763.55"/>
    <n v="81.910562499999997"/>
    <n v="409.55281249999996"/>
    <n v="1353.9971875000001"/>
  </r>
  <r>
    <n v="1952"/>
    <x v="286"/>
    <x v="0"/>
    <s v="PROD-010"/>
    <x v="4"/>
    <n v="-44"/>
    <n v="0"/>
    <n v="60.09"/>
    <s v="Venta"/>
    <s v="EducaTech"/>
    <n v="2643.96"/>
    <n v="10.520482758620702"/>
    <n v="462.90124137931087"/>
    <n v="2181.0587586206893"/>
  </r>
  <r>
    <n v="1953"/>
    <x v="286"/>
    <x v="0"/>
    <s v="PROD-008"/>
    <x v="5"/>
    <n v="-13"/>
    <n v="0"/>
    <n v="94.65"/>
    <s v="Venta"/>
    <s v="Venta Directa Online"/>
    <n v="1230.45"/>
    <n v="18.458651685393257"/>
    <n v="239.96247191011233"/>
    <n v="990.48752808988775"/>
  </r>
  <r>
    <n v="1954"/>
    <x v="286"/>
    <x v="2"/>
    <s v="PROD-006"/>
    <x v="7"/>
    <n v="209"/>
    <n v="35.659999999999997"/>
    <n v="0"/>
    <s v="Compra"/>
    <s v="TechSupplies Inc,"/>
    <n v="0"/>
    <n v="15.49574137931034"/>
    <n v="0"/>
    <n v="0"/>
  </r>
  <r>
    <n v="1955"/>
    <x v="286"/>
    <x v="0"/>
    <s v="PROD-006"/>
    <x v="7"/>
    <n v="-50"/>
    <n v="0"/>
    <n v="79.209999999999994"/>
    <s v="Venta"/>
    <s v="EducaTech"/>
    <n v="3960.4999999999995"/>
    <n v="15.49574137931034"/>
    <n v="774.78706896551705"/>
    <n v="3185.7129310344826"/>
  </r>
  <r>
    <n v="1956"/>
    <x v="287"/>
    <x v="0"/>
    <s v="PROD-005"/>
    <x v="8"/>
    <n v="-16"/>
    <n v="0"/>
    <n v="221.43"/>
    <s v="Venta"/>
    <s v="Global Office"/>
    <n v="3542.88"/>
    <n v="54.214840425531932"/>
    <n v="867.43744680851091"/>
    <n v="2675.4425531914894"/>
  </r>
  <r>
    <n v="1957"/>
    <x v="287"/>
    <x v="0"/>
    <s v="PROD-007"/>
    <x v="0"/>
    <n v="-20"/>
    <n v="0"/>
    <n v="130.30000000000001"/>
    <s v="Venta"/>
    <s v="CorpTech Solutions"/>
    <n v="2606"/>
    <n v="28.701865793780652"/>
    <n v="574.03731587561299"/>
    <n v="2031.9626841243871"/>
  </r>
  <r>
    <n v="1958"/>
    <x v="287"/>
    <x v="0"/>
    <s v="PROD-003"/>
    <x v="1"/>
    <n v="-9"/>
    <n v="0"/>
    <n v="158.33000000000001"/>
    <s v="Venta"/>
    <s v="Venta Directa Online"/>
    <n v="1424.97"/>
    <n v="38.917210440456756"/>
    <n v="350.25489396411081"/>
    <n v="1074.7151060358892"/>
  </r>
  <r>
    <n v="1959"/>
    <x v="287"/>
    <x v="0"/>
    <s v="PROD-002"/>
    <x v="2"/>
    <n v="-27"/>
    <n v="0"/>
    <n v="904.42"/>
    <s v="Venta"/>
    <s v="EducaTech"/>
    <n v="24419.34"/>
    <n v="206.67616747181975"/>
    <n v="5580.2565217391329"/>
    <n v="18839.083478260865"/>
  </r>
  <r>
    <n v="1960"/>
    <x v="287"/>
    <x v="0"/>
    <s v="PROD-003"/>
    <x v="1"/>
    <n v="-29"/>
    <n v="0"/>
    <n v="159.44999999999999"/>
    <s v="Venta"/>
    <s v="Global Office"/>
    <n v="4624.0499999999993"/>
    <n v="38.917210440456756"/>
    <n v="1128.5991027732459"/>
    <n v="3495.4508972267531"/>
  </r>
  <r>
    <n v="1961"/>
    <x v="287"/>
    <x v="1"/>
    <s v="PROD-001"/>
    <x v="6"/>
    <n v="100"/>
    <n v="245.77"/>
    <n v="0"/>
    <s v="Fabricación"/>
    <s v="N/A"/>
    <n v="0"/>
    <n v="111.99406451612904"/>
    <n v="0"/>
    <n v="0"/>
  </r>
  <r>
    <n v="1962"/>
    <x v="287"/>
    <x v="2"/>
    <s v="PROD-003"/>
    <x v="1"/>
    <n v="179"/>
    <n v="86.85"/>
    <n v="0"/>
    <s v="Compra"/>
    <s v="PowerCell Co,"/>
    <n v="0"/>
    <n v="38.917210440456756"/>
    <n v="0"/>
    <n v="0"/>
  </r>
  <r>
    <n v="1963"/>
    <x v="288"/>
    <x v="0"/>
    <s v="PROD-006"/>
    <x v="7"/>
    <n v="-43"/>
    <n v="0"/>
    <n v="79.290000000000006"/>
    <s v="Venta"/>
    <s v="Global Office"/>
    <n v="3409.4700000000003"/>
    <n v="15.49574137931034"/>
    <n v="666.31687931034458"/>
    <n v="2743.1531206896557"/>
  </r>
  <r>
    <n v="1964"/>
    <x v="288"/>
    <x v="0"/>
    <s v="PROD-002"/>
    <x v="2"/>
    <n v="-27"/>
    <n v="0"/>
    <n v="900.87"/>
    <s v="Venta"/>
    <s v="CorpTech Solutions"/>
    <n v="24323.49"/>
    <n v="206.67616747181975"/>
    <n v="5580.2565217391329"/>
    <n v="18743.233478260867"/>
  </r>
  <r>
    <n v="1965"/>
    <x v="288"/>
    <x v="0"/>
    <s v="PROD-004"/>
    <x v="9"/>
    <n v="-31"/>
    <n v="0"/>
    <n v="351.13"/>
    <s v="Venta"/>
    <s v="CorpTech Solutions"/>
    <n v="10885.03"/>
    <n v="81.910562499999997"/>
    <n v="2539.2274374999997"/>
    <n v="8345.8025625000009"/>
  </r>
  <r>
    <n v="1966"/>
    <x v="288"/>
    <x v="1"/>
    <s v="PROD-002"/>
    <x v="2"/>
    <n v="54"/>
    <n v="447.11"/>
    <n v="0"/>
    <s v="Fabricación"/>
    <s v="N/A"/>
    <n v="0"/>
    <n v="206.67616747181975"/>
    <n v="0"/>
    <n v="0"/>
  </r>
  <r>
    <n v="1967"/>
    <x v="288"/>
    <x v="2"/>
    <s v="PROD-006"/>
    <x v="7"/>
    <n v="154"/>
    <n v="36.22"/>
    <n v="0"/>
    <s v="Compra"/>
    <s v="Componentes Globales"/>
    <n v="0"/>
    <n v="15.49574137931034"/>
    <n v="0"/>
    <n v="0"/>
  </r>
  <r>
    <n v="1968"/>
    <x v="288"/>
    <x v="1"/>
    <s v="PROD-002"/>
    <x v="2"/>
    <n v="28"/>
    <n v="446.74"/>
    <n v="0"/>
    <s v="Fabricación"/>
    <s v="N/A"/>
    <n v="0"/>
    <n v="206.67616747181975"/>
    <n v="0"/>
    <n v="0"/>
  </r>
  <r>
    <n v="1969"/>
    <x v="289"/>
    <x v="2"/>
    <s v="PROD-006"/>
    <x v="7"/>
    <n v="200"/>
    <n v="35.15"/>
    <n v="0"/>
    <s v="Compra"/>
    <s v="TechSupplies Inc,"/>
    <n v="0"/>
    <n v="15.49574137931034"/>
    <n v="0"/>
    <n v="0"/>
  </r>
  <r>
    <n v="1970"/>
    <x v="289"/>
    <x v="0"/>
    <s v="PROD-009"/>
    <x v="3"/>
    <n v="-22"/>
    <n v="0"/>
    <n v="297.16000000000003"/>
    <s v="Venta"/>
    <s v="Global Office"/>
    <n v="6537.52"/>
    <n v="66.956770642201846"/>
    <n v="1473.0489541284405"/>
    <n v="5064.4710458715599"/>
  </r>
  <r>
    <n v="1971"/>
    <x v="289"/>
    <x v="2"/>
    <s v="PROD-003"/>
    <x v="1"/>
    <n v="272"/>
    <n v="84.55"/>
    <n v="0"/>
    <s v="Compra"/>
    <s v="VisionParts"/>
    <n v="0"/>
    <n v="38.917210440456756"/>
    <n v="0"/>
    <n v="0"/>
  </r>
  <r>
    <n v="1972"/>
    <x v="289"/>
    <x v="2"/>
    <s v="PROD-008"/>
    <x v="5"/>
    <n v="289"/>
    <n v="45.12"/>
    <n v="0"/>
    <s v="Compra"/>
    <s v="PowerCell Co,"/>
    <n v="0"/>
    <n v="18.458651685393257"/>
    <n v="0"/>
    <n v="0"/>
  </r>
  <r>
    <n v="1973"/>
    <x v="289"/>
    <x v="2"/>
    <s v="PROD-004"/>
    <x v="9"/>
    <n v="233"/>
    <n v="179.56"/>
    <n v="0"/>
    <s v="Compra"/>
    <s v="TechSupplies Inc,"/>
    <n v="0"/>
    <n v="81.910562499999997"/>
    <n v="0"/>
    <n v="0"/>
  </r>
  <r>
    <n v="1974"/>
    <x v="289"/>
    <x v="0"/>
    <s v="PROD-001"/>
    <x v="6"/>
    <n v="-38"/>
    <n v="0"/>
    <n v="499.41"/>
    <s v="Venta"/>
    <s v="CorpTech Solutions"/>
    <n v="18977.580000000002"/>
    <n v="111.99406451612904"/>
    <n v="4255.7744516129032"/>
    <n v="14721.805548387099"/>
  </r>
  <r>
    <n v="1975"/>
    <x v="289"/>
    <x v="1"/>
    <s v="PROD-002"/>
    <x v="2"/>
    <n v="39"/>
    <n v="459.25"/>
    <n v="0"/>
    <s v="Fabricación"/>
    <s v="N/A"/>
    <n v="0"/>
    <n v="206.67616747181975"/>
    <n v="0"/>
    <n v="0"/>
  </r>
  <r>
    <n v="1976"/>
    <x v="290"/>
    <x v="0"/>
    <s v="PROD-003"/>
    <x v="1"/>
    <n v="-47"/>
    <n v="0"/>
    <n v="158.93"/>
    <s v="Venta"/>
    <s v="Venta Directa Online"/>
    <n v="7469.71"/>
    <n v="38.917210440456756"/>
    <n v="1829.1088907014675"/>
    <n v="5640.6011092985327"/>
  </r>
  <r>
    <n v="1977"/>
    <x v="290"/>
    <x v="2"/>
    <s v="PROD-010"/>
    <x v="4"/>
    <n v="178"/>
    <n v="24.84"/>
    <n v="0"/>
    <s v="Compra"/>
    <s v="TechSupplies Inc,"/>
    <n v="0"/>
    <n v="10.520482758620702"/>
    <n v="0"/>
    <n v="0"/>
  </r>
  <r>
    <n v="1978"/>
    <x v="290"/>
    <x v="0"/>
    <s v="PROD-007"/>
    <x v="0"/>
    <n v="-7"/>
    <n v="0"/>
    <n v="130.75"/>
    <s v="Venta"/>
    <s v="Global Office"/>
    <n v="915.25"/>
    <n v="28.701865793780652"/>
    <n v="200.91306055646456"/>
    <n v="714.33693944353547"/>
  </r>
  <r>
    <n v="1979"/>
    <x v="290"/>
    <x v="2"/>
    <s v="PROD-005"/>
    <x v="8"/>
    <n v="231"/>
    <n v="120.26"/>
    <n v="0"/>
    <s v="Compra"/>
    <s v="VisionParts"/>
    <n v="0"/>
    <n v="54.214840425531932"/>
    <n v="0"/>
    <n v="0"/>
  </r>
  <r>
    <n v="1980"/>
    <x v="290"/>
    <x v="0"/>
    <s v="PROD-009"/>
    <x v="3"/>
    <n v="-33"/>
    <n v="0"/>
    <n v="298.87"/>
    <s v="Venta"/>
    <s v="Venta Directa Online"/>
    <n v="9862.7100000000009"/>
    <n v="66.956770642201846"/>
    <n v="2209.5734311926608"/>
    <n v="7653.1365688073402"/>
  </r>
  <r>
    <n v="1981"/>
    <x v="290"/>
    <x v="2"/>
    <s v="PROD-004"/>
    <x v="9"/>
    <n v="200"/>
    <n v="183.67"/>
    <n v="0"/>
    <s v="Compra"/>
    <s v="VisionParts"/>
    <n v="0"/>
    <n v="81.910562499999997"/>
    <n v="0"/>
    <n v="0"/>
  </r>
  <r>
    <n v="1982"/>
    <x v="290"/>
    <x v="0"/>
    <s v="PROD-005"/>
    <x v="8"/>
    <n v="-46"/>
    <n v="0"/>
    <n v="221.83"/>
    <s v="Venta"/>
    <s v="Global Office"/>
    <n v="10204.18"/>
    <n v="54.214840425531932"/>
    <n v="2493.882659574469"/>
    <n v="7710.2973404255317"/>
  </r>
  <r>
    <n v="1983"/>
    <x v="291"/>
    <x v="0"/>
    <s v="PROD-009"/>
    <x v="3"/>
    <n v="-38"/>
    <n v="0"/>
    <n v="299.08999999999997"/>
    <s v="Venta"/>
    <s v="Global Office"/>
    <n v="11365.419999999998"/>
    <n v="66.956770642201846"/>
    <n v="2544.3572844036703"/>
    <n v="8821.0627155963284"/>
  </r>
  <r>
    <n v="1984"/>
    <x v="291"/>
    <x v="0"/>
    <s v="PROD-001"/>
    <x v="6"/>
    <n v="-24"/>
    <n v="0"/>
    <n v="496.98"/>
    <s v="Venta"/>
    <s v="CorpTech Solutions"/>
    <n v="11927.52"/>
    <n v="111.99406451612904"/>
    <n v="2687.8575483870973"/>
    <n v="9239.6624516129032"/>
  </r>
  <r>
    <n v="1985"/>
    <x v="291"/>
    <x v="0"/>
    <s v="PROD-001"/>
    <x v="6"/>
    <n v="-47"/>
    <n v="0"/>
    <n v="499.07"/>
    <s v="Venta"/>
    <s v="Venta Directa Online"/>
    <n v="23456.29"/>
    <n v="111.99406451612904"/>
    <n v="5263.721032258065"/>
    <n v="18192.568967741936"/>
  </r>
  <r>
    <n v="1986"/>
    <x v="291"/>
    <x v="2"/>
    <s v="PROD-005"/>
    <x v="8"/>
    <n v="239"/>
    <n v="121.46"/>
    <n v="0"/>
    <s v="Compra"/>
    <s v="TechSupplies Inc,"/>
    <n v="0"/>
    <n v="54.214840425531932"/>
    <n v="0"/>
    <n v="0"/>
  </r>
  <r>
    <n v="1987"/>
    <x v="291"/>
    <x v="0"/>
    <s v="PROD-002"/>
    <x v="2"/>
    <n v="-17"/>
    <n v="0"/>
    <n v="898.38"/>
    <s v="Venta"/>
    <s v="EducaTech"/>
    <n v="15272.46"/>
    <n v="206.67616747181975"/>
    <n v="3513.4948470209356"/>
    <n v="11758.965152979064"/>
  </r>
  <r>
    <n v="1988"/>
    <x v="291"/>
    <x v="0"/>
    <s v="PROD-006"/>
    <x v="7"/>
    <n v="-16"/>
    <n v="0"/>
    <n v="79.47"/>
    <s v="Venta"/>
    <s v="Venta Directa Online"/>
    <n v="1271.52"/>
    <n v="15.49574137931034"/>
    <n v="247.93186206896544"/>
    <n v="1023.5881379310346"/>
  </r>
  <r>
    <n v="1989"/>
    <x v="291"/>
    <x v="0"/>
    <s v="PROD-005"/>
    <x v="8"/>
    <n v="-23"/>
    <n v="0"/>
    <n v="217.87"/>
    <s v="Venta"/>
    <s v="CorpTech Solutions"/>
    <n v="5011.01"/>
    <n v="54.214840425531932"/>
    <n v="1246.9413297872345"/>
    <n v="3764.0686702127659"/>
  </r>
  <r>
    <n v="1990"/>
    <x v="292"/>
    <x v="0"/>
    <s v="PROD-003"/>
    <x v="1"/>
    <n v="-6"/>
    <n v="0"/>
    <n v="159.81"/>
    <s v="Venta"/>
    <s v="CorpTech Solutions"/>
    <n v="958.86"/>
    <n v="38.917210440456756"/>
    <n v="233.50326264274054"/>
    <n v="725.35673735725948"/>
  </r>
  <r>
    <n v="1991"/>
    <x v="292"/>
    <x v="0"/>
    <s v="PROD-009"/>
    <x v="3"/>
    <n v="-9"/>
    <n v="0"/>
    <n v="299.86"/>
    <s v="Venta"/>
    <s v="Venta Directa Online"/>
    <n v="2698.7400000000002"/>
    <n v="66.956770642201846"/>
    <n v="602.6109357798166"/>
    <n v="2096.1290642201839"/>
  </r>
  <r>
    <n v="1992"/>
    <x v="292"/>
    <x v="0"/>
    <s v="PROD-005"/>
    <x v="8"/>
    <n v="-45"/>
    <n v="0"/>
    <n v="219.74"/>
    <s v="Venta"/>
    <s v="Global Office"/>
    <n v="9888.3000000000011"/>
    <n v="54.214840425531932"/>
    <n v="2439.6678191489368"/>
    <n v="7448.6321808510638"/>
  </r>
  <r>
    <n v="1993"/>
    <x v="292"/>
    <x v="0"/>
    <s v="PROD-004"/>
    <x v="9"/>
    <n v="-32"/>
    <n v="0"/>
    <n v="351.76"/>
    <s v="Venta"/>
    <s v="CorpTech Solutions"/>
    <n v="11256.32"/>
    <n v="81.910562499999997"/>
    <n v="2621.1379999999999"/>
    <n v="8635.1820000000007"/>
  </r>
  <r>
    <n v="1994"/>
    <x v="292"/>
    <x v="0"/>
    <s v="PROD-003"/>
    <x v="1"/>
    <n v="-16"/>
    <n v="0"/>
    <n v="160.09"/>
    <s v="Venta"/>
    <s v="EducaTech"/>
    <n v="2561.44"/>
    <n v="38.917210440456756"/>
    <n v="622.6753670473081"/>
    <n v="1938.764632952692"/>
  </r>
  <r>
    <n v="1995"/>
    <x v="292"/>
    <x v="0"/>
    <s v="PROD-001"/>
    <x v="6"/>
    <n v="-27"/>
    <n v="0"/>
    <n v="501.74"/>
    <s v="Venta"/>
    <s v="CorpTech Solutions"/>
    <n v="13546.98"/>
    <n v="111.99406451612904"/>
    <n v="3023.8397419354842"/>
    <n v="10523.140258064515"/>
  </r>
  <r>
    <n v="1996"/>
    <x v="292"/>
    <x v="0"/>
    <s v="PROD-005"/>
    <x v="8"/>
    <n v="-34"/>
    <n v="0"/>
    <n v="218.33"/>
    <s v="Venta"/>
    <s v="EducaTech"/>
    <n v="7423.22"/>
    <n v="54.214840425531932"/>
    <n v="1843.3045744680858"/>
    <n v="5579.9154255319145"/>
  </r>
  <r>
    <n v="1997"/>
    <x v="293"/>
    <x v="0"/>
    <s v="PROD-010"/>
    <x v="4"/>
    <n v="-16"/>
    <n v="0"/>
    <n v="60.51"/>
    <s v="Venta"/>
    <s v="EducaTech"/>
    <n v="968.16"/>
    <n v="10.520482758620702"/>
    <n v="168.32772413793123"/>
    <n v="799.83227586206874"/>
  </r>
  <r>
    <n v="1998"/>
    <x v="293"/>
    <x v="2"/>
    <s v="PROD-004"/>
    <x v="9"/>
    <n v="160"/>
    <n v="178.11"/>
    <n v="0"/>
    <s v="Compra"/>
    <s v="TechSupplies Inc,"/>
    <n v="0"/>
    <n v="81.910562499999997"/>
    <n v="0"/>
    <n v="0"/>
  </r>
  <r>
    <n v="1999"/>
    <x v="293"/>
    <x v="2"/>
    <s v="PROD-008"/>
    <x v="5"/>
    <n v="68"/>
    <n v="44.34"/>
    <n v="0"/>
    <s v="Compra"/>
    <s v="VisionParts"/>
    <n v="0"/>
    <n v="18.458651685393257"/>
    <n v="0"/>
    <n v="0"/>
  </r>
  <r>
    <n v="2000"/>
    <x v="293"/>
    <x v="2"/>
    <s v="PROD-003"/>
    <x v="1"/>
    <n v="294"/>
    <n v="86.19"/>
    <n v="0"/>
    <s v="Compra"/>
    <s v="TechSupplies Inc,"/>
    <n v="0"/>
    <n v="38.917210440456756"/>
    <n v="0"/>
    <n v="0"/>
  </r>
  <r>
    <n v="2001"/>
    <x v="293"/>
    <x v="0"/>
    <s v="PROD-006"/>
    <x v="7"/>
    <n v="-43"/>
    <n v="0"/>
    <n v="79.37"/>
    <s v="Venta"/>
    <s v="PC Gamers World"/>
    <n v="3412.9100000000003"/>
    <n v="15.49574137931034"/>
    <n v="666.31687931034458"/>
    <n v="2746.5931206896557"/>
  </r>
  <r>
    <n v="2002"/>
    <x v="293"/>
    <x v="0"/>
    <s v="PROD-009"/>
    <x v="3"/>
    <n v="-17"/>
    <n v="0"/>
    <n v="301.83"/>
    <s v="Venta"/>
    <s v="CorpTech Solutions"/>
    <n v="5131.1099999999997"/>
    <n v="66.956770642201846"/>
    <n v="1138.2651009174315"/>
    <n v="3992.8448990825682"/>
  </r>
  <r>
    <n v="2003"/>
    <x v="294"/>
    <x v="0"/>
    <s v="PROD-008"/>
    <x v="5"/>
    <n v="-40"/>
    <n v="0"/>
    <n v="94.67"/>
    <s v="Venta"/>
    <s v="Global Office"/>
    <n v="3786.8"/>
    <n v="18.458651685393257"/>
    <n v="738.3460674157302"/>
    <n v="3048.4539325842698"/>
  </r>
  <r>
    <n v="2004"/>
    <x v="294"/>
    <x v="0"/>
    <s v="PROD-005"/>
    <x v="8"/>
    <n v="-9"/>
    <n v="0"/>
    <n v="219.45"/>
    <s v="Venta"/>
    <s v="CorpTech Solutions"/>
    <n v="1975.05"/>
    <n v="54.214840425531932"/>
    <n v="487.93356382978737"/>
    <n v="1487.1164361702126"/>
  </r>
  <r>
    <n v="2005"/>
    <x v="294"/>
    <x v="2"/>
    <s v="PROD-003"/>
    <x v="1"/>
    <n v="134"/>
    <n v="84.36"/>
    <n v="0"/>
    <s v="Compra"/>
    <s v="VisionParts"/>
    <n v="0"/>
    <n v="38.917210440456756"/>
    <n v="0"/>
    <n v="0"/>
  </r>
  <r>
    <n v="2006"/>
    <x v="294"/>
    <x v="2"/>
    <s v="PROD-005"/>
    <x v="8"/>
    <n v="78"/>
    <n v="121.52"/>
    <n v="0"/>
    <s v="Compra"/>
    <s v="TechSupplies Inc,"/>
    <n v="0"/>
    <n v="54.214840425531932"/>
    <n v="0"/>
    <n v="0"/>
  </r>
  <r>
    <n v="2007"/>
    <x v="294"/>
    <x v="0"/>
    <s v="PROD-003"/>
    <x v="1"/>
    <n v="-40"/>
    <n v="0"/>
    <n v="161.11000000000001"/>
    <s v="Venta"/>
    <s v="Global Office"/>
    <n v="6444.4000000000005"/>
    <n v="38.917210440456756"/>
    <n v="1556.6884176182703"/>
    <n v="4887.7115823817303"/>
  </r>
  <r>
    <n v="2008"/>
    <x v="294"/>
    <x v="2"/>
    <s v="PROD-003"/>
    <x v="1"/>
    <n v="241"/>
    <n v="85.75"/>
    <n v="0"/>
    <s v="Compra"/>
    <s v="VisionParts"/>
    <n v="0"/>
    <n v="38.917210440456756"/>
    <n v="0"/>
    <n v="0"/>
  </r>
  <r>
    <n v="2009"/>
    <x v="294"/>
    <x v="0"/>
    <s v="PROD-010"/>
    <x v="4"/>
    <n v="-18"/>
    <n v="0"/>
    <n v="60.57"/>
    <s v="Venta"/>
    <s v="Global Office"/>
    <n v="1090.26"/>
    <n v="10.520482758620702"/>
    <n v="189.36868965517263"/>
    <n v="900.89131034482739"/>
  </r>
  <r>
    <n v="2010"/>
    <x v="295"/>
    <x v="0"/>
    <s v="PROD-007"/>
    <x v="0"/>
    <n v="-5"/>
    <n v="0"/>
    <n v="129.19"/>
    <s v="Venta"/>
    <s v="Venta Directa Online"/>
    <n v="645.95000000000005"/>
    <n v="28.701865793780652"/>
    <n v="143.50932896890325"/>
    <n v="502.44067103109683"/>
  </r>
  <r>
    <n v="2011"/>
    <x v="295"/>
    <x v="0"/>
    <s v="PROD-002"/>
    <x v="2"/>
    <n v="-5"/>
    <n v="0"/>
    <n v="903.74"/>
    <s v="Venta"/>
    <s v="PC Gamers World"/>
    <n v="4518.7"/>
    <n v="206.67616747181975"/>
    <n v="1033.3808373590987"/>
    <n v="3485.3191626409011"/>
  </r>
  <r>
    <n v="2012"/>
    <x v="295"/>
    <x v="2"/>
    <s v="PROD-004"/>
    <x v="9"/>
    <n v="195"/>
    <n v="183.28"/>
    <n v="0"/>
    <s v="Compra"/>
    <s v="VisionParts"/>
    <n v="0"/>
    <n v="81.910562499999997"/>
    <n v="0"/>
    <n v="0"/>
  </r>
  <r>
    <n v="2013"/>
    <x v="295"/>
    <x v="0"/>
    <s v="PROD-002"/>
    <x v="2"/>
    <n v="-42"/>
    <n v="0"/>
    <n v="904.82"/>
    <s v="Venta"/>
    <s v="PC Gamers World"/>
    <n v="38002.44"/>
    <n v="206.67616747181975"/>
    <n v="8680.3990338164294"/>
    <n v="29322.040966183573"/>
  </r>
  <r>
    <n v="2014"/>
    <x v="295"/>
    <x v="0"/>
    <s v="PROD-001"/>
    <x v="6"/>
    <n v="-25"/>
    <n v="0"/>
    <n v="499.67"/>
    <s v="Venta"/>
    <s v="Global Office"/>
    <n v="12491.75"/>
    <n v="111.99406451612904"/>
    <n v="2799.8516129032259"/>
    <n v="9691.898387096775"/>
  </r>
  <r>
    <n v="2015"/>
    <x v="295"/>
    <x v="0"/>
    <s v="PROD-005"/>
    <x v="8"/>
    <n v="-14"/>
    <n v="0"/>
    <n v="221.6"/>
    <s v="Venta"/>
    <s v="EducaTech"/>
    <n v="3102.4"/>
    <n v="54.214840425531932"/>
    <n v="759.00776595744708"/>
    <n v="2343.3922340425529"/>
  </r>
  <r>
    <n v="2016"/>
    <x v="295"/>
    <x v="0"/>
    <s v="PROD-006"/>
    <x v="7"/>
    <n v="-13"/>
    <n v="0"/>
    <n v="80.08"/>
    <s v="Venta"/>
    <s v="Global Office"/>
    <n v="1041.04"/>
    <n v="15.49574137931034"/>
    <n v="201.44463793103444"/>
    <n v="839.59536206896553"/>
  </r>
  <r>
    <n v="2017"/>
    <x v="296"/>
    <x v="0"/>
    <s v="PROD-004"/>
    <x v="9"/>
    <n v="-44"/>
    <n v="0"/>
    <n v="352.18"/>
    <s v="Venta"/>
    <s v="EducaTech"/>
    <n v="15495.92"/>
    <n v="81.910562499999997"/>
    <n v="3604.06475"/>
    <n v="11891.855250000001"/>
  </r>
  <r>
    <n v="2018"/>
    <x v="296"/>
    <x v="2"/>
    <s v="PROD-003"/>
    <x v="1"/>
    <n v="136"/>
    <n v="86.45"/>
    <n v="0"/>
    <s v="Compra"/>
    <s v="PowerCell Co,"/>
    <n v="0"/>
    <n v="38.917210440456756"/>
    <n v="0"/>
    <n v="0"/>
  </r>
  <r>
    <n v="2019"/>
    <x v="296"/>
    <x v="1"/>
    <s v="PROD-002"/>
    <x v="2"/>
    <n v="55"/>
    <n v="447.35"/>
    <n v="0"/>
    <s v="Fabricación"/>
    <s v="N/A"/>
    <n v="0"/>
    <n v="206.67616747181975"/>
    <n v="0"/>
    <n v="0"/>
  </r>
  <r>
    <n v="2020"/>
    <x v="296"/>
    <x v="0"/>
    <s v="PROD-007"/>
    <x v="0"/>
    <n v="-45"/>
    <n v="0"/>
    <n v="130.57"/>
    <s v="Venta"/>
    <s v="PC Gamers World"/>
    <n v="5875.65"/>
    <n v="28.701865793780652"/>
    <n v="1291.5839607201294"/>
    <n v="4584.06603927987"/>
  </r>
  <r>
    <n v="2021"/>
    <x v="296"/>
    <x v="0"/>
    <s v="PROD-007"/>
    <x v="0"/>
    <n v="-42"/>
    <n v="0"/>
    <n v="129.1"/>
    <s v="Venta"/>
    <s v="EducaTech"/>
    <n v="5422.2"/>
    <n v="28.701865793780652"/>
    <n v="1205.4783633387874"/>
    <n v="4216.721636661212"/>
  </r>
  <r>
    <n v="2022"/>
    <x v="296"/>
    <x v="1"/>
    <s v="PROD-001"/>
    <x v="6"/>
    <n v="25"/>
    <n v="248.27"/>
    <n v="0"/>
    <s v="Fabricación"/>
    <s v="N/A"/>
    <n v="0"/>
    <n v="111.99406451612904"/>
    <n v="0"/>
    <n v="0"/>
  </r>
  <r>
    <n v="2023"/>
    <x v="296"/>
    <x v="0"/>
    <s v="PROD-005"/>
    <x v="8"/>
    <n v="-33"/>
    <n v="0"/>
    <n v="220.62"/>
    <s v="Venta"/>
    <s v="CorpTech Solutions"/>
    <n v="7280.46"/>
    <n v="54.214840425531932"/>
    <n v="1789.0897340425538"/>
    <n v="5491.3702659574465"/>
  </r>
  <r>
    <n v="2024"/>
    <x v="297"/>
    <x v="2"/>
    <s v="PROD-007"/>
    <x v="0"/>
    <n v="207"/>
    <n v="66.2"/>
    <n v="0"/>
    <s v="Compra"/>
    <s v="VisionParts"/>
    <n v="0"/>
    <n v="28.701865793780652"/>
    <n v="0"/>
    <n v="0"/>
  </r>
  <r>
    <n v="2025"/>
    <x v="297"/>
    <x v="0"/>
    <s v="PROD-008"/>
    <x v="5"/>
    <n v="-35"/>
    <n v="0"/>
    <n v="95.73"/>
    <s v="Venta"/>
    <s v="CorpTech Solutions"/>
    <n v="3350.55"/>
    <n v="18.458651685393257"/>
    <n v="646.05280898876401"/>
    <n v="2704.4971910112363"/>
  </r>
  <r>
    <n v="2026"/>
    <x v="297"/>
    <x v="0"/>
    <s v="PROD-008"/>
    <x v="5"/>
    <n v="-43"/>
    <n v="0"/>
    <n v="95.91"/>
    <s v="Venta"/>
    <s v="PC Gamers World"/>
    <n v="4124.13"/>
    <n v="18.458651685393257"/>
    <n v="793.72202247191001"/>
    <n v="3330.4079775280902"/>
  </r>
  <r>
    <n v="2027"/>
    <x v="297"/>
    <x v="1"/>
    <s v="PROD-009"/>
    <x v="3"/>
    <n v="48"/>
    <n v="152.01"/>
    <n v="0"/>
    <s v="Fabricación"/>
    <s v="N/A"/>
    <n v="0"/>
    <n v="66.956770642201846"/>
    <n v="0"/>
    <n v="0"/>
  </r>
  <r>
    <n v="2028"/>
    <x v="297"/>
    <x v="0"/>
    <s v="PROD-009"/>
    <x v="3"/>
    <n v="-17"/>
    <n v="0"/>
    <n v="297.51"/>
    <s v="Venta"/>
    <s v="Venta Directa Online"/>
    <n v="5057.67"/>
    <n v="66.956770642201846"/>
    <n v="1138.2651009174315"/>
    <n v="3919.4048990825686"/>
  </r>
  <r>
    <n v="2029"/>
    <x v="297"/>
    <x v="0"/>
    <s v="PROD-006"/>
    <x v="7"/>
    <n v="-29"/>
    <n v="0"/>
    <n v="80.09"/>
    <s v="Venta"/>
    <s v="CorpTech Solutions"/>
    <n v="2322.61"/>
    <n v="15.49574137931034"/>
    <n v="449.37649999999985"/>
    <n v="1873.2335000000003"/>
  </r>
  <r>
    <n v="2030"/>
    <x v="297"/>
    <x v="2"/>
    <s v="PROD-004"/>
    <x v="9"/>
    <n v="89"/>
    <n v="183.41"/>
    <n v="0"/>
    <s v="Compra"/>
    <s v="VisionParts"/>
    <n v="0"/>
    <n v="81.910562499999997"/>
    <n v="0"/>
    <n v="0"/>
  </r>
  <r>
    <n v="2031"/>
    <x v="298"/>
    <x v="0"/>
    <s v="PROD-005"/>
    <x v="8"/>
    <n v="-18"/>
    <n v="0"/>
    <n v="217.84"/>
    <s v="Venta"/>
    <s v="Venta Directa Online"/>
    <n v="3921.12"/>
    <n v="54.214840425531932"/>
    <n v="975.86712765957475"/>
    <n v="2945.2528723404253"/>
  </r>
  <r>
    <n v="2032"/>
    <x v="298"/>
    <x v="0"/>
    <s v="PROD-001"/>
    <x v="6"/>
    <n v="-18"/>
    <n v="0"/>
    <n v="498.5"/>
    <s v="Venta"/>
    <s v="CorpTech Solutions"/>
    <n v="8973"/>
    <n v="111.99406451612904"/>
    <n v="2015.8931612903227"/>
    <n v="6957.1068387096775"/>
  </r>
  <r>
    <n v="2033"/>
    <x v="298"/>
    <x v="0"/>
    <s v="PROD-007"/>
    <x v="0"/>
    <n v="-38"/>
    <n v="0"/>
    <n v="129.72"/>
    <s v="Venta"/>
    <s v="CorpTech Solutions"/>
    <n v="4929.3599999999997"/>
    <n v="28.701865793780652"/>
    <n v="1090.6709001636648"/>
    <n v="3838.6890998363351"/>
  </r>
  <r>
    <n v="2034"/>
    <x v="298"/>
    <x v="0"/>
    <s v="PROD-010"/>
    <x v="4"/>
    <n v="-27"/>
    <n v="0"/>
    <n v="60.42"/>
    <s v="Venta"/>
    <s v="Venta Directa Online"/>
    <n v="1631.3400000000001"/>
    <n v="10.520482758620702"/>
    <n v="284.05303448275896"/>
    <n v="1347.2869655172412"/>
  </r>
  <r>
    <n v="2035"/>
    <x v="298"/>
    <x v="2"/>
    <s v="PROD-005"/>
    <x v="8"/>
    <n v="103"/>
    <n v="120.84"/>
    <n v="0"/>
    <s v="Compra"/>
    <s v="Componentes Globales"/>
    <n v="0"/>
    <n v="54.214840425531932"/>
    <n v="0"/>
    <n v="0"/>
  </r>
  <r>
    <n v="2036"/>
    <x v="298"/>
    <x v="0"/>
    <s v="PROD-008"/>
    <x v="5"/>
    <n v="-48"/>
    <n v="0"/>
    <n v="94.84"/>
    <s v="Venta"/>
    <s v="PC Gamers World"/>
    <n v="4552.32"/>
    <n v="18.458651685393257"/>
    <n v="886.01528089887631"/>
    <n v="3666.3047191011233"/>
  </r>
  <r>
    <n v="2037"/>
    <x v="299"/>
    <x v="0"/>
    <s v="PROD-003"/>
    <x v="1"/>
    <n v="-14"/>
    <n v="0"/>
    <n v="160.62"/>
    <s v="Venta"/>
    <s v="Venta Directa Online"/>
    <n v="2248.6800000000003"/>
    <n v="38.917210440456756"/>
    <n v="544.84094616639459"/>
    <n v="1703.8390538336057"/>
  </r>
  <r>
    <n v="2038"/>
    <x v="299"/>
    <x v="1"/>
    <s v="PROD-009"/>
    <x v="3"/>
    <n v="69"/>
    <n v="147.87"/>
    <n v="0"/>
    <s v="Fabricación"/>
    <s v="N/A"/>
    <n v="0"/>
    <n v="66.956770642201846"/>
    <n v="0"/>
    <n v="0"/>
  </r>
  <r>
    <n v="2039"/>
    <x v="299"/>
    <x v="1"/>
    <s v="PROD-001"/>
    <x v="6"/>
    <n v="52"/>
    <n v="249.48"/>
    <n v="0"/>
    <s v="Fabricación"/>
    <s v="N/A"/>
    <n v="0"/>
    <n v="111.99406451612904"/>
    <n v="0"/>
    <n v="0"/>
  </r>
  <r>
    <n v="2040"/>
    <x v="299"/>
    <x v="0"/>
    <s v="PROD-001"/>
    <x v="6"/>
    <n v="-16"/>
    <n v="0"/>
    <n v="497.52"/>
    <s v="Venta"/>
    <s v="Venta Directa Online"/>
    <n v="7960.32"/>
    <n v="111.99406451612904"/>
    <n v="1791.9050322580647"/>
    <n v="6168.4149677419355"/>
  </r>
  <r>
    <n v="2041"/>
    <x v="299"/>
    <x v="2"/>
    <s v="PROD-004"/>
    <x v="9"/>
    <n v="209"/>
    <n v="178.79"/>
    <n v="0"/>
    <s v="Compra"/>
    <s v="Componentes Globales"/>
    <n v="0"/>
    <n v="81.910562499999997"/>
    <n v="0"/>
    <n v="0"/>
  </r>
  <r>
    <n v="2042"/>
    <x v="299"/>
    <x v="0"/>
    <s v="PROD-003"/>
    <x v="1"/>
    <n v="-18"/>
    <n v="0"/>
    <n v="160.59"/>
    <s v="Venta"/>
    <s v="PC Gamers World"/>
    <n v="2890.62"/>
    <n v="38.917210440456756"/>
    <n v="700.50978792822161"/>
    <n v="2190.1102120717783"/>
  </r>
  <r>
    <n v="2043"/>
    <x v="299"/>
    <x v="0"/>
    <s v="PROD-009"/>
    <x v="3"/>
    <n v="-45"/>
    <n v="0"/>
    <n v="296.13"/>
    <s v="Venta"/>
    <s v="Global Office"/>
    <n v="13325.85"/>
    <n v="66.956770642201846"/>
    <n v="3013.0546788990832"/>
    <n v="10312.795321100917"/>
  </r>
  <r>
    <n v="2044"/>
    <x v="300"/>
    <x v="0"/>
    <s v="PROD-006"/>
    <x v="7"/>
    <n v="-43"/>
    <n v="0"/>
    <n v="79.650000000000006"/>
    <s v="Venta"/>
    <s v="Venta Directa Online"/>
    <n v="3424.9500000000003"/>
    <n v="15.49574137931034"/>
    <n v="666.31687931034458"/>
    <n v="2758.6331206896557"/>
  </r>
  <r>
    <n v="2045"/>
    <x v="300"/>
    <x v="0"/>
    <s v="PROD-004"/>
    <x v="9"/>
    <n v="-18"/>
    <n v="0"/>
    <n v="347.6"/>
    <s v="Venta"/>
    <s v="Global Office"/>
    <n v="6256.8"/>
    <n v="81.910562499999997"/>
    <n v="1474.3901249999999"/>
    <n v="4782.4098750000003"/>
  </r>
  <r>
    <n v="2046"/>
    <x v="300"/>
    <x v="0"/>
    <s v="PROD-003"/>
    <x v="1"/>
    <n v="-42"/>
    <n v="0"/>
    <n v="160.01"/>
    <s v="Venta"/>
    <s v="CorpTech Solutions"/>
    <n v="6720.42"/>
    <n v="38.917210440456756"/>
    <n v="1634.5228384991838"/>
    <n v="5085.8971615008159"/>
  </r>
  <r>
    <n v="2047"/>
    <x v="300"/>
    <x v="0"/>
    <s v="PROD-001"/>
    <x v="6"/>
    <n v="-46"/>
    <n v="0"/>
    <n v="495.18"/>
    <s v="Venta"/>
    <s v="CorpTech Solutions"/>
    <n v="22778.28"/>
    <n v="111.99406451612904"/>
    <n v="5151.7269677419363"/>
    <n v="17626.553032258063"/>
  </r>
  <r>
    <n v="2048"/>
    <x v="300"/>
    <x v="1"/>
    <s v="PROD-002"/>
    <x v="2"/>
    <n v="88"/>
    <n v="448.17"/>
    <n v="0"/>
    <s v="Fabricación"/>
    <s v="N/A"/>
    <n v="0"/>
    <n v="206.67616747181975"/>
    <n v="0"/>
    <n v="0"/>
  </r>
  <r>
    <n v="2049"/>
    <x v="300"/>
    <x v="0"/>
    <s v="PROD-008"/>
    <x v="5"/>
    <n v="-20"/>
    <n v="0"/>
    <n v="95.21"/>
    <s v="Venta"/>
    <s v="EducaTech"/>
    <n v="1904.1999999999998"/>
    <n v="18.458651685393257"/>
    <n v="369.1730337078651"/>
    <n v="1535.0269662921346"/>
  </r>
  <r>
    <n v="2050"/>
    <x v="300"/>
    <x v="0"/>
    <s v="PROD-009"/>
    <x v="3"/>
    <n v="-33"/>
    <n v="0"/>
    <n v="301.77"/>
    <s v="Venta"/>
    <s v="Venta Directa Online"/>
    <n v="9958.41"/>
    <n v="66.956770642201846"/>
    <n v="2209.5734311926608"/>
    <n v="7748.8365688073391"/>
  </r>
  <r>
    <n v="2051"/>
    <x v="301"/>
    <x v="0"/>
    <s v="PROD-001"/>
    <x v="6"/>
    <n v="-50"/>
    <n v="0"/>
    <n v="499.2"/>
    <s v="Venta"/>
    <s v="EducaTech"/>
    <n v="24960"/>
    <n v="111.99406451612904"/>
    <n v="5599.7032258064519"/>
    <n v="19360.29677419355"/>
  </r>
  <r>
    <n v="2052"/>
    <x v="301"/>
    <x v="0"/>
    <s v="PROD-006"/>
    <x v="7"/>
    <n v="-14"/>
    <n v="0"/>
    <n v="79.44"/>
    <s v="Venta"/>
    <s v="Venta Directa Online"/>
    <n v="1112.1599999999999"/>
    <n v="15.49574137931034"/>
    <n v="216.94037931034475"/>
    <n v="895.21962068965513"/>
  </r>
  <r>
    <n v="2053"/>
    <x v="301"/>
    <x v="0"/>
    <s v="PROD-002"/>
    <x v="2"/>
    <n v="-39"/>
    <n v="0"/>
    <n v="907.57"/>
    <s v="Venta"/>
    <s v="Global Office"/>
    <n v="35395.230000000003"/>
    <n v="206.67616747181975"/>
    <n v="8060.3705314009703"/>
    <n v="27334.859468599032"/>
  </r>
  <r>
    <n v="2054"/>
    <x v="301"/>
    <x v="0"/>
    <s v="PROD-001"/>
    <x v="6"/>
    <n v="-38"/>
    <n v="0"/>
    <n v="503.35"/>
    <s v="Venta"/>
    <s v="Global Office"/>
    <n v="19127.3"/>
    <n v="111.99406451612904"/>
    <n v="4255.7744516129032"/>
    <n v="14871.525548387097"/>
  </r>
  <r>
    <n v="2055"/>
    <x v="301"/>
    <x v="2"/>
    <s v="PROD-003"/>
    <x v="1"/>
    <n v="236"/>
    <n v="87.07"/>
    <n v="0"/>
    <s v="Compra"/>
    <s v="VisionParts"/>
    <n v="0"/>
    <n v="38.917210440456756"/>
    <n v="0"/>
    <n v="0"/>
  </r>
  <r>
    <n v="2056"/>
    <x v="301"/>
    <x v="2"/>
    <s v="PROD-004"/>
    <x v="9"/>
    <n v="119"/>
    <n v="180.9"/>
    <n v="0"/>
    <s v="Compra"/>
    <s v="TechSupplies Inc,"/>
    <n v="0"/>
    <n v="81.910562499999997"/>
    <n v="0"/>
    <n v="0"/>
  </r>
  <r>
    <n v="2057"/>
    <x v="301"/>
    <x v="0"/>
    <s v="PROD-003"/>
    <x v="1"/>
    <n v="-45"/>
    <n v="0"/>
    <n v="161.41"/>
    <s v="Venta"/>
    <s v="PC Gamers World"/>
    <n v="7263.45"/>
    <n v="38.917210440456756"/>
    <n v="1751.274469820554"/>
    <n v="5512.1755301794456"/>
  </r>
  <r>
    <n v="2058"/>
    <x v="302"/>
    <x v="1"/>
    <s v="PROD-009"/>
    <x v="3"/>
    <n v="25"/>
    <n v="147.13"/>
    <n v="0"/>
    <s v="Fabricación"/>
    <s v="N/A"/>
    <n v="0"/>
    <n v="66.956770642201846"/>
    <n v="0"/>
    <n v="0"/>
  </r>
  <r>
    <n v="2059"/>
    <x v="302"/>
    <x v="0"/>
    <s v="PROD-010"/>
    <x v="4"/>
    <n v="-31"/>
    <n v="0"/>
    <n v="59.72"/>
    <s v="Venta"/>
    <s v="Global Office"/>
    <n v="1851.32"/>
    <n v="10.520482758620702"/>
    <n v="326.13496551724177"/>
    <n v="1525.1850344827581"/>
  </r>
  <r>
    <n v="2060"/>
    <x v="302"/>
    <x v="2"/>
    <s v="PROD-008"/>
    <x v="5"/>
    <n v="59"/>
    <n v="44.66"/>
    <n v="0"/>
    <s v="Compra"/>
    <s v="PowerCell Co,"/>
    <n v="0"/>
    <n v="18.458651685393257"/>
    <n v="0"/>
    <n v="0"/>
  </r>
  <r>
    <n v="2061"/>
    <x v="302"/>
    <x v="0"/>
    <s v="PROD-010"/>
    <x v="4"/>
    <n v="-10"/>
    <n v="0"/>
    <n v="59.73"/>
    <s v="Venta"/>
    <s v="Venta Directa Online"/>
    <n v="597.29999999999995"/>
    <n v="10.520482758620702"/>
    <n v="105.20482758620702"/>
    <n v="492.09517241379297"/>
  </r>
  <r>
    <n v="2062"/>
    <x v="302"/>
    <x v="0"/>
    <s v="PROD-006"/>
    <x v="7"/>
    <n v="-8"/>
    <n v="0"/>
    <n v="80.58"/>
    <s v="Venta"/>
    <s v="PC Gamers World"/>
    <n v="644.64"/>
    <n v="15.49574137931034"/>
    <n v="123.96593103448272"/>
    <n v="520.67406896551722"/>
  </r>
  <r>
    <n v="2063"/>
    <x v="302"/>
    <x v="2"/>
    <s v="PROD-008"/>
    <x v="5"/>
    <n v="263"/>
    <n v="44.58"/>
    <n v="0"/>
    <s v="Compra"/>
    <s v="TechSupplies Inc,"/>
    <n v="0"/>
    <n v="18.458651685393257"/>
    <n v="0"/>
    <n v="0"/>
  </r>
  <r>
    <n v="2064"/>
    <x v="302"/>
    <x v="0"/>
    <s v="PROD-008"/>
    <x v="5"/>
    <n v="-22"/>
    <n v="0"/>
    <n v="94.44"/>
    <s v="Venta"/>
    <s v="PC Gamers World"/>
    <n v="2077.6799999999998"/>
    <n v="18.458651685393257"/>
    <n v="406.09033707865166"/>
    <n v="1671.5896629213482"/>
  </r>
  <r>
    <n v="2065"/>
    <x v="303"/>
    <x v="0"/>
    <s v="PROD-004"/>
    <x v="9"/>
    <n v="-50"/>
    <n v="0"/>
    <n v="346.94"/>
    <s v="Venta"/>
    <s v="Global Office"/>
    <n v="17347"/>
    <n v="81.910562499999997"/>
    <n v="4095.5281249999998"/>
    <n v="13251.471874999999"/>
  </r>
  <r>
    <n v="2066"/>
    <x v="303"/>
    <x v="2"/>
    <s v="PROD-010"/>
    <x v="4"/>
    <n v="91"/>
    <n v="24.59"/>
    <n v="0"/>
    <s v="Compra"/>
    <s v="VisionParts"/>
    <n v="0"/>
    <n v="10.520482758620702"/>
    <n v="0"/>
    <n v="0"/>
  </r>
  <r>
    <n v="2067"/>
    <x v="303"/>
    <x v="0"/>
    <s v="PROD-006"/>
    <x v="7"/>
    <n v="-37"/>
    <n v="0"/>
    <n v="80.05"/>
    <s v="Venta"/>
    <s v="Global Office"/>
    <n v="2961.85"/>
    <n v="15.49574137931034"/>
    <n v="573.34243103448262"/>
    <n v="2388.5075689655173"/>
  </r>
  <r>
    <n v="2068"/>
    <x v="303"/>
    <x v="0"/>
    <s v="PROD-001"/>
    <x v="6"/>
    <n v="-15"/>
    <n v="0"/>
    <n v="499.6"/>
    <s v="Venta"/>
    <s v="CorpTech Solutions"/>
    <n v="7494"/>
    <n v="111.99406451612904"/>
    <n v="1679.9109677419356"/>
    <n v="5814.0890322580644"/>
  </r>
  <r>
    <n v="2069"/>
    <x v="303"/>
    <x v="2"/>
    <s v="PROD-004"/>
    <x v="9"/>
    <n v="135"/>
    <n v="181.04"/>
    <n v="0"/>
    <s v="Compra"/>
    <s v="Componentes Globales"/>
    <n v="0"/>
    <n v="81.910562499999997"/>
    <n v="0"/>
    <n v="0"/>
  </r>
  <r>
    <n v="2070"/>
    <x v="303"/>
    <x v="2"/>
    <s v="PROD-004"/>
    <x v="9"/>
    <n v="163"/>
    <n v="178"/>
    <n v="0"/>
    <s v="Compra"/>
    <s v="Componentes Globales"/>
    <n v="0"/>
    <n v="81.910562499999997"/>
    <n v="0"/>
    <n v="0"/>
  </r>
  <r>
    <n v="2071"/>
    <x v="303"/>
    <x v="2"/>
    <s v="PROD-003"/>
    <x v="1"/>
    <n v="101"/>
    <n v="86.65"/>
    <n v="0"/>
    <s v="Compra"/>
    <s v="Componentes Globales"/>
    <n v="0"/>
    <n v="38.917210440456756"/>
    <n v="0"/>
    <n v="0"/>
  </r>
  <r>
    <n v="2072"/>
    <x v="304"/>
    <x v="0"/>
    <s v="PROD-009"/>
    <x v="3"/>
    <n v="-20"/>
    <n v="0"/>
    <n v="298.32"/>
    <s v="Venta"/>
    <s v="PC Gamers World"/>
    <n v="5966.4"/>
    <n v="66.956770642201846"/>
    <n v="1339.1354128440369"/>
    <n v="4627.2645871559625"/>
  </r>
  <r>
    <n v="2073"/>
    <x v="304"/>
    <x v="1"/>
    <s v="PROD-002"/>
    <x v="2"/>
    <n v="84"/>
    <n v="449.76"/>
    <n v="0"/>
    <s v="Fabricación"/>
    <s v="N/A"/>
    <n v="0"/>
    <n v="206.67616747181975"/>
    <n v="0"/>
    <n v="0"/>
  </r>
  <r>
    <n v="2074"/>
    <x v="304"/>
    <x v="2"/>
    <s v="PROD-005"/>
    <x v="8"/>
    <n v="177"/>
    <n v="122.03"/>
    <n v="0"/>
    <s v="Compra"/>
    <s v="VisionParts"/>
    <n v="0"/>
    <n v="54.214840425531932"/>
    <n v="0"/>
    <n v="0"/>
  </r>
  <r>
    <n v="2075"/>
    <x v="304"/>
    <x v="2"/>
    <s v="PROD-008"/>
    <x v="5"/>
    <n v="105"/>
    <n v="44.78"/>
    <n v="0"/>
    <s v="Compra"/>
    <s v="VisionParts"/>
    <n v="0"/>
    <n v="18.458651685393257"/>
    <n v="0"/>
    <n v="0"/>
  </r>
  <r>
    <n v="2076"/>
    <x v="304"/>
    <x v="2"/>
    <s v="PROD-004"/>
    <x v="9"/>
    <n v="64"/>
    <n v="179.43"/>
    <n v="0"/>
    <s v="Compra"/>
    <s v="PowerCell Co,"/>
    <n v="0"/>
    <n v="81.910562499999997"/>
    <n v="0"/>
    <n v="0"/>
  </r>
  <r>
    <n v="2077"/>
    <x v="304"/>
    <x v="0"/>
    <s v="PROD-004"/>
    <x v="9"/>
    <n v="-10"/>
    <n v="0"/>
    <n v="350.75"/>
    <s v="Venta"/>
    <s v="Venta Directa Online"/>
    <n v="3507.5"/>
    <n v="81.910562499999997"/>
    <n v="819.10562499999992"/>
    <n v="2688.3943749999999"/>
  </r>
  <r>
    <n v="2078"/>
    <x v="305"/>
    <x v="0"/>
    <s v="PROD-010"/>
    <x v="4"/>
    <n v="-23"/>
    <n v="0"/>
    <n v="60.08"/>
    <s v="Venta"/>
    <s v="CorpTech Solutions"/>
    <n v="1381.84"/>
    <n v="10.520482758620702"/>
    <n v="241.97110344827615"/>
    <n v="1139.8688965517238"/>
  </r>
  <r>
    <n v="2079"/>
    <x v="305"/>
    <x v="0"/>
    <s v="PROD-002"/>
    <x v="2"/>
    <n v="-5"/>
    <n v="0"/>
    <n v="891.87"/>
    <s v="Venta"/>
    <s v="PC Gamers World"/>
    <n v="4459.3500000000004"/>
    <n v="206.67616747181975"/>
    <n v="1033.3808373590987"/>
    <n v="3425.9691626409017"/>
  </r>
  <r>
    <n v="2080"/>
    <x v="305"/>
    <x v="0"/>
    <s v="PROD-002"/>
    <x v="2"/>
    <n v="-13"/>
    <n v="0"/>
    <n v="902.44"/>
    <s v="Venta"/>
    <s v="EducaTech"/>
    <n v="11731.720000000001"/>
    <n v="206.67616747181975"/>
    <n v="2686.7901771336569"/>
    <n v="9044.9298228663447"/>
  </r>
  <r>
    <n v="2081"/>
    <x v="305"/>
    <x v="2"/>
    <s v="PROD-005"/>
    <x v="8"/>
    <n v="122"/>
    <n v="118"/>
    <n v="0"/>
    <s v="Compra"/>
    <s v="Componentes Globales"/>
    <n v="0"/>
    <n v="54.214840425531932"/>
    <n v="0"/>
    <n v="0"/>
  </r>
  <r>
    <n v="2082"/>
    <x v="305"/>
    <x v="2"/>
    <s v="PROD-007"/>
    <x v="0"/>
    <n v="298"/>
    <n v="66.06"/>
    <n v="0"/>
    <s v="Compra"/>
    <s v="TechSupplies Inc,"/>
    <n v="0"/>
    <n v="28.701865793780652"/>
    <n v="0"/>
    <n v="0"/>
  </r>
  <r>
    <n v="2083"/>
    <x v="305"/>
    <x v="0"/>
    <s v="PROD-007"/>
    <x v="0"/>
    <n v="-8"/>
    <n v="0"/>
    <n v="129.49"/>
    <s v="Venta"/>
    <s v="Venta Directa Online"/>
    <n v="1035.92"/>
    <n v="28.701865793780652"/>
    <n v="229.61492635024521"/>
    <n v="806.30507364975483"/>
  </r>
  <r>
    <n v="2084"/>
    <x v="305"/>
    <x v="1"/>
    <s v="PROD-002"/>
    <x v="2"/>
    <n v="71"/>
    <n v="457.77"/>
    <n v="0"/>
    <s v="Fabricación"/>
    <s v="N/A"/>
    <n v="0"/>
    <n v="206.67616747181975"/>
    <n v="0"/>
    <n v="0"/>
  </r>
  <r>
    <n v="2085"/>
    <x v="306"/>
    <x v="0"/>
    <s v="PROD-009"/>
    <x v="3"/>
    <n v="-43"/>
    <n v="0"/>
    <n v="299.52"/>
    <s v="Venta"/>
    <s v="EducaTech"/>
    <n v="12879.359999999999"/>
    <n v="66.956770642201846"/>
    <n v="2879.1411376146793"/>
    <n v="10000.21886238532"/>
  </r>
  <r>
    <n v="2086"/>
    <x v="306"/>
    <x v="0"/>
    <s v="PROD-001"/>
    <x v="6"/>
    <n v="-41"/>
    <n v="0"/>
    <n v="498.3"/>
    <s v="Venta"/>
    <s v="PC Gamers World"/>
    <n v="20430.3"/>
    <n v="111.99406451612904"/>
    <n v="4591.7566451612911"/>
    <n v="15838.543354838708"/>
  </r>
  <r>
    <n v="2087"/>
    <x v="306"/>
    <x v="0"/>
    <s v="PROD-010"/>
    <x v="4"/>
    <n v="-27"/>
    <n v="0"/>
    <n v="60.29"/>
    <s v="Venta"/>
    <s v="EducaTech"/>
    <n v="1627.83"/>
    <n v="10.520482758620702"/>
    <n v="284.05303448275896"/>
    <n v="1343.776965517241"/>
  </r>
  <r>
    <n v="2088"/>
    <x v="306"/>
    <x v="0"/>
    <s v="PROD-001"/>
    <x v="6"/>
    <n v="-46"/>
    <n v="0"/>
    <n v="498.79"/>
    <s v="Venta"/>
    <s v="Venta Directa Online"/>
    <n v="22944.34"/>
    <n v="111.99406451612904"/>
    <n v="5151.7269677419363"/>
    <n v="17792.613032258065"/>
  </r>
  <r>
    <n v="2089"/>
    <x v="306"/>
    <x v="2"/>
    <s v="PROD-010"/>
    <x v="4"/>
    <n v="277"/>
    <n v="25.13"/>
    <n v="0"/>
    <s v="Compra"/>
    <s v="PowerCell Co,"/>
    <n v="0"/>
    <n v="10.520482758620702"/>
    <n v="0"/>
    <n v="0"/>
  </r>
  <r>
    <n v="2090"/>
    <x v="306"/>
    <x v="2"/>
    <s v="PROD-003"/>
    <x v="1"/>
    <n v="121"/>
    <n v="84.74"/>
    <n v="0"/>
    <s v="Compra"/>
    <s v="VisionParts"/>
    <n v="0"/>
    <n v="38.917210440456756"/>
    <n v="0"/>
    <n v="0"/>
  </r>
  <r>
    <n v="2091"/>
    <x v="306"/>
    <x v="2"/>
    <s v="PROD-007"/>
    <x v="0"/>
    <n v="70"/>
    <n v="66.61"/>
    <n v="0"/>
    <s v="Compra"/>
    <s v="PowerCell Co,"/>
    <n v="0"/>
    <n v="28.701865793780652"/>
    <n v="0"/>
    <n v="0"/>
  </r>
  <r>
    <n v="2092"/>
    <x v="307"/>
    <x v="1"/>
    <s v="PROD-009"/>
    <x v="3"/>
    <n v="55"/>
    <n v="152.54"/>
    <n v="0"/>
    <s v="Fabricación"/>
    <s v="N/A"/>
    <n v="0"/>
    <n v="66.956770642201846"/>
    <n v="0"/>
    <n v="0"/>
  </r>
  <r>
    <n v="2093"/>
    <x v="307"/>
    <x v="2"/>
    <s v="PROD-008"/>
    <x v="5"/>
    <n v="169"/>
    <n v="44.64"/>
    <n v="0"/>
    <s v="Compra"/>
    <s v="VisionParts"/>
    <n v="0"/>
    <n v="18.458651685393257"/>
    <n v="0"/>
    <n v="0"/>
  </r>
  <r>
    <n v="2094"/>
    <x v="307"/>
    <x v="0"/>
    <s v="PROD-002"/>
    <x v="2"/>
    <n v="-14"/>
    <n v="0"/>
    <n v="890.99"/>
    <s v="Venta"/>
    <s v="PC Gamers World"/>
    <n v="12473.86"/>
    <n v="206.67616747181975"/>
    <n v="2893.4663446054765"/>
    <n v="9580.3936553945241"/>
  </r>
  <r>
    <n v="2095"/>
    <x v="307"/>
    <x v="0"/>
    <s v="PROD-001"/>
    <x v="6"/>
    <n v="-22"/>
    <n v="0"/>
    <n v="499.11"/>
    <s v="Venta"/>
    <s v="EducaTech"/>
    <n v="10980.42"/>
    <n v="111.99406451612904"/>
    <n v="2463.869419354839"/>
    <n v="8516.550580645162"/>
  </r>
  <r>
    <n v="2096"/>
    <x v="307"/>
    <x v="0"/>
    <s v="PROD-006"/>
    <x v="7"/>
    <n v="-21"/>
    <n v="0"/>
    <n v="80.63"/>
    <s v="Venta"/>
    <s v="EducaTech"/>
    <n v="1693.23"/>
    <n v="15.49574137931034"/>
    <n v="325.41056896551714"/>
    <n v="1367.8194310344829"/>
  </r>
  <r>
    <n v="2097"/>
    <x v="307"/>
    <x v="0"/>
    <s v="PROD-009"/>
    <x v="3"/>
    <n v="-33"/>
    <n v="0"/>
    <n v="301.86"/>
    <s v="Venta"/>
    <s v="EducaTech"/>
    <n v="9961.380000000001"/>
    <n v="66.956770642201846"/>
    <n v="2209.5734311926608"/>
    <n v="7751.8065688073402"/>
  </r>
  <r>
    <n v="2098"/>
    <x v="307"/>
    <x v="2"/>
    <s v="PROD-003"/>
    <x v="1"/>
    <n v="290"/>
    <n v="86.6"/>
    <n v="0"/>
    <s v="Compra"/>
    <s v="PowerCell Co,"/>
    <n v="0"/>
    <n v="38.917210440456756"/>
    <n v="0"/>
    <n v="0"/>
  </r>
  <r>
    <n v="2099"/>
    <x v="308"/>
    <x v="1"/>
    <s v="PROD-001"/>
    <x v="6"/>
    <n v="37"/>
    <n v="250.21"/>
    <n v="0"/>
    <s v="Fabricación"/>
    <s v="N/A"/>
    <n v="0"/>
    <n v="111.99406451612904"/>
    <n v="0"/>
    <n v="0"/>
  </r>
  <r>
    <n v="2100"/>
    <x v="308"/>
    <x v="2"/>
    <s v="PROD-003"/>
    <x v="1"/>
    <n v="162"/>
    <n v="86.79"/>
    <n v="0"/>
    <s v="Compra"/>
    <s v="Componentes Globales"/>
    <n v="0"/>
    <n v="38.917210440456756"/>
    <n v="0"/>
    <n v="0"/>
  </r>
  <r>
    <n v="2101"/>
    <x v="308"/>
    <x v="0"/>
    <s v="PROD-007"/>
    <x v="0"/>
    <n v="-29"/>
    <n v="0"/>
    <n v="130.9"/>
    <s v="Venta"/>
    <s v="Global Office"/>
    <n v="3796.1000000000004"/>
    <n v="28.701865793780652"/>
    <n v="832.35410801963894"/>
    <n v="2963.7458919803612"/>
  </r>
  <r>
    <n v="2102"/>
    <x v="308"/>
    <x v="0"/>
    <s v="PROD-010"/>
    <x v="4"/>
    <n v="-50"/>
    <n v="0"/>
    <n v="59.8"/>
    <s v="Venta"/>
    <s v="Venta Directa Online"/>
    <n v="2990"/>
    <n v="10.520482758620702"/>
    <n v="526.02413793103506"/>
    <n v="2463.9758620689649"/>
  </r>
  <r>
    <n v="2103"/>
    <x v="308"/>
    <x v="0"/>
    <s v="PROD-007"/>
    <x v="0"/>
    <n v="-39"/>
    <n v="0"/>
    <n v="130.35"/>
    <s v="Venta"/>
    <s v="PC Gamers World"/>
    <n v="5083.6499999999996"/>
    <n v="28.701865793780652"/>
    <n v="1119.3727659574454"/>
    <n v="3964.2772340425545"/>
  </r>
  <r>
    <n v="2104"/>
    <x v="308"/>
    <x v="2"/>
    <s v="PROD-007"/>
    <x v="0"/>
    <n v="173"/>
    <n v="65.650000000000006"/>
    <n v="0"/>
    <s v="Compra"/>
    <s v="Componentes Globales"/>
    <n v="0"/>
    <n v="28.701865793780652"/>
    <n v="0"/>
    <n v="0"/>
  </r>
  <r>
    <n v="2105"/>
    <x v="308"/>
    <x v="1"/>
    <s v="PROD-009"/>
    <x v="3"/>
    <n v="55"/>
    <n v="147.15"/>
    <n v="0"/>
    <s v="Fabricación"/>
    <s v="N/A"/>
    <n v="0"/>
    <n v="66.956770642201846"/>
    <n v="0"/>
    <n v="0"/>
  </r>
  <r>
    <n v="2106"/>
    <x v="309"/>
    <x v="0"/>
    <s v="PROD-010"/>
    <x v="4"/>
    <n v="-46"/>
    <n v="0"/>
    <n v="60.15"/>
    <s v="Venta"/>
    <s v="EducaTech"/>
    <n v="2766.9"/>
    <n v="10.520482758620702"/>
    <n v="483.94220689655231"/>
    <n v="2282.9577931034478"/>
  </r>
  <r>
    <n v="2107"/>
    <x v="309"/>
    <x v="2"/>
    <s v="PROD-005"/>
    <x v="8"/>
    <n v="209"/>
    <n v="119.15"/>
    <n v="0"/>
    <s v="Compra"/>
    <s v="PowerCell Co,"/>
    <n v="0"/>
    <n v="54.214840425531932"/>
    <n v="0"/>
    <n v="0"/>
  </r>
  <r>
    <n v="2108"/>
    <x v="309"/>
    <x v="0"/>
    <s v="PROD-008"/>
    <x v="5"/>
    <n v="-45"/>
    <n v="0"/>
    <n v="95.07"/>
    <s v="Venta"/>
    <s v="Venta Directa Online"/>
    <n v="4278.1499999999996"/>
    <n v="18.458651685393257"/>
    <n v="830.63932584269651"/>
    <n v="3447.5106741573031"/>
  </r>
  <r>
    <n v="2109"/>
    <x v="309"/>
    <x v="2"/>
    <s v="PROD-006"/>
    <x v="7"/>
    <n v="101"/>
    <n v="35.74"/>
    <n v="0"/>
    <s v="Compra"/>
    <s v="TechSupplies Inc,"/>
    <n v="0"/>
    <n v="15.49574137931034"/>
    <n v="0"/>
    <n v="0"/>
  </r>
  <r>
    <n v="2110"/>
    <x v="309"/>
    <x v="0"/>
    <s v="PROD-003"/>
    <x v="1"/>
    <n v="-42"/>
    <n v="0"/>
    <n v="160.29"/>
    <s v="Venta"/>
    <s v="Venta Directa Online"/>
    <n v="6732.1799999999994"/>
    <n v="38.917210440456756"/>
    <n v="1634.5228384991838"/>
    <n v="5097.6571615008161"/>
  </r>
  <r>
    <n v="2111"/>
    <x v="309"/>
    <x v="0"/>
    <s v="PROD-001"/>
    <x v="6"/>
    <n v="-18"/>
    <n v="0"/>
    <n v="496.65"/>
    <s v="Venta"/>
    <s v="Global Office"/>
    <n v="8939.6999999999989"/>
    <n v="111.99406451612904"/>
    <n v="2015.8931612903227"/>
    <n v="6923.8068387096764"/>
  </r>
  <r>
    <n v="2112"/>
    <x v="310"/>
    <x v="1"/>
    <s v="PROD-002"/>
    <x v="2"/>
    <n v="39"/>
    <n v="451.63"/>
    <n v="0"/>
    <s v="Fabricación"/>
    <s v="N/A"/>
    <n v="0"/>
    <n v="206.67616747181975"/>
    <n v="0"/>
    <n v="0"/>
  </r>
  <r>
    <n v="2113"/>
    <x v="310"/>
    <x v="2"/>
    <s v="PROD-004"/>
    <x v="9"/>
    <n v="96"/>
    <n v="180.22"/>
    <n v="0"/>
    <s v="Compra"/>
    <s v="PowerCell Co,"/>
    <n v="0"/>
    <n v="81.910562499999997"/>
    <n v="0"/>
    <n v="0"/>
  </r>
  <r>
    <n v="2114"/>
    <x v="310"/>
    <x v="2"/>
    <s v="PROD-008"/>
    <x v="5"/>
    <n v="155"/>
    <n v="45.2"/>
    <n v="0"/>
    <s v="Compra"/>
    <s v="PowerCell Co,"/>
    <n v="0"/>
    <n v="18.458651685393257"/>
    <n v="0"/>
    <n v="0"/>
  </r>
  <r>
    <n v="2115"/>
    <x v="310"/>
    <x v="0"/>
    <s v="PROD-009"/>
    <x v="3"/>
    <n v="-11"/>
    <n v="0"/>
    <n v="296.86"/>
    <s v="Venta"/>
    <s v="Global Office"/>
    <n v="3265.46"/>
    <n v="66.956770642201846"/>
    <n v="736.52447706422026"/>
    <n v="2528.9355229357798"/>
  </r>
  <r>
    <n v="2116"/>
    <x v="310"/>
    <x v="0"/>
    <s v="PROD-010"/>
    <x v="4"/>
    <n v="-35"/>
    <n v="0"/>
    <n v="59.39"/>
    <s v="Venta"/>
    <s v="Global Office"/>
    <n v="2078.65"/>
    <n v="10.520482758620702"/>
    <n v="368.21689655172457"/>
    <n v="1710.4331034482755"/>
  </r>
  <r>
    <n v="2117"/>
    <x v="310"/>
    <x v="2"/>
    <s v="PROD-003"/>
    <x v="1"/>
    <n v="120"/>
    <n v="85.12"/>
    <n v="0"/>
    <s v="Compra"/>
    <s v="PowerCell Co,"/>
    <n v="0"/>
    <n v="38.917210440456756"/>
    <n v="0"/>
    <n v="0"/>
  </r>
  <r>
    <n v="2118"/>
    <x v="310"/>
    <x v="0"/>
    <s v="PROD-004"/>
    <x v="9"/>
    <n v="-44"/>
    <n v="0"/>
    <n v="352.06"/>
    <s v="Venta"/>
    <s v="CorpTech Solutions"/>
    <n v="15490.64"/>
    <n v="81.910562499999997"/>
    <n v="3604.06475"/>
    <n v="11886.57525"/>
  </r>
  <r>
    <n v="2119"/>
    <x v="311"/>
    <x v="0"/>
    <s v="PROD-007"/>
    <x v="0"/>
    <n v="-29"/>
    <n v="0"/>
    <n v="129.08000000000001"/>
    <s v="Venta"/>
    <s v="Global Office"/>
    <n v="3743.32"/>
    <n v="28.701865793780652"/>
    <n v="832.35410801963894"/>
    <n v="2910.9658919803614"/>
  </r>
  <r>
    <n v="2120"/>
    <x v="311"/>
    <x v="1"/>
    <s v="PROD-009"/>
    <x v="3"/>
    <n v="54"/>
    <n v="152.30000000000001"/>
    <n v="0"/>
    <s v="Fabricación"/>
    <s v="N/A"/>
    <n v="0"/>
    <n v="66.956770642201846"/>
    <n v="0"/>
    <n v="0"/>
  </r>
  <r>
    <n v="2121"/>
    <x v="311"/>
    <x v="0"/>
    <s v="PROD-002"/>
    <x v="2"/>
    <n v="-18"/>
    <n v="0"/>
    <n v="898.78"/>
    <s v="Venta"/>
    <s v="Global Office"/>
    <n v="16178.039999999999"/>
    <n v="206.67616747181975"/>
    <n v="3720.1710144927556"/>
    <n v="12457.868985507244"/>
  </r>
  <r>
    <n v="2122"/>
    <x v="311"/>
    <x v="1"/>
    <s v="PROD-001"/>
    <x v="6"/>
    <n v="96"/>
    <n v="248.68"/>
    <n v="0"/>
    <s v="Fabricación"/>
    <s v="N/A"/>
    <n v="0"/>
    <n v="111.99406451612904"/>
    <n v="0"/>
    <n v="0"/>
  </r>
  <r>
    <n v="2123"/>
    <x v="311"/>
    <x v="2"/>
    <s v="PROD-003"/>
    <x v="1"/>
    <n v="180"/>
    <n v="86.49"/>
    <n v="0"/>
    <s v="Compra"/>
    <s v="PowerCell Co,"/>
    <n v="0"/>
    <n v="38.917210440456756"/>
    <n v="0"/>
    <n v="0"/>
  </r>
  <r>
    <n v="2124"/>
    <x v="311"/>
    <x v="2"/>
    <s v="PROD-008"/>
    <x v="5"/>
    <n v="131"/>
    <n v="45.6"/>
    <n v="0"/>
    <s v="Compra"/>
    <s v="Componentes Globales"/>
    <n v="0"/>
    <n v="18.458651685393257"/>
    <n v="0"/>
    <n v="0"/>
  </r>
  <r>
    <n v="2125"/>
    <x v="311"/>
    <x v="1"/>
    <s v="PROD-009"/>
    <x v="3"/>
    <n v="21"/>
    <n v="147.05000000000001"/>
    <n v="0"/>
    <s v="Fabricación"/>
    <s v="N/A"/>
    <n v="0"/>
    <n v="66.956770642201846"/>
    <n v="0"/>
    <n v="0"/>
  </r>
  <r>
    <n v="2126"/>
    <x v="312"/>
    <x v="0"/>
    <s v="PROD-003"/>
    <x v="1"/>
    <n v="-10"/>
    <n v="0"/>
    <n v="161.09"/>
    <s v="Venta"/>
    <s v="CorpTech Solutions"/>
    <n v="1610.9"/>
    <n v="38.917210440456756"/>
    <n v="389.17210440456756"/>
    <n v="1221.7278955954325"/>
  </r>
  <r>
    <n v="2127"/>
    <x v="312"/>
    <x v="0"/>
    <s v="PROD-007"/>
    <x v="0"/>
    <n v="-20"/>
    <n v="0"/>
    <n v="129.86000000000001"/>
    <s v="Venta"/>
    <s v="CorpTech Solutions"/>
    <n v="2597.2000000000003"/>
    <n v="28.701865793780652"/>
    <n v="574.03731587561299"/>
    <n v="2023.1626841243874"/>
  </r>
  <r>
    <n v="2128"/>
    <x v="312"/>
    <x v="1"/>
    <s v="PROD-002"/>
    <x v="2"/>
    <n v="62"/>
    <n v="458.46"/>
    <n v="0"/>
    <s v="Fabricación"/>
    <s v="N/A"/>
    <n v="0"/>
    <n v="206.67616747181975"/>
    <n v="0"/>
    <n v="0"/>
  </r>
  <r>
    <n v="2129"/>
    <x v="312"/>
    <x v="0"/>
    <s v="PROD-009"/>
    <x v="3"/>
    <n v="-5"/>
    <n v="0"/>
    <n v="296.24"/>
    <s v="Venta"/>
    <s v="EducaTech"/>
    <n v="1481.2"/>
    <n v="66.956770642201846"/>
    <n v="334.78385321100922"/>
    <n v="1146.4161467889908"/>
  </r>
  <r>
    <n v="2130"/>
    <x v="312"/>
    <x v="0"/>
    <s v="PROD-002"/>
    <x v="2"/>
    <n v="-41"/>
    <n v="0"/>
    <n v="896.61"/>
    <s v="Venta"/>
    <s v="Global Office"/>
    <n v="36761.01"/>
    <n v="206.67616747181975"/>
    <n v="8473.7228663446094"/>
    <n v="28287.287133655394"/>
  </r>
  <r>
    <n v="2131"/>
    <x v="312"/>
    <x v="2"/>
    <s v="PROD-003"/>
    <x v="1"/>
    <n v="156"/>
    <n v="86.69"/>
    <n v="0"/>
    <s v="Compra"/>
    <s v="PowerCell Co,"/>
    <n v="0"/>
    <n v="38.917210440456756"/>
    <n v="0"/>
    <n v="0"/>
  </r>
  <r>
    <n v="2132"/>
    <x v="312"/>
    <x v="1"/>
    <s v="PROD-002"/>
    <x v="2"/>
    <n v="71"/>
    <n v="453.95"/>
    <n v="0"/>
    <s v="Fabricación"/>
    <s v="N/A"/>
    <n v="0"/>
    <n v="206.67616747181975"/>
    <n v="0"/>
    <n v="0"/>
  </r>
  <r>
    <n v="2133"/>
    <x v="313"/>
    <x v="0"/>
    <s v="PROD-004"/>
    <x v="9"/>
    <n v="-26"/>
    <n v="0"/>
    <n v="349.94"/>
    <s v="Venta"/>
    <s v="CorpTech Solutions"/>
    <n v="9098.44"/>
    <n v="81.910562499999997"/>
    <n v="2129.6746250000001"/>
    <n v="6968.7653750000009"/>
  </r>
  <r>
    <n v="2134"/>
    <x v="313"/>
    <x v="2"/>
    <s v="PROD-006"/>
    <x v="7"/>
    <n v="80"/>
    <n v="36.1"/>
    <n v="0"/>
    <s v="Compra"/>
    <s v="TechSupplies Inc,"/>
    <n v="0"/>
    <n v="15.49574137931034"/>
    <n v="0"/>
    <n v="0"/>
  </r>
  <r>
    <n v="2135"/>
    <x v="313"/>
    <x v="2"/>
    <s v="PROD-003"/>
    <x v="1"/>
    <n v="265"/>
    <n v="85.74"/>
    <n v="0"/>
    <s v="Compra"/>
    <s v="Componentes Globales"/>
    <n v="0"/>
    <n v="38.917210440456756"/>
    <n v="0"/>
    <n v="0"/>
  </r>
  <r>
    <n v="2136"/>
    <x v="313"/>
    <x v="0"/>
    <s v="PROD-001"/>
    <x v="6"/>
    <n v="-37"/>
    <n v="0"/>
    <n v="496.19"/>
    <s v="Venta"/>
    <s v="Global Office"/>
    <n v="18359.03"/>
    <n v="111.99406451612904"/>
    <n v="4143.7803870967746"/>
    <n v="14215.249612903224"/>
  </r>
  <r>
    <n v="2137"/>
    <x v="313"/>
    <x v="0"/>
    <s v="PROD-008"/>
    <x v="5"/>
    <n v="-30"/>
    <n v="0"/>
    <n v="94.99"/>
    <s v="Venta"/>
    <s v="Global Office"/>
    <n v="2849.7"/>
    <n v="18.458651685393257"/>
    <n v="553.75955056179771"/>
    <n v="2295.940449438202"/>
  </r>
  <r>
    <n v="2138"/>
    <x v="313"/>
    <x v="0"/>
    <s v="PROD-007"/>
    <x v="0"/>
    <n v="-23"/>
    <n v="0"/>
    <n v="130.65"/>
    <s v="Venta"/>
    <s v="CorpTech Solutions"/>
    <n v="3004.9500000000003"/>
    <n v="28.701865793780652"/>
    <n v="660.14291325695501"/>
    <n v="2344.8070867430451"/>
  </r>
  <r>
    <n v="2139"/>
    <x v="313"/>
    <x v="2"/>
    <s v="PROD-010"/>
    <x v="4"/>
    <n v="231"/>
    <n v="24.72"/>
    <n v="0"/>
    <s v="Compra"/>
    <s v="VisionParts"/>
    <n v="0"/>
    <n v="10.520482758620702"/>
    <n v="0"/>
    <n v="0"/>
  </r>
  <r>
    <n v="2140"/>
    <x v="314"/>
    <x v="2"/>
    <s v="PROD-003"/>
    <x v="1"/>
    <n v="238"/>
    <n v="85.08"/>
    <n v="0"/>
    <s v="Compra"/>
    <s v="VisionParts"/>
    <n v="0"/>
    <n v="38.917210440456756"/>
    <n v="0"/>
    <n v="0"/>
  </r>
  <r>
    <n v="2141"/>
    <x v="314"/>
    <x v="2"/>
    <s v="PROD-005"/>
    <x v="8"/>
    <n v="139"/>
    <n v="118.19"/>
    <n v="0"/>
    <s v="Compra"/>
    <s v="Componentes Globales"/>
    <n v="0"/>
    <n v="54.214840425531932"/>
    <n v="0"/>
    <n v="0"/>
  </r>
  <r>
    <n v="2142"/>
    <x v="314"/>
    <x v="2"/>
    <s v="PROD-003"/>
    <x v="1"/>
    <n v="107"/>
    <n v="86.74"/>
    <n v="0"/>
    <s v="Compra"/>
    <s v="VisionParts"/>
    <n v="0"/>
    <n v="38.917210440456756"/>
    <n v="0"/>
    <n v="0"/>
  </r>
  <r>
    <n v="2143"/>
    <x v="314"/>
    <x v="0"/>
    <s v="PROD-008"/>
    <x v="5"/>
    <n v="-44"/>
    <n v="0"/>
    <n v="95.53"/>
    <s v="Venta"/>
    <s v="Venta Directa Online"/>
    <n v="4203.32"/>
    <n v="18.458651685393257"/>
    <n v="812.18067415730332"/>
    <n v="3391.1393258426965"/>
  </r>
  <r>
    <n v="2144"/>
    <x v="314"/>
    <x v="2"/>
    <s v="PROD-006"/>
    <x v="7"/>
    <n v="257"/>
    <n v="36.28"/>
    <n v="0"/>
    <s v="Compra"/>
    <s v="PowerCell Co,"/>
    <n v="0"/>
    <n v="15.49574137931034"/>
    <n v="0"/>
    <n v="0"/>
  </r>
  <r>
    <n v="2145"/>
    <x v="314"/>
    <x v="0"/>
    <s v="PROD-006"/>
    <x v="7"/>
    <n v="-32"/>
    <n v="0"/>
    <n v="80.260000000000005"/>
    <s v="Venta"/>
    <s v="PC Gamers World"/>
    <n v="2568.3200000000002"/>
    <n v="15.49574137931034"/>
    <n v="495.86372413793089"/>
    <n v="2072.4562758620691"/>
  </r>
  <r>
    <n v="2146"/>
    <x v="315"/>
    <x v="0"/>
    <s v="PROD-008"/>
    <x v="5"/>
    <n v="-34"/>
    <n v="0"/>
    <n v="94.52"/>
    <s v="Venta"/>
    <s v="Venta Directa Online"/>
    <n v="3213.68"/>
    <n v="18.458651685393257"/>
    <n v="627.59415730337071"/>
    <n v="2586.0858426966292"/>
  </r>
  <r>
    <n v="2147"/>
    <x v="315"/>
    <x v="1"/>
    <s v="PROD-001"/>
    <x v="6"/>
    <n v="60"/>
    <n v="254.43"/>
    <n v="0"/>
    <s v="Fabricación"/>
    <s v="N/A"/>
    <n v="0"/>
    <n v="111.99406451612904"/>
    <n v="0"/>
    <n v="0"/>
  </r>
  <r>
    <n v="2148"/>
    <x v="315"/>
    <x v="0"/>
    <s v="PROD-008"/>
    <x v="5"/>
    <n v="-44"/>
    <n v="0"/>
    <n v="95.22"/>
    <s v="Venta"/>
    <s v="EducaTech"/>
    <n v="4189.68"/>
    <n v="18.458651685393257"/>
    <n v="812.18067415730332"/>
    <n v="3377.4993258426971"/>
  </r>
  <r>
    <n v="2149"/>
    <x v="315"/>
    <x v="2"/>
    <s v="PROD-006"/>
    <x v="7"/>
    <n v="156"/>
    <n v="35.659999999999997"/>
    <n v="0"/>
    <s v="Compra"/>
    <s v="TechSupplies Inc,"/>
    <n v="0"/>
    <n v="15.49574137931034"/>
    <n v="0"/>
    <n v="0"/>
  </r>
  <r>
    <n v="2150"/>
    <x v="315"/>
    <x v="2"/>
    <s v="PROD-003"/>
    <x v="1"/>
    <n v="292"/>
    <n v="84.93"/>
    <n v="0"/>
    <s v="Compra"/>
    <s v="Componentes Globales"/>
    <n v="0"/>
    <n v="38.917210440456756"/>
    <n v="0"/>
    <n v="0"/>
  </r>
  <r>
    <n v="2151"/>
    <x v="315"/>
    <x v="0"/>
    <s v="PROD-003"/>
    <x v="1"/>
    <n v="-13"/>
    <n v="0"/>
    <n v="158.4"/>
    <s v="Venta"/>
    <s v="PC Gamers World"/>
    <n v="2059.2000000000003"/>
    <n v="38.917210440456756"/>
    <n v="505.92373572593783"/>
    <n v="1553.2762642740624"/>
  </r>
  <r>
    <n v="2152"/>
    <x v="315"/>
    <x v="0"/>
    <s v="PROD-002"/>
    <x v="2"/>
    <n v="-49"/>
    <n v="0"/>
    <n v="900.74"/>
    <s v="Venta"/>
    <s v="EducaTech"/>
    <n v="44136.26"/>
    <n v="206.67616747181975"/>
    <n v="10127.132206119168"/>
    <n v="34009.127793880834"/>
  </r>
  <r>
    <n v="2153"/>
    <x v="316"/>
    <x v="0"/>
    <s v="PROD-007"/>
    <x v="0"/>
    <n v="-16"/>
    <n v="0"/>
    <n v="129.34"/>
    <s v="Venta"/>
    <s v="EducaTech"/>
    <n v="2069.44"/>
    <n v="28.701865793780652"/>
    <n v="459.22985270049043"/>
    <n v="1610.2101472995096"/>
  </r>
  <r>
    <n v="2154"/>
    <x v="316"/>
    <x v="2"/>
    <s v="PROD-003"/>
    <x v="1"/>
    <n v="241"/>
    <n v="86.13"/>
    <n v="0"/>
    <s v="Compra"/>
    <s v="Componentes Globales"/>
    <n v="0"/>
    <n v="38.917210440456756"/>
    <n v="0"/>
    <n v="0"/>
  </r>
  <r>
    <n v="2155"/>
    <x v="316"/>
    <x v="0"/>
    <s v="PROD-001"/>
    <x v="6"/>
    <n v="-45"/>
    <n v="0"/>
    <n v="501.71"/>
    <s v="Venta"/>
    <s v="EducaTech"/>
    <n v="22576.95"/>
    <n v="111.99406451612904"/>
    <n v="5039.7329032258067"/>
    <n v="17537.217096774195"/>
  </r>
  <r>
    <n v="2156"/>
    <x v="316"/>
    <x v="0"/>
    <s v="PROD-006"/>
    <x v="7"/>
    <n v="-35"/>
    <n v="0"/>
    <n v="80.02"/>
    <s v="Venta"/>
    <s v="PC Gamers World"/>
    <n v="2800.7"/>
    <n v="15.49574137931034"/>
    <n v="542.35094827586192"/>
    <n v="2258.349051724138"/>
  </r>
  <r>
    <n v="2157"/>
    <x v="316"/>
    <x v="0"/>
    <s v="PROD-005"/>
    <x v="8"/>
    <n v="-27"/>
    <n v="0"/>
    <n v="221.14"/>
    <s v="Venta"/>
    <s v="CorpTech Solutions"/>
    <n v="5970.78"/>
    <n v="54.214840425531932"/>
    <n v="1463.8006914893622"/>
    <n v="4506.9793085106376"/>
  </r>
  <r>
    <n v="2158"/>
    <x v="316"/>
    <x v="2"/>
    <s v="PROD-007"/>
    <x v="0"/>
    <n v="62"/>
    <n v="64.77"/>
    <n v="0"/>
    <s v="Compra"/>
    <s v="Componentes Globales"/>
    <n v="0"/>
    <n v="28.701865793780652"/>
    <n v="0"/>
    <n v="0"/>
  </r>
  <r>
    <n v="2159"/>
    <x v="316"/>
    <x v="0"/>
    <s v="PROD-002"/>
    <x v="2"/>
    <n v="-32"/>
    <n v="0"/>
    <n v="892.03"/>
    <s v="Venta"/>
    <s v="EducaTech"/>
    <n v="28544.959999999999"/>
    <n v="206.67616747181975"/>
    <n v="6613.6373590982321"/>
    <n v="21931.322640901766"/>
  </r>
  <r>
    <n v="2160"/>
    <x v="317"/>
    <x v="0"/>
    <s v="PROD-006"/>
    <x v="7"/>
    <n v="-16"/>
    <n v="0"/>
    <n v="79.819999999999993"/>
    <s v="Venta"/>
    <s v="PC Gamers World"/>
    <n v="1277.1199999999999"/>
    <n v="15.49574137931034"/>
    <n v="247.93186206896544"/>
    <n v="1029.1881379310344"/>
  </r>
  <r>
    <n v="2161"/>
    <x v="317"/>
    <x v="2"/>
    <s v="PROD-010"/>
    <x v="4"/>
    <n v="164"/>
    <n v="24.99"/>
    <n v="0"/>
    <s v="Compra"/>
    <s v="Componentes Globales"/>
    <n v="0"/>
    <n v="10.520482758620702"/>
    <n v="0"/>
    <n v="0"/>
  </r>
  <r>
    <n v="2162"/>
    <x v="317"/>
    <x v="0"/>
    <s v="PROD-006"/>
    <x v="7"/>
    <n v="-15"/>
    <n v="0"/>
    <n v="79.34"/>
    <s v="Venta"/>
    <s v="CorpTech Solutions"/>
    <n v="1190.1000000000001"/>
    <n v="15.49574137931034"/>
    <n v="232.4361206896551"/>
    <n v="957.66387931034501"/>
  </r>
  <r>
    <n v="2163"/>
    <x v="317"/>
    <x v="0"/>
    <s v="PROD-005"/>
    <x v="8"/>
    <n v="-8"/>
    <n v="0"/>
    <n v="220.92"/>
    <s v="Venta"/>
    <s v="EducaTech"/>
    <n v="1767.36"/>
    <n v="54.214840425531932"/>
    <n v="433.71872340425546"/>
    <n v="1333.6412765957443"/>
  </r>
  <r>
    <n v="2164"/>
    <x v="317"/>
    <x v="1"/>
    <s v="PROD-002"/>
    <x v="2"/>
    <n v="27"/>
    <n v="450.46"/>
    <n v="0"/>
    <s v="Fabricación"/>
    <s v="N/A"/>
    <n v="0"/>
    <n v="206.67616747181975"/>
    <n v="0"/>
    <n v="0"/>
  </r>
  <r>
    <n v="2165"/>
    <x v="317"/>
    <x v="2"/>
    <s v="PROD-007"/>
    <x v="0"/>
    <n v="227"/>
    <n v="64.489999999999995"/>
    <n v="0"/>
    <s v="Compra"/>
    <s v="Componentes Globales"/>
    <n v="0"/>
    <n v="28.701865793780652"/>
    <n v="0"/>
    <n v="0"/>
  </r>
  <r>
    <n v="2166"/>
    <x v="317"/>
    <x v="0"/>
    <s v="PROD-007"/>
    <x v="0"/>
    <n v="-30"/>
    <n v="0"/>
    <n v="130.18"/>
    <s v="Venta"/>
    <s v="Venta Directa Online"/>
    <n v="3905.4"/>
    <n v="28.701865793780652"/>
    <n v="861.05597381341954"/>
    <n v="3044.3440261865808"/>
  </r>
  <r>
    <n v="2167"/>
    <x v="318"/>
    <x v="0"/>
    <s v="PROD-004"/>
    <x v="9"/>
    <n v="-14"/>
    <n v="0"/>
    <n v="352.32"/>
    <s v="Venta"/>
    <s v="Venta Directa Online"/>
    <n v="4932.4799999999996"/>
    <n v="81.910562499999997"/>
    <n v="1146.747875"/>
    <n v="3785.7321249999995"/>
  </r>
  <r>
    <n v="2168"/>
    <x v="318"/>
    <x v="2"/>
    <s v="PROD-005"/>
    <x v="8"/>
    <n v="81"/>
    <n v="118.84"/>
    <n v="0"/>
    <s v="Compra"/>
    <s v="VisionParts"/>
    <n v="0"/>
    <n v="54.214840425531932"/>
    <n v="0"/>
    <n v="0"/>
  </r>
  <r>
    <n v="2169"/>
    <x v="318"/>
    <x v="0"/>
    <s v="PROD-009"/>
    <x v="3"/>
    <n v="-18"/>
    <n v="0"/>
    <n v="297.79000000000002"/>
    <s v="Venta"/>
    <s v="EducaTech"/>
    <n v="5360.22"/>
    <n v="66.956770642201846"/>
    <n v="1205.2218715596332"/>
    <n v="4154.9981284403675"/>
  </r>
  <r>
    <n v="2170"/>
    <x v="318"/>
    <x v="2"/>
    <s v="PROD-004"/>
    <x v="9"/>
    <n v="111"/>
    <n v="180.92"/>
    <n v="0"/>
    <s v="Compra"/>
    <s v="TechSupplies Inc,"/>
    <n v="0"/>
    <n v="81.910562499999997"/>
    <n v="0"/>
    <n v="0"/>
  </r>
  <r>
    <n v="2171"/>
    <x v="318"/>
    <x v="0"/>
    <s v="PROD-002"/>
    <x v="2"/>
    <n v="-16"/>
    <n v="0"/>
    <n v="896.05"/>
    <s v="Venta"/>
    <s v="Global Office"/>
    <n v="14336.8"/>
    <n v="206.67616747181975"/>
    <n v="3306.818679549116"/>
    <n v="11029.981320450883"/>
  </r>
  <r>
    <n v="2172"/>
    <x v="318"/>
    <x v="0"/>
    <s v="PROD-003"/>
    <x v="1"/>
    <n v="-18"/>
    <n v="0"/>
    <n v="160.29"/>
    <s v="Venta"/>
    <s v="PC Gamers World"/>
    <n v="2885.22"/>
    <n v="38.917210440456756"/>
    <n v="700.50978792822161"/>
    <n v="2184.7102120717782"/>
  </r>
  <r>
    <n v="2173"/>
    <x v="318"/>
    <x v="2"/>
    <s v="PROD-006"/>
    <x v="7"/>
    <n v="185"/>
    <n v="36.15"/>
    <n v="0"/>
    <s v="Compra"/>
    <s v="PowerCell Co,"/>
    <n v="0"/>
    <n v="15.49574137931034"/>
    <n v="0"/>
    <n v="0"/>
  </r>
  <r>
    <n v="2174"/>
    <x v="319"/>
    <x v="0"/>
    <s v="PROD-001"/>
    <x v="6"/>
    <n v="-23"/>
    <n v="0"/>
    <n v="504.59"/>
    <s v="Venta"/>
    <s v="Global Office"/>
    <n v="11605.57"/>
    <n v="111.99406451612904"/>
    <n v="2575.8634838709681"/>
    <n v="9029.706516129032"/>
  </r>
  <r>
    <n v="2175"/>
    <x v="319"/>
    <x v="2"/>
    <s v="PROD-004"/>
    <x v="9"/>
    <n v="207"/>
    <n v="181.35"/>
    <n v="0"/>
    <s v="Compra"/>
    <s v="VisionParts"/>
    <n v="0"/>
    <n v="81.910562499999997"/>
    <n v="0"/>
    <n v="0"/>
  </r>
  <r>
    <n v="2176"/>
    <x v="319"/>
    <x v="2"/>
    <s v="PROD-010"/>
    <x v="4"/>
    <n v="127"/>
    <n v="25.31"/>
    <n v="0"/>
    <s v="Compra"/>
    <s v="PowerCell Co,"/>
    <n v="0"/>
    <n v="10.520482758620702"/>
    <n v="0"/>
    <n v="0"/>
  </r>
  <r>
    <n v="2177"/>
    <x v="319"/>
    <x v="1"/>
    <s v="PROD-002"/>
    <x v="2"/>
    <n v="91"/>
    <n v="450.08"/>
    <n v="0"/>
    <s v="Fabricación"/>
    <s v="N/A"/>
    <n v="0"/>
    <n v="206.67616747181975"/>
    <n v="0"/>
    <n v="0"/>
  </r>
  <r>
    <n v="2178"/>
    <x v="319"/>
    <x v="1"/>
    <s v="PROD-002"/>
    <x v="2"/>
    <n v="44"/>
    <n v="442.98"/>
    <n v="0"/>
    <s v="Fabricación"/>
    <s v="N/A"/>
    <n v="0"/>
    <n v="206.67616747181975"/>
    <n v="0"/>
    <n v="0"/>
  </r>
  <r>
    <n v="2179"/>
    <x v="319"/>
    <x v="0"/>
    <s v="PROD-007"/>
    <x v="0"/>
    <n v="-11"/>
    <n v="0"/>
    <n v="129.41"/>
    <s v="Venta"/>
    <s v="EducaTech"/>
    <n v="1423.51"/>
    <n v="28.701865793780652"/>
    <n v="315.72052373158715"/>
    <n v="1107.7894762684127"/>
  </r>
  <r>
    <n v="2180"/>
    <x v="320"/>
    <x v="1"/>
    <s v="PROD-001"/>
    <x v="6"/>
    <n v="64"/>
    <n v="254.17"/>
    <n v="0"/>
    <s v="Fabricación"/>
    <s v="N/A"/>
    <n v="0"/>
    <n v="111.99406451612904"/>
    <n v="0"/>
    <n v="0"/>
  </r>
  <r>
    <n v="2181"/>
    <x v="320"/>
    <x v="0"/>
    <s v="PROD-003"/>
    <x v="1"/>
    <n v="-49"/>
    <n v="0"/>
    <n v="161.37"/>
    <s v="Venta"/>
    <s v="Venta Directa Online"/>
    <n v="7907.13"/>
    <n v="38.917210440456756"/>
    <n v="1906.9433115823811"/>
    <n v="6000.1866884176188"/>
  </r>
  <r>
    <n v="2182"/>
    <x v="320"/>
    <x v="2"/>
    <s v="PROD-003"/>
    <x v="1"/>
    <n v="281"/>
    <n v="85.79"/>
    <n v="0"/>
    <s v="Compra"/>
    <s v="Componentes Globales"/>
    <n v="0"/>
    <n v="38.917210440456756"/>
    <n v="0"/>
    <n v="0"/>
  </r>
  <r>
    <n v="2183"/>
    <x v="320"/>
    <x v="0"/>
    <s v="PROD-001"/>
    <x v="6"/>
    <n v="-8"/>
    <n v="0"/>
    <n v="504.34"/>
    <s v="Venta"/>
    <s v="CorpTech Solutions"/>
    <n v="4034.72"/>
    <n v="111.99406451612904"/>
    <n v="895.95251612903235"/>
    <n v="3138.7674838709672"/>
  </r>
  <r>
    <n v="2184"/>
    <x v="320"/>
    <x v="2"/>
    <s v="PROD-003"/>
    <x v="1"/>
    <n v="274"/>
    <n v="86.18"/>
    <n v="0"/>
    <s v="Compra"/>
    <s v="PowerCell Co,"/>
    <n v="0"/>
    <n v="38.917210440456756"/>
    <n v="0"/>
    <n v="0"/>
  </r>
  <r>
    <n v="2185"/>
    <x v="320"/>
    <x v="2"/>
    <s v="PROD-010"/>
    <x v="4"/>
    <n v="54"/>
    <n v="24.58"/>
    <n v="0"/>
    <s v="Compra"/>
    <s v="VisionParts"/>
    <n v="0"/>
    <n v="10.520482758620702"/>
    <n v="0"/>
    <n v="0"/>
  </r>
  <r>
    <n v="2186"/>
    <x v="320"/>
    <x v="0"/>
    <s v="PROD-009"/>
    <x v="3"/>
    <n v="-21"/>
    <n v="0"/>
    <n v="296.12"/>
    <s v="Venta"/>
    <s v="CorpTech Solutions"/>
    <n v="6218.52"/>
    <n v="66.956770642201846"/>
    <n v="1406.0921834862388"/>
    <n v="4812.4278165137621"/>
  </r>
  <r>
    <n v="2187"/>
    <x v="321"/>
    <x v="0"/>
    <s v="PROD-005"/>
    <x v="8"/>
    <n v="-9"/>
    <n v="0"/>
    <n v="218.39"/>
    <s v="Venta"/>
    <s v="Global Office"/>
    <n v="1965.5099999999998"/>
    <n v="54.214840425531932"/>
    <n v="487.93356382978737"/>
    <n v="1477.5764361702124"/>
  </r>
  <r>
    <n v="2188"/>
    <x v="321"/>
    <x v="2"/>
    <s v="PROD-004"/>
    <x v="9"/>
    <n v="55"/>
    <n v="179.96"/>
    <n v="0"/>
    <s v="Compra"/>
    <s v="TechSupplies Inc,"/>
    <n v="0"/>
    <n v="81.910562499999997"/>
    <n v="0"/>
    <n v="0"/>
  </r>
  <r>
    <n v="2189"/>
    <x v="321"/>
    <x v="1"/>
    <s v="PROD-002"/>
    <x v="2"/>
    <n v="93"/>
    <n v="455.39"/>
    <n v="0"/>
    <s v="Fabricación"/>
    <s v="N/A"/>
    <n v="0"/>
    <n v="206.67616747181975"/>
    <n v="0"/>
    <n v="0"/>
  </r>
  <r>
    <n v="2190"/>
    <x v="321"/>
    <x v="2"/>
    <s v="PROD-004"/>
    <x v="9"/>
    <n v="96"/>
    <n v="179.14"/>
    <n v="0"/>
    <s v="Compra"/>
    <s v="VisionParts"/>
    <n v="0"/>
    <n v="81.910562499999997"/>
    <n v="0"/>
    <n v="0"/>
  </r>
  <r>
    <n v="2191"/>
    <x v="321"/>
    <x v="0"/>
    <s v="PROD-002"/>
    <x v="2"/>
    <n v="-41"/>
    <n v="0"/>
    <n v="901.27"/>
    <s v="Venta"/>
    <s v="Global Office"/>
    <n v="36952.07"/>
    <n v="206.67616747181975"/>
    <n v="8473.7228663446094"/>
    <n v="28478.347133655392"/>
  </r>
  <r>
    <n v="2192"/>
    <x v="321"/>
    <x v="2"/>
    <s v="PROD-006"/>
    <x v="7"/>
    <n v="177"/>
    <n v="35.79"/>
    <n v="0"/>
    <s v="Compra"/>
    <s v="VisionParts"/>
    <n v="0"/>
    <n v="15.49574137931034"/>
    <n v="0"/>
    <n v="0"/>
  </r>
  <r>
    <n v="2193"/>
    <x v="321"/>
    <x v="0"/>
    <s v="PROD-003"/>
    <x v="1"/>
    <n v="-48"/>
    <n v="0"/>
    <n v="160.22999999999999"/>
    <s v="Venta"/>
    <s v="Global Office"/>
    <n v="7691.0399999999991"/>
    <n v="38.917210440456756"/>
    <n v="1868.0261011419243"/>
    <n v="5823.0138988580748"/>
  </r>
  <r>
    <n v="2194"/>
    <x v="322"/>
    <x v="2"/>
    <s v="PROD-010"/>
    <x v="4"/>
    <n v="268"/>
    <n v="25.32"/>
    <n v="0"/>
    <s v="Compra"/>
    <s v="PowerCell Co,"/>
    <n v="0"/>
    <n v="10.520482758620702"/>
    <n v="0"/>
    <n v="0"/>
  </r>
  <r>
    <n v="2195"/>
    <x v="322"/>
    <x v="2"/>
    <s v="PROD-007"/>
    <x v="0"/>
    <n v="231"/>
    <n v="65.5"/>
    <n v="0"/>
    <s v="Compra"/>
    <s v="VisionParts"/>
    <n v="0"/>
    <n v="28.701865793780652"/>
    <n v="0"/>
    <n v="0"/>
  </r>
  <r>
    <n v="2196"/>
    <x v="322"/>
    <x v="0"/>
    <s v="PROD-003"/>
    <x v="1"/>
    <n v="-14"/>
    <n v="0"/>
    <n v="159.21"/>
    <s v="Venta"/>
    <s v="Venta Directa Online"/>
    <n v="2228.94"/>
    <n v="38.917210440456756"/>
    <n v="544.84094616639459"/>
    <n v="1684.0990538336055"/>
  </r>
  <r>
    <n v="2197"/>
    <x v="322"/>
    <x v="0"/>
    <s v="PROD-005"/>
    <x v="8"/>
    <n v="-22"/>
    <n v="0"/>
    <n v="219.14"/>
    <s v="Venta"/>
    <s v="Venta Directa Online"/>
    <n v="4821.08"/>
    <n v="54.214840425531932"/>
    <n v="1192.7264893617025"/>
    <n v="3628.3535106382974"/>
  </r>
  <r>
    <n v="2198"/>
    <x v="322"/>
    <x v="1"/>
    <s v="PROD-002"/>
    <x v="2"/>
    <n v="67"/>
    <n v="449.64"/>
    <n v="0"/>
    <s v="Fabricación"/>
    <s v="N/A"/>
    <n v="0"/>
    <n v="206.67616747181975"/>
    <n v="0"/>
    <n v="0"/>
  </r>
  <r>
    <n v="2199"/>
    <x v="322"/>
    <x v="2"/>
    <s v="PROD-005"/>
    <x v="8"/>
    <n v="223"/>
    <n v="120.86"/>
    <n v="0"/>
    <s v="Compra"/>
    <s v="PowerCell Co,"/>
    <n v="0"/>
    <n v="54.214840425531932"/>
    <n v="0"/>
    <n v="0"/>
  </r>
  <r>
    <n v="2200"/>
    <x v="322"/>
    <x v="0"/>
    <s v="PROD-008"/>
    <x v="5"/>
    <n v="-27"/>
    <n v="0"/>
    <n v="95.85"/>
    <s v="Venta"/>
    <s v="Venta Directa Online"/>
    <n v="2587.9499999999998"/>
    <n v="18.458651685393257"/>
    <n v="498.3835955056179"/>
    <n v="2089.5664044943819"/>
  </r>
  <r>
    <n v="2201"/>
    <x v="323"/>
    <x v="0"/>
    <s v="PROD-010"/>
    <x v="4"/>
    <n v="-32"/>
    <n v="0"/>
    <n v="59.88"/>
    <s v="Venta"/>
    <s v="Global Office"/>
    <n v="1916.16"/>
    <n v="10.520482758620702"/>
    <n v="336.65544827586245"/>
    <n v="1579.5045517241376"/>
  </r>
  <r>
    <n v="2202"/>
    <x v="323"/>
    <x v="2"/>
    <s v="PROD-010"/>
    <x v="4"/>
    <n v="98"/>
    <n v="24.5"/>
    <n v="0"/>
    <s v="Compra"/>
    <s v="VisionParts"/>
    <n v="0"/>
    <n v="10.520482758620702"/>
    <n v="0"/>
    <n v="0"/>
  </r>
  <r>
    <n v="2203"/>
    <x v="323"/>
    <x v="0"/>
    <s v="PROD-006"/>
    <x v="7"/>
    <n v="-18"/>
    <n v="0"/>
    <n v="79.38"/>
    <s v="Venta"/>
    <s v="Venta Directa Online"/>
    <n v="1428.84"/>
    <n v="15.49574137931034"/>
    <n v="278.92334482758611"/>
    <n v="1149.9166551724138"/>
  </r>
  <r>
    <n v="2204"/>
    <x v="323"/>
    <x v="0"/>
    <s v="PROD-009"/>
    <x v="3"/>
    <n v="-40"/>
    <n v="0"/>
    <n v="298.85000000000002"/>
    <s v="Venta"/>
    <s v="EducaTech"/>
    <n v="11954"/>
    <n v="66.956770642201846"/>
    <n v="2678.2708256880737"/>
    <n v="9275.7291743119258"/>
  </r>
  <r>
    <n v="2205"/>
    <x v="323"/>
    <x v="0"/>
    <s v="PROD-004"/>
    <x v="9"/>
    <n v="-41"/>
    <n v="0"/>
    <n v="352.78"/>
    <s v="Venta"/>
    <s v="PC Gamers World"/>
    <n v="14463.98"/>
    <n v="81.910562499999997"/>
    <n v="3358.3330624999999"/>
    <n v="11105.6469375"/>
  </r>
  <r>
    <n v="2206"/>
    <x v="323"/>
    <x v="0"/>
    <s v="PROD-007"/>
    <x v="0"/>
    <n v="-13"/>
    <n v="0"/>
    <n v="130.13"/>
    <s v="Venta"/>
    <s v="PC Gamers World"/>
    <n v="1691.69"/>
    <n v="28.701865793780652"/>
    <n v="373.12425531914846"/>
    <n v="1318.5657446808516"/>
  </r>
  <r>
    <n v="2207"/>
    <x v="323"/>
    <x v="2"/>
    <s v="PROD-007"/>
    <x v="0"/>
    <n v="276"/>
    <n v="64.11"/>
    <n v="0"/>
    <s v="Compra"/>
    <s v="TechSupplies Inc,"/>
    <n v="0"/>
    <n v="28.701865793780652"/>
    <n v="0"/>
    <n v="0"/>
  </r>
  <r>
    <n v="2208"/>
    <x v="324"/>
    <x v="2"/>
    <s v="PROD-007"/>
    <x v="0"/>
    <n v="274"/>
    <n v="64.22"/>
    <n v="0"/>
    <s v="Compra"/>
    <s v="VisionParts"/>
    <n v="0"/>
    <n v="28.701865793780652"/>
    <n v="0"/>
    <n v="0"/>
  </r>
  <r>
    <n v="2209"/>
    <x v="324"/>
    <x v="0"/>
    <s v="PROD-010"/>
    <x v="4"/>
    <n v="-11"/>
    <n v="0"/>
    <n v="59.64"/>
    <s v="Venta"/>
    <s v="Venta Directa Online"/>
    <n v="656.04"/>
    <n v="10.520482758620702"/>
    <n v="115.72531034482772"/>
    <n v="540.31468965517229"/>
  </r>
  <r>
    <n v="2210"/>
    <x v="324"/>
    <x v="0"/>
    <s v="PROD-006"/>
    <x v="7"/>
    <n v="-46"/>
    <n v="0"/>
    <n v="79.569999999999993"/>
    <s v="Venta"/>
    <s v="Venta Directa Online"/>
    <n v="3660.22"/>
    <n v="15.49574137931034"/>
    <n v="712.80410344827567"/>
    <n v="2947.415896551724"/>
  </r>
  <r>
    <n v="2211"/>
    <x v="324"/>
    <x v="0"/>
    <s v="PROD-001"/>
    <x v="6"/>
    <n v="-17"/>
    <n v="0"/>
    <n v="495"/>
    <s v="Venta"/>
    <s v="PC Gamers World"/>
    <n v="8415"/>
    <n v="111.99406451612904"/>
    <n v="1903.8990967741938"/>
    <n v="6511.1009032258062"/>
  </r>
  <r>
    <n v="2212"/>
    <x v="324"/>
    <x v="0"/>
    <s v="PROD-001"/>
    <x v="6"/>
    <n v="-8"/>
    <n v="0"/>
    <n v="498.89"/>
    <s v="Venta"/>
    <s v="CorpTech Solutions"/>
    <n v="3991.12"/>
    <n v="111.99406451612904"/>
    <n v="895.95251612903235"/>
    <n v="3095.1674838709678"/>
  </r>
  <r>
    <n v="2213"/>
    <x v="324"/>
    <x v="2"/>
    <s v="PROD-008"/>
    <x v="5"/>
    <n v="158"/>
    <n v="45.96"/>
    <n v="0"/>
    <s v="Compra"/>
    <s v="TechSupplies Inc,"/>
    <n v="0"/>
    <n v="18.458651685393257"/>
    <n v="0"/>
    <n v="0"/>
  </r>
  <r>
    <n v="2214"/>
    <x v="324"/>
    <x v="0"/>
    <s v="PROD-006"/>
    <x v="7"/>
    <n v="-7"/>
    <n v="0"/>
    <n v="80.33"/>
    <s v="Venta"/>
    <s v="Global Office"/>
    <n v="562.30999999999995"/>
    <n v="15.49574137931034"/>
    <n v="108.47018965517238"/>
    <n v="453.83981034482758"/>
  </r>
  <r>
    <n v="2215"/>
    <x v="325"/>
    <x v="0"/>
    <s v="PROD-001"/>
    <x v="6"/>
    <n v="-33"/>
    <n v="0"/>
    <n v="500.05"/>
    <s v="Venta"/>
    <s v="EducaTech"/>
    <n v="16501.650000000001"/>
    <n v="111.99406451612904"/>
    <n v="3695.8041290322585"/>
    <n v="12805.845870967743"/>
  </r>
  <r>
    <n v="2216"/>
    <x v="325"/>
    <x v="0"/>
    <s v="PROD-002"/>
    <x v="2"/>
    <n v="-41"/>
    <n v="0"/>
    <n v="895.74"/>
    <s v="Venta"/>
    <s v="PC Gamers World"/>
    <n v="36725.340000000004"/>
    <n v="206.67616747181975"/>
    <n v="8473.7228663446094"/>
    <n v="28251.617133655396"/>
  </r>
  <r>
    <n v="2217"/>
    <x v="325"/>
    <x v="0"/>
    <s v="PROD-008"/>
    <x v="5"/>
    <n v="-21"/>
    <n v="0"/>
    <n v="94.93"/>
    <s v="Venta"/>
    <s v="Venta Directa Online"/>
    <n v="1993.5300000000002"/>
    <n v="18.458651685393257"/>
    <n v="387.63168539325841"/>
    <n v="1605.8983146067417"/>
  </r>
  <r>
    <n v="2218"/>
    <x v="325"/>
    <x v="2"/>
    <s v="PROD-010"/>
    <x v="4"/>
    <n v="144"/>
    <n v="24.58"/>
    <n v="0"/>
    <s v="Compra"/>
    <s v="TechSupplies Inc,"/>
    <n v="0"/>
    <n v="10.520482758620702"/>
    <n v="0"/>
    <n v="0"/>
  </r>
  <r>
    <n v="2219"/>
    <x v="325"/>
    <x v="2"/>
    <s v="PROD-004"/>
    <x v="9"/>
    <n v="164"/>
    <n v="183.25"/>
    <n v="0"/>
    <s v="Compra"/>
    <s v="VisionParts"/>
    <n v="0"/>
    <n v="81.910562499999997"/>
    <n v="0"/>
    <n v="0"/>
  </r>
  <r>
    <n v="2220"/>
    <x v="325"/>
    <x v="1"/>
    <s v="PROD-001"/>
    <x v="6"/>
    <n v="22"/>
    <n v="251.93"/>
    <n v="0"/>
    <s v="Fabricación"/>
    <s v="N/A"/>
    <n v="0"/>
    <n v="111.99406451612904"/>
    <n v="0"/>
    <n v="0"/>
  </r>
  <r>
    <n v="2221"/>
    <x v="326"/>
    <x v="1"/>
    <s v="PROD-009"/>
    <x v="3"/>
    <n v="35"/>
    <n v="149.74"/>
    <n v="0"/>
    <s v="Fabricación"/>
    <s v="N/A"/>
    <n v="0"/>
    <n v="66.956770642201846"/>
    <n v="0"/>
    <n v="0"/>
  </r>
  <r>
    <n v="2222"/>
    <x v="326"/>
    <x v="0"/>
    <s v="PROD-004"/>
    <x v="9"/>
    <n v="-14"/>
    <n v="0"/>
    <n v="347.66"/>
    <s v="Venta"/>
    <s v="Venta Directa Online"/>
    <n v="4867.2400000000007"/>
    <n v="81.910562499999997"/>
    <n v="1146.747875"/>
    <n v="3720.4921250000007"/>
  </r>
  <r>
    <n v="2223"/>
    <x v="326"/>
    <x v="0"/>
    <s v="PROD-009"/>
    <x v="3"/>
    <n v="-14"/>
    <n v="0"/>
    <n v="296.83"/>
    <s v="Venta"/>
    <s v="Global Office"/>
    <n v="4155.62"/>
    <n v="66.956770642201846"/>
    <n v="937.39478899082587"/>
    <n v="3218.225211009174"/>
  </r>
  <r>
    <n v="2224"/>
    <x v="326"/>
    <x v="2"/>
    <s v="PROD-007"/>
    <x v="0"/>
    <n v="86"/>
    <n v="66.7"/>
    <n v="0"/>
    <s v="Compra"/>
    <s v="TechSupplies Inc,"/>
    <n v="0"/>
    <n v="28.701865793780652"/>
    <n v="0"/>
    <n v="0"/>
  </r>
  <r>
    <n v="2225"/>
    <x v="326"/>
    <x v="0"/>
    <s v="PROD-009"/>
    <x v="3"/>
    <n v="-22"/>
    <n v="0"/>
    <n v="296.52"/>
    <s v="Venta"/>
    <s v="EducaTech"/>
    <n v="6523.44"/>
    <n v="66.956770642201846"/>
    <n v="1473.0489541284405"/>
    <n v="5050.3910458715591"/>
  </r>
  <r>
    <n v="2226"/>
    <x v="326"/>
    <x v="0"/>
    <s v="PROD-003"/>
    <x v="1"/>
    <n v="-49"/>
    <n v="0"/>
    <n v="158.63999999999999"/>
    <s v="Venta"/>
    <s v="Global Office"/>
    <n v="7773.36"/>
    <n v="38.917210440456756"/>
    <n v="1906.9433115823811"/>
    <n v="5866.4166884176184"/>
  </r>
  <r>
    <n v="2227"/>
    <x v="326"/>
    <x v="0"/>
    <s v="PROD-009"/>
    <x v="3"/>
    <n v="-11"/>
    <n v="0"/>
    <n v="300.91000000000003"/>
    <s v="Venta"/>
    <s v="CorpTech Solutions"/>
    <n v="3310.01"/>
    <n v="66.956770642201846"/>
    <n v="736.52447706422026"/>
    <n v="2573.48552293578"/>
  </r>
  <r>
    <n v="2228"/>
    <x v="327"/>
    <x v="1"/>
    <s v="PROD-009"/>
    <x v="3"/>
    <n v="42"/>
    <n v="152.88999999999999"/>
    <n v="0"/>
    <s v="Fabricación"/>
    <s v="N/A"/>
    <n v="0"/>
    <n v="66.956770642201846"/>
    <n v="0"/>
    <n v="0"/>
  </r>
  <r>
    <n v="2229"/>
    <x v="327"/>
    <x v="1"/>
    <s v="PROD-009"/>
    <x v="3"/>
    <n v="28"/>
    <n v="148.34"/>
    <n v="0"/>
    <s v="Fabricación"/>
    <s v="N/A"/>
    <n v="0"/>
    <n v="66.956770642201846"/>
    <n v="0"/>
    <n v="0"/>
  </r>
  <r>
    <n v="2230"/>
    <x v="327"/>
    <x v="2"/>
    <s v="PROD-006"/>
    <x v="7"/>
    <n v="52"/>
    <n v="35.26"/>
    <n v="0"/>
    <s v="Compra"/>
    <s v="VisionParts"/>
    <n v="0"/>
    <n v="15.49574137931034"/>
    <n v="0"/>
    <n v="0"/>
  </r>
  <r>
    <n v="2231"/>
    <x v="327"/>
    <x v="1"/>
    <s v="PROD-009"/>
    <x v="3"/>
    <n v="40"/>
    <n v="151.93"/>
    <n v="0"/>
    <s v="Fabricación"/>
    <s v="N/A"/>
    <n v="0"/>
    <n v="66.956770642201846"/>
    <n v="0"/>
    <n v="0"/>
  </r>
  <r>
    <n v="2232"/>
    <x v="327"/>
    <x v="1"/>
    <s v="PROD-001"/>
    <x v="6"/>
    <n v="80"/>
    <n v="254.76"/>
    <n v="0"/>
    <s v="Fabricación"/>
    <s v="N/A"/>
    <n v="0"/>
    <n v="111.99406451612904"/>
    <n v="0"/>
    <n v="0"/>
  </r>
  <r>
    <n v="2233"/>
    <x v="327"/>
    <x v="0"/>
    <s v="PROD-003"/>
    <x v="1"/>
    <n v="-20"/>
    <n v="0"/>
    <n v="158.87"/>
    <s v="Venta"/>
    <s v="PC Gamers World"/>
    <n v="3177.4"/>
    <n v="38.917210440456756"/>
    <n v="778.34420880913513"/>
    <n v="2399.055791190865"/>
  </r>
  <r>
    <n v="2234"/>
    <x v="327"/>
    <x v="0"/>
    <s v="PROD-005"/>
    <x v="8"/>
    <n v="-34"/>
    <n v="0"/>
    <n v="219.92"/>
    <s v="Venta"/>
    <s v="EducaTech"/>
    <n v="7477.28"/>
    <n v="54.214840425531932"/>
    <n v="1843.3045744680858"/>
    <n v="5633.975425531914"/>
  </r>
  <r>
    <n v="2235"/>
    <x v="328"/>
    <x v="2"/>
    <s v="PROD-006"/>
    <x v="7"/>
    <n v="148"/>
    <n v="36.15"/>
    <n v="0"/>
    <s v="Compra"/>
    <s v="VisionParts"/>
    <n v="0"/>
    <n v="15.49574137931034"/>
    <n v="0"/>
    <n v="0"/>
  </r>
  <r>
    <n v="2236"/>
    <x v="328"/>
    <x v="2"/>
    <s v="PROD-006"/>
    <x v="7"/>
    <n v="111"/>
    <n v="35.94"/>
    <n v="0"/>
    <s v="Compra"/>
    <s v="TechSupplies Inc,"/>
    <n v="0"/>
    <n v="15.49574137931034"/>
    <n v="0"/>
    <n v="0"/>
  </r>
  <r>
    <n v="2237"/>
    <x v="328"/>
    <x v="1"/>
    <s v="PROD-002"/>
    <x v="2"/>
    <n v="74"/>
    <n v="454.84"/>
    <n v="0"/>
    <s v="Fabricación"/>
    <s v="N/A"/>
    <n v="0"/>
    <n v="206.67616747181975"/>
    <n v="0"/>
    <n v="0"/>
  </r>
  <r>
    <n v="2238"/>
    <x v="328"/>
    <x v="0"/>
    <s v="PROD-004"/>
    <x v="9"/>
    <n v="-10"/>
    <n v="0"/>
    <n v="347.99"/>
    <s v="Venta"/>
    <s v="PC Gamers World"/>
    <n v="3479.9"/>
    <n v="81.910562499999997"/>
    <n v="819.10562499999992"/>
    <n v="2660.7943750000004"/>
  </r>
  <r>
    <n v="2239"/>
    <x v="328"/>
    <x v="1"/>
    <s v="PROD-001"/>
    <x v="6"/>
    <n v="92"/>
    <n v="247.53"/>
    <n v="0"/>
    <s v="Fabricación"/>
    <s v="N/A"/>
    <n v="0"/>
    <n v="111.99406451612904"/>
    <n v="0"/>
    <n v="0"/>
  </r>
  <r>
    <n v="2240"/>
    <x v="328"/>
    <x v="0"/>
    <s v="PROD-009"/>
    <x v="3"/>
    <n v="-33"/>
    <n v="0"/>
    <n v="300.55"/>
    <s v="Venta"/>
    <s v="Venta Directa Online"/>
    <n v="9918.15"/>
    <n v="66.956770642201846"/>
    <n v="2209.5734311926608"/>
    <n v="7708.5765688073388"/>
  </r>
  <r>
    <n v="2241"/>
    <x v="328"/>
    <x v="2"/>
    <s v="PROD-005"/>
    <x v="8"/>
    <n v="103"/>
    <n v="121.49"/>
    <n v="0"/>
    <s v="Compra"/>
    <s v="PowerCell Co,"/>
    <n v="0"/>
    <n v="54.214840425531932"/>
    <n v="0"/>
    <n v="0"/>
  </r>
  <r>
    <n v="2242"/>
    <x v="329"/>
    <x v="0"/>
    <s v="PROD-008"/>
    <x v="5"/>
    <n v="-21"/>
    <n v="0"/>
    <n v="95.63"/>
    <s v="Venta"/>
    <s v="CorpTech Solutions"/>
    <n v="2008.23"/>
    <n v="18.458651685393257"/>
    <n v="387.63168539325841"/>
    <n v="1620.5983146067415"/>
  </r>
  <r>
    <n v="2243"/>
    <x v="329"/>
    <x v="0"/>
    <s v="PROD-010"/>
    <x v="4"/>
    <n v="-11"/>
    <n v="0"/>
    <n v="59.86"/>
    <s v="Venta"/>
    <s v="Venta Directa Online"/>
    <n v="658.46"/>
    <n v="10.520482758620702"/>
    <n v="115.72531034482772"/>
    <n v="542.73468965517236"/>
  </r>
  <r>
    <n v="2244"/>
    <x v="329"/>
    <x v="0"/>
    <s v="PROD-004"/>
    <x v="9"/>
    <n v="-46"/>
    <n v="0"/>
    <n v="348.07"/>
    <s v="Venta"/>
    <s v="PC Gamers World"/>
    <n v="16011.22"/>
    <n v="81.910562499999997"/>
    <n v="3767.8858749999999"/>
    <n v="12243.334124999999"/>
  </r>
  <r>
    <n v="2245"/>
    <x v="329"/>
    <x v="0"/>
    <s v="PROD-009"/>
    <x v="3"/>
    <n v="-30"/>
    <n v="0"/>
    <n v="299.19"/>
    <s v="Venta"/>
    <s v="Global Office"/>
    <n v="8975.7000000000007"/>
    <n v="66.956770642201846"/>
    <n v="2008.7031192660554"/>
    <n v="6966.9968807339455"/>
  </r>
  <r>
    <n v="2246"/>
    <x v="329"/>
    <x v="2"/>
    <s v="PROD-010"/>
    <x v="4"/>
    <n v="244"/>
    <n v="24.88"/>
    <n v="0"/>
    <s v="Compra"/>
    <s v="Componentes Globales"/>
    <n v="0"/>
    <n v="10.520482758620702"/>
    <n v="0"/>
    <n v="0"/>
  </r>
  <r>
    <n v="2247"/>
    <x v="329"/>
    <x v="0"/>
    <s v="PROD-008"/>
    <x v="5"/>
    <n v="-23"/>
    <n v="0"/>
    <n v="95.63"/>
    <s v="Venta"/>
    <s v="PC Gamers World"/>
    <n v="2199.4899999999998"/>
    <n v="18.458651685393257"/>
    <n v="424.54898876404491"/>
    <n v="1774.9410112359549"/>
  </r>
  <r>
    <n v="2248"/>
    <x v="329"/>
    <x v="2"/>
    <s v="PROD-010"/>
    <x v="4"/>
    <n v="165"/>
    <n v="25.17"/>
    <n v="0"/>
    <s v="Compra"/>
    <s v="TechSupplies Inc,"/>
    <n v="0"/>
    <n v="10.520482758620702"/>
    <n v="0"/>
    <n v="0"/>
  </r>
  <r>
    <n v="2249"/>
    <x v="330"/>
    <x v="2"/>
    <s v="PROD-007"/>
    <x v="0"/>
    <n v="184"/>
    <n v="66.349999999999994"/>
    <n v="0"/>
    <s v="Compra"/>
    <s v="VisionParts"/>
    <n v="0"/>
    <n v="28.701865793780652"/>
    <n v="0"/>
    <n v="0"/>
  </r>
  <r>
    <n v="2250"/>
    <x v="330"/>
    <x v="1"/>
    <s v="PROD-002"/>
    <x v="2"/>
    <n v="27"/>
    <n v="448.18"/>
    <n v="0"/>
    <s v="Fabricación"/>
    <s v="N/A"/>
    <n v="0"/>
    <n v="206.67616747181975"/>
    <n v="0"/>
    <n v="0"/>
  </r>
  <r>
    <n v="2251"/>
    <x v="330"/>
    <x v="1"/>
    <s v="PROD-001"/>
    <x v="6"/>
    <n v="34"/>
    <n v="246.29"/>
    <n v="0"/>
    <s v="Fabricación"/>
    <s v="N/A"/>
    <n v="0"/>
    <n v="111.99406451612904"/>
    <n v="0"/>
    <n v="0"/>
  </r>
  <r>
    <n v="2252"/>
    <x v="330"/>
    <x v="1"/>
    <s v="PROD-001"/>
    <x v="6"/>
    <n v="49"/>
    <n v="247.22"/>
    <n v="0"/>
    <s v="Fabricación"/>
    <s v="N/A"/>
    <n v="0"/>
    <n v="111.99406451612904"/>
    <n v="0"/>
    <n v="0"/>
  </r>
  <r>
    <n v="2253"/>
    <x v="330"/>
    <x v="0"/>
    <s v="PROD-010"/>
    <x v="4"/>
    <n v="-10"/>
    <n v="0"/>
    <n v="59.89"/>
    <s v="Venta"/>
    <s v="Venta Directa Online"/>
    <n v="598.9"/>
    <n v="10.520482758620702"/>
    <n v="105.20482758620702"/>
    <n v="493.69517241379299"/>
  </r>
  <r>
    <n v="2254"/>
    <x v="330"/>
    <x v="2"/>
    <s v="PROD-006"/>
    <x v="7"/>
    <n v="281"/>
    <n v="36.5"/>
    <n v="0"/>
    <s v="Compra"/>
    <s v="PowerCell Co,"/>
    <n v="0"/>
    <n v="15.49574137931034"/>
    <n v="0"/>
    <n v="0"/>
  </r>
  <r>
    <n v="2255"/>
    <x v="331"/>
    <x v="2"/>
    <s v="PROD-007"/>
    <x v="0"/>
    <n v="246"/>
    <n v="65.33"/>
    <n v="0"/>
    <s v="Compra"/>
    <s v="TechSupplies Inc,"/>
    <n v="0"/>
    <n v="28.701865793780652"/>
    <n v="0"/>
    <n v="0"/>
  </r>
  <r>
    <n v="2256"/>
    <x v="331"/>
    <x v="2"/>
    <s v="PROD-010"/>
    <x v="4"/>
    <n v="180"/>
    <n v="24.94"/>
    <n v="0"/>
    <s v="Compra"/>
    <s v="PowerCell Co,"/>
    <n v="0"/>
    <n v="10.520482758620702"/>
    <n v="0"/>
    <n v="0"/>
  </r>
  <r>
    <n v="2257"/>
    <x v="331"/>
    <x v="0"/>
    <s v="PROD-010"/>
    <x v="4"/>
    <n v="-26"/>
    <n v="0"/>
    <n v="59.87"/>
    <s v="Venta"/>
    <s v="PC Gamers World"/>
    <n v="1556.62"/>
    <n v="10.520482758620702"/>
    <n v="273.53255172413822"/>
    <n v="1283.0874482758618"/>
  </r>
  <r>
    <n v="2258"/>
    <x v="331"/>
    <x v="1"/>
    <s v="PROD-009"/>
    <x v="3"/>
    <n v="92"/>
    <n v="149.44"/>
    <n v="0"/>
    <s v="Fabricación"/>
    <s v="N/A"/>
    <n v="0"/>
    <n v="66.956770642201846"/>
    <n v="0"/>
    <n v="0"/>
  </r>
  <r>
    <n v="2259"/>
    <x v="331"/>
    <x v="2"/>
    <s v="PROD-005"/>
    <x v="8"/>
    <n v="153"/>
    <n v="120.82"/>
    <n v="0"/>
    <s v="Compra"/>
    <s v="Componentes Globales"/>
    <n v="0"/>
    <n v="54.214840425531932"/>
    <n v="0"/>
    <n v="0"/>
  </r>
  <r>
    <n v="2260"/>
    <x v="331"/>
    <x v="0"/>
    <s v="PROD-004"/>
    <x v="9"/>
    <n v="-40"/>
    <n v="0"/>
    <n v="347.27"/>
    <s v="Venta"/>
    <s v="CorpTech Solutions"/>
    <n v="13890.8"/>
    <n v="81.910562499999997"/>
    <n v="3276.4224999999997"/>
    <n v="10614.377499999999"/>
  </r>
  <r>
    <n v="2261"/>
    <x v="331"/>
    <x v="0"/>
    <s v="PROD-008"/>
    <x v="5"/>
    <n v="-15"/>
    <n v="0"/>
    <n v="94.35"/>
    <s v="Venta"/>
    <s v="PC Gamers World"/>
    <n v="1415.25"/>
    <n v="18.458651685393257"/>
    <n v="276.87977528089885"/>
    <n v="1138.3702247191011"/>
  </r>
  <r>
    <n v="2262"/>
    <x v="332"/>
    <x v="2"/>
    <s v="PROD-003"/>
    <x v="1"/>
    <n v="206"/>
    <n v="86.84"/>
    <n v="0"/>
    <s v="Compra"/>
    <s v="VisionParts"/>
    <n v="0"/>
    <n v="38.917210440456756"/>
    <n v="0"/>
    <n v="0"/>
  </r>
  <r>
    <n v="2263"/>
    <x v="332"/>
    <x v="2"/>
    <s v="PROD-010"/>
    <x v="4"/>
    <n v="199"/>
    <n v="25"/>
    <n v="0"/>
    <s v="Compra"/>
    <s v="TechSupplies Inc,"/>
    <n v="0"/>
    <n v="10.520482758620702"/>
    <n v="0"/>
    <n v="0"/>
  </r>
  <r>
    <n v="2264"/>
    <x v="332"/>
    <x v="0"/>
    <s v="PROD-009"/>
    <x v="3"/>
    <n v="-42"/>
    <n v="0"/>
    <n v="300.11"/>
    <s v="Venta"/>
    <s v="Global Office"/>
    <n v="12604.62"/>
    <n v="66.956770642201846"/>
    <n v="2812.1843669724776"/>
    <n v="9792.4356330275223"/>
  </r>
  <r>
    <n v="2265"/>
    <x v="332"/>
    <x v="2"/>
    <s v="PROD-006"/>
    <x v="7"/>
    <n v="296"/>
    <n v="36.369999999999997"/>
    <n v="0"/>
    <s v="Compra"/>
    <s v="VisionParts"/>
    <n v="0"/>
    <n v="15.49574137931034"/>
    <n v="0"/>
    <n v="0"/>
  </r>
  <r>
    <n v="2266"/>
    <x v="332"/>
    <x v="0"/>
    <s v="PROD-002"/>
    <x v="2"/>
    <n v="-28"/>
    <n v="0"/>
    <n v="897.8"/>
    <s v="Venta"/>
    <s v="Global Office"/>
    <n v="25138.399999999998"/>
    <n v="206.67616747181975"/>
    <n v="5786.932689210953"/>
    <n v="19351.467310789045"/>
  </r>
  <r>
    <n v="2267"/>
    <x v="332"/>
    <x v="0"/>
    <s v="PROD-006"/>
    <x v="7"/>
    <n v="-24"/>
    <n v="0"/>
    <n v="79.260000000000005"/>
    <s v="Venta"/>
    <s v="Global Office"/>
    <n v="1902.2400000000002"/>
    <n v="15.49574137931034"/>
    <n v="371.89779310344818"/>
    <n v="1530.3422068965519"/>
  </r>
  <r>
    <n v="2268"/>
    <x v="332"/>
    <x v="0"/>
    <s v="PROD-007"/>
    <x v="0"/>
    <n v="-5"/>
    <n v="0"/>
    <n v="130.49"/>
    <s v="Venta"/>
    <s v="Global Office"/>
    <n v="652.45000000000005"/>
    <n v="28.701865793780652"/>
    <n v="143.50932896890325"/>
    <n v="508.94067103109683"/>
  </r>
  <r>
    <n v="2269"/>
    <x v="333"/>
    <x v="2"/>
    <s v="PROD-005"/>
    <x v="8"/>
    <n v="135"/>
    <n v="119.63"/>
    <n v="0"/>
    <s v="Compra"/>
    <s v="TechSupplies Inc,"/>
    <n v="0"/>
    <n v="54.214840425531932"/>
    <n v="0"/>
    <n v="0"/>
  </r>
  <r>
    <n v="2270"/>
    <x v="333"/>
    <x v="2"/>
    <s v="PROD-007"/>
    <x v="0"/>
    <n v="78"/>
    <n v="65.040000000000006"/>
    <n v="0"/>
    <s v="Compra"/>
    <s v="Componentes Globales"/>
    <n v="0"/>
    <n v="28.701865793780652"/>
    <n v="0"/>
    <n v="0"/>
  </r>
  <r>
    <n v="2271"/>
    <x v="333"/>
    <x v="2"/>
    <s v="PROD-008"/>
    <x v="5"/>
    <n v="243"/>
    <n v="45.8"/>
    <n v="0"/>
    <s v="Compra"/>
    <s v="TechSupplies Inc,"/>
    <n v="0"/>
    <n v="18.458651685393257"/>
    <n v="0"/>
    <n v="0"/>
  </r>
  <r>
    <n v="2272"/>
    <x v="333"/>
    <x v="0"/>
    <s v="PROD-008"/>
    <x v="5"/>
    <n v="-27"/>
    <n v="0"/>
    <n v="94.22"/>
    <s v="Venta"/>
    <s v="PC Gamers World"/>
    <n v="2543.94"/>
    <n v="18.458651685393257"/>
    <n v="498.3835955056179"/>
    <n v="2045.5564044943822"/>
  </r>
  <r>
    <n v="2273"/>
    <x v="333"/>
    <x v="1"/>
    <s v="PROD-009"/>
    <x v="3"/>
    <n v="43"/>
    <n v="151.32"/>
    <n v="0"/>
    <s v="Fabricación"/>
    <s v="N/A"/>
    <n v="0"/>
    <n v="66.956770642201846"/>
    <n v="0"/>
    <n v="0"/>
  </r>
  <r>
    <n v="2274"/>
    <x v="333"/>
    <x v="0"/>
    <s v="PROD-008"/>
    <x v="5"/>
    <n v="-22"/>
    <n v="0"/>
    <n v="94.3"/>
    <s v="Venta"/>
    <s v="PC Gamers World"/>
    <n v="2074.6"/>
    <n v="18.458651685393257"/>
    <n v="406.09033707865166"/>
    <n v="1668.5096629213483"/>
  </r>
  <r>
    <n v="2275"/>
    <x v="333"/>
    <x v="0"/>
    <s v="PROD-009"/>
    <x v="3"/>
    <n v="-33"/>
    <n v="0"/>
    <n v="298.33"/>
    <s v="Venta"/>
    <s v="PC Gamers World"/>
    <n v="9844.89"/>
    <n v="66.956770642201846"/>
    <n v="2209.5734311926608"/>
    <n v="7635.3165688073386"/>
  </r>
  <r>
    <n v="2276"/>
    <x v="334"/>
    <x v="2"/>
    <s v="PROD-010"/>
    <x v="4"/>
    <n v="253"/>
    <n v="25.45"/>
    <n v="0"/>
    <s v="Compra"/>
    <s v="VisionParts"/>
    <n v="0"/>
    <n v="10.520482758620702"/>
    <n v="0"/>
    <n v="0"/>
  </r>
  <r>
    <n v="2277"/>
    <x v="334"/>
    <x v="0"/>
    <s v="PROD-006"/>
    <x v="7"/>
    <n v="-39"/>
    <n v="0"/>
    <n v="80.13"/>
    <s v="Venta"/>
    <s v="EducaTech"/>
    <n v="3125.0699999999997"/>
    <n v="15.49574137931034"/>
    <n v="604.33391379310331"/>
    <n v="2520.7360862068963"/>
  </r>
  <r>
    <n v="2278"/>
    <x v="334"/>
    <x v="0"/>
    <s v="PROD-008"/>
    <x v="5"/>
    <n v="-49"/>
    <n v="0"/>
    <n v="94.45"/>
    <s v="Venta"/>
    <s v="PC Gamers World"/>
    <n v="4628.05"/>
    <n v="18.458651685393257"/>
    <n v="904.47393258426962"/>
    <n v="3723.5760674157304"/>
  </r>
  <r>
    <n v="2279"/>
    <x v="334"/>
    <x v="0"/>
    <s v="PROD-008"/>
    <x v="5"/>
    <n v="-50"/>
    <n v="0"/>
    <n v="95.92"/>
    <s v="Venta"/>
    <s v="PC Gamers World"/>
    <n v="4796"/>
    <n v="18.458651685393257"/>
    <n v="922.93258426966281"/>
    <n v="3873.0674157303374"/>
  </r>
  <r>
    <n v="2280"/>
    <x v="334"/>
    <x v="0"/>
    <s v="PROD-004"/>
    <x v="9"/>
    <n v="-36"/>
    <n v="0"/>
    <n v="346.97"/>
    <s v="Venta"/>
    <s v="PC Gamers World"/>
    <n v="12490.920000000002"/>
    <n v="81.910562499999997"/>
    <n v="2948.7802499999998"/>
    <n v="9542.1397500000021"/>
  </r>
  <r>
    <n v="2281"/>
    <x v="334"/>
    <x v="0"/>
    <s v="PROD-005"/>
    <x v="8"/>
    <n v="-22"/>
    <n v="0"/>
    <n v="218.22"/>
    <s v="Venta"/>
    <s v="CorpTech Solutions"/>
    <n v="4800.84"/>
    <n v="54.214840425531932"/>
    <n v="1192.7264893617025"/>
    <n v="3608.1135106382976"/>
  </r>
  <r>
    <n v="2282"/>
    <x v="334"/>
    <x v="0"/>
    <s v="PROD-001"/>
    <x v="6"/>
    <n v="-35"/>
    <n v="0"/>
    <n v="502.7"/>
    <s v="Venta"/>
    <s v="CorpTech Solutions"/>
    <n v="17594.5"/>
    <n v="111.99406451612904"/>
    <n v="3919.7922580645163"/>
    <n v="13674.707741935483"/>
  </r>
  <r>
    <n v="2283"/>
    <x v="335"/>
    <x v="0"/>
    <s v="PROD-007"/>
    <x v="0"/>
    <n v="-49"/>
    <n v="0"/>
    <n v="130.76"/>
    <s v="Venta"/>
    <s v="Global Office"/>
    <n v="6407.24"/>
    <n v="28.701865793780652"/>
    <n v="1406.3914238952518"/>
    <n v="5000.8485761047477"/>
  </r>
  <r>
    <n v="2284"/>
    <x v="335"/>
    <x v="0"/>
    <s v="PROD-008"/>
    <x v="5"/>
    <n v="-21"/>
    <n v="0"/>
    <n v="94.42"/>
    <s v="Venta"/>
    <s v="CorpTech Solutions"/>
    <n v="1982.82"/>
    <n v="18.458651685393257"/>
    <n v="387.63168539325841"/>
    <n v="1595.1883146067416"/>
  </r>
  <r>
    <n v="2285"/>
    <x v="335"/>
    <x v="2"/>
    <s v="PROD-007"/>
    <x v="0"/>
    <n v="229"/>
    <n v="64.14"/>
    <n v="0"/>
    <s v="Compra"/>
    <s v="Componentes Globales"/>
    <n v="0"/>
    <n v="28.701865793780652"/>
    <n v="0"/>
    <n v="0"/>
  </r>
  <r>
    <n v="2286"/>
    <x v="335"/>
    <x v="2"/>
    <s v="PROD-003"/>
    <x v="1"/>
    <n v="100"/>
    <n v="83.89"/>
    <n v="0"/>
    <s v="Compra"/>
    <s v="TechSupplies Inc,"/>
    <n v="0"/>
    <n v="38.917210440456756"/>
    <n v="0"/>
    <n v="0"/>
  </r>
  <r>
    <n v="2287"/>
    <x v="335"/>
    <x v="1"/>
    <s v="PROD-001"/>
    <x v="6"/>
    <n v="77"/>
    <n v="253.4"/>
    <n v="0"/>
    <s v="Fabricación"/>
    <s v="N/A"/>
    <n v="0"/>
    <n v="111.99406451612904"/>
    <n v="0"/>
    <n v="0"/>
  </r>
  <r>
    <n v="2288"/>
    <x v="335"/>
    <x v="0"/>
    <s v="PROD-004"/>
    <x v="9"/>
    <n v="-28"/>
    <n v="0"/>
    <n v="350.62"/>
    <s v="Venta"/>
    <s v="Venta Directa Online"/>
    <n v="9817.36"/>
    <n v="81.910562499999997"/>
    <n v="2293.49575"/>
    <n v="7523.8642500000005"/>
  </r>
  <r>
    <n v="2289"/>
    <x v="336"/>
    <x v="0"/>
    <s v="PROD-007"/>
    <x v="0"/>
    <n v="-19"/>
    <n v="0"/>
    <n v="129.38999999999999"/>
    <s v="Venta"/>
    <s v="Global Office"/>
    <n v="2458.41"/>
    <n v="28.701865793780652"/>
    <n v="545.33545008183239"/>
    <n v="1913.0745499181676"/>
  </r>
  <r>
    <n v="2290"/>
    <x v="336"/>
    <x v="1"/>
    <s v="PROD-009"/>
    <x v="3"/>
    <n v="34"/>
    <n v="147.41999999999999"/>
    <n v="0"/>
    <s v="Fabricación"/>
    <s v="N/A"/>
    <n v="0"/>
    <n v="66.956770642201846"/>
    <n v="0"/>
    <n v="0"/>
  </r>
  <r>
    <n v="2291"/>
    <x v="336"/>
    <x v="0"/>
    <s v="PROD-005"/>
    <x v="8"/>
    <n v="-31"/>
    <n v="0"/>
    <n v="218.97"/>
    <s v="Venta"/>
    <s v="PC Gamers World"/>
    <n v="6788.07"/>
    <n v="54.214840425531932"/>
    <n v="1680.6600531914899"/>
    <n v="5107.4099468085096"/>
  </r>
  <r>
    <n v="2292"/>
    <x v="336"/>
    <x v="0"/>
    <s v="PROD-001"/>
    <x v="6"/>
    <n v="-16"/>
    <n v="0"/>
    <n v="499.7"/>
    <s v="Venta"/>
    <s v="EducaTech"/>
    <n v="7995.2"/>
    <n v="111.99406451612904"/>
    <n v="1791.9050322580647"/>
    <n v="6203.2949677419347"/>
  </r>
  <r>
    <n v="2293"/>
    <x v="336"/>
    <x v="2"/>
    <s v="PROD-010"/>
    <x v="4"/>
    <n v="243"/>
    <n v="25.24"/>
    <n v="0"/>
    <s v="Compra"/>
    <s v="PowerCell Co,"/>
    <n v="0"/>
    <n v="10.520482758620702"/>
    <n v="0"/>
    <n v="0"/>
  </r>
  <r>
    <n v="2294"/>
    <x v="336"/>
    <x v="0"/>
    <s v="PROD-004"/>
    <x v="9"/>
    <n v="-34"/>
    <n v="0"/>
    <n v="348.92"/>
    <s v="Venta"/>
    <s v="CorpTech Solutions"/>
    <n v="11863.28"/>
    <n v="81.910562499999997"/>
    <n v="2784.9591249999999"/>
    <n v="9078.3208750000013"/>
  </r>
  <r>
    <n v="2295"/>
    <x v="336"/>
    <x v="1"/>
    <s v="PROD-001"/>
    <x v="6"/>
    <n v="30"/>
    <n v="255.25"/>
    <n v="0"/>
    <s v="Fabricación"/>
    <s v="N/A"/>
    <n v="0"/>
    <n v="111.99406451612904"/>
    <n v="0"/>
    <n v="0"/>
  </r>
  <r>
    <n v="2296"/>
    <x v="337"/>
    <x v="2"/>
    <s v="PROD-010"/>
    <x v="4"/>
    <n v="102"/>
    <n v="24.94"/>
    <n v="0"/>
    <s v="Compra"/>
    <s v="Componentes Globales"/>
    <n v="0"/>
    <n v="10.520482758620702"/>
    <n v="0"/>
    <n v="0"/>
  </r>
  <r>
    <n v="2297"/>
    <x v="337"/>
    <x v="2"/>
    <s v="PROD-008"/>
    <x v="5"/>
    <n v="96"/>
    <n v="44.86"/>
    <n v="0"/>
    <s v="Compra"/>
    <s v="Componentes Globales"/>
    <n v="0"/>
    <n v="18.458651685393257"/>
    <n v="0"/>
    <n v="0"/>
  </r>
  <r>
    <n v="2298"/>
    <x v="337"/>
    <x v="0"/>
    <s v="PROD-004"/>
    <x v="9"/>
    <n v="-19"/>
    <n v="0"/>
    <n v="348.33"/>
    <s v="Venta"/>
    <s v="EducaTech"/>
    <n v="6618.2699999999995"/>
    <n v="81.910562499999997"/>
    <n v="1556.3006874999999"/>
    <n v="5061.9693124999994"/>
  </r>
  <r>
    <n v="2299"/>
    <x v="337"/>
    <x v="2"/>
    <s v="PROD-007"/>
    <x v="0"/>
    <n v="206"/>
    <n v="65.92"/>
    <n v="0"/>
    <s v="Compra"/>
    <s v="PowerCell Co,"/>
    <n v="0"/>
    <n v="28.701865793780652"/>
    <n v="0"/>
    <n v="0"/>
  </r>
  <r>
    <n v="2300"/>
    <x v="337"/>
    <x v="2"/>
    <s v="PROD-003"/>
    <x v="1"/>
    <n v="195"/>
    <n v="86.56"/>
    <n v="0"/>
    <s v="Compra"/>
    <s v="VisionParts"/>
    <n v="0"/>
    <n v="38.917210440456756"/>
    <n v="0"/>
    <n v="0"/>
  </r>
  <r>
    <n v="2301"/>
    <x v="337"/>
    <x v="2"/>
    <s v="PROD-006"/>
    <x v="7"/>
    <n v="106"/>
    <n v="35.94"/>
    <n v="0"/>
    <s v="Compra"/>
    <s v="VisionParts"/>
    <n v="0"/>
    <n v="15.49574137931034"/>
    <n v="0"/>
    <n v="0"/>
  </r>
  <r>
    <n v="2302"/>
    <x v="337"/>
    <x v="0"/>
    <s v="PROD-004"/>
    <x v="9"/>
    <n v="-20"/>
    <n v="0"/>
    <n v="348.67"/>
    <s v="Venta"/>
    <s v="Global Office"/>
    <n v="6973.4000000000005"/>
    <n v="81.910562499999997"/>
    <n v="1638.2112499999998"/>
    <n v="5335.1887500000012"/>
  </r>
  <r>
    <n v="2303"/>
    <x v="338"/>
    <x v="0"/>
    <s v="PROD-008"/>
    <x v="5"/>
    <n v="-14"/>
    <n v="0"/>
    <n v="94.85"/>
    <s v="Venta"/>
    <s v="Global Office"/>
    <n v="1327.8999999999999"/>
    <n v="18.458651685393257"/>
    <n v="258.42112359550561"/>
    <n v="1069.4788764044943"/>
  </r>
  <r>
    <n v="2304"/>
    <x v="338"/>
    <x v="1"/>
    <s v="PROD-002"/>
    <x v="2"/>
    <n v="36"/>
    <n v="448.94"/>
    <n v="0"/>
    <s v="Fabricación"/>
    <s v="N/A"/>
    <n v="0"/>
    <n v="206.67616747181975"/>
    <n v="0"/>
    <n v="0"/>
  </r>
  <r>
    <n v="2305"/>
    <x v="338"/>
    <x v="2"/>
    <s v="PROD-005"/>
    <x v="8"/>
    <n v="88"/>
    <n v="120.41"/>
    <n v="0"/>
    <s v="Compra"/>
    <s v="VisionParts"/>
    <n v="0"/>
    <n v="54.214840425531932"/>
    <n v="0"/>
    <n v="0"/>
  </r>
  <r>
    <n v="2306"/>
    <x v="338"/>
    <x v="2"/>
    <s v="PROD-005"/>
    <x v="8"/>
    <n v="233"/>
    <n v="122"/>
    <n v="0"/>
    <s v="Compra"/>
    <s v="Componentes Globales"/>
    <n v="0"/>
    <n v="54.214840425531932"/>
    <n v="0"/>
    <n v="0"/>
  </r>
  <r>
    <n v="2307"/>
    <x v="338"/>
    <x v="0"/>
    <s v="PROD-007"/>
    <x v="0"/>
    <n v="-40"/>
    <n v="0"/>
    <n v="129.19"/>
    <s v="Venta"/>
    <s v="CorpTech Solutions"/>
    <n v="5167.6000000000004"/>
    <n v="28.701865793780652"/>
    <n v="1148.074631751226"/>
    <n v="4019.5253682487746"/>
  </r>
  <r>
    <n v="2308"/>
    <x v="338"/>
    <x v="0"/>
    <s v="PROD-005"/>
    <x v="8"/>
    <n v="-35"/>
    <n v="0"/>
    <n v="218.28"/>
    <s v="Venta"/>
    <s v="EducaTech"/>
    <n v="7639.8"/>
    <n v="54.214840425531932"/>
    <n v="1897.5194148936175"/>
    <n v="5742.2805851063822"/>
  </r>
  <r>
    <n v="2309"/>
    <x v="338"/>
    <x v="2"/>
    <s v="PROD-008"/>
    <x v="5"/>
    <n v="208"/>
    <n v="45.46"/>
    <n v="0"/>
    <s v="Compra"/>
    <s v="TechSupplies Inc,"/>
    <n v="0"/>
    <n v="18.458651685393257"/>
    <n v="0"/>
    <n v="0"/>
  </r>
  <r>
    <n v="2310"/>
    <x v="339"/>
    <x v="2"/>
    <s v="PROD-007"/>
    <x v="0"/>
    <n v="103"/>
    <n v="65.239999999999995"/>
    <n v="0"/>
    <s v="Compra"/>
    <s v="VisionParts"/>
    <n v="0"/>
    <n v="28.701865793780652"/>
    <n v="0"/>
    <n v="0"/>
  </r>
  <r>
    <n v="2311"/>
    <x v="339"/>
    <x v="0"/>
    <s v="PROD-009"/>
    <x v="3"/>
    <n v="-47"/>
    <n v="0"/>
    <n v="297.55"/>
    <s v="Venta"/>
    <s v="EducaTech"/>
    <n v="13984.85"/>
    <n v="66.956770642201846"/>
    <n v="3146.9682201834867"/>
    <n v="10837.881779816515"/>
  </r>
  <r>
    <n v="2312"/>
    <x v="339"/>
    <x v="1"/>
    <s v="PROD-001"/>
    <x v="6"/>
    <n v="26"/>
    <n v="252.56"/>
    <n v="0"/>
    <s v="Fabricación"/>
    <s v="N/A"/>
    <n v="0"/>
    <n v="111.99406451612904"/>
    <n v="0"/>
    <n v="0"/>
  </r>
  <r>
    <n v="2313"/>
    <x v="339"/>
    <x v="0"/>
    <s v="PROD-003"/>
    <x v="1"/>
    <n v="-12"/>
    <n v="0"/>
    <n v="161.05000000000001"/>
    <s v="Venta"/>
    <s v="Global Office"/>
    <n v="1932.6000000000001"/>
    <n v="38.917210440456756"/>
    <n v="467.00652528548108"/>
    <n v="1465.5934747145191"/>
  </r>
  <r>
    <n v="2314"/>
    <x v="339"/>
    <x v="2"/>
    <s v="PROD-010"/>
    <x v="4"/>
    <n v="200"/>
    <n v="24.73"/>
    <n v="0"/>
    <s v="Compra"/>
    <s v="VisionParts"/>
    <n v="0"/>
    <n v="10.520482758620702"/>
    <n v="0"/>
    <n v="0"/>
  </r>
  <r>
    <n v="2315"/>
    <x v="339"/>
    <x v="2"/>
    <s v="PROD-005"/>
    <x v="8"/>
    <n v="232"/>
    <n v="121.77"/>
    <n v="0"/>
    <s v="Compra"/>
    <s v="VisionParts"/>
    <n v="0"/>
    <n v="54.214840425531932"/>
    <n v="0"/>
    <n v="0"/>
  </r>
  <r>
    <n v="2316"/>
    <x v="339"/>
    <x v="2"/>
    <s v="PROD-004"/>
    <x v="9"/>
    <n v="135"/>
    <n v="182.85"/>
    <n v="0"/>
    <s v="Compra"/>
    <s v="Componentes Globales"/>
    <n v="0"/>
    <n v="81.910562499999997"/>
    <n v="0"/>
    <n v="0"/>
  </r>
  <r>
    <n v="2317"/>
    <x v="340"/>
    <x v="0"/>
    <s v="PROD-006"/>
    <x v="7"/>
    <n v="-20"/>
    <n v="0"/>
    <n v="80.73"/>
    <s v="Venta"/>
    <s v="Global Office"/>
    <n v="1614.6000000000001"/>
    <n v="15.49574137931034"/>
    <n v="309.9148275862068"/>
    <n v="1304.6851724137932"/>
  </r>
  <r>
    <n v="2318"/>
    <x v="340"/>
    <x v="0"/>
    <s v="PROD-001"/>
    <x v="6"/>
    <n v="-8"/>
    <n v="0"/>
    <n v="502.32"/>
    <s v="Venta"/>
    <s v="Venta Directa Online"/>
    <n v="4018.56"/>
    <n v="111.99406451612904"/>
    <n v="895.95251612903235"/>
    <n v="3122.6074838709674"/>
  </r>
  <r>
    <n v="2319"/>
    <x v="340"/>
    <x v="0"/>
    <s v="PROD-003"/>
    <x v="1"/>
    <n v="-18"/>
    <n v="0"/>
    <n v="160.22"/>
    <s v="Venta"/>
    <s v="EducaTech"/>
    <n v="2883.96"/>
    <n v="38.917210440456756"/>
    <n v="700.50978792822161"/>
    <n v="2183.4502120717784"/>
  </r>
  <r>
    <n v="2320"/>
    <x v="340"/>
    <x v="0"/>
    <s v="PROD-001"/>
    <x v="6"/>
    <n v="-35"/>
    <n v="0"/>
    <n v="497.33"/>
    <s v="Venta"/>
    <s v="Venta Directa Online"/>
    <n v="17406.55"/>
    <n v="111.99406451612904"/>
    <n v="3919.7922580645163"/>
    <n v="13486.757741935482"/>
  </r>
  <r>
    <n v="2321"/>
    <x v="340"/>
    <x v="0"/>
    <s v="PROD-007"/>
    <x v="0"/>
    <n v="-27"/>
    <n v="0"/>
    <n v="128.97"/>
    <s v="Venta"/>
    <s v="Venta Directa Online"/>
    <n v="3482.19"/>
    <n v="28.701865793780652"/>
    <n v="774.95037643207763"/>
    <n v="2707.2396235679225"/>
  </r>
  <r>
    <n v="2322"/>
    <x v="340"/>
    <x v="0"/>
    <s v="PROD-003"/>
    <x v="1"/>
    <n v="-49"/>
    <n v="0"/>
    <n v="160.32"/>
    <s v="Venta"/>
    <s v="Global Office"/>
    <n v="7855.6799999999994"/>
    <n v="38.917210440456756"/>
    <n v="1906.9433115823811"/>
    <n v="5948.7366884176181"/>
  </r>
  <r>
    <n v="2323"/>
    <x v="341"/>
    <x v="0"/>
    <s v="PROD-001"/>
    <x v="6"/>
    <n v="-5"/>
    <n v="0"/>
    <n v="496.26"/>
    <s v="Venta"/>
    <s v="Venta Directa Online"/>
    <n v="2481.3000000000002"/>
    <n v="111.99406451612904"/>
    <n v="559.97032258064519"/>
    <n v="1921.329677419355"/>
  </r>
  <r>
    <n v="2324"/>
    <x v="341"/>
    <x v="2"/>
    <s v="PROD-003"/>
    <x v="1"/>
    <n v="124"/>
    <n v="86.17"/>
    <n v="0"/>
    <s v="Compra"/>
    <s v="Componentes Globales"/>
    <n v="0"/>
    <n v="38.917210440456756"/>
    <n v="0"/>
    <n v="0"/>
  </r>
  <r>
    <n v="2325"/>
    <x v="341"/>
    <x v="0"/>
    <s v="PROD-002"/>
    <x v="2"/>
    <n v="-5"/>
    <n v="0"/>
    <n v="904.19"/>
    <s v="Venta"/>
    <s v="PC Gamers World"/>
    <n v="4520.9500000000007"/>
    <n v="206.67616747181975"/>
    <n v="1033.3808373590987"/>
    <n v="3487.5691626409021"/>
  </r>
  <r>
    <n v="2326"/>
    <x v="341"/>
    <x v="0"/>
    <s v="PROD-007"/>
    <x v="0"/>
    <n v="-28"/>
    <n v="0"/>
    <n v="131.03"/>
    <s v="Venta"/>
    <s v="EducaTech"/>
    <n v="3668.84"/>
    <n v="28.701865793780652"/>
    <n v="803.65224222585823"/>
    <n v="2865.187757774142"/>
  </r>
  <r>
    <n v="2327"/>
    <x v="341"/>
    <x v="0"/>
    <s v="PROD-008"/>
    <x v="5"/>
    <n v="-31"/>
    <n v="0"/>
    <n v="94.87"/>
    <s v="Venta"/>
    <s v="PC Gamers World"/>
    <n v="2940.9700000000003"/>
    <n v="18.458651685393257"/>
    <n v="572.2182022471909"/>
    <n v="2368.7517977528096"/>
  </r>
  <r>
    <n v="2328"/>
    <x v="341"/>
    <x v="2"/>
    <s v="PROD-008"/>
    <x v="5"/>
    <n v="187"/>
    <n v="44.77"/>
    <n v="0"/>
    <s v="Compra"/>
    <s v="VisionParts"/>
    <n v="0"/>
    <n v="18.458651685393257"/>
    <n v="0"/>
    <n v="0"/>
  </r>
  <r>
    <n v="2329"/>
    <x v="341"/>
    <x v="2"/>
    <s v="PROD-007"/>
    <x v="0"/>
    <n v="203"/>
    <n v="66.38"/>
    <n v="0"/>
    <s v="Compra"/>
    <s v="VisionParts"/>
    <n v="0"/>
    <n v="28.701865793780652"/>
    <n v="0"/>
    <n v="0"/>
  </r>
  <r>
    <n v="2330"/>
    <x v="342"/>
    <x v="0"/>
    <s v="PROD-006"/>
    <x v="7"/>
    <n v="-26"/>
    <n v="0"/>
    <n v="80.03"/>
    <s v="Venta"/>
    <s v="Global Office"/>
    <n v="2080.7800000000002"/>
    <n v="15.49574137931034"/>
    <n v="402.88927586206887"/>
    <n v="1677.8907241379313"/>
  </r>
  <r>
    <n v="2331"/>
    <x v="342"/>
    <x v="1"/>
    <s v="PROD-009"/>
    <x v="3"/>
    <n v="33"/>
    <n v="148.59"/>
    <n v="0"/>
    <s v="Fabricación"/>
    <s v="N/A"/>
    <n v="0"/>
    <n v="66.956770642201846"/>
    <n v="0"/>
    <n v="0"/>
  </r>
  <r>
    <n v="2332"/>
    <x v="342"/>
    <x v="2"/>
    <s v="PROD-010"/>
    <x v="4"/>
    <n v="167"/>
    <n v="24.58"/>
    <n v="0"/>
    <s v="Compra"/>
    <s v="Componentes Globales"/>
    <n v="0"/>
    <n v="10.520482758620702"/>
    <n v="0"/>
    <n v="0"/>
  </r>
  <r>
    <n v="2333"/>
    <x v="342"/>
    <x v="2"/>
    <s v="PROD-005"/>
    <x v="8"/>
    <n v="82"/>
    <n v="121.43"/>
    <n v="0"/>
    <s v="Compra"/>
    <s v="VisionParts"/>
    <n v="0"/>
    <n v="54.214840425531932"/>
    <n v="0"/>
    <n v="0"/>
  </r>
  <r>
    <n v="2334"/>
    <x v="342"/>
    <x v="0"/>
    <s v="PROD-001"/>
    <x v="6"/>
    <n v="-22"/>
    <n v="0"/>
    <n v="502.3"/>
    <s v="Venta"/>
    <s v="PC Gamers World"/>
    <n v="11050.6"/>
    <n v="111.99406451612904"/>
    <n v="2463.869419354839"/>
    <n v="8586.7305806451623"/>
  </r>
  <r>
    <n v="2335"/>
    <x v="342"/>
    <x v="1"/>
    <s v="PROD-002"/>
    <x v="2"/>
    <n v="90"/>
    <n v="450.16"/>
    <n v="0"/>
    <s v="Fabricación"/>
    <s v="N/A"/>
    <n v="0"/>
    <n v="206.67616747181975"/>
    <n v="0"/>
    <n v="0"/>
  </r>
  <r>
    <n v="2336"/>
    <x v="342"/>
    <x v="0"/>
    <s v="PROD-002"/>
    <x v="2"/>
    <n v="-44"/>
    <n v="0"/>
    <n v="902.45"/>
    <s v="Venta"/>
    <s v="Venta Directa Online"/>
    <n v="39707.800000000003"/>
    <n v="206.67616747181975"/>
    <n v="9093.7513687600695"/>
    <n v="30614.048631239933"/>
  </r>
  <r>
    <n v="2337"/>
    <x v="343"/>
    <x v="2"/>
    <s v="PROD-005"/>
    <x v="8"/>
    <n v="287"/>
    <n v="119.26"/>
    <n v="0"/>
    <s v="Compra"/>
    <s v="TechSupplies Inc,"/>
    <n v="0"/>
    <n v="54.214840425531932"/>
    <n v="0"/>
    <n v="0"/>
  </r>
  <r>
    <n v="2338"/>
    <x v="343"/>
    <x v="0"/>
    <s v="PROD-006"/>
    <x v="7"/>
    <n v="-39"/>
    <n v="0"/>
    <n v="79.92"/>
    <s v="Venta"/>
    <s v="Global Office"/>
    <n v="3116.88"/>
    <n v="15.49574137931034"/>
    <n v="604.33391379310331"/>
    <n v="2512.5460862068967"/>
  </r>
  <r>
    <n v="2339"/>
    <x v="343"/>
    <x v="0"/>
    <s v="PROD-010"/>
    <x v="4"/>
    <n v="-17"/>
    <n v="0"/>
    <n v="59.52"/>
    <s v="Venta"/>
    <s v="EducaTech"/>
    <n v="1011.84"/>
    <n v="10.520482758620702"/>
    <n v="178.84820689655191"/>
    <n v="832.99179310344812"/>
  </r>
  <r>
    <n v="2340"/>
    <x v="343"/>
    <x v="0"/>
    <s v="PROD-010"/>
    <x v="4"/>
    <n v="-14"/>
    <n v="0"/>
    <n v="59.91"/>
    <s v="Venta"/>
    <s v="EducaTech"/>
    <n v="838.74"/>
    <n v="10.520482758620702"/>
    <n v="147.28675862068982"/>
    <n v="691.45324137931016"/>
  </r>
  <r>
    <n v="2341"/>
    <x v="343"/>
    <x v="0"/>
    <s v="PROD-006"/>
    <x v="7"/>
    <n v="-26"/>
    <n v="0"/>
    <n v="79.819999999999993"/>
    <s v="Venta"/>
    <s v="EducaTech"/>
    <n v="2075.3199999999997"/>
    <n v="15.49574137931034"/>
    <n v="402.88927586206887"/>
    <n v="1672.4307241379308"/>
  </r>
  <r>
    <n v="2342"/>
    <x v="343"/>
    <x v="1"/>
    <s v="PROD-001"/>
    <x v="6"/>
    <n v="71"/>
    <n v="246.98"/>
    <n v="0"/>
    <s v="Fabricación"/>
    <s v="N/A"/>
    <n v="0"/>
    <n v="111.99406451612904"/>
    <n v="0"/>
    <n v="0"/>
  </r>
  <r>
    <n v="2343"/>
    <x v="343"/>
    <x v="2"/>
    <s v="PROD-004"/>
    <x v="9"/>
    <n v="214"/>
    <n v="178.57"/>
    <n v="0"/>
    <s v="Compra"/>
    <s v="Componentes Globales"/>
    <n v="0"/>
    <n v="81.910562499999997"/>
    <n v="0"/>
    <n v="0"/>
  </r>
  <r>
    <n v="2344"/>
    <x v="344"/>
    <x v="0"/>
    <s v="PROD-003"/>
    <x v="1"/>
    <n v="-23"/>
    <n v="0"/>
    <n v="159.08000000000001"/>
    <s v="Venta"/>
    <s v="Venta Directa Online"/>
    <n v="3658.84"/>
    <n v="38.917210440456756"/>
    <n v="895.09584013050539"/>
    <n v="2763.744159869495"/>
  </r>
  <r>
    <n v="2345"/>
    <x v="344"/>
    <x v="1"/>
    <s v="PROD-001"/>
    <x v="6"/>
    <n v="45"/>
    <n v="252.7"/>
    <n v="0"/>
    <s v="Fabricación"/>
    <s v="N/A"/>
    <n v="0"/>
    <n v="111.99406451612904"/>
    <n v="0"/>
    <n v="0"/>
  </r>
  <r>
    <n v="2346"/>
    <x v="344"/>
    <x v="2"/>
    <s v="PROD-006"/>
    <x v="7"/>
    <n v="85"/>
    <n v="35.549999999999997"/>
    <n v="0"/>
    <s v="Compra"/>
    <s v="Componentes Globales"/>
    <n v="0"/>
    <n v="15.49574137931034"/>
    <n v="0"/>
    <n v="0"/>
  </r>
  <r>
    <n v="2347"/>
    <x v="344"/>
    <x v="0"/>
    <s v="PROD-002"/>
    <x v="2"/>
    <n v="-27"/>
    <n v="0"/>
    <n v="903.21"/>
    <s v="Venta"/>
    <s v="PC Gamers World"/>
    <n v="24386.670000000002"/>
    <n v="206.67616747181975"/>
    <n v="5580.2565217391329"/>
    <n v="18806.413478260867"/>
  </r>
  <r>
    <n v="2348"/>
    <x v="344"/>
    <x v="2"/>
    <s v="PROD-007"/>
    <x v="0"/>
    <n v="165"/>
    <n v="65.069999999999993"/>
    <n v="0"/>
    <s v="Compra"/>
    <s v="TechSupplies Inc,"/>
    <n v="0"/>
    <n v="28.701865793780652"/>
    <n v="0"/>
    <n v="0"/>
  </r>
  <r>
    <n v="2349"/>
    <x v="344"/>
    <x v="0"/>
    <s v="PROD-001"/>
    <x v="6"/>
    <n v="-11"/>
    <n v="0"/>
    <n v="497.63"/>
    <s v="Venta"/>
    <s v="Venta Directa Online"/>
    <n v="5473.93"/>
    <n v="111.99406451612904"/>
    <n v="1231.9347096774195"/>
    <n v="4241.9952903225803"/>
  </r>
  <r>
    <n v="2350"/>
    <x v="344"/>
    <x v="0"/>
    <s v="PROD-001"/>
    <x v="6"/>
    <n v="-26"/>
    <n v="0"/>
    <n v="501.96"/>
    <s v="Venta"/>
    <s v="PC Gamers World"/>
    <n v="13050.96"/>
    <n v="111.99406451612904"/>
    <n v="2911.8456774193551"/>
    <n v="10139.114322580645"/>
  </r>
  <r>
    <n v="2351"/>
    <x v="345"/>
    <x v="1"/>
    <s v="PROD-002"/>
    <x v="2"/>
    <n v="80"/>
    <n v="450.72"/>
    <n v="0"/>
    <s v="Fabricación"/>
    <s v="N/A"/>
    <n v="0"/>
    <n v="206.67616747181975"/>
    <n v="0"/>
    <n v="0"/>
  </r>
  <r>
    <n v="2352"/>
    <x v="345"/>
    <x v="2"/>
    <s v="PROD-004"/>
    <x v="9"/>
    <n v="60"/>
    <n v="181.96"/>
    <n v="0"/>
    <s v="Compra"/>
    <s v="VisionParts"/>
    <n v="0"/>
    <n v="81.910562499999997"/>
    <n v="0"/>
    <n v="0"/>
  </r>
  <r>
    <n v="2353"/>
    <x v="345"/>
    <x v="2"/>
    <s v="PROD-003"/>
    <x v="1"/>
    <n v="184"/>
    <n v="86.14"/>
    <n v="0"/>
    <s v="Compra"/>
    <s v="TechSupplies Inc,"/>
    <n v="0"/>
    <n v="38.917210440456756"/>
    <n v="0"/>
    <n v="0"/>
  </r>
  <r>
    <n v="2354"/>
    <x v="345"/>
    <x v="0"/>
    <s v="PROD-010"/>
    <x v="4"/>
    <n v="-8"/>
    <n v="0"/>
    <n v="59.92"/>
    <s v="Venta"/>
    <s v="CorpTech Solutions"/>
    <n v="479.36"/>
    <n v="10.520482758620702"/>
    <n v="84.163862068965614"/>
    <n v="395.1961379310344"/>
  </r>
  <r>
    <n v="2355"/>
    <x v="345"/>
    <x v="2"/>
    <s v="PROD-008"/>
    <x v="5"/>
    <n v="228"/>
    <n v="45.28"/>
    <n v="0"/>
    <s v="Compra"/>
    <s v="PowerCell Co,"/>
    <n v="0"/>
    <n v="18.458651685393257"/>
    <n v="0"/>
    <n v="0"/>
  </r>
  <r>
    <n v="2356"/>
    <x v="345"/>
    <x v="1"/>
    <s v="PROD-001"/>
    <x v="6"/>
    <n v="87"/>
    <n v="250.84"/>
    <n v="0"/>
    <s v="Fabricación"/>
    <s v="N/A"/>
    <n v="0"/>
    <n v="111.99406451612904"/>
    <n v="0"/>
    <n v="0"/>
  </r>
  <r>
    <n v="2357"/>
    <x v="345"/>
    <x v="2"/>
    <s v="PROD-004"/>
    <x v="9"/>
    <n v="98"/>
    <n v="183.39"/>
    <n v="0"/>
    <s v="Compra"/>
    <s v="Componentes Globales"/>
    <n v="0"/>
    <n v="81.910562499999997"/>
    <n v="0"/>
    <n v="0"/>
  </r>
  <r>
    <n v="2358"/>
    <x v="346"/>
    <x v="0"/>
    <s v="PROD-005"/>
    <x v="8"/>
    <n v="-40"/>
    <n v="0"/>
    <n v="220.78"/>
    <s v="Venta"/>
    <s v="Venta Directa Online"/>
    <n v="8831.2000000000007"/>
    <n v="54.214840425531932"/>
    <n v="2168.5936170212772"/>
    <n v="6662.6063829787236"/>
  </r>
  <r>
    <n v="2359"/>
    <x v="346"/>
    <x v="1"/>
    <s v="PROD-009"/>
    <x v="3"/>
    <n v="96"/>
    <n v="151.72999999999999"/>
    <n v="0"/>
    <s v="Fabricación"/>
    <s v="N/A"/>
    <n v="0"/>
    <n v="66.956770642201846"/>
    <n v="0"/>
    <n v="0"/>
  </r>
  <r>
    <n v="2360"/>
    <x v="346"/>
    <x v="0"/>
    <s v="PROD-001"/>
    <x v="6"/>
    <n v="-17"/>
    <n v="0"/>
    <n v="504.48"/>
    <s v="Venta"/>
    <s v="PC Gamers World"/>
    <n v="8576.16"/>
    <n v="111.99406451612904"/>
    <n v="1903.8990967741938"/>
    <n v="6672.260903225806"/>
  </r>
  <r>
    <n v="2361"/>
    <x v="346"/>
    <x v="0"/>
    <s v="PROD-001"/>
    <x v="6"/>
    <n v="-6"/>
    <n v="0"/>
    <n v="497.97"/>
    <s v="Venta"/>
    <s v="PC Gamers World"/>
    <n v="2987.82"/>
    <n v="111.99406451612904"/>
    <n v="671.96438709677432"/>
    <n v="2315.8556129032258"/>
  </r>
  <r>
    <n v="2362"/>
    <x v="346"/>
    <x v="2"/>
    <s v="PROD-003"/>
    <x v="1"/>
    <n v="190"/>
    <n v="85.06"/>
    <n v="0"/>
    <s v="Compra"/>
    <s v="PowerCell Co,"/>
    <n v="0"/>
    <n v="38.917210440456756"/>
    <n v="0"/>
    <n v="0"/>
  </r>
  <r>
    <n v="2363"/>
    <x v="346"/>
    <x v="0"/>
    <s v="PROD-003"/>
    <x v="1"/>
    <n v="-15"/>
    <n v="0"/>
    <n v="161.47"/>
    <s v="Venta"/>
    <s v="Venta Directa Online"/>
    <n v="2422.0500000000002"/>
    <n v="38.917210440456756"/>
    <n v="583.75815660685134"/>
    <n v="1838.2918433931488"/>
  </r>
  <r>
    <n v="2364"/>
    <x v="347"/>
    <x v="2"/>
    <s v="PROD-005"/>
    <x v="8"/>
    <n v="238"/>
    <n v="121.06"/>
    <n v="0"/>
    <s v="Compra"/>
    <s v="PowerCell Co,"/>
    <n v="0"/>
    <n v="54.214840425531932"/>
    <n v="0"/>
    <n v="0"/>
  </r>
  <r>
    <n v="2365"/>
    <x v="347"/>
    <x v="0"/>
    <s v="PROD-004"/>
    <x v="9"/>
    <n v="-19"/>
    <n v="0"/>
    <n v="347.41"/>
    <s v="Venta"/>
    <s v="Global Office"/>
    <n v="6600.7900000000009"/>
    <n v="81.910562499999997"/>
    <n v="1556.3006874999999"/>
    <n v="5044.4893125000008"/>
  </r>
  <r>
    <n v="2366"/>
    <x v="347"/>
    <x v="0"/>
    <s v="PROD-005"/>
    <x v="8"/>
    <n v="-18"/>
    <n v="0"/>
    <n v="222.04"/>
    <s v="Venta"/>
    <s v="Venta Directa Online"/>
    <n v="3996.72"/>
    <n v="54.214840425531932"/>
    <n v="975.86712765957475"/>
    <n v="3020.8528723404252"/>
  </r>
  <r>
    <n v="2367"/>
    <x v="347"/>
    <x v="2"/>
    <s v="PROD-005"/>
    <x v="8"/>
    <n v="252"/>
    <n v="118.2"/>
    <n v="0"/>
    <s v="Compra"/>
    <s v="VisionParts"/>
    <n v="0"/>
    <n v="54.214840425531932"/>
    <n v="0"/>
    <n v="0"/>
  </r>
  <r>
    <n v="2368"/>
    <x v="347"/>
    <x v="0"/>
    <s v="PROD-008"/>
    <x v="5"/>
    <n v="-6"/>
    <n v="0"/>
    <n v="94.81"/>
    <s v="Venta"/>
    <s v="EducaTech"/>
    <n v="568.86"/>
    <n v="18.458651685393257"/>
    <n v="110.75191011235954"/>
    <n v="458.10808988764046"/>
  </r>
  <r>
    <n v="2369"/>
    <x v="347"/>
    <x v="0"/>
    <s v="PROD-010"/>
    <x v="4"/>
    <n v="-24"/>
    <n v="0"/>
    <n v="60.12"/>
    <s v="Venta"/>
    <s v="Venta Directa Online"/>
    <n v="1442.8799999999999"/>
    <n v="10.520482758620702"/>
    <n v="252.49158620689684"/>
    <n v="1190.3884137931032"/>
  </r>
  <r>
    <n v="2370"/>
    <x v="347"/>
    <x v="2"/>
    <s v="PROD-008"/>
    <x v="5"/>
    <n v="142"/>
    <n v="45.44"/>
    <n v="0"/>
    <s v="Compra"/>
    <s v="TechSupplies Inc,"/>
    <n v="0"/>
    <n v="18.458651685393257"/>
    <n v="0"/>
    <n v="0"/>
  </r>
  <r>
    <n v="2371"/>
    <x v="348"/>
    <x v="0"/>
    <s v="PROD-005"/>
    <x v="8"/>
    <n v="-14"/>
    <n v="0"/>
    <n v="219.27"/>
    <s v="Venta"/>
    <s v="CorpTech Solutions"/>
    <n v="3069.78"/>
    <n v="54.214840425531932"/>
    <n v="759.00776595744708"/>
    <n v="2310.772234042553"/>
  </r>
  <r>
    <n v="2372"/>
    <x v="348"/>
    <x v="0"/>
    <s v="PROD-007"/>
    <x v="0"/>
    <n v="-34"/>
    <n v="0"/>
    <n v="131.07"/>
    <s v="Venta"/>
    <s v="EducaTech"/>
    <n v="4456.38"/>
    <n v="28.701865793780652"/>
    <n v="975.86343698854216"/>
    <n v="3480.5165630114579"/>
  </r>
  <r>
    <n v="2373"/>
    <x v="348"/>
    <x v="2"/>
    <s v="PROD-007"/>
    <x v="0"/>
    <n v="97"/>
    <n v="65.489999999999995"/>
    <n v="0"/>
    <s v="Compra"/>
    <s v="TechSupplies Inc,"/>
    <n v="0"/>
    <n v="28.701865793780652"/>
    <n v="0"/>
    <n v="0"/>
  </r>
  <r>
    <n v="2374"/>
    <x v="348"/>
    <x v="0"/>
    <s v="PROD-005"/>
    <x v="8"/>
    <n v="-8"/>
    <n v="0"/>
    <n v="219.09"/>
    <s v="Venta"/>
    <s v="CorpTech Solutions"/>
    <n v="1752.72"/>
    <n v="54.214840425531932"/>
    <n v="433.71872340425546"/>
    <n v="1319.0012765957445"/>
  </r>
  <r>
    <n v="2375"/>
    <x v="348"/>
    <x v="2"/>
    <s v="PROD-007"/>
    <x v="0"/>
    <n v="80"/>
    <n v="66.510000000000005"/>
    <n v="0"/>
    <s v="Compra"/>
    <s v="PowerCell Co,"/>
    <n v="0"/>
    <n v="28.701865793780652"/>
    <n v="0"/>
    <n v="0"/>
  </r>
  <r>
    <n v="2376"/>
    <x v="348"/>
    <x v="0"/>
    <s v="PROD-002"/>
    <x v="2"/>
    <n v="-16"/>
    <n v="0"/>
    <n v="896.29"/>
    <s v="Venta"/>
    <s v="EducaTech"/>
    <n v="14340.64"/>
    <n v="206.67616747181975"/>
    <n v="3306.818679549116"/>
    <n v="11033.821320450883"/>
  </r>
  <r>
    <n v="2377"/>
    <x v="348"/>
    <x v="2"/>
    <s v="PROD-004"/>
    <x v="9"/>
    <n v="114"/>
    <n v="177.57"/>
    <n v="0"/>
    <s v="Compra"/>
    <s v="PowerCell Co,"/>
    <n v="0"/>
    <n v="81.910562499999997"/>
    <n v="0"/>
    <n v="0"/>
  </r>
  <r>
    <n v="2378"/>
    <x v="349"/>
    <x v="0"/>
    <s v="PROD-008"/>
    <x v="5"/>
    <n v="-38"/>
    <n v="0"/>
    <n v="95.22"/>
    <s v="Venta"/>
    <s v="Venta Directa Online"/>
    <n v="3618.36"/>
    <n v="18.458651685393257"/>
    <n v="701.4287640449437"/>
    <n v="2916.9312359550563"/>
  </r>
  <r>
    <n v="2379"/>
    <x v="349"/>
    <x v="0"/>
    <s v="PROD-006"/>
    <x v="7"/>
    <n v="-39"/>
    <n v="0"/>
    <n v="80.19"/>
    <s v="Venta"/>
    <s v="EducaTech"/>
    <n v="3127.41"/>
    <n v="15.49574137931034"/>
    <n v="604.33391379310331"/>
    <n v="2523.0760862068964"/>
  </r>
  <r>
    <n v="2380"/>
    <x v="349"/>
    <x v="2"/>
    <s v="PROD-010"/>
    <x v="4"/>
    <n v="105"/>
    <n v="25"/>
    <n v="0"/>
    <s v="Compra"/>
    <s v="PowerCell Co,"/>
    <n v="0"/>
    <n v="10.520482758620702"/>
    <n v="0"/>
    <n v="0"/>
  </r>
  <r>
    <n v="2381"/>
    <x v="349"/>
    <x v="2"/>
    <s v="PROD-005"/>
    <x v="8"/>
    <n v="166"/>
    <n v="118.26"/>
    <n v="0"/>
    <s v="Compra"/>
    <s v="Componentes Globales"/>
    <n v="0"/>
    <n v="54.214840425531932"/>
    <n v="0"/>
    <n v="0"/>
  </r>
  <r>
    <n v="2382"/>
    <x v="349"/>
    <x v="1"/>
    <s v="PROD-001"/>
    <x v="6"/>
    <n v="42"/>
    <n v="254.12"/>
    <n v="0"/>
    <s v="Fabricación"/>
    <s v="N/A"/>
    <n v="0"/>
    <n v="111.99406451612904"/>
    <n v="0"/>
    <n v="0"/>
  </r>
  <r>
    <n v="2383"/>
    <x v="349"/>
    <x v="0"/>
    <s v="PROD-006"/>
    <x v="7"/>
    <n v="-33"/>
    <n v="0"/>
    <n v="80.39"/>
    <s v="Venta"/>
    <s v="Venta Directa Online"/>
    <n v="2652.87"/>
    <n v="15.49574137931034"/>
    <n v="511.35946551724123"/>
    <n v="2141.5105344827589"/>
  </r>
  <r>
    <n v="2384"/>
    <x v="349"/>
    <x v="0"/>
    <s v="PROD-002"/>
    <x v="2"/>
    <n v="-43"/>
    <n v="0"/>
    <n v="900.02"/>
    <s v="Venta"/>
    <s v="Venta Directa Online"/>
    <n v="38700.86"/>
    <n v="206.67616747181975"/>
    <n v="8887.0752012882494"/>
    <n v="29813.784798711749"/>
  </r>
  <r>
    <n v="2385"/>
    <x v="350"/>
    <x v="0"/>
    <s v="PROD-008"/>
    <x v="5"/>
    <n v="-35"/>
    <n v="0"/>
    <n v="94.36"/>
    <s v="Venta"/>
    <s v="Global Office"/>
    <n v="3302.6"/>
    <n v="18.458651685393257"/>
    <n v="646.05280898876401"/>
    <n v="2656.547191011236"/>
  </r>
  <r>
    <n v="2386"/>
    <x v="350"/>
    <x v="0"/>
    <s v="PROD-010"/>
    <x v="4"/>
    <n v="-15"/>
    <n v="0"/>
    <n v="59.75"/>
    <s v="Venta"/>
    <s v="PC Gamers World"/>
    <n v="896.25"/>
    <n v="10.520482758620702"/>
    <n v="157.80724137931054"/>
    <n v="738.44275862068946"/>
  </r>
  <r>
    <n v="2387"/>
    <x v="350"/>
    <x v="1"/>
    <s v="PROD-001"/>
    <x v="6"/>
    <n v="30"/>
    <n v="254.78"/>
    <n v="0"/>
    <s v="Fabricación"/>
    <s v="N/A"/>
    <n v="0"/>
    <n v="111.99406451612904"/>
    <n v="0"/>
    <n v="0"/>
  </r>
  <r>
    <n v="2388"/>
    <x v="350"/>
    <x v="2"/>
    <s v="PROD-008"/>
    <x v="5"/>
    <n v="207"/>
    <n v="45.42"/>
    <n v="0"/>
    <s v="Compra"/>
    <s v="VisionParts"/>
    <n v="0"/>
    <n v="18.458651685393257"/>
    <n v="0"/>
    <n v="0"/>
  </r>
  <r>
    <n v="2389"/>
    <x v="350"/>
    <x v="2"/>
    <s v="PROD-004"/>
    <x v="9"/>
    <n v="273"/>
    <n v="180.03"/>
    <n v="0"/>
    <s v="Compra"/>
    <s v="PowerCell Co,"/>
    <n v="0"/>
    <n v="81.910562499999997"/>
    <n v="0"/>
    <n v="0"/>
  </r>
  <r>
    <n v="2390"/>
    <x v="350"/>
    <x v="0"/>
    <s v="PROD-010"/>
    <x v="4"/>
    <n v="-50"/>
    <n v="0"/>
    <n v="60.49"/>
    <s v="Venta"/>
    <s v="CorpTech Solutions"/>
    <n v="3024.5"/>
    <n v="10.520482758620702"/>
    <n v="526.02413793103506"/>
    <n v="2498.4758620689649"/>
  </r>
  <r>
    <n v="2391"/>
    <x v="350"/>
    <x v="0"/>
    <s v="PROD-010"/>
    <x v="4"/>
    <n v="-50"/>
    <n v="0"/>
    <n v="59.88"/>
    <s v="Venta"/>
    <s v="PC Gamers World"/>
    <n v="2994"/>
    <n v="10.520482758620702"/>
    <n v="526.02413793103506"/>
    <n v="2467.9758620689649"/>
  </r>
  <r>
    <n v="2392"/>
    <x v="351"/>
    <x v="0"/>
    <s v="PROD-002"/>
    <x v="2"/>
    <n v="-20"/>
    <n v="0"/>
    <n v="901.5"/>
    <s v="Venta"/>
    <s v="Global Office"/>
    <n v="18030"/>
    <n v="206.67616747181975"/>
    <n v="4133.5233494363947"/>
    <n v="13896.476650563605"/>
  </r>
  <r>
    <n v="2393"/>
    <x v="351"/>
    <x v="0"/>
    <s v="PROD-009"/>
    <x v="3"/>
    <n v="-7"/>
    <n v="0"/>
    <n v="300.33999999999997"/>
    <s v="Venta"/>
    <s v="Global Office"/>
    <n v="2102.3799999999997"/>
    <n v="66.956770642201846"/>
    <n v="468.69739449541294"/>
    <n v="1633.6826055045867"/>
  </r>
  <r>
    <n v="2394"/>
    <x v="351"/>
    <x v="0"/>
    <s v="PROD-002"/>
    <x v="2"/>
    <n v="-50"/>
    <n v="0"/>
    <n v="899.19"/>
    <s v="Venta"/>
    <s v="Global Office"/>
    <n v="44959.5"/>
    <n v="206.67616747181975"/>
    <n v="10333.808373590988"/>
    <n v="34625.69162640901"/>
  </r>
  <r>
    <n v="2395"/>
    <x v="351"/>
    <x v="0"/>
    <s v="PROD-006"/>
    <x v="7"/>
    <n v="-7"/>
    <n v="0"/>
    <n v="79.41"/>
    <s v="Venta"/>
    <s v="PC Gamers World"/>
    <n v="555.87"/>
    <n v="15.49574137931034"/>
    <n v="108.47018965517238"/>
    <n v="447.39981034482764"/>
  </r>
  <r>
    <n v="2396"/>
    <x v="351"/>
    <x v="2"/>
    <s v="PROD-003"/>
    <x v="1"/>
    <n v="183"/>
    <n v="84.25"/>
    <n v="0"/>
    <s v="Compra"/>
    <s v="TechSupplies Inc,"/>
    <n v="0"/>
    <n v="38.917210440456756"/>
    <n v="0"/>
    <n v="0"/>
  </r>
  <r>
    <n v="2397"/>
    <x v="351"/>
    <x v="2"/>
    <s v="PROD-010"/>
    <x v="4"/>
    <n v="177"/>
    <n v="24.73"/>
    <n v="0"/>
    <s v="Compra"/>
    <s v="TechSupplies Inc,"/>
    <n v="0"/>
    <n v="10.520482758620702"/>
    <n v="0"/>
    <n v="0"/>
  </r>
  <r>
    <n v="2398"/>
    <x v="352"/>
    <x v="2"/>
    <s v="PROD-008"/>
    <x v="5"/>
    <n v="170"/>
    <n v="44.91"/>
    <n v="0"/>
    <s v="Compra"/>
    <s v="PowerCell Co,"/>
    <n v="0"/>
    <n v="18.458651685393257"/>
    <n v="0"/>
    <n v="0"/>
  </r>
  <r>
    <n v="2399"/>
    <x v="352"/>
    <x v="0"/>
    <s v="PROD-007"/>
    <x v="0"/>
    <n v="-18"/>
    <n v="0"/>
    <n v="131.16999999999999"/>
    <s v="Venta"/>
    <s v="EducaTech"/>
    <n v="2361.06"/>
    <n v="28.701865793780652"/>
    <n v="516.63358428805168"/>
    <n v="1844.4264157119483"/>
  </r>
  <r>
    <n v="2400"/>
    <x v="352"/>
    <x v="0"/>
    <s v="PROD-007"/>
    <x v="0"/>
    <n v="-33"/>
    <n v="0"/>
    <n v="130.26"/>
    <s v="Venta"/>
    <s v="PC Gamers World"/>
    <n v="4298.58"/>
    <n v="28.701865793780652"/>
    <n v="947.16157119476145"/>
    <n v="3351.4184288052384"/>
  </r>
  <r>
    <n v="2401"/>
    <x v="352"/>
    <x v="0"/>
    <s v="PROD-010"/>
    <x v="4"/>
    <n v="-39"/>
    <n v="0"/>
    <n v="60.31"/>
    <s v="Venta"/>
    <s v="Global Office"/>
    <n v="2352.09"/>
    <n v="10.520482758620702"/>
    <n v="410.29882758620738"/>
    <n v="1941.7911724137928"/>
  </r>
  <r>
    <n v="2402"/>
    <x v="352"/>
    <x v="2"/>
    <s v="PROD-007"/>
    <x v="0"/>
    <n v="271"/>
    <n v="64.540000000000006"/>
    <n v="0"/>
    <s v="Compra"/>
    <s v="VisionParts"/>
    <n v="0"/>
    <n v="28.701865793780652"/>
    <n v="0"/>
    <n v="0"/>
  </r>
  <r>
    <n v="2403"/>
    <x v="352"/>
    <x v="0"/>
    <s v="PROD-009"/>
    <x v="3"/>
    <n v="-13"/>
    <n v="0"/>
    <n v="296.81"/>
    <s v="Venta"/>
    <s v="CorpTech Solutions"/>
    <n v="3858.53"/>
    <n v="66.956770642201846"/>
    <n v="870.43801834862404"/>
    <n v="2988.091981651376"/>
  </r>
  <r>
    <n v="2404"/>
    <x v="352"/>
    <x v="0"/>
    <s v="PROD-006"/>
    <x v="7"/>
    <n v="-8"/>
    <n v="0"/>
    <n v="79.260000000000005"/>
    <s v="Venta"/>
    <s v="CorpTech Solutions"/>
    <n v="634.08000000000004"/>
    <n v="15.49574137931034"/>
    <n v="123.96593103448272"/>
    <n v="510.11406896551733"/>
  </r>
  <r>
    <n v="2405"/>
    <x v="353"/>
    <x v="2"/>
    <s v="PROD-004"/>
    <x v="9"/>
    <n v="246"/>
    <n v="178.24"/>
    <n v="0"/>
    <s v="Compra"/>
    <s v="Componentes Globales"/>
    <n v="0"/>
    <n v="81.910562499999997"/>
    <n v="0"/>
    <n v="0"/>
  </r>
  <r>
    <n v="2406"/>
    <x v="353"/>
    <x v="2"/>
    <s v="PROD-008"/>
    <x v="5"/>
    <n v="246"/>
    <n v="45.94"/>
    <n v="0"/>
    <s v="Compra"/>
    <s v="TechSupplies Inc,"/>
    <n v="0"/>
    <n v="18.458651685393257"/>
    <n v="0"/>
    <n v="0"/>
  </r>
  <r>
    <n v="2407"/>
    <x v="353"/>
    <x v="2"/>
    <s v="PROD-007"/>
    <x v="0"/>
    <n v="261"/>
    <n v="66.099999999999994"/>
    <n v="0"/>
    <s v="Compra"/>
    <s v="PowerCell Co,"/>
    <n v="0"/>
    <n v="28.701865793780652"/>
    <n v="0"/>
    <n v="0"/>
  </r>
  <r>
    <n v="2408"/>
    <x v="353"/>
    <x v="2"/>
    <s v="PROD-007"/>
    <x v="0"/>
    <n v="256"/>
    <n v="64.599999999999994"/>
    <n v="0"/>
    <s v="Compra"/>
    <s v="VisionParts"/>
    <n v="0"/>
    <n v="28.701865793780652"/>
    <n v="0"/>
    <n v="0"/>
  </r>
  <r>
    <n v="2409"/>
    <x v="353"/>
    <x v="1"/>
    <s v="PROD-001"/>
    <x v="6"/>
    <n v="95"/>
    <n v="246.74"/>
    <n v="0"/>
    <s v="Fabricación"/>
    <s v="N/A"/>
    <n v="0"/>
    <n v="111.99406451612904"/>
    <n v="0"/>
    <n v="0"/>
  </r>
  <r>
    <n v="2410"/>
    <x v="353"/>
    <x v="2"/>
    <s v="PROD-008"/>
    <x v="5"/>
    <n v="235"/>
    <n v="44.29"/>
    <n v="0"/>
    <s v="Compra"/>
    <s v="PowerCell Co,"/>
    <n v="0"/>
    <n v="18.458651685393257"/>
    <n v="0"/>
    <n v="0"/>
  </r>
  <r>
    <n v="2411"/>
    <x v="353"/>
    <x v="0"/>
    <s v="PROD-010"/>
    <x v="4"/>
    <n v="-13"/>
    <n v="0"/>
    <n v="60.3"/>
    <s v="Venta"/>
    <s v="CorpTech Solutions"/>
    <n v="783.9"/>
    <n v="10.520482758620702"/>
    <n v="136.76627586206911"/>
    <n v="647.13372413793081"/>
  </r>
  <r>
    <n v="2412"/>
    <x v="354"/>
    <x v="0"/>
    <s v="PROD-004"/>
    <x v="9"/>
    <n v="-10"/>
    <n v="0"/>
    <n v="349.73"/>
    <s v="Venta"/>
    <s v="Venta Directa Online"/>
    <n v="3497.3"/>
    <n v="81.910562499999997"/>
    <n v="819.10562499999992"/>
    <n v="2678.194375"/>
  </r>
  <r>
    <n v="2413"/>
    <x v="354"/>
    <x v="0"/>
    <s v="PROD-007"/>
    <x v="0"/>
    <n v="-11"/>
    <n v="0"/>
    <n v="130.84"/>
    <s v="Venta"/>
    <s v="EducaTech"/>
    <n v="1439.24"/>
    <n v="28.701865793780652"/>
    <n v="315.72052373158715"/>
    <n v="1123.5194762684127"/>
  </r>
  <r>
    <n v="2414"/>
    <x v="354"/>
    <x v="2"/>
    <s v="PROD-005"/>
    <x v="8"/>
    <n v="140"/>
    <n v="118.59"/>
    <n v="0"/>
    <s v="Compra"/>
    <s v="Componentes Globales"/>
    <n v="0"/>
    <n v="54.214840425531932"/>
    <n v="0"/>
    <n v="0"/>
  </r>
  <r>
    <n v="2415"/>
    <x v="354"/>
    <x v="0"/>
    <s v="PROD-008"/>
    <x v="5"/>
    <n v="-21"/>
    <n v="0"/>
    <n v="95.11"/>
    <s v="Venta"/>
    <s v="Global Office"/>
    <n v="1997.31"/>
    <n v="18.458651685393257"/>
    <n v="387.63168539325841"/>
    <n v="1609.6783146067414"/>
  </r>
  <r>
    <n v="2416"/>
    <x v="354"/>
    <x v="0"/>
    <s v="PROD-009"/>
    <x v="3"/>
    <n v="-37"/>
    <n v="0"/>
    <n v="298.95"/>
    <s v="Venta"/>
    <s v="CorpTech Solutions"/>
    <n v="11061.15"/>
    <n v="66.956770642201846"/>
    <n v="2477.4005137614681"/>
    <n v="8583.749486238532"/>
  </r>
  <r>
    <n v="2417"/>
    <x v="354"/>
    <x v="0"/>
    <s v="PROD-006"/>
    <x v="7"/>
    <n v="-48"/>
    <n v="0"/>
    <n v="79.540000000000006"/>
    <s v="Venta"/>
    <s v="CorpTech Solutions"/>
    <n v="3817.92"/>
    <n v="15.49574137931034"/>
    <n v="743.79558620689636"/>
    <n v="3074.1244137931035"/>
  </r>
  <r>
    <n v="2418"/>
    <x v="354"/>
    <x v="1"/>
    <s v="PROD-009"/>
    <x v="3"/>
    <n v="88"/>
    <n v="150.26"/>
    <n v="0"/>
    <s v="Fabricación"/>
    <s v="N/A"/>
    <n v="0"/>
    <n v="66.956770642201846"/>
    <n v="0"/>
    <n v="0"/>
  </r>
  <r>
    <n v="2419"/>
    <x v="355"/>
    <x v="0"/>
    <s v="PROD-008"/>
    <x v="5"/>
    <n v="-47"/>
    <n v="0"/>
    <n v="94.67"/>
    <s v="Venta"/>
    <s v="PC Gamers World"/>
    <n v="4449.49"/>
    <n v="18.458651685393257"/>
    <n v="867.55662921348301"/>
    <n v="3581.9333707865167"/>
  </r>
  <r>
    <n v="2420"/>
    <x v="355"/>
    <x v="2"/>
    <s v="PROD-004"/>
    <x v="9"/>
    <n v="220"/>
    <n v="176.63"/>
    <n v="0"/>
    <s v="Compra"/>
    <s v="VisionParts"/>
    <n v="0"/>
    <n v="81.910562499999997"/>
    <n v="0"/>
    <n v="0"/>
  </r>
  <r>
    <n v="2421"/>
    <x v="355"/>
    <x v="0"/>
    <s v="PROD-007"/>
    <x v="0"/>
    <n v="-28"/>
    <n v="0"/>
    <n v="129.32"/>
    <s v="Venta"/>
    <s v="EducaTech"/>
    <n v="3620.96"/>
    <n v="28.701865793780652"/>
    <n v="803.65224222585823"/>
    <n v="2817.3077577741419"/>
  </r>
  <r>
    <n v="2422"/>
    <x v="355"/>
    <x v="0"/>
    <s v="PROD-006"/>
    <x v="7"/>
    <n v="-20"/>
    <n v="0"/>
    <n v="79.53"/>
    <s v="Venta"/>
    <s v="EducaTech"/>
    <n v="1590.6"/>
    <n v="15.49574137931034"/>
    <n v="309.9148275862068"/>
    <n v="1280.6851724137932"/>
  </r>
  <r>
    <n v="2423"/>
    <x v="355"/>
    <x v="1"/>
    <s v="PROD-001"/>
    <x v="6"/>
    <n v="60"/>
    <n v="246.42"/>
    <n v="0"/>
    <s v="Fabricación"/>
    <s v="N/A"/>
    <n v="0"/>
    <n v="111.99406451612904"/>
    <n v="0"/>
    <n v="0"/>
  </r>
  <r>
    <n v="2424"/>
    <x v="355"/>
    <x v="1"/>
    <s v="PROD-001"/>
    <x v="6"/>
    <n v="21"/>
    <n v="252.42"/>
    <n v="0"/>
    <s v="Fabricación"/>
    <s v="N/A"/>
    <n v="0"/>
    <n v="111.99406451612904"/>
    <n v="0"/>
    <n v="0"/>
  </r>
  <r>
    <n v="2425"/>
    <x v="355"/>
    <x v="0"/>
    <s v="PROD-001"/>
    <x v="6"/>
    <n v="-38"/>
    <n v="0"/>
    <n v="501.95"/>
    <s v="Venta"/>
    <s v="PC Gamers World"/>
    <n v="19074.099999999999"/>
    <n v="111.99406451612904"/>
    <n v="4255.7744516129032"/>
    <n v="14818.325548387096"/>
  </r>
  <r>
    <n v="2426"/>
    <x v="356"/>
    <x v="0"/>
    <s v="PROD-001"/>
    <x v="6"/>
    <n v="-41"/>
    <n v="0"/>
    <n v="498.58"/>
    <s v="Venta"/>
    <s v="Global Office"/>
    <n v="20441.78"/>
    <n v="111.99406451612904"/>
    <n v="4591.7566451612911"/>
    <n v="15850.023354838708"/>
  </r>
  <r>
    <n v="2427"/>
    <x v="356"/>
    <x v="0"/>
    <s v="PROD-001"/>
    <x v="6"/>
    <n v="-6"/>
    <n v="0"/>
    <n v="502.02"/>
    <s v="Venta"/>
    <s v="Venta Directa Online"/>
    <n v="3012.12"/>
    <n v="111.99406451612904"/>
    <n v="671.96438709677432"/>
    <n v="2340.1556129032256"/>
  </r>
  <r>
    <n v="2428"/>
    <x v="356"/>
    <x v="2"/>
    <s v="PROD-010"/>
    <x v="4"/>
    <n v="248"/>
    <n v="24.6"/>
    <n v="0"/>
    <s v="Compra"/>
    <s v="PowerCell Co,"/>
    <n v="0"/>
    <n v="10.520482758620702"/>
    <n v="0"/>
    <n v="0"/>
  </r>
  <r>
    <n v="2429"/>
    <x v="356"/>
    <x v="2"/>
    <s v="PROD-006"/>
    <x v="7"/>
    <n v="288"/>
    <n v="35.270000000000003"/>
    <n v="0"/>
    <s v="Compra"/>
    <s v="TechSupplies Inc,"/>
    <n v="0"/>
    <n v="15.49574137931034"/>
    <n v="0"/>
    <n v="0"/>
  </r>
  <r>
    <n v="2430"/>
    <x v="356"/>
    <x v="0"/>
    <s v="PROD-002"/>
    <x v="2"/>
    <n v="-46"/>
    <n v="0"/>
    <n v="899.26"/>
    <s v="Venta"/>
    <s v="Global Office"/>
    <n v="41365.96"/>
    <n v="206.67616747181975"/>
    <n v="9507.1037037037095"/>
    <n v="31858.85629629629"/>
  </r>
  <r>
    <n v="2431"/>
    <x v="356"/>
    <x v="2"/>
    <s v="PROD-008"/>
    <x v="5"/>
    <n v="93"/>
    <n v="45.27"/>
    <n v="0"/>
    <s v="Compra"/>
    <s v="TechSupplies Inc,"/>
    <n v="0"/>
    <n v="18.458651685393257"/>
    <n v="0"/>
    <n v="0"/>
  </r>
  <r>
    <n v="2432"/>
    <x v="357"/>
    <x v="0"/>
    <s v="PROD-001"/>
    <x v="6"/>
    <n v="-19"/>
    <n v="0"/>
    <n v="495.9"/>
    <s v="Venta"/>
    <s v="PC Gamers World"/>
    <n v="9422.1"/>
    <n v="111.99406451612904"/>
    <n v="2127.8872258064516"/>
    <n v="7294.2127741935492"/>
  </r>
  <r>
    <n v="2433"/>
    <x v="357"/>
    <x v="0"/>
    <s v="PROD-004"/>
    <x v="9"/>
    <n v="-39"/>
    <n v="0"/>
    <n v="349.72"/>
    <s v="Venta"/>
    <s v="Venta Directa Online"/>
    <n v="13639.080000000002"/>
    <n v="81.910562499999997"/>
    <n v="3194.5119374999999"/>
    <n v="10444.568062500002"/>
  </r>
  <r>
    <n v="2434"/>
    <x v="357"/>
    <x v="0"/>
    <s v="PROD-004"/>
    <x v="9"/>
    <n v="-46"/>
    <n v="0"/>
    <n v="352.22"/>
    <s v="Venta"/>
    <s v="Venta Directa Online"/>
    <n v="16202.12"/>
    <n v="81.910562499999997"/>
    <n v="3767.8858749999999"/>
    <n v="12434.234125000001"/>
  </r>
  <r>
    <n v="2435"/>
    <x v="357"/>
    <x v="0"/>
    <s v="PROD-008"/>
    <x v="5"/>
    <n v="-6"/>
    <n v="0"/>
    <n v="95.9"/>
    <s v="Venta"/>
    <s v="PC Gamers World"/>
    <n v="575.40000000000009"/>
    <n v="18.458651685393257"/>
    <n v="110.75191011235954"/>
    <n v="464.64808988764054"/>
  </r>
  <r>
    <n v="2436"/>
    <x v="357"/>
    <x v="2"/>
    <s v="PROD-005"/>
    <x v="8"/>
    <n v="255"/>
    <n v="117.76"/>
    <n v="0"/>
    <s v="Compra"/>
    <s v="VisionParts"/>
    <n v="0"/>
    <n v="54.214840425531932"/>
    <n v="0"/>
    <n v="0"/>
  </r>
  <r>
    <n v="2437"/>
    <x v="357"/>
    <x v="0"/>
    <s v="PROD-003"/>
    <x v="1"/>
    <n v="-35"/>
    <n v="0"/>
    <n v="160.44"/>
    <s v="Venta"/>
    <s v="EducaTech"/>
    <n v="5615.4"/>
    <n v="38.917210440456756"/>
    <n v="1362.1023654159865"/>
    <n v="4253.2976345840134"/>
  </r>
  <r>
    <n v="2438"/>
    <x v="357"/>
    <x v="0"/>
    <s v="PROD-009"/>
    <x v="3"/>
    <n v="-42"/>
    <n v="0"/>
    <n v="299.72000000000003"/>
    <s v="Venta"/>
    <s v="PC Gamers World"/>
    <n v="12588.240000000002"/>
    <n v="66.956770642201846"/>
    <n v="2812.1843669724776"/>
    <n v="9776.0556330275249"/>
  </r>
  <r>
    <n v="2439"/>
    <x v="358"/>
    <x v="2"/>
    <s v="PROD-007"/>
    <x v="0"/>
    <n v="65"/>
    <n v="64.59"/>
    <n v="0"/>
    <s v="Compra"/>
    <s v="VisionParts"/>
    <n v="0"/>
    <n v="28.701865793780652"/>
    <n v="0"/>
    <n v="0"/>
  </r>
  <r>
    <n v="2440"/>
    <x v="358"/>
    <x v="2"/>
    <s v="PROD-003"/>
    <x v="1"/>
    <n v="182"/>
    <n v="84.75"/>
    <n v="0"/>
    <s v="Compra"/>
    <s v="VisionParts"/>
    <n v="0"/>
    <n v="38.917210440456756"/>
    <n v="0"/>
    <n v="0"/>
  </r>
  <r>
    <n v="2441"/>
    <x v="358"/>
    <x v="0"/>
    <s v="PROD-002"/>
    <x v="2"/>
    <n v="-9"/>
    <n v="0"/>
    <n v="907.87"/>
    <s v="Venta"/>
    <s v="Venta Directa Online"/>
    <n v="8170.83"/>
    <n v="206.67616747181975"/>
    <n v="1860.0855072463778"/>
    <n v="6310.7444927536217"/>
  </r>
  <r>
    <n v="2442"/>
    <x v="358"/>
    <x v="2"/>
    <s v="PROD-005"/>
    <x v="8"/>
    <n v="60"/>
    <n v="122.25"/>
    <n v="0"/>
    <s v="Compra"/>
    <s v="Componentes Globales"/>
    <n v="0"/>
    <n v="54.214840425531932"/>
    <n v="0"/>
    <n v="0"/>
  </r>
  <r>
    <n v="2443"/>
    <x v="358"/>
    <x v="2"/>
    <s v="PROD-007"/>
    <x v="0"/>
    <n v="141"/>
    <n v="66.3"/>
    <n v="0"/>
    <s v="Compra"/>
    <s v="PowerCell Co,"/>
    <n v="0"/>
    <n v="28.701865793780652"/>
    <n v="0"/>
    <n v="0"/>
  </r>
  <r>
    <n v="2444"/>
    <x v="358"/>
    <x v="1"/>
    <s v="PROD-001"/>
    <x v="6"/>
    <n v="31"/>
    <n v="252.87"/>
    <n v="0"/>
    <s v="Fabricación"/>
    <s v="N/A"/>
    <n v="0"/>
    <n v="111.99406451612904"/>
    <n v="0"/>
    <n v="0"/>
  </r>
  <r>
    <n v="2445"/>
    <x v="358"/>
    <x v="0"/>
    <s v="PROD-010"/>
    <x v="4"/>
    <n v="-11"/>
    <n v="0"/>
    <n v="59.55"/>
    <s v="Venta"/>
    <s v="Venta Directa Online"/>
    <n v="655.04999999999995"/>
    <n v="10.520482758620702"/>
    <n v="115.72531034482772"/>
    <n v="539.32468965517228"/>
  </r>
  <r>
    <n v="2446"/>
    <x v="359"/>
    <x v="0"/>
    <s v="PROD-002"/>
    <x v="2"/>
    <n v="-5"/>
    <n v="0"/>
    <n v="902.01"/>
    <s v="Venta"/>
    <s v="EducaTech"/>
    <n v="4510.05"/>
    <n v="206.67616747181975"/>
    <n v="1033.3808373590987"/>
    <n v="3476.6691626409015"/>
  </r>
  <r>
    <n v="2447"/>
    <x v="359"/>
    <x v="0"/>
    <s v="PROD-006"/>
    <x v="7"/>
    <n v="-25"/>
    <n v="0"/>
    <n v="79.489999999999995"/>
    <s v="Venta"/>
    <s v="Venta Directa Online"/>
    <n v="1987.2499999999998"/>
    <n v="15.49574137931034"/>
    <n v="387.39353448275853"/>
    <n v="1599.8564655172413"/>
  </r>
  <r>
    <n v="2448"/>
    <x v="359"/>
    <x v="1"/>
    <s v="PROD-001"/>
    <x v="6"/>
    <n v="39"/>
    <n v="250.75"/>
    <n v="0"/>
    <s v="Fabricación"/>
    <s v="N/A"/>
    <n v="0"/>
    <n v="111.99406451612904"/>
    <n v="0"/>
    <n v="0"/>
  </r>
  <r>
    <n v="2449"/>
    <x v="359"/>
    <x v="0"/>
    <s v="PROD-006"/>
    <x v="7"/>
    <n v="-31"/>
    <n v="0"/>
    <n v="79.91"/>
    <s v="Venta"/>
    <s v="CorpTech Solutions"/>
    <n v="2477.21"/>
    <n v="15.49574137931034"/>
    <n v="480.36798275862054"/>
    <n v="1996.8420172413794"/>
  </r>
  <r>
    <n v="2450"/>
    <x v="359"/>
    <x v="2"/>
    <s v="PROD-007"/>
    <x v="0"/>
    <n v="250"/>
    <n v="66.58"/>
    <n v="0"/>
    <s v="Compra"/>
    <s v="VisionParts"/>
    <n v="0"/>
    <n v="28.701865793780652"/>
    <n v="0"/>
    <n v="0"/>
  </r>
  <r>
    <n v="2451"/>
    <x v="359"/>
    <x v="0"/>
    <s v="PROD-007"/>
    <x v="0"/>
    <n v="-30"/>
    <n v="0"/>
    <n v="130.19"/>
    <s v="Venta"/>
    <s v="Global Office"/>
    <n v="3905.7"/>
    <n v="28.701865793780652"/>
    <n v="861.05597381341954"/>
    <n v="3044.64402618658"/>
  </r>
  <r>
    <n v="2452"/>
    <x v="359"/>
    <x v="0"/>
    <s v="PROD-008"/>
    <x v="5"/>
    <n v="-24"/>
    <n v="0"/>
    <n v="95.15"/>
    <s v="Venta"/>
    <s v="CorpTech Solutions"/>
    <n v="2283.6000000000004"/>
    <n v="18.458651685393257"/>
    <n v="443.00764044943816"/>
    <n v="1840.5923595505622"/>
  </r>
  <r>
    <n v="2453"/>
    <x v="360"/>
    <x v="0"/>
    <s v="PROD-010"/>
    <x v="4"/>
    <n v="-20"/>
    <n v="0"/>
    <n v="59.85"/>
    <s v="Venta"/>
    <s v="Venta Directa Online"/>
    <n v="1197"/>
    <n v="10.520482758620702"/>
    <n v="210.40965517241403"/>
    <n v="986.59034482758602"/>
  </r>
  <r>
    <n v="2454"/>
    <x v="360"/>
    <x v="1"/>
    <s v="PROD-009"/>
    <x v="3"/>
    <n v="42"/>
    <n v="152.4"/>
    <n v="0"/>
    <s v="Fabricación"/>
    <s v="N/A"/>
    <n v="0"/>
    <n v="66.956770642201846"/>
    <n v="0"/>
    <n v="0"/>
  </r>
  <r>
    <n v="2455"/>
    <x v="360"/>
    <x v="2"/>
    <s v="PROD-007"/>
    <x v="0"/>
    <n v="206"/>
    <n v="65.89"/>
    <n v="0"/>
    <s v="Compra"/>
    <s v="VisionParts"/>
    <n v="0"/>
    <n v="28.701865793780652"/>
    <n v="0"/>
    <n v="0"/>
  </r>
  <r>
    <n v="2456"/>
    <x v="360"/>
    <x v="1"/>
    <s v="PROD-001"/>
    <x v="6"/>
    <n v="46"/>
    <n v="248.65"/>
    <n v="0"/>
    <s v="Fabricación"/>
    <s v="N/A"/>
    <n v="0"/>
    <n v="111.99406451612904"/>
    <n v="0"/>
    <n v="0"/>
  </r>
  <r>
    <n v="2457"/>
    <x v="360"/>
    <x v="0"/>
    <s v="PROD-009"/>
    <x v="3"/>
    <n v="-22"/>
    <n v="0"/>
    <n v="296.70999999999998"/>
    <s v="Venta"/>
    <s v="Venta Directa Online"/>
    <n v="6527.62"/>
    <n v="66.956770642201846"/>
    <n v="1473.0489541284405"/>
    <n v="5054.5710458715594"/>
  </r>
  <r>
    <n v="2458"/>
    <x v="360"/>
    <x v="2"/>
    <s v="PROD-010"/>
    <x v="4"/>
    <n v="167"/>
    <n v="24.8"/>
    <n v="0"/>
    <s v="Compra"/>
    <s v="TechSupplies Inc,"/>
    <n v="0"/>
    <n v="10.520482758620702"/>
    <n v="0"/>
    <n v="0"/>
  </r>
  <r>
    <n v="2459"/>
    <x v="360"/>
    <x v="0"/>
    <s v="PROD-003"/>
    <x v="1"/>
    <n v="-23"/>
    <n v="0"/>
    <n v="159.6"/>
    <s v="Venta"/>
    <s v="Venta Directa Online"/>
    <n v="3670.7999999999997"/>
    <n v="38.917210440456756"/>
    <n v="895.09584013050539"/>
    <n v="2775.7041598694941"/>
  </r>
  <r>
    <n v="2460"/>
    <x v="361"/>
    <x v="0"/>
    <s v="PROD-010"/>
    <x v="4"/>
    <n v="-45"/>
    <n v="0"/>
    <n v="60.1"/>
    <s v="Venta"/>
    <s v="Global Office"/>
    <n v="2704.5"/>
    <n v="10.520482758620702"/>
    <n v="473.42172413793156"/>
    <n v="2231.0782758620685"/>
  </r>
  <r>
    <n v="2461"/>
    <x v="361"/>
    <x v="0"/>
    <s v="PROD-010"/>
    <x v="4"/>
    <n v="-39"/>
    <n v="0"/>
    <n v="60.41"/>
    <s v="Venta"/>
    <s v="CorpTech Solutions"/>
    <n v="2355.9899999999998"/>
    <n v="10.520482758620702"/>
    <n v="410.29882758620738"/>
    <n v="1945.6911724137924"/>
  </r>
  <r>
    <n v="2462"/>
    <x v="361"/>
    <x v="0"/>
    <s v="PROD-009"/>
    <x v="3"/>
    <n v="-41"/>
    <n v="0"/>
    <n v="297.83"/>
    <s v="Venta"/>
    <s v="CorpTech Solutions"/>
    <n v="12211.029999999999"/>
    <n v="66.956770642201846"/>
    <n v="2745.2275963302759"/>
    <n v="9465.8024036697225"/>
  </r>
  <r>
    <n v="2463"/>
    <x v="361"/>
    <x v="0"/>
    <s v="PROD-005"/>
    <x v="8"/>
    <n v="-50"/>
    <n v="0"/>
    <n v="220.34"/>
    <s v="Venta"/>
    <s v="EducaTech"/>
    <n v="11017"/>
    <n v="54.214840425531932"/>
    <n v="2710.7420212765965"/>
    <n v="8306.2579787234026"/>
  </r>
  <r>
    <n v="2464"/>
    <x v="361"/>
    <x v="2"/>
    <s v="PROD-008"/>
    <x v="5"/>
    <n v="227"/>
    <n v="45.27"/>
    <n v="0"/>
    <s v="Compra"/>
    <s v="VisionParts"/>
    <n v="0"/>
    <n v="18.458651685393257"/>
    <n v="0"/>
    <n v="0"/>
  </r>
  <r>
    <n v="2465"/>
    <x v="361"/>
    <x v="0"/>
    <s v="PROD-003"/>
    <x v="1"/>
    <n v="-27"/>
    <n v="0"/>
    <n v="158.37"/>
    <s v="Venta"/>
    <s v="Global Office"/>
    <n v="4275.99"/>
    <n v="38.917210440456756"/>
    <n v="1050.7646818923324"/>
    <n v="3225.2253181076676"/>
  </r>
  <r>
    <n v="2466"/>
    <x v="362"/>
    <x v="2"/>
    <s v="PROD-005"/>
    <x v="8"/>
    <n v="121"/>
    <n v="118.51"/>
    <n v="0"/>
    <s v="Compra"/>
    <s v="VisionParts"/>
    <n v="0"/>
    <n v="54.214840425531932"/>
    <n v="0"/>
    <n v="0"/>
  </r>
  <r>
    <n v="2467"/>
    <x v="362"/>
    <x v="0"/>
    <s v="PROD-005"/>
    <x v="8"/>
    <n v="-13"/>
    <n v="0"/>
    <n v="220.18"/>
    <s v="Venta"/>
    <s v="EducaTech"/>
    <n v="2862.34"/>
    <n v="54.214840425531932"/>
    <n v="704.7929255319151"/>
    <n v="2157.5470744680852"/>
  </r>
  <r>
    <n v="2468"/>
    <x v="362"/>
    <x v="0"/>
    <s v="PROD-003"/>
    <x v="1"/>
    <n v="-16"/>
    <n v="0"/>
    <n v="158.41999999999999"/>
    <s v="Venta"/>
    <s v="Global Office"/>
    <n v="2534.7199999999998"/>
    <n v="38.917210440456756"/>
    <n v="622.6753670473081"/>
    <n v="1912.0446329526917"/>
  </r>
  <r>
    <n v="2469"/>
    <x v="362"/>
    <x v="0"/>
    <s v="PROD-006"/>
    <x v="7"/>
    <n v="-8"/>
    <n v="0"/>
    <n v="79.94"/>
    <s v="Venta"/>
    <s v="CorpTech Solutions"/>
    <n v="639.52"/>
    <n v="15.49574137931034"/>
    <n v="123.96593103448272"/>
    <n v="515.55406896551722"/>
  </r>
  <r>
    <n v="2470"/>
    <x v="362"/>
    <x v="2"/>
    <s v="PROD-006"/>
    <x v="7"/>
    <n v="153"/>
    <n v="36.26"/>
    <n v="0"/>
    <s v="Compra"/>
    <s v="PowerCell Co,"/>
    <n v="0"/>
    <n v="15.49574137931034"/>
    <n v="0"/>
    <n v="0"/>
  </r>
  <r>
    <n v="2471"/>
    <x v="362"/>
    <x v="0"/>
    <s v="PROD-007"/>
    <x v="0"/>
    <n v="-10"/>
    <n v="0"/>
    <n v="129.06"/>
    <s v="Venta"/>
    <s v="CorpTech Solutions"/>
    <n v="1290.5999999999999"/>
    <n v="28.701865793780652"/>
    <n v="287.01865793780649"/>
    <n v="1003.5813420621935"/>
  </r>
  <r>
    <n v="2472"/>
    <x v="362"/>
    <x v="0"/>
    <s v="PROD-003"/>
    <x v="1"/>
    <n v="-19"/>
    <n v="0"/>
    <n v="160.55000000000001"/>
    <s v="Venta"/>
    <s v="EducaTech"/>
    <n v="3050.4500000000003"/>
    <n v="38.917210440456756"/>
    <n v="739.42699836867837"/>
    <n v="2311.0230016313217"/>
  </r>
  <r>
    <n v="2473"/>
    <x v="363"/>
    <x v="2"/>
    <s v="PROD-004"/>
    <x v="9"/>
    <n v="100"/>
    <n v="181.01"/>
    <n v="0"/>
    <s v="Compra"/>
    <s v="PowerCell Co,"/>
    <n v="0"/>
    <n v="81.910562499999997"/>
    <n v="0"/>
    <n v="0"/>
  </r>
  <r>
    <n v="2474"/>
    <x v="363"/>
    <x v="0"/>
    <s v="PROD-010"/>
    <x v="4"/>
    <n v="-16"/>
    <n v="0"/>
    <n v="60.09"/>
    <s v="Venta"/>
    <s v="EducaTech"/>
    <n v="961.44"/>
    <n v="10.520482758620702"/>
    <n v="168.32772413793123"/>
    <n v="793.11227586206883"/>
  </r>
  <r>
    <n v="2475"/>
    <x v="363"/>
    <x v="1"/>
    <s v="PROD-001"/>
    <x v="6"/>
    <n v="56"/>
    <n v="247.54"/>
    <n v="0"/>
    <s v="Fabricación"/>
    <s v="N/A"/>
    <n v="0"/>
    <n v="111.99406451612904"/>
    <n v="0"/>
    <n v="0"/>
  </r>
  <r>
    <n v="2476"/>
    <x v="363"/>
    <x v="0"/>
    <s v="PROD-004"/>
    <x v="9"/>
    <n v="-17"/>
    <n v="0"/>
    <n v="352.39"/>
    <s v="Venta"/>
    <s v="CorpTech Solutions"/>
    <n v="5990.63"/>
    <n v="81.910562499999997"/>
    <n v="1392.4795624999999"/>
    <n v="4598.1504375000004"/>
  </r>
  <r>
    <n v="2477"/>
    <x v="363"/>
    <x v="2"/>
    <s v="PROD-004"/>
    <x v="9"/>
    <n v="53"/>
    <n v="180.97"/>
    <n v="0"/>
    <s v="Compra"/>
    <s v="Componentes Globales"/>
    <n v="0"/>
    <n v="81.910562499999997"/>
    <n v="0"/>
    <n v="0"/>
  </r>
  <r>
    <n v="2478"/>
    <x v="363"/>
    <x v="1"/>
    <s v="PROD-009"/>
    <x v="3"/>
    <n v="89"/>
    <n v="151.01"/>
    <n v="0"/>
    <s v="Fabricación"/>
    <s v="N/A"/>
    <n v="0"/>
    <n v="66.956770642201846"/>
    <n v="0"/>
    <n v="0"/>
  </r>
  <r>
    <n v="2479"/>
    <x v="363"/>
    <x v="2"/>
    <s v="PROD-003"/>
    <x v="1"/>
    <n v="236"/>
    <n v="84.49"/>
    <n v="0"/>
    <s v="Compra"/>
    <s v="VisionParts"/>
    <n v="0"/>
    <n v="38.917210440456756"/>
    <n v="0"/>
    <n v="0"/>
  </r>
  <r>
    <n v="2480"/>
    <x v="364"/>
    <x v="2"/>
    <s v="PROD-004"/>
    <x v="9"/>
    <n v="172"/>
    <n v="182.32"/>
    <n v="0"/>
    <s v="Compra"/>
    <s v="VisionParts"/>
    <n v="0"/>
    <n v="81.910562499999997"/>
    <n v="0"/>
    <n v="0"/>
  </r>
  <r>
    <n v="2481"/>
    <x v="364"/>
    <x v="0"/>
    <s v="PROD-009"/>
    <x v="3"/>
    <n v="-35"/>
    <n v="0"/>
    <n v="298.79000000000002"/>
    <s v="Venta"/>
    <s v="Venta Directa Online"/>
    <n v="10457.650000000001"/>
    <n v="66.956770642201846"/>
    <n v="2343.4869724770647"/>
    <n v="8114.1630275229363"/>
  </r>
  <r>
    <n v="2482"/>
    <x v="364"/>
    <x v="2"/>
    <s v="PROD-003"/>
    <x v="1"/>
    <n v="175"/>
    <n v="86.19"/>
    <n v="0"/>
    <s v="Compra"/>
    <s v="Componentes Globales"/>
    <n v="0"/>
    <n v="38.917210440456756"/>
    <n v="0"/>
    <n v="0"/>
  </r>
  <r>
    <n v="2483"/>
    <x v="364"/>
    <x v="2"/>
    <s v="PROD-004"/>
    <x v="9"/>
    <n v="228"/>
    <n v="179.62"/>
    <n v="0"/>
    <s v="Compra"/>
    <s v="TechSupplies Inc,"/>
    <n v="0"/>
    <n v="81.910562499999997"/>
    <n v="0"/>
    <n v="0"/>
  </r>
  <r>
    <n v="2484"/>
    <x v="364"/>
    <x v="0"/>
    <s v="PROD-001"/>
    <x v="6"/>
    <n v="-25"/>
    <n v="0"/>
    <n v="495.32"/>
    <s v="Venta"/>
    <s v="EducaTech"/>
    <n v="12383"/>
    <n v="111.99406451612904"/>
    <n v="2799.8516129032259"/>
    <n v="9583.148387096775"/>
  </r>
  <r>
    <n v="2485"/>
    <x v="364"/>
    <x v="0"/>
    <s v="PROD-010"/>
    <x v="4"/>
    <n v="-20"/>
    <n v="0"/>
    <n v="60.25"/>
    <s v="Venta"/>
    <s v="Venta Directa Online"/>
    <n v="1205"/>
    <n v="10.520482758620702"/>
    <n v="210.40965517241403"/>
    <n v="994.59034482758602"/>
  </r>
  <r>
    <n v="2486"/>
    <x v="364"/>
    <x v="0"/>
    <s v="PROD-007"/>
    <x v="0"/>
    <n v="-43"/>
    <n v="0"/>
    <n v="129.47999999999999"/>
    <s v="Venta"/>
    <s v="Global Office"/>
    <n v="5567.6399999999994"/>
    <n v="28.701865793780652"/>
    <n v="1234.180229132568"/>
    <n v="4333.4597708674319"/>
  </r>
  <r>
    <n v="2487"/>
    <x v="365"/>
    <x v="0"/>
    <s v="PROD-002"/>
    <x v="2"/>
    <n v="-42"/>
    <n v="0"/>
    <n v="905.2"/>
    <s v="Venta"/>
    <s v="Global Office"/>
    <n v="38018.400000000001"/>
    <n v="206.67616747181975"/>
    <n v="8680.3990338164294"/>
    <n v="29338.000966183572"/>
  </r>
  <r>
    <n v="2488"/>
    <x v="365"/>
    <x v="0"/>
    <s v="PROD-001"/>
    <x v="6"/>
    <n v="-28"/>
    <n v="0"/>
    <n v="496.94"/>
    <s v="Venta"/>
    <s v="Venta Directa Online"/>
    <n v="13914.32"/>
    <n v="111.99406451612904"/>
    <n v="3135.8338064516133"/>
    <n v="10778.486193548386"/>
  </r>
  <r>
    <n v="2489"/>
    <x v="365"/>
    <x v="0"/>
    <s v="PROD-006"/>
    <x v="7"/>
    <n v="-5"/>
    <n v="0"/>
    <n v="80.510000000000005"/>
    <s v="Venta"/>
    <s v="EducaTech"/>
    <n v="402.55"/>
    <n v="15.49574137931034"/>
    <n v="77.478706896551699"/>
    <n v="325.07129310344828"/>
  </r>
  <r>
    <n v="2490"/>
    <x v="365"/>
    <x v="0"/>
    <s v="PROD-009"/>
    <x v="3"/>
    <n v="-23"/>
    <n v="0"/>
    <n v="298.64"/>
    <s v="Venta"/>
    <s v="Venta Directa Online"/>
    <n v="6868.7199999999993"/>
    <n v="66.956770642201846"/>
    <n v="1540.0057247706425"/>
    <n v="5328.7142752293566"/>
  </r>
  <r>
    <n v="2491"/>
    <x v="365"/>
    <x v="2"/>
    <s v="PROD-006"/>
    <x v="7"/>
    <n v="69"/>
    <n v="35.72"/>
    <n v="0"/>
    <s v="Compra"/>
    <s v="TechSupplies Inc,"/>
    <n v="0"/>
    <n v="15.49574137931034"/>
    <n v="0"/>
    <n v="0"/>
  </r>
  <r>
    <n v="2492"/>
    <x v="365"/>
    <x v="1"/>
    <s v="PROD-009"/>
    <x v="3"/>
    <n v="75"/>
    <n v="148.41999999999999"/>
    <n v="0"/>
    <s v="Fabricación"/>
    <s v="N/A"/>
    <n v="0"/>
    <n v="66.956770642201846"/>
    <n v="0"/>
    <n v="0"/>
  </r>
  <r>
    <n v="2493"/>
    <x v="365"/>
    <x v="0"/>
    <s v="PROD-006"/>
    <x v="7"/>
    <n v="-18"/>
    <n v="0"/>
    <n v="79.209999999999994"/>
    <s v="Venta"/>
    <s v="CorpTech Solutions"/>
    <n v="1425.78"/>
    <n v="15.49574137931034"/>
    <n v="278.92334482758611"/>
    <n v="1146.8566551724139"/>
  </r>
  <r>
    <n v="2494"/>
    <x v="366"/>
    <x v="0"/>
    <s v="PROD-007"/>
    <x v="0"/>
    <n v="-30"/>
    <n v="0"/>
    <n v="131.08000000000001"/>
    <s v="Venta"/>
    <s v="EducaTech"/>
    <n v="3932.4000000000005"/>
    <n v="28.701865793780652"/>
    <n v="861.05597381341954"/>
    <n v="3071.3440261865808"/>
  </r>
  <r>
    <n v="2495"/>
    <x v="366"/>
    <x v="2"/>
    <s v="PROD-010"/>
    <x v="4"/>
    <n v="109"/>
    <n v="24.89"/>
    <n v="0"/>
    <s v="Compra"/>
    <s v="VisionParts"/>
    <n v="0"/>
    <n v="10.520482758620702"/>
    <n v="0"/>
    <n v="0"/>
  </r>
  <r>
    <n v="2496"/>
    <x v="366"/>
    <x v="2"/>
    <s v="PROD-006"/>
    <x v="7"/>
    <n v="207"/>
    <n v="35.97"/>
    <n v="0"/>
    <s v="Compra"/>
    <s v="Componentes Globales"/>
    <n v="0"/>
    <n v="15.49574137931034"/>
    <n v="0"/>
    <n v="0"/>
  </r>
  <r>
    <n v="2497"/>
    <x v="366"/>
    <x v="0"/>
    <s v="PROD-010"/>
    <x v="4"/>
    <n v="-7"/>
    <n v="0"/>
    <n v="59.99"/>
    <s v="Venta"/>
    <s v="CorpTech Solutions"/>
    <n v="419.93"/>
    <n v="10.520482758620702"/>
    <n v="73.643379310344912"/>
    <n v="346.28662068965508"/>
  </r>
  <r>
    <n v="2498"/>
    <x v="366"/>
    <x v="0"/>
    <s v="PROD-005"/>
    <x v="8"/>
    <n v="-49"/>
    <n v="0"/>
    <n v="217.97"/>
    <s v="Venta"/>
    <s v="CorpTech Solutions"/>
    <n v="10680.53"/>
    <n v="54.214840425531932"/>
    <n v="2656.5271808510647"/>
    <n v="8024.0028191489364"/>
  </r>
  <r>
    <n v="2499"/>
    <x v="366"/>
    <x v="2"/>
    <s v="PROD-004"/>
    <x v="9"/>
    <n v="284"/>
    <n v="182.24"/>
    <n v="0"/>
    <s v="Compra"/>
    <s v="Componentes Globales"/>
    <n v="0"/>
    <n v="81.910562499999997"/>
    <n v="0"/>
    <n v="0"/>
  </r>
  <r>
    <n v="2500"/>
    <x v="366"/>
    <x v="2"/>
    <s v="PROD-005"/>
    <x v="8"/>
    <n v="147"/>
    <n v="121.31"/>
    <n v="0"/>
    <s v="Compra"/>
    <s v="VisionParts"/>
    <n v="0"/>
    <n v="54.214840425531932"/>
    <n v="0"/>
    <n v="0"/>
  </r>
  <r>
    <n v="2501"/>
    <x v="367"/>
    <x v="0"/>
    <s v="PROD-009"/>
    <x v="3"/>
    <n v="-6"/>
    <n v="0"/>
    <n v="300.42"/>
    <s v="Venta"/>
    <s v="PC Gamers World"/>
    <n v="1802.52"/>
    <n v="66.956770642201846"/>
    <n v="401.7406238532111"/>
    <n v="1400.7793761467888"/>
  </r>
  <r>
    <n v="2502"/>
    <x v="367"/>
    <x v="0"/>
    <s v="PROD-002"/>
    <x v="2"/>
    <n v="-12"/>
    <n v="0"/>
    <n v="906.75"/>
    <s v="Venta"/>
    <s v="EducaTech"/>
    <n v="10881"/>
    <n v="206.67616747181975"/>
    <n v="2480.1140096618369"/>
    <n v="8400.8859903381635"/>
  </r>
  <r>
    <n v="2503"/>
    <x v="367"/>
    <x v="1"/>
    <s v="PROD-009"/>
    <x v="3"/>
    <n v="41"/>
    <n v="152.01"/>
    <n v="0"/>
    <s v="Fabricación"/>
    <s v="N/A"/>
    <n v="0"/>
    <n v="66.956770642201846"/>
    <n v="0"/>
    <n v="0"/>
  </r>
  <r>
    <n v="2504"/>
    <x v="367"/>
    <x v="0"/>
    <s v="PROD-001"/>
    <x v="6"/>
    <n v="-13"/>
    <n v="0"/>
    <n v="501.92"/>
    <s v="Venta"/>
    <s v="Venta Directa Online"/>
    <n v="6524.96"/>
    <n v="111.99406451612904"/>
    <n v="1455.9228387096775"/>
    <n v="5069.0371612903227"/>
  </r>
  <r>
    <n v="2505"/>
    <x v="367"/>
    <x v="0"/>
    <s v="PROD-010"/>
    <x v="4"/>
    <n v="-24"/>
    <n v="0"/>
    <n v="60.54"/>
    <s v="Venta"/>
    <s v="Venta Directa Online"/>
    <n v="1452.96"/>
    <n v="10.520482758620702"/>
    <n v="252.49158620689684"/>
    <n v="1200.4684137931031"/>
  </r>
  <r>
    <n v="2506"/>
    <x v="367"/>
    <x v="0"/>
    <s v="PROD-003"/>
    <x v="1"/>
    <n v="-5"/>
    <n v="0"/>
    <n v="159.80000000000001"/>
    <s v="Venta"/>
    <s v="EducaTech"/>
    <n v="799"/>
    <n v="38.917210440456756"/>
    <n v="194.58605220228378"/>
    <n v="604.41394779771622"/>
  </r>
  <r>
    <n v="2507"/>
    <x v="368"/>
    <x v="2"/>
    <s v="PROD-007"/>
    <x v="0"/>
    <n v="72"/>
    <n v="65.78"/>
    <n v="0"/>
    <s v="Compra"/>
    <s v="Componentes Globales"/>
    <n v="0"/>
    <n v="28.701865793780652"/>
    <n v="0"/>
    <n v="0"/>
  </r>
  <r>
    <n v="2508"/>
    <x v="368"/>
    <x v="1"/>
    <s v="PROD-009"/>
    <x v="3"/>
    <n v="60"/>
    <n v="152.28"/>
    <n v="0"/>
    <s v="Fabricación"/>
    <s v="N/A"/>
    <n v="0"/>
    <n v="66.956770642201846"/>
    <n v="0"/>
    <n v="0"/>
  </r>
  <r>
    <n v="2509"/>
    <x v="368"/>
    <x v="2"/>
    <s v="PROD-003"/>
    <x v="1"/>
    <n v="164"/>
    <n v="84.88"/>
    <n v="0"/>
    <s v="Compra"/>
    <s v="PowerCell Co,"/>
    <n v="0"/>
    <n v="38.917210440456756"/>
    <n v="0"/>
    <n v="0"/>
  </r>
  <r>
    <n v="2510"/>
    <x v="368"/>
    <x v="2"/>
    <s v="PROD-003"/>
    <x v="1"/>
    <n v="189"/>
    <n v="85.19"/>
    <n v="0"/>
    <s v="Compra"/>
    <s v="Componentes Globales"/>
    <n v="0"/>
    <n v="38.917210440456756"/>
    <n v="0"/>
    <n v="0"/>
  </r>
  <r>
    <n v="2511"/>
    <x v="368"/>
    <x v="0"/>
    <s v="PROD-005"/>
    <x v="8"/>
    <n v="-22"/>
    <n v="0"/>
    <n v="221.15"/>
    <s v="Venta"/>
    <s v="CorpTech Solutions"/>
    <n v="4865.3"/>
    <n v="54.214840425531932"/>
    <n v="1192.7264893617025"/>
    <n v="3672.5735106382976"/>
  </r>
  <r>
    <n v="2512"/>
    <x v="368"/>
    <x v="1"/>
    <s v="PROD-009"/>
    <x v="3"/>
    <n v="40"/>
    <n v="152"/>
    <n v="0"/>
    <s v="Fabricación"/>
    <s v="N/A"/>
    <n v="0"/>
    <n v="66.956770642201846"/>
    <n v="0"/>
    <n v="0"/>
  </r>
  <r>
    <n v="2513"/>
    <x v="368"/>
    <x v="1"/>
    <s v="PROD-001"/>
    <x v="6"/>
    <n v="82"/>
    <n v="249.62"/>
    <n v="0"/>
    <s v="Fabricación"/>
    <s v="N/A"/>
    <n v="0"/>
    <n v="111.99406451612904"/>
    <n v="0"/>
    <n v="0"/>
  </r>
  <r>
    <n v="2514"/>
    <x v="369"/>
    <x v="0"/>
    <s v="PROD-008"/>
    <x v="5"/>
    <n v="-33"/>
    <n v="0"/>
    <n v="94.66"/>
    <s v="Venta"/>
    <s v="Global Office"/>
    <n v="3123.7799999999997"/>
    <n v="18.458651685393257"/>
    <n v="609.13550561797751"/>
    <n v="2514.6444943820225"/>
  </r>
  <r>
    <n v="2515"/>
    <x v="369"/>
    <x v="0"/>
    <s v="PROD-002"/>
    <x v="2"/>
    <n v="-14"/>
    <n v="0"/>
    <n v="892.97"/>
    <s v="Venta"/>
    <s v="Global Office"/>
    <n v="12501.58"/>
    <n v="206.67616747181975"/>
    <n v="2893.4663446054765"/>
    <n v="9608.1136553945234"/>
  </r>
  <r>
    <n v="2516"/>
    <x v="369"/>
    <x v="2"/>
    <s v="PROD-005"/>
    <x v="8"/>
    <n v="149"/>
    <n v="119.61"/>
    <n v="0"/>
    <s v="Compra"/>
    <s v="VisionParts"/>
    <n v="0"/>
    <n v="54.214840425531932"/>
    <n v="0"/>
    <n v="0"/>
  </r>
  <r>
    <n v="2517"/>
    <x v="369"/>
    <x v="0"/>
    <s v="PROD-008"/>
    <x v="5"/>
    <n v="-28"/>
    <n v="0"/>
    <n v="94.89"/>
    <s v="Venta"/>
    <s v="CorpTech Solutions"/>
    <n v="2656.92"/>
    <n v="18.458651685393257"/>
    <n v="516.84224719101121"/>
    <n v="2140.0777528089889"/>
  </r>
  <r>
    <n v="2518"/>
    <x v="369"/>
    <x v="2"/>
    <s v="PROD-004"/>
    <x v="9"/>
    <n v="150"/>
    <n v="176.66"/>
    <n v="0"/>
    <s v="Compra"/>
    <s v="VisionParts"/>
    <n v="0"/>
    <n v="81.910562499999997"/>
    <n v="0"/>
    <n v="0"/>
  </r>
  <r>
    <n v="2519"/>
    <x v="369"/>
    <x v="0"/>
    <s v="PROD-005"/>
    <x v="8"/>
    <n v="-40"/>
    <n v="0"/>
    <n v="217.82"/>
    <s v="Venta"/>
    <s v="Venta Directa Online"/>
    <n v="8712.7999999999993"/>
    <n v="54.214840425531932"/>
    <n v="2168.5936170212772"/>
    <n v="6544.2063829787221"/>
  </r>
  <r>
    <n v="2520"/>
    <x v="369"/>
    <x v="2"/>
    <s v="PROD-006"/>
    <x v="7"/>
    <n v="237"/>
    <n v="35.409999999999997"/>
    <n v="0"/>
    <s v="Compra"/>
    <s v="VisionParts"/>
    <n v="0"/>
    <n v="15.49574137931034"/>
    <n v="0"/>
    <n v="0"/>
  </r>
  <r>
    <n v="2521"/>
    <x v="370"/>
    <x v="0"/>
    <s v="PROD-006"/>
    <x v="7"/>
    <n v="-28"/>
    <n v="0"/>
    <n v="79.63"/>
    <s v="Venta"/>
    <s v="Venta Directa Online"/>
    <n v="2229.64"/>
    <n v="15.49574137931034"/>
    <n v="433.88075862068951"/>
    <n v="1795.7592413793104"/>
  </r>
  <r>
    <n v="2522"/>
    <x v="370"/>
    <x v="2"/>
    <s v="PROD-006"/>
    <x v="7"/>
    <n v="62"/>
    <n v="35.4"/>
    <n v="0"/>
    <s v="Compra"/>
    <s v="VisionParts"/>
    <n v="0"/>
    <n v="15.49574137931034"/>
    <n v="0"/>
    <n v="0"/>
  </r>
  <r>
    <n v="2523"/>
    <x v="370"/>
    <x v="2"/>
    <s v="PROD-010"/>
    <x v="4"/>
    <n v="248"/>
    <n v="24.55"/>
    <n v="0"/>
    <s v="Compra"/>
    <s v="TechSupplies Inc,"/>
    <n v="0"/>
    <n v="10.520482758620702"/>
    <n v="0"/>
    <n v="0"/>
  </r>
  <r>
    <n v="2524"/>
    <x v="370"/>
    <x v="0"/>
    <s v="PROD-003"/>
    <x v="1"/>
    <n v="-30"/>
    <n v="0"/>
    <n v="160.91"/>
    <s v="Venta"/>
    <s v="CorpTech Solutions"/>
    <n v="4827.3"/>
    <n v="38.917210440456756"/>
    <n v="1167.5163132137027"/>
    <n v="3659.7836867862975"/>
  </r>
  <r>
    <n v="2525"/>
    <x v="370"/>
    <x v="2"/>
    <s v="PROD-008"/>
    <x v="5"/>
    <n v="51"/>
    <n v="44.52"/>
    <n v="0"/>
    <s v="Compra"/>
    <s v="PowerCell Co,"/>
    <n v="0"/>
    <n v="18.458651685393257"/>
    <n v="0"/>
    <n v="0"/>
  </r>
  <r>
    <n v="2526"/>
    <x v="370"/>
    <x v="2"/>
    <s v="PROD-008"/>
    <x v="5"/>
    <n v="291"/>
    <n v="44.35"/>
    <n v="0"/>
    <s v="Compra"/>
    <s v="TechSupplies Inc,"/>
    <n v="0"/>
    <n v="18.458651685393257"/>
    <n v="0"/>
    <n v="0"/>
  </r>
  <r>
    <n v="2527"/>
    <x v="370"/>
    <x v="0"/>
    <s v="PROD-003"/>
    <x v="1"/>
    <n v="-14"/>
    <n v="0"/>
    <n v="159.25"/>
    <s v="Venta"/>
    <s v="Global Office"/>
    <n v="2229.5"/>
    <n v="38.917210440456756"/>
    <n v="544.84094616639459"/>
    <n v="1684.6590538336054"/>
  </r>
  <r>
    <n v="2528"/>
    <x v="371"/>
    <x v="0"/>
    <s v="PROD-001"/>
    <x v="6"/>
    <n v="-15"/>
    <n v="0"/>
    <n v="504.4"/>
    <s v="Venta"/>
    <s v="EducaTech"/>
    <n v="7566"/>
    <n v="111.99406451612904"/>
    <n v="1679.9109677419356"/>
    <n v="5886.0890322580644"/>
  </r>
  <r>
    <n v="2529"/>
    <x v="371"/>
    <x v="0"/>
    <s v="PROD-007"/>
    <x v="0"/>
    <n v="-20"/>
    <n v="0"/>
    <n v="128.88999999999999"/>
    <s v="Venta"/>
    <s v="Venta Directa Online"/>
    <n v="2577.7999999999997"/>
    <n v="28.701865793780652"/>
    <n v="574.03731587561299"/>
    <n v="2003.7626841243869"/>
  </r>
  <r>
    <n v="2530"/>
    <x v="371"/>
    <x v="1"/>
    <s v="PROD-002"/>
    <x v="2"/>
    <n v="35"/>
    <n v="457.89"/>
    <n v="0"/>
    <s v="Fabricación"/>
    <s v="N/A"/>
    <n v="0"/>
    <n v="206.67616747181975"/>
    <n v="0"/>
    <n v="0"/>
  </r>
  <r>
    <n v="2531"/>
    <x v="371"/>
    <x v="0"/>
    <s v="PROD-002"/>
    <x v="2"/>
    <n v="-45"/>
    <n v="0"/>
    <n v="898.63"/>
    <s v="Venta"/>
    <s v="Global Office"/>
    <n v="40438.35"/>
    <n v="206.67616747181975"/>
    <n v="9300.4275362318895"/>
    <n v="31137.922463768111"/>
  </r>
  <r>
    <n v="2532"/>
    <x v="371"/>
    <x v="0"/>
    <s v="PROD-008"/>
    <x v="5"/>
    <n v="-9"/>
    <n v="0"/>
    <n v="94.56"/>
    <s v="Venta"/>
    <s v="PC Gamers World"/>
    <n v="851.04"/>
    <n v="18.458651685393257"/>
    <n v="166.1278651685393"/>
    <n v="684.91213483146066"/>
  </r>
  <r>
    <n v="2533"/>
    <x v="371"/>
    <x v="0"/>
    <s v="PROD-005"/>
    <x v="8"/>
    <n v="-20"/>
    <n v="0"/>
    <n v="218.55"/>
    <s v="Venta"/>
    <s v="EducaTech"/>
    <n v="4371"/>
    <n v="54.214840425531932"/>
    <n v="1084.2968085106386"/>
    <n v="3286.7031914893614"/>
  </r>
  <r>
    <n v="2534"/>
    <x v="371"/>
    <x v="2"/>
    <s v="PROD-008"/>
    <x v="5"/>
    <n v="96"/>
    <n v="45.55"/>
    <n v="0"/>
    <s v="Compra"/>
    <s v="PowerCell Co,"/>
    <n v="0"/>
    <n v="18.458651685393257"/>
    <n v="0"/>
    <n v="0"/>
  </r>
  <r>
    <n v="2535"/>
    <x v="372"/>
    <x v="0"/>
    <s v="PROD-003"/>
    <x v="1"/>
    <n v="-23"/>
    <n v="0"/>
    <n v="160.72"/>
    <s v="Venta"/>
    <s v="Global Office"/>
    <n v="3696.56"/>
    <n v="38.917210440456756"/>
    <n v="895.09584013050539"/>
    <n v="2801.4641598694943"/>
  </r>
  <r>
    <n v="2536"/>
    <x v="372"/>
    <x v="2"/>
    <s v="PROD-004"/>
    <x v="9"/>
    <n v="73"/>
    <n v="178.4"/>
    <n v="0"/>
    <s v="Compra"/>
    <s v="TechSupplies Inc,"/>
    <n v="0"/>
    <n v="81.910562499999997"/>
    <n v="0"/>
    <n v="0"/>
  </r>
  <r>
    <n v="2537"/>
    <x v="372"/>
    <x v="2"/>
    <s v="PROD-006"/>
    <x v="7"/>
    <n v="261"/>
    <n v="35.700000000000003"/>
    <n v="0"/>
    <s v="Compra"/>
    <s v="PowerCell Co,"/>
    <n v="0"/>
    <n v="15.49574137931034"/>
    <n v="0"/>
    <n v="0"/>
  </r>
  <r>
    <n v="2538"/>
    <x v="372"/>
    <x v="0"/>
    <s v="PROD-005"/>
    <x v="8"/>
    <n v="-8"/>
    <n v="0"/>
    <n v="221.3"/>
    <s v="Venta"/>
    <s v="PC Gamers World"/>
    <n v="1770.4"/>
    <n v="54.214840425531932"/>
    <n v="433.71872340425546"/>
    <n v="1336.6812765957447"/>
  </r>
  <r>
    <n v="2539"/>
    <x v="372"/>
    <x v="0"/>
    <s v="PROD-006"/>
    <x v="7"/>
    <n v="-21"/>
    <n v="0"/>
    <n v="80.650000000000006"/>
    <s v="Venta"/>
    <s v="Global Office"/>
    <n v="1693.65"/>
    <n v="15.49574137931034"/>
    <n v="325.41056896551714"/>
    <n v="1368.239431034483"/>
  </r>
  <r>
    <n v="2540"/>
    <x v="372"/>
    <x v="1"/>
    <s v="PROD-001"/>
    <x v="6"/>
    <n v="70"/>
    <n v="247.32"/>
    <n v="0"/>
    <s v="Fabricación"/>
    <s v="N/A"/>
    <n v="0"/>
    <n v="111.99406451612904"/>
    <n v="0"/>
    <n v="0"/>
  </r>
  <r>
    <n v="2541"/>
    <x v="373"/>
    <x v="1"/>
    <s v="PROD-002"/>
    <x v="2"/>
    <n v="49"/>
    <n v="456.9"/>
    <n v="0"/>
    <s v="Fabricación"/>
    <s v="N/A"/>
    <n v="0"/>
    <n v="206.67616747181975"/>
    <n v="0"/>
    <n v="0"/>
  </r>
  <r>
    <n v="2542"/>
    <x v="373"/>
    <x v="2"/>
    <s v="PROD-007"/>
    <x v="0"/>
    <n v="81"/>
    <n v="64.73"/>
    <n v="0"/>
    <s v="Compra"/>
    <s v="VisionParts"/>
    <n v="0"/>
    <n v="28.701865793780652"/>
    <n v="0"/>
    <n v="0"/>
  </r>
  <r>
    <n v="2543"/>
    <x v="373"/>
    <x v="0"/>
    <s v="PROD-006"/>
    <x v="7"/>
    <n v="-9"/>
    <n v="0"/>
    <n v="80.39"/>
    <s v="Venta"/>
    <s v="EducaTech"/>
    <n v="723.51"/>
    <n v="15.49574137931034"/>
    <n v="139.46167241379305"/>
    <n v="584.04832758620694"/>
  </r>
  <r>
    <n v="2544"/>
    <x v="373"/>
    <x v="0"/>
    <s v="PROD-008"/>
    <x v="5"/>
    <n v="-43"/>
    <n v="0"/>
    <n v="94.38"/>
    <s v="Venta"/>
    <s v="Global Office"/>
    <n v="4058.3399999999997"/>
    <n v="18.458651685393257"/>
    <n v="793.72202247191001"/>
    <n v="3264.6179775280898"/>
  </r>
  <r>
    <n v="2545"/>
    <x v="373"/>
    <x v="0"/>
    <s v="PROD-007"/>
    <x v="0"/>
    <n v="-5"/>
    <n v="0"/>
    <n v="130.32"/>
    <s v="Venta"/>
    <s v="PC Gamers World"/>
    <n v="651.59999999999991"/>
    <n v="28.701865793780652"/>
    <n v="143.50932896890325"/>
    <n v="508.09067103109669"/>
  </r>
  <r>
    <n v="2546"/>
    <x v="373"/>
    <x v="0"/>
    <s v="PROD-009"/>
    <x v="3"/>
    <n v="-9"/>
    <n v="0"/>
    <n v="299.95999999999998"/>
    <s v="Venta"/>
    <s v="Global Office"/>
    <n v="2699.64"/>
    <n v="66.956770642201846"/>
    <n v="602.6109357798166"/>
    <n v="2097.0290642201835"/>
  </r>
  <r>
    <n v="2547"/>
    <x v="373"/>
    <x v="2"/>
    <s v="PROD-010"/>
    <x v="4"/>
    <n v="256"/>
    <n v="24.92"/>
    <n v="0"/>
    <s v="Compra"/>
    <s v="Componentes Globales"/>
    <n v="0"/>
    <n v="10.520482758620702"/>
    <n v="0"/>
    <n v="0"/>
  </r>
  <r>
    <n v="2548"/>
    <x v="374"/>
    <x v="0"/>
    <s v="PROD-002"/>
    <x v="2"/>
    <n v="-43"/>
    <n v="0"/>
    <n v="903.99"/>
    <s v="Venta"/>
    <s v="Global Office"/>
    <n v="38871.57"/>
    <n v="206.67616747181975"/>
    <n v="8887.0752012882494"/>
    <n v="29984.494798711748"/>
  </r>
  <r>
    <n v="2549"/>
    <x v="374"/>
    <x v="2"/>
    <s v="PROD-008"/>
    <x v="5"/>
    <n v="192"/>
    <n v="45.5"/>
    <n v="0"/>
    <s v="Compra"/>
    <s v="VisionParts"/>
    <n v="0"/>
    <n v="18.458651685393257"/>
    <n v="0"/>
    <n v="0"/>
  </r>
  <r>
    <n v="2550"/>
    <x v="374"/>
    <x v="0"/>
    <s v="PROD-006"/>
    <x v="7"/>
    <n v="-31"/>
    <n v="0"/>
    <n v="79.25"/>
    <s v="Venta"/>
    <s v="CorpTech Solutions"/>
    <n v="2456.75"/>
    <n v="15.49574137931034"/>
    <n v="480.36798275862054"/>
    <n v="1976.3820172413793"/>
  </r>
  <r>
    <n v="2551"/>
    <x v="374"/>
    <x v="0"/>
    <s v="PROD-002"/>
    <x v="2"/>
    <n v="-25"/>
    <n v="0"/>
    <n v="891.85"/>
    <s v="Venta"/>
    <s v="Venta Directa Online"/>
    <n v="22296.25"/>
    <n v="206.67616747181975"/>
    <n v="5166.9041867954938"/>
    <n v="17129.345813204505"/>
  </r>
  <r>
    <n v="2552"/>
    <x v="374"/>
    <x v="2"/>
    <s v="PROD-007"/>
    <x v="0"/>
    <n v="170"/>
    <n v="66.510000000000005"/>
    <n v="0"/>
    <s v="Compra"/>
    <s v="Componentes Globales"/>
    <n v="0"/>
    <n v="28.701865793780652"/>
    <n v="0"/>
    <n v="0"/>
  </r>
  <r>
    <n v="2553"/>
    <x v="374"/>
    <x v="0"/>
    <s v="PROD-008"/>
    <x v="5"/>
    <n v="-21"/>
    <n v="0"/>
    <n v="95.22"/>
    <s v="Venta"/>
    <s v="CorpTech Solutions"/>
    <n v="1999.62"/>
    <n v="18.458651685393257"/>
    <n v="387.63168539325841"/>
    <n v="1611.9883146067414"/>
  </r>
  <r>
    <n v="2554"/>
    <x v="374"/>
    <x v="2"/>
    <s v="PROD-008"/>
    <x v="5"/>
    <n v="66"/>
    <n v="44.38"/>
    <n v="0"/>
    <s v="Compra"/>
    <s v="TechSupplies Inc,"/>
    <n v="0"/>
    <n v="18.458651685393257"/>
    <n v="0"/>
    <n v="0"/>
  </r>
  <r>
    <n v="2555"/>
    <x v="375"/>
    <x v="2"/>
    <s v="PROD-005"/>
    <x v="8"/>
    <n v="96"/>
    <n v="121.15"/>
    <n v="0"/>
    <s v="Compra"/>
    <s v="VisionParts"/>
    <n v="0"/>
    <n v="54.214840425531932"/>
    <n v="0"/>
    <n v="0"/>
  </r>
  <r>
    <n v="2556"/>
    <x v="375"/>
    <x v="0"/>
    <s v="PROD-007"/>
    <x v="0"/>
    <n v="-21"/>
    <n v="0"/>
    <n v="130.75"/>
    <s v="Venta"/>
    <s v="EducaTech"/>
    <n v="2745.75"/>
    <n v="28.701865793780652"/>
    <n v="602.7391816693937"/>
    <n v="2143.0108183306065"/>
  </r>
  <r>
    <n v="2557"/>
    <x v="375"/>
    <x v="0"/>
    <s v="PROD-005"/>
    <x v="8"/>
    <n v="-39"/>
    <n v="0"/>
    <n v="221.02"/>
    <s v="Venta"/>
    <s v="CorpTech Solutions"/>
    <n v="8619.7800000000007"/>
    <n v="54.214840425531932"/>
    <n v="2114.3787765957454"/>
    <n v="6505.4012234042548"/>
  </r>
  <r>
    <n v="2558"/>
    <x v="375"/>
    <x v="0"/>
    <s v="PROD-002"/>
    <x v="2"/>
    <n v="-34"/>
    <n v="0"/>
    <n v="898.16"/>
    <s v="Venta"/>
    <s v="PC Gamers World"/>
    <n v="30537.439999999999"/>
    <n v="206.67616747181975"/>
    <n v="7026.9896940418712"/>
    <n v="23510.450305958126"/>
  </r>
  <r>
    <n v="2559"/>
    <x v="375"/>
    <x v="0"/>
    <s v="PROD-006"/>
    <x v="7"/>
    <n v="-41"/>
    <n v="0"/>
    <n v="80"/>
    <s v="Venta"/>
    <s v="Venta Directa Online"/>
    <n v="3280"/>
    <n v="15.49574137931034"/>
    <n v="635.325396551724"/>
    <n v="2644.6746034482758"/>
  </r>
  <r>
    <n v="2560"/>
    <x v="375"/>
    <x v="0"/>
    <s v="PROD-002"/>
    <x v="2"/>
    <n v="-47"/>
    <n v="0"/>
    <n v="891.32"/>
    <s v="Venta"/>
    <s v="Venta Directa Online"/>
    <n v="41892.04"/>
    <n v="206.67616747181975"/>
    <n v="9713.7798711755277"/>
    <n v="32178.260128824473"/>
  </r>
  <r>
    <n v="2561"/>
    <x v="375"/>
    <x v="0"/>
    <s v="PROD-001"/>
    <x v="6"/>
    <n v="-48"/>
    <n v="0"/>
    <n v="501.36"/>
    <s v="Venta"/>
    <s v="Venta Directa Online"/>
    <n v="24065.279999999999"/>
    <n v="111.99406451612904"/>
    <n v="5375.7150967741945"/>
    <n v="18689.564903225804"/>
  </r>
  <r>
    <n v="2562"/>
    <x v="376"/>
    <x v="0"/>
    <s v="PROD-004"/>
    <x v="9"/>
    <n v="-23"/>
    <n v="0"/>
    <n v="347.92"/>
    <s v="Venta"/>
    <s v="Global Office"/>
    <n v="8002.1600000000008"/>
    <n v="81.910562499999997"/>
    <n v="1883.9429375"/>
    <n v="6118.2170625000008"/>
  </r>
  <r>
    <n v="2563"/>
    <x v="376"/>
    <x v="0"/>
    <s v="PROD-003"/>
    <x v="1"/>
    <n v="-18"/>
    <n v="0"/>
    <n v="159.59"/>
    <s v="Venta"/>
    <s v="PC Gamers World"/>
    <n v="2872.62"/>
    <n v="38.917210440456756"/>
    <n v="700.50978792822161"/>
    <n v="2172.1102120717783"/>
  </r>
  <r>
    <n v="2564"/>
    <x v="376"/>
    <x v="2"/>
    <s v="PROD-010"/>
    <x v="4"/>
    <n v="265"/>
    <n v="25.37"/>
    <n v="0"/>
    <s v="Compra"/>
    <s v="VisionParts"/>
    <n v="0"/>
    <n v="10.520482758620702"/>
    <n v="0"/>
    <n v="0"/>
  </r>
  <r>
    <n v="2565"/>
    <x v="376"/>
    <x v="0"/>
    <s v="PROD-003"/>
    <x v="1"/>
    <n v="-10"/>
    <n v="0"/>
    <n v="160.65"/>
    <s v="Venta"/>
    <s v="CorpTech Solutions"/>
    <n v="1606.5"/>
    <n v="38.917210440456756"/>
    <n v="389.17210440456756"/>
    <n v="1217.3278955954324"/>
  </r>
  <r>
    <n v="2566"/>
    <x v="376"/>
    <x v="1"/>
    <s v="PROD-002"/>
    <x v="2"/>
    <n v="67"/>
    <n v="452.51"/>
    <n v="0"/>
    <s v="Fabricación"/>
    <s v="N/A"/>
    <n v="0"/>
    <n v="206.67616747181975"/>
    <n v="0"/>
    <n v="0"/>
  </r>
  <r>
    <n v="2567"/>
    <x v="376"/>
    <x v="2"/>
    <s v="PROD-007"/>
    <x v="0"/>
    <n v="135"/>
    <n v="65.010000000000005"/>
    <n v="0"/>
    <s v="Compra"/>
    <s v="PowerCell Co,"/>
    <n v="0"/>
    <n v="28.701865793780652"/>
    <n v="0"/>
    <n v="0"/>
  </r>
  <r>
    <n v="2568"/>
    <x v="376"/>
    <x v="0"/>
    <s v="PROD-003"/>
    <x v="1"/>
    <n v="-9"/>
    <n v="0"/>
    <n v="160.02000000000001"/>
    <s v="Venta"/>
    <s v="Global Office"/>
    <n v="1440.18"/>
    <n v="38.917210440456756"/>
    <n v="350.25489396411081"/>
    <n v="1089.9251060358893"/>
  </r>
  <r>
    <n v="2569"/>
    <x v="377"/>
    <x v="2"/>
    <s v="PROD-007"/>
    <x v="0"/>
    <n v="126"/>
    <n v="64.58"/>
    <n v="0"/>
    <s v="Compra"/>
    <s v="Componentes Globales"/>
    <n v="0"/>
    <n v="28.701865793780652"/>
    <n v="0"/>
    <n v="0"/>
  </r>
  <r>
    <n v="2570"/>
    <x v="377"/>
    <x v="2"/>
    <s v="PROD-008"/>
    <x v="5"/>
    <n v="142"/>
    <n v="44.81"/>
    <n v="0"/>
    <s v="Compra"/>
    <s v="PowerCell Co,"/>
    <n v="0"/>
    <n v="18.458651685393257"/>
    <n v="0"/>
    <n v="0"/>
  </r>
  <r>
    <n v="2571"/>
    <x v="377"/>
    <x v="0"/>
    <s v="PROD-008"/>
    <x v="5"/>
    <n v="-32"/>
    <n v="0"/>
    <n v="94.5"/>
    <s v="Venta"/>
    <s v="PC Gamers World"/>
    <n v="3024"/>
    <n v="18.458651685393257"/>
    <n v="590.67685393258421"/>
    <n v="2433.323146067416"/>
  </r>
  <r>
    <n v="2572"/>
    <x v="377"/>
    <x v="0"/>
    <s v="PROD-007"/>
    <x v="0"/>
    <n v="-5"/>
    <n v="0"/>
    <n v="131.16"/>
    <s v="Venta"/>
    <s v="PC Gamers World"/>
    <n v="655.8"/>
    <n v="28.701865793780652"/>
    <n v="143.50932896890325"/>
    <n v="512.29067103109674"/>
  </r>
  <r>
    <n v="2573"/>
    <x v="377"/>
    <x v="0"/>
    <s v="PROD-008"/>
    <x v="5"/>
    <n v="-34"/>
    <n v="0"/>
    <n v="94.58"/>
    <s v="Venta"/>
    <s v="CorpTech Solutions"/>
    <n v="3215.72"/>
    <n v="18.458651685393257"/>
    <n v="627.59415730337071"/>
    <n v="2588.1258426966292"/>
  </r>
  <r>
    <n v="2574"/>
    <x v="377"/>
    <x v="0"/>
    <s v="PROD-004"/>
    <x v="9"/>
    <n v="-10"/>
    <n v="0"/>
    <n v="346.68"/>
    <s v="Venta"/>
    <s v="EducaTech"/>
    <n v="3466.8"/>
    <n v="81.910562499999997"/>
    <n v="819.10562499999992"/>
    <n v="2647.694375"/>
  </r>
  <r>
    <n v="2575"/>
    <x v="378"/>
    <x v="0"/>
    <s v="PROD-007"/>
    <x v="0"/>
    <n v="-40"/>
    <n v="0"/>
    <n v="129.36000000000001"/>
    <s v="Venta"/>
    <s v="Global Office"/>
    <n v="5174.4000000000005"/>
    <n v="28.701865793780652"/>
    <n v="1148.074631751226"/>
    <n v="4026.3253682487748"/>
  </r>
  <r>
    <n v="2576"/>
    <x v="378"/>
    <x v="1"/>
    <s v="PROD-001"/>
    <x v="6"/>
    <n v="64"/>
    <n v="249.67"/>
    <n v="0"/>
    <s v="Fabricación"/>
    <s v="N/A"/>
    <n v="0"/>
    <n v="111.99406451612904"/>
    <n v="0"/>
    <n v="0"/>
  </r>
  <r>
    <n v="2577"/>
    <x v="378"/>
    <x v="2"/>
    <s v="PROD-003"/>
    <x v="1"/>
    <n v="148"/>
    <n v="84.04"/>
    <n v="0"/>
    <s v="Compra"/>
    <s v="TechSupplies Inc,"/>
    <n v="0"/>
    <n v="38.917210440456756"/>
    <n v="0"/>
    <n v="0"/>
  </r>
  <r>
    <n v="2578"/>
    <x v="378"/>
    <x v="2"/>
    <s v="PROD-006"/>
    <x v="7"/>
    <n v="74"/>
    <n v="36.36"/>
    <n v="0"/>
    <s v="Compra"/>
    <s v="PowerCell Co,"/>
    <n v="0"/>
    <n v="15.49574137931034"/>
    <n v="0"/>
    <n v="0"/>
  </r>
  <r>
    <n v="2579"/>
    <x v="378"/>
    <x v="0"/>
    <s v="PROD-008"/>
    <x v="5"/>
    <n v="-49"/>
    <n v="0"/>
    <n v="94.77"/>
    <s v="Venta"/>
    <s v="PC Gamers World"/>
    <n v="4643.7299999999996"/>
    <n v="18.458651685393257"/>
    <n v="904.47393258426962"/>
    <n v="3739.2560674157298"/>
  </r>
  <r>
    <n v="2580"/>
    <x v="378"/>
    <x v="2"/>
    <s v="PROD-005"/>
    <x v="8"/>
    <n v="249"/>
    <n v="120.54"/>
    <n v="0"/>
    <s v="Compra"/>
    <s v="Componentes Globales"/>
    <n v="0"/>
    <n v="54.214840425531932"/>
    <n v="0"/>
    <n v="0"/>
  </r>
  <r>
    <n v="2581"/>
    <x v="378"/>
    <x v="0"/>
    <s v="PROD-002"/>
    <x v="2"/>
    <n v="-20"/>
    <n v="0"/>
    <n v="897.79"/>
    <s v="Venta"/>
    <s v="Global Office"/>
    <n v="17955.8"/>
    <n v="206.67616747181975"/>
    <n v="4133.5233494363947"/>
    <n v="13822.276650563605"/>
  </r>
  <r>
    <n v="2582"/>
    <x v="379"/>
    <x v="0"/>
    <s v="PROD-010"/>
    <x v="4"/>
    <n v="-27"/>
    <n v="0"/>
    <n v="60.17"/>
    <s v="Venta"/>
    <s v="EducaTech"/>
    <n v="1624.5900000000001"/>
    <n v="10.520482758620702"/>
    <n v="284.05303448275896"/>
    <n v="1340.5369655172412"/>
  </r>
  <r>
    <n v="2583"/>
    <x v="379"/>
    <x v="2"/>
    <s v="PROD-010"/>
    <x v="4"/>
    <n v="296"/>
    <n v="24.68"/>
    <n v="0"/>
    <s v="Compra"/>
    <s v="TechSupplies Inc,"/>
    <n v="0"/>
    <n v="10.520482758620702"/>
    <n v="0"/>
    <n v="0"/>
  </r>
  <r>
    <n v="2584"/>
    <x v="379"/>
    <x v="2"/>
    <s v="PROD-008"/>
    <x v="5"/>
    <n v="97"/>
    <n v="44.89"/>
    <n v="0"/>
    <s v="Compra"/>
    <s v="Componentes Globales"/>
    <n v="0"/>
    <n v="18.458651685393257"/>
    <n v="0"/>
    <n v="0"/>
  </r>
  <r>
    <n v="2585"/>
    <x v="379"/>
    <x v="0"/>
    <s v="PROD-005"/>
    <x v="8"/>
    <n v="-8"/>
    <n v="0"/>
    <n v="221.45"/>
    <s v="Venta"/>
    <s v="Global Office"/>
    <n v="1771.6"/>
    <n v="54.214840425531932"/>
    <n v="433.71872340425546"/>
    <n v="1337.8812765957446"/>
  </r>
  <r>
    <n v="2586"/>
    <x v="379"/>
    <x v="1"/>
    <s v="PROD-009"/>
    <x v="3"/>
    <n v="24"/>
    <n v="147.71"/>
    <n v="0"/>
    <s v="Fabricación"/>
    <s v="N/A"/>
    <n v="0"/>
    <n v="66.956770642201846"/>
    <n v="0"/>
    <n v="0"/>
  </r>
  <r>
    <n v="2587"/>
    <x v="379"/>
    <x v="2"/>
    <s v="PROD-005"/>
    <x v="8"/>
    <n v="53"/>
    <n v="121.17"/>
    <n v="0"/>
    <s v="Compra"/>
    <s v="TechSupplies Inc,"/>
    <n v="0"/>
    <n v="54.214840425531932"/>
    <n v="0"/>
    <n v="0"/>
  </r>
  <r>
    <n v="2588"/>
    <x v="379"/>
    <x v="0"/>
    <s v="PROD-007"/>
    <x v="0"/>
    <n v="-24"/>
    <n v="0"/>
    <n v="130.96"/>
    <s v="Venta"/>
    <s v="Global Office"/>
    <n v="3143.04"/>
    <n v="28.701865793780652"/>
    <n v="688.84477905073561"/>
    <n v="2454.1952209492642"/>
  </r>
  <r>
    <n v="2589"/>
    <x v="380"/>
    <x v="0"/>
    <s v="PROD-006"/>
    <x v="7"/>
    <n v="-38"/>
    <n v="0"/>
    <n v="79.44"/>
    <s v="Venta"/>
    <s v="Global Office"/>
    <n v="3018.72"/>
    <n v="15.49574137931034"/>
    <n v="588.8381724137929"/>
    <n v="2429.8818275862068"/>
  </r>
  <r>
    <n v="2590"/>
    <x v="380"/>
    <x v="0"/>
    <s v="PROD-004"/>
    <x v="9"/>
    <n v="-37"/>
    <n v="0"/>
    <n v="350.82"/>
    <s v="Venta"/>
    <s v="Global Office"/>
    <n v="12980.34"/>
    <n v="81.910562499999997"/>
    <n v="3030.6908125"/>
    <n v="9949.6491874999992"/>
  </r>
  <r>
    <n v="2591"/>
    <x v="380"/>
    <x v="2"/>
    <s v="PROD-007"/>
    <x v="0"/>
    <n v="128"/>
    <n v="65.47"/>
    <n v="0"/>
    <s v="Compra"/>
    <s v="PowerCell Co,"/>
    <n v="0"/>
    <n v="28.701865793780652"/>
    <n v="0"/>
    <n v="0"/>
  </r>
  <r>
    <n v="2592"/>
    <x v="380"/>
    <x v="0"/>
    <s v="PROD-006"/>
    <x v="7"/>
    <n v="-49"/>
    <n v="0"/>
    <n v="80.209999999999994"/>
    <s v="Venta"/>
    <s v="CorpTech Solutions"/>
    <n v="3930.2899999999995"/>
    <n v="15.49574137931034"/>
    <n v="759.29132758620665"/>
    <n v="3170.998672413793"/>
  </r>
  <r>
    <n v="2593"/>
    <x v="380"/>
    <x v="0"/>
    <s v="PROD-001"/>
    <x v="6"/>
    <n v="-35"/>
    <n v="0"/>
    <n v="498.6"/>
    <s v="Venta"/>
    <s v="CorpTech Solutions"/>
    <n v="17451"/>
    <n v="111.99406451612904"/>
    <n v="3919.7922580645163"/>
    <n v="13531.207741935483"/>
  </r>
  <r>
    <n v="2594"/>
    <x v="380"/>
    <x v="0"/>
    <s v="PROD-006"/>
    <x v="7"/>
    <n v="-26"/>
    <n v="0"/>
    <n v="79.95"/>
    <s v="Venta"/>
    <s v="EducaTech"/>
    <n v="2078.7000000000003"/>
    <n v="15.49574137931034"/>
    <n v="402.88927586206887"/>
    <n v="1675.8107241379314"/>
  </r>
  <r>
    <n v="2595"/>
    <x v="380"/>
    <x v="0"/>
    <s v="PROD-010"/>
    <x v="4"/>
    <n v="-13"/>
    <n v="0"/>
    <n v="60.27"/>
    <s v="Venta"/>
    <s v="PC Gamers World"/>
    <n v="783.51"/>
    <n v="10.520482758620702"/>
    <n v="136.76627586206911"/>
    <n v="646.74372413793094"/>
  </r>
  <r>
    <n v="2596"/>
    <x v="381"/>
    <x v="1"/>
    <s v="PROD-009"/>
    <x v="3"/>
    <n v="93"/>
    <n v="147.36000000000001"/>
    <n v="0"/>
    <s v="Fabricación"/>
    <s v="N/A"/>
    <n v="0"/>
    <n v="66.956770642201846"/>
    <n v="0"/>
    <n v="0"/>
  </r>
  <r>
    <n v="2597"/>
    <x v="381"/>
    <x v="1"/>
    <s v="PROD-001"/>
    <x v="6"/>
    <n v="68"/>
    <n v="253.43"/>
    <n v="0"/>
    <s v="Fabricación"/>
    <s v="N/A"/>
    <n v="0"/>
    <n v="111.99406451612904"/>
    <n v="0"/>
    <n v="0"/>
  </r>
  <r>
    <n v="2598"/>
    <x v="381"/>
    <x v="0"/>
    <s v="PROD-001"/>
    <x v="6"/>
    <n v="-11"/>
    <n v="0"/>
    <n v="497.54"/>
    <s v="Venta"/>
    <s v="CorpTech Solutions"/>
    <n v="5472.9400000000005"/>
    <n v="111.99406451612904"/>
    <n v="1231.9347096774195"/>
    <n v="4241.0052903225805"/>
  </r>
  <r>
    <n v="2599"/>
    <x v="381"/>
    <x v="0"/>
    <s v="PROD-002"/>
    <x v="2"/>
    <n v="-24"/>
    <n v="0"/>
    <n v="907.14"/>
    <s v="Venta"/>
    <s v="EducaTech"/>
    <n v="21771.360000000001"/>
    <n v="206.67616747181975"/>
    <n v="4960.2280193236738"/>
    <n v="16811.131980676328"/>
  </r>
  <r>
    <n v="2600"/>
    <x v="381"/>
    <x v="0"/>
    <s v="PROD-006"/>
    <x v="7"/>
    <n v="-44"/>
    <n v="0"/>
    <n v="79.41"/>
    <s v="Venta"/>
    <s v="EducaTech"/>
    <n v="3494.04"/>
    <n v="15.49574137931034"/>
    <n v="681.81262068965498"/>
    <n v="2812.227379310345"/>
  </r>
  <r>
    <n v="2601"/>
    <x v="381"/>
    <x v="2"/>
    <s v="PROD-007"/>
    <x v="0"/>
    <n v="249"/>
    <n v="66.459999999999994"/>
    <n v="0"/>
    <s v="Compra"/>
    <s v="VisionParts"/>
    <n v="0"/>
    <n v="28.701865793780652"/>
    <n v="0"/>
    <n v="0"/>
  </r>
  <r>
    <n v="2602"/>
    <x v="381"/>
    <x v="2"/>
    <s v="PROD-010"/>
    <x v="4"/>
    <n v="105"/>
    <n v="25.01"/>
    <n v="0"/>
    <s v="Compra"/>
    <s v="Componentes Globales"/>
    <n v="0"/>
    <n v="10.520482758620702"/>
    <n v="0"/>
    <n v="0"/>
  </r>
  <r>
    <n v="2603"/>
    <x v="382"/>
    <x v="1"/>
    <s v="PROD-002"/>
    <x v="2"/>
    <n v="87"/>
    <n v="447.08"/>
    <n v="0"/>
    <s v="Fabricación"/>
    <s v="N/A"/>
    <n v="0"/>
    <n v="206.67616747181975"/>
    <n v="0"/>
    <n v="0"/>
  </r>
  <r>
    <n v="2604"/>
    <x v="382"/>
    <x v="1"/>
    <s v="PROD-001"/>
    <x v="6"/>
    <n v="33"/>
    <n v="252.43"/>
    <n v="0"/>
    <s v="Fabricación"/>
    <s v="N/A"/>
    <n v="0"/>
    <n v="111.99406451612904"/>
    <n v="0"/>
    <n v="0"/>
  </r>
  <r>
    <n v="2605"/>
    <x v="382"/>
    <x v="2"/>
    <s v="PROD-004"/>
    <x v="9"/>
    <n v="166"/>
    <n v="179.81"/>
    <n v="0"/>
    <s v="Compra"/>
    <s v="VisionParts"/>
    <n v="0"/>
    <n v="81.910562499999997"/>
    <n v="0"/>
    <n v="0"/>
  </r>
  <r>
    <n v="2606"/>
    <x v="382"/>
    <x v="0"/>
    <s v="PROD-007"/>
    <x v="0"/>
    <n v="-27"/>
    <n v="0"/>
    <n v="130.80000000000001"/>
    <s v="Venta"/>
    <s v="EducaTech"/>
    <n v="3531.6000000000004"/>
    <n v="28.701865793780652"/>
    <n v="774.95037643207763"/>
    <n v="2756.6496235679228"/>
  </r>
  <r>
    <n v="2607"/>
    <x v="382"/>
    <x v="2"/>
    <s v="PROD-008"/>
    <x v="5"/>
    <n v="91"/>
    <n v="45.24"/>
    <n v="0"/>
    <s v="Compra"/>
    <s v="Componentes Globales"/>
    <n v="0"/>
    <n v="18.458651685393257"/>
    <n v="0"/>
    <n v="0"/>
  </r>
  <r>
    <n v="2608"/>
    <x v="382"/>
    <x v="2"/>
    <s v="PROD-008"/>
    <x v="5"/>
    <n v="248"/>
    <n v="45.48"/>
    <n v="0"/>
    <s v="Compra"/>
    <s v="PowerCell Co,"/>
    <n v="0"/>
    <n v="18.458651685393257"/>
    <n v="0"/>
    <n v="0"/>
  </r>
  <r>
    <n v="2609"/>
    <x v="383"/>
    <x v="0"/>
    <s v="PROD-003"/>
    <x v="1"/>
    <n v="-13"/>
    <n v="0"/>
    <n v="161.08000000000001"/>
    <s v="Venta"/>
    <s v="EducaTech"/>
    <n v="2094.04"/>
    <n v="38.917210440456756"/>
    <n v="505.92373572593783"/>
    <n v="1588.1162642740621"/>
  </r>
  <r>
    <n v="2610"/>
    <x v="383"/>
    <x v="0"/>
    <s v="PROD-001"/>
    <x v="6"/>
    <n v="-37"/>
    <n v="0"/>
    <n v="501.5"/>
    <s v="Venta"/>
    <s v="Global Office"/>
    <n v="18555.5"/>
    <n v="111.99406451612904"/>
    <n v="4143.7803870967746"/>
    <n v="14411.719612903225"/>
  </r>
  <r>
    <n v="2611"/>
    <x v="383"/>
    <x v="0"/>
    <s v="PROD-005"/>
    <x v="8"/>
    <n v="-17"/>
    <n v="0"/>
    <n v="219.22"/>
    <s v="Venta"/>
    <s v="Global Office"/>
    <n v="3726.74"/>
    <n v="54.214840425531932"/>
    <n v="921.65228723404289"/>
    <n v="2805.0877127659569"/>
  </r>
  <r>
    <n v="2612"/>
    <x v="383"/>
    <x v="0"/>
    <s v="PROD-001"/>
    <x v="6"/>
    <n v="-26"/>
    <n v="0"/>
    <n v="500.68"/>
    <s v="Venta"/>
    <s v="PC Gamers World"/>
    <n v="13017.68"/>
    <n v="111.99406451612904"/>
    <n v="2911.8456774193551"/>
    <n v="10105.834322580646"/>
  </r>
  <r>
    <n v="2613"/>
    <x v="383"/>
    <x v="1"/>
    <s v="PROD-002"/>
    <x v="2"/>
    <n v="70"/>
    <n v="446.21"/>
    <n v="0"/>
    <s v="Fabricación"/>
    <s v="N/A"/>
    <n v="0"/>
    <n v="206.67616747181975"/>
    <n v="0"/>
    <n v="0"/>
  </r>
  <r>
    <n v="2614"/>
    <x v="383"/>
    <x v="2"/>
    <s v="PROD-004"/>
    <x v="9"/>
    <n v="121"/>
    <n v="178.18"/>
    <n v="0"/>
    <s v="Compra"/>
    <s v="VisionParts"/>
    <n v="0"/>
    <n v="81.910562499999997"/>
    <n v="0"/>
    <n v="0"/>
  </r>
  <r>
    <n v="2615"/>
    <x v="383"/>
    <x v="0"/>
    <s v="PROD-005"/>
    <x v="8"/>
    <n v="-38"/>
    <n v="0"/>
    <n v="220.42"/>
    <s v="Venta"/>
    <s v="EducaTech"/>
    <n v="8375.9599999999991"/>
    <n v="54.214840425531932"/>
    <n v="2060.1639361702132"/>
    <n v="6315.7960638297864"/>
  </r>
  <r>
    <n v="2616"/>
    <x v="384"/>
    <x v="2"/>
    <s v="PROD-005"/>
    <x v="8"/>
    <n v="244"/>
    <n v="121.72"/>
    <n v="0"/>
    <s v="Compra"/>
    <s v="Componentes Globales"/>
    <n v="0"/>
    <n v="54.214840425531932"/>
    <n v="0"/>
    <n v="0"/>
  </r>
  <r>
    <n v="2617"/>
    <x v="384"/>
    <x v="2"/>
    <s v="PROD-005"/>
    <x v="8"/>
    <n v="285"/>
    <n v="118.95"/>
    <n v="0"/>
    <s v="Compra"/>
    <s v="PowerCell Co,"/>
    <n v="0"/>
    <n v="54.214840425531932"/>
    <n v="0"/>
    <n v="0"/>
  </r>
  <r>
    <n v="2618"/>
    <x v="384"/>
    <x v="2"/>
    <s v="PROD-008"/>
    <x v="5"/>
    <n v="100"/>
    <n v="45.41"/>
    <n v="0"/>
    <s v="Compra"/>
    <s v="PowerCell Co,"/>
    <n v="0"/>
    <n v="18.458651685393257"/>
    <n v="0"/>
    <n v="0"/>
  </r>
  <r>
    <n v="2619"/>
    <x v="384"/>
    <x v="0"/>
    <s v="PROD-009"/>
    <x v="3"/>
    <n v="-18"/>
    <n v="0"/>
    <n v="301.85000000000002"/>
    <s v="Venta"/>
    <s v="Venta Directa Online"/>
    <n v="5433.3"/>
    <n v="66.956770642201846"/>
    <n v="1205.2218715596332"/>
    <n v="4228.0781284403674"/>
  </r>
  <r>
    <n v="2620"/>
    <x v="384"/>
    <x v="0"/>
    <s v="PROD-005"/>
    <x v="8"/>
    <n v="-32"/>
    <n v="0"/>
    <n v="220.93"/>
    <s v="Venta"/>
    <s v="Venta Directa Online"/>
    <n v="7069.76"/>
    <n v="54.214840425531932"/>
    <n v="1734.8748936170218"/>
    <n v="5334.8851063829788"/>
  </r>
  <r>
    <n v="2621"/>
    <x v="384"/>
    <x v="1"/>
    <s v="PROD-001"/>
    <x v="6"/>
    <n v="63"/>
    <n v="248.27"/>
    <n v="0"/>
    <s v="Fabricación"/>
    <s v="N/A"/>
    <n v="0"/>
    <n v="111.99406451612904"/>
    <n v="0"/>
    <n v="0"/>
  </r>
  <r>
    <n v="2622"/>
    <x v="384"/>
    <x v="2"/>
    <s v="PROD-008"/>
    <x v="5"/>
    <n v="113"/>
    <n v="45.46"/>
    <n v="0"/>
    <s v="Compra"/>
    <s v="TechSupplies Inc,"/>
    <n v="0"/>
    <n v="18.458651685393257"/>
    <n v="0"/>
    <n v="0"/>
  </r>
  <r>
    <n v="2623"/>
    <x v="385"/>
    <x v="2"/>
    <s v="PROD-007"/>
    <x v="0"/>
    <n v="50"/>
    <n v="66.599999999999994"/>
    <n v="0"/>
    <s v="Compra"/>
    <s v="VisionParts"/>
    <n v="0"/>
    <n v="28.701865793780652"/>
    <n v="0"/>
    <n v="0"/>
  </r>
  <r>
    <n v="2624"/>
    <x v="385"/>
    <x v="0"/>
    <s v="PROD-006"/>
    <x v="7"/>
    <n v="-31"/>
    <n v="0"/>
    <n v="80.41"/>
    <s v="Venta"/>
    <s v="EducaTech"/>
    <n v="2492.71"/>
    <n v="15.49574137931034"/>
    <n v="480.36798275862054"/>
    <n v="2012.3420172413794"/>
  </r>
  <r>
    <n v="2625"/>
    <x v="385"/>
    <x v="0"/>
    <s v="PROD-003"/>
    <x v="1"/>
    <n v="-44"/>
    <n v="0"/>
    <n v="159.94"/>
    <s v="Venta"/>
    <s v="PC Gamers World"/>
    <n v="7037.36"/>
    <n v="38.917210440456756"/>
    <n v="1712.3572593800973"/>
    <n v="5325.0027406199024"/>
  </r>
  <r>
    <n v="2626"/>
    <x v="385"/>
    <x v="1"/>
    <s v="PROD-002"/>
    <x v="2"/>
    <n v="97"/>
    <n v="443.37"/>
    <n v="0"/>
    <s v="Fabricación"/>
    <s v="N/A"/>
    <n v="0"/>
    <n v="206.67616747181975"/>
    <n v="0"/>
    <n v="0"/>
  </r>
  <r>
    <n v="2627"/>
    <x v="385"/>
    <x v="0"/>
    <s v="PROD-008"/>
    <x v="5"/>
    <n v="-33"/>
    <n v="0"/>
    <n v="94.53"/>
    <s v="Venta"/>
    <s v="Venta Directa Online"/>
    <n v="3119.4900000000002"/>
    <n v="18.458651685393257"/>
    <n v="609.13550561797751"/>
    <n v="2510.3544943820225"/>
  </r>
  <r>
    <n v="2628"/>
    <x v="385"/>
    <x v="0"/>
    <s v="PROD-001"/>
    <x v="6"/>
    <n v="-14"/>
    <n v="0"/>
    <n v="501.68"/>
    <s v="Venta"/>
    <s v="EducaTech"/>
    <n v="7023.52"/>
    <n v="111.99406451612904"/>
    <n v="1567.9169032258067"/>
    <n v="5455.6030967741935"/>
  </r>
  <r>
    <n v="2629"/>
    <x v="385"/>
    <x v="2"/>
    <s v="PROD-004"/>
    <x v="9"/>
    <n v="296"/>
    <n v="177.9"/>
    <n v="0"/>
    <s v="Compra"/>
    <s v="PowerCell Co,"/>
    <n v="0"/>
    <n v="81.910562499999997"/>
    <n v="0"/>
    <n v="0"/>
  </r>
  <r>
    <n v="2630"/>
    <x v="386"/>
    <x v="0"/>
    <s v="PROD-004"/>
    <x v="9"/>
    <n v="-29"/>
    <n v="0"/>
    <n v="352.44"/>
    <s v="Venta"/>
    <s v="Venta Directa Online"/>
    <n v="10220.76"/>
    <n v="81.910562499999997"/>
    <n v="2375.4063124999998"/>
    <n v="7845.3536875000009"/>
  </r>
  <r>
    <n v="2631"/>
    <x v="386"/>
    <x v="0"/>
    <s v="PROD-008"/>
    <x v="5"/>
    <n v="-32"/>
    <n v="0"/>
    <n v="95"/>
    <s v="Venta"/>
    <s v="CorpTech Solutions"/>
    <n v="3040"/>
    <n v="18.458651685393257"/>
    <n v="590.67685393258421"/>
    <n v="2449.323146067416"/>
  </r>
  <r>
    <n v="2632"/>
    <x v="386"/>
    <x v="0"/>
    <s v="PROD-002"/>
    <x v="2"/>
    <n v="-50"/>
    <n v="0"/>
    <n v="905.26"/>
    <s v="Venta"/>
    <s v="CorpTech Solutions"/>
    <n v="45263"/>
    <n v="206.67616747181975"/>
    <n v="10333.808373590988"/>
    <n v="34929.19162640901"/>
  </r>
  <r>
    <n v="2633"/>
    <x v="386"/>
    <x v="0"/>
    <s v="PROD-004"/>
    <x v="9"/>
    <n v="-48"/>
    <n v="0"/>
    <n v="347.51"/>
    <s v="Venta"/>
    <s v="CorpTech Solutions"/>
    <n v="16680.48"/>
    <n v="81.910562499999997"/>
    <n v="3931.7069999999999"/>
    <n v="12748.772999999999"/>
  </r>
  <r>
    <n v="2634"/>
    <x v="386"/>
    <x v="0"/>
    <s v="PROD-009"/>
    <x v="3"/>
    <n v="-38"/>
    <n v="0"/>
    <n v="296.08999999999997"/>
    <s v="Venta"/>
    <s v="CorpTech Solutions"/>
    <n v="11251.419999999998"/>
    <n v="66.956770642201846"/>
    <n v="2544.3572844036703"/>
    <n v="8707.0627155963284"/>
  </r>
  <r>
    <n v="2635"/>
    <x v="386"/>
    <x v="0"/>
    <s v="PROD-003"/>
    <x v="1"/>
    <n v="-30"/>
    <n v="0"/>
    <n v="160.72"/>
    <s v="Venta"/>
    <s v="CorpTech Solutions"/>
    <n v="4821.6000000000004"/>
    <n v="38.917210440456756"/>
    <n v="1167.5163132137027"/>
    <n v="3654.0836867862977"/>
  </r>
  <r>
    <n v="2636"/>
    <x v="386"/>
    <x v="0"/>
    <s v="PROD-003"/>
    <x v="1"/>
    <n v="-20"/>
    <n v="0"/>
    <n v="160.30000000000001"/>
    <s v="Venta"/>
    <s v="PC Gamers World"/>
    <n v="3206"/>
    <n v="38.917210440456756"/>
    <n v="778.34420880913513"/>
    <n v="2427.6557911908649"/>
  </r>
  <r>
    <n v="2637"/>
    <x v="387"/>
    <x v="2"/>
    <s v="PROD-008"/>
    <x v="5"/>
    <n v="177"/>
    <n v="45.92"/>
    <n v="0"/>
    <s v="Compra"/>
    <s v="VisionParts"/>
    <n v="0"/>
    <n v="18.458651685393257"/>
    <n v="0"/>
    <n v="0"/>
  </r>
  <r>
    <n v="2638"/>
    <x v="387"/>
    <x v="2"/>
    <s v="PROD-010"/>
    <x v="4"/>
    <n v="120"/>
    <n v="25.08"/>
    <n v="0"/>
    <s v="Compra"/>
    <s v="VisionParts"/>
    <n v="0"/>
    <n v="10.520482758620702"/>
    <n v="0"/>
    <n v="0"/>
  </r>
  <r>
    <n v="2639"/>
    <x v="387"/>
    <x v="0"/>
    <s v="PROD-002"/>
    <x v="2"/>
    <n v="-30"/>
    <n v="0"/>
    <n v="902.78"/>
    <s v="Venta"/>
    <s v="CorpTech Solutions"/>
    <n v="27083.399999999998"/>
    <n v="206.67616747181975"/>
    <n v="6200.285024154593"/>
    <n v="20883.114975845405"/>
  </r>
  <r>
    <n v="2640"/>
    <x v="387"/>
    <x v="0"/>
    <s v="PROD-001"/>
    <x v="6"/>
    <n v="-10"/>
    <n v="0"/>
    <n v="500.08"/>
    <s v="Venta"/>
    <s v="PC Gamers World"/>
    <n v="5000.8"/>
    <n v="111.99406451612904"/>
    <n v="1119.9406451612904"/>
    <n v="3880.8593548387098"/>
  </r>
  <r>
    <n v="2641"/>
    <x v="387"/>
    <x v="0"/>
    <s v="PROD-007"/>
    <x v="0"/>
    <n v="-45"/>
    <n v="0"/>
    <n v="129.91999999999999"/>
    <s v="Venta"/>
    <s v="CorpTech Solutions"/>
    <n v="5846.4"/>
    <n v="28.701865793780652"/>
    <n v="1291.5839607201294"/>
    <n v="4554.81603927987"/>
  </r>
  <r>
    <n v="2642"/>
    <x v="387"/>
    <x v="0"/>
    <s v="PROD-007"/>
    <x v="0"/>
    <n v="-5"/>
    <n v="0"/>
    <n v="129.27000000000001"/>
    <s v="Venta"/>
    <s v="CorpTech Solutions"/>
    <n v="646.35"/>
    <n v="28.701865793780652"/>
    <n v="143.50932896890325"/>
    <n v="502.8406710310968"/>
  </r>
  <r>
    <n v="2643"/>
    <x v="387"/>
    <x v="2"/>
    <s v="PROD-006"/>
    <x v="7"/>
    <n v="109"/>
    <n v="35.44"/>
    <n v="0"/>
    <s v="Compra"/>
    <s v="PowerCell Co,"/>
    <n v="0"/>
    <n v="15.49574137931034"/>
    <n v="0"/>
    <n v="0"/>
  </r>
  <r>
    <n v="2644"/>
    <x v="388"/>
    <x v="0"/>
    <s v="PROD-002"/>
    <x v="2"/>
    <n v="-45"/>
    <n v="0"/>
    <n v="906.08"/>
    <s v="Venta"/>
    <s v="CorpTech Solutions"/>
    <n v="40773.599999999999"/>
    <n v="206.67616747181975"/>
    <n v="9300.4275362318895"/>
    <n v="31473.172463768111"/>
  </r>
  <r>
    <n v="2645"/>
    <x v="388"/>
    <x v="0"/>
    <s v="PROD-010"/>
    <x v="4"/>
    <n v="-17"/>
    <n v="0"/>
    <n v="60.3"/>
    <s v="Venta"/>
    <s v="Global Office"/>
    <n v="1025.0999999999999"/>
    <n v="10.520482758620702"/>
    <n v="178.84820689655191"/>
    <n v="846.25179310344799"/>
  </r>
  <r>
    <n v="2646"/>
    <x v="388"/>
    <x v="2"/>
    <s v="PROD-006"/>
    <x v="7"/>
    <n v="142"/>
    <n v="36.07"/>
    <n v="0"/>
    <s v="Compra"/>
    <s v="PowerCell Co,"/>
    <n v="0"/>
    <n v="15.49574137931034"/>
    <n v="0"/>
    <n v="0"/>
  </r>
  <r>
    <n v="2647"/>
    <x v="388"/>
    <x v="1"/>
    <s v="PROD-001"/>
    <x v="6"/>
    <n v="46"/>
    <n v="247.39"/>
    <n v="0"/>
    <s v="Fabricación"/>
    <s v="N/A"/>
    <n v="0"/>
    <n v="111.99406451612904"/>
    <n v="0"/>
    <n v="0"/>
  </r>
  <r>
    <n v="2648"/>
    <x v="388"/>
    <x v="1"/>
    <s v="PROD-009"/>
    <x v="3"/>
    <n v="76"/>
    <n v="147.57"/>
    <n v="0"/>
    <s v="Fabricación"/>
    <s v="N/A"/>
    <n v="0"/>
    <n v="66.956770642201846"/>
    <n v="0"/>
    <n v="0"/>
  </r>
  <r>
    <n v="2649"/>
    <x v="388"/>
    <x v="2"/>
    <s v="PROD-006"/>
    <x v="7"/>
    <n v="116"/>
    <n v="35.31"/>
    <n v="0"/>
    <s v="Compra"/>
    <s v="PowerCell Co,"/>
    <n v="0"/>
    <n v="15.49574137931034"/>
    <n v="0"/>
    <n v="0"/>
  </r>
  <r>
    <n v="2650"/>
    <x v="389"/>
    <x v="1"/>
    <s v="PROD-001"/>
    <x v="6"/>
    <n v="96"/>
    <n v="252.47"/>
    <n v="0"/>
    <s v="Fabricación"/>
    <s v="N/A"/>
    <n v="0"/>
    <n v="111.99406451612904"/>
    <n v="0"/>
    <n v="0"/>
  </r>
  <r>
    <n v="2651"/>
    <x v="389"/>
    <x v="1"/>
    <s v="PROD-001"/>
    <x v="6"/>
    <n v="29"/>
    <n v="254.45"/>
    <n v="0"/>
    <s v="Fabricación"/>
    <s v="N/A"/>
    <n v="0"/>
    <n v="111.99406451612904"/>
    <n v="0"/>
    <n v="0"/>
  </r>
  <r>
    <n v="2652"/>
    <x v="389"/>
    <x v="0"/>
    <s v="PROD-006"/>
    <x v="7"/>
    <n v="-33"/>
    <n v="0"/>
    <n v="80.72"/>
    <s v="Venta"/>
    <s v="Venta Directa Online"/>
    <n v="2663.7599999999998"/>
    <n v="15.49574137931034"/>
    <n v="511.35946551724123"/>
    <n v="2152.4005344827583"/>
  </r>
  <r>
    <n v="2653"/>
    <x v="389"/>
    <x v="2"/>
    <s v="PROD-004"/>
    <x v="9"/>
    <n v="116"/>
    <n v="179.44"/>
    <n v="0"/>
    <s v="Compra"/>
    <s v="PowerCell Co,"/>
    <n v="0"/>
    <n v="81.910562499999997"/>
    <n v="0"/>
    <n v="0"/>
  </r>
  <r>
    <n v="2654"/>
    <x v="389"/>
    <x v="0"/>
    <s v="PROD-009"/>
    <x v="3"/>
    <n v="-48"/>
    <n v="0"/>
    <n v="300.16000000000003"/>
    <s v="Venta"/>
    <s v="Global Office"/>
    <n v="14407.68"/>
    <n v="66.956770642201846"/>
    <n v="3213.9249908256888"/>
    <n v="11193.755009174311"/>
  </r>
  <r>
    <n v="2655"/>
    <x v="389"/>
    <x v="2"/>
    <s v="PROD-004"/>
    <x v="9"/>
    <n v="80"/>
    <n v="180.37"/>
    <n v="0"/>
    <s v="Compra"/>
    <s v="TechSupplies Inc,"/>
    <n v="0"/>
    <n v="81.910562499999997"/>
    <n v="0"/>
    <n v="0"/>
  </r>
  <r>
    <n v="2656"/>
    <x v="389"/>
    <x v="2"/>
    <s v="PROD-007"/>
    <x v="0"/>
    <n v="145"/>
    <n v="65.28"/>
    <n v="0"/>
    <s v="Compra"/>
    <s v="VisionParts"/>
    <n v="0"/>
    <n v="28.701865793780652"/>
    <n v="0"/>
    <n v="0"/>
  </r>
  <r>
    <n v="2657"/>
    <x v="390"/>
    <x v="0"/>
    <s v="PROD-003"/>
    <x v="1"/>
    <n v="-30"/>
    <n v="0"/>
    <n v="159.72999999999999"/>
    <s v="Venta"/>
    <s v="PC Gamers World"/>
    <n v="4791.8999999999996"/>
    <n v="38.917210440456756"/>
    <n v="1167.5163132137027"/>
    <n v="3624.3836867862969"/>
  </r>
  <r>
    <n v="2658"/>
    <x v="390"/>
    <x v="2"/>
    <s v="PROD-007"/>
    <x v="0"/>
    <n v="262"/>
    <n v="66.489999999999995"/>
    <n v="0"/>
    <s v="Compra"/>
    <s v="PowerCell Co,"/>
    <n v="0"/>
    <n v="28.701865793780652"/>
    <n v="0"/>
    <n v="0"/>
  </r>
  <r>
    <n v="2659"/>
    <x v="390"/>
    <x v="0"/>
    <s v="PROD-004"/>
    <x v="9"/>
    <n v="-22"/>
    <n v="0"/>
    <n v="348.1"/>
    <s v="Venta"/>
    <s v="CorpTech Solutions"/>
    <n v="7658.2000000000007"/>
    <n v="81.910562499999997"/>
    <n v="1802.032375"/>
    <n v="5856.167625000001"/>
  </r>
  <r>
    <n v="2660"/>
    <x v="390"/>
    <x v="0"/>
    <s v="PROD-007"/>
    <x v="0"/>
    <n v="-28"/>
    <n v="0"/>
    <n v="129.44"/>
    <s v="Venta"/>
    <s v="Global Office"/>
    <n v="3624.3199999999997"/>
    <n v="28.701865793780652"/>
    <n v="803.65224222585823"/>
    <n v="2820.6677577741416"/>
  </r>
  <r>
    <n v="2661"/>
    <x v="390"/>
    <x v="0"/>
    <s v="PROD-003"/>
    <x v="1"/>
    <n v="-22"/>
    <n v="0"/>
    <n v="160.71"/>
    <s v="Venta"/>
    <s v="CorpTech Solutions"/>
    <n v="3535.6200000000003"/>
    <n v="38.917210440456756"/>
    <n v="856.17862969004864"/>
    <n v="2679.4413703099517"/>
  </r>
  <r>
    <n v="2662"/>
    <x v="390"/>
    <x v="2"/>
    <s v="PROD-008"/>
    <x v="5"/>
    <n v="267"/>
    <n v="44.2"/>
    <n v="0"/>
    <s v="Compra"/>
    <s v="VisionParts"/>
    <n v="0"/>
    <n v="18.458651685393257"/>
    <n v="0"/>
    <n v="0"/>
  </r>
  <r>
    <n v="2663"/>
    <x v="390"/>
    <x v="0"/>
    <s v="PROD-008"/>
    <x v="5"/>
    <n v="-24"/>
    <n v="0"/>
    <n v="95.44"/>
    <s v="Venta"/>
    <s v="EducaTech"/>
    <n v="2290.56"/>
    <n v="18.458651685393257"/>
    <n v="443.00764044943816"/>
    <n v="1847.5523595505617"/>
  </r>
  <r>
    <n v="2664"/>
    <x v="391"/>
    <x v="0"/>
    <s v="PROD-010"/>
    <x v="4"/>
    <n v="-40"/>
    <n v="0"/>
    <n v="60.52"/>
    <s v="Venta"/>
    <s v="Venta Directa Online"/>
    <n v="2420.8000000000002"/>
    <n v="10.520482758620702"/>
    <n v="420.81931034482807"/>
    <n v="1999.9806896551722"/>
  </r>
  <r>
    <n v="2665"/>
    <x v="391"/>
    <x v="2"/>
    <s v="PROD-008"/>
    <x v="5"/>
    <n v="230"/>
    <n v="44.22"/>
    <n v="0"/>
    <s v="Compra"/>
    <s v="TechSupplies Inc,"/>
    <n v="0"/>
    <n v="18.458651685393257"/>
    <n v="0"/>
    <n v="0"/>
  </r>
  <r>
    <n v="2666"/>
    <x v="391"/>
    <x v="2"/>
    <s v="PROD-003"/>
    <x v="1"/>
    <n v="58"/>
    <n v="85.95"/>
    <n v="0"/>
    <s v="Compra"/>
    <s v="PowerCell Co,"/>
    <n v="0"/>
    <n v="38.917210440456756"/>
    <n v="0"/>
    <n v="0"/>
  </r>
  <r>
    <n v="2667"/>
    <x v="391"/>
    <x v="2"/>
    <s v="PROD-007"/>
    <x v="0"/>
    <n v="172"/>
    <n v="64.569999999999993"/>
    <n v="0"/>
    <s v="Compra"/>
    <s v="TechSupplies Inc,"/>
    <n v="0"/>
    <n v="28.701865793780652"/>
    <n v="0"/>
    <n v="0"/>
  </r>
  <r>
    <n v="2668"/>
    <x v="391"/>
    <x v="2"/>
    <s v="PROD-004"/>
    <x v="9"/>
    <n v="112"/>
    <n v="181.16"/>
    <n v="0"/>
    <s v="Compra"/>
    <s v="PowerCell Co,"/>
    <n v="0"/>
    <n v="81.910562499999997"/>
    <n v="0"/>
    <n v="0"/>
  </r>
  <r>
    <n v="2669"/>
    <x v="391"/>
    <x v="0"/>
    <s v="PROD-003"/>
    <x v="1"/>
    <n v="-26"/>
    <n v="0"/>
    <n v="159.05000000000001"/>
    <s v="Venta"/>
    <s v="Venta Directa Online"/>
    <n v="4135.3"/>
    <n v="38.917210440456756"/>
    <n v="1011.8474714518757"/>
    <n v="3123.4525285481245"/>
  </r>
  <r>
    <n v="2670"/>
    <x v="391"/>
    <x v="0"/>
    <s v="PROD-005"/>
    <x v="8"/>
    <n v="-20"/>
    <n v="0"/>
    <n v="218.88"/>
    <s v="Venta"/>
    <s v="PC Gamers World"/>
    <n v="4377.6000000000004"/>
    <n v="54.214840425531932"/>
    <n v="1084.2968085106386"/>
    <n v="3293.3031914893618"/>
  </r>
  <r>
    <n v="2671"/>
    <x v="392"/>
    <x v="0"/>
    <s v="PROD-010"/>
    <x v="4"/>
    <n v="-15"/>
    <n v="0"/>
    <n v="59.98"/>
    <s v="Venta"/>
    <s v="PC Gamers World"/>
    <n v="899.69999999999993"/>
    <n v="10.520482758620702"/>
    <n v="157.80724137931054"/>
    <n v="741.89275862068939"/>
  </r>
  <r>
    <n v="2672"/>
    <x v="392"/>
    <x v="0"/>
    <s v="PROD-008"/>
    <x v="5"/>
    <n v="-33"/>
    <n v="0"/>
    <n v="95.62"/>
    <s v="Venta"/>
    <s v="CorpTech Solutions"/>
    <n v="3155.46"/>
    <n v="18.458651685393257"/>
    <n v="609.13550561797751"/>
    <n v="2546.3244943820227"/>
  </r>
  <r>
    <n v="2673"/>
    <x v="392"/>
    <x v="0"/>
    <s v="PROD-010"/>
    <x v="4"/>
    <n v="-22"/>
    <n v="0"/>
    <n v="60"/>
    <s v="Venta"/>
    <s v="Global Office"/>
    <n v="1320"/>
    <n v="10.520482758620702"/>
    <n v="231.45062068965544"/>
    <n v="1088.5493793103446"/>
  </r>
  <r>
    <n v="2674"/>
    <x v="392"/>
    <x v="1"/>
    <s v="PROD-002"/>
    <x v="2"/>
    <n v="62"/>
    <n v="448.86"/>
    <n v="0"/>
    <s v="Fabricación"/>
    <s v="N/A"/>
    <n v="0"/>
    <n v="206.67616747181975"/>
    <n v="0"/>
    <n v="0"/>
  </r>
  <r>
    <n v="2675"/>
    <x v="392"/>
    <x v="0"/>
    <s v="PROD-003"/>
    <x v="1"/>
    <n v="-43"/>
    <n v="0"/>
    <n v="160.34"/>
    <s v="Venta"/>
    <s v="EducaTech"/>
    <n v="6894.62"/>
    <n v="38.917210440456756"/>
    <n v="1673.4400489396405"/>
    <n v="5221.1799510603596"/>
  </r>
  <r>
    <n v="2676"/>
    <x v="392"/>
    <x v="2"/>
    <s v="PROD-004"/>
    <x v="9"/>
    <n v="78"/>
    <n v="178.66"/>
    <n v="0"/>
    <s v="Compra"/>
    <s v="Componentes Globales"/>
    <n v="0"/>
    <n v="81.910562499999997"/>
    <n v="0"/>
    <n v="0"/>
  </r>
  <r>
    <n v="2677"/>
    <x v="392"/>
    <x v="0"/>
    <s v="PROD-010"/>
    <x v="4"/>
    <n v="-13"/>
    <n v="0"/>
    <n v="60.07"/>
    <s v="Venta"/>
    <s v="PC Gamers World"/>
    <n v="780.91"/>
    <n v="10.520482758620702"/>
    <n v="136.76627586206911"/>
    <n v="644.1437241379308"/>
  </r>
  <r>
    <n v="2678"/>
    <x v="393"/>
    <x v="0"/>
    <s v="PROD-003"/>
    <x v="1"/>
    <n v="-5"/>
    <n v="0"/>
    <n v="158.97"/>
    <s v="Venta"/>
    <s v="Global Office"/>
    <n v="794.85"/>
    <n v="38.917210440456756"/>
    <n v="194.58605220228378"/>
    <n v="600.26394779771624"/>
  </r>
  <r>
    <n v="2679"/>
    <x v="393"/>
    <x v="0"/>
    <s v="PROD-008"/>
    <x v="5"/>
    <n v="-35"/>
    <n v="0"/>
    <n v="94.79"/>
    <s v="Venta"/>
    <s v="Global Office"/>
    <n v="3317.65"/>
    <n v="18.458651685393257"/>
    <n v="646.05280898876401"/>
    <n v="2671.5971910112362"/>
  </r>
  <r>
    <n v="2680"/>
    <x v="393"/>
    <x v="0"/>
    <s v="PROD-001"/>
    <x v="6"/>
    <n v="-34"/>
    <n v="0"/>
    <n v="503.05"/>
    <s v="Venta"/>
    <s v="CorpTech Solutions"/>
    <n v="17103.7"/>
    <n v="111.99406451612904"/>
    <n v="3807.7981935483876"/>
    <n v="13295.901806451613"/>
  </r>
  <r>
    <n v="2681"/>
    <x v="393"/>
    <x v="1"/>
    <s v="PROD-002"/>
    <x v="2"/>
    <n v="60"/>
    <n v="453.21"/>
    <n v="0"/>
    <s v="Fabricación"/>
    <s v="N/A"/>
    <n v="0"/>
    <n v="206.67616747181975"/>
    <n v="0"/>
    <n v="0"/>
  </r>
  <r>
    <n v="2682"/>
    <x v="393"/>
    <x v="1"/>
    <s v="PROD-009"/>
    <x v="3"/>
    <n v="95"/>
    <n v="148.75"/>
    <n v="0"/>
    <s v="Fabricación"/>
    <s v="N/A"/>
    <n v="0"/>
    <n v="66.956770642201846"/>
    <n v="0"/>
    <n v="0"/>
  </r>
  <r>
    <n v="2683"/>
    <x v="393"/>
    <x v="0"/>
    <s v="PROD-006"/>
    <x v="7"/>
    <n v="-27"/>
    <n v="0"/>
    <n v="79.86"/>
    <s v="Venta"/>
    <s v="Global Office"/>
    <n v="2156.2199999999998"/>
    <n v="15.49574137931034"/>
    <n v="418.38501724137916"/>
    <n v="1737.8349827586208"/>
  </r>
  <r>
    <n v="2684"/>
    <x v="394"/>
    <x v="0"/>
    <s v="PROD-003"/>
    <x v="1"/>
    <n v="-16"/>
    <n v="0"/>
    <n v="158.36000000000001"/>
    <s v="Venta"/>
    <s v="EducaTech"/>
    <n v="2533.7600000000002"/>
    <n v="38.917210440456756"/>
    <n v="622.6753670473081"/>
    <n v="1911.0846329526921"/>
  </r>
  <r>
    <n v="2685"/>
    <x v="394"/>
    <x v="2"/>
    <s v="PROD-003"/>
    <x v="1"/>
    <n v="145"/>
    <n v="84.82"/>
    <n v="0"/>
    <s v="Compra"/>
    <s v="TechSupplies Inc,"/>
    <n v="0"/>
    <n v="38.917210440456756"/>
    <n v="0"/>
    <n v="0"/>
  </r>
  <r>
    <n v="2686"/>
    <x v="394"/>
    <x v="0"/>
    <s v="PROD-004"/>
    <x v="9"/>
    <n v="-44"/>
    <n v="0"/>
    <n v="348.92"/>
    <s v="Venta"/>
    <s v="Global Office"/>
    <n v="15352.480000000001"/>
    <n v="81.910562499999997"/>
    <n v="3604.06475"/>
    <n v="11748.415250000002"/>
  </r>
  <r>
    <n v="2687"/>
    <x v="394"/>
    <x v="1"/>
    <s v="PROD-009"/>
    <x v="3"/>
    <n v="36"/>
    <n v="151.47"/>
    <n v="0"/>
    <s v="Fabricación"/>
    <s v="N/A"/>
    <n v="0"/>
    <n v="66.956770642201846"/>
    <n v="0"/>
    <n v="0"/>
  </r>
  <r>
    <n v="2688"/>
    <x v="394"/>
    <x v="0"/>
    <s v="PROD-008"/>
    <x v="5"/>
    <n v="-24"/>
    <n v="0"/>
    <n v="95.81"/>
    <s v="Venta"/>
    <s v="CorpTech Solutions"/>
    <n v="2299.44"/>
    <n v="18.458651685393257"/>
    <n v="443.00764044943816"/>
    <n v="1856.4323595505618"/>
  </r>
  <r>
    <n v="2689"/>
    <x v="394"/>
    <x v="0"/>
    <s v="PROD-004"/>
    <x v="9"/>
    <n v="-11"/>
    <n v="0"/>
    <n v="349.96"/>
    <s v="Venta"/>
    <s v="EducaTech"/>
    <n v="3849.56"/>
    <n v="81.910562499999997"/>
    <n v="901.0161875"/>
    <n v="2948.5438125000001"/>
  </r>
  <r>
    <n v="2690"/>
    <x v="394"/>
    <x v="2"/>
    <s v="PROD-005"/>
    <x v="8"/>
    <n v="66"/>
    <n v="120.6"/>
    <n v="0"/>
    <s v="Compra"/>
    <s v="PowerCell Co,"/>
    <n v="0"/>
    <n v="54.214840425531932"/>
    <n v="0"/>
    <n v="0"/>
  </r>
  <r>
    <n v="2691"/>
    <x v="395"/>
    <x v="0"/>
    <s v="PROD-009"/>
    <x v="3"/>
    <n v="-48"/>
    <n v="0"/>
    <n v="299.33"/>
    <s v="Venta"/>
    <s v="Global Office"/>
    <n v="14367.84"/>
    <n v="66.956770642201846"/>
    <n v="3213.9249908256888"/>
    <n v="11153.91500917431"/>
  </r>
  <r>
    <n v="2692"/>
    <x v="395"/>
    <x v="0"/>
    <s v="PROD-005"/>
    <x v="8"/>
    <n v="-6"/>
    <n v="0"/>
    <n v="218.51"/>
    <s v="Venta"/>
    <s v="Global Office"/>
    <n v="1311.06"/>
    <n v="54.214840425531932"/>
    <n v="325.28904255319162"/>
    <n v="985.77095744680832"/>
  </r>
  <r>
    <n v="2693"/>
    <x v="395"/>
    <x v="0"/>
    <s v="PROD-001"/>
    <x v="6"/>
    <n v="-7"/>
    <n v="0"/>
    <n v="502.06"/>
    <s v="Venta"/>
    <s v="Venta Directa Online"/>
    <n v="3514.42"/>
    <n v="111.99406451612904"/>
    <n v="783.95845161290333"/>
    <n v="2730.4615483870966"/>
  </r>
  <r>
    <n v="2694"/>
    <x v="395"/>
    <x v="2"/>
    <s v="PROD-008"/>
    <x v="5"/>
    <n v="256"/>
    <n v="45.99"/>
    <n v="0"/>
    <s v="Compra"/>
    <s v="PowerCell Co,"/>
    <n v="0"/>
    <n v="18.458651685393257"/>
    <n v="0"/>
    <n v="0"/>
  </r>
  <r>
    <n v="2695"/>
    <x v="395"/>
    <x v="2"/>
    <s v="PROD-007"/>
    <x v="0"/>
    <n v="106"/>
    <n v="65.680000000000007"/>
    <n v="0"/>
    <s v="Compra"/>
    <s v="PowerCell Co,"/>
    <n v="0"/>
    <n v="28.701865793780652"/>
    <n v="0"/>
    <n v="0"/>
  </r>
  <r>
    <n v="2696"/>
    <x v="395"/>
    <x v="0"/>
    <s v="PROD-005"/>
    <x v="8"/>
    <n v="-25"/>
    <n v="0"/>
    <n v="221.23"/>
    <s v="Venta"/>
    <s v="EducaTech"/>
    <n v="5530.75"/>
    <n v="54.214840425531932"/>
    <n v="1355.3710106382982"/>
    <n v="4175.3789893617013"/>
  </r>
  <r>
    <n v="2697"/>
    <x v="395"/>
    <x v="0"/>
    <s v="PROD-008"/>
    <x v="5"/>
    <n v="-46"/>
    <n v="0"/>
    <n v="95.87"/>
    <s v="Venta"/>
    <s v="CorpTech Solutions"/>
    <n v="4410.0200000000004"/>
    <n v="18.458651685393257"/>
    <n v="849.09797752808981"/>
    <n v="3560.9220224719106"/>
  </r>
  <r>
    <n v="2698"/>
    <x v="396"/>
    <x v="1"/>
    <s v="PROD-001"/>
    <x v="6"/>
    <n v="41"/>
    <n v="248.08"/>
    <n v="0"/>
    <s v="Fabricación"/>
    <s v="N/A"/>
    <n v="0"/>
    <n v="111.99406451612904"/>
    <n v="0"/>
    <n v="0"/>
  </r>
  <r>
    <n v="2699"/>
    <x v="396"/>
    <x v="0"/>
    <s v="PROD-003"/>
    <x v="1"/>
    <n v="-43"/>
    <n v="0"/>
    <n v="160.66999999999999"/>
    <s v="Venta"/>
    <s v="EducaTech"/>
    <n v="6908.8099999999995"/>
    <n v="38.917210440456756"/>
    <n v="1673.4400489396405"/>
    <n v="5235.3699510603592"/>
  </r>
  <r>
    <n v="2700"/>
    <x v="396"/>
    <x v="0"/>
    <s v="PROD-006"/>
    <x v="7"/>
    <n v="-30"/>
    <n v="0"/>
    <n v="79.75"/>
    <s v="Venta"/>
    <s v="EducaTech"/>
    <n v="2392.5"/>
    <n v="15.49574137931034"/>
    <n v="464.8722413793102"/>
    <n v="1927.6277586206897"/>
  </r>
  <r>
    <n v="2701"/>
    <x v="396"/>
    <x v="0"/>
    <s v="PROD-005"/>
    <x v="8"/>
    <n v="-30"/>
    <n v="0"/>
    <n v="220.55"/>
    <s v="Venta"/>
    <s v="EducaTech"/>
    <n v="6616.5"/>
    <n v="54.214840425531932"/>
    <n v="1626.4452127659579"/>
    <n v="4990.0547872340421"/>
  </r>
  <r>
    <n v="2702"/>
    <x v="396"/>
    <x v="0"/>
    <s v="PROD-010"/>
    <x v="4"/>
    <n v="-21"/>
    <n v="0"/>
    <n v="60.42"/>
    <s v="Venta"/>
    <s v="Venta Directa Online"/>
    <n v="1268.82"/>
    <n v="10.520482758620702"/>
    <n v="220.93013793103472"/>
    <n v="1047.8898620689652"/>
  </r>
  <r>
    <n v="2703"/>
    <x v="396"/>
    <x v="0"/>
    <s v="PROD-008"/>
    <x v="5"/>
    <n v="-9"/>
    <n v="0"/>
    <n v="94.8"/>
    <s v="Venta"/>
    <s v="EducaTech"/>
    <n v="853.19999999999993"/>
    <n v="18.458651685393257"/>
    <n v="166.1278651685393"/>
    <n v="687.07213483146063"/>
  </r>
  <r>
    <n v="2704"/>
    <x v="396"/>
    <x v="2"/>
    <s v="PROD-010"/>
    <x v="4"/>
    <n v="188"/>
    <n v="25.09"/>
    <n v="0"/>
    <s v="Compra"/>
    <s v="VisionParts"/>
    <n v="0"/>
    <n v="10.520482758620702"/>
    <n v="0"/>
    <n v="0"/>
  </r>
  <r>
    <n v="2705"/>
    <x v="397"/>
    <x v="0"/>
    <s v="PROD-001"/>
    <x v="6"/>
    <n v="-49"/>
    <n v="0"/>
    <n v="502.55"/>
    <s v="Venta"/>
    <s v="CorpTech Solutions"/>
    <n v="24624.95"/>
    <n v="111.99406451612904"/>
    <n v="5487.7091612903232"/>
    <n v="19137.240838709677"/>
  </r>
  <r>
    <n v="2706"/>
    <x v="397"/>
    <x v="1"/>
    <s v="PROD-002"/>
    <x v="2"/>
    <n v="78"/>
    <n v="450.26"/>
    <n v="0"/>
    <s v="Fabricación"/>
    <s v="N/A"/>
    <n v="0"/>
    <n v="206.67616747181975"/>
    <n v="0"/>
    <n v="0"/>
  </r>
  <r>
    <n v="2707"/>
    <x v="397"/>
    <x v="0"/>
    <s v="PROD-001"/>
    <x v="6"/>
    <n v="-18"/>
    <n v="0"/>
    <n v="503.71"/>
    <s v="Venta"/>
    <s v="CorpTech Solutions"/>
    <n v="9066.7799999999988"/>
    <n v="111.99406451612904"/>
    <n v="2015.8931612903227"/>
    <n v="7050.8868387096763"/>
  </r>
  <r>
    <n v="2708"/>
    <x v="397"/>
    <x v="0"/>
    <s v="PROD-001"/>
    <x v="6"/>
    <n v="-43"/>
    <n v="0"/>
    <n v="500.93"/>
    <s v="Venta"/>
    <s v="EducaTech"/>
    <n v="21539.99"/>
    <n v="111.99406451612904"/>
    <n v="4815.7447741935484"/>
    <n v="16724.245225806451"/>
  </r>
  <r>
    <n v="2709"/>
    <x v="397"/>
    <x v="0"/>
    <s v="PROD-010"/>
    <x v="4"/>
    <n v="-25"/>
    <n v="0"/>
    <n v="59.48"/>
    <s v="Venta"/>
    <s v="CorpTech Solutions"/>
    <n v="1487"/>
    <n v="10.520482758620702"/>
    <n v="263.01206896551753"/>
    <n v="1223.9879310344825"/>
  </r>
  <r>
    <n v="2710"/>
    <x v="397"/>
    <x v="0"/>
    <s v="PROD-008"/>
    <x v="5"/>
    <n v="-47"/>
    <n v="0"/>
    <n v="94.24"/>
    <s v="Venta"/>
    <s v="Global Office"/>
    <n v="4429.28"/>
    <n v="18.458651685393257"/>
    <n v="867.55662921348301"/>
    <n v="3561.7233707865166"/>
  </r>
  <r>
    <n v="2711"/>
    <x v="397"/>
    <x v="0"/>
    <s v="PROD-003"/>
    <x v="1"/>
    <n v="-44"/>
    <n v="0"/>
    <n v="158.84"/>
    <s v="Venta"/>
    <s v="CorpTech Solutions"/>
    <n v="6988.96"/>
    <n v="38.917210440456756"/>
    <n v="1712.3572593800973"/>
    <n v="5276.6027406199028"/>
  </r>
  <r>
    <n v="2712"/>
    <x v="398"/>
    <x v="0"/>
    <s v="PROD-003"/>
    <x v="1"/>
    <n v="-24"/>
    <n v="0"/>
    <n v="160.91"/>
    <s v="Venta"/>
    <s v="PC Gamers World"/>
    <n v="3861.84"/>
    <n v="38.917210440456756"/>
    <n v="934.01305057096215"/>
    <n v="2927.826949429038"/>
  </r>
  <r>
    <n v="2713"/>
    <x v="398"/>
    <x v="2"/>
    <s v="PROD-003"/>
    <x v="1"/>
    <n v="291"/>
    <n v="86.66"/>
    <n v="0"/>
    <s v="Compra"/>
    <s v="PowerCell Co,"/>
    <n v="0"/>
    <n v="38.917210440456756"/>
    <n v="0"/>
    <n v="0"/>
  </r>
  <r>
    <n v="2714"/>
    <x v="398"/>
    <x v="2"/>
    <s v="PROD-010"/>
    <x v="4"/>
    <n v="282"/>
    <n v="25.41"/>
    <n v="0"/>
    <s v="Compra"/>
    <s v="Componentes Globales"/>
    <n v="0"/>
    <n v="10.520482758620702"/>
    <n v="0"/>
    <n v="0"/>
  </r>
  <r>
    <n v="2715"/>
    <x v="398"/>
    <x v="0"/>
    <s v="PROD-010"/>
    <x v="4"/>
    <n v="-6"/>
    <n v="0"/>
    <n v="60.06"/>
    <s v="Venta"/>
    <s v="CorpTech Solutions"/>
    <n v="360.36"/>
    <n v="10.520482758620702"/>
    <n v="63.12289655172421"/>
    <n v="297.23710344827578"/>
  </r>
  <r>
    <n v="2716"/>
    <x v="398"/>
    <x v="2"/>
    <s v="PROD-007"/>
    <x v="0"/>
    <n v="96"/>
    <n v="64.819999999999993"/>
    <n v="0"/>
    <s v="Compra"/>
    <s v="VisionParts"/>
    <n v="0"/>
    <n v="28.701865793780652"/>
    <n v="0"/>
    <n v="0"/>
  </r>
  <r>
    <n v="2717"/>
    <x v="398"/>
    <x v="1"/>
    <s v="PROD-002"/>
    <x v="2"/>
    <n v="26"/>
    <n v="456.99"/>
    <n v="0"/>
    <s v="Fabricación"/>
    <s v="N/A"/>
    <n v="0"/>
    <n v="206.67616747181975"/>
    <n v="0"/>
    <n v="0"/>
  </r>
  <r>
    <n v="2718"/>
    <x v="399"/>
    <x v="0"/>
    <s v="PROD-001"/>
    <x v="6"/>
    <n v="-35"/>
    <n v="0"/>
    <n v="504.21"/>
    <s v="Venta"/>
    <s v="PC Gamers World"/>
    <n v="17647.349999999999"/>
    <n v="111.99406451612904"/>
    <n v="3919.7922580645163"/>
    <n v="13727.557741935481"/>
  </r>
  <r>
    <n v="2719"/>
    <x v="399"/>
    <x v="0"/>
    <s v="PROD-004"/>
    <x v="9"/>
    <n v="-16"/>
    <n v="0"/>
    <n v="351.32"/>
    <s v="Venta"/>
    <s v="CorpTech Solutions"/>
    <n v="5621.12"/>
    <n v="81.910562499999997"/>
    <n v="1310.569"/>
    <n v="4310.5509999999995"/>
  </r>
  <r>
    <n v="2720"/>
    <x v="399"/>
    <x v="0"/>
    <s v="PROD-003"/>
    <x v="1"/>
    <n v="-24"/>
    <n v="0"/>
    <n v="159.5"/>
    <s v="Venta"/>
    <s v="EducaTech"/>
    <n v="3828"/>
    <n v="38.917210440456756"/>
    <n v="934.01305057096215"/>
    <n v="2893.9869494290378"/>
  </r>
  <r>
    <n v="2721"/>
    <x v="399"/>
    <x v="0"/>
    <s v="PROD-001"/>
    <x v="6"/>
    <n v="-21"/>
    <n v="0"/>
    <n v="496.46"/>
    <s v="Venta"/>
    <s v="EducaTech"/>
    <n v="10425.66"/>
    <n v="111.99406451612904"/>
    <n v="2351.8753548387099"/>
    <n v="8073.7846451612895"/>
  </r>
  <r>
    <n v="2722"/>
    <x v="399"/>
    <x v="0"/>
    <s v="PROD-008"/>
    <x v="5"/>
    <n v="-43"/>
    <n v="0"/>
    <n v="94.14"/>
    <s v="Venta"/>
    <s v="EducaTech"/>
    <n v="4048.02"/>
    <n v="18.458651685393257"/>
    <n v="793.72202247191001"/>
    <n v="3254.2979775280901"/>
  </r>
  <r>
    <n v="2723"/>
    <x v="399"/>
    <x v="0"/>
    <s v="PROD-010"/>
    <x v="4"/>
    <n v="-24"/>
    <n v="0"/>
    <n v="60.46"/>
    <s v="Venta"/>
    <s v="Global Office"/>
    <n v="1451.04"/>
    <n v="10.520482758620702"/>
    <n v="252.49158620689684"/>
    <n v="1198.548413793103"/>
  </r>
  <r>
    <n v="2724"/>
    <x v="399"/>
    <x v="0"/>
    <s v="PROD-006"/>
    <x v="7"/>
    <n v="-50"/>
    <n v="0"/>
    <n v="80.430000000000007"/>
    <s v="Venta"/>
    <s v="CorpTech Solutions"/>
    <n v="4021.5000000000005"/>
    <n v="15.49574137931034"/>
    <n v="774.78706896551705"/>
    <n v="3246.7129310344835"/>
  </r>
  <r>
    <n v="2725"/>
    <x v="400"/>
    <x v="0"/>
    <s v="PROD-005"/>
    <x v="8"/>
    <n v="-33"/>
    <n v="0"/>
    <n v="221.25"/>
    <s v="Venta"/>
    <s v="Venta Directa Online"/>
    <n v="7301.25"/>
    <n v="54.214840425531932"/>
    <n v="1789.0897340425538"/>
    <n v="5512.1602659574464"/>
  </r>
  <r>
    <n v="2726"/>
    <x v="400"/>
    <x v="0"/>
    <s v="PROD-004"/>
    <x v="9"/>
    <n v="-38"/>
    <n v="0"/>
    <n v="351.76"/>
    <s v="Venta"/>
    <s v="PC Gamers World"/>
    <n v="13366.88"/>
    <n v="81.910562499999997"/>
    <n v="3112.6013749999997"/>
    <n v="10254.278624999999"/>
  </r>
  <r>
    <n v="2727"/>
    <x v="400"/>
    <x v="0"/>
    <s v="PROD-004"/>
    <x v="9"/>
    <n v="-23"/>
    <n v="0"/>
    <n v="350.31"/>
    <s v="Venta"/>
    <s v="CorpTech Solutions"/>
    <n v="8057.13"/>
    <n v="81.910562499999997"/>
    <n v="1883.9429375"/>
    <n v="6173.1870625000001"/>
  </r>
  <r>
    <n v="2728"/>
    <x v="400"/>
    <x v="2"/>
    <s v="PROD-004"/>
    <x v="9"/>
    <n v="117"/>
    <n v="181.47"/>
    <n v="0"/>
    <s v="Compra"/>
    <s v="TechSupplies Inc,"/>
    <n v="0"/>
    <n v="81.910562499999997"/>
    <n v="0"/>
    <n v="0"/>
  </r>
  <r>
    <n v="2729"/>
    <x v="400"/>
    <x v="2"/>
    <s v="PROD-008"/>
    <x v="5"/>
    <n v="221"/>
    <n v="45.29"/>
    <n v="0"/>
    <s v="Compra"/>
    <s v="PowerCell Co,"/>
    <n v="0"/>
    <n v="18.458651685393257"/>
    <n v="0"/>
    <n v="0"/>
  </r>
  <r>
    <n v="2730"/>
    <x v="400"/>
    <x v="2"/>
    <s v="PROD-006"/>
    <x v="7"/>
    <n v="84"/>
    <n v="36.380000000000003"/>
    <n v="0"/>
    <s v="Compra"/>
    <s v="TechSupplies Inc,"/>
    <n v="0"/>
    <n v="15.49574137931034"/>
    <n v="0"/>
    <n v="0"/>
  </r>
  <r>
    <n v="2731"/>
    <x v="400"/>
    <x v="2"/>
    <s v="PROD-006"/>
    <x v="7"/>
    <n v="246"/>
    <n v="35.119999999999997"/>
    <n v="0"/>
    <s v="Compra"/>
    <s v="PowerCell Co,"/>
    <n v="0"/>
    <n v="15.49574137931034"/>
    <n v="0"/>
    <n v="0"/>
  </r>
  <r>
    <n v="2732"/>
    <x v="401"/>
    <x v="2"/>
    <s v="PROD-010"/>
    <x v="4"/>
    <n v="212"/>
    <n v="24.63"/>
    <n v="0"/>
    <s v="Compra"/>
    <s v="PowerCell Co,"/>
    <n v="0"/>
    <n v="10.520482758620702"/>
    <n v="0"/>
    <n v="0"/>
  </r>
  <r>
    <n v="2733"/>
    <x v="401"/>
    <x v="1"/>
    <s v="PROD-001"/>
    <x v="6"/>
    <n v="41"/>
    <n v="251.13"/>
    <n v="0"/>
    <s v="Fabricación"/>
    <s v="N/A"/>
    <n v="0"/>
    <n v="111.99406451612904"/>
    <n v="0"/>
    <n v="0"/>
  </r>
  <r>
    <n v="2734"/>
    <x v="401"/>
    <x v="2"/>
    <s v="PROD-007"/>
    <x v="0"/>
    <n v="51"/>
    <n v="65.62"/>
    <n v="0"/>
    <s v="Compra"/>
    <s v="TechSupplies Inc,"/>
    <n v="0"/>
    <n v="28.701865793780652"/>
    <n v="0"/>
    <n v="0"/>
  </r>
  <r>
    <n v="2735"/>
    <x v="401"/>
    <x v="0"/>
    <s v="PROD-007"/>
    <x v="0"/>
    <n v="-45"/>
    <n v="0"/>
    <n v="131.24"/>
    <s v="Venta"/>
    <s v="Venta Directa Online"/>
    <n v="5905.8"/>
    <n v="28.701865793780652"/>
    <n v="1291.5839607201294"/>
    <n v="4614.2160392798705"/>
  </r>
  <r>
    <n v="2736"/>
    <x v="401"/>
    <x v="0"/>
    <s v="PROD-001"/>
    <x v="6"/>
    <n v="-25"/>
    <n v="0"/>
    <n v="500.32"/>
    <s v="Venta"/>
    <s v="PC Gamers World"/>
    <n v="12508"/>
    <n v="111.99406451612904"/>
    <n v="2799.8516129032259"/>
    <n v="9708.148387096775"/>
  </r>
  <r>
    <n v="2737"/>
    <x v="401"/>
    <x v="2"/>
    <s v="PROD-010"/>
    <x v="4"/>
    <n v="65"/>
    <n v="24.76"/>
    <n v="0"/>
    <s v="Compra"/>
    <s v="Componentes Globales"/>
    <n v="0"/>
    <n v="10.520482758620702"/>
    <n v="0"/>
    <n v="0"/>
  </r>
  <r>
    <n v="2738"/>
    <x v="401"/>
    <x v="2"/>
    <s v="PROD-006"/>
    <x v="7"/>
    <n v="253"/>
    <n v="36.33"/>
    <n v="0"/>
    <s v="Compra"/>
    <s v="PowerCell Co,"/>
    <n v="0"/>
    <n v="15.49574137931034"/>
    <n v="0"/>
    <n v="0"/>
  </r>
  <r>
    <n v="2739"/>
    <x v="402"/>
    <x v="2"/>
    <s v="PROD-003"/>
    <x v="1"/>
    <n v="239"/>
    <n v="84.62"/>
    <n v="0"/>
    <s v="Compra"/>
    <s v="Componentes Globales"/>
    <n v="0"/>
    <n v="38.917210440456756"/>
    <n v="0"/>
    <n v="0"/>
  </r>
  <r>
    <n v="2740"/>
    <x v="402"/>
    <x v="2"/>
    <s v="PROD-010"/>
    <x v="4"/>
    <n v="259"/>
    <n v="25.11"/>
    <n v="0"/>
    <s v="Compra"/>
    <s v="TechSupplies Inc,"/>
    <n v="0"/>
    <n v="10.520482758620702"/>
    <n v="0"/>
    <n v="0"/>
  </r>
  <r>
    <n v="2741"/>
    <x v="402"/>
    <x v="2"/>
    <s v="PROD-010"/>
    <x v="4"/>
    <n v="180"/>
    <n v="24.88"/>
    <n v="0"/>
    <s v="Compra"/>
    <s v="Componentes Globales"/>
    <n v="0"/>
    <n v="10.520482758620702"/>
    <n v="0"/>
    <n v="0"/>
  </r>
  <r>
    <n v="2742"/>
    <x v="402"/>
    <x v="2"/>
    <s v="PROD-004"/>
    <x v="9"/>
    <n v="177"/>
    <n v="178.91"/>
    <n v="0"/>
    <s v="Compra"/>
    <s v="TechSupplies Inc,"/>
    <n v="0"/>
    <n v="81.910562499999997"/>
    <n v="0"/>
    <n v="0"/>
  </r>
  <r>
    <n v="2743"/>
    <x v="402"/>
    <x v="2"/>
    <s v="PROD-010"/>
    <x v="4"/>
    <n v="252"/>
    <n v="25.11"/>
    <n v="0"/>
    <s v="Compra"/>
    <s v="PowerCell Co,"/>
    <n v="0"/>
    <n v="10.520482758620702"/>
    <n v="0"/>
    <n v="0"/>
  </r>
  <r>
    <n v="2744"/>
    <x v="402"/>
    <x v="2"/>
    <s v="PROD-004"/>
    <x v="9"/>
    <n v="95"/>
    <n v="179.68"/>
    <n v="0"/>
    <s v="Compra"/>
    <s v="Componentes Globales"/>
    <n v="0"/>
    <n v="81.910562499999997"/>
    <n v="0"/>
    <n v="0"/>
  </r>
  <r>
    <n v="2745"/>
    <x v="402"/>
    <x v="1"/>
    <s v="PROD-002"/>
    <x v="2"/>
    <n v="90"/>
    <n v="454.73"/>
    <n v="0"/>
    <s v="Fabricación"/>
    <s v="N/A"/>
    <n v="0"/>
    <n v="206.67616747181975"/>
    <n v="0"/>
    <n v="0"/>
  </r>
  <r>
    <n v="2746"/>
    <x v="403"/>
    <x v="0"/>
    <s v="PROD-001"/>
    <x v="6"/>
    <n v="-47"/>
    <n v="0"/>
    <n v="503.83"/>
    <s v="Venta"/>
    <s v="CorpTech Solutions"/>
    <n v="23680.01"/>
    <n v="111.99406451612904"/>
    <n v="5263.721032258065"/>
    <n v="18416.288967741933"/>
  </r>
  <r>
    <n v="2747"/>
    <x v="403"/>
    <x v="1"/>
    <s v="PROD-002"/>
    <x v="2"/>
    <n v="55"/>
    <n v="452.6"/>
    <n v="0"/>
    <s v="Fabricación"/>
    <s v="N/A"/>
    <n v="0"/>
    <n v="206.67616747181975"/>
    <n v="0"/>
    <n v="0"/>
  </r>
  <r>
    <n v="2748"/>
    <x v="403"/>
    <x v="0"/>
    <s v="PROD-009"/>
    <x v="3"/>
    <n v="-49"/>
    <n v="0"/>
    <n v="296.32"/>
    <s v="Venta"/>
    <s v="PC Gamers World"/>
    <n v="14519.68"/>
    <n v="66.956770642201846"/>
    <n v="3280.8817614678906"/>
    <n v="11238.79823853211"/>
  </r>
  <r>
    <n v="2749"/>
    <x v="403"/>
    <x v="0"/>
    <s v="PROD-008"/>
    <x v="5"/>
    <n v="-17"/>
    <n v="0"/>
    <n v="95.75"/>
    <s v="Venta"/>
    <s v="PC Gamers World"/>
    <n v="1627.75"/>
    <n v="18.458651685393257"/>
    <n v="313.79707865168535"/>
    <n v="1313.9529213483147"/>
  </r>
  <r>
    <n v="2750"/>
    <x v="403"/>
    <x v="2"/>
    <s v="PROD-008"/>
    <x v="5"/>
    <n v="118"/>
    <n v="45.18"/>
    <n v="0"/>
    <s v="Compra"/>
    <s v="VisionParts"/>
    <n v="0"/>
    <n v="18.458651685393257"/>
    <n v="0"/>
    <n v="0"/>
  </r>
  <r>
    <n v="2751"/>
    <x v="403"/>
    <x v="0"/>
    <s v="PROD-003"/>
    <x v="1"/>
    <n v="-46"/>
    <n v="0"/>
    <n v="160.41999999999999"/>
    <s v="Venta"/>
    <s v="Venta Directa Online"/>
    <n v="7379.32"/>
    <n v="38.917210440456756"/>
    <n v="1790.1916802610108"/>
    <n v="5589.1283197389894"/>
  </r>
  <r>
    <n v="2752"/>
    <x v="404"/>
    <x v="0"/>
    <s v="PROD-002"/>
    <x v="2"/>
    <n v="-49"/>
    <n v="0"/>
    <n v="900.26"/>
    <s v="Venta"/>
    <s v="Venta Directa Online"/>
    <n v="44112.74"/>
    <n v="206.67616747181975"/>
    <n v="10127.132206119168"/>
    <n v="33985.60779388083"/>
  </r>
  <r>
    <n v="2753"/>
    <x v="404"/>
    <x v="0"/>
    <s v="PROD-008"/>
    <x v="5"/>
    <n v="-47"/>
    <n v="0"/>
    <n v="94.05"/>
    <s v="Venta"/>
    <s v="CorpTech Solutions"/>
    <n v="4420.3499999999995"/>
    <n v="18.458651685393257"/>
    <n v="867.55662921348301"/>
    <n v="3552.7933707865163"/>
  </r>
  <r>
    <n v="2754"/>
    <x v="404"/>
    <x v="0"/>
    <s v="PROD-006"/>
    <x v="7"/>
    <n v="-26"/>
    <n v="0"/>
    <n v="79.56"/>
    <s v="Venta"/>
    <s v="EducaTech"/>
    <n v="2068.56"/>
    <n v="15.49574137931034"/>
    <n v="402.88927586206887"/>
    <n v="1665.6707241379311"/>
  </r>
  <r>
    <n v="2755"/>
    <x v="404"/>
    <x v="0"/>
    <s v="PROD-008"/>
    <x v="5"/>
    <n v="-43"/>
    <n v="0"/>
    <n v="95.3"/>
    <s v="Venta"/>
    <s v="EducaTech"/>
    <n v="4097.8999999999996"/>
    <n v="18.458651685393257"/>
    <n v="793.72202247191001"/>
    <n v="3304.1779775280897"/>
  </r>
  <r>
    <n v="2756"/>
    <x v="404"/>
    <x v="0"/>
    <s v="PROD-005"/>
    <x v="8"/>
    <n v="-26"/>
    <n v="0"/>
    <n v="220.82"/>
    <s v="Venta"/>
    <s v="Global Office"/>
    <n v="5741.32"/>
    <n v="54.214840425531932"/>
    <n v="1409.5858510638302"/>
    <n v="4331.7341489361697"/>
  </r>
  <r>
    <n v="2757"/>
    <x v="404"/>
    <x v="2"/>
    <s v="PROD-010"/>
    <x v="4"/>
    <n v="88"/>
    <n v="25.01"/>
    <n v="0"/>
    <s v="Compra"/>
    <s v="Componentes Globales"/>
    <n v="0"/>
    <n v="10.520482758620702"/>
    <n v="0"/>
    <n v="0"/>
  </r>
  <r>
    <n v="2758"/>
    <x v="404"/>
    <x v="0"/>
    <s v="PROD-007"/>
    <x v="0"/>
    <n v="-15"/>
    <n v="0"/>
    <n v="128.88999999999999"/>
    <s v="Venta"/>
    <s v="PC Gamers World"/>
    <n v="1933.35"/>
    <n v="28.701865793780652"/>
    <n v="430.52798690670977"/>
    <n v="1502.82201309329"/>
  </r>
  <r>
    <n v="2759"/>
    <x v="405"/>
    <x v="0"/>
    <s v="PROD-007"/>
    <x v="0"/>
    <n v="-8"/>
    <n v="0"/>
    <n v="130.41"/>
    <s v="Venta"/>
    <s v="Venta Directa Online"/>
    <n v="1043.28"/>
    <n v="28.701865793780652"/>
    <n v="229.61492635024521"/>
    <n v="813.66507364975473"/>
  </r>
  <r>
    <n v="2760"/>
    <x v="405"/>
    <x v="0"/>
    <s v="PROD-005"/>
    <x v="8"/>
    <n v="-14"/>
    <n v="0"/>
    <n v="220.32"/>
    <s v="Venta"/>
    <s v="Global Office"/>
    <n v="3084.48"/>
    <n v="54.214840425531932"/>
    <n v="759.00776595744708"/>
    <n v="2325.4722340425528"/>
  </r>
  <r>
    <n v="2761"/>
    <x v="405"/>
    <x v="0"/>
    <s v="PROD-009"/>
    <x v="3"/>
    <n v="-44"/>
    <n v="0"/>
    <n v="299.04000000000002"/>
    <s v="Venta"/>
    <s v="Venta Directa Online"/>
    <n v="13157.76"/>
    <n v="66.956770642201846"/>
    <n v="2946.0979082568811"/>
    <n v="10211.662091743119"/>
  </r>
  <r>
    <n v="2762"/>
    <x v="405"/>
    <x v="0"/>
    <s v="PROD-003"/>
    <x v="1"/>
    <n v="-39"/>
    <n v="0"/>
    <n v="158.32"/>
    <s v="Venta"/>
    <s v="Venta Directa Online"/>
    <n v="6174.48"/>
    <n v="38.917210440456756"/>
    <n v="1517.7712071778135"/>
    <n v="4656.7087928221863"/>
  </r>
  <r>
    <n v="2763"/>
    <x v="405"/>
    <x v="1"/>
    <s v="PROD-002"/>
    <x v="2"/>
    <n v="68"/>
    <n v="459.32"/>
    <n v="0"/>
    <s v="Fabricación"/>
    <s v="N/A"/>
    <n v="0"/>
    <n v="206.67616747181975"/>
    <n v="0"/>
    <n v="0"/>
  </r>
  <r>
    <n v="2764"/>
    <x v="405"/>
    <x v="2"/>
    <s v="PROD-005"/>
    <x v="8"/>
    <n v="261"/>
    <n v="121.66"/>
    <n v="0"/>
    <s v="Compra"/>
    <s v="VisionParts"/>
    <n v="0"/>
    <n v="54.214840425531932"/>
    <n v="0"/>
    <n v="0"/>
  </r>
  <r>
    <n v="2765"/>
    <x v="405"/>
    <x v="0"/>
    <s v="PROD-008"/>
    <x v="5"/>
    <n v="-37"/>
    <n v="0"/>
    <n v="94.07"/>
    <s v="Venta"/>
    <s v="PC Gamers World"/>
    <n v="3480.5899999999997"/>
    <n v="18.458651685393257"/>
    <n v="682.97011235955051"/>
    <n v="2797.6198876404492"/>
  </r>
  <r>
    <n v="2766"/>
    <x v="406"/>
    <x v="0"/>
    <s v="PROD-003"/>
    <x v="1"/>
    <n v="-49"/>
    <n v="0"/>
    <n v="160.51"/>
    <s v="Venta"/>
    <s v="EducaTech"/>
    <n v="7864.99"/>
    <n v="38.917210440456756"/>
    <n v="1906.9433115823811"/>
    <n v="5958.0466884176185"/>
  </r>
  <r>
    <n v="2767"/>
    <x v="406"/>
    <x v="2"/>
    <s v="PROD-005"/>
    <x v="8"/>
    <n v="132"/>
    <n v="121.99"/>
    <n v="0"/>
    <s v="Compra"/>
    <s v="PowerCell Co,"/>
    <n v="0"/>
    <n v="54.214840425531932"/>
    <n v="0"/>
    <n v="0"/>
  </r>
  <r>
    <n v="2768"/>
    <x v="406"/>
    <x v="2"/>
    <s v="PROD-004"/>
    <x v="9"/>
    <n v="243"/>
    <n v="181.52"/>
    <n v="0"/>
    <s v="Compra"/>
    <s v="VisionParts"/>
    <n v="0"/>
    <n v="81.910562499999997"/>
    <n v="0"/>
    <n v="0"/>
  </r>
  <r>
    <n v="2769"/>
    <x v="406"/>
    <x v="2"/>
    <s v="PROD-007"/>
    <x v="0"/>
    <n v="198"/>
    <n v="65.12"/>
    <n v="0"/>
    <s v="Compra"/>
    <s v="TechSupplies Inc,"/>
    <n v="0"/>
    <n v="28.701865793780652"/>
    <n v="0"/>
    <n v="0"/>
  </r>
  <r>
    <n v="2770"/>
    <x v="406"/>
    <x v="0"/>
    <s v="PROD-006"/>
    <x v="7"/>
    <n v="-38"/>
    <n v="0"/>
    <n v="80.53"/>
    <s v="Venta"/>
    <s v="CorpTech Solutions"/>
    <n v="3060.14"/>
    <n v="15.49574137931034"/>
    <n v="588.8381724137929"/>
    <n v="2471.3018275862069"/>
  </r>
  <r>
    <n v="2771"/>
    <x v="406"/>
    <x v="1"/>
    <s v="PROD-002"/>
    <x v="2"/>
    <n v="67"/>
    <n v="459.35"/>
    <n v="0"/>
    <s v="Fabricación"/>
    <s v="N/A"/>
    <n v="0"/>
    <n v="206.67616747181975"/>
    <n v="0"/>
    <n v="0"/>
  </r>
  <r>
    <n v="2772"/>
    <x v="406"/>
    <x v="2"/>
    <s v="PROD-004"/>
    <x v="9"/>
    <n v="288"/>
    <n v="177.14"/>
    <n v="0"/>
    <s v="Compra"/>
    <s v="PowerCell Co,"/>
    <n v="0"/>
    <n v="81.910562499999997"/>
    <n v="0"/>
    <n v="0"/>
  </r>
  <r>
    <n v="2773"/>
    <x v="407"/>
    <x v="0"/>
    <s v="PROD-007"/>
    <x v="0"/>
    <n v="-18"/>
    <n v="0"/>
    <n v="128.69"/>
    <s v="Venta"/>
    <s v="Venta Directa Online"/>
    <n v="2316.42"/>
    <n v="28.701865793780652"/>
    <n v="516.63358428805168"/>
    <n v="1799.7864157119484"/>
  </r>
  <r>
    <n v="2774"/>
    <x v="407"/>
    <x v="1"/>
    <s v="PROD-002"/>
    <x v="2"/>
    <n v="23"/>
    <n v="459.23"/>
    <n v="0"/>
    <s v="Fabricación"/>
    <s v="N/A"/>
    <n v="0"/>
    <n v="206.67616747181975"/>
    <n v="0"/>
    <n v="0"/>
  </r>
  <r>
    <n v="2775"/>
    <x v="407"/>
    <x v="0"/>
    <s v="PROD-006"/>
    <x v="7"/>
    <n v="-19"/>
    <n v="0"/>
    <n v="79.61"/>
    <s v="Venta"/>
    <s v="Venta Directa Online"/>
    <n v="1512.59"/>
    <n v="15.49574137931034"/>
    <n v="294.41908620689645"/>
    <n v="1218.1709137931034"/>
  </r>
  <r>
    <n v="2776"/>
    <x v="407"/>
    <x v="0"/>
    <s v="PROD-002"/>
    <x v="2"/>
    <n v="-31"/>
    <n v="0"/>
    <n v="902.06"/>
    <s v="Venta"/>
    <s v="Global Office"/>
    <n v="27963.859999999997"/>
    <n v="206.67616747181975"/>
    <n v="6406.9611916264121"/>
    <n v="21556.898808373586"/>
  </r>
  <r>
    <n v="2777"/>
    <x v="407"/>
    <x v="0"/>
    <s v="PROD-010"/>
    <x v="4"/>
    <n v="-47"/>
    <n v="0"/>
    <n v="59.57"/>
    <s v="Venta"/>
    <s v="PC Gamers World"/>
    <n v="2799.79"/>
    <n v="10.520482758620702"/>
    <n v="494.46268965517299"/>
    <n v="2305.3273103448269"/>
  </r>
  <r>
    <n v="2778"/>
    <x v="407"/>
    <x v="2"/>
    <s v="PROD-003"/>
    <x v="1"/>
    <n v="168"/>
    <n v="86.99"/>
    <n v="0"/>
    <s v="Compra"/>
    <s v="TechSupplies Inc,"/>
    <n v="0"/>
    <n v="38.917210440456756"/>
    <n v="0"/>
    <n v="0"/>
  </r>
  <r>
    <n v="2779"/>
    <x v="407"/>
    <x v="0"/>
    <s v="PROD-003"/>
    <x v="1"/>
    <n v="-19"/>
    <n v="0"/>
    <n v="159.63999999999999"/>
    <s v="Venta"/>
    <s v="Venta Directa Online"/>
    <n v="3033.16"/>
    <n v="38.917210440456756"/>
    <n v="739.42699836867837"/>
    <n v="2293.7330016313217"/>
  </r>
  <r>
    <n v="2780"/>
    <x v="408"/>
    <x v="2"/>
    <s v="PROD-007"/>
    <x v="0"/>
    <n v="271"/>
    <n v="66.430000000000007"/>
    <n v="0"/>
    <s v="Compra"/>
    <s v="Componentes Globales"/>
    <n v="0"/>
    <n v="28.701865793780652"/>
    <n v="0"/>
    <n v="0"/>
  </r>
  <r>
    <n v="2781"/>
    <x v="408"/>
    <x v="0"/>
    <s v="PROD-003"/>
    <x v="1"/>
    <n v="-13"/>
    <n v="0"/>
    <n v="160.91"/>
    <s v="Venta"/>
    <s v="Venta Directa Online"/>
    <n v="2091.83"/>
    <n v="38.917210440456756"/>
    <n v="505.92373572593783"/>
    <n v="1585.9062642740621"/>
  </r>
  <r>
    <n v="2782"/>
    <x v="408"/>
    <x v="1"/>
    <s v="PROD-001"/>
    <x v="6"/>
    <n v="31"/>
    <n v="252.66"/>
    <n v="0"/>
    <s v="Fabricación"/>
    <s v="N/A"/>
    <n v="0"/>
    <n v="111.99406451612904"/>
    <n v="0"/>
    <n v="0"/>
  </r>
  <r>
    <n v="2783"/>
    <x v="408"/>
    <x v="1"/>
    <s v="PROD-002"/>
    <x v="2"/>
    <n v="79"/>
    <n v="458.1"/>
    <n v="0"/>
    <s v="Fabricación"/>
    <s v="N/A"/>
    <n v="0"/>
    <n v="206.67616747181975"/>
    <n v="0"/>
    <n v="0"/>
  </r>
  <r>
    <n v="2784"/>
    <x v="408"/>
    <x v="1"/>
    <s v="PROD-002"/>
    <x v="2"/>
    <n v="52"/>
    <n v="444.79"/>
    <n v="0"/>
    <s v="Fabricación"/>
    <s v="N/A"/>
    <n v="0"/>
    <n v="206.67616747181975"/>
    <n v="0"/>
    <n v="0"/>
  </r>
  <r>
    <n v="2785"/>
    <x v="408"/>
    <x v="2"/>
    <s v="PROD-008"/>
    <x v="5"/>
    <n v="219"/>
    <n v="45.03"/>
    <n v="0"/>
    <s v="Compra"/>
    <s v="PowerCell Co,"/>
    <n v="0"/>
    <n v="18.458651685393257"/>
    <n v="0"/>
    <n v="0"/>
  </r>
  <r>
    <n v="2786"/>
    <x v="408"/>
    <x v="0"/>
    <s v="PROD-002"/>
    <x v="2"/>
    <n v="-40"/>
    <n v="0"/>
    <n v="898.93"/>
    <s v="Venta"/>
    <s v="EducaTech"/>
    <n v="35957.199999999997"/>
    <n v="206.67616747181975"/>
    <n v="8267.0466988727894"/>
    <n v="27690.153301127208"/>
  </r>
  <r>
    <n v="2787"/>
    <x v="409"/>
    <x v="0"/>
    <s v="PROD-001"/>
    <x v="6"/>
    <n v="-12"/>
    <n v="0"/>
    <n v="496.18"/>
    <s v="Venta"/>
    <s v="CorpTech Solutions"/>
    <n v="5954.16"/>
    <n v="111.99406451612904"/>
    <n v="1343.9287741935486"/>
    <n v="4610.2312258064512"/>
  </r>
  <r>
    <n v="2788"/>
    <x v="409"/>
    <x v="1"/>
    <s v="PROD-001"/>
    <x v="6"/>
    <n v="41"/>
    <n v="247.81"/>
    <n v="0"/>
    <s v="Fabricación"/>
    <s v="N/A"/>
    <n v="0"/>
    <n v="111.99406451612904"/>
    <n v="0"/>
    <n v="0"/>
  </r>
  <r>
    <n v="2789"/>
    <x v="409"/>
    <x v="0"/>
    <s v="PROD-001"/>
    <x v="6"/>
    <n v="-28"/>
    <n v="0"/>
    <n v="504.82"/>
    <s v="Venta"/>
    <s v="PC Gamers World"/>
    <n v="14134.96"/>
    <n v="111.99406451612904"/>
    <n v="3135.8338064516133"/>
    <n v="10999.126193548385"/>
  </r>
  <r>
    <n v="2790"/>
    <x v="409"/>
    <x v="0"/>
    <s v="PROD-008"/>
    <x v="5"/>
    <n v="-22"/>
    <n v="0"/>
    <n v="94.67"/>
    <s v="Venta"/>
    <s v="Global Office"/>
    <n v="2082.7400000000002"/>
    <n v="18.458651685393257"/>
    <n v="406.09033707865166"/>
    <n v="1676.6496629213486"/>
  </r>
  <r>
    <n v="2791"/>
    <x v="409"/>
    <x v="0"/>
    <s v="PROD-005"/>
    <x v="8"/>
    <n v="-43"/>
    <n v="0"/>
    <n v="221.95"/>
    <s v="Venta"/>
    <s v="Venta Directa Online"/>
    <n v="9543.85"/>
    <n v="54.214840425531932"/>
    <n v="2331.2381382978729"/>
    <n v="7212.6118617021275"/>
  </r>
  <r>
    <n v="2792"/>
    <x v="409"/>
    <x v="0"/>
    <s v="PROD-001"/>
    <x v="6"/>
    <n v="-31"/>
    <n v="0"/>
    <n v="499.55"/>
    <s v="Venta"/>
    <s v="Global Office"/>
    <n v="15486.050000000001"/>
    <n v="111.99406451612904"/>
    <n v="3471.8160000000003"/>
    <n v="12014.234"/>
  </r>
  <r>
    <n v="2793"/>
    <x v="410"/>
    <x v="0"/>
    <s v="PROD-008"/>
    <x v="5"/>
    <n v="-39"/>
    <n v="0"/>
    <n v="94.9"/>
    <s v="Venta"/>
    <s v="EducaTech"/>
    <n v="3701.1000000000004"/>
    <n v="18.458651685393257"/>
    <n v="719.88741573033701"/>
    <n v="2981.2125842696632"/>
  </r>
  <r>
    <n v="2794"/>
    <x v="410"/>
    <x v="0"/>
    <s v="PROD-010"/>
    <x v="4"/>
    <n v="-35"/>
    <n v="0"/>
    <n v="60"/>
    <s v="Venta"/>
    <s v="PC Gamers World"/>
    <n v="2100"/>
    <n v="10.520482758620702"/>
    <n v="368.21689655172457"/>
    <n v="1731.7831034482754"/>
  </r>
  <r>
    <n v="2795"/>
    <x v="410"/>
    <x v="0"/>
    <s v="PROD-008"/>
    <x v="5"/>
    <n v="-49"/>
    <n v="0"/>
    <n v="95.38"/>
    <s v="Venta"/>
    <s v="Global Office"/>
    <n v="4673.62"/>
    <n v="18.458651685393257"/>
    <n v="904.47393258426962"/>
    <n v="3769.1460674157302"/>
  </r>
  <r>
    <n v="2796"/>
    <x v="410"/>
    <x v="2"/>
    <s v="PROD-005"/>
    <x v="8"/>
    <n v="77"/>
    <n v="119.94"/>
    <n v="0"/>
    <s v="Compra"/>
    <s v="VisionParts"/>
    <n v="0"/>
    <n v="54.214840425531932"/>
    <n v="0"/>
    <n v="0"/>
  </r>
  <r>
    <n v="2797"/>
    <x v="410"/>
    <x v="0"/>
    <s v="PROD-010"/>
    <x v="4"/>
    <n v="-35"/>
    <n v="0"/>
    <n v="59.74"/>
    <s v="Venta"/>
    <s v="EducaTech"/>
    <n v="2090.9"/>
    <n v="10.520482758620702"/>
    <n v="368.21689655172457"/>
    <n v="1722.6831034482755"/>
  </r>
  <r>
    <n v="2798"/>
    <x v="410"/>
    <x v="2"/>
    <s v="PROD-008"/>
    <x v="5"/>
    <n v="220"/>
    <n v="44.26"/>
    <n v="0"/>
    <s v="Compra"/>
    <s v="Componentes Globales"/>
    <n v="0"/>
    <n v="18.458651685393257"/>
    <n v="0"/>
    <n v="0"/>
  </r>
  <r>
    <n v="2799"/>
    <x v="410"/>
    <x v="2"/>
    <s v="PROD-005"/>
    <x v="8"/>
    <n v="237"/>
    <n v="119.96"/>
    <n v="0"/>
    <s v="Compra"/>
    <s v="TechSupplies Inc,"/>
    <n v="0"/>
    <n v="54.214840425531932"/>
    <n v="0"/>
    <n v="0"/>
  </r>
  <r>
    <n v="2800"/>
    <x v="411"/>
    <x v="2"/>
    <s v="PROD-003"/>
    <x v="1"/>
    <n v="232"/>
    <n v="86.55"/>
    <n v="0"/>
    <s v="Compra"/>
    <s v="VisionParts"/>
    <n v="0"/>
    <n v="38.917210440456756"/>
    <n v="0"/>
    <n v="0"/>
  </r>
  <r>
    <n v="2801"/>
    <x v="411"/>
    <x v="0"/>
    <s v="PROD-009"/>
    <x v="3"/>
    <n v="-28"/>
    <n v="0"/>
    <n v="297.52999999999997"/>
    <s v="Venta"/>
    <s v="EducaTech"/>
    <n v="8330.84"/>
    <n v="66.956770642201846"/>
    <n v="1874.7895779816517"/>
    <n v="6456.0504220183484"/>
  </r>
  <r>
    <n v="2802"/>
    <x v="411"/>
    <x v="2"/>
    <s v="PROD-010"/>
    <x v="4"/>
    <n v="282"/>
    <n v="25.14"/>
    <n v="0"/>
    <s v="Compra"/>
    <s v="Componentes Globales"/>
    <n v="0"/>
    <n v="10.520482758620702"/>
    <n v="0"/>
    <n v="0"/>
  </r>
  <r>
    <n v="2803"/>
    <x v="411"/>
    <x v="2"/>
    <s v="PROD-003"/>
    <x v="1"/>
    <n v="79"/>
    <n v="85.64"/>
    <n v="0"/>
    <s v="Compra"/>
    <s v="VisionParts"/>
    <n v="0"/>
    <n v="38.917210440456756"/>
    <n v="0"/>
    <n v="0"/>
  </r>
  <r>
    <n v="2804"/>
    <x v="411"/>
    <x v="0"/>
    <s v="PROD-002"/>
    <x v="2"/>
    <n v="-38"/>
    <n v="0"/>
    <n v="906.91"/>
    <s v="Venta"/>
    <s v="EducaTech"/>
    <n v="34462.58"/>
    <n v="206.67616747181975"/>
    <n v="7853.6943639291503"/>
    <n v="26608.885636070852"/>
  </r>
  <r>
    <n v="2805"/>
    <x v="411"/>
    <x v="1"/>
    <s v="PROD-009"/>
    <x v="3"/>
    <n v="93"/>
    <n v="148.02000000000001"/>
    <n v="0"/>
    <s v="Fabricación"/>
    <s v="N/A"/>
    <n v="0"/>
    <n v="66.956770642201846"/>
    <n v="0"/>
    <n v="0"/>
  </r>
  <r>
    <n v="2806"/>
    <x v="411"/>
    <x v="0"/>
    <s v="PROD-006"/>
    <x v="7"/>
    <n v="-26"/>
    <n v="0"/>
    <n v="79.75"/>
    <s v="Venta"/>
    <s v="EducaTech"/>
    <n v="2073.5"/>
    <n v="15.49574137931034"/>
    <n v="402.88927586206887"/>
    <n v="1670.6107241379311"/>
  </r>
  <r>
    <n v="2807"/>
    <x v="412"/>
    <x v="0"/>
    <s v="PROD-008"/>
    <x v="5"/>
    <n v="-35"/>
    <n v="0"/>
    <n v="94.51"/>
    <s v="Venta"/>
    <s v="PC Gamers World"/>
    <n v="3307.8500000000004"/>
    <n v="18.458651685393257"/>
    <n v="646.05280898876401"/>
    <n v="2661.7971910112365"/>
  </r>
  <r>
    <n v="2808"/>
    <x v="412"/>
    <x v="0"/>
    <s v="PROD-008"/>
    <x v="5"/>
    <n v="-39"/>
    <n v="0"/>
    <n v="94.27"/>
    <s v="Venta"/>
    <s v="Venta Directa Online"/>
    <n v="3676.5299999999997"/>
    <n v="18.458651685393257"/>
    <n v="719.88741573033701"/>
    <n v="2956.6425842696626"/>
  </r>
  <r>
    <n v="2809"/>
    <x v="412"/>
    <x v="0"/>
    <s v="PROD-008"/>
    <x v="5"/>
    <n v="-5"/>
    <n v="0"/>
    <n v="94.31"/>
    <s v="Venta"/>
    <s v="Venta Directa Online"/>
    <n v="471.55"/>
    <n v="18.458651685393257"/>
    <n v="92.293258426966275"/>
    <n v="379.25674157303376"/>
  </r>
  <r>
    <n v="2810"/>
    <x v="412"/>
    <x v="2"/>
    <s v="PROD-005"/>
    <x v="8"/>
    <n v="293"/>
    <n v="119.85"/>
    <n v="0"/>
    <s v="Compra"/>
    <s v="VisionParts"/>
    <n v="0"/>
    <n v="54.214840425531932"/>
    <n v="0"/>
    <n v="0"/>
  </r>
  <r>
    <n v="2811"/>
    <x v="412"/>
    <x v="0"/>
    <s v="PROD-008"/>
    <x v="5"/>
    <n v="-26"/>
    <n v="0"/>
    <n v="95.7"/>
    <s v="Venta"/>
    <s v="CorpTech Solutions"/>
    <n v="2488.2000000000003"/>
    <n v="18.458651685393257"/>
    <n v="479.92494382022466"/>
    <n v="2008.2750561797757"/>
  </r>
  <r>
    <n v="2812"/>
    <x v="412"/>
    <x v="2"/>
    <s v="PROD-005"/>
    <x v="8"/>
    <n v="276"/>
    <n v="120.75"/>
    <n v="0"/>
    <s v="Compra"/>
    <s v="TechSupplies Inc,"/>
    <n v="0"/>
    <n v="54.214840425531932"/>
    <n v="0"/>
    <n v="0"/>
  </r>
  <r>
    <n v="2813"/>
    <x v="412"/>
    <x v="2"/>
    <s v="PROD-008"/>
    <x v="5"/>
    <n v="55"/>
    <n v="44.67"/>
    <n v="0"/>
    <s v="Compra"/>
    <s v="Componentes Globales"/>
    <n v="0"/>
    <n v="18.458651685393257"/>
    <n v="0"/>
    <n v="0"/>
  </r>
  <r>
    <n v="2814"/>
    <x v="413"/>
    <x v="0"/>
    <s v="PROD-003"/>
    <x v="1"/>
    <n v="-33"/>
    <n v="0"/>
    <n v="158.36000000000001"/>
    <s v="Venta"/>
    <s v="Venta Directa Online"/>
    <n v="5225.88"/>
    <n v="38.917210440456756"/>
    <n v="1284.267944535073"/>
    <n v="3941.6120554649269"/>
  </r>
  <r>
    <n v="2815"/>
    <x v="413"/>
    <x v="1"/>
    <s v="PROD-009"/>
    <x v="3"/>
    <n v="97"/>
    <n v="152.22"/>
    <n v="0"/>
    <s v="Fabricación"/>
    <s v="N/A"/>
    <n v="0"/>
    <n v="66.956770642201846"/>
    <n v="0"/>
    <n v="0"/>
  </r>
  <r>
    <n v="2816"/>
    <x v="413"/>
    <x v="2"/>
    <s v="PROD-004"/>
    <x v="9"/>
    <n v="116"/>
    <n v="181.76"/>
    <n v="0"/>
    <s v="Compra"/>
    <s v="Componentes Globales"/>
    <n v="0"/>
    <n v="81.910562499999997"/>
    <n v="0"/>
    <n v="0"/>
  </r>
  <r>
    <n v="2817"/>
    <x v="413"/>
    <x v="2"/>
    <s v="PROD-007"/>
    <x v="0"/>
    <n v="293"/>
    <n v="66.5"/>
    <n v="0"/>
    <s v="Compra"/>
    <s v="TechSupplies Inc,"/>
    <n v="0"/>
    <n v="28.701865793780652"/>
    <n v="0"/>
    <n v="0"/>
  </r>
  <r>
    <n v="2818"/>
    <x v="413"/>
    <x v="2"/>
    <s v="PROD-007"/>
    <x v="0"/>
    <n v="182"/>
    <n v="64.73"/>
    <n v="0"/>
    <s v="Compra"/>
    <s v="Componentes Globales"/>
    <n v="0"/>
    <n v="28.701865793780652"/>
    <n v="0"/>
    <n v="0"/>
  </r>
  <r>
    <n v="2819"/>
    <x v="413"/>
    <x v="0"/>
    <s v="PROD-007"/>
    <x v="0"/>
    <n v="-18"/>
    <n v="0"/>
    <n v="128.9"/>
    <s v="Venta"/>
    <s v="Venta Directa Online"/>
    <n v="2320.2000000000003"/>
    <n v="28.701865793780652"/>
    <n v="516.63358428805168"/>
    <n v="1803.5664157119486"/>
  </r>
  <r>
    <n v="2820"/>
    <x v="413"/>
    <x v="0"/>
    <s v="PROD-006"/>
    <x v="7"/>
    <n v="-50"/>
    <n v="0"/>
    <n v="80.459999999999994"/>
    <s v="Venta"/>
    <s v="PC Gamers World"/>
    <n v="4022.9999999999995"/>
    <n v="15.49574137931034"/>
    <n v="774.78706896551705"/>
    <n v="3248.2129310344826"/>
  </r>
  <r>
    <n v="2821"/>
    <x v="414"/>
    <x v="0"/>
    <s v="PROD-010"/>
    <x v="4"/>
    <n v="-28"/>
    <n v="0"/>
    <n v="59.58"/>
    <s v="Venta"/>
    <s v="Venta Directa Online"/>
    <n v="1668.24"/>
    <n v="10.520482758620702"/>
    <n v="294.57351724137965"/>
    <n v="1373.6664827586203"/>
  </r>
  <r>
    <n v="2822"/>
    <x v="414"/>
    <x v="2"/>
    <s v="PROD-006"/>
    <x v="7"/>
    <n v="238"/>
    <n v="35.89"/>
    <n v="0"/>
    <s v="Compra"/>
    <s v="PowerCell Co,"/>
    <n v="0"/>
    <n v="15.49574137931034"/>
    <n v="0"/>
    <n v="0"/>
  </r>
  <r>
    <n v="2823"/>
    <x v="414"/>
    <x v="2"/>
    <s v="PROD-010"/>
    <x v="4"/>
    <n v="221"/>
    <n v="24.64"/>
    <n v="0"/>
    <s v="Compra"/>
    <s v="Componentes Globales"/>
    <n v="0"/>
    <n v="10.520482758620702"/>
    <n v="0"/>
    <n v="0"/>
  </r>
  <r>
    <n v="2824"/>
    <x v="414"/>
    <x v="2"/>
    <s v="PROD-008"/>
    <x v="5"/>
    <n v="92"/>
    <n v="44.27"/>
    <n v="0"/>
    <s v="Compra"/>
    <s v="PowerCell Co,"/>
    <n v="0"/>
    <n v="18.458651685393257"/>
    <n v="0"/>
    <n v="0"/>
  </r>
  <r>
    <n v="2825"/>
    <x v="414"/>
    <x v="0"/>
    <s v="PROD-001"/>
    <x v="6"/>
    <n v="-16"/>
    <n v="0"/>
    <n v="497.55"/>
    <s v="Venta"/>
    <s v="Venta Directa Online"/>
    <n v="7960.8"/>
    <n v="111.99406451612904"/>
    <n v="1791.9050322580647"/>
    <n v="6168.894967741935"/>
  </r>
  <r>
    <n v="2826"/>
    <x v="414"/>
    <x v="0"/>
    <s v="PROD-010"/>
    <x v="4"/>
    <n v="-8"/>
    <n v="0"/>
    <n v="59.92"/>
    <s v="Venta"/>
    <s v="PC Gamers World"/>
    <n v="479.36"/>
    <n v="10.520482758620702"/>
    <n v="84.163862068965614"/>
    <n v="395.1961379310344"/>
  </r>
  <r>
    <n v="2827"/>
    <x v="415"/>
    <x v="0"/>
    <s v="PROD-008"/>
    <x v="5"/>
    <n v="-34"/>
    <n v="0"/>
    <n v="95.64"/>
    <s v="Venta"/>
    <s v="Venta Directa Online"/>
    <n v="3251.76"/>
    <n v="18.458651685393257"/>
    <n v="627.59415730337071"/>
    <n v="2624.1658426966296"/>
  </r>
  <r>
    <n v="2828"/>
    <x v="415"/>
    <x v="0"/>
    <s v="PROD-004"/>
    <x v="9"/>
    <n v="-5"/>
    <n v="0"/>
    <n v="346.92"/>
    <s v="Venta"/>
    <s v="CorpTech Solutions"/>
    <n v="1734.6000000000001"/>
    <n v="81.910562499999997"/>
    <n v="409.55281249999996"/>
    <n v="1325.0471875000003"/>
  </r>
  <r>
    <n v="2829"/>
    <x v="415"/>
    <x v="2"/>
    <s v="PROD-003"/>
    <x v="1"/>
    <n v="117"/>
    <n v="86.54"/>
    <n v="0"/>
    <s v="Compra"/>
    <s v="TechSupplies Inc,"/>
    <n v="0"/>
    <n v="38.917210440456756"/>
    <n v="0"/>
    <n v="0"/>
  </r>
  <r>
    <n v="2830"/>
    <x v="415"/>
    <x v="0"/>
    <s v="PROD-005"/>
    <x v="8"/>
    <n v="-20"/>
    <n v="0"/>
    <n v="220.41"/>
    <s v="Venta"/>
    <s v="CorpTech Solutions"/>
    <n v="4408.2"/>
    <n v="54.214840425531932"/>
    <n v="1084.2968085106386"/>
    <n v="3323.9031914893612"/>
  </r>
  <r>
    <n v="2831"/>
    <x v="415"/>
    <x v="0"/>
    <s v="PROD-008"/>
    <x v="5"/>
    <n v="-13"/>
    <n v="0"/>
    <n v="94.1"/>
    <s v="Venta"/>
    <s v="CorpTech Solutions"/>
    <n v="1223.3"/>
    <n v="18.458651685393257"/>
    <n v="239.96247191011233"/>
    <n v="983.33752808988766"/>
  </r>
  <r>
    <n v="2832"/>
    <x v="415"/>
    <x v="0"/>
    <s v="PROD-006"/>
    <x v="7"/>
    <n v="-28"/>
    <n v="0"/>
    <n v="79.66"/>
    <s v="Venta"/>
    <s v="Global Office"/>
    <n v="2230.48"/>
    <n v="15.49574137931034"/>
    <n v="433.88075862068951"/>
    <n v="1796.5992413793106"/>
  </r>
  <r>
    <n v="2833"/>
    <x v="415"/>
    <x v="2"/>
    <s v="PROD-004"/>
    <x v="9"/>
    <n v="231"/>
    <n v="178.87"/>
    <n v="0"/>
    <s v="Compra"/>
    <s v="PowerCell Co,"/>
    <n v="0"/>
    <n v="81.910562499999997"/>
    <n v="0"/>
    <n v="0"/>
  </r>
  <r>
    <n v="2834"/>
    <x v="416"/>
    <x v="0"/>
    <s v="PROD-004"/>
    <x v="9"/>
    <n v="-46"/>
    <n v="0"/>
    <n v="351.74"/>
    <s v="Venta"/>
    <s v="Venta Directa Online"/>
    <n v="16180.04"/>
    <n v="81.910562499999997"/>
    <n v="3767.8858749999999"/>
    <n v="12412.154125000001"/>
  </r>
  <r>
    <n v="2835"/>
    <x v="416"/>
    <x v="2"/>
    <s v="PROD-003"/>
    <x v="1"/>
    <n v="193"/>
    <n v="85.18"/>
    <n v="0"/>
    <s v="Compra"/>
    <s v="PowerCell Co,"/>
    <n v="0"/>
    <n v="38.917210440456756"/>
    <n v="0"/>
    <n v="0"/>
  </r>
  <r>
    <n v="2836"/>
    <x v="416"/>
    <x v="2"/>
    <s v="PROD-008"/>
    <x v="5"/>
    <n v="125"/>
    <n v="45.78"/>
    <n v="0"/>
    <s v="Compra"/>
    <s v="TechSupplies Inc,"/>
    <n v="0"/>
    <n v="18.458651685393257"/>
    <n v="0"/>
    <n v="0"/>
  </r>
  <r>
    <n v="2837"/>
    <x v="416"/>
    <x v="2"/>
    <s v="PROD-005"/>
    <x v="8"/>
    <n v="89"/>
    <n v="119.29"/>
    <n v="0"/>
    <s v="Compra"/>
    <s v="PowerCell Co,"/>
    <n v="0"/>
    <n v="54.214840425531932"/>
    <n v="0"/>
    <n v="0"/>
  </r>
  <r>
    <n v="2838"/>
    <x v="416"/>
    <x v="0"/>
    <s v="PROD-009"/>
    <x v="3"/>
    <n v="-44"/>
    <n v="0"/>
    <n v="300.57"/>
    <s v="Venta"/>
    <s v="Global Office"/>
    <n v="13225.08"/>
    <n v="66.956770642201846"/>
    <n v="2946.0979082568811"/>
    <n v="10278.982091743119"/>
  </r>
  <r>
    <n v="2839"/>
    <x v="416"/>
    <x v="2"/>
    <s v="PROD-004"/>
    <x v="9"/>
    <n v="144"/>
    <n v="179.08"/>
    <n v="0"/>
    <s v="Compra"/>
    <s v="VisionParts"/>
    <n v="0"/>
    <n v="81.910562499999997"/>
    <n v="0"/>
    <n v="0"/>
  </r>
  <r>
    <n v="2840"/>
    <x v="416"/>
    <x v="0"/>
    <s v="PROD-007"/>
    <x v="0"/>
    <n v="-28"/>
    <n v="0"/>
    <n v="129.72999999999999"/>
    <s v="Venta"/>
    <s v="PC Gamers World"/>
    <n v="3632.4399999999996"/>
    <n v="28.701865793780652"/>
    <n v="803.65224222585823"/>
    <n v="2828.7877577741415"/>
  </r>
  <r>
    <n v="2841"/>
    <x v="417"/>
    <x v="0"/>
    <s v="PROD-005"/>
    <x v="8"/>
    <n v="-46"/>
    <n v="0"/>
    <n v="218.81"/>
    <s v="Venta"/>
    <s v="CorpTech Solutions"/>
    <n v="10065.26"/>
    <n v="54.214840425531932"/>
    <n v="2493.882659574469"/>
    <n v="7571.3773404255317"/>
  </r>
  <r>
    <n v="2842"/>
    <x v="417"/>
    <x v="2"/>
    <s v="PROD-004"/>
    <x v="9"/>
    <n v="102"/>
    <n v="176.76"/>
    <n v="0"/>
    <s v="Compra"/>
    <s v="Componentes Globales"/>
    <n v="0"/>
    <n v="81.910562499999997"/>
    <n v="0"/>
    <n v="0"/>
  </r>
  <r>
    <n v="2843"/>
    <x v="417"/>
    <x v="0"/>
    <s v="PROD-008"/>
    <x v="5"/>
    <n v="-37"/>
    <n v="0"/>
    <n v="94.57"/>
    <s v="Venta"/>
    <s v="Venta Directa Online"/>
    <n v="3499.0899999999997"/>
    <n v="18.458651685393257"/>
    <n v="682.97011235955051"/>
    <n v="2816.1198876404492"/>
  </r>
  <r>
    <n v="2844"/>
    <x v="417"/>
    <x v="0"/>
    <s v="PROD-007"/>
    <x v="0"/>
    <n v="-13"/>
    <n v="0"/>
    <n v="129.08000000000001"/>
    <s v="Venta"/>
    <s v="CorpTech Solutions"/>
    <n v="1678.0400000000002"/>
    <n v="28.701865793780652"/>
    <n v="373.12425531914846"/>
    <n v="1304.9157446808517"/>
  </r>
  <r>
    <n v="2845"/>
    <x v="417"/>
    <x v="1"/>
    <s v="PROD-009"/>
    <x v="3"/>
    <n v="90"/>
    <n v="152.91"/>
    <n v="0"/>
    <s v="Fabricación"/>
    <s v="N/A"/>
    <n v="0"/>
    <n v="66.956770642201846"/>
    <n v="0"/>
    <n v="0"/>
  </r>
  <r>
    <n v="2846"/>
    <x v="417"/>
    <x v="2"/>
    <s v="PROD-010"/>
    <x v="4"/>
    <n v="79"/>
    <n v="24.95"/>
    <n v="0"/>
    <s v="Compra"/>
    <s v="TechSupplies Inc,"/>
    <n v="0"/>
    <n v="10.520482758620702"/>
    <n v="0"/>
    <n v="0"/>
  </r>
  <r>
    <n v="2847"/>
    <x v="417"/>
    <x v="2"/>
    <s v="PROD-008"/>
    <x v="5"/>
    <n v="131"/>
    <n v="45.87"/>
    <n v="0"/>
    <s v="Compra"/>
    <s v="PowerCell Co,"/>
    <n v="0"/>
    <n v="18.458651685393257"/>
    <n v="0"/>
    <n v="0"/>
  </r>
  <r>
    <n v="2848"/>
    <x v="418"/>
    <x v="2"/>
    <s v="PROD-008"/>
    <x v="5"/>
    <n v="77"/>
    <n v="45.55"/>
    <n v="0"/>
    <s v="Compra"/>
    <s v="PowerCell Co,"/>
    <n v="0"/>
    <n v="18.458651685393257"/>
    <n v="0"/>
    <n v="0"/>
  </r>
  <r>
    <n v="2849"/>
    <x v="418"/>
    <x v="0"/>
    <s v="PROD-001"/>
    <x v="6"/>
    <n v="-16"/>
    <n v="0"/>
    <n v="495.89"/>
    <s v="Venta"/>
    <s v="PC Gamers World"/>
    <n v="7934.24"/>
    <n v="111.99406451612904"/>
    <n v="1791.9050322580647"/>
    <n v="6142.3349677419355"/>
  </r>
  <r>
    <n v="2850"/>
    <x v="418"/>
    <x v="0"/>
    <s v="PROD-010"/>
    <x v="4"/>
    <n v="-28"/>
    <n v="0"/>
    <n v="59.94"/>
    <s v="Venta"/>
    <s v="Global Office"/>
    <n v="1678.32"/>
    <n v="10.520482758620702"/>
    <n v="294.57351724137965"/>
    <n v="1383.7464827586202"/>
  </r>
  <r>
    <n v="2851"/>
    <x v="418"/>
    <x v="0"/>
    <s v="PROD-001"/>
    <x v="6"/>
    <n v="-12"/>
    <n v="0"/>
    <n v="501.57"/>
    <s v="Venta"/>
    <s v="Venta Directa Online"/>
    <n v="6018.84"/>
    <n v="111.99406451612904"/>
    <n v="1343.9287741935486"/>
    <n v="4674.9112258064515"/>
  </r>
  <r>
    <n v="2852"/>
    <x v="418"/>
    <x v="1"/>
    <s v="PROD-001"/>
    <x v="6"/>
    <n v="22"/>
    <n v="246.37"/>
    <n v="0"/>
    <s v="Fabricación"/>
    <s v="N/A"/>
    <n v="0"/>
    <n v="111.99406451612904"/>
    <n v="0"/>
    <n v="0"/>
  </r>
  <r>
    <n v="2853"/>
    <x v="418"/>
    <x v="2"/>
    <s v="PROD-004"/>
    <x v="9"/>
    <n v="267"/>
    <n v="183.65"/>
    <n v="0"/>
    <s v="Compra"/>
    <s v="TechSupplies Inc,"/>
    <n v="0"/>
    <n v="81.910562499999997"/>
    <n v="0"/>
    <n v="0"/>
  </r>
  <r>
    <n v="2854"/>
    <x v="418"/>
    <x v="0"/>
    <s v="PROD-008"/>
    <x v="5"/>
    <n v="-39"/>
    <n v="0"/>
    <n v="95.07"/>
    <s v="Venta"/>
    <s v="PC Gamers World"/>
    <n v="3707.7299999999996"/>
    <n v="18.458651685393257"/>
    <n v="719.88741573033701"/>
    <n v="2987.8425842696624"/>
  </r>
  <r>
    <n v="2855"/>
    <x v="419"/>
    <x v="0"/>
    <s v="PROD-009"/>
    <x v="3"/>
    <n v="-36"/>
    <n v="0"/>
    <n v="301.79000000000002"/>
    <s v="Venta"/>
    <s v="Global Office"/>
    <n v="10864.44"/>
    <n v="66.956770642201846"/>
    <n v="2410.4437431192664"/>
    <n v="8453.996256880735"/>
  </r>
  <r>
    <n v="2856"/>
    <x v="419"/>
    <x v="2"/>
    <s v="PROD-010"/>
    <x v="4"/>
    <n v="101"/>
    <n v="25.13"/>
    <n v="0"/>
    <s v="Compra"/>
    <s v="VisionParts"/>
    <n v="0"/>
    <n v="10.520482758620702"/>
    <n v="0"/>
    <n v="0"/>
  </r>
  <r>
    <n v="2857"/>
    <x v="419"/>
    <x v="0"/>
    <s v="PROD-006"/>
    <x v="7"/>
    <n v="-7"/>
    <n v="0"/>
    <n v="80.13"/>
    <s v="Venta"/>
    <s v="PC Gamers World"/>
    <n v="560.91"/>
    <n v="15.49574137931034"/>
    <n v="108.47018965517238"/>
    <n v="452.43981034482761"/>
  </r>
  <r>
    <n v="2858"/>
    <x v="419"/>
    <x v="2"/>
    <s v="PROD-007"/>
    <x v="0"/>
    <n v="67"/>
    <n v="66.34"/>
    <n v="0"/>
    <s v="Compra"/>
    <s v="TechSupplies Inc,"/>
    <n v="0"/>
    <n v="28.701865793780652"/>
    <n v="0"/>
    <n v="0"/>
  </r>
  <r>
    <n v="2859"/>
    <x v="419"/>
    <x v="1"/>
    <s v="PROD-002"/>
    <x v="2"/>
    <n v="57"/>
    <n v="442.25"/>
    <n v="0"/>
    <s v="Fabricación"/>
    <s v="N/A"/>
    <n v="0"/>
    <n v="206.67616747181975"/>
    <n v="0"/>
    <n v="0"/>
  </r>
  <r>
    <n v="2860"/>
    <x v="419"/>
    <x v="0"/>
    <s v="PROD-006"/>
    <x v="7"/>
    <n v="-6"/>
    <n v="0"/>
    <n v="79.62"/>
    <s v="Venta"/>
    <s v="Global Office"/>
    <n v="477.72"/>
    <n v="15.49574137931034"/>
    <n v="92.974448275862045"/>
    <n v="384.74555172413795"/>
  </r>
  <r>
    <n v="2861"/>
    <x v="420"/>
    <x v="1"/>
    <s v="PROD-009"/>
    <x v="3"/>
    <n v="37"/>
    <n v="149.08000000000001"/>
    <n v="0"/>
    <s v="Fabricación"/>
    <s v="N/A"/>
    <n v="0"/>
    <n v="66.956770642201846"/>
    <n v="0"/>
    <n v="0"/>
  </r>
  <r>
    <n v="2862"/>
    <x v="420"/>
    <x v="0"/>
    <s v="PROD-002"/>
    <x v="2"/>
    <n v="-13"/>
    <n v="0"/>
    <n v="892.51"/>
    <s v="Venta"/>
    <s v="EducaTech"/>
    <n v="11602.63"/>
    <n v="206.67616747181975"/>
    <n v="2686.7901771336569"/>
    <n v="8915.8398228663427"/>
  </r>
  <r>
    <n v="2863"/>
    <x v="420"/>
    <x v="2"/>
    <s v="PROD-005"/>
    <x v="8"/>
    <n v="122"/>
    <n v="120.52"/>
    <n v="0"/>
    <s v="Compra"/>
    <s v="VisionParts"/>
    <n v="0"/>
    <n v="54.214840425531932"/>
    <n v="0"/>
    <n v="0"/>
  </r>
  <r>
    <n v="2864"/>
    <x v="420"/>
    <x v="2"/>
    <s v="PROD-005"/>
    <x v="8"/>
    <n v="83"/>
    <n v="117.7"/>
    <n v="0"/>
    <s v="Compra"/>
    <s v="TechSupplies Inc,"/>
    <n v="0"/>
    <n v="54.214840425531932"/>
    <n v="0"/>
    <n v="0"/>
  </r>
  <r>
    <n v="2865"/>
    <x v="420"/>
    <x v="0"/>
    <s v="PROD-010"/>
    <x v="4"/>
    <n v="-47"/>
    <n v="0"/>
    <n v="60"/>
    <s v="Venta"/>
    <s v="CorpTech Solutions"/>
    <n v="2820"/>
    <n v="10.520482758620702"/>
    <n v="494.46268965517299"/>
    <n v="2325.5373103448269"/>
  </r>
  <r>
    <n v="2866"/>
    <x v="420"/>
    <x v="0"/>
    <s v="PROD-004"/>
    <x v="9"/>
    <n v="-27"/>
    <n v="0"/>
    <n v="349.27"/>
    <s v="Venta"/>
    <s v="PC Gamers World"/>
    <n v="9430.2899999999991"/>
    <n v="81.910562499999997"/>
    <n v="2211.5851874999998"/>
    <n v="7218.7048124999992"/>
  </r>
  <r>
    <n v="2867"/>
    <x v="420"/>
    <x v="0"/>
    <s v="PROD-008"/>
    <x v="5"/>
    <n v="-48"/>
    <n v="0"/>
    <n v="95.51"/>
    <s v="Venta"/>
    <s v="PC Gamers World"/>
    <n v="4584.4800000000005"/>
    <n v="18.458651685393257"/>
    <n v="886.01528089887631"/>
    <n v="3698.464719101124"/>
  </r>
  <r>
    <n v="2868"/>
    <x v="421"/>
    <x v="0"/>
    <s v="PROD-003"/>
    <x v="1"/>
    <n v="-15"/>
    <n v="0"/>
    <n v="159.9"/>
    <s v="Venta"/>
    <s v="CorpTech Solutions"/>
    <n v="2398.5"/>
    <n v="38.917210440456756"/>
    <n v="583.75815660685134"/>
    <n v="1814.7418433931487"/>
  </r>
  <r>
    <n v="2869"/>
    <x v="421"/>
    <x v="0"/>
    <s v="PROD-009"/>
    <x v="3"/>
    <n v="-32"/>
    <n v="0"/>
    <n v="299.99"/>
    <s v="Venta"/>
    <s v="EducaTech"/>
    <n v="9599.68"/>
    <n v="66.956770642201846"/>
    <n v="2142.6166605504591"/>
    <n v="7457.0633394495417"/>
  </r>
  <r>
    <n v="2870"/>
    <x v="421"/>
    <x v="0"/>
    <s v="PROD-010"/>
    <x v="4"/>
    <n v="-24"/>
    <n v="0"/>
    <n v="60.1"/>
    <s v="Venta"/>
    <s v="Global Office"/>
    <n v="1442.4"/>
    <n v="10.520482758620702"/>
    <n v="252.49158620689684"/>
    <n v="1189.9084137931031"/>
  </r>
  <r>
    <n v="2871"/>
    <x v="421"/>
    <x v="0"/>
    <s v="PROD-002"/>
    <x v="2"/>
    <n v="-31"/>
    <n v="0"/>
    <n v="898"/>
    <s v="Venta"/>
    <s v="Venta Directa Online"/>
    <n v="27838"/>
    <n v="206.67616747181975"/>
    <n v="6406.9611916264121"/>
    <n v="21431.038808373589"/>
  </r>
  <r>
    <n v="2872"/>
    <x v="421"/>
    <x v="2"/>
    <s v="PROD-004"/>
    <x v="9"/>
    <n v="289"/>
    <n v="180.42"/>
    <n v="0"/>
    <s v="Compra"/>
    <s v="PowerCell Co,"/>
    <n v="0"/>
    <n v="81.910562499999997"/>
    <n v="0"/>
    <n v="0"/>
  </r>
  <r>
    <n v="2873"/>
    <x v="421"/>
    <x v="2"/>
    <s v="PROD-003"/>
    <x v="1"/>
    <n v="251"/>
    <n v="84.45"/>
    <n v="0"/>
    <s v="Compra"/>
    <s v="TechSupplies Inc,"/>
    <n v="0"/>
    <n v="38.917210440456756"/>
    <n v="0"/>
    <n v="0"/>
  </r>
  <r>
    <n v="2874"/>
    <x v="421"/>
    <x v="0"/>
    <s v="PROD-004"/>
    <x v="9"/>
    <n v="-15"/>
    <n v="0"/>
    <n v="348.25"/>
    <s v="Venta"/>
    <s v="Venta Directa Online"/>
    <n v="5223.75"/>
    <n v="81.910562499999997"/>
    <n v="1228.6584375"/>
    <n v="3995.0915624999998"/>
  </r>
  <r>
    <n v="2875"/>
    <x v="422"/>
    <x v="2"/>
    <s v="PROD-006"/>
    <x v="7"/>
    <n v="204"/>
    <n v="35.9"/>
    <n v="0"/>
    <s v="Compra"/>
    <s v="Componentes Globales"/>
    <n v="0"/>
    <n v="15.49574137931034"/>
    <n v="0"/>
    <n v="0"/>
  </r>
  <r>
    <n v="2876"/>
    <x v="422"/>
    <x v="2"/>
    <s v="PROD-003"/>
    <x v="1"/>
    <n v="292"/>
    <n v="84.27"/>
    <n v="0"/>
    <s v="Compra"/>
    <s v="VisionParts"/>
    <n v="0"/>
    <n v="38.917210440456756"/>
    <n v="0"/>
    <n v="0"/>
  </r>
  <r>
    <n v="2877"/>
    <x v="422"/>
    <x v="1"/>
    <s v="PROD-001"/>
    <x v="6"/>
    <n v="23"/>
    <n v="246.2"/>
    <n v="0"/>
    <s v="Fabricación"/>
    <s v="N/A"/>
    <n v="0"/>
    <n v="111.99406451612904"/>
    <n v="0"/>
    <n v="0"/>
  </r>
  <r>
    <n v="2878"/>
    <x v="422"/>
    <x v="0"/>
    <s v="PROD-008"/>
    <x v="5"/>
    <n v="-32"/>
    <n v="0"/>
    <n v="95.44"/>
    <s v="Venta"/>
    <s v="PC Gamers World"/>
    <n v="3054.08"/>
    <n v="18.458651685393257"/>
    <n v="590.67685393258421"/>
    <n v="2463.4031460674159"/>
  </r>
  <r>
    <n v="2879"/>
    <x v="422"/>
    <x v="0"/>
    <s v="PROD-009"/>
    <x v="3"/>
    <n v="-16"/>
    <n v="0"/>
    <n v="300.51"/>
    <s v="Venta"/>
    <s v="PC Gamers World"/>
    <n v="4808.16"/>
    <n v="66.956770642201846"/>
    <n v="1071.3083302752295"/>
    <n v="3736.8516697247705"/>
  </r>
  <r>
    <n v="2880"/>
    <x v="422"/>
    <x v="1"/>
    <s v="PROD-009"/>
    <x v="3"/>
    <n v="85"/>
    <n v="151.6"/>
    <n v="0"/>
    <s v="Fabricación"/>
    <s v="N/A"/>
    <n v="0"/>
    <n v="66.956770642201846"/>
    <n v="0"/>
    <n v="0"/>
  </r>
  <r>
    <n v="2881"/>
    <x v="422"/>
    <x v="0"/>
    <s v="PROD-007"/>
    <x v="0"/>
    <n v="-16"/>
    <n v="0"/>
    <n v="130.04"/>
    <s v="Venta"/>
    <s v="CorpTech Solutions"/>
    <n v="2080.64"/>
    <n v="28.701865793780652"/>
    <n v="459.22985270049043"/>
    <n v="1621.4101472995094"/>
  </r>
  <r>
    <n v="2882"/>
    <x v="423"/>
    <x v="2"/>
    <s v="PROD-007"/>
    <x v="0"/>
    <n v="65"/>
    <n v="65.349999999999994"/>
    <n v="0"/>
    <s v="Compra"/>
    <s v="PowerCell Co,"/>
    <n v="0"/>
    <n v="28.701865793780652"/>
    <n v="0"/>
    <n v="0"/>
  </r>
  <r>
    <n v="2883"/>
    <x v="423"/>
    <x v="1"/>
    <s v="PROD-002"/>
    <x v="2"/>
    <n v="96"/>
    <n v="441.73"/>
    <n v="0"/>
    <s v="Fabricación"/>
    <s v="N/A"/>
    <n v="0"/>
    <n v="206.67616747181975"/>
    <n v="0"/>
    <n v="0"/>
  </r>
  <r>
    <n v="2884"/>
    <x v="423"/>
    <x v="2"/>
    <s v="PROD-005"/>
    <x v="8"/>
    <n v="88"/>
    <n v="119.42"/>
    <n v="0"/>
    <s v="Compra"/>
    <s v="Componentes Globales"/>
    <n v="0"/>
    <n v="54.214840425531932"/>
    <n v="0"/>
    <n v="0"/>
  </r>
  <r>
    <n v="2885"/>
    <x v="423"/>
    <x v="0"/>
    <s v="PROD-010"/>
    <x v="4"/>
    <n v="-50"/>
    <n v="0"/>
    <n v="59.51"/>
    <s v="Venta"/>
    <s v="PC Gamers World"/>
    <n v="2975.5"/>
    <n v="10.520482758620702"/>
    <n v="526.02413793103506"/>
    <n v="2449.4758620689649"/>
  </r>
  <r>
    <n v="2886"/>
    <x v="423"/>
    <x v="1"/>
    <s v="PROD-001"/>
    <x v="6"/>
    <n v="93"/>
    <n v="248.29"/>
    <n v="0"/>
    <s v="Fabricación"/>
    <s v="N/A"/>
    <n v="0"/>
    <n v="111.99406451612904"/>
    <n v="0"/>
    <n v="0"/>
  </r>
  <r>
    <n v="2887"/>
    <x v="423"/>
    <x v="0"/>
    <s v="PROD-010"/>
    <x v="4"/>
    <n v="-28"/>
    <n v="0"/>
    <n v="60.18"/>
    <s v="Venta"/>
    <s v="EducaTech"/>
    <n v="1685.04"/>
    <n v="10.520482758620702"/>
    <n v="294.57351724137965"/>
    <n v="1390.4664827586203"/>
  </r>
  <r>
    <n v="2888"/>
    <x v="423"/>
    <x v="0"/>
    <s v="PROD-009"/>
    <x v="3"/>
    <n v="-18"/>
    <n v="0"/>
    <n v="298.69"/>
    <s v="Venta"/>
    <s v="EducaTech"/>
    <n v="5376.42"/>
    <n v="66.956770642201846"/>
    <n v="1205.2218715596332"/>
    <n v="4171.1981284403664"/>
  </r>
  <r>
    <n v="2889"/>
    <x v="424"/>
    <x v="0"/>
    <s v="PROD-009"/>
    <x v="3"/>
    <n v="-8"/>
    <n v="0"/>
    <n v="299.99"/>
    <s v="Venta"/>
    <s v="Global Office"/>
    <n v="2399.92"/>
    <n v="66.956770642201846"/>
    <n v="535.65416513761477"/>
    <n v="1864.2658348623854"/>
  </r>
  <r>
    <n v="2890"/>
    <x v="424"/>
    <x v="0"/>
    <s v="PROD-002"/>
    <x v="2"/>
    <n v="-22"/>
    <n v="0"/>
    <n v="906.76"/>
    <s v="Venta"/>
    <s v="PC Gamers World"/>
    <n v="19948.72"/>
    <n v="206.67616747181975"/>
    <n v="4546.8756843800347"/>
    <n v="15401.844315619966"/>
  </r>
  <r>
    <n v="2891"/>
    <x v="424"/>
    <x v="2"/>
    <s v="PROD-005"/>
    <x v="8"/>
    <n v="240"/>
    <n v="120.47"/>
    <n v="0"/>
    <s v="Compra"/>
    <s v="VisionParts"/>
    <n v="0"/>
    <n v="54.214840425531932"/>
    <n v="0"/>
    <n v="0"/>
  </r>
  <r>
    <n v="2892"/>
    <x v="424"/>
    <x v="0"/>
    <s v="PROD-006"/>
    <x v="7"/>
    <n v="-40"/>
    <n v="0"/>
    <n v="80.06"/>
    <s v="Venta"/>
    <s v="EducaTech"/>
    <n v="3202.4"/>
    <n v="15.49574137931034"/>
    <n v="619.8296551724136"/>
    <n v="2582.5703448275863"/>
  </r>
  <r>
    <n v="2893"/>
    <x v="424"/>
    <x v="0"/>
    <s v="PROD-002"/>
    <x v="2"/>
    <n v="-23"/>
    <n v="0"/>
    <n v="896.31"/>
    <s v="Venta"/>
    <s v="CorpTech Solutions"/>
    <n v="20615.129999999997"/>
    <n v="206.67616747181975"/>
    <n v="4753.5518518518547"/>
    <n v="15861.578148148143"/>
  </r>
  <r>
    <n v="2894"/>
    <x v="424"/>
    <x v="2"/>
    <s v="PROD-008"/>
    <x v="5"/>
    <n v="116"/>
    <n v="44.95"/>
    <n v="0"/>
    <s v="Compra"/>
    <s v="PowerCell Co,"/>
    <n v="0"/>
    <n v="18.458651685393257"/>
    <n v="0"/>
    <n v="0"/>
  </r>
  <r>
    <n v="2895"/>
    <x v="425"/>
    <x v="2"/>
    <s v="PROD-003"/>
    <x v="1"/>
    <n v="236"/>
    <n v="85.36"/>
    <n v="0"/>
    <s v="Compra"/>
    <s v="VisionParts"/>
    <n v="0"/>
    <n v="38.917210440456756"/>
    <n v="0"/>
    <n v="0"/>
  </r>
  <r>
    <n v="2896"/>
    <x v="425"/>
    <x v="2"/>
    <s v="PROD-003"/>
    <x v="1"/>
    <n v="71"/>
    <n v="86.28"/>
    <n v="0"/>
    <s v="Compra"/>
    <s v="Componentes Globales"/>
    <n v="0"/>
    <n v="38.917210440456756"/>
    <n v="0"/>
    <n v="0"/>
  </r>
  <r>
    <n v="2897"/>
    <x v="425"/>
    <x v="0"/>
    <s v="PROD-001"/>
    <x v="6"/>
    <n v="-5"/>
    <n v="0"/>
    <n v="502.4"/>
    <s v="Venta"/>
    <s v="Global Office"/>
    <n v="2512"/>
    <n v="111.99406451612904"/>
    <n v="559.97032258064519"/>
    <n v="1952.0296774193548"/>
  </r>
  <r>
    <n v="2898"/>
    <x v="425"/>
    <x v="1"/>
    <s v="PROD-009"/>
    <x v="3"/>
    <n v="82"/>
    <n v="152.99"/>
    <n v="0"/>
    <s v="Fabricación"/>
    <s v="N/A"/>
    <n v="0"/>
    <n v="66.956770642201846"/>
    <n v="0"/>
    <n v="0"/>
  </r>
  <r>
    <n v="2899"/>
    <x v="425"/>
    <x v="0"/>
    <s v="PROD-007"/>
    <x v="0"/>
    <n v="-44"/>
    <n v="0"/>
    <n v="128.78"/>
    <s v="Venta"/>
    <s v="Venta Directa Online"/>
    <n v="5666.32"/>
    <n v="28.701865793780652"/>
    <n v="1262.8820949263486"/>
    <n v="4403.4379050736516"/>
  </r>
  <r>
    <n v="2900"/>
    <x v="425"/>
    <x v="2"/>
    <s v="PROD-007"/>
    <x v="0"/>
    <n v="158"/>
    <n v="64.459999999999994"/>
    <n v="0"/>
    <s v="Compra"/>
    <s v="TechSupplies Inc,"/>
    <n v="0"/>
    <n v="28.701865793780652"/>
    <n v="0"/>
    <n v="0"/>
  </r>
  <r>
    <n v="2901"/>
    <x v="425"/>
    <x v="1"/>
    <s v="PROD-001"/>
    <x v="6"/>
    <n v="87"/>
    <n v="250.23"/>
    <n v="0"/>
    <s v="Fabricación"/>
    <s v="N/A"/>
    <n v="0"/>
    <n v="111.99406451612904"/>
    <n v="0"/>
    <n v="0"/>
  </r>
  <r>
    <n v="2902"/>
    <x v="426"/>
    <x v="2"/>
    <s v="PROD-007"/>
    <x v="0"/>
    <n v="165"/>
    <n v="65.03"/>
    <n v="0"/>
    <s v="Compra"/>
    <s v="Componentes Globales"/>
    <n v="0"/>
    <n v="28.701865793780652"/>
    <n v="0"/>
    <n v="0"/>
  </r>
  <r>
    <n v="2903"/>
    <x v="426"/>
    <x v="0"/>
    <s v="PROD-006"/>
    <x v="7"/>
    <n v="-45"/>
    <n v="0"/>
    <n v="80.05"/>
    <s v="Venta"/>
    <s v="PC Gamers World"/>
    <n v="3602.25"/>
    <n v="15.49574137931034"/>
    <n v="697.30836206896527"/>
    <n v="2904.9416379310346"/>
  </r>
  <r>
    <n v="2904"/>
    <x v="426"/>
    <x v="2"/>
    <s v="PROD-010"/>
    <x v="4"/>
    <n v="284"/>
    <n v="24.86"/>
    <n v="0"/>
    <s v="Compra"/>
    <s v="Componentes Globales"/>
    <n v="0"/>
    <n v="10.520482758620702"/>
    <n v="0"/>
    <n v="0"/>
  </r>
  <r>
    <n v="2905"/>
    <x v="426"/>
    <x v="0"/>
    <s v="PROD-005"/>
    <x v="8"/>
    <n v="-14"/>
    <n v="0"/>
    <n v="221.85"/>
    <s v="Venta"/>
    <s v="Venta Directa Online"/>
    <n v="3105.9"/>
    <n v="54.214840425531932"/>
    <n v="759.00776595744708"/>
    <n v="2346.8922340425529"/>
  </r>
  <r>
    <n v="2906"/>
    <x v="426"/>
    <x v="0"/>
    <s v="PROD-005"/>
    <x v="8"/>
    <n v="-48"/>
    <n v="0"/>
    <n v="220.55"/>
    <s v="Venta"/>
    <s v="EducaTech"/>
    <n v="10586.400000000001"/>
    <n v="54.214840425531932"/>
    <n v="2602.312340425533"/>
    <n v="7984.0876595744685"/>
  </r>
  <r>
    <n v="2907"/>
    <x v="426"/>
    <x v="2"/>
    <s v="PROD-006"/>
    <x v="7"/>
    <n v="205"/>
    <n v="35.9"/>
    <n v="0"/>
    <s v="Compra"/>
    <s v="VisionParts"/>
    <n v="0"/>
    <n v="15.49574137931034"/>
    <n v="0"/>
    <n v="0"/>
  </r>
  <r>
    <n v="2908"/>
    <x v="426"/>
    <x v="0"/>
    <s v="PROD-002"/>
    <x v="2"/>
    <n v="-41"/>
    <n v="0"/>
    <n v="903.69"/>
    <s v="Venta"/>
    <s v="Venta Directa Online"/>
    <n v="37051.29"/>
    <n v="206.67616747181975"/>
    <n v="8473.7228663446094"/>
    <n v="28577.567133655393"/>
  </r>
  <r>
    <n v="2909"/>
    <x v="427"/>
    <x v="2"/>
    <s v="PROD-005"/>
    <x v="8"/>
    <n v="176"/>
    <n v="119.11"/>
    <n v="0"/>
    <s v="Compra"/>
    <s v="Componentes Globales"/>
    <n v="0"/>
    <n v="54.214840425531932"/>
    <n v="0"/>
    <n v="0"/>
  </r>
  <r>
    <n v="2910"/>
    <x v="427"/>
    <x v="2"/>
    <s v="PROD-010"/>
    <x v="4"/>
    <n v="277"/>
    <n v="25.18"/>
    <n v="0"/>
    <s v="Compra"/>
    <s v="TechSupplies Inc,"/>
    <n v="0"/>
    <n v="10.520482758620702"/>
    <n v="0"/>
    <n v="0"/>
  </r>
  <r>
    <n v="2911"/>
    <x v="427"/>
    <x v="0"/>
    <s v="PROD-007"/>
    <x v="0"/>
    <n v="-8"/>
    <n v="0"/>
    <n v="131.08000000000001"/>
    <s v="Venta"/>
    <s v="PC Gamers World"/>
    <n v="1048.6400000000001"/>
    <n v="28.701865793780652"/>
    <n v="229.61492635024521"/>
    <n v="819.02507364975486"/>
  </r>
  <r>
    <n v="2912"/>
    <x v="427"/>
    <x v="0"/>
    <s v="PROD-004"/>
    <x v="9"/>
    <n v="-26"/>
    <n v="0"/>
    <n v="352.2"/>
    <s v="Venta"/>
    <s v="Venta Directa Online"/>
    <n v="9157.1999999999989"/>
    <n v="81.910562499999997"/>
    <n v="2129.6746250000001"/>
    <n v="7027.5253749999993"/>
  </r>
  <r>
    <n v="2913"/>
    <x v="427"/>
    <x v="2"/>
    <s v="PROD-010"/>
    <x v="4"/>
    <n v="101"/>
    <n v="24.57"/>
    <n v="0"/>
    <s v="Compra"/>
    <s v="Componentes Globales"/>
    <n v="0"/>
    <n v="10.520482758620702"/>
    <n v="0"/>
    <n v="0"/>
  </r>
  <r>
    <n v="2914"/>
    <x v="427"/>
    <x v="1"/>
    <s v="PROD-001"/>
    <x v="6"/>
    <n v="90"/>
    <n v="248.44"/>
    <n v="0"/>
    <s v="Fabricación"/>
    <s v="N/A"/>
    <n v="0"/>
    <n v="111.99406451612904"/>
    <n v="0"/>
    <n v="0"/>
  </r>
  <r>
    <n v="2915"/>
    <x v="427"/>
    <x v="2"/>
    <s v="PROD-010"/>
    <x v="4"/>
    <n v="145"/>
    <n v="24.66"/>
    <n v="0"/>
    <s v="Compra"/>
    <s v="VisionParts"/>
    <n v="0"/>
    <n v="10.520482758620702"/>
    <n v="0"/>
    <n v="0"/>
  </r>
  <r>
    <n v="2916"/>
    <x v="428"/>
    <x v="2"/>
    <s v="PROD-004"/>
    <x v="9"/>
    <n v="105"/>
    <n v="179.25"/>
    <n v="0"/>
    <s v="Compra"/>
    <s v="TechSupplies Inc,"/>
    <n v="0"/>
    <n v="81.910562499999997"/>
    <n v="0"/>
    <n v="0"/>
  </r>
  <r>
    <n v="2917"/>
    <x v="428"/>
    <x v="1"/>
    <s v="PROD-002"/>
    <x v="2"/>
    <n v="41"/>
    <n v="458.45"/>
    <n v="0"/>
    <s v="Fabricación"/>
    <s v="N/A"/>
    <n v="0"/>
    <n v="206.67616747181975"/>
    <n v="0"/>
    <n v="0"/>
  </r>
  <r>
    <n v="2918"/>
    <x v="428"/>
    <x v="0"/>
    <s v="PROD-007"/>
    <x v="0"/>
    <n v="-21"/>
    <n v="0"/>
    <n v="130.16999999999999"/>
    <s v="Venta"/>
    <s v="PC Gamers World"/>
    <n v="2733.5699999999997"/>
    <n v="28.701865793780652"/>
    <n v="602.7391816693937"/>
    <n v="2130.8308183306062"/>
  </r>
  <r>
    <n v="2919"/>
    <x v="428"/>
    <x v="2"/>
    <s v="PROD-006"/>
    <x v="7"/>
    <n v="194"/>
    <n v="35.31"/>
    <n v="0"/>
    <s v="Compra"/>
    <s v="PowerCell Co,"/>
    <n v="0"/>
    <n v="15.49574137931034"/>
    <n v="0"/>
    <n v="0"/>
  </r>
  <r>
    <n v="2920"/>
    <x v="428"/>
    <x v="2"/>
    <s v="PROD-010"/>
    <x v="4"/>
    <n v="235"/>
    <n v="24.66"/>
    <n v="0"/>
    <s v="Compra"/>
    <s v="PowerCell Co,"/>
    <n v="0"/>
    <n v="10.520482758620702"/>
    <n v="0"/>
    <n v="0"/>
  </r>
  <r>
    <n v="2921"/>
    <x v="428"/>
    <x v="0"/>
    <s v="PROD-004"/>
    <x v="9"/>
    <n v="-39"/>
    <n v="0"/>
    <n v="351.94"/>
    <s v="Venta"/>
    <s v="CorpTech Solutions"/>
    <n v="13725.66"/>
    <n v="81.910562499999997"/>
    <n v="3194.5119374999999"/>
    <n v="10531.1480625"/>
  </r>
  <r>
    <n v="2922"/>
    <x v="428"/>
    <x v="2"/>
    <s v="PROD-007"/>
    <x v="0"/>
    <n v="95"/>
    <n v="64.41"/>
    <n v="0"/>
    <s v="Compra"/>
    <s v="Componentes Globales"/>
    <n v="0"/>
    <n v="28.701865793780652"/>
    <n v="0"/>
    <n v="0"/>
  </r>
  <r>
    <n v="2923"/>
    <x v="429"/>
    <x v="2"/>
    <s v="PROD-003"/>
    <x v="1"/>
    <n v="120"/>
    <n v="85.39"/>
    <n v="0"/>
    <s v="Compra"/>
    <s v="Componentes Globales"/>
    <n v="0"/>
    <n v="38.917210440456756"/>
    <n v="0"/>
    <n v="0"/>
  </r>
  <r>
    <n v="2924"/>
    <x v="429"/>
    <x v="0"/>
    <s v="PROD-005"/>
    <x v="8"/>
    <n v="-10"/>
    <n v="0"/>
    <n v="220.64"/>
    <s v="Venta"/>
    <s v="EducaTech"/>
    <n v="2206.3999999999996"/>
    <n v="54.214840425531932"/>
    <n v="542.14840425531929"/>
    <n v="1664.2515957446803"/>
  </r>
  <r>
    <n v="2925"/>
    <x v="429"/>
    <x v="0"/>
    <s v="PROD-010"/>
    <x v="4"/>
    <n v="-44"/>
    <n v="0"/>
    <n v="59.93"/>
    <s v="Venta"/>
    <s v="PC Gamers World"/>
    <n v="2636.92"/>
    <n v="10.520482758620702"/>
    <n v="462.90124137931087"/>
    <n v="2174.0187586206894"/>
  </r>
  <r>
    <n v="2926"/>
    <x v="429"/>
    <x v="0"/>
    <s v="PROD-001"/>
    <x v="6"/>
    <n v="-14"/>
    <n v="0"/>
    <n v="498.94"/>
    <s v="Venta"/>
    <s v="EducaTech"/>
    <n v="6985.16"/>
    <n v="111.99406451612904"/>
    <n v="1567.9169032258067"/>
    <n v="5417.243096774193"/>
  </r>
  <r>
    <n v="2927"/>
    <x v="429"/>
    <x v="1"/>
    <s v="PROD-002"/>
    <x v="2"/>
    <n v="83"/>
    <n v="448.24"/>
    <n v="0"/>
    <s v="Fabricación"/>
    <s v="N/A"/>
    <n v="0"/>
    <n v="206.67616747181975"/>
    <n v="0"/>
    <n v="0"/>
  </r>
  <r>
    <n v="2928"/>
    <x v="429"/>
    <x v="1"/>
    <s v="PROD-002"/>
    <x v="2"/>
    <n v="20"/>
    <n v="448.94"/>
    <n v="0"/>
    <s v="Fabricación"/>
    <s v="N/A"/>
    <n v="0"/>
    <n v="206.67616747181975"/>
    <n v="0"/>
    <n v="0"/>
  </r>
  <r>
    <n v="2929"/>
    <x v="429"/>
    <x v="0"/>
    <s v="PROD-002"/>
    <x v="2"/>
    <n v="-6"/>
    <n v="0"/>
    <n v="903.9"/>
    <s v="Venta"/>
    <s v="PC Gamers World"/>
    <n v="5423.4"/>
    <n v="206.67616747181975"/>
    <n v="1240.0570048309185"/>
    <n v="4183.3429951690814"/>
  </r>
  <r>
    <n v="2930"/>
    <x v="430"/>
    <x v="2"/>
    <s v="PROD-008"/>
    <x v="5"/>
    <n v="218"/>
    <n v="45.28"/>
    <n v="0"/>
    <s v="Compra"/>
    <s v="PowerCell Co,"/>
    <n v="0"/>
    <n v="18.458651685393257"/>
    <n v="0"/>
    <n v="0"/>
  </r>
  <r>
    <n v="2931"/>
    <x v="430"/>
    <x v="1"/>
    <s v="PROD-001"/>
    <x v="6"/>
    <n v="50"/>
    <n v="250.2"/>
    <n v="0"/>
    <s v="Fabricación"/>
    <s v="N/A"/>
    <n v="0"/>
    <n v="111.99406451612904"/>
    <n v="0"/>
    <n v="0"/>
  </r>
  <r>
    <n v="2932"/>
    <x v="430"/>
    <x v="0"/>
    <s v="PROD-005"/>
    <x v="8"/>
    <n v="-22"/>
    <n v="0"/>
    <n v="220.29"/>
    <s v="Venta"/>
    <s v="CorpTech Solutions"/>
    <n v="4846.38"/>
    <n v="54.214840425531932"/>
    <n v="1192.7264893617025"/>
    <n v="3653.6535106382976"/>
  </r>
  <r>
    <n v="2933"/>
    <x v="430"/>
    <x v="0"/>
    <s v="PROD-004"/>
    <x v="9"/>
    <n v="-38"/>
    <n v="0"/>
    <n v="348.5"/>
    <s v="Venta"/>
    <s v="Venta Directa Online"/>
    <n v="13243"/>
    <n v="81.910562499999997"/>
    <n v="3112.6013749999997"/>
    <n v="10130.398625"/>
  </r>
  <r>
    <n v="2934"/>
    <x v="430"/>
    <x v="2"/>
    <s v="PROD-005"/>
    <x v="8"/>
    <n v="58"/>
    <n v="120.56"/>
    <n v="0"/>
    <s v="Compra"/>
    <s v="TechSupplies Inc,"/>
    <n v="0"/>
    <n v="54.214840425531932"/>
    <n v="0"/>
    <n v="0"/>
  </r>
  <r>
    <n v="2935"/>
    <x v="430"/>
    <x v="0"/>
    <s v="PROD-004"/>
    <x v="9"/>
    <n v="-11"/>
    <n v="0"/>
    <n v="352.51"/>
    <s v="Venta"/>
    <s v="PC Gamers World"/>
    <n v="3877.6099999999997"/>
    <n v="81.910562499999997"/>
    <n v="901.0161875"/>
    <n v="2976.5938124999998"/>
  </r>
  <r>
    <n v="2936"/>
    <x v="431"/>
    <x v="0"/>
    <s v="PROD-008"/>
    <x v="5"/>
    <n v="-50"/>
    <n v="0"/>
    <n v="94.26"/>
    <s v="Venta"/>
    <s v="Global Office"/>
    <n v="4713"/>
    <n v="18.458651685393257"/>
    <n v="922.93258426966281"/>
    <n v="3790.0674157303374"/>
  </r>
  <r>
    <n v="2937"/>
    <x v="431"/>
    <x v="0"/>
    <s v="PROD-010"/>
    <x v="4"/>
    <n v="-14"/>
    <n v="0"/>
    <n v="60.47"/>
    <s v="Venta"/>
    <s v="Global Office"/>
    <n v="846.57999999999993"/>
    <n v="10.520482758620702"/>
    <n v="147.28675862068982"/>
    <n v="699.29324137931007"/>
  </r>
  <r>
    <n v="2938"/>
    <x v="431"/>
    <x v="0"/>
    <s v="PROD-009"/>
    <x v="3"/>
    <n v="-9"/>
    <n v="0"/>
    <n v="296.60000000000002"/>
    <s v="Venta"/>
    <s v="PC Gamers World"/>
    <n v="2669.4"/>
    <n v="66.956770642201846"/>
    <n v="602.6109357798166"/>
    <n v="2066.7890642201837"/>
  </r>
  <r>
    <n v="2939"/>
    <x v="431"/>
    <x v="2"/>
    <s v="PROD-008"/>
    <x v="5"/>
    <n v="60"/>
    <n v="45.22"/>
    <n v="0"/>
    <s v="Compra"/>
    <s v="TechSupplies Inc,"/>
    <n v="0"/>
    <n v="18.458651685393257"/>
    <n v="0"/>
    <n v="0"/>
  </r>
  <r>
    <n v="2940"/>
    <x v="431"/>
    <x v="0"/>
    <s v="PROD-004"/>
    <x v="9"/>
    <n v="-46"/>
    <n v="0"/>
    <n v="349.33"/>
    <s v="Venta"/>
    <s v="Venta Directa Online"/>
    <n v="16069.179999999998"/>
    <n v="81.910562499999997"/>
    <n v="3767.8858749999999"/>
    <n v="12301.294124999999"/>
  </r>
  <r>
    <n v="2941"/>
    <x v="431"/>
    <x v="2"/>
    <s v="PROD-007"/>
    <x v="0"/>
    <n v="133"/>
    <n v="65.47"/>
    <n v="0"/>
    <s v="Compra"/>
    <s v="TechSupplies Inc,"/>
    <n v="0"/>
    <n v="28.701865793780652"/>
    <n v="0"/>
    <n v="0"/>
  </r>
  <r>
    <n v="2942"/>
    <x v="431"/>
    <x v="0"/>
    <s v="PROD-006"/>
    <x v="7"/>
    <n v="-15"/>
    <n v="0"/>
    <n v="80.680000000000007"/>
    <s v="Venta"/>
    <s v="PC Gamers World"/>
    <n v="1210.2"/>
    <n v="15.49574137931034"/>
    <n v="232.4361206896551"/>
    <n v="977.76387931034492"/>
  </r>
  <r>
    <n v="2943"/>
    <x v="432"/>
    <x v="2"/>
    <s v="PROD-007"/>
    <x v="0"/>
    <n v="108"/>
    <n v="66.23"/>
    <n v="0"/>
    <s v="Compra"/>
    <s v="VisionParts"/>
    <n v="0"/>
    <n v="28.701865793780652"/>
    <n v="0"/>
    <n v="0"/>
  </r>
  <r>
    <n v="2944"/>
    <x v="432"/>
    <x v="0"/>
    <s v="PROD-005"/>
    <x v="8"/>
    <n v="-39"/>
    <n v="0"/>
    <n v="221.49"/>
    <s v="Venta"/>
    <s v="PC Gamers World"/>
    <n v="8638.11"/>
    <n v="54.214840425531932"/>
    <n v="2114.3787765957454"/>
    <n v="6523.7312234042547"/>
  </r>
  <r>
    <n v="2945"/>
    <x v="432"/>
    <x v="2"/>
    <s v="PROD-003"/>
    <x v="1"/>
    <n v="289"/>
    <n v="86.24"/>
    <n v="0"/>
    <s v="Compra"/>
    <s v="Componentes Globales"/>
    <n v="0"/>
    <n v="38.917210440456756"/>
    <n v="0"/>
    <n v="0"/>
  </r>
  <r>
    <n v="2946"/>
    <x v="432"/>
    <x v="0"/>
    <s v="PROD-007"/>
    <x v="0"/>
    <n v="-16"/>
    <n v="0"/>
    <n v="131.25"/>
    <s v="Venta"/>
    <s v="PC Gamers World"/>
    <n v="2100"/>
    <n v="28.701865793780652"/>
    <n v="459.22985270049043"/>
    <n v="1640.7701472995095"/>
  </r>
  <r>
    <n v="2947"/>
    <x v="432"/>
    <x v="1"/>
    <s v="PROD-001"/>
    <x v="6"/>
    <n v="66"/>
    <n v="252.5"/>
    <n v="0"/>
    <s v="Fabricación"/>
    <s v="N/A"/>
    <n v="0"/>
    <n v="111.99406451612904"/>
    <n v="0"/>
    <n v="0"/>
  </r>
  <r>
    <n v="2948"/>
    <x v="432"/>
    <x v="1"/>
    <s v="PROD-001"/>
    <x v="6"/>
    <n v="50"/>
    <n v="251.74"/>
    <n v="0"/>
    <s v="Fabricación"/>
    <s v="N/A"/>
    <n v="0"/>
    <n v="111.99406451612904"/>
    <n v="0"/>
    <n v="0"/>
  </r>
  <r>
    <n v="2949"/>
    <x v="432"/>
    <x v="0"/>
    <s v="PROD-004"/>
    <x v="9"/>
    <n v="-33"/>
    <n v="0"/>
    <n v="348.06"/>
    <s v="Venta"/>
    <s v="EducaTech"/>
    <n v="11485.98"/>
    <n v="81.910562499999997"/>
    <n v="2703.0485625000001"/>
    <n v="8782.9314374999994"/>
  </r>
  <r>
    <n v="2950"/>
    <x v="433"/>
    <x v="2"/>
    <s v="PROD-008"/>
    <x v="5"/>
    <n v="245"/>
    <n v="45.97"/>
    <n v="0"/>
    <s v="Compra"/>
    <s v="PowerCell Co,"/>
    <n v="0"/>
    <n v="18.458651685393257"/>
    <n v="0"/>
    <n v="0"/>
  </r>
  <r>
    <n v="2951"/>
    <x v="433"/>
    <x v="0"/>
    <s v="PROD-010"/>
    <x v="4"/>
    <n v="-5"/>
    <n v="0"/>
    <n v="59.6"/>
    <s v="Venta"/>
    <s v="CorpTech Solutions"/>
    <n v="298"/>
    <n v="10.520482758620702"/>
    <n v="52.602413793103509"/>
    <n v="245.39758620689651"/>
  </r>
  <r>
    <n v="2952"/>
    <x v="433"/>
    <x v="2"/>
    <s v="PROD-004"/>
    <x v="9"/>
    <n v="111"/>
    <n v="177.16"/>
    <n v="0"/>
    <s v="Compra"/>
    <s v="PowerCell Co,"/>
    <n v="0"/>
    <n v="81.910562499999997"/>
    <n v="0"/>
    <n v="0"/>
  </r>
  <r>
    <n v="2953"/>
    <x v="433"/>
    <x v="2"/>
    <s v="PROD-010"/>
    <x v="4"/>
    <n v="292"/>
    <n v="25.24"/>
    <n v="0"/>
    <s v="Compra"/>
    <s v="TechSupplies Inc,"/>
    <n v="0"/>
    <n v="10.520482758620702"/>
    <n v="0"/>
    <n v="0"/>
  </r>
  <r>
    <n v="2954"/>
    <x v="433"/>
    <x v="2"/>
    <s v="PROD-010"/>
    <x v="4"/>
    <n v="117"/>
    <n v="25.41"/>
    <n v="0"/>
    <s v="Compra"/>
    <s v="TechSupplies Inc,"/>
    <n v="0"/>
    <n v="10.520482758620702"/>
    <n v="0"/>
    <n v="0"/>
  </r>
  <r>
    <n v="2955"/>
    <x v="433"/>
    <x v="1"/>
    <s v="PROD-009"/>
    <x v="3"/>
    <n v="71"/>
    <n v="150.07"/>
    <n v="0"/>
    <s v="Fabricación"/>
    <s v="N/A"/>
    <n v="0"/>
    <n v="66.956770642201846"/>
    <n v="0"/>
    <n v="0"/>
  </r>
  <r>
    <n v="2956"/>
    <x v="433"/>
    <x v="2"/>
    <s v="PROD-005"/>
    <x v="8"/>
    <n v="166"/>
    <n v="121.18"/>
    <n v="0"/>
    <s v="Compra"/>
    <s v="PowerCell Co,"/>
    <n v="0"/>
    <n v="54.214840425531932"/>
    <n v="0"/>
    <n v="0"/>
  </r>
  <r>
    <n v="2957"/>
    <x v="434"/>
    <x v="0"/>
    <s v="PROD-001"/>
    <x v="6"/>
    <n v="-26"/>
    <n v="0"/>
    <n v="497.88"/>
    <s v="Venta"/>
    <s v="PC Gamers World"/>
    <n v="12944.88"/>
    <n v="111.99406451612904"/>
    <n v="2911.8456774193551"/>
    <n v="10033.034322580645"/>
  </r>
  <r>
    <n v="2958"/>
    <x v="434"/>
    <x v="0"/>
    <s v="PROD-007"/>
    <x v="0"/>
    <n v="-13"/>
    <n v="0"/>
    <n v="129.5"/>
    <s v="Venta"/>
    <s v="PC Gamers World"/>
    <n v="1683.5"/>
    <n v="28.701865793780652"/>
    <n v="373.12425531914846"/>
    <n v="1310.3757446808515"/>
  </r>
  <r>
    <n v="2959"/>
    <x v="434"/>
    <x v="0"/>
    <s v="PROD-009"/>
    <x v="3"/>
    <n v="-26"/>
    <n v="0"/>
    <n v="299.01"/>
    <s v="Venta"/>
    <s v="Global Office"/>
    <n v="7774.26"/>
    <n v="66.956770642201846"/>
    <n v="1740.8760366972481"/>
    <n v="6033.3839633027519"/>
  </r>
  <r>
    <n v="2960"/>
    <x v="434"/>
    <x v="0"/>
    <s v="PROD-002"/>
    <x v="2"/>
    <n v="-17"/>
    <n v="0"/>
    <n v="904.7"/>
    <s v="Venta"/>
    <s v="CorpTech Solutions"/>
    <n v="15379.900000000001"/>
    <n v="206.67616747181975"/>
    <n v="3513.4948470209356"/>
    <n v="11866.405152979067"/>
  </r>
  <r>
    <n v="2961"/>
    <x v="434"/>
    <x v="2"/>
    <s v="PROD-007"/>
    <x v="0"/>
    <n v="252"/>
    <n v="66.489999999999995"/>
    <n v="0"/>
    <s v="Compra"/>
    <s v="Componentes Globales"/>
    <n v="0"/>
    <n v="28.701865793780652"/>
    <n v="0"/>
    <n v="0"/>
  </r>
  <r>
    <n v="2962"/>
    <x v="434"/>
    <x v="0"/>
    <s v="PROD-001"/>
    <x v="6"/>
    <n v="-34"/>
    <n v="0"/>
    <n v="503.91"/>
    <s v="Venta"/>
    <s v="Global Office"/>
    <n v="17132.940000000002"/>
    <n v="111.99406451612904"/>
    <n v="3807.7981935483876"/>
    <n v="13325.141806451615"/>
  </r>
  <r>
    <n v="2963"/>
    <x v="434"/>
    <x v="2"/>
    <s v="PROD-006"/>
    <x v="7"/>
    <n v="160"/>
    <n v="35.65"/>
    <n v="0"/>
    <s v="Compra"/>
    <s v="Componentes Globales"/>
    <n v="0"/>
    <n v="15.49574137931034"/>
    <n v="0"/>
    <n v="0"/>
  </r>
  <r>
    <n v="2964"/>
    <x v="435"/>
    <x v="0"/>
    <s v="PROD-005"/>
    <x v="8"/>
    <n v="-21"/>
    <n v="0"/>
    <n v="220.53"/>
    <s v="Venta"/>
    <s v="Global Office"/>
    <n v="4631.13"/>
    <n v="54.214840425531932"/>
    <n v="1138.5116489361706"/>
    <n v="3492.6183510638293"/>
  </r>
  <r>
    <n v="2965"/>
    <x v="435"/>
    <x v="0"/>
    <s v="PROD-002"/>
    <x v="2"/>
    <n v="-16"/>
    <n v="0"/>
    <n v="901.02"/>
    <s v="Venta"/>
    <s v="Venta Directa Online"/>
    <n v="14416.32"/>
    <n v="206.67616747181975"/>
    <n v="3306.818679549116"/>
    <n v="11109.501320450883"/>
  </r>
  <r>
    <n v="2966"/>
    <x v="435"/>
    <x v="0"/>
    <s v="PROD-010"/>
    <x v="4"/>
    <n v="-17"/>
    <n v="0"/>
    <n v="59.5"/>
    <s v="Venta"/>
    <s v="PC Gamers World"/>
    <n v="1011.5"/>
    <n v="10.520482758620702"/>
    <n v="178.84820689655191"/>
    <n v="832.65179310344809"/>
  </r>
  <r>
    <n v="2967"/>
    <x v="435"/>
    <x v="0"/>
    <s v="PROD-009"/>
    <x v="3"/>
    <n v="-10"/>
    <n v="0"/>
    <n v="300.11"/>
    <s v="Venta"/>
    <s v="Venta Directa Online"/>
    <n v="3001.1000000000004"/>
    <n v="66.956770642201846"/>
    <n v="669.56770642201843"/>
    <n v="2331.5322935779818"/>
  </r>
  <r>
    <n v="2968"/>
    <x v="435"/>
    <x v="0"/>
    <s v="PROD-004"/>
    <x v="9"/>
    <n v="-45"/>
    <n v="0"/>
    <n v="349.26"/>
    <s v="Venta"/>
    <s v="EducaTech"/>
    <n v="15716.699999999999"/>
    <n v="81.910562499999997"/>
    <n v="3685.9753124999997"/>
    <n v="12030.724687499998"/>
  </r>
  <r>
    <n v="2969"/>
    <x v="435"/>
    <x v="2"/>
    <s v="PROD-008"/>
    <x v="5"/>
    <n v="119"/>
    <n v="44.74"/>
    <n v="0"/>
    <s v="Compra"/>
    <s v="Componentes Globales"/>
    <n v="0"/>
    <n v="18.458651685393257"/>
    <n v="0"/>
    <n v="0"/>
  </r>
  <r>
    <n v="2970"/>
    <x v="436"/>
    <x v="1"/>
    <s v="PROD-001"/>
    <x v="6"/>
    <n v="82"/>
    <n v="252.97"/>
    <n v="0"/>
    <s v="Fabricación"/>
    <s v="N/A"/>
    <n v="0"/>
    <n v="111.99406451612904"/>
    <n v="0"/>
    <n v="0"/>
  </r>
  <r>
    <n v="2971"/>
    <x v="436"/>
    <x v="0"/>
    <s v="PROD-004"/>
    <x v="9"/>
    <n v="-46"/>
    <n v="0"/>
    <n v="352.37"/>
    <s v="Venta"/>
    <s v="CorpTech Solutions"/>
    <n v="16209.02"/>
    <n v="81.910562499999997"/>
    <n v="3767.8858749999999"/>
    <n v="12441.134125"/>
  </r>
  <r>
    <n v="2972"/>
    <x v="436"/>
    <x v="0"/>
    <s v="PROD-005"/>
    <x v="8"/>
    <n v="-15"/>
    <n v="0"/>
    <n v="217.92"/>
    <s v="Venta"/>
    <s v="Global Office"/>
    <n v="3268.7999999999997"/>
    <n v="54.214840425531932"/>
    <n v="813.22260638297894"/>
    <n v="2455.5773936170208"/>
  </r>
  <r>
    <n v="2973"/>
    <x v="436"/>
    <x v="2"/>
    <s v="PROD-007"/>
    <x v="0"/>
    <n v="236"/>
    <n v="66.3"/>
    <n v="0"/>
    <s v="Compra"/>
    <s v="VisionParts"/>
    <n v="0"/>
    <n v="28.701865793780652"/>
    <n v="0"/>
    <n v="0"/>
  </r>
  <r>
    <n v="2974"/>
    <x v="436"/>
    <x v="0"/>
    <s v="PROD-009"/>
    <x v="3"/>
    <n v="-29"/>
    <n v="0"/>
    <n v="299.24"/>
    <s v="Venta"/>
    <s v="CorpTech Solutions"/>
    <n v="8677.9600000000009"/>
    <n v="66.956770642201846"/>
    <n v="1941.7463486238535"/>
    <n v="6736.213651376147"/>
  </r>
  <r>
    <n v="2975"/>
    <x v="436"/>
    <x v="2"/>
    <s v="PROD-003"/>
    <x v="1"/>
    <n v="65"/>
    <n v="85.53"/>
    <n v="0"/>
    <s v="Compra"/>
    <s v="TechSupplies Inc,"/>
    <n v="0"/>
    <n v="38.917210440456756"/>
    <n v="0"/>
    <n v="0"/>
  </r>
  <r>
    <n v="2976"/>
    <x v="436"/>
    <x v="0"/>
    <s v="PROD-004"/>
    <x v="9"/>
    <n v="-9"/>
    <n v="0"/>
    <n v="350"/>
    <s v="Venta"/>
    <s v="PC Gamers World"/>
    <n v="3150"/>
    <n v="81.910562499999997"/>
    <n v="737.19506249999995"/>
    <n v="2412.8049375000001"/>
  </r>
  <r>
    <n v="2977"/>
    <x v="437"/>
    <x v="0"/>
    <s v="PROD-002"/>
    <x v="2"/>
    <n v="-11"/>
    <n v="0"/>
    <n v="897.21"/>
    <s v="Venta"/>
    <s v="Global Office"/>
    <n v="9869.3100000000013"/>
    <n v="206.67616747181975"/>
    <n v="2273.4378421900174"/>
    <n v="7595.8721578099839"/>
  </r>
  <r>
    <n v="2978"/>
    <x v="437"/>
    <x v="2"/>
    <s v="PROD-006"/>
    <x v="7"/>
    <n v="211"/>
    <n v="36.15"/>
    <n v="0"/>
    <s v="Compra"/>
    <s v="VisionParts"/>
    <n v="0"/>
    <n v="15.49574137931034"/>
    <n v="0"/>
    <n v="0"/>
  </r>
  <r>
    <n v="2979"/>
    <x v="437"/>
    <x v="1"/>
    <s v="PROD-001"/>
    <x v="6"/>
    <n v="38"/>
    <n v="248.28"/>
    <n v="0"/>
    <s v="Fabricación"/>
    <s v="N/A"/>
    <n v="0"/>
    <n v="111.99406451612904"/>
    <n v="0"/>
    <n v="0"/>
  </r>
  <r>
    <n v="2980"/>
    <x v="437"/>
    <x v="2"/>
    <s v="PROD-003"/>
    <x v="1"/>
    <n v="242"/>
    <n v="85.89"/>
    <n v="0"/>
    <s v="Compra"/>
    <s v="TechSupplies Inc,"/>
    <n v="0"/>
    <n v="38.917210440456756"/>
    <n v="0"/>
    <n v="0"/>
  </r>
  <r>
    <n v="2981"/>
    <x v="437"/>
    <x v="0"/>
    <s v="PROD-008"/>
    <x v="5"/>
    <n v="-41"/>
    <n v="0"/>
    <n v="95.58"/>
    <s v="Venta"/>
    <s v="CorpTech Solutions"/>
    <n v="3918.7799999999997"/>
    <n v="18.458651685393257"/>
    <n v="756.80471910112351"/>
    <n v="3161.975280898876"/>
  </r>
  <r>
    <n v="2982"/>
    <x v="437"/>
    <x v="1"/>
    <s v="PROD-002"/>
    <x v="2"/>
    <n v="89"/>
    <n v="458.47"/>
    <n v="0"/>
    <s v="Fabricación"/>
    <s v="N/A"/>
    <n v="0"/>
    <n v="206.67616747181975"/>
    <n v="0"/>
    <n v="0"/>
  </r>
  <r>
    <n v="2983"/>
    <x v="437"/>
    <x v="0"/>
    <s v="PROD-007"/>
    <x v="0"/>
    <n v="-42"/>
    <n v="0"/>
    <n v="129.02000000000001"/>
    <s v="Venta"/>
    <s v="EducaTech"/>
    <n v="5418.84"/>
    <n v="28.701865793780652"/>
    <n v="1205.4783633387874"/>
    <n v="4213.3616366612132"/>
  </r>
  <r>
    <n v="2984"/>
    <x v="438"/>
    <x v="2"/>
    <s v="PROD-007"/>
    <x v="0"/>
    <n v="241"/>
    <n v="66.47"/>
    <n v="0"/>
    <s v="Compra"/>
    <s v="Componentes Globales"/>
    <n v="0"/>
    <n v="28.701865793780652"/>
    <n v="0"/>
    <n v="0"/>
  </r>
  <r>
    <n v="2985"/>
    <x v="438"/>
    <x v="1"/>
    <s v="PROD-009"/>
    <x v="3"/>
    <n v="22"/>
    <n v="147.96"/>
    <n v="0"/>
    <s v="Fabricación"/>
    <s v="N/A"/>
    <n v="0"/>
    <n v="66.956770642201846"/>
    <n v="0"/>
    <n v="0"/>
  </r>
  <r>
    <n v="2986"/>
    <x v="438"/>
    <x v="2"/>
    <s v="PROD-005"/>
    <x v="8"/>
    <n v="71"/>
    <n v="119.85"/>
    <n v="0"/>
    <s v="Compra"/>
    <s v="PowerCell Co,"/>
    <n v="0"/>
    <n v="54.214840425531932"/>
    <n v="0"/>
    <n v="0"/>
  </r>
  <r>
    <n v="2987"/>
    <x v="438"/>
    <x v="0"/>
    <s v="PROD-004"/>
    <x v="9"/>
    <n v="-26"/>
    <n v="0"/>
    <n v="349.63"/>
    <s v="Venta"/>
    <s v="Venta Directa Online"/>
    <n v="9090.3799999999992"/>
    <n v="81.910562499999997"/>
    <n v="2129.6746250000001"/>
    <n v="6960.7053749999995"/>
  </r>
  <r>
    <n v="2988"/>
    <x v="438"/>
    <x v="0"/>
    <s v="PROD-008"/>
    <x v="5"/>
    <n v="-47"/>
    <n v="0"/>
    <n v="95.89"/>
    <s v="Venta"/>
    <s v="Global Office"/>
    <n v="4506.83"/>
    <n v="18.458651685393257"/>
    <n v="867.55662921348301"/>
    <n v="3639.2733707865168"/>
  </r>
  <r>
    <n v="2989"/>
    <x v="438"/>
    <x v="0"/>
    <s v="PROD-002"/>
    <x v="2"/>
    <n v="-31"/>
    <n v="0"/>
    <n v="891.68"/>
    <s v="Venta"/>
    <s v="Venta Directa Online"/>
    <n v="27642.079999999998"/>
    <n v="206.67616747181975"/>
    <n v="6406.9611916264121"/>
    <n v="21235.118808373587"/>
  </r>
  <r>
    <n v="2990"/>
    <x v="438"/>
    <x v="0"/>
    <s v="PROD-006"/>
    <x v="7"/>
    <n v="-37"/>
    <n v="0"/>
    <n v="80.08"/>
    <s v="Venta"/>
    <s v="CorpTech Solutions"/>
    <n v="2962.96"/>
    <n v="15.49574137931034"/>
    <n v="573.34243103448262"/>
    <n v="2389.6175689655174"/>
  </r>
  <r>
    <n v="2991"/>
    <x v="439"/>
    <x v="0"/>
    <s v="PROD-004"/>
    <x v="9"/>
    <n v="-31"/>
    <n v="0"/>
    <n v="348.09"/>
    <s v="Venta"/>
    <s v="EducaTech"/>
    <n v="10790.789999999999"/>
    <n v="81.910562499999997"/>
    <n v="2539.2274374999997"/>
    <n v="8251.5625624999993"/>
  </r>
  <r>
    <n v="2992"/>
    <x v="439"/>
    <x v="0"/>
    <s v="PROD-010"/>
    <x v="4"/>
    <n v="-31"/>
    <n v="0"/>
    <n v="59.8"/>
    <s v="Venta"/>
    <s v="Global Office"/>
    <n v="1853.8"/>
    <n v="10.520482758620702"/>
    <n v="326.13496551724177"/>
    <n v="1527.6650344827581"/>
  </r>
  <r>
    <n v="2993"/>
    <x v="439"/>
    <x v="0"/>
    <s v="PROD-010"/>
    <x v="4"/>
    <n v="-19"/>
    <n v="0"/>
    <n v="60.53"/>
    <s v="Venta"/>
    <s v="Global Office"/>
    <n v="1150.07"/>
    <n v="10.520482758620702"/>
    <n v="199.88917241379335"/>
    <n v="950.18082758620653"/>
  </r>
  <r>
    <n v="2994"/>
    <x v="439"/>
    <x v="2"/>
    <s v="PROD-003"/>
    <x v="1"/>
    <n v="53"/>
    <n v="86.91"/>
    <n v="0"/>
    <s v="Compra"/>
    <s v="PowerCell Co,"/>
    <n v="0"/>
    <n v="38.917210440456756"/>
    <n v="0"/>
    <n v="0"/>
  </r>
  <r>
    <n v="2995"/>
    <x v="439"/>
    <x v="0"/>
    <s v="PROD-009"/>
    <x v="3"/>
    <n v="-30"/>
    <n v="0"/>
    <n v="299.41000000000003"/>
    <s v="Venta"/>
    <s v="CorpTech Solutions"/>
    <n v="8982.3000000000011"/>
    <n v="66.956770642201846"/>
    <n v="2008.7031192660554"/>
    <n v="6973.5968807339459"/>
  </r>
  <r>
    <n v="2996"/>
    <x v="439"/>
    <x v="2"/>
    <s v="PROD-010"/>
    <x v="4"/>
    <n v="262"/>
    <n v="25.2"/>
    <n v="0"/>
    <s v="Compra"/>
    <s v="Componentes Globales"/>
    <n v="0"/>
    <n v="10.520482758620702"/>
    <n v="0"/>
    <n v="0"/>
  </r>
  <r>
    <n v="2997"/>
    <x v="439"/>
    <x v="1"/>
    <s v="PROD-009"/>
    <x v="3"/>
    <n v="27"/>
    <n v="150.38"/>
    <n v="0"/>
    <s v="Fabricación"/>
    <s v="N/A"/>
    <n v="0"/>
    <n v="66.956770642201846"/>
    <n v="0"/>
    <n v="0"/>
  </r>
  <r>
    <n v="2998"/>
    <x v="440"/>
    <x v="1"/>
    <s v="PROD-009"/>
    <x v="3"/>
    <n v="92"/>
    <n v="152.82"/>
    <n v="0"/>
    <s v="Fabricación"/>
    <s v="N/A"/>
    <n v="0"/>
    <n v="66.956770642201846"/>
    <n v="0"/>
    <n v="0"/>
  </r>
  <r>
    <n v="2999"/>
    <x v="440"/>
    <x v="0"/>
    <s v="PROD-010"/>
    <x v="4"/>
    <n v="-8"/>
    <n v="0"/>
    <n v="59.66"/>
    <s v="Venta"/>
    <s v="CorpTech Solutions"/>
    <n v="477.28"/>
    <n v="10.520482758620702"/>
    <n v="84.163862068965614"/>
    <n v="393.11613793103436"/>
  </r>
  <r>
    <n v="3000"/>
    <x v="440"/>
    <x v="2"/>
    <s v="PROD-010"/>
    <x v="4"/>
    <n v="61"/>
    <n v="25.43"/>
    <n v="0"/>
    <s v="Compra"/>
    <s v="VisionParts"/>
    <n v="0"/>
    <n v="10.520482758620702"/>
    <n v="0"/>
    <n v="0"/>
  </r>
  <r>
    <n v="3001"/>
    <x v="440"/>
    <x v="0"/>
    <s v="PROD-001"/>
    <x v="6"/>
    <n v="-40"/>
    <n v="0"/>
    <n v="498.47"/>
    <s v="Venta"/>
    <s v="CorpTech Solutions"/>
    <n v="19938.800000000003"/>
    <n v="111.99406451612904"/>
    <n v="4479.7625806451615"/>
    <n v="15459.037419354841"/>
  </r>
  <r>
    <n v="3002"/>
    <x v="440"/>
    <x v="0"/>
    <s v="PROD-005"/>
    <x v="8"/>
    <n v="-48"/>
    <n v="0"/>
    <n v="221.23"/>
    <s v="Venta"/>
    <s v="Venta Directa Online"/>
    <n v="10619.039999999999"/>
    <n v="54.214840425531932"/>
    <n v="2602.312340425533"/>
    <n v="8016.7276595744661"/>
  </r>
  <r>
    <n v="3003"/>
    <x v="440"/>
    <x v="0"/>
    <s v="PROD-004"/>
    <x v="9"/>
    <n v="-19"/>
    <n v="0"/>
    <n v="352.02"/>
    <s v="Venta"/>
    <s v="EducaTech"/>
    <n v="6688.3799999999992"/>
    <n v="81.910562499999997"/>
    <n v="1556.3006874999999"/>
    <n v="5132.0793124999991"/>
  </r>
  <r>
    <n v="3004"/>
    <x v="441"/>
    <x v="1"/>
    <s v="PROD-002"/>
    <x v="2"/>
    <n v="90"/>
    <n v="456.47"/>
    <n v="0"/>
    <s v="Fabricación"/>
    <s v="N/A"/>
    <n v="0"/>
    <n v="206.67616747181975"/>
    <n v="0"/>
    <n v="0"/>
  </r>
  <r>
    <n v="3005"/>
    <x v="441"/>
    <x v="0"/>
    <s v="PROD-008"/>
    <x v="5"/>
    <n v="-15"/>
    <n v="0"/>
    <n v="94.68"/>
    <s v="Venta"/>
    <s v="PC Gamers World"/>
    <n v="1420.2"/>
    <n v="18.458651685393257"/>
    <n v="276.87977528089885"/>
    <n v="1143.3202247191011"/>
  </r>
  <r>
    <n v="3006"/>
    <x v="441"/>
    <x v="0"/>
    <s v="PROD-002"/>
    <x v="2"/>
    <n v="-40"/>
    <n v="0"/>
    <n v="901.74"/>
    <s v="Venta"/>
    <s v="Venta Directa Online"/>
    <n v="36069.599999999999"/>
    <n v="206.67616747181975"/>
    <n v="8267.0466988727894"/>
    <n v="27802.553301127209"/>
  </r>
  <r>
    <n v="3007"/>
    <x v="441"/>
    <x v="0"/>
    <s v="PROD-003"/>
    <x v="1"/>
    <n v="-14"/>
    <n v="0"/>
    <n v="158.97"/>
    <s v="Venta"/>
    <s v="Venta Directa Online"/>
    <n v="2225.58"/>
    <n v="38.917210440456756"/>
    <n v="544.84094616639459"/>
    <n v="1680.7390538336053"/>
  </r>
  <r>
    <n v="3008"/>
    <x v="441"/>
    <x v="2"/>
    <s v="PROD-003"/>
    <x v="1"/>
    <n v="291"/>
    <n v="84.38"/>
    <n v="0"/>
    <s v="Compra"/>
    <s v="Componentes Globales"/>
    <n v="0"/>
    <n v="38.917210440456756"/>
    <n v="0"/>
    <n v="0"/>
  </r>
  <r>
    <n v="3009"/>
    <x v="441"/>
    <x v="2"/>
    <s v="PROD-008"/>
    <x v="5"/>
    <n v="267"/>
    <n v="44.67"/>
    <n v="0"/>
    <s v="Compra"/>
    <s v="PowerCell Co,"/>
    <n v="0"/>
    <n v="18.458651685393257"/>
    <n v="0"/>
    <n v="0"/>
  </r>
  <r>
    <n v="3010"/>
    <x v="441"/>
    <x v="1"/>
    <s v="PROD-002"/>
    <x v="2"/>
    <n v="69"/>
    <n v="449.12"/>
    <n v="0"/>
    <s v="Fabricación"/>
    <s v="N/A"/>
    <n v="0"/>
    <n v="206.67616747181975"/>
    <n v="0"/>
    <n v="0"/>
  </r>
  <r>
    <n v="3011"/>
    <x v="442"/>
    <x v="1"/>
    <s v="PROD-001"/>
    <x v="6"/>
    <n v="41"/>
    <n v="247.12"/>
    <n v="0"/>
    <s v="Fabricación"/>
    <s v="N/A"/>
    <n v="0"/>
    <n v="111.99406451612904"/>
    <n v="0"/>
    <n v="0"/>
  </r>
  <r>
    <n v="3012"/>
    <x v="442"/>
    <x v="2"/>
    <s v="PROD-003"/>
    <x v="1"/>
    <n v="224"/>
    <n v="86.7"/>
    <n v="0"/>
    <s v="Compra"/>
    <s v="Componentes Globales"/>
    <n v="0"/>
    <n v="38.917210440456756"/>
    <n v="0"/>
    <n v="0"/>
  </r>
  <r>
    <n v="3013"/>
    <x v="442"/>
    <x v="1"/>
    <s v="PROD-001"/>
    <x v="6"/>
    <n v="59"/>
    <n v="249.95"/>
    <n v="0"/>
    <s v="Fabricación"/>
    <s v="N/A"/>
    <n v="0"/>
    <n v="111.99406451612904"/>
    <n v="0"/>
    <n v="0"/>
  </r>
  <r>
    <n v="3014"/>
    <x v="442"/>
    <x v="0"/>
    <s v="PROD-002"/>
    <x v="2"/>
    <n v="-6"/>
    <n v="0"/>
    <n v="904.47"/>
    <s v="Venta"/>
    <s v="Global Office"/>
    <n v="5426.82"/>
    <n v="206.67616747181975"/>
    <n v="1240.0570048309185"/>
    <n v="4186.7629951690815"/>
  </r>
  <r>
    <n v="3015"/>
    <x v="442"/>
    <x v="0"/>
    <s v="PROD-004"/>
    <x v="9"/>
    <n v="-39"/>
    <n v="0"/>
    <n v="349.86"/>
    <s v="Venta"/>
    <s v="EducaTech"/>
    <n v="13644.54"/>
    <n v="81.910562499999997"/>
    <n v="3194.5119374999999"/>
    <n v="10450.028062500001"/>
  </r>
  <r>
    <n v="3016"/>
    <x v="442"/>
    <x v="0"/>
    <s v="PROD-004"/>
    <x v="9"/>
    <n v="-27"/>
    <n v="0"/>
    <n v="346.92"/>
    <s v="Venta"/>
    <s v="PC Gamers World"/>
    <n v="9366.84"/>
    <n v="81.910562499999997"/>
    <n v="2211.5851874999998"/>
    <n v="7155.2548125000003"/>
  </r>
  <r>
    <n v="3017"/>
    <x v="442"/>
    <x v="0"/>
    <s v="PROD-003"/>
    <x v="1"/>
    <n v="-33"/>
    <n v="0"/>
    <n v="159.33000000000001"/>
    <s v="Venta"/>
    <s v="Global Office"/>
    <n v="5257.89"/>
    <n v="38.917210440456756"/>
    <n v="1284.267944535073"/>
    <n v="3973.6220554649271"/>
  </r>
  <r>
    <n v="3018"/>
    <x v="443"/>
    <x v="0"/>
    <s v="PROD-002"/>
    <x v="2"/>
    <n v="-29"/>
    <n v="0"/>
    <n v="901.41"/>
    <s v="Venta"/>
    <s v="CorpTech Solutions"/>
    <n v="26140.89"/>
    <n v="206.67616747181975"/>
    <n v="5993.608856682773"/>
    <n v="20147.281143317225"/>
  </r>
  <r>
    <n v="3019"/>
    <x v="443"/>
    <x v="2"/>
    <s v="PROD-003"/>
    <x v="1"/>
    <n v="256"/>
    <n v="84.31"/>
    <n v="0"/>
    <s v="Compra"/>
    <s v="PowerCell Co,"/>
    <n v="0"/>
    <n v="38.917210440456756"/>
    <n v="0"/>
    <n v="0"/>
  </r>
  <r>
    <n v="3020"/>
    <x v="443"/>
    <x v="1"/>
    <s v="PROD-002"/>
    <x v="2"/>
    <n v="53"/>
    <n v="447.1"/>
    <n v="0"/>
    <s v="Fabricación"/>
    <s v="N/A"/>
    <n v="0"/>
    <n v="206.67616747181975"/>
    <n v="0"/>
    <n v="0"/>
  </r>
  <r>
    <n v="3021"/>
    <x v="443"/>
    <x v="0"/>
    <s v="PROD-008"/>
    <x v="5"/>
    <n v="-28"/>
    <n v="0"/>
    <n v="95.14"/>
    <s v="Venta"/>
    <s v="Venta Directa Online"/>
    <n v="2663.92"/>
    <n v="18.458651685393257"/>
    <n v="516.84224719101121"/>
    <n v="2147.0777528089889"/>
  </r>
  <r>
    <n v="3022"/>
    <x v="443"/>
    <x v="0"/>
    <s v="PROD-002"/>
    <x v="2"/>
    <n v="-39"/>
    <n v="0"/>
    <n v="896.54"/>
    <s v="Venta"/>
    <s v="Venta Directa Online"/>
    <n v="34965.06"/>
    <n v="206.67616747181975"/>
    <n v="8060.3705314009703"/>
    <n v="26904.689468599026"/>
  </r>
  <r>
    <n v="3023"/>
    <x v="443"/>
    <x v="2"/>
    <s v="PROD-004"/>
    <x v="9"/>
    <n v="171"/>
    <n v="180.69"/>
    <n v="0"/>
    <s v="Compra"/>
    <s v="PowerCell Co,"/>
    <n v="0"/>
    <n v="81.910562499999997"/>
    <n v="0"/>
    <n v="0"/>
  </r>
  <r>
    <n v="3024"/>
    <x v="443"/>
    <x v="2"/>
    <s v="PROD-007"/>
    <x v="0"/>
    <n v="203"/>
    <n v="65.16"/>
    <n v="0"/>
    <s v="Compra"/>
    <s v="Componentes Globales"/>
    <n v="0"/>
    <n v="28.701865793780652"/>
    <n v="0"/>
    <n v="0"/>
  </r>
  <r>
    <n v="3025"/>
    <x v="444"/>
    <x v="0"/>
    <s v="PROD-006"/>
    <x v="7"/>
    <n v="-11"/>
    <n v="0"/>
    <n v="80.27"/>
    <s v="Venta"/>
    <s v="PC Gamers World"/>
    <n v="882.96999999999991"/>
    <n v="15.49574137931034"/>
    <n v="170.45315517241374"/>
    <n v="712.51684482758617"/>
  </r>
  <r>
    <n v="3026"/>
    <x v="444"/>
    <x v="2"/>
    <s v="PROD-010"/>
    <x v="4"/>
    <n v="53"/>
    <n v="24.6"/>
    <n v="0"/>
    <s v="Compra"/>
    <s v="TechSupplies Inc,"/>
    <n v="0"/>
    <n v="10.520482758620702"/>
    <n v="0"/>
    <n v="0"/>
  </r>
  <r>
    <n v="3027"/>
    <x v="444"/>
    <x v="1"/>
    <s v="PROD-002"/>
    <x v="2"/>
    <n v="25"/>
    <n v="445.16"/>
    <n v="0"/>
    <s v="Fabricación"/>
    <s v="N/A"/>
    <n v="0"/>
    <n v="206.67616747181975"/>
    <n v="0"/>
    <n v="0"/>
  </r>
  <r>
    <n v="3028"/>
    <x v="444"/>
    <x v="0"/>
    <s v="PROD-006"/>
    <x v="7"/>
    <n v="-49"/>
    <n v="0"/>
    <n v="80.25"/>
    <s v="Venta"/>
    <s v="EducaTech"/>
    <n v="3932.25"/>
    <n v="15.49574137931034"/>
    <n v="759.29132758620665"/>
    <n v="3172.9586724137935"/>
  </r>
  <r>
    <n v="3029"/>
    <x v="444"/>
    <x v="2"/>
    <s v="PROD-007"/>
    <x v="0"/>
    <n v="196"/>
    <n v="65.27"/>
    <n v="0"/>
    <s v="Compra"/>
    <s v="TechSupplies Inc,"/>
    <n v="0"/>
    <n v="28.701865793780652"/>
    <n v="0"/>
    <n v="0"/>
  </r>
  <r>
    <n v="3030"/>
    <x v="444"/>
    <x v="0"/>
    <s v="PROD-006"/>
    <x v="7"/>
    <n v="-15"/>
    <n v="0"/>
    <n v="79.19"/>
    <s v="Venta"/>
    <s v="Global Office"/>
    <n v="1187.8499999999999"/>
    <n v="15.49574137931034"/>
    <n v="232.4361206896551"/>
    <n v="955.41387931034478"/>
  </r>
  <r>
    <n v="3031"/>
    <x v="444"/>
    <x v="0"/>
    <s v="PROD-009"/>
    <x v="3"/>
    <n v="-23"/>
    <n v="0"/>
    <n v="297.02"/>
    <s v="Venta"/>
    <s v="PC Gamers World"/>
    <n v="6831.4599999999991"/>
    <n v="66.956770642201846"/>
    <n v="1540.0057247706425"/>
    <n v="5291.4542752293564"/>
  </r>
  <r>
    <n v="3032"/>
    <x v="445"/>
    <x v="2"/>
    <s v="PROD-006"/>
    <x v="7"/>
    <n v="128"/>
    <n v="35.57"/>
    <n v="0"/>
    <s v="Compra"/>
    <s v="PowerCell Co,"/>
    <n v="0"/>
    <n v="15.49574137931034"/>
    <n v="0"/>
    <n v="0"/>
  </r>
  <r>
    <n v="3033"/>
    <x v="445"/>
    <x v="0"/>
    <s v="PROD-009"/>
    <x v="3"/>
    <n v="-27"/>
    <n v="0"/>
    <n v="296.81"/>
    <s v="Venta"/>
    <s v="Global Office"/>
    <n v="8013.87"/>
    <n v="66.956770642201846"/>
    <n v="1807.8328073394498"/>
    <n v="6206.0371926605503"/>
  </r>
  <r>
    <n v="3034"/>
    <x v="445"/>
    <x v="0"/>
    <s v="PROD-007"/>
    <x v="0"/>
    <n v="-24"/>
    <n v="0"/>
    <n v="129.22999999999999"/>
    <s v="Venta"/>
    <s v="Global Office"/>
    <n v="3101.5199999999995"/>
    <n v="28.701865793780652"/>
    <n v="688.84477905073561"/>
    <n v="2412.6752209492638"/>
  </r>
  <r>
    <n v="3035"/>
    <x v="445"/>
    <x v="0"/>
    <s v="PROD-002"/>
    <x v="2"/>
    <n v="-46"/>
    <n v="0"/>
    <n v="898.77"/>
    <s v="Venta"/>
    <s v="EducaTech"/>
    <n v="41343.42"/>
    <n v="206.67616747181975"/>
    <n v="9507.1037037037095"/>
    <n v="31836.316296296289"/>
  </r>
  <r>
    <n v="3036"/>
    <x v="445"/>
    <x v="0"/>
    <s v="PROD-005"/>
    <x v="8"/>
    <n v="-49"/>
    <n v="0"/>
    <n v="219.33"/>
    <s v="Venta"/>
    <s v="EducaTech"/>
    <n v="10747.17"/>
    <n v="54.214840425531932"/>
    <n v="2656.5271808510647"/>
    <n v="8090.6428191489358"/>
  </r>
  <r>
    <n v="3037"/>
    <x v="445"/>
    <x v="0"/>
    <s v="PROD-002"/>
    <x v="2"/>
    <n v="-15"/>
    <n v="0"/>
    <n v="893.16"/>
    <s v="Venta"/>
    <s v="Venta Directa Online"/>
    <n v="13397.4"/>
    <n v="206.67616747181975"/>
    <n v="3100.1425120772965"/>
    <n v="10297.257487922703"/>
  </r>
  <r>
    <n v="3038"/>
    <x v="446"/>
    <x v="0"/>
    <s v="PROD-010"/>
    <x v="4"/>
    <n v="-34"/>
    <n v="0"/>
    <n v="60.42"/>
    <s v="Venta"/>
    <s v="EducaTech"/>
    <n v="2054.2800000000002"/>
    <n v="10.520482758620702"/>
    <n v="357.69641379310383"/>
    <n v="1696.5835862068964"/>
  </r>
  <r>
    <n v="3039"/>
    <x v="446"/>
    <x v="0"/>
    <s v="PROD-003"/>
    <x v="1"/>
    <n v="-17"/>
    <n v="0"/>
    <n v="159.75"/>
    <s v="Venta"/>
    <s v="PC Gamers World"/>
    <n v="2715.75"/>
    <n v="38.917210440456756"/>
    <n v="661.59257748776486"/>
    <n v="2054.1574225122349"/>
  </r>
  <r>
    <n v="3040"/>
    <x v="446"/>
    <x v="2"/>
    <s v="PROD-005"/>
    <x v="8"/>
    <n v="118"/>
    <n v="121.07"/>
    <n v="0"/>
    <s v="Compra"/>
    <s v="VisionParts"/>
    <n v="0"/>
    <n v="54.214840425531932"/>
    <n v="0"/>
    <n v="0"/>
  </r>
  <r>
    <n v="3041"/>
    <x v="446"/>
    <x v="0"/>
    <s v="PROD-004"/>
    <x v="9"/>
    <n v="-44"/>
    <n v="0"/>
    <n v="346.84"/>
    <s v="Venta"/>
    <s v="Venta Directa Online"/>
    <n v="15260.96"/>
    <n v="81.910562499999997"/>
    <n v="3604.06475"/>
    <n v="11656.89525"/>
  </r>
  <r>
    <n v="3042"/>
    <x v="446"/>
    <x v="2"/>
    <s v="PROD-010"/>
    <x v="4"/>
    <n v="299"/>
    <n v="25.01"/>
    <n v="0"/>
    <s v="Compra"/>
    <s v="PowerCell Co,"/>
    <n v="0"/>
    <n v="10.520482758620702"/>
    <n v="0"/>
    <n v="0"/>
  </r>
  <r>
    <n v="3043"/>
    <x v="446"/>
    <x v="0"/>
    <s v="PROD-002"/>
    <x v="2"/>
    <n v="-49"/>
    <n v="0"/>
    <n v="902.11"/>
    <s v="Venta"/>
    <s v="Global Office"/>
    <n v="44203.39"/>
    <n v="206.67616747181975"/>
    <n v="10127.132206119168"/>
    <n v="34076.257793880832"/>
  </r>
  <r>
    <n v="3044"/>
    <x v="446"/>
    <x v="2"/>
    <s v="PROD-005"/>
    <x v="8"/>
    <n v="114"/>
    <n v="121.24"/>
    <n v="0"/>
    <s v="Compra"/>
    <s v="PowerCell Co,"/>
    <n v="0"/>
    <n v="54.214840425531932"/>
    <n v="0"/>
    <n v="0"/>
  </r>
  <r>
    <n v="3045"/>
    <x v="447"/>
    <x v="2"/>
    <s v="PROD-005"/>
    <x v="8"/>
    <n v="175"/>
    <n v="121.61"/>
    <n v="0"/>
    <s v="Compra"/>
    <s v="TechSupplies Inc,"/>
    <n v="0"/>
    <n v="54.214840425531932"/>
    <n v="0"/>
    <n v="0"/>
  </r>
  <r>
    <n v="3046"/>
    <x v="447"/>
    <x v="2"/>
    <s v="PROD-007"/>
    <x v="0"/>
    <n v="218"/>
    <n v="65.05"/>
    <n v="0"/>
    <s v="Compra"/>
    <s v="Componentes Globales"/>
    <n v="0"/>
    <n v="28.701865793780652"/>
    <n v="0"/>
    <n v="0"/>
  </r>
  <r>
    <n v="3047"/>
    <x v="447"/>
    <x v="0"/>
    <s v="PROD-010"/>
    <x v="4"/>
    <n v="-8"/>
    <n v="0"/>
    <n v="59.97"/>
    <s v="Venta"/>
    <s v="PC Gamers World"/>
    <n v="479.76"/>
    <n v="10.520482758620702"/>
    <n v="84.163862068965614"/>
    <n v="395.59613793103438"/>
  </r>
  <r>
    <n v="3048"/>
    <x v="447"/>
    <x v="1"/>
    <s v="PROD-001"/>
    <x v="6"/>
    <n v="40"/>
    <n v="248.68"/>
    <n v="0"/>
    <s v="Fabricación"/>
    <s v="N/A"/>
    <n v="0"/>
    <n v="111.99406451612904"/>
    <n v="0"/>
    <n v="0"/>
  </r>
  <r>
    <n v="3049"/>
    <x v="447"/>
    <x v="0"/>
    <s v="PROD-004"/>
    <x v="9"/>
    <n v="-38"/>
    <n v="0"/>
    <n v="349.65"/>
    <s v="Venta"/>
    <s v="Global Office"/>
    <n v="13286.699999999999"/>
    <n v="81.910562499999997"/>
    <n v="3112.6013749999997"/>
    <n v="10174.098624999999"/>
  </r>
  <r>
    <n v="3050"/>
    <x v="447"/>
    <x v="0"/>
    <s v="PROD-001"/>
    <x v="6"/>
    <n v="-18"/>
    <n v="0"/>
    <n v="495.68"/>
    <s v="Venta"/>
    <s v="CorpTech Solutions"/>
    <n v="8922.24"/>
    <n v="111.99406451612904"/>
    <n v="2015.8931612903227"/>
    <n v="6906.3468387096773"/>
  </r>
  <r>
    <n v="3051"/>
    <x v="447"/>
    <x v="0"/>
    <s v="PROD-006"/>
    <x v="7"/>
    <n v="-42"/>
    <n v="0"/>
    <n v="80.42"/>
    <s v="Venta"/>
    <s v="EducaTech"/>
    <n v="3377.64"/>
    <n v="15.49574137931034"/>
    <n v="650.82113793103429"/>
    <n v="2726.8188620689657"/>
  </r>
  <r>
    <n v="3052"/>
    <x v="448"/>
    <x v="0"/>
    <s v="PROD-007"/>
    <x v="0"/>
    <n v="-35"/>
    <n v="0"/>
    <n v="128.85"/>
    <s v="Venta"/>
    <s v="PC Gamers World"/>
    <n v="4509.75"/>
    <n v="28.701865793780652"/>
    <n v="1004.5653027823228"/>
    <n v="3505.1846972176772"/>
  </r>
  <r>
    <n v="3053"/>
    <x v="448"/>
    <x v="0"/>
    <s v="PROD-002"/>
    <x v="2"/>
    <n v="-46"/>
    <n v="0"/>
    <n v="904.98"/>
    <s v="Venta"/>
    <s v="Venta Directa Online"/>
    <n v="41629.08"/>
    <n v="206.67616747181975"/>
    <n v="9507.1037037037095"/>
    <n v="32121.976296296292"/>
  </r>
  <r>
    <n v="3054"/>
    <x v="448"/>
    <x v="0"/>
    <s v="PROD-001"/>
    <x v="6"/>
    <n v="-14"/>
    <n v="0"/>
    <n v="496.83"/>
    <s v="Venta"/>
    <s v="CorpTech Solutions"/>
    <n v="6955.62"/>
    <n v="111.99406451612904"/>
    <n v="1567.9169032258067"/>
    <n v="5387.703096774193"/>
  </r>
  <r>
    <n v="3055"/>
    <x v="448"/>
    <x v="2"/>
    <s v="PROD-003"/>
    <x v="1"/>
    <n v="222"/>
    <n v="85.56"/>
    <n v="0"/>
    <s v="Compra"/>
    <s v="Componentes Globales"/>
    <n v="0"/>
    <n v="38.917210440456756"/>
    <n v="0"/>
    <n v="0"/>
  </r>
  <r>
    <n v="3056"/>
    <x v="448"/>
    <x v="0"/>
    <s v="PROD-005"/>
    <x v="8"/>
    <n v="-14"/>
    <n v="0"/>
    <n v="219.81"/>
    <s v="Venta"/>
    <s v="EducaTech"/>
    <n v="3077.34"/>
    <n v="54.214840425531932"/>
    <n v="759.00776595744708"/>
    <n v="2318.332234042553"/>
  </r>
  <r>
    <n v="3057"/>
    <x v="448"/>
    <x v="0"/>
    <s v="PROD-004"/>
    <x v="9"/>
    <n v="-31"/>
    <n v="0"/>
    <n v="350.38"/>
    <s v="Venta"/>
    <s v="Venta Directa Online"/>
    <n v="10861.78"/>
    <n v="81.910562499999997"/>
    <n v="2539.2274374999997"/>
    <n v="8322.5525625000009"/>
  </r>
  <r>
    <n v="3058"/>
    <x v="448"/>
    <x v="1"/>
    <s v="PROD-009"/>
    <x v="3"/>
    <n v="70"/>
    <n v="152.47"/>
    <n v="0"/>
    <s v="Fabricación"/>
    <s v="N/A"/>
    <n v="0"/>
    <n v="66.956770642201846"/>
    <n v="0"/>
    <n v="0"/>
  </r>
  <r>
    <n v="3059"/>
    <x v="449"/>
    <x v="0"/>
    <s v="PROD-008"/>
    <x v="5"/>
    <n v="-31"/>
    <n v="0"/>
    <n v="95.82"/>
    <s v="Venta"/>
    <s v="PC Gamers World"/>
    <n v="2970.4199999999996"/>
    <n v="18.458651685393257"/>
    <n v="572.2182022471909"/>
    <n v="2398.2017977528085"/>
  </r>
  <r>
    <n v="3060"/>
    <x v="449"/>
    <x v="0"/>
    <s v="PROD-008"/>
    <x v="5"/>
    <n v="-11"/>
    <n v="0"/>
    <n v="95.77"/>
    <s v="Venta"/>
    <s v="PC Gamers World"/>
    <n v="1053.47"/>
    <n v="18.458651685393257"/>
    <n v="203.04516853932583"/>
    <n v="850.42483146067423"/>
  </r>
  <r>
    <n v="3061"/>
    <x v="449"/>
    <x v="1"/>
    <s v="PROD-001"/>
    <x v="6"/>
    <n v="53"/>
    <n v="248.22"/>
    <n v="0"/>
    <s v="Fabricación"/>
    <s v="N/A"/>
    <n v="0"/>
    <n v="111.99406451612904"/>
    <n v="0"/>
    <n v="0"/>
  </r>
  <r>
    <n v="3062"/>
    <x v="449"/>
    <x v="2"/>
    <s v="PROD-003"/>
    <x v="1"/>
    <n v="242"/>
    <n v="86.92"/>
    <n v="0"/>
    <s v="Compra"/>
    <s v="TechSupplies Inc,"/>
    <n v="0"/>
    <n v="38.917210440456756"/>
    <n v="0"/>
    <n v="0"/>
  </r>
  <r>
    <n v="3063"/>
    <x v="449"/>
    <x v="2"/>
    <s v="PROD-003"/>
    <x v="1"/>
    <n v="258"/>
    <n v="85"/>
    <n v="0"/>
    <s v="Compra"/>
    <s v="PowerCell Co,"/>
    <n v="0"/>
    <n v="38.917210440456756"/>
    <n v="0"/>
    <n v="0"/>
  </r>
  <r>
    <n v="3064"/>
    <x v="449"/>
    <x v="2"/>
    <s v="PROD-004"/>
    <x v="9"/>
    <n v="273"/>
    <n v="178.41"/>
    <n v="0"/>
    <s v="Compra"/>
    <s v="VisionParts"/>
    <n v="0"/>
    <n v="81.910562499999997"/>
    <n v="0"/>
    <n v="0"/>
  </r>
  <r>
    <n v="3065"/>
    <x v="449"/>
    <x v="0"/>
    <s v="PROD-003"/>
    <x v="1"/>
    <n v="-39"/>
    <n v="0"/>
    <n v="159.9"/>
    <s v="Venta"/>
    <s v="CorpTech Solutions"/>
    <n v="6236.1"/>
    <n v="38.917210440456756"/>
    <n v="1517.7712071778135"/>
    <n v="4718.3287928221871"/>
  </r>
  <r>
    <n v="3066"/>
    <x v="450"/>
    <x v="2"/>
    <s v="PROD-003"/>
    <x v="1"/>
    <n v="287"/>
    <n v="86.94"/>
    <n v="0"/>
    <s v="Compra"/>
    <s v="TechSupplies Inc,"/>
    <n v="0"/>
    <n v="38.917210440456756"/>
    <n v="0"/>
    <n v="0"/>
  </r>
  <r>
    <n v="3067"/>
    <x v="450"/>
    <x v="0"/>
    <s v="PROD-008"/>
    <x v="5"/>
    <n v="-35"/>
    <n v="0"/>
    <n v="94.74"/>
    <s v="Venta"/>
    <s v="EducaTech"/>
    <n v="3315.8999999999996"/>
    <n v="18.458651685393257"/>
    <n v="646.05280898876401"/>
    <n v="2669.8471910112357"/>
  </r>
  <r>
    <n v="3068"/>
    <x v="450"/>
    <x v="0"/>
    <s v="PROD-005"/>
    <x v="8"/>
    <n v="-41"/>
    <n v="0"/>
    <n v="220.33"/>
    <s v="Venta"/>
    <s v="Venta Directa Online"/>
    <n v="9033.5300000000007"/>
    <n v="54.214840425531932"/>
    <n v="2222.8084574468094"/>
    <n v="6810.7215425531913"/>
  </r>
  <r>
    <n v="3069"/>
    <x v="450"/>
    <x v="2"/>
    <s v="PROD-004"/>
    <x v="9"/>
    <n v="186"/>
    <n v="183.8"/>
    <n v="0"/>
    <s v="Compra"/>
    <s v="Componentes Globales"/>
    <n v="0"/>
    <n v="81.910562499999997"/>
    <n v="0"/>
    <n v="0"/>
  </r>
  <r>
    <n v="3070"/>
    <x v="450"/>
    <x v="0"/>
    <s v="PROD-005"/>
    <x v="8"/>
    <n v="-24"/>
    <n v="0"/>
    <n v="221.89"/>
    <s v="Venta"/>
    <s v="Venta Directa Online"/>
    <n v="5325.36"/>
    <n v="54.214840425531932"/>
    <n v="1301.1561702127665"/>
    <n v="4024.2038297872332"/>
  </r>
  <r>
    <n v="3071"/>
    <x v="450"/>
    <x v="2"/>
    <s v="PROD-003"/>
    <x v="1"/>
    <n v="297"/>
    <n v="85.55"/>
    <n v="0"/>
    <s v="Compra"/>
    <s v="TechSupplies Inc,"/>
    <n v="0"/>
    <n v="38.917210440456756"/>
    <n v="0"/>
    <n v="0"/>
  </r>
  <r>
    <n v="3072"/>
    <x v="451"/>
    <x v="0"/>
    <s v="PROD-005"/>
    <x v="8"/>
    <n v="-38"/>
    <n v="0"/>
    <n v="221.86"/>
    <s v="Venta"/>
    <s v="EducaTech"/>
    <n v="8430.68"/>
    <n v="54.214840425531932"/>
    <n v="2060.1639361702132"/>
    <n v="6370.5160638297875"/>
  </r>
  <r>
    <n v="3073"/>
    <x v="451"/>
    <x v="2"/>
    <s v="PROD-003"/>
    <x v="1"/>
    <n v="216"/>
    <n v="87.13"/>
    <n v="0"/>
    <s v="Compra"/>
    <s v="VisionParts"/>
    <n v="0"/>
    <n v="38.917210440456756"/>
    <n v="0"/>
    <n v="0"/>
  </r>
  <r>
    <n v="3074"/>
    <x v="451"/>
    <x v="0"/>
    <s v="PROD-003"/>
    <x v="1"/>
    <n v="-15"/>
    <n v="0"/>
    <n v="159.91"/>
    <s v="Venta"/>
    <s v="CorpTech Solutions"/>
    <n v="2398.65"/>
    <n v="38.917210440456756"/>
    <n v="583.75815660685134"/>
    <n v="1814.8918433931487"/>
  </r>
  <r>
    <n v="3075"/>
    <x v="451"/>
    <x v="0"/>
    <s v="PROD-010"/>
    <x v="4"/>
    <n v="-34"/>
    <n v="0"/>
    <n v="59.62"/>
    <s v="Venta"/>
    <s v="CorpTech Solutions"/>
    <n v="2027.08"/>
    <n v="10.520482758620702"/>
    <n v="357.69641379310383"/>
    <n v="1669.3835862068961"/>
  </r>
  <r>
    <n v="3076"/>
    <x v="451"/>
    <x v="1"/>
    <s v="PROD-002"/>
    <x v="2"/>
    <n v="21"/>
    <n v="455.08"/>
    <n v="0"/>
    <s v="Fabricación"/>
    <s v="N/A"/>
    <n v="0"/>
    <n v="206.67616747181975"/>
    <n v="0"/>
    <n v="0"/>
  </r>
  <r>
    <n v="3077"/>
    <x v="451"/>
    <x v="1"/>
    <s v="PROD-002"/>
    <x v="2"/>
    <n v="21"/>
    <n v="442.98"/>
    <n v="0"/>
    <s v="Fabricación"/>
    <s v="N/A"/>
    <n v="0"/>
    <n v="206.67616747181975"/>
    <n v="0"/>
    <n v="0"/>
  </r>
  <r>
    <n v="3078"/>
    <x v="451"/>
    <x v="0"/>
    <s v="PROD-001"/>
    <x v="6"/>
    <n v="-12"/>
    <n v="0"/>
    <n v="497.42"/>
    <s v="Venta"/>
    <s v="Venta Directa Online"/>
    <n v="5969.04"/>
    <n v="111.99406451612904"/>
    <n v="1343.9287741935486"/>
    <n v="4625.1112258064513"/>
  </r>
  <r>
    <n v="3079"/>
    <x v="452"/>
    <x v="2"/>
    <s v="PROD-003"/>
    <x v="1"/>
    <n v="237"/>
    <n v="84.99"/>
    <n v="0"/>
    <s v="Compra"/>
    <s v="VisionParts"/>
    <n v="0"/>
    <n v="38.917210440456756"/>
    <n v="0"/>
    <n v="0"/>
  </r>
  <r>
    <n v="3080"/>
    <x v="452"/>
    <x v="0"/>
    <s v="PROD-008"/>
    <x v="5"/>
    <n v="-10"/>
    <n v="0"/>
    <n v="94.72"/>
    <s v="Venta"/>
    <s v="Global Office"/>
    <n v="947.2"/>
    <n v="18.458651685393257"/>
    <n v="184.58651685393255"/>
    <n v="762.61348314606744"/>
  </r>
  <r>
    <n v="3081"/>
    <x v="452"/>
    <x v="2"/>
    <s v="PROD-006"/>
    <x v="7"/>
    <n v="296"/>
    <n v="35.79"/>
    <n v="0"/>
    <s v="Compra"/>
    <s v="PowerCell Co,"/>
    <n v="0"/>
    <n v="15.49574137931034"/>
    <n v="0"/>
    <n v="0"/>
  </r>
  <r>
    <n v="3082"/>
    <x v="452"/>
    <x v="0"/>
    <s v="PROD-004"/>
    <x v="9"/>
    <n v="-13"/>
    <n v="0"/>
    <n v="349.18"/>
    <s v="Venta"/>
    <s v="CorpTech Solutions"/>
    <n v="4539.34"/>
    <n v="81.910562499999997"/>
    <n v="1064.8373125000001"/>
    <n v="3474.5026875000003"/>
  </r>
  <r>
    <n v="3083"/>
    <x v="452"/>
    <x v="2"/>
    <s v="PROD-010"/>
    <x v="4"/>
    <n v="247"/>
    <n v="24.61"/>
    <n v="0"/>
    <s v="Compra"/>
    <s v="PowerCell Co,"/>
    <n v="0"/>
    <n v="10.520482758620702"/>
    <n v="0"/>
    <n v="0"/>
  </r>
  <r>
    <n v="3084"/>
    <x v="452"/>
    <x v="0"/>
    <s v="PROD-008"/>
    <x v="5"/>
    <n v="-40"/>
    <n v="0"/>
    <n v="95.66"/>
    <s v="Venta"/>
    <s v="CorpTech Solutions"/>
    <n v="3826.3999999999996"/>
    <n v="18.458651685393257"/>
    <n v="738.3460674157302"/>
    <n v="3088.0539325842692"/>
  </r>
  <r>
    <n v="3085"/>
    <x v="452"/>
    <x v="2"/>
    <s v="PROD-005"/>
    <x v="8"/>
    <n v="124"/>
    <n v="118.42"/>
    <n v="0"/>
    <s v="Compra"/>
    <s v="VisionParts"/>
    <n v="0"/>
    <n v="54.214840425531932"/>
    <n v="0"/>
    <n v="0"/>
  </r>
  <r>
    <n v="3086"/>
    <x v="453"/>
    <x v="1"/>
    <s v="PROD-009"/>
    <x v="3"/>
    <n v="60"/>
    <n v="152.27000000000001"/>
    <n v="0"/>
    <s v="Fabricación"/>
    <s v="N/A"/>
    <n v="0"/>
    <n v="66.956770642201846"/>
    <n v="0"/>
    <n v="0"/>
  </r>
  <r>
    <n v="3087"/>
    <x v="453"/>
    <x v="0"/>
    <s v="PROD-007"/>
    <x v="0"/>
    <n v="-14"/>
    <n v="0"/>
    <n v="129.27000000000001"/>
    <s v="Venta"/>
    <s v="Global Office"/>
    <n v="1809.7800000000002"/>
    <n v="28.701865793780652"/>
    <n v="401.82612111292912"/>
    <n v="1407.9538788870711"/>
  </r>
  <r>
    <n v="3088"/>
    <x v="453"/>
    <x v="2"/>
    <s v="PROD-003"/>
    <x v="1"/>
    <n v="125"/>
    <n v="84.52"/>
    <n v="0"/>
    <s v="Compra"/>
    <s v="VisionParts"/>
    <n v="0"/>
    <n v="38.917210440456756"/>
    <n v="0"/>
    <n v="0"/>
  </r>
  <r>
    <n v="3089"/>
    <x v="453"/>
    <x v="1"/>
    <s v="PROD-001"/>
    <x v="6"/>
    <n v="55"/>
    <n v="245.84"/>
    <n v="0"/>
    <s v="Fabricación"/>
    <s v="N/A"/>
    <n v="0"/>
    <n v="111.99406451612904"/>
    <n v="0"/>
    <n v="0"/>
  </r>
  <r>
    <n v="3090"/>
    <x v="453"/>
    <x v="2"/>
    <s v="PROD-007"/>
    <x v="0"/>
    <n v="176"/>
    <n v="65.5"/>
    <n v="0"/>
    <s v="Compra"/>
    <s v="VisionParts"/>
    <n v="0"/>
    <n v="28.701865793780652"/>
    <n v="0"/>
    <n v="0"/>
  </r>
  <r>
    <n v="3091"/>
    <x v="453"/>
    <x v="2"/>
    <s v="PROD-007"/>
    <x v="0"/>
    <n v="149"/>
    <n v="64.48"/>
    <n v="0"/>
    <s v="Compra"/>
    <s v="TechSupplies Inc,"/>
    <n v="0"/>
    <n v="28.701865793780652"/>
    <n v="0"/>
    <n v="0"/>
  </r>
  <r>
    <n v="3092"/>
    <x v="453"/>
    <x v="0"/>
    <s v="PROD-003"/>
    <x v="1"/>
    <n v="-32"/>
    <n v="0"/>
    <n v="161.15"/>
    <s v="Venta"/>
    <s v="Venta Directa Online"/>
    <n v="5156.8"/>
    <n v="38.917210440456756"/>
    <n v="1245.3507340946162"/>
    <n v="3911.449265905384"/>
  </r>
  <r>
    <n v="3093"/>
    <x v="454"/>
    <x v="1"/>
    <s v="PROD-001"/>
    <x v="6"/>
    <n v="49"/>
    <n v="250.04"/>
    <n v="0"/>
    <s v="Fabricación"/>
    <s v="N/A"/>
    <n v="0"/>
    <n v="111.99406451612904"/>
    <n v="0"/>
    <n v="0"/>
  </r>
  <r>
    <n v="3094"/>
    <x v="454"/>
    <x v="0"/>
    <s v="PROD-010"/>
    <x v="4"/>
    <n v="-21"/>
    <n v="0"/>
    <n v="60.06"/>
    <s v="Venta"/>
    <s v="Venta Directa Online"/>
    <n v="1261.26"/>
    <n v="10.520482758620702"/>
    <n v="220.93013793103472"/>
    <n v="1040.3298620689652"/>
  </r>
  <r>
    <n v="3095"/>
    <x v="454"/>
    <x v="0"/>
    <s v="PROD-002"/>
    <x v="2"/>
    <n v="-28"/>
    <n v="0"/>
    <n v="891.4"/>
    <s v="Venta"/>
    <s v="EducaTech"/>
    <n v="24959.200000000001"/>
    <n v="206.67616747181975"/>
    <n v="5786.932689210953"/>
    <n v="19172.267310789048"/>
  </r>
  <r>
    <n v="3096"/>
    <x v="454"/>
    <x v="0"/>
    <s v="PROD-004"/>
    <x v="9"/>
    <n v="-49"/>
    <n v="0"/>
    <n v="346.7"/>
    <s v="Venta"/>
    <s v="CorpTech Solutions"/>
    <n v="16988.3"/>
    <n v="81.910562499999997"/>
    <n v="4013.6175625000001"/>
    <n v="12974.6824375"/>
  </r>
  <r>
    <n v="3097"/>
    <x v="454"/>
    <x v="0"/>
    <s v="PROD-005"/>
    <x v="8"/>
    <n v="-17"/>
    <n v="0"/>
    <n v="218.35"/>
    <s v="Venta"/>
    <s v="CorpTech Solutions"/>
    <n v="3711.95"/>
    <n v="54.214840425531932"/>
    <n v="921.65228723404289"/>
    <n v="2790.2977127659569"/>
  </r>
  <r>
    <n v="3098"/>
    <x v="454"/>
    <x v="0"/>
    <s v="PROD-007"/>
    <x v="0"/>
    <n v="-18"/>
    <n v="0"/>
    <n v="128.72999999999999"/>
    <s v="Venta"/>
    <s v="Venta Directa Online"/>
    <n v="2317.14"/>
    <n v="28.701865793780652"/>
    <n v="516.63358428805168"/>
    <n v="1800.5064157119482"/>
  </r>
  <r>
    <n v="3099"/>
    <x v="454"/>
    <x v="2"/>
    <s v="PROD-008"/>
    <x v="5"/>
    <n v="225"/>
    <n v="45.47"/>
    <n v="0"/>
    <s v="Compra"/>
    <s v="VisionParts"/>
    <n v="0"/>
    <n v="18.458651685393257"/>
    <n v="0"/>
    <n v="0"/>
  </r>
  <r>
    <n v="3100"/>
    <x v="455"/>
    <x v="2"/>
    <s v="PROD-006"/>
    <x v="7"/>
    <n v="114"/>
    <n v="35.799999999999997"/>
    <n v="0"/>
    <s v="Compra"/>
    <s v="Componentes Globales"/>
    <n v="0"/>
    <n v="15.49574137931034"/>
    <n v="0"/>
    <n v="0"/>
  </r>
  <r>
    <n v="3101"/>
    <x v="455"/>
    <x v="0"/>
    <s v="PROD-003"/>
    <x v="1"/>
    <n v="-10"/>
    <n v="0"/>
    <n v="159.88999999999999"/>
    <s v="Venta"/>
    <s v="Global Office"/>
    <n v="1598.8999999999999"/>
    <n v="38.917210440456756"/>
    <n v="389.17210440456756"/>
    <n v="1209.7278955954323"/>
  </r>
  <r>
    <n v="3102"/>
    <x v="455"/>
    <x v="0"/>
    <s v="PROD-007"/>
    <x v="0"/>
    <n v="-31"/>
    <n v="0"/>
    <n v="129.21"/>
    <s v="Venta"/>
    <s v="PC Gamers World"/>
    <n v="4005.51"/>
    <n v="28.701865793780652"/>
    <n v="889.75783960720025"/>
    <n v="3115.7521603927999"/>
  </r>
  <r>
    <n v="3103"/>
    <x v="455"/>
    <x v="0"/>
    <s v="PROD-007"/>
    <x v="0"/>
    <n v="-34"/>
    <n v="0"/>
    <n v="130.26"/>
    <s v="Venta"/>
    <s v="CorpTech Solutions"/>
    <n v="4428.84"/>
    <n v="28.701865793780652"/>
    <n v="975.86343698854216"/>
    <n v="3452.976563011458"/>
  </r>
  <r>
    <n v="3104"/>
    <x v="455"/>
    <x v="2"/>
    <s v="PROD-004"/>
    <x v="9"/>
    <n v="197"/>
    <n v="177.46"/>
    <n v="0"/>
    <s v="Compra"/>
    <s v="VisionParts"/>
    <n v="0"/>
    <n v="81.910562499999997"/>
    <n v="0"/>
    <n v="0"/>
  </r>
  <r>
    <n v="3105"/>
    <x v="455"/>
    <x v="1"/>
    <s v="PROD-009"/>
    <x v="3"/>
    <n v="26"/>
    <n v="147.11000000000001"/>
    <n v="0"/>
    <s v="Fabricación"/>
    <s v="N/A"/>
    <n v="0"/>
    <n v="66.956770642201846"/>
    <n v="0"/>
    <n v="0"/>
  </r>
  <r>
    <n v="3106"/>
    <x v="455"/>
    <x v="1"/>
    <s v="PROD-002"/>
    <x v="2"/>
    <n v="85"/>
    <n v="450.77"/>
    <n v="0"/>
    <s v="Fabricación"/>
    <s v="N/A"/>
    <n v="0"/>
    <n v="206.67616747181975"/>
    <n v="0"/>
    <n v="0"/>
  </r>
  <r>
    <n v="3107"/>
    <x v="456"/>
    <x v="0"/>
    <s v="PROD-001"/>
    <x v="6"/>
    <n v="-22"/>
    <n v="0"/>
    <n v="500.84"/>
    <s v="Venta"/>
    <s v="EducaTech"/>
    <n v="11018.48"/>
    <n v="111.99406451612904"/>
    <n v="2463.869419354839"/>
    <n v="8554.6105806451596"/>
  </r>
  <r>
    <n v="3108"/>
    <x v="456"/>
    <x v="0"/>
    <s v="PROD-008"/>
    <x v="5"/>
    <n v="-43"/>
    <n v="0"/>
    <n v="94.12"/>
    <s v="Venta"/>
    <s v="CorpTech Solutions"/>
    <n v="4047.1600000000003"/>
    <n v="18.458651685393257"/>
    <n v="793.72202247191001"/>
    <n v="3253.4379775280904"/>
  </r>
  <r>
    <n v="3109"/>
    <x v="456"/>
    <x v="2"/>
    <s v="PROD-005"/>
    <x v="8"/>
    <n v="145"/>
    <n v="120.44"/>
    <n v="0"/>
    <s v="Compra"/>
    <s v="PowerCell Co,"/>
    <n v="0"/>
    <n v="54.214840425531932"/>
    <n v="0"/>
    <n v="0"/>
  </r>
  <r>
    <n v="3110"/>
    <x v="456"/>
    <x v="0"/>
    <s v="PROD-004"/>
    <x v="9"/>
    <n v="-49"/>
    <n v="0"/>
    <n v="348.55"/>
    <s v="Venta"/>
    <s v="CorpTech Solutions"/>
    <n v="17078.95"/>
    <n v="81.910562499999997"/>
    <n v="4013.6175625000001"/>
    <n v="13065.332437500001"/>
  </r>
  <r>
    <n v="3111"/>
    <x v="456"/>
    <x v="0"/>
    <s v="PROD-009"/>
    <x v="3"/>
    <n v="-30"/>
    <n v="0"/>
    <n v="297.39999999999998"/>
    <s v="Venta"/>
    <s v="EducaTech"/>
    <n v="8922"/>
    <n v="66.956770642201846"/>
    <n v="2008.7031192660554"/>
    <n v="6913.2968807339448"/>
  </r>
  <r>
    <n v="3112"/>
    <x v="456"/>
    <x v="0"/>
    <s v="PROD-009"/>
    <x v="3"/>
    <n v="-31"/>
    <n v="0"/>
    <n v="301.93"/>
    <s v="Venta"/>
    <s v="Global Office"/>
    <n v="9359.83"/>
    <n v="66.956770642201846"/>
    <n v="2075.6598899082574"/>
    <n v="7284.1701100917426"/>
  </r>
  <r>
    <n v="3113"/>
    <x v="457"/>
    <x v="0"/>
    <s v="PROD-009"/>
    <x v="3"/>
    <n v="-39"/>
    <n v="0"/>
    <n v="298.42"/>
    <s v="Venta"/>
    <s v="EducaTech"/>
    <n v="11638.380000000001"/>
    <n v="66.956770642201846"/>
    <n v="2611.314055045872"/>
    <n v="9027.065944954129"/>
  </r>
  <r>
    <n v="3114"/>
    <x v="457"/>
    <x v="0"/>
    <s v="PROD-004"/>
    <x v="9"/>
    <n v="-17"/>
    <n v="0"/>
    <n v="351.21"/>
    <s v="Venta"/>
    <s v="PC Gamers World"/>
    <n v="5970.57"/>
    <n v="81.910562499999997"/>
    <n v="1392.4795624999999"/>
    <n v="4578.0904375"/>
  </r>
  <r>
    <n v="3115"/>
    <x v="457"/>
    <x v="2"/>
    <s v="PROD-003"/>
    <x v="1"/>
    <n v="177"/>
    <n v="84.53"/>
    <n v="0"/>
    <s v="Compra"/>
    <s v="TechSupplies Inc,"/>
    <n v="0"/>
    <n v="38.917210440456756"/>
    <n v="0"/>
    <n v="0"/>
  </r>
  <r>
    <n v="3116"/>
    <x v="457"/>
    <x v="1"/>
    <s v="PROD-002"/>
    <x v="2"/>
    <n v="59"/>
    <n v="456.25"/>
    <n v="0"/>
    <s v="Fabricación"/>
    <s v="N/A"/>
    <n v="0"/>
    <n v="206.67616747181975"/>
    <n v="0"/>
    <n v="0"/>
  </r>
  <r>
    <n v="3117"/>
    <x v="457"/>
    <x v="2"/>
    <s v="PROD-007"/>
    <x v="0"/>
    <n v="292"/>
    <n v="64.59"/>
    <n v="0"/>
    <s v="Compra"/>
    <s v="Componentes Globales"/>
    <n v="0"/>
    <n v="28.701865793780652"/>
    <n v="0"/>
    <n v="0"/>
  </r>
  <r>
    <n v="3118"/>
    <x v="457"/>
    <x v="1"/>
    <s v="PROD-009"/>
    <x v="3"/>
    <n v="56"/>
    <n v="149.22999999999999"/>
    <n v="0"/>
    <s v="Fabricación"/>
    <s v="N/A"/>
    <n v="0"/>
    <n v="66.956770642201846"/>
    <n v="0"/>
    <n v="0"/>
  </r>
  <r>
    <n v="3119"/>
    <x v="457"/>
    <x v="2"/>
    <s v="PROD-008"/>
    <x v="5"/>
    <n v="74"/>
    <n v="44.53"/>
    <n v="0"/>
    <s v="Compra"/>
    <s v="VisionParts"/>
    <n v="0"/>
    <n v="18.458651685393257"/>
    <n v="0"/>
    <n v="0"/>
  </r>
  <r>
    <n v="3120"/>
    <x v="458"/>
    <x v="1"/>
    <s v="PROD-001"/>
    <x v="6"/>
    <n v="21"/>
    <n v="253.21"/>
    <n v="0"/>
    <s v="Fabricación"/>
    <s v="N/A"/>
    <n v="0"/>
    <n v="111.99406451612904"/>
    <n v="0"/>
    <n v="0"/>
  </r>
  <r>
    <n v="3121"/>
    <x v="458"/>
    <x v="2"/>
    <s v="PROD-010"/>
    <x v="4"/>
    <n v="204"/>
    <n v="24.97"/>
    <n v="0"/>
    <s v="Compra"/>
    <s v="PowerCell Co,"/>
    <n v="0"/>
    <n v="10.520482758620702"/>
    <n v="0"/>
    <n v="0"/>
  </r>
  <r>
    <n v="3122"/>
    <x v="458"/>
    <x v="0"/>
    <s v="PROD-005"/>
    <x v="8"/>
    <n v="-36"/>
    <n v="0"/>
    <n v="218.9"/>
    <s v="Venta"/>
    <s v="PC Gamers World"/>
    <n v="7880.4000000000005"/>
    <n v="54.214840425531932"/>
    <n v="1951.7342553191495"/>
    <n v="5928.6657446808513"/>
  </r>
  <r>
    <n v="3123"/>
    <x v="458"/>
    <x v="0"/>
    <s v="PROD-006"/>
    <x v="7"/>
    <n v="-19"/>
    <n v="0"/>
    <n v="80.010000000000005"/>
    <s v="Venta"/>
    <s v="Venta Directa Online"/>
    <n v="1520.19"/>
    <n v="15.49574137931034"/>
    <n v="294.41908620689645"/>
    <n v="1225.7709137931035"/>
  </r>
  <r>
    <n v="3124"/>
    <x v="458"/>
    <x v="2"/>
    <s v="PROD-004"/>
    <x v="9"/>
    <n v="66"/>
    <n v="181.58"/>
    <n v="0"/>
    <s v="Compra"/>
    <s v="TechSupplies Inc,"/>
    <n v="0"/>
    <n v="81.910562499999997"/>
    <n v="0"/>
    <n v="0"/>
  </r>
  <r>
    <n v="3125"/>
    <x v="458"/>
    <x v="2"/>
    <s v="PROD-003"/>
    <x v="1"/>
    <n v="63"/>
    <n v="85.49"/>
    <n v="0"/>
    <s v="Compra"/>
    <s v="VisionParts"/>
    <n v="0"/>
    <n v="38.917210440456756"/>
    <n v="0"/>
    <n v="0"/>
  </r>
  <r>
    <n v="3126"/>
    <x v="458"/>
    <x v="1"/>
    <s v="PROD-009"/>
    <x v="3"/>
    <n v="95"/>
    <n v="151.46"/>
    <n v="0"/>
    <s v="Fabricación"/>
    <s v="N/A"/>
    <n v="0"/>
    <n v="66.956770642201846"/>
    <n v="0"/>
    <n v="0"/>
  </r>
  <r>
    <n v="3127"/>
    <x v="459"/>
    <x v="0"/>
    <s v="PROD-005"/>
    <x v="8"/>
    <n v="-49"/>
    <n v="0"/>
    <n v="217.91"/>
    <s v="Venta"/>
    <s v="EducaTech"/>
    <n v="10677.59"/>
    <n v="54.214840425531932"/>
    <n v="2656.5271808510647"/>
    <n v="8021.0628191489359"/>
  </r>
  <r>
    <n v="3128"/>
    <x v="459"/>
    <x v="2"/>
    <s v="PROD-006"/>
    <x v="7"/>
    <n v="191"/>
    <n v="35.950000000000003"/>
    <n v="0"/>
    <s v="Compra"/>
    <s v="VisionParts"/>
    <n v="0"/>
    <n v="15.49574137931034"/>
    <n v="0"/>
    <n v="0"/>
  </r>
  <r>
    <n v="3129"/>
    <x v="459"/>
    <x v="0"/>
    <s v="PROD-008"/>
    <x v="5"/>
    <n v="-40"/>
    <n v="0"/>
    <n v="95.29"/>
    <s v="Venta"/>
    <s v="EducaTech"/>
    <n v="3811.6000000000004"/>
    <n v="18.458651685393257"/>
    <n v="738.3460674157302"/>
    <n v="3073.2539325842699"/>
  </r>
  <r>
    <n v="3130"/>
    <x v="459"/>
    <x v="2"/>
    <s v="PROD-008"/>
    <x v="5"/>
    <n v="269"/>
    <n v="45.68"/>
    <n v="0"/>
    <s v="Compra"/>
    <s v="PowerCell Co,"/>
    <n v="0"/>
    <n v="18.458651685393257"/>
    <n v="0"/>
    <n v="0"/>
  </r>
  <r>
    <n v="3131"/>
    <x v="459"/>
    <x v="2"/>
    <s v="PROD-007"/>
    <x v="0"/>
    <n v="257"/>
    <n v="66.22"/>
    <n v="0"/>
    <s v="Compra"/>
    <s v="TechSupplies Inc,"/>
    <n v="0"/>
    <n v="28.701865793780652"/>
    <n v="0"/>
    <n v="0"/>
  </r>
  <r>
    <n v="3132"/>
    <x v="459"/>
    <x v="1"/>
    <s v="PROD-002"/>
    <x v="2"/>
    <n v="52"/>
    <n v="457.44"/>
    <n v="0"/>
    <s v="Fabricación"/>
    <s v="N/A"/>
    <n v="0"/>
    <n v="206.67616747181975"/>
    <n v="0"/>
    <n v="0"/>
  </r>
  <r>
    <n v="3133"/>
    <x v="459"/>
    <x v="0"/>
    <s v="PROD-008"/>
    <x v="5"/>
    <n v="-39"/>
    <n v="0"/>
    <n v="94.82"/>
    <s v="Venta"/>
    <s v="PC Gamers World"/>
    <n v="3697.9799999999996"/>
    <n v="18.458651685393257"/>
    <n v="719.88741573033701"/>
    <n v="2978.0925842696624"/>
  </r>
  <r>
    <n v="3134"/>
    <x v="460"/>
    <x v="0"/>
    <s v="PROD-002"/>
    <x v="2"/>
    <n v="-5"/>
    <n v="0"/>
    <n v="904.4"/>
    <s v="Venta"/>
    <s v="Global Office"/>
    <n v="4522"/>
    <n v="206.67616747181975"/>
    <n v="1033.3808373590987"/>
    <n v="3488.6191626409013"/>
  </r>
  <r>
    <n v="3135"/>
    <x v="460"/>
    <x v="2"/>
    <s v="PROD-007"/>
    <x v="0"/>
    <n v="278"/>
    <n v="64.33"/>
    <n v="0"/>
    <s v="Compra"/>
    <s v="VisionParts"/>
    <n v="0"/>
    <n v="28.701865793780652"/>
    <n v="0"/>
    <n v="0"/>
  </r>
  <r>
    <n v="3136"/>
    <x v="460"/>
    <x v="2"/>
    <s v="PROD-003"/>
    <x v="1"/>
    <n v="267"/>
    <n v="84.34"/>
    <n v="0"/>
    <s v="Compra"/>
    <s v="TechSupplies Inc,"/>
    <n v="0"/>
    <n v="38.917210440456756"/>
    <n v="0"/>
    <n v="0"/>
  </r>
  <r>
    <n v="3137"/>
    <x v="460"/>
    <x v="1"/>
    <s v="PROD-002"/>
    <x v="2"/>
    <n v="20"/>
    <n v="449.86"/>
    <n v="0"/>
    <s v="Fabricación"/>
    <s v="N/A"/>
    <n v="0"/>
    <n v="206.67616747181975"/>
    <n v="0"/>
    <n v="0"/>
  </r>
  <r>
    <n v="3138"/>
    <x v="460"/>
    <x v="1"/>
    <s v="PROD-002"/>
    <x v="2"/>
    <n v="51"/>
    <n v="449.3"/>
    <n v="0"/>
    <s v="Fabricación"/>
    <s v="N/A"/>
    <n v="0"/>
    <n v="206.67616747181975"/>
    <n v="0"/>
    <n v="0"/>
  </r>
  <r>
    <n v="3139"/>
    <x v="460"/>
    <x v="0"/>
    <s v="PROD-002"/>
    <x v="2"/>
    <n v="-12"/>
    <n v="0"/>
    <n v="898.64"/>
    <s v="Venta"/>
    <s v="CorpTech Solutions"/>
    <n v="10783.68"/>
    <n v="206.67616747181975"/>
    <n v="2480.1140096618369"/>
    <n v="8303.5659903381638"/>
  </r>
  <r>
    <n v="3140"/>
    <x v="460"/>
    <x v="0"/>
    <s v="PROD-007"/>
    <x v="0"/>
    <n v="-24"/>
    <n v="0"/>
    <n v="128.69"/>
    <s v="Venta"/>
    <s v="CorpTech Solutions"/>
    <n v="3088.56"/>
    <n v="28.701865793780652"/>
    <n v="688.84477905073561"/>
    <n v="2399.7152209492642"/>
  </r>
  <r>
    <n v="3141"/>
    <x v="461"/>
    <x v="1"/>
    <s v="PROD-002"/>
    <x v="2"/>
    <n v="69"/>
    <n v="451.79"/>
    <n v="0"/>
    <s v="Fabricación"/>
    <s v="N/A"/>
    <n v="0"/>
    <n v="206.67616747181975"/>
    <n v="0"/>
    <n v="0"/>
  </r>
  <r>
    <n v="3142"/>
    <x v="461"/>
    <x v="1"/>
    <s v="PROD-001"/>
    <x v="6"/>
    <n v="63"/>
    <n v="252.55"/>
    <n v="0"/>
    <s v="Fabricación"/>
    <s v="N/A"/>
    <n v="0"/>
    <n v="111.99406451612904"/>
    <n v="0"/>
    <n v="0"/>
  </r>
  <r>
    <n v="3143"/>
    <x v="461"/>
    <x v="0"/>
    <s v="PROD-002"/>
    <x v="2"/>
    <n v="-19"/>
    <n v="0"/>
    <n v="899.02"/>
    <s v="Venta"/>
    <s v="Venta Directa Online"/>
    <n v="17081.38"/>
    <n v="206.67616747181975"/>
    <n v="3926.8471819645752"/>
    <n v="13154.532818035426"/>
  </r>
  <r>
    <n v="3144"/>
    <x v="461"/>
    <x v="0"/>
    <s v="PROD-010"/>
    <x v="4"/>
    <n v="-9"/>
    <n v="0"/>
    <n v="59.4"/>
    <s v="Venta"/>
    <s v="CorpTech Solutions"/>
    <n v="534.6"/>
    <n v="10.520482758620702"/>
    <n v="94.684344827586315"/>
    <n v="439.91565517241372"/>
  </r>
  <r>
    <n v="3145"/>
    <x v="461"/>
    <x v="0"/>
    <s v="PROD-010"/>
    <x v="4"/>
    <n v="-28"/>
    <n v="0"/>
    <n v="60.11"/>
    <s v="Venta"/>
    <s v="Venta Directa Online"/>
    <n v="1683.08"/>
    <n v="10.520482758620702"/>
    <n v="294.57351724137965"/>
    <n v="1388.5064827586202"/>
  </r>
  <r>
    <n v="3146"/>
    <x v="461"/>
    <x v="0"/>
    <s v="PROD-006"/>
    <x v="7"/>
    <n v="-35"/>
    <n v="0"/>
    <n v="79.67"/>
    <s v="Venta"/>
    <s v="CorpTech Solutions"/>
    <n v="2788.4500000000003"/>
    <n v="15.49574137931034"/>
    <n v="542.35094827586192"/>
    <n v="2246.0990517241385"/>
  </r>
  <r>
    <n v="3147"/>
    <x v="462"/>
    <x v="0"/>
    <s v="PROD-010"/>
    <x v="4"/>
    <n v="-9"/>
    <n v="0"/>
    <n v="59.65"/>
    <s v="Venta"/>
    <s v="Global Office"/>
    <n v="536.85"/>
    <n v="10.520482758620702"/>
    <n v="94.684344827586315"/>
    <n v="442.16565517241372"/>
  </r>
  <r>
    <n v="3148"/>
    <x v="462"/>
    <x v="2"/>
    <s v="PROD-007"/>
    <x v="0"/>
    <n v="189"/>
    <n v="66.489999999999995"/>
    <n v="0"/>
    <s v="Compra"/>
    <s v="Componentes Globales"/>
    <n v="0"/>
    <n v="28.701865793780652"/>
    <n v="0"/>
    <n v="0"/>
  </r>
  <r>
    <n v="3149"/>
    <x v="462"/>
    <x v="0"/>
    <s v="PROD-005"/>
    <x v="8"/>
    <n v="-30"/>
    <n v="0"/>
    <n v="220.91"/>
    <s v="Venta"/>
    <s v="PC Gamers World"/>
    <n v="6627.3"/>
    <n v="54.214840425531932"/>
    <n v="1626.4452127659579"/>
    <n v="5000.8547872340423"/>
  </r>
  <r>
    <n v="3150"/>
    <x v="462"/>
    <x v="0"/>
    <s v="PROD-003"/>
    <x v="1"/>
    <n v="-18"/>
    <n v="0"/>
    <n v="160.86000000000001"/>
    <s v="Venta"/>
    <s v="CorpTech Solutions"/>
    <n v="2895.4800000000005"/>
    <n v="38.917210440456756"/>
    <n v="700.50978792822161"/>
    <n v="2194.9702120717789"/>
  </r>
  <r>
    <n v="3151"/>
    <x v="462"/>
    <x v="0"/>
    <s v="PROD-010"/>
    <x v="4"/>
    <n v="-47"/>
    <n v="0"/>
    <n v="60.12"/>
    <s v="Venta"/>
    <s v="Global Office"/>
    <n v="2825.64"/>
    <n v="10.520482758620702"/>
    <n v="494.46268965517299"/>
    <n v="2331.1773103448268"/>
  </r>
  <r>
    <n v="3152"/>
    <x v="462"/>
    <x v="1"/>
    <s v="PROD-009"/>
    <x v="3"/>
    <n v="26"/>
    <n v="151.24"/>
    <n v="0"/>
    <s v="Fabricación"/>
    <s v="N/A"/>
    <n v="0"/>
    <n v="66.956770642201846"/>
    <n v="0"/>
    <n v="0"/>
  </r>
  <r>
    <n v="3153"/>
    <x v="462"/>
    <x v="0"/>
    <s v="PROD-010"/>
    <x v="4"/>
    <n v="-25"/>
    <n v="0"/>
    <n v="59.41"/>
    <s v="Venta"/>
    <s v="CorpTech Solutions"/>
    <n v="1485.25"/>
    <n v="10.520482758620702"/>
    <n v="263.01206896551753"/>
    <n v="1222.2379310344825"/>
  </r>
  <r>
    <n v="3154"/>
    <x v="463"/>
    <x v="2"/>
    <s v="PROD-006"/>
    <x v="7"/>
    <n v="271"/>
    <n v="35.630000000000003"/>
    <n v="0"/>
    <s v="Compra"/>
    <s v="Componentes Globales"/>
    <n v="0"/>
    <n v="15.49574137931034"/>
    <n v="0"/>
    <n v="0"/>
  </r>
  <r>
    <n v="3155"/>
    <x v="463"/>
    <x v="1"/>
    <s v="PROD-009"/>
    <x v="3"/>
    <n v="36"/>
    <n v="147.33000000000001"/>
    <n v="0"/>
    <s v="Fabricación"/>
    <s v="N/A"/>
    <n v="0"/>
    <n v="66.956770642201846"/>
    <n v="0"/>
    <n v="0"/>
  </r>
  <r>
    <n v="3156"/>
    <x v="463"/>
    <x v="2"/>
    <s v="PROD-005"/>
    <x v="8"/>
    <n v="178"/>
    <n v="117.98"/>
    <n v="0"/>
    <s v="Compra"/>
    <s v="VisionParts"/>
    <n v="0"/>
    <n v="54.214840425531932"/>
    <n v="0"/>
    <n v="0"/>
  </r>
  <r>
    <n v="3157"/>
    <x v="463"/>
    <x v="2"/>
    <s v="PROD-004"/>
    <x v="9"/>
    <n v="216"/>
    <n v="183.01"/>
    <n v="0"/>
    <s v="Compra"/>
    <s v="Componentes Globales"/>
    <n v="0"/>
    <n v="81.910562499999997"/>
    <n v="0"/>
    <n v="0"/>
  </r>
  <r>
    <n v="3158"/>
    <x v="463"/>
    <x v="1"/>
    <s v="PROD-001"/>
    <x v="6"/>
    <n v="73"/>
    <n v="252.81"/>
    <n v="0"/>
    <s v="Fabricación"/>
    <s v="N/A"/>
    <n v="0"/>
    <n v="111.99406451612904"/>
    <n v="0"/>
    <n v="0"/>
  </r>
  <r>
    <n v="3159"/>
    <x v="463"/>
    <x v="2"/>
    <s v="PROD-003"/>
    <x v="1"/>
    <n v="104"/>
    <n v="85.09"/>
    <n v="0"/>
    <s v="Compra"/>
    <s v="PowerCell Co,"/>
    <n v="0"/>
    <n v="38.917210440456756"/>
    <n v="0"/>
    <n v="0"/>
  </r>
  <r>
    <n v="3160"/>
    <x v="463"/>
    <x v="2"/>
    <s v="PROD-003"/>
    <x v="1"/>
    <n v="128"/>
    <n v="84.39"/>
    <n v="0"/>
    <s v="Compra"/>
    <s v="TechSupplies Inc,"/>
    <n v="0"/>
    <n v="38.917210440456756"/>
    <n v="0"/>
    <n v="0"/>
  </r>
  <r>
    <n v="3161"/>
    <x v="464"/>
    <x v="2"/>
    <s v="PROD-003"/>
    <x v="1"/>
    <n v="232"/>
    <n v="85.27"/>
    <n v="0"/>
    <s v="Compra"/>
    <s v="Componentes Globales"/>
    <n v="0"/>
    <n v="38.917210440456756"/>
    <n v="0"/>
    <n v="0"/>
  </r>
  <r>
    <n v="3162"/>
    <x v="464"/>
    <x v="0"/>
    <s v="PROD-005"/>
    <x v="8"/>
    <n v="-17"/>
    <n v="0"/>
    <n v="218.04"/>
    <s v="Venta"/>
    <s v="PC Gamers World"/>
    <n v="3706.68"/>
    <n v="54.214840425531932"/>
    <n v="921.65228723404289"/>
    <n v="2785.0277127659569"/>
  </r>
  <r>
    <n v="3163"/>
    <x v="464"/>
    <x v="1"/>
    <s v="PROD-001"/>
    <x v="6"/>
    <n v="46"/>
    <n v="254.99"/>
    <n v="0"/>
    <s v="Fabricación"/>
    <s v="N/A"/>
    <n v="0"/>
    <n v="111.99406451612904"/>
    <n v="0"/>
    <n v="0"/>
  </r>
  <r>
    <n v="3164"/>
    <x v="464"/>
    <x v="0"/>
    <s v="PROD-003"/>
    <x v="1"/>
    <n v="-43"/>
    <n v="0"/>
    <n v="158.75"/>
    <s v="Venta"/>
    <s v="EducaTech"/>
    <n v="6826.25"/>
    <n v="38.917210440456756"/>
    <n v="1673.4400489396405"/>
    <n v="5152.8099510603597"/>
  </r>
  <r>
    <n v="3165"/>
    <x v="464"/>
    <x v="2"/>
    <s v="PROD-005"/>
    <x v="8"/>
    <n v="77"/>
    <n v="118.13"/>
    <n v="0"/>
    <s v="Compra"/>
    <s v="VisionParts"/>
    <n v="0"/>
    <n v="54.214840425531932"/>
    <n v="0"/>
    <n v="0"/>
  </r>
  <r>
    <n v="3166"/>
    <x v="464"/>
    <x v="0"/>
    <s v="PROD-009"/>
    <x v="3"/>
    <n v="-43"/>
    <n v="0"/>
    <n v="301.18"/>
    <s v="Venta"/>
    <s v="EducaTech"/>
    <n v="12950.74"/>
    <n v="66.956770642201846"/>
    <n v="2879.1411376146793"/>
    <n v="10071.598862385321"/>
  </r>
  <r>
    <n v="3167"/>
    <x v="464"/>
    <x v="0"/>
    <s v="PROD-008"/>
    <x v="5"/>
    <n v="-15"/>
    <n v="0"/>
    <n v="95.93"/>
    <s v="Venta"/>
    <s v="EducaTech"/>
    <n v="1438.95"/>
    <n v="18.458651685393257"/>
    <n v="276.87977528089885"/>
    <n v="1162.0702247191011"/>
  </r>
  <r>
    <n v="3168"/>
    <x v="465"/>
    <x v="0"/>
    <s v="PROD-004"/>
    <x v="9"/>
    <n v="-46"/>
    <n v="0"/>
    <n v="351.56"/>
    <s v="Venta"/>
    <s v="Global Office"/>
    <n v="16171.76"/>
    <n v="81.910562499999997"/>
    <n v="3767.8858749999999"/>
    <n v="12403.874125"/>
  </r>
  <r>
    <n v="3169"/>
    <x v="465"/>
    <x v="1"/>
    <s v="PROD-001"/>
    <x v="6"/>
    <n v="29"/>
    <n v="255.53"/>
    <n v="0"/>
    <s v="Fabricación"/>
    <s v="N/A"/>
    <n v="0"/>
    <n v="111.99406451612904"/>
    <n v="0"/>
    <n v="0"/>
  </r>
  <r>
    <n v="3170"/>
    <x v="465"/>
    <x v="0"/>
    <s v="PROD-007"/>
    <x v="0"/>
    <n v="-44"/>
    <n v="0"/>
    <n v="129.49"/>
    <s v="Venta"/>
    <s v="CorpTech Solutions"/>
    <n v="5697.56"/>
    <n v="28.701865793780652"/>
    <n v="1262.8820949263486"/>
    <n v="4434.6779050736513"/>
  </r>
  <r>
    <n v="3171"/>
    <x v="465"/>
    <x v="2"/>
    <s v="PROD-005"/>
    <x v="8"/>
    <n v="51"/>
    <n v="119.14"/>
    <n v="0"/>
    <s v="Compra"/>
    <s v="TechSupplies Inc,"/>
    <n v="0"/>
    <n v="54.214840425531932"/>
    <n v="0"/>
    <n v="0"/>
  </r>
  <r>
    <n v="3172"/>
    <x v="465"/>
    <x v="2"/>
    <s v="PROD-006"/>
    <x v="7"/>
    <n v="130"/>
    <n v="35.200000000000003"/>
    <n v="0"/>
    <s v="Compra"/>
    <s v="VisionParts"/>
    <n v="0"/>
    <n v="15.49574137931034"/>
    <n v="0"/>
    <n v="0"/>
  </r>
  <r>
    <n v="3173"/>
    <x v="465"/>
    <x v="0"/>
    <s v="PROD-006"/>
    <x v="7"/>
    <n v="-26"/>
    <n v="0"/>
    <n v="80.78"/>
    <s v="Venta"/>
    <s v="EducaTech"/>
    <n v="2100.2800000000002"/>
    <n v="15.49574137931034"/>
    <n v="402.88927586206887"/>
    <n v="1697.3907241379313"/>
  </r>
  <r>
    <n v="3174"/>
    <x v="465"/>
    <x v="0"/>
    <s v="PROD-004"/>
    <x v="9"/>
    <n v="-31"/>
    <n v="0"/>
    <n v="347.52"/>
    <s v="Venta"/>
    <s v="Global Office"/>
    <n v="10773.119999999999"/>
    <n v="81.910562499999997"/>
    <n v="2539.2274374999997"/>
    <n v="8233.8925624999993"/>
  </r>
  <r>
    <n v="3175"/>
    <x v="466"/>
    <x v="1"/>
    <s v="PROD-002"/>
    <x v="2"/>
    <n v="29"/>
    <n v="443.09"/>
    <n v="0"/>
    <s v="Fabricación"/>
    <s v="N/A"/>
    <n v="0"/>
    <n v="206.67616747181975"/>
    <n v="0"/>
    <n v="0"/>
  </r>
  <r>
    <n v="3176"/>
    <x v="466"/>
    <x v="2"/>
    <s v="PROD-004"/>
    <x v="9"/>
    <n v="259"/>
    <n v="180.25"/>
    <n v="0"/>
    <s v="Compra"/>
    <s v="Componentes Globales"/>
    <n v="0"/>
    <n v="81.910562499999997"/>
    <n v="0"/>
    <n v="0"/>
  </r>
  <r>
    <n v="3177"/>
    <x v="466"/>
    <x v="0"/>
    <s v="PROD-006"/>
    <x v="7"/>
    <n v="-43"/>
    <n v="0"/>
    <n v="80.62"/>
    <s v="Venta"/>
    <s v="Global Office"/>
    <n v="3466.6600000000003"/>
    <n v="15.49574137931034"/>
    <n v="666.31687931034458"/>
    <n v="2800.3431206896557"/>
  </r>
  <r>
    <n v="3178"/>
    <x v="466"/>
    <x v="0"/>
    <s v="PROD-003"/>
    <x v="1"/>
    <n v="-49"/>
    <n v="0"/>
    <n v="158.94"/>
    <s v="Venta"/>
    <s v="EducaTech"/>
    <n v="7788.0599999999995"/>
    <n v="38.917210440456756"/>
    <n v="1906.9433115823811"/>
    <n v="5881.1166884176182"/>
  </r>
  <r>
    <n v="3179"/>
    <x v="466"/>
    <x v="0"/>
    <s v="PROD-010"/>
    <x v="4"/>
    <n v="-11"/>
    <n v="0"/>
    <n v="59.98"/>
    <s v="Venta"/>
    <s v="Venta Directa Online"/>
    <n v="659.78"/>
    <n v="10.520482758620702"/>
    <n v="115.72531034482772"/>
    <n v="544.0546896551723"/>
  </r>
  <r>
    <n v="3180"/>
    <x v="466"/>
    <x v="0"/>
    <s v="PROD-004"/>
    <x v="9"/>
    <n v="-48"/>
    <n v="0"/>
    <n v="352.16"/>
    <s v="Venta"/>
    <s v="PC Gamers World"/>
    <n v="16903.68"/>
    <n v="81.910562499999997"/>
    <n v="3931.7069999999999"/>
    <n v="12971.973"/>
  </r>
  <r>
    <n v="3181"/>
    <x v="467"/>
    <x v="2"/>
    <s v="PROD-008"/>
    <x v="5"/>
    <n v="231"/>
    <n v="45.68"/>
    <n v="0"/>
    <s v="Compra"/>
    <s v="VisionParts"/>
    <n v="0"/>
    <n v="18.458651685393257"/>
    <n v="0"/>
    <n v="0"/>
  </r>
  <r>
    <n v="3182"/>
    <x v="467"/>
    <x v="2"/>
    <s v="PROD-010"/>
    <x v="4"/>
    <n v="240"/>
    <n v="25.22"/>
    <n v="0"/>
    <s v="Compra"/>
    <s v="TechSupplies Inc,"/>
    <n v="0"/>
    <n v="10.520482758620702"/>
    <n v="0"/>
    <n v="0"/>
  </r>
  <r>
    <n v="3183"/>
    <x v="467"/>
    <x v="2"/>
    <s v="PROD-004"/>
    <x v="9"/>
    <n v="210"/>
    <n v="181.67"/>
    <n v="0"/>
    <s v="Compra"/>
    <s v="TechSupplies Inc,"/>
    <n v="0"/>
    <n v="81.910562499999997"/>
    <n v="0"/>
    <n v="0"/>
  </r>
  <r>
    <n v="3184"/>
    <x v="467"/>
    <x v="0"/>
    <s v="PROD-003"/>
    <x v="1"/>
    <n v="-17"/>
    <n v="0"/>
    <n v="159.46"/>
    <s v="Venta"/>
    <s v="EducaTech"/>
    <n v="2710.82"/>
    <n v="38.917210440456756"/>
    <n v="661.59257748776486"/>
    <n v="2049.2274225122355"/>
  </r>
  <r>
    <n v="3185"/>
    <x v="467"/>
    <x v="0"/>
    <s v="PROD-007"/>
    <x v="0"/>
    <n v="-35"/>
    <n v="0"/>
    <n v="130.72"/>
    <s v="Venta"/>
    <s v="Venta Directa Online"/>
    <n v="4575.2"/>
    <n v="28.701865793780652"/>
    <n v="1004.5653027823228"/>
    <n v="3570.6346972176771"/>
  </r>
  <r>
    <n v="3186"/>
    <x v="467"/>
    <x v="0"/>
    <s v="PROD-008"/>
    <x v="5"/>
    <n v="-24"/>
    <n v="0"/>
    <n v="94.8"/>
    <s v="Venta"/>
    <s v="EducaTech"/>
    <n v="2275.1999999999998"/>
    <n v="18.458651685393257"/>
    <n v="443.00764044943816"/>
    <n v="1832.1923595505616"/>
  </r>
  <r>
    <n v="3187"/>
    <x v="467"/>
    <x v="2"/>
    <s v="PROD-007"/>
    <x v="0"/>
    <n v="168"/>
    <n v="66.180000000000007"/>
    <n v="0"/>
    <s v="Compra"/>
    <s v="TechSupplies Inc,"/>
    <n v="0"/>
    <n v="28.701865793780652"/>
    <n v="0"/>
    <n v="0"/>
  </r>
  <r>
    <n v="3188"/>
    <x v="468"/>
    <x v="0"/>
    <s v="PROD-008"/>
    <x v="5"/>
    <n v="-15"/>
    <n v="0"/>
    <n v="95.55"/>
    <s v="Venta"/>
    <s v="PC Gamers World"/>
    <n v="1433.25"/>
    <n v="18.458651685393257"/>
    <n v="276.87977528089885"/>
    <n v="1156.3702247191011"/>
  </r>
  <r>
    <n v="3189"/>
    <x v="468"/>
    <x v="0"/>
    <s v="PROD-008"/>
    <x v="5"/>
    <n v="-40"/>
    <n v="0"/>
    <n v="95.32"/>
    <s v="Venta"/>
    <s v="EducaTech"/>
    <n v="3812.7999999999997"/>
    <n v="18.458651685393257"/>
    <n v="738.3460674157302"/>
    <n v="3074.4539325842698"/>
  </r>
  <r>
    <n v="3190"/>
    <x v="468"/>
    <x v="0"/>
    <s v="PROD-009"/>
    <x v="3"/>
    <n v="-21"/>
    <n v="0"/>
    <n v="301.82"/>
    <s v="Venta"/>
    <s v="CorpTech Solutions"/>
    <n v="6338.22"/>
    <n v="66.956770642201846"/>
    <n v="1406.0921834862388"/>
    <n v="4932.127816513761"/>
  </r>
  <r>
    <n v="3191"/>
    <x v="468"/>
    <x v="1"/>
    <s v="PROD-002"/>
    <x v="2"/>
    <n v="77"/>
    <n v="452.57"/>
    <n v="0"/>
    <s v="Fabricación"/>
    <s v="N/A"/>
    <n v="0"/>
    <n v="206.67616747181975"/>
    <n v="0"/>
    <n v="0"/>
  </r>
  <r>
    <n v="3192"/>
    <x v="468"/>
    <x v="2"/>
    <s v="PROD-006"/>
    <x v="7"/>
    <n v="53"/>
    <n v="35.83"/>
    <n v="0"/>
    <s v="Compra"/>
    <s v="TechSupplies Inc,"/>
    <n v="0"/>
    <n v="15.49574137931034"/>
    <n v="0"/>
    <n v="0"/>
  </r>
  <r>
    <n v="3193"/>
    <x v="468"/>
    <x v="2"/>
    <s v="PROD-008"/>
    <x v="5"/>
    <n v="183"/>
    <n v="44.66"/>
    <n v="0"/>
    <s v="Compra"/>
    <s v="PowerCell Co,"/>
    <n v="0"/>
    <n v="18.458651685393257"/>
    <n v="0"/>
    <n v="0"/>
  </r>
  <r>
    <n v="3194"/>
    <x v="468"/>
    <x v="0"/>
    <s v="PROD-007"/>
    <x v="0"/>
    <n v="-13"/>
    <n v="0"/>
    <n v="130.9"/>
    <s v="Venta"/>
    <s v="Venta Directa Online"/>
    <n v="1701.7"/>
    <n v="28.701865793780652"/>
    <n v="373.12425531914846"/>
    <n v="1328.5757446808516"/>
  </r>
  <r>
    <n v="3195"/>
    <x v="469"/>
    <x v="0"/>
    <s v="PROD-008"/>
    <x v="5"/>
    <n v="-29"/>
    <n v="0"/>
    <n v="94.5"/>
    <s v="Venta"/>
    <s v="Venta Directa Online"/>
    <n v="2740.5"/>
    <n v="18.458651685393257"/>
    <n v="535.3008988764044"/>
    <n v="2205.1991011235955"/>
  </r>
  <r>
    <n v="3196"/>
    <x v="469"/>
    <x v="2"/>
    <s v="PROD-003"/>
    <x v="1"/>
    <n v="205"/>
    <n v="86.29"/>
    <n v="0"/>
    <s v="Compra"/>
    <s v="VisionParts"/>
    <n v="0"/>
    <n v="38.917210440456756"/>
    <n v="0"/>
    <n v="0"/>
  </r>
  <r>
    <n v="3197"/>
    <x v="469"/>
    <x v="0"/>
    <s v="PROD-001"/>
    <x v="6"/>
    <n v="-17"/>
    <n v="0"/>
    <n v="496.55"/>
    <s v="Venta"/>
    <s v="EducaTech"/>
    <n v="8441.35"/>
    <n v="111.99406451612904"/>
    <n v="1903.8990967741938"/>
    <n v="6537.4509032258065"/>
  </r>
  <r>
    <n v="3198"/>
    <x v="469"/>
    <x v="1"/>
    <s v="PROD-001"/>
    <x v="6"/>
    <n v="89"/>
    <n v="254.2"/>
    <n v="0"/>
    <s v="Fabricación"/>
    <s v="N/A"/>
    <n v="0"/>
    <n v="111.99406451612904"/>
    <n v="0"/>
    <n v="0"/>
  </r>
  <r>
    <n v="3199"/>
    <x v="469"/>
    <x v="2"/>
    <s v="PROD-008"/>
    <x v="5"/>
    <n v="191"/>
    <n v="44.39"/>
    <n v="0"/>
    <s v="Compra"/>
    <s v="TechSupplies Inc,"/>
    <n v="0"/>
    <n v="18.458651685393257"/>
    <n v="0"/>
    <n v="0"/>
  </r>
  <r>
    <n v="3200"/>
    <x v="469"/>
    <x v="0"/>
    <s v="PROD-007"/>
    <x v="0"/>
    <n v="-28"/>
    <n v="0"/>
    <n v="128.9"/>
    <s v="Venta"/>
    <s v="Global Office"/>
    <n v="3609.2000000000003"/>
    <n v="28.701865793780652"/>
    <n v="803.65224222585823"/>
    <n v="2805.5477577741422"/>
  </r>
  <r>
    <n v="3201"/>
    <x v="469"/>
    <x v="0"/>
    <s v="PROD-007"/>
    <x v="0"/>
    <n v="-14"/>
    <n v="0"/>
    <n v="128.87"/>
    <s v="Venta"/>
    <s v="CorpTech Solutions"/>
    <n v="1804.18"/>
    <n v="28.701865793780652"/>
    <n v="401.82612111292912"/>
    <n v="1402.353878887071"/>
  </r>
  <r>
    <n v="3202"/>
    <x v="470"/>
    <x v="2"/>
    <s v="PROD-004"/>
    <x v="9"/>
    <n v="90"/>
    <n v="177.3"/>
    <n v="0"/>
    <s v="Compra"/>
    <s v="VisionParts"/>
    <n v="0"/>
    <n v="81.910562499999997"/>
    <n v="0"/>
    <n v="0"/>
  </r>
  <r>
    <n v="3203"/>
    <x v="470"/>
    <x v="2"/>
    <s v="PROD-004"/>
    <x v="9"/>
    <n v="76"/>
    <n v="180.45"/>
    <n v="0"/>
    <s v="Compra"/>
    <s v="Componentes Globales"/>
    <n v="0"/>
    <n v="81.910562499999997"/>
    <n v="0"/>
    <n v="0"/>
  </r>
  <r>
    <n v="3204"/>
    <x v="470"/>
    <x v="0"/>
    <s v="PROD-008"/>
    <x v="5"/>
    <n v="-19"/>
    <n v="0"/>
    <n v="95.62"/>
    <s v="Venta"/>
    <s v="CorpTech Solutions"/>
    <n v="1816.7800000000002"/>
    <n v="18.458651685393257"/>
    <n v="350.71438202247185"/>
    <n v="1466.0656179775283"/>
  </r>
  <r>
    <n v="3205"/>
    <x v="470"/>
    <x v="0"/>
    <s v="PROD-005"/>
    <x v="8"/>
    <n v="-50"/>
    <n v="0"/>
    <n v="220.47"/>
    <s v="Venta"/>
    <s v="EducaTech"/>
    <n v="11023.5"/>
    <n v="54.214840425531932"/>
    <n v="2710.7420212765965"/>
    <n v="8312.7579787234026"/>
  </r>
  <r>
    <n v="3206"/>
    <x v="470"/>
    <x v="2"/>
    <s v="PROD-004"/>
    <x v="9"/>
    <n v="100"/>
    <n v="181.03"/>
    <n v="0"/>
    <s v="Compra"/>
    <s v="TechSupplies Inc,"/>
    <n v="0"/>
    <n v="81.910562499999997"/>
    <n v="0"/>
    <n v="0"/>
  </r>
  <r>
    <n v="3207"/>
    <x v="470"/>
    <x v="0"/>
    <s v="PROD-006"/>
    <x v="7"/>
    <n v="-31"/>
    <n v="0"/>
    <n v="80.510000000000005"/>
    <s v="Venta"/>
    <s v="Venta Directa Online"/>
    <n v="2495.81"/>
    <n v="15.49574137931034"/>
    <n v="480.36798275862054"/>
    <n v="2015.4420172413793"/>
  </r>
  <r>
    <n v="3208"/>
    <x v="470"/>
    <x v="0"/>
    <s v="PROD-006"/>
    <x v="7"/>
    <n v="-48"/>
    <n v="0"/>
    <n v="79.650000000000006"/>
    <s v="Venta"/>
    <s v="Venta Directa Online"/>
    <n v="3823.2000000000003"/>
    <n v="15.49574137931034"/>
    <n v="743.79558620689636"/>
    <n v="3079.4044137931041"/>
  </r>
  <r>
    <n v="3209"/>
    <x v="471"/>
    <x v="0"/>
    <s v="PROD-004"/>
    <x v="9"/>
    <n v="-29"/>
    <n v="0"/>
    <n v="347.17"/>
    <s v="Venta"/>
    <s v="CorpTech Solutions"/>
    <n v="10067.93"/>
    <n v="81.910562499999997"/>
    <n v="2375.4063124999998"/>
    <n v="7692.523687500001"/>
  </r>
  <r>
    <n v="3210"/>
    <x v="471"/>
    <x v="1"/>
    <s v="PROD-009"/>
    <x v="3"/>
    <n v="35"/>
    <n v="148.24"/>
    <n v="0"/>
    <s v="Fabricación"/>
    <s v="N/A"/>
    <n v="0"/>
    <n v="66.956770642201846"/>
    <n v="0"/>
    <n v="0"/>
  </r>
  <r>
    <n v="3211"/>
    <x v="471"/>
    <x v="1"/>
    <s v="PROD-001"/>
    <x v="6"/>
    <n v="87"/>
    <n v="246.42"/>
    <n v="0"/>
    <s v="Fabricación"/>
    <s v="N/A"/>
    <n v="0"/>
    <n v="111.99406451612904"/>
    <n v="0"/>
    <n v="0"/>
  </r>
  <r>
    <n v="3212"/>
    <x v="471"/>
    <x v="1"/>
    <s v="PROD-009"/>
    <x v="3"/>
    <n v="30"/>
    <n v="151.27000000000001"/>
    <n v="0"/>
    <s v="Fabricación"/>
    <s v="N/A"/>
    <n v="0"/>
    <n v="66.956770642201846"/>
    <n v="0"/>
    <n v="0"/>
  </r>
  <r>
    <n v="3213"/>
    <x v="471"/>
    <x v="0"/>
    <s v="PROD-004"/>
    <x v="9"/>
    <n v="-33"/>
    <n v="0"/>
    <n v="350.62"/>
    <s v="Venta"/>
    <s v="EducaTech"/>
    <n v="11570.460000000001"/>
    <n v="81.910562499999997"/>
    <n v="2703.0485625000001"/>
    <n v="8867.4114375000008"/>
  </r>
  <r>
    <n v="3214"/>
    <x v="471"/>
    <x v="0"/>
    <s v="PROD-008"/>
    <x v="5"/>
    <n v="-39"/>
    <n v="0"/>
    <n v="95.91"/>
    <s v="Venta"/>
    <s v="PC Gamers World"/>
    <n v="3740.49"/>
    <n v="18.458651685393257"/>
    <n v="719.88741573033701"/>
    <n v="3020.6025842696627"/>
  </r>
  <r>
    <n v="3215"/>
    <x v="472"/>
    <x v="0"/>
    <s v="PROD-002"/>
    <x v="2"/>
    <n v="-29"/>
    <n v="0"/>
    <n v="891.37"/>
    <s v="Venta"/>
    <s v="Global Office"/>
    <n v="25849.73"/>
    <n v="206.67616747181975"/>
    <n v="5993.608856682773"/>
    <n v="19856.121143317228"/>
  </r>
  <r>
    <n v="3216"/>
    <x v="472"/>
    <x v="0"/>
    <s v="PROD-007"/>
    <x v="0"/>
    <n v="-10"/>
    <n v="0"/>
    <n v="129.86000000000001"/>
    <s v="Venta"/>
    <s v="CorpTech Solutions"/>
    <n v="1298.6000000000001"/>
    <n v="28.701865793780652"/>
    <n v="287.01865793780649"/>
    <n v="1011.5813420621937"/>
  </r>
  <r>
    <n v="3217"/>
    <x v="472"/>
    <x v="1"/>
    <s v="PROD-002"/>
    <x v="2"/>
    <n v="56"/>
    <n v="441.89"/>
    <n v="0"/>
    <s v="Fabricación"/>
    <s v="N/A"/>
    <n v="0"/>
    <n v="206.67616747181975"/>
    <n v="0"/>
    <n v="0"/>
  </r>
  <r>
    <n v="3218"/>
    <x v="472"/>
    <x v="0"/>
    <s v="PROD-010"/>
    <x v="4"/>
    <n v="-25"/>
    <n v="0"/>
    <n v="59.8"/>
    <s v="Venta"/>
    <s v="PC Gamers World"/>
    <n v="1495"/>
    <n v="10.520482758620702"/>
    <n v="263.01206896551753"/>
    <n v="1231.9879310344825"/>
  </r>
  <r>
    <n v="3219"/>
    <x v="472"/>
    <x v="0"/>
    <s v="PROD-004"/>
    <x v="9"/>
    <n v="-7"/>
    <n v="0"/>
    <n v="351.1"/>
    <s v="Venta"/>
    <s v="EducaTech"/>
    <n v="2457.7000000000003"/>
    <n v="81.910562499999997"/>
    <n v="573.37393750000001"/>
    <n v="1884.3260625000003"/>
  </r>
  <r>
    <n v="3220"/>
    <x v="472"/>
    <x v="0"/>
    <s v="PROD-008"/>
    <x v="5"/>
    <n v="-31"/>
    <n v="0"/>
    <n v="95.36"/>
    <s v="Venta"/>
    <s v="CorpTech Solutions"/>
    <n v="2956.16"/>
    <n v="18.458651685393257"/>
    <n v="572.2182022471909"/>
    <n v="2383.9417977528092"/>
  </r>
  <r>
    <n v="3221"/>
    <x v="472"/>
    <x v="0"/>
    <s v="PROD-006"/>
    <x v="7"/>
    <n v="-12"/>
    <n v="0"/>
    <n v="80.739999999999995"/>
    <s v="Venta"/>
    <s v="Global Office"/>
    <n v="968.87999999999988"/>
    <n v="15.49574137931034"/>
    <n v="185.94889655172409"/>
    <n v="782.93110344827573"/>
  </r>
  <r>
    <n v="3222"/>
    <x v="473"/>
    <x v="2"/>
    <s v="PROD-008"/>
    <x v="5"/>
    <n v="64"/>
    <n v="44.65"/>
    <n v="0"/>
    <s v="Compra"/>
    <s v="VisionParts"/>
    <n v="0"/>
    <n v="18.458651685393257"/>
    <n v="0"/>
    <n v="0"/>
  </r>
  <r>
    <n v="3223"/>
    <x v="473"/>
    <x v="1"/>
    <s v="PROD-002"/>
    <x v="2"/>
    <n v="42"/>
    <n v="455.62"/>
    <n v="0"/>
    <s v="Fabricación"/>
    <s v="N/A"/>
    <n v="0"/>
    <n v="206.67616747181975"/>
    <n v="0"/>
    <n v="0"/>
  </r>
  <r>
    <n v="3224"/>
    <x v="473"/>
    <x v="0"/>
    <s v="PROD-007"/>
    <x v="0"/>
    <n v="-45"/>
    <n v="0"/>
    <n v="129.25"/>
    <s v="Venta"/>
    <s v="Venta Directa Online"/>
    <n v="5816.25"/>
    <n v="28.701865793780652"/>
    <n v="1291.5839607201294"/>
    <n v="4524.6660392798703"/>
  </r>
  <r>
    <n v="3225"/>
    <x v="473"/>
    <x v="0"/>
    <s v="PROD-008"/>
    <x v="5"/>
    <n v="-17"/>
    <n v="0"/>
    <n v="95.6"/>
    <s v="Venta"/>
    <s v="EducaTech"/>
    <n v="1625.1999999999998"/>
    <n v="18.458651685393257"/>
    <n v="313.79707865168535"/>
    <n v="1311.4029213483145"/>
  </r>
  <r>
    <n v="3226"/>
    <x v="473"/>
    <x v="2"/>
    <s v="PROD-010"/>
    <x v="4"/>
    <n v="254"/>
    <n v="25.39"/>
    <n v="0"/>
    <s v="Compra"/>
    <s v="Componentes Globales"/>
    <n v="0"/>
    <n v="10.520482758620702"/>
    <n v="0"/>
    <n v="0"/>
  </r>
  <r>
    <n v="3227"/>
    <x v="473"/>
    <x v="1"/>
    <s v="PROD-009"/>
    <x v="3"/>
    <n v="50"/>
    <n v="148.44999999999999"/>
    <n v="0"/>
    <s v="Fabricación"/>
    <s v="N/A"/>
    <n v="0"/>
    <n v="66.956770642201846"/>
    <n v="0"/>
    <n v="0"/>
  </r>
  <r>
    <n v="3228"/>
    <x v="473"/>
    <x v="0"/>
    <s v="PROD-005"/>
    <x v="8"/>
    <n v="-10"/>
    <n v="0"/>
    <n v="219.8"/>
    <s v="Venta"/>
    <s v="EducaTech"/>
    <n v="2198"/>
    <n v="54.214840425531932"/>
    <n v="542.14840425531929"/>
    <n v="1655.8515957446807"/>
  </r>
  <r>
    <n v="3229"/>
    <x v="474"/>
    <x v="0"/>
    <s v="PROD-004"/>
    <x v="9"/>
    <n v="-8"/>
    <n v="0"/>
    <n v="349.93"/>
    <s v="Venta"/>
    <s v="PC Gamers World"/>
    <n v="2799.44"/>
    <n v="81.910562499999997"/>
    <n v="655.28449999999998"/>
    <n v="2144.1554999999998"/>
  </r>
  <r>
    <n v="3230"/>
    <x v="474"/>
    <x v="2"/>
    <s v="PROD-004"/>
    <x v="9"/>
    <n v="269"/>
    <n v="176.86"/>
    <n v="0"/>
    <s v="Compra"/>
    <s v="PowerCell Co,"/>
    <n v="0"/>
    <n v="81.910562499999997"/>
    <n v="0"/>
    <n v="0"/>
  </r>
  <r>
    <n v="3231"/>
    <x v="474"/>
    <x v="2"/>
    <s v="PROD-003"/>
    <x v="1"/>
    <n v="130"/>
    <n v="85.04"/>
    <n v="0"/>
    <s v="Compra"/>
    <s v="VisionParts"/>
    <n v="0"/>
    <n v="38.917210440456756"/>
    <n v="0"/>
    <n v="0"/>
  </r>
  <r>
    <n v="3232"/>
    <x v="474"/>
    <x v="2"/>
    <s v="PROD-007"/>
    <x v="0"/>
    <n v="161"/>
    <n v="64.489999999999995"/>
    <n v="0"/>
    <s v="Compra"/>
    <s v="TechSupplies Inc,"/>
    <n v="0"/>
    <n v="28.701865793780652"/>
    <n v="0"/>
    <n v="0"/>
  </r>
  <r>
    <n v="3233"/>
    <x v="474"/>
    <x v="2"/>
    <s v="PROD-010"/>
    <x v="4"/>
    <n v="281"/>
    <n v="25.02"/>
    <n v="0"/>
    <s v="Compra"/>
    <s v="TechSupplies Inc,"/>
    <n v="0"/>
    <n v="10.520482758620702"/>
    <n v="0"/>
    <n v="0"/>
  </r>
  <r>
    <n v="3234"/>
    <x v="474"/>
    <x v="0"/>
    <s v="PROD-010"/>
    <x v="4"/>
    <n v="-12"/>
    <n v="0"/>
    <n v="59.97"/>
    <s v="Venta"/>
    <s v="EducaTech"/>
    <n v="719.64"/>
    <n v="10.520482758620702"/>
    <n v="126.24579310344842"/>
    <n v="593.39420689655162"/>
  </r>
  <r>
    <n v="3235"/>
    <x v="474"/>
    <x v="0"/>
    <s v="PROD-004"/>
    <x v="9"/>
    <n v="-5"/>
    <n v="0"/>
    <n v="351.74"/>
    <s v="Venta"/>
    <s v="CorpTech Solutions"/>
    <n v="1758.7"/>
    <n v="81.910562499999997"/>
    <n v="409.55281249999996"/>
    <n v="1349.1471875000002"/>
  </r>
  <r>
    <n v="3236"/>
    <x v="475"/>
    <x v="0"/>
    <s v="PROD-005"/>
    <x v="8"/>
    <n v="-39"/>
    <n v="0"/>
    <n v="221.69"/>
    <s v="Venta"/>
    <s v="CorpTech Solutions"/>
    <n v="8645.91"/>
    <n v="54.214840425531932"/>
    <n v="2114.3787765957454"/>
    <n v="6531.531223404254"/>
  </r>
  <r>
    <n v="3237"/>
    <x v="475"/>
    <x v="0"/>
    <s v="PROD-003"/>
    <x v="1"/>
    <n v="-7"/>
    <n v="0"/>
    <n v="160.57"/>
    <s v="Venta"/>
    <s v="Global Office"/>
    <n v="1123.99"/>
    <n v="38.917210440456756"/>
    <n v="272.42047308319729"/>
    <n v="851.56952691680272"/>
  </r>
  <r>
    <n v="3238"/>
    <x v="475"/>
    <x v="0"/>
    <s v="PROD-010"/>
    <x v="4"/>
    <n v="-30"/>
    <n v="0"/>
    <n v="59.66"/>
    <s v="Venta"/>
    <s v="PC Gamers World"/>
    <n v="1789.8"/>
    <n v="10.520482758620702"/>
    <n v="315.61448275862108"/>
    <n v="1474.1855172413789"/>
  </r>
  <r>
    <n v="3239"/>
    <x v="475"/>
    <x v="2"/>
    <s v="PROD-004"/>
    <x v="9"/>
    <n v="170"/>
    <n v="182.71"/>
    <n v="0"/>
    <s v="Compra"/>
    <s v="TechSupplies Inc,"/>
    <n v="0"/>
    <n v="81.910562499999997"/>
    <n v="0"/>
    <n v="0"/>
  </r>
  <r>
    <n v="3240"/>
    <x v="475"/>
    <x v="2"/>
    <s v="PROD-008"/>
    <x v="5"/>
    <n v="61"/>
    <n v="45.2"/>
    <n v="0"/>
    <s v="Compra"/>
    <s v="TechSupplies Inc,"/>
    <n v="0"/>
    <n v="18.458651685393257"/>
    <n v="0"/>
    <n v="0"/>
  </r>
  <r>
    <n v="3241"/>
    <x v="475"/>
    <x v="1"/>
    <s v="PROD-002"/>
    <x v="2"/>
    <n v="30"/>
    <n v="443.98"/>
    <n v="0"/>
    <s v="Fabricación"/>
    <s v="N/A"/>
    <n v="0"/>
    <n v="206.67616747181975"/>
    <n v="0"/>
    <n v="0"/>
  </r>
  <r>
    <n v="3242"/>
    <x v="475"/>
    <x v="0"/>
    <s v="PROD-003"/>
    <x v="1"/>
    <n v="-11"/>
    <n v="0"/>
    <n v="159.82"/>
    <s v="Venta"/>
    <s v="CorpTech Solutions"/>
    <n v="1758.02"/>
    <n v="38.917210440456756"/>
    <n v="428.08931484502432"/>
    <n v="1329.9306851549757"/>
  </r>
  <r>
    <n v="3243"/>
    <x v="476"/>
    <x v="2"/>
    <s v="PROD-003"/>
    <x v="1"/>
    <n v="138"/>
    <n v="86.11"/>
    <n v="0"/>
    <s v="Compra"/>
    <s v="TechSupplies Inc,"/>
    <n v="0"/>
    <n v="38.917210440456756"/>
    <n v="0"/>
    <n v="0"/>
  </r>
  <r>
    <n v="3244"/>
    <x v="476"/>
    <x v="0"/>
    <s v="PROD-009"/>
    <x v="3"/>
    <n v="-10"/>
    <n v="0"/>
    <n v="297.20999999999998"/>
    <s v="Venta"/>
    <s v="Global Office"/>
    <n v="2972.1"/>
    <n v="66.956770642201846"/>
    <n v="669.56770642201843"/>
    <n v="2302.5322935779814"/>
  </r>
  <r>
    <n v="3245"/>
    <x v="476"/>
    <x v="0"/>
    <s v="PROD-007"/>
    <x v="0"/>
    <n v="-22"/>
    <n v="0"/>
    <n v="128.88999999999999"/>
    <s v="Venta"/>
    <s v="PC Gamers World"/>
    <n v="2835.58"/>
    <n v="28.701865793780652"/>
    <n v="631.4410474631743"/>
    <n v="2204.1389525368259"/>
  </r>
  <r>
    <n v="3246"/>
    <x v="476"/>
    <x v="0"/>
    <s v="PROD-008"/>
    <x v="5"/>
    <n v="-9"/>
    <n v="0"/>
    <n v="95.77"/>
    <s v="Venta"/>
    <s v="CorpTech Solutions"/>
    <n v="861.93"/>
    <n v="18.458651685393257"/>
    <n v="166.1278651685393"/>
    <n v="695.80213483146065"/>
  </r>
  <r>
    <n v="3247"/>
    <x v="476"/>
    <x v="2"/>
    <s v="PROD-006"/>
    <x v="7"/>
    <n v="244"/>
    <n v="35.950000000000003"/>
    <n v="0"/>
    <s v="Compra"/>
    <s v="TechSupplies Inc,"/>
    <n v="0"/>
    <n v="15.49574137931034"/>
    <n v="0"/>
    <n v="0"/>
  </r>
  <r>
    <n v="3248"/>
    <x v="476"/>
    <x v="2"/>
    <s v="PROD-006"/>
    <x v="7"/>
    <n v="191"/>
    <n v="36.5"/>
    <n v="0"/>
    <s v="Compra"/>
    <s v="TechSupplies Inc,"/>
    <n v="0"/>
    <n v="15.49574137931034"/>
    <n v="0"/>
    <n v="0"/>
  </r>
  <r>
    <n v="3249"/>
    <x v="476"/>
    <x v="0"/>
    <s v="PROD-003"/>
    <x v="1"/>
    <n v="-50"/>
    <n v="0"/>
    <n v="159.81"/>
    <s v="Venta"/>
    <s v="PC Gamers World"/>
    <n v="7990.5"/>
    <n v="38.917210440456756"/>
    <n v="1945.8605220228378"/>
    <n v="6044.6394779771617"/>
  </r>
  <r>
    <n v="3250"/>
    <x v="477"/>
    <x v="0"/>
    <s v="PROD-003"/>
    <x v="1"/>
    <n v="-36"/>
    <n v="0"/>
    <n v="160.58000000000001"/>
    <s v="Venta"/>
    <s v="Venta Directa Online"/>
    <n v="5780.88"/>
    <n v="38.917210440456756"/>
    <n v="1401.0195758564432"/>
    <n v="4379.8604241435569"/>
  </r>
  <r>
    <n v="3251"/>
    <x v="477"/>
    <x v="2"/>
    <s v="PROD-008"/>
    <x v="5"/>
    <n v="109"/>
    <n v="45.17"/>
    <n v="0"/>
    <s v="Compra"/>
    <s v="TechSupplies Inc,"/>
    <n v="0"/>
    <n v="18.458651685393257"/>
    <n v="0"/>
    <n v="0"/>
  </r>
  <r>
    <n v="3252"/>
    <x v="477"/>
    <x v="2"/>
    <s v="PROD-010"/>
    <x v="4"/>
    <n v="147"/>
    <n v="25.06"/>
    <n v="0"/>
    <s v="Compra"/>
    <s v="Componentes Globales"/>
    <n v="0"/>
    <n v="10.520482758620702"/>
    <n v="0"/>
    <n v="0"/>
  </r>
  <r>
    <n v="3253"/>
    <x v="477"/>
    <x v="0"/>
    <s v="PROD-002"/>
    <x v="2"/>
    <n v="-7"/>
    <n v="0"/>
    <n v="903.83"/>
    <s v="Venta"/>
    <s v="EducaTech"/>
    <n v="6326.81"/>
    <n v="206.67616747181975"/>
    <n v="1446.7331723027382"/>
    <n v="4880.0768276972622"/>
  </r>
  <r>
    <n v="3254"/>
    <x v="477"/>
    <x v="0"/>
    <s v="PROD-002"/>
    <x v="2"/>
    <n v="-42"/>
    <n v="0"/>
    <n v="908.91"/>
    <s v="Venta"/>
    <s v="PC Gamers World"/>
    <n v="38174.22"/>
    <n v="206.67616747181975"/>
    <n v="8680.3990338164294"/>
    <n v="29493.820966183572"/>
  </r>
  <r>
    <n v="3255"/>
    <x v="477"/>
    <x v="2"/>
    <s v="PROD-004"/>
    <x v="9"/>
    <n v="148"/>
    <n v="180.75"/>
    <n v="0"/>
    <s v="Compra"/>
    <s v="Componentes Globales"/>
    <n v="0"/>
    <n v="81.910562499999997"/>
    <n v="0"/>
    <n v="0"/>
  </r>
  <r>
    <n v="3256"/>
    <x v="478"/>
    <x v="0"/>
    <s v="PROD-005"/>
    <x v="8"/>
    <n v="-28"/>
    <n v="0"/>
    <n v="220.03"/>
    <s v="Venta"/>
    <s v="Venta Directa Online"/>
    <n v="6160.84"/>
    <n v="54.214840425531932"/>
    <n v="1518.0155319148942"/>
    <n v="4642.8244680851058"/>
  </r>
  <r>
    <n v="3257"/>
    <x v="478"/>
    <x v="0"/>
    <s v="PROD-009"/>
    <x v="3"/>
    <n v="-29"/>
    <n v="0"/>
    <n v="296.23"/>
    <s v="Venta"/>
    <s v="Global Office"/>
    <n v="8590.67"/>
    <n v="66.956770642201846"/>
    <n v="1941.7463486238535"/>
    <n v="6648.9236513761462"/>
  </r>
  <r>
    <n v="3258"/>
    <x v="478"/>
    <x v="0"/>
    <s v="PROD-001"/>
    <x v="6"/>
    <n v="-45"/>
    <n v="0"/>
    <n v="500.59"/>
    <s v="Venta"/>
    <s v="CorpTech Solutions"/>
    <n v="22526.55"/>
    <n v="111.99406451612904"/>
    <n v="5039.7329032258067"/>
    <n v="17486.817096774193"/>
  </r>
  <r>
    <n v="3259"/>
    <x v="478"/>
    <x v="2"/>
    <s v="PROD-010"/>
    <x v="4"/>
    <n v="121"/>
    <n v="25.47"/>
    <n v="0"/>
    <s v="Compra"/>
    <s v="TechSupplies Inc,"/>
    <n v="0"/>
    <n v="10.520482758620702"/>
    <n v="0"/>
    <n v="0"/>
  </r>
  <r>
    <n v="3260"/>
    <x v="478"/>
    <x v="2"/>
    <s v="PROD-005"/>
    <x v="8"/>
    <n v="82"/>
    <n v="121.47"/>
    <n v="0"/>
    <s v="Compra"/>
    <s v="VisionParts"/>
    <n v="0"/>
    <n v="54.214840425531932"/>
    <n v="0"/>
    <n v="0"/>
  </r>
  <r>
    <n v="3261"/>
    <x v="478"/>
    <x v="0"/>
    <s v="PROD-005"/>
    <x v="8"/>
    <n v="-10"/>
    <n v="0"/>
    <n v="218.42"/>
    <s v="Venta"/>
    <s v="Venta Directa Online"/>
    <n v="2184.1999999999998"/>
    <n v="54.214840425531932"/>
    <n v="542.14840425531929"/>
    <n v="1642.0515957446805"/>
  </r>
  <r>
    <n v="3262"/>
    <x v="478"/>
    <x v="2"/>
    <s v="PROD-005"/>
    <x v="8"/>
    <n v="247"/>
    <n v="119.37"/>
    <n v="0"/>
    <s v="Compra"/>
    <s v="PowerCell Co,"/>
    <n v="0"/>
    <n v="54.214840425531932"/>
    <n v="0"/>
    <n v="0"/>
  </r>
  <r>
    <n v="3263"/>
    <x v="479"/>
    <x v="0"/>
    <s v="PROD-007"/>
    <x v="0"/>
    <n v="-39"/>
    <n v="0"/>
    <n v="129.79"/>
    <s v="Venta"/>
    <s v="EducaTech"/>
    <n v="5061.8099999999995"/>
    <n v="28.701865793780652"/>
    <n v="1119.3727659574454"/>
    <n v="3942.4372340425543"/>
  </r>
  <r>
    <n v="3264"/>
    <x v="479"/>
    <x v="1"/>
    <s v="PROD-001"/>
    <x v="6"/>
    <n v="75"/>
    <n v="254.73"/>
    <n v="0"/>
    <s v="Fabricación"/>
    <s v="N/A"/>
    <n v="0"/>
    <n v="111.99406451612904"/>
    <n v="0"/>
    <n v="0"/>
  </r>
  <r>
    <n v="3265"/>
    <x v="479"/>
    <x v="0"/>
    <s v="PROD-002"/>
    <x v="2"/>
    <n v="-35"/>
    <n v="0"/>
    <n v="902.04"/>
    <s v="Venta"/>
    <s v="CorpTech Solutions"/>
    <n v="31571.399999999998"/>
    <n v="206.67616747181975"/>
    <n v="7233.6658615136912"/>
    <n v="24337.734138486307"/>
  </r>
  <r>
    <n v="3266"/>
    <x v="479"/>
    <x v="2"/>
    <s v="PROD-006"/>
    <x v="7"/>
    <n v="189"/>
    <n v="35.85"/>
    <n v="0"/>
    <s v="Compra"/>
    <s v="VisionParts"/>
    <n v="0"/>
    <n v="15.49574137931034"/>
    <n v="0"/>
    <n v="0"/>
  </r>
  <r>
    <n v="3267"/>
    <x v="479"/>
    <x v="0"/>
    <s v="PROD-008"/>
    <x v="5"/>
    <n v="-19"/>
    <n v="0"/>
    <n v="94.39"/>
    <s v="Venta"/>
    <s v="EducaTech"/>
    <n v="1793.41"/>
    <n v="18.458651685393257"/>
    <n v="350.71438202247185"/>
    <n v="1442.6956179775282"/>
  </r>
  <r>
    <n v="3268"/>
    <x v="479"/>
    <x v="0"/>
    <s v="PROD-004"/>
    <x v="9"/>
    <n v="-8"/>
    <n v="0"/>
    <n v="348.63"/>
    <s v="Venta"/>
    <s v="CorpTech Solutions"/>
    <n v="2789.04"/>
    <n v="81.910562499999997"/>
    <n v="655.28449999999998"/>
    <n v="2133.7555000000002"/>
  </r>
  <r>
    <n v="3269"/>
    <x v="479"/>
    <x v="2"/>
    <s v="PROD-004"/>
    <x v="9"/>
    <n v="249"/>
    <n v="177.66"/>
    <n v="0"/>
    <s v="Compra"/>
    <s v="TechSupplies Inc,"/>
    <n v="0"/>
    <n v="81.910562499999997"/>
    <n v="0"/>
    <n v="0"/>
  </r>
  <r>
    <n v="3270"/>
    <x v="480"/>
    <x v="1"/>
    <s v="PROD-001"/>
    <x v="6"/>
    <n v="26"/>
    <n v="246.83"/>
    <n v="0"/>
    <s v="Fabricación"/>
    <s v="N/A"/>
    <n v="0"/>
    <n v="111.99406451612904"/>
    <n v="0"/>
    <n v="0"/>
  </r>
  <r>
    <n v="3271"/>
    <x v="480"/>
    <x v="0"/>
    <s v="PROD-007"/>
    <x v="0"/>
    <n v="-38"/>
    <n v="0"/>
    <n v="130.38"/>
    <s v="Venta"/>
    <s v="EducaTech"/>
    <n v="4954.4399999999996"/>
    <n v="28.701865793780652"/>
    <n v="1090.6709001636648"/>
    <n v="3863.769099836335"/>
  </r>
  <r>
    <n v="3272"/>
    <x v="480"/>
    <x v="1"/>
    <s v="PROD-001"/>
    <x v="6"/>
    <n v="59"/>
    <n v="247.46"/>
    <n v="0"/>
    <s v="Fabricación"/>
    <s v="N/A"/>
    <n v="0"/>
    <n v="111.99406451612904"/>
    <n v="0"/>
    <n v="0"/>
  </r>
  <r>
    <n v="3273"/>
    <x v="480"/>
    <x v="1"/>
    <s v="PROD-002"/>
    <x v="2"/>
    <n v="55"/>
    <n v="445.83"/>
    <n v="0"/>
    <s v="Fabricación"/>
    <s v="N/A"/>
    <n v="0"/>
    <n v="206.67616747181975"/>
    <n v="0"/>
    <n v="0"/>
  </r>
  <r>
    <n v="3274"/>
    <x v="480"/>
    <x v="0"/>
    <s v="PROD-003"/>
    <x v="1"/>
    <n v="-17"/>
    <n v="0"/>
    <n v="160.88999999999999"/>
    <s v="Venta"/>
    <s v="CorpTech Solutions"/>
    <n v="2735.1299999999997"/>
    <n v="38.917210440456756"/>
    <n v="661.59257748776486"/>
    <n v="2073.537422512235"/>
  </r>
  <r>
    <n v="3275"/>
    <x v="480"/>
    <x v="0"/>
    <s v="PROD-003"/>
    <x v="1"/>
    <n v="-29"/>
    <n v="0"/>
    <n v="160.16999999999999"/>
    <s v="Venta"/>
    <s v="EducaTech"/>
    <n v="4644.9299999999994"/>
    <n v="38.917210440456756"/>
    <n v="1128.5991027732459"/>
    <n v="3516.3308972267532"/>
  </r>
  <r>
    <n v="3276"/>
    <x v="480"/>
    <x v="0"/>
    <s v="PROD-009"/>
    <x v="3"/>
    <n v="-23"/>
    <n v="0"/>
    <n v="301.75"/>
    <s v="Venta"/>
    <s v="CorpTech Solutions"/>
    <n v="6940.25"/>
    <n v="66.956770642201846"/>
    <n v="1540.0057247706425"/>
    <n v="5400.2442752293573"/>
  </r>
  <r>
    <n v="3277"/>
    <x v="481"/>
    <x v="2"/>
    <s v="PROD-005"/>
    <x v="8"/>
    <n v="239"/>
    <n v="120.05"/>
    <n v="0"/>
    <s v="Compra"/>
    <s v="PowerCell Co,"/>
    <n v="0"/>
    <n v="54.214840425531932"/>
    <n v="0"/>
    <n v="0"/>
  </r>
  <r>
    <n v="3278"/>
    <x v="481"/>
    <x v="2"/>
    <s v="PROD-010"/>
    <x v="4"/>
    <n v="100"/>
    <n v="24.83"/>
    <n v="0"/>
    <s v="Compra"/>
    <s v="PowerCell Co,"/>
    <n v="0"/>
    <n v="10.520482758620702"/>
    <n v="0"/>
    <n v="0"/>
  </r>
  <r>
    <n v="3279"/>
    <x v="481"/>
    <x v="0"/>
    <s v="PROD-006"/>
    <x v="7"/>
    <n v="-11"/>
    <n v="0"/>
    <n v="79.819999999999993"/>
    <s v="Venta"/>
    <s v="EducaTech"/>
    <n v="878.02"/>
    <n v="15.49574137931034"/>
    <n v="170.45315517241374"/>
    <n v="707.56684482758624"/>
  </r>
  <r>
    <n v="3280"/>
    <x v="481"/>
    <x v="0"/>
    <s v="PROD-001"/>
    <x v="6"/>
    <n v="-37"/>
    <n v="0"/>
    <n v="495.46"/>
    <s v="Venta"/>
    <s v="CorpTech Solutions"/>
    <n v="18332.02"/>
    <n v="111.99406451612904"/>
    <n v="4143.7803870967746"/>
    <n v="14188.239612903226"/>
  </r>
  <r>
    <n v="3281"/>
    <x v="481"/>
    <x v="2"/>
    <s v="PROD-007"/>
    <x v="0"/>
    <n v="59"/>
    <n v="65.849999999999994"/>
    <n v="0"/>
    <s v="Compra"/>
    <s v="TechSupplies Inc,"/>
    <n v="0"/>
    <n v="28.701865793780652"/>
    <n v="0"/>
    <n v="0"/>
  </r>
  <r>
    <n v="3282"/>
    <x v="481"/>
    <x v="2"/>
    <s v="PROD-010"/>
    <x v="4"/>
    <n v="282"/>
    <n v="25.25"/>
    <n v="0"/>
    <s v="Compra"/>
    <s v="PowerCell Co,"/>
    <n v="0"/>
    <n v="10.520482758620702"/>
    <n v="0"/>
    <n v="0"/>
  </r>
  <r>
    <n v="3283"/>
    <x v="481"/>
    <x v="0"/>
    <s v="PROD-010"/>
    <x v="4"/>
    <n v="-49"/>
    <n v="0"/>
    <n v="59.48"/>
    <s v="Venta"/>
    <s v="Venta Directa Online"/>
    <n v="2914.52"/>
    <n v="10.520482758620702"/>
    <n v="515.50365517241437"/>
    <n v="2399.0163448275857"/>
  </r>
  <r>
    <n v="3284"/>
    <x v="482"/>
    <x v="1"/>
    <s v="PROD-001"/>
    <x v="6"/>
    <n v="70"/>
    <n v="255.09"/>
    <n v="0"/>
    <s v="Fabricación"/>
    <s v="N/A"/>
    <n v="0"/>
    <n v="111.99406451612904"/>
    <n v="0"/>
    <n v="0"/>
  </r>
  <r>
    <n v="3285"/>
    <x v="482"/>
    <x v="0"/>
    <s v="PROD-005"/>
    <x v="8"/>
    <n v="-8"/>
    <n v="0"/>
    <n v="217.82"/>
    <s v="Venta"/>
    <s v="PC Gamers World"/>
    <n v="1742.56"/>
    <n v="54.214840425531932"/>
    <n v="433.71872340425546"/>
    <n v="1308.8412765957446"/>
  </r>
  <r>
    <n v="3286"/>
    <x v="482"/>
    <x v="1"/>
    <s v="PROD-002"/>
    <x v="2"/>
    <n v="41"/>
    <n v="454.34"/>
    <n v="0"/>
    <s v="Fabricación"/>
    <s v="N/A"/>
    <n v="0"/>
    <n v="206.67616747181975"/>
    <n v="0"/>
    <n v="0"/>
  </r>
  <r>
    <n v="3287"/>
    <x v="482"/>
    <x v="2"/>
    <s v="PROD-003"/>
    <x v="1"/>
    <n v="150"/>
    <n v="85.85"/>
    <n v="0"/>
    <s v="Compra"/>
    <s v="VisionParts"/>
    <n v="0"/>
    <n v="38.917210440456756"/>
    <n v="0"/>
    <n v="0"/>
  </r>
  <r>
    <n v="3288"/>
    <x v="482"/>
    <x v="2"/>
    <s v="PROD-004"/>
    <x v="9"/>
    <n v="268"/>
    <n v="178.21"/>
    <n v="0"/>
    <s v="Compra"/>
    <s v="Componentes Globales"/>
    <n v="0"/>
    <n v="81.910562499999997"/>
    <n v="0"/>
    <n v="0"/>
  </r>
  <r>
    <n v="3289"/>
    <x v="482"/>
    <x v="2"/>
    <s v="PROD-006"/>
    <x v="7"/>
    <n v="80"/>
    <n v="35.909999999999997"/>
    <n v="0"/>
    <s v="Compra"/>
    <s v="Componentes Globales"/>
    <n v="0"/>
    <n v="15.49574137931034"/>
    <n v="0"/>
    <n v="0"/>
  </r>
  <r>
    <n v="3290"/>
    <x v="483"/>
    <x v="0"/>
    <s v="PROD-006"/>
    <x v="7"/>
    <n v="-29"/>
    <n v="0"/>
    <n v="80.59"/>
    <s v="Venta"/>
    <s v="EducaTech"/>
    <n v="2337.11"/>
    <n v="15.49574137931034"/>
    <n v="449.37649999999985"/>
    <n v="1887.7335000000003"/>
  </r>
  <r>
    <n v="3291"/>
    <x v="483"/>
    <x v="2"/>
    <s v="PROD-008"/>
    <x v="5"/>
    <n v="75"/>
    <n v="44.21"/>
    <n v="0"/>
    <s v="Compra"/>
    <s v="Componentes Globales"/>
    <n v="0"/>
    <n v="18.458651685393257"/>
    <n v="0"/>
    <n v="0"/>
  </r>
  <r>
    <n v="3292"/>
    <x v="483"/>
    <x v="0"/>
    <s v="PROD-003"/>
    <x v="1"/>
    <n v="-10"/>
    <n v="0"/>
    <n v="161.22999999999999"/>
    <s v="Venta"/>
    <s v="CorpTech Solutions"/>
    <n v="1612.3"/>
    <n v="38.917210440456756"/>
    <n v="389.17210440456756"/>
    <n v="1223.1278955954324"/>
  </r>
  <r>
    <n v="3293"/>
    <x v="483"/>
    <x v="0"/>
    <s v="PROD-002"/>
    <x v="2"/>
    <n v="-18"/>
    <n v="0"/>
    <n v="893.32"/>
    <s v="Venta"/>
    <s v="CorpTech Solutions"/>
    <n v="16079.76"/>
    <n v="206.67616747181975"/>
    <n v="3720.1710144927556"/>
    <n v="12359.588985507246"/>
  </r>
  <r>
    <n v="3294"/>
    <x v="483"/>
    <x v="1"/>
    <s v="PROD-009"/>
    <x v="3"/>
    <n v="36"/>
    <n v="147.79"/>
    <n v="0"/>
    <s v="Fabricación"/>
    <s v="N/A"/>
    <n v="0"/>
    <n v="66.956770642201846"/>
    <n v="0"/>
    <n v="0"/>
  </r>
  <r>
    <n v="3295"/>
    <x v="483"/>
    <x v="1"/>
    <s v="PROD-009"/>
    <x v="3"/>
    <n v="32"/>
    <n v="152.62"/>
    <n v="0"/>
    <s v="Fabricación"/>
    <s v="N/A"/>
    <n v="0"/>
    <n v="66.956770642201846"/>
    <n v="0"/>
    <n v="0"/>
  </r>
  <r>
    <n v="3296"/>
    <x v="483"/>
    <x v="0"/>
    <s v="PROD-005"/>
    <x v="8"/>
    <n v="-6"/>
    <n v="0"/>
    <n v="221.02"/>
    <s v="Venta"/>
    <s v="PC Gamers World"/>
    <n v="1326.1200000000001"/>
    <n v="54.214840425531932"/>
    <n v="325.28904255319162"/>
    <n v="1000.8309574468085"/>
  </r>
  <r>
    <n v="3297"/>
    <x v="484"/>
    <x v="1"/>
    <s v="PROD-009"/>
    <x v="3"/>
    <n v="94"/>
    <n v="152.35"/>
    <n v="0"/>
    <s v="Fabricación"/>
    <s v="N/A"/>
    <n v="0"/>
    <n v="66.956770642201846"/>
    <n v="0"/>
    <n v="0"/>
  </r>
  <r>
    <n v="3298"/>
    <x v="484"/>
    <x v="1"/>
    <s v="PROD-002"/>
    <x v="2"/>
    <n v="60"/>
    <n v="458.57"/>
    <n v="0"/>
    <s v="Fabricación"/>
    <s v="N/A"/>
    <n v="0"/>
    <n v="206.67616747181975"/>
    <n v="0"/>
    <n v="0"/>
  </r>
  <r>
    <n v="3299"/>
    <x v="484"/>
    <x v="1"/>
    <s v="PROD-002"/>
    <x v="2"/>
    <n v="41"/>
    <n v="455.15"/>
    <n v="0"/>
    <s v="Fabricación"/>
    <s v="N/A"/>
    <n v="0"/>
    <n v="206.67616747181975"/>
    <n v="0"/>
    <n v="0"/>
  </r>
  <r>
    <n v="3300"/>
    <x v="484"/>
    <x v="1"/>
    <s v="PROD-001"/>
    <x v="6"/>
    <n v="20"/>
    <n v="255.76"/>
    <n v="0"/>
    <s v="Fabricación"/>
    <s v="N/A"/>
    <n v="0"/>
    <n v="111.99406451612904"/>
    <n v="0"/>
    <n v="0"/>
  </r>
  <r>
    <n v="3301"/>
    <x v="484"/>
    <x v="2"/>
    <s v="PROD-003"/>
    <x v="1"/>
    <n v="291"/>
    <n v="84.19"/>
    <n v="0"/>
    <s v="Compra"/>
    <s v="TechSupplies Inc,"/>
    <n v="0"/>
    <n v="38.917210440456756"/>
    <n v="0"/>
    <n v="0"/>
  </r>
  <r>
    <n v="3302"/>
    <x v="484"/>
    <x v="0"/>
    <s v="PROD-007"/>
    <x v="0"/>
    <n v="-35"/>
    <n v="0"/>
    <n v="129.99"/>
    <s v="Venta"/>
    <s v="PC Gamers World"/>
    <n v="4549.6500000000005"/>
    <n v="28.701865793780652"/>
    <n v="1004.5653027823228"/>
    <n v="3545.0846972176778"/>
  </r>
  <r>
    <n v="3303"/>
    <x v="484"/>
    <x v="0"/>
    <s v="PROD-010"/>
    <x v="4"/>
    <n v="-19"/>
    <n v="0"/>
    <n v="60.3"/>
    <s v="Venta"/>
    <s v="PC Gamers World"/>
    <n v="1145.7"/>
    <n v="10.520482758620702"/>
    <n v="199.88917241379335"/>
    <n v="945.81082758620664"/>
  </r>
  <r>
    <n v="3304"/>
    <x v="485"/>
    <x v="0"/>
    <s v="PROD-005"/>
    <x v="8"/>
    <n v="-9"/>
    <n v="0"/>
    <n v="217.93"/>
    <s v="Venta"/>
    <s v="CorpTech Solutions"/>
    <n v="1961.3700000000001"/>
    <n v="54.214840425531932"/>
    <n v="487.93356382978737"/>
    <n v="1473.4364361702128"/>
  </r>
  <r>
    <n v="3305"/>
    <x v="485"/>
    <x v="2"/>
    <s v="PROD-006"/>
    <x v="7"/>
    <n v="69"/>
    <n v="35.840000000000003"/>
    <n v="0"/>
    <s v="Compra"/>
    <s v="PowerCell Co,"/>
    <n v="0"/>
    <n v="15.49574137931034"/>
    <n v="0"/>
    <n v="0"/>
  </r>
  <r>
    <n v="3306"/>
    <x v="485"/>
    <x v="0"/>
    <s v="PROD-007"/>
    <x v="0"/>
    <n v="-26"/>
    <n v="0"/>
    <n v="129.30000000000001"/>
    <s v="Venta"/>
    <s v="EducaTech"/>
    <n v="3361.8"/>
    <n v="28.701865793780652"/>
    <n v="746.24851063829692"/>
    <n v="2615.5514893617033"/>
  </r>
  <r>
    <n v="3307"/>
    <x v="485"/>
    <x v="1"/>
    <s v="PROD-001"/>
    <x v="6"/>
    <n v="75"/>
    <n v="251.67"/>
    <n v="0"/>
    <s v="Fabricación"/>
    <s v="N/A"/>
    <n v="0"/>
    <n v="111.99406451612904"/>
    <n v="0"/>
    <n v="0"/>
  </r>
  <r>
    <n v="3308"/>
    <x v="485"/>
    <x v="0"/>
    <s v="PROD-004"/>
    <x v="9"/>
    <n v="-24"/>
    <n v="0"/>
    <n v="346.77"/>
    <s v="Venta"/>
    <s v="CorpTech Solutions"/>
    <n v="8322.48"/>
    <n v="81.910562499999997"/>
    <n v="1965.8534999999999"/>
    <n v="6356.6264999999994"/>
  </r>
  <r>
    <n v="3309"/>
    <x v="485"/>
    <x v="1"/>
    <s v="PROD-009"/>
    <x v="3"/>
    <n v="28"/>
    <n v="149.72999999999999"/>
    <n v="0"/>
    <s v="Fabricación"/>
    <s v="N/A"/>
    <n v="0"/>
    <n v="66.956770642201846"/>
    <n v="0"/>
    <n v="0"/>
  </r>
  <r>
    <n v="3310"/>
    <x v="485"/>
    <x v="0"/>
    <s v="PROD-004"/>
    <x v="9"/>
    <n v="-47"/>
    <n v="0"/>
    <n v="349.99"/>
    <s v="Venta"/>
    <s v="PC Gamers World"/>
    <n v="16449.53"/>
    <n v="81.910562499999997"/>
    <n v="3849.7964374999997"/>
    <n v="12599.7335625"/>
  </r>
  <r>
    <n v="3311"/>
    <x v="486"/>
    <x v="2"/>
    <s v="PROD-005"/>
    <x v="8"/>
    <n v="124"/>
    <n v="117.97"/>
    <n v="0"/>
    <s v="Compra"/>
    <s v="PowerCell Co,"/>
    <n v="0"/>
    <n v="54.214840425531932"/>
    <n v="0"/>
    <n v="0"/>
  </r>
  <r>
    <n v="3312"/>
    <x v="486"/>
    <x v="0"/>
    <s v="PROD-003"/>
    <x v="1"/>
    <n v="-7"/>
    <n v="0"/>
    <n v="159.16999999999999"/>
    <s v="Venta"/>
    <s v="PC Gamers World"/>
    <n v="1114.1899999999998"/>
    <n v="38.917210440456756"/>
    <n v="272.42047308319729"/>
    <n v="841.76952691680253"/>
  </r>
  <r>
    <n v="3313"/>
    <x v="486"/>
    <x v="0"/>
    <s v="PROD-001"/>
    <x v="6"/>
    <n v="-19"/>
    <n v="0"/>
    <n v="498.53"/>
    <s v="Venta"/>
    <s v="EducaTech"/>
    <n v="9472.07"/>
    <n v="111.99406451612904"/>
    <n v="2127.8872258064516"/>
    <n v="7344.1827741935485"/>
  </r>
  <r>
    <n v="3314"/>
    <x v="486"/>
    <x v="0"/>
    <s v="PROD-008"/>
    <x v="5"/>
    <n v="-15"/>
    <n v="0"/>
    <n v="94.07"/>
    <s v="Venta"/>
    <s v="EducaTech"/>
    <n v="1411.05"/>
    <n v="18.458651685393257"/>
    <n v="276.87977528089885"/>
    <n v="1134.170224719101"/>
  </r>
  <r>
    <n v="3315"/>
    <x v="486"/>
    <x v="0"/>
    <s v="PROD-006"/>
    <x v="7"/>
    <n v="-15"/>
    <n v="0"/>
    <n v="79.94"/>
    <s v="Venta"/>
    <s v="EducaTech"/>
    <n v="1199.0999999999999"/>
    <n v="15.49574137931034"/>
    <n v="232.4361206896551"/>
    <n v="966.66387931034478"/>
  </r>
  <r>
    <n v="3316"/>
    <x v="486"/>
    <x v="0"/>
    <s v="PROD-006"/>
    <x v="7"/>
    <n v="-42"/>
    <n v="0"/>
    <n v="80.2"/>
    <s v="Venta"/>
    <s v="CorpTech Solutions"/>
    <n v="3368.4"/>
    <n v="15.49574137931034"/>
    <n v="650.82113793103429"/>
    <n v="2717.5788620689659"/>
  </r>
  <r>
    <n v="3317"/>
    <x v="486"/>
    <x v="2"/>
    <s v="PROD-006"/>
    <x v="7"/>
    <n v="296"/>
    <n v="35.97"/>
    <n v="0"/>
    <s v="Compra"/>
    <s v="PowerCell Co,"/>
    <n v="0"/>
    <n v="15.49574137931034"/>
    <n v="0"/>
    <n v="0"/>
  </r>
  <r>
    <n v="3318"/>
    <x v="487"/>
    <x v="0"/>
    <s v="PROD-004"/>
    <x v="9"/>
    <n v="-50"/>
    <n v="0"/>
    <n v="351.03"/>
    <s v="Venta"/>
    <s v="EducaTech"/>
    <n v="17551.5"/>
    <n v="81.910562499999997"/>
    <n v="4095.5281249999998"/>
    <n v="13455.971874999999"/>
  </r>
  <r>
    <n v="3319"/>
    <x v="487"/>
    <x v="2"/>
    <s v="PROD-005"/>
    <x v="8"/>
    <n v="148"/>
    <n v="121.31"/>
    <n v="0"/>
    <s v="Compra"/>
    <s v="VisionParts"/>
    <n v="0"/>
    <n v="54.214840425531932"/>
    <n v="0"/>
    <n v="0"/>
  </r>
  <r>
    <n v="3320"/>
    <x v="487"/>
    <x v="0"/>
    <s v="PROD-005"/>
    <x v="8"/>
    <n v="-44"/>
    <n v="0"/>
    <n v="222.05"/>
    <s v="Venta"/>
    <s v="PC Gamers World"/>
    <n v="9770.2000000000007"/>
    <n v="54.214840425531932"/>
    <n v="2385.4529787234051"/>
    <n v="7384.7470212765957"/>
  </r>
  <r>
    <n v="3321"/>
    <x v="487"/>
    <x v="0"/>
    <s v="PROD-004"/>
    <x v="9"/>
    <n v="-22"/>
    <n v="0"/>
    <n v="347.42"/>
    <s v="Venta"/>
    <s v="CorpTech Solutions"/>
    <n v="7643.2400000000007"/>
    <n v="81.910562499999997"/>
    <n v="1802.032375"/>
    <n v="5841.2076250000009"/>
  </r>
  <r>
    <n v="3322"/>
    <x v="487"/>
    <x v="0"/>
    <s v="PROD-007"/>
    <x v="0"/>
    <n v="-26"/>
    <n v="0"/>
    <n v="129.03"/>
    <s v="Venta"/>
    <s v="EducaTech"/>
    <n v="3354.78"/>
    <n v="28.701865793780652"/>
    <n v="746.24851063829692"/>
    <n v="2608.5314893617033"/>
  </r>
  <r>
    <n v="3323"/>
    <x v="487"/>
    <x v="2"/>
    <s v="PROD-003"/>
    <x v="1"/>
    <n v="79"/>
    <n v="86.66"/>
    <n v="0"/>
    <s v="Compra"/>
    <s v="Componentes Globales"/>
    <n v="0"/>
    <n v="38.917210440456756"/>
    <n v="0"/>
    <n v="0"/>
  </r>
  <r>
    <n v="3324"/>
    <x v="488"/>
    <x v="0"/>
    <s v="PROD-005"/>
    <x v="8"/>
    <n v="-5"/>
    <n v="0"/>
    <n v="221.31"/>
    <s v="Venta"/>
    <s v="CorpTech Solutions"/>
    <n v="1106.55"/>
    <n v="54.214840425531932"/>
    <n v="271.07420212765965"/>
    <n v="835.47579787234031"/>
  </r>
  <r>
    <n v="3325"/>
    <x v="488"/>
    <x v="2"/>
    <s v="PROD-005"/>
    <x v="8"/>
    <n v="89"/>
    <n v="121.12"/>
    <n v="0"/>
    <s v="Compra"/>
    <s v="Componentes Globales"/>
    <n v="0"/>
    <n v="54.214840425531932"/>
    <n v="0"/>
    <n v="0"/>
  </r>
  <r>
    <n v="3326"/>
    <x v="488"/>
    <x v="1"/>
    <s v="PROD-001"/>
    <x v="6"/>
    <n v="37"/>
    <n v="254.64"/>
    <n v="0"/>
    <s v="Fabricación"/>
    <s v="N/A"/>
    <n v="0"/>
    <n v="111.99406451612904"/>
    <n v="0"/>
    <n v="0"/>
  </r>
  <r>
    <n v="3327"/>
    <x v="488"/>
    <x v="0"/>
    <s v="PROD-002"/>
    <x v="2"/>
    <n v="-48"/>
    <n v="0"/>
    <n v="905.56"/>
    <s v="Venta"/>
    <s v="Venta Directa Online"/>
    <n v="43466.879999999997"/>
    <n v="206.67616747181975"/>
    <n v="9920.4560386473477"/>
    <n v="33546.423961352652"/>
  </r>
  <r>
    <n v="3328"/>
    <x v="488"/>
    <x v="0"/>
    <s v="PROD-010"/>
    <x v="4"/>
    <n v="-28"/>
    <n v="0"/>
    <n v="60.46"/>
    <s v="Venta"/>
    <s v="EducaTech"/>
    <n v="1692.88"/>
    <n v="10.520482758620702"/>
    <n v="294.57351724137965"/>
    <n v="1398.3064827586204"/>
  </r>
  <r>
    <n v="3329"/>
    <x v="488"/>
    <x v="0"/>
    <s v="PROD-006"/>
    <x v="7"/>
    <n v="-22"/>
    <n v="0"/>
    <n v="80.56"/>
    <s v="Venta"/>
    <s v="EducaTech"/>
    <n v="1772.3200000000002"/>
    <n v="15.49574137931034"/>
    <n v="340.90631034482749"/>
    <n v="1431.4136896551727"/>
  </r>
  <r>
    <n v="3330"/>
    <x v="488"/>
    <x v="0"/>
    <s v="PROD-007"/>
    <x v="0"/>
    <n v="-45"/>
    <n v="0"/>
    <n v="131.25"/>
    <s v="Venta"/>
    <s v="CorpTech Solutions"/>
    <n v="5906.25"/>
    <n v="28.701865793780652"/>
    <n v="1291.5839607201294"/>
    <n v="4614.6660392798703"/>
  </r>
  <r>
    <n v="3331"/>
    <x v="489"/>
    <x v="0"/>
    <s v="PROD-009"/>
    <x v="3"/>
    <n v="-48"/>
    <n v="0"/>
    <n v="300.76"/>
    <s v="Venta"/>
    <s v="CorpTech Solutions"/>
    <n v="14436.48"/>
    <n v="66.956770642201846"/>
    <n v="3213.9249908256888"/>
    <n v="11222.55500917431"/>
  </r>
  <r>
    <n v="3332"/>
    <x v="489"/>
    <x v="2"/>
    <s v="PROD-006"/>
    <x v="7"/>
    <n v="54"/>
    <n v="35.46"/>
    <n v="0"/>
    <s v="Compra"/>
    <s v="PowerCell Co,"/>
    <n v="0"/>
    <n v="15.49574137931034"/>
    <n v="0"/>
    <n v="0"/>
  </r>
  <r>
    <n v="3333"/>
    <x v="489"/>
    <x v="2"/>
    <s v="PROD-007"/>
    <x v="0"/>
    <n v="258"/>
    <n v="65.27"/>
    <n v="0"/>
    <s v="Compra"/>
    <s v="Componentes Globales"/>
    <n v="0"/>
    <n v="28.701865793780652"/>
    <n v="0"/>
    <n v="0"/>
  </r>
  <r>
    <n v="3334"/>
    <x v="489"/>
    <x v="0"/>
    <s v="PROD-009"/>
    <x v="3"/>
    <n v="-23"/>
    <n v="0"/>
    <n v="297.72000000000003"/>
    <s v="Venta"/>
    <s v="Global Office"/>
    <n v="6847.56"/>
    <n v="66.956770642201846"/>
    <n v="1540.0057247706425"/>
    <n v="5307.5542752293577"/>
  </r>
  <r>
    <n v="3335"/>
    <x v="489"/>
    <x v="0"/>
    <s v="PROD-003"/>
    <x v="1"/>
    <n v="-29"/>
    <n v="0"/>
    <n v="159.52000000000001"/>
    <s v="Venta"/>
    <s v="Venta Directa Online"/>
    <n v="4626.08"/>
    <n v="38.917210440456756"/>
    <n v="1128.5991027732459"/>
    <n v="3497.4808972267538"/>
  </r>
  <r>
    <n v="3336"/>
    <x v="489"/>
    <x v="1"/>
    <s v="PROD-002"/>
    <x v="2"/>
    <n v="20"/>
    <n v="442.98"/>
    <n v="0"/>
    <s v="Fabricación"/>
    <s v="N/A"/>
    <n v="0"/>
    <n v="206.67616747181975"/>
    <n v="0"/>
    <n v="0"/>
  </r>
  <r>
    <n v="3337"/>
    <x v="489"/>
    <x v="0"/>
    <s v="PROD-005"/>
    <x v="8"/>
    <n v="-33"/>
    <n v="0"/>
    <n v="219.05"/>
    <s v="Venta"/>
    <s v="Global Office"/>
    <n v="7228.6500000000005"/>
    <n v="54.214840425531932"/>
    <n v="1789.0897340425538"/>
    <n v="5439.560265957447"/>
  </r>
  <r>
    <n v="3338"/>
    <x v="490"/>
    <x v="0"/>
    <s v="PROD-004"/>
    <x v="9"/>
    <n v="-29"/>
    <n v="0"/>
    <n v="350.61"/>
    <s v="Venta"/>
    <s v="Global Office"/>
    <n v="10167.69"/>
    <n v="81.910562499999997"/>
    <n v="2375.4063124999998"/>
    <n v="7792.2836875000012"/>
  </r>
  <r>
    <n v="3339"/>
    <x v="490"/>
    <x v="0"/>
    <s v="PROD-010"/>
    <x v="4"/>
    <n v="-12"/>
    <n v="0"/>
    <n v="59.58"/>
    <s v="Venta"/>
    <s v="Global Office"/>
    <n v="714.96"/>
    <n v="10.520482758620702"/>
    <n v="126.24579310344842"/>
    <n v="588.71420689655156"/>
  </r>
  <r>
    <n v="3340"/>
    <x v="490"/>
    <x v="1"/>
    <s v="PROD-002"/>
    <x v="2"/>
    <n v="78"/>
    <n v="446.25"/>
    <n v="0"/>
    <s v="Fabricación"/>
    <s v="N/A"/>
    <n v="0"/>
    <n v="206.67616747181975"/>
    <n v="0"/>
    <n v="0"/>
  </r>
  <r>
    <n v="3341"/>
    <x v="490"/>
    <x v="0"/>
    <s v="PROD-009"/>
    <x v="3"/>
    <n v="-45"/>
    <n v="0"/>
    <n v="300.77999999999997"/>
    <s v="Venta"/>
    <s v="PC Gamers World"/>
    <n v="13535.099999999999"/>
    <n v="66.956770642201846"/>
    <n v="3013.0546788990832"/>
    <n v="10522.045321100915"/>
  </r>
  <r>
    <n v="3342"/>
    <x v="490"/>
    <x v="0"/>
    <s v="PROD-009"/>
    <x v="3"/>
    <n v="-9"/>
    <n v="0"/>
    <n v="299.17"/>
    <s v="Venta"/>
    <s v="Global Office"/>
    <n v="2692.53"/>
    <n v="66.956770642201846"/>
    <n v="602.6109357798166"/>
    <n v="2089.9190642201838"/>
  </r>
  <r>
    <n v="3343"/>
    <x v="490"/>
    <x v="2"/>
    <s v="PROD-007"/>
    <x v="0"/>
    <n v="182"/>
    <n v="65.319999999999993"/>
    <n v="0"/>
    <s v="Compra"/>
    <s v="VisionParts"/>
    <n v="0"/>
    <n v="28.701865793780652"/>
    <n v="0"/>
    <n v="0"/>
  </r>
  <r>
    <n v="3344"/>
    <x v="490"/>
    <x v="0"/>
    <s v="PROD-010"/>
    <x v="4"/>
    <n v="-7"/>
    <n v="0"/>
    <n v="60.47"/>
    <s v="Venta"/>
    <s v="CorpTech Solutions"/>
    <n v="423.28999999999996"/>
    <n v="10.520482758620702"/>
    <n v="73.643379310344912"/>
    <n v="349.64662068965504"/>
  </r>
  <r>
    <n v="3345"/>
    <x v="491"/>
    <x v="1"/>
    <s v="PROD-001"/>
    <x v="6"/>
    <n v="91"/>
    <n v="246.46"/>
    <n v="0"/>
    <s v="Fabricación"/>
    <s v="N/A"/>
    <n v="0"/>
    <n v="111.99406451612904"/>
    <n v="0"/>
    <n v="0"/>
  </r>
  <r>
    <n v="3346"/>
    <x v="491"/>
    <x v="0"/>
    <s v="PROD-006"/>
    <x v="7"/>
    <n v="-29"/>
    <n v="0"/>
    <n v="80.650000000000006"/>
    <s v="Venta"/>
    <s v="Global Office"/>
    <n v="2338.8500000000004"/>
    <n v="15.49574137931034"/>
    <n v="449.37649999999985"/>
    <n v="1889.4735000000005"/>
  </r>
  <r>
    <n v="3347"/>
    <x v="491"/>
    <x v="0"/>
    <s v="PROD-008"/>
    <x v="5"/>
    <n v="-36"/>
    <n v="0"/>
    <n v="94.92"/>
    <s v="Venta"/>
    <s v="Venta Directa Online"/>
    <n v="3417.12"/>
    <n v="18.458651685393257"/>
    <n v="664.51146067415721"/>
    <n v="2752.6085393258427"/>
  </r>
  <r>
    <n v="3348"/>
    <x v="491"/>
    <x v="0"/>
    <s v="PROD-002"/>
    <x v="2"/>
    <n v="-27"/>
    <n v="0"/>
    <n v="903.6"/>
    <s v="Venta"/>
    <s v="CorpTech Solutions"/>
    <n v="24397.200000000001"/>
    <n v="206.67616747181975"/>
    <n v="5580.2565217391329"/>
    <n v="18816.943478260866"/>
  </r>
  <r>
    <n v="3349"/>
    <x v="491"/>
    <x v="0"/>
    <s v="PROD-004"/>
    <x v="9"/>
    <n v="-31"/>
    <n v="0"/>
    <n v="350.27"/>
    <s v="Venta"/>
    <s v="Venta Directa Online"/>
    <n v="10858.369999999999"/>
    <n v="81.910562499999997"/>
    <n v="2539.2274374999997"/>
    <n v="8319.1425624999993"/>
  </r>
  <r>
    <n v="3350"/>
    <x v="491"/>
    <x v="0"/>
    <s v="PROD-003"/>
    <x v="1"/>
    <n v="-49"/>
    <n v="0"/>
    <n v="160.52000000000001"/>
    <s v="Venta"/>
    <s v="Global Office"/>
    <n v="7865.4800000000005"/>
    <n v="38.917210440456756"/>
    <n v="1906.9433115823811"/>
    <n v="5958.5366884176192"/>
  </r>
  <r>
    <n v="3351"/>
    <x v="491"/>
    <x v="0"/>
    <s v="PROD-009"/>
    <x v="3"/>
    <n v="-27"/>
    <n v="0"/>
    <n v="296.24"/>
    <s v="Venta"/>
    <s v="Venta Directa Online"/>
    <n v="7998.4800000000005"/>
    <n v="66.956770642201846"/>
    <n v="1807.8328073394498"/>
    <n v="6190.6471926605509"/>
  </r>
  <r>
    <n v="3352"/>
    <x v="492"/>
    <x v="0"/>
    <s v="PROD-003"/>
    <x v="1"/>
    <n v="-38"/>
    <n v="0"/>
    <n v="161.13999999999999"/>
    <s v="Venta"/>
    <s v="Venta Directa Online"/>
    <n v="6123.32"/>
    <n v="38.917210440456756"/>
    <n v="1478.8539967373567"/>
    <n v="4644.4660032626434"/>
  </r>
  <r>
    <n v="3353"/>
    <x v="492"/>
    <x v="0"/>
    <s v="PROD-004"/>
    <x v="9"/>
    <n v="-8"/>
    <n v="0"/>
    <n v="348.3"/>
    <s v="Venta"/>
    <s v="Global Office"/>
    <n v="2786.4"/>
    <n v="81.910562499999997"/>
    <n v="655.28449999999998"/>
    <n v="2131.1154999999999"/>
  </r>
  <r>
    <n v="3354"/>
    <x v="492"/>
    <x v="2"/>
    <s v="PROD-006"/>
    <x v="7"/>
    <n v="73"/>
    <n v="36.18"/>
    <n v="0"/>
    <s v="Compra"/>
    <s v="VisionParts"/>
    <n v="0"/>
    <n v="15.49574137931034"/>
    <n v="0"/>
    <n v="0"/>
  </r>
  <r>
    <n v="3355"/>
    <x v="492"/>
    <x v="0"/>
    <s v="PROD-007"/>
    <x v="0"/>
    <n v="-10"/>
    <n v="0"/>
    <n v="129.38"/>
    <s v="Venta"/>
    <s v="PC Gamers World"/>
    <n v="1293.8"/>
    <n v="28.701865793780652"/>
    <n v="287.01865793780649"/>
    <n v="1006.7813420621935"/>
  </r>
  <r>
    <n v="3356"/>
    <x v="492"/>
    <x v="2"/>
    <s v="PROD-003"/>
    <x v="1"/>
    <n v="297"/>
    <n v="87.16"/>
    <n v="0"/>
    <s v="Compra"/>
    <s v="PowerCell Co,"/>
    <n v="0"/>
    <n v="38.917210440456756"/>
    <n v="0"/>
    <n v="0"/>
  </r>
  <r>
    <n v="3357"/>
    <x v="492"/>
    <x v="0"/>
    <s v="PROD-005"/>
    <x v="8"/>
    <n v="-22"/>
    <n v="0"/>
    <n v="219.67"/>
    <s v="Venta"/>
    <s v="CorpTech Solutions"/>
    <n v="4832.74"/>
    <n v="54.214840425531932"/>
    <n v="1192.7264893617025"/>
    <n v="3640.0135106382972"/>
  </r>
  <r>
    <n v="3358"/>
    <x v="493"/>
    <x v="2"/>
    <s v="PROD-004"/>
    <x v="9"/>
    <n v="206"/>
    <n v="178.3"/>
    <n v="0"/>
    <s v="Compra"/>
    <s v="PowerCell Co,"/>
    <n v="0"/>
    <n v="81.910562499999997"/>
    <n v="0"/>
    <n v="0"/>
  </r>
  <r>
    <n v="3359"/>
    <x v="493"/>
    <x v="0"/>
    <s v="PROD-001"/>
    <x v="6"/>
    <n v="-43"/>
    <n v="0"/>
    <n v="504.8"/>
    <s v="Venta"/>
    <s v="Venta Directa Online"/>
    <n v="21706.400000000001"/>
    <n v="111.99406451612904"/>
    <n v="4815.7447741935484"/>
    <n v="16890.655225806455"/>
  </r>
  <r>
    <n v="3360"/>
    <x v="493"/>
    <x v="2"/>
    <s v="PROD-003"/>
    <x v="1"/>
    <n v="213"/>
    <n v="85.02"/>
    <n v="0"/>
    <s v="Compra"/>
    <s v="PowerCell Co,"/>
    <n v="0"/>
    <n v="38.917210440456756"/>
    <n v="0"/>
    <n v="0"/>
  </r>
  <r>
    <n v="3361"/>
    <x v="493"/>
    <x v="0"/>
    <s v="PROD-001"/>
    <x v="6"/>
    <n v="-50"/>
    <n v="0"/>
    <n v="496.78"/>
    <s v="Venta"/>
    <s v="EducaTech"/>
    <n v="24839"/>
    <n v="111.99406451612904"/>
    <n v="5599.7032258064519"/>
    <n v="19239.29677419355"/>
  </r>
  <r>
    <n v="3362"/>
    <x v="493"/>
    <x v="1"/>
    <s v="PROD-002"/>
    <x v="2"/>
    <n v="89"/>
    <n v="443.1"/>
    <n v="0"/>
    <s v="Fabricación"/>
    <s v="N/A"/>
    <n v="0"/>
    <n v="206.67616747181975"/>
    <n v="0"/>
    <n v="0"/>
  </r>
  <r>
    <n v="3363"/>
    <x v="493"/>
    <x v="0"/>
    <s v="PROD-006"/>
    <x v="7"/>
    <n v="-49"/>
    <n v="0"/>
    <n v="79.64"/>
    <s v="Venta"/>
    <s v="Venta Directa Online"/>
    <n v="3902.36"/>
    <n v="15.49574137931034"/>
    <n v="759.29132758620665"/>
    <n v="3143.0686724137936"/>
  </r>
  <r>
    <n v="3364"/>
    <x v="493"/>
    <x v="2"/>
    <s v="PROD-004"/>
    <x v="9"/>
    <n v="161"/>
    <n v="180.88"/>
    <n v="0"/>
    <s v="Compra"/>
    <s v="TechSupplies Inc,"/>
    <n v="0"/>
    <n v="81.910562499999997"/>
    <n v="0"/>
    <n v="0"/>
  </r>
  <r>
    <n v="3365"/>
    <x v="494"/>
    <x v="0"/>
    <s v="PROD-008"/>
    <x v="5"/>
    <n v="-49"/>
    <n v="0"/>
    <n v="94.94"/>
    <s v="Venta"/>
    <s v="Venta Directa Online"/>
    <n v="4652.0599999999995"/>
    <n v="18.458651685393257"/>
    <n v="904.47393258426962"/>
    <n v="3747.5860674157298"/>
  </r>
  <r>
    <n v="3366"/>
    <x v="494"/>
    <x v="2"/>
    <s v="PROD-005"/>
    <x v="8"/>
    <n v="218"/>
    <n v="120.31"/>
    <n v="0"/>
    <s v="Compra"/>
    <s v="TechSupplies Inc,"/>
    <n v="0"/>
    <n v="54.214840425531932"/>
    <n v="0"/>
    <n v="0"/>
  </r>
  <r>
    <n v="3367"/>
    <x v="494"/>
    <x v="2"/>
    <s v="PROD-008"/>
    <x v="5"/>
    <n v="240"/>
    <n v="44.2"/>
    <n v="0"/>
    <s v="Compra"/>
    <s v="TechSupplies Inc,"/>
    <n v="0"/>
    <n v="18.458651685393257"/>
    <n v="0"/>
    <n v="0"/>
  </r>
  <r>
    <n v="3368"/>
    <x v="494"/>
    <x v="0"/>
    <s v="PROD-002"/>
    <x v="2"/>
    <n v="-5"/>
    <n v="0"/>
    <n v="899.36"/>
    <s v="Venta"/>
    <s v="Venta Directa Online"/>
    <n v="4496.8"/>
    <n v="206.67616747181975"/>
    <n v="1033.3808373590987"/>
    <n v="3463.4191626409015"/>
  </r>
  <r>
    <n v="3369"/>
    <x v="494"/>
    <x v="2"/>
    <s v="PROD-003"/>
    <x v="1"/>
    <n v="266"/>
    <n v="84.07"/>
    <n v="0"/>
    <s v="Compra"/>
    <s v="PowerCell Co,"/>
    <n v="0"/>
    <n v="38.917210440456756"/>
    <n v="0"/>
    <n v="0"/>
  </r>
  <r>
    <n v="3370"/>
    <x v="494"/>
    <x v="0"/>
    <s v="PROD-007"/>
    <x v="0"/>
    <n v="-40"/>
    <n v="0"/>
    <n v="129.05000000000001"/>
    <s v="Venta"/>
    <s v="CorpTech Solutions"/>
    <n v="5162"/>
    <n v="28.701865793780652"/>
    <n v="1148.074631751226"/>
    <n v="4013.9253682487742"/>
  </r>
  <r>
    <n v="3371"/>
    <x v="494"/>
    <x v="0"/>
    <s v="PROD-001"/>
    <x v="6"/>
    <n v="-45"/>
    <n v="0"/>
    <n v="499.54"/>
    <s v="Venta"/>
    <s v="Venta Directa Online"/>
    <n v="22479.3"/>
    <n v="111.99406451612904"/>
    <n v="5039.7329032258067"/>
    <n v="17439.567096774193"/>
  </r>
  <r>
    <n v="3372"/>
    <x v="495"/>
    <x v="1"/>
    <s v="PROD-001"/>
    <x v="6"/>
    <n v="48"/>
    <n v="245.89"/>
    <n v="0"/>
    <s v="Fabricación"/>
    <s v="N/A"/>
    <n v="0"/>
    <n v="111.99406451612904"/>
    <n v="0"/>
    <n v="0"/>
  </r>
  <r>
    <n v="3373"/>
    <x v="495"/>
    <x v="0"/>
    <s v="PROD-010"/>
    <x v="4"/>
    <n v="-46"/>
    <n v="0"/>
    <n v="60.1"/>
    <s v="Venta"/>
    <s v="Venta Directa Online"/>
    <n v="2764.6"/>
    <n v="10.520482758620702"/>
    <n v="483.94220689655231"/>
    <n v="2280.6577931034476"/>
  </r>
  <r>
    <n v="3374"/>
    <x v="495"/>
    <x v="2"/>
    <s v="PROD-005"/>
    <x v="8"/>
    <n v="288"/>
    <n v="118.89"/>
    <n v="0"/>
    <s v="Compra"/>
    <s v="TechSupplies Inc,"/>
    <n v="0"/>
    <n v="54.214840425531932"/>
    <n v="0"/>
    <n v="0"/>
  </r>
  <r>
    <n v="3375"/>
    <x v="495"/>
    <x v="0"/>
    <s v="PROD-008"/>
    <x v="5"/>
    <n v="-10"/>
    <n v="0"/>
    <n v="95.2"/>
    <s v="Venta"/>
    <s v="PC Gamers World"/>
    <n v="952"/>
    <n v="18.458651685393257"/>
    <n v="184.58651685393255"/>
    <n v="767.41348314606739"/>
  </r>
  <r>
    <n v="3376"/>
    <x v="495"/>
    <x v="0"/>
    <s v="PROD-006"/>
    <x v="7"/>
    <n v="-7"/>
    <n v="0"/>
    <n v="80.650000000000006"/>
    <s v="Venta"/>
    <s v="CorpTech Solutions"/>
    <n v="564.55000000000007"/>
    <n v="15.49574137931034"/>
    <n v="108.47018965517238"/>
    <n v="456.07981034482771"/>
  </r>
  <r>
    <n v="3377"/>
    <x v="495"/>
    <x v="0"/>
    <s v="PROD-010"/>
    <x v="4"/>
    <n v="-16"/>
    <n v="0"/>
    <n v="60.12"/>
    <s v="Venta"/>
    <s v="PC Gamers World"/>
    <n v="961.92"/>
    <n v="10.520482758620702"/>
    <n v="168.32772413793123"/>
    <n v="793.59227586206873"/>
  </r>
  <r>
    <n v="3378"/>
    <x v="495"/>
    <x v="0"/>
    <s v="PROD-002"/>
    <x v="2"/>
    <n v="-33"/>
    <n v="0"/>
    <n v="894.41"/>
    <s v="Venta"/>
    <s v="EducaTech"/>
    <n v="29515.53"/>
    <n v="206.67616747181975"/>
    <n v="6820.3135265700521"/>
    <n v="22695.216473429948"/>
  </r>
  <r>
    <n v="3379"/>
    <x v="496"/>
    <x v="0"/>
    <s v="PROD-002"/>
    <x v="2"/>
    <n v="-42"/>
    <n v="0"/>
    <n v="908.09"/>
    <s v="Venta"/>
    <s v="PC Gamers World"/>
    <n v="38139.78"/>
    <n v="206.67616747181975"/>
    <n v="8680.3990338164294"/>
    <n v="29459.380966183569"/>
  </r>
  <r>
    <n v="3380"/>
    <x v="496"/>
    <x v="0"/>
    <s v="PROD-004"/>
    <x v="9"/>
    <n v="-7"/>
    <n v="0"/>
    <n v="349.54"/>
    <s v="Venta"/>
    <s v="Venta Directa Online"/>
    <n v="2446.7800000000002"/>
    <n v="81.910562499999997"/>
    <n v="573.37393750000001"/>
    <n v="1873.4060625000002"/>
  </r>
  <r>
    <n v="3381"/>
    <x v="496"/>
    <x v="0"/>
    <s v="PROD-009"/>
    <x v="3"/>
    <n v="-49"/>
    <n v="0"/>
    <n v="297.58"/>
    <s v="Venta"/>
    <s v="PC Gamers World"/>
    <n v="14581.42"/>
    <n v="66.956770642201846"/>
    <n v="3280.8817614678906"/>
    <n v="11300.53823853211"/>
  </r>
  <r>
    <n v="3382"/>
    <x v="496"/>
    <x v="0"/>
    <s v="PROD-005"/>
    <x v="8"/>
    <n v="-43"/>
    <n v="0"/>
    <n v="222"/>
    <s v="Venta"/>
    <s v="PC Gamers World"/>
    <n v="9546"/>
    <n v="54.214840425531932"/>
    <n v="2331.2381382978729"/>
    <n v="7214.7618617021271"/>
  </r>
  <r>
    <n v="3383"/>
    <x v="496"/>
    <x v="2"/>
    <s v="PROD-003"/>
    <x v="1"/>
    <n v="116"/>
    <n v="83.98"/>
    <n v="0"/>
    <s v="Compra"/>
    <s v="Componentes Globales"/>
    <n v="0"/>
    <n v="38.917210440456756"/>
    <n v="0"/>
    <n v="0"/>
  </r>
  <r>
    <n v="3384"/>
    <x v="496"/>
    <x v="0"/>
    <s v="PROD-006"/>
    <x v="7"/>
    <n v="-29"/>
    <n v="0"/>
    <n v="79.209999999999994"/>
    <s v="Venta"/>
    <s v="CorpTech Solutions"/>
    <n v="2297.0899999999997"/>
    <n v="15.49574137931034"/>
    <n v="449.37649999999985"/>
    <n v="1847.7134999999998"/>
  </r>
  <r>
    <n v="3385"/>
    <x v="496"/>
    <x v="1"/>
    <s v="PROD-001"/>
    <x v="6"/>
    <n v="76"/>
    <n v="245.93"/>
    <n v="0"/>
    <s v="Fabricación"/>
    <s v="N/A"/>
    <n v="0"/>
    <n v="111.99406451612904"/>
    <n v="0"/>
    <n v="0"/>
  </r>
  <r>
    <n v="3386"/>
    <x v="497"/>
    <x v="0"/>
    <s v="PROD-003"/>
    <x v="1"/>
    <n v="-46"/>
    <n v="0"/>
    <n v="160.86000000000001"/>
    <s v="Venta"/>
    <s v="EducaTech"/>
    <n v="7399.56"/>
    <n v="38.917210440456756"/>
    <n v="1790.1916802610108"/>
    <n v="5609.3683197389892"/>
  </r>
  <r>
    <n v="3387"/>
    <x v="497"/>
    <x v="0"/>
    <s v="PROD-009"/>
    <x v="3"/>
    <n v="-39"/>
    <n v="0"/>
    <n v="298.04000000000002"/>
    <s v="Venta"/>
    <s v="Global Office"/>
    <n v="11623.560000000001"/>
    <n v="66.956770642201846"/>
    <n v="2611.314055045872"/>
    <n v="9012.2459449541293"/>
  </r>
  <r>
    <n v="3388"/>
    <x v="497"/>
    <x v="0"/>
    <s v="PROD-001"/>
    <x v="6"/>
    <n v="-34"/>
    <n v="0"/>
    <n v="495.98"/>
    <s v="Venta"/>
    <s v="Global Office"/>
    <n v="16863.32"/>
    <n v="111.99406451612904"/>
    <n v="3807.7981935483876"/>
    <n v="13055.521806451612"/>
  </r>
  <r>
    <n v="3389"/>
    <x v="497"/>
    <x v="2"/>
    <s v="PROD-005"/>
    <x v="8"/>
    <n v="263"/>
    <n v="120.2"/>
    <n v="0"/>
    <s v="Compra"/>
    <s v="PowerCell Co,"/>
    <n v="0"/>
    <n v="54.214840425531932"/>
    <n v="0"/>
    <n v="0"/>
  </r>
  <r>
    <n v="3390"/>
    <x v="497"/>
    <x v="0"/>
    <s v="PROD-001"/>
    <x v="6"/>
    <n v="-26"/>
    <n v="0"/>
    <n v="503.45"/>
    <s v="Venta"/>
    <s v="Global Office"/>
    <n v="13089.699999999999"/>
    <n v="111.99406451612904"/>
    <n v="2911.8456774193551"/>
    <n v="10177.854322580644"/>
  </r>
  <r>
    <n v="3391"/>
    <x v="497"/>
    <x v="2"/>
    <s v="PROD-004"/>
    <x v="9"/>
    <n v="87"/>
    <n v="177.56"/>
    <n v="0"/>
    <s v="Compra"/>
    <s v="Componentes Globales"/>
    <n v="0"/>
    <n v="81.910562499999997"/>
    <n v="0"/>
    <n v="0"/>
  </r>
  <r>
    <n v="3392"/>
    <x v="497"/>
    <x v="1"/>
    <s v="PROD-002"/>
    <x v="2"/>
    <n v="33"/>
    <n v="449.94"/>
    <n v="0"/>
    <s v="Fabricación"/>
    <s v="N/A"/>
    <n v="0"/>
    <n v="206.67616747181975"/>
    <n v="0"/>
    <n v="0"/>
  </r>
  <r>
    <n v="3393"/>
    <x v="498"/>
    <x v="2"/>
    <s v="PROD-006"/>
    <x v="7"/>
    <n v="149"/>
    <n v="35.69"/>
    <n v="0"/>
    <s v="Compra"/>
    <s v="TechSupplies Inc,"/>
    <n v="0"/>
    <n v="15.49574137931034"/>
    <n v="0"/>
    <n v="0"/>
  </r>
  <r>
    <n v="3394"/>
    <x v="498"/>
    <x v="0"/>
    <s v="PROD-007"/>
    <x v="0"/>
    <n v="-21"/>
    <n v="0"/>
    <n v="129.85"/>
    <s v="Venta"/>
    <s v="Venta Directa Online"/>
    <n v="2726.85"/>
    <n v="28.701865793780652"/>
    <n v="602.7391816693937"/>
    <n v="2124.110818330606"/>
  </r>
  <r>
    <n v="3395"/>
    <x v="498"/>
    <x v="0"/>
    <s v="PROD-002"/>
    <x v="2"/>
    <n v="-46"/>
    <n v="0"/>
    <n v="900.97"/>
    <s v="Venta"/>
    <s v="Global Office"/>
    <n v="41444.620000000003"/>
    <n v="206.67616747181975"/>
    <n v="9507.1037037037095"/>
    <n v="31937.516296296293"/>
  </r>
  <r>
    <n v="3396"/>
    <x v="498"/>
    <x v="1"/>
    <s v="PROD-001"/>
    <x v="6"/>
    <n v="47"/>
    <n v="247.82"/>
    <n v="0"/>
    <s v="Fabricación"/>
    <s v="N/A"/>
    <n v="0"/>
    <n v="111.99406451612904"/>
    <n v="0"/>
    <n v="0"/>
  </r>
  <r>
    <n v="3397"/>
    <x v="498"/>
    <x v="0"/>
    <s v="PROD-008"/>
    <x v="5"/>
    <n v="-46"/>
    <n v="0"/>
    <n v="95.12"/>
    <s v="Venta"/>
    <s v="EducaTech"/>
    <n v="4375.5200000000004"/>
    <n v="18.458651685393257"/>
    <n v="849.09797752808981"/>
    <n v="3526.4220224719106"/>
  </r>
  <r>
    <n v="3398"/>
    <x v="498"/>
    <x v="2"/>
    <s v="PROD-007"/>
    <x v="0"/>
    <n v="172"/>
    <n v="64.25"/>
    <n v="0"/>
    <s v="Compra"/>
    <s v="PowerCell Co,"/>
    <n v="0"/>
    <n v="28.701865793780652"/>
    <n v="0"/>
    <n v="0"/>
  </r>
  <r>
    <n v="3399"/>
    <x v="499"/>
    <x v="0"/>
    <s v="PROD-010"/>
    <x v="4"/>
    <n v="-5"/>
    <n v="0"/>
    <n v="59.41"/>
    <s v="Venta"/>
    <s v="CorpTech Solutions"/>
    <n v="297.04999999999995"/>
    <n v="10.520482758620702"/>
    <n v="52.602413793103509"/>
    <n v="244.44758620689646"/>
  </r>
  <r>
    <n v="3400"/>
    <x v="499"/>
    <x v="0"/>
    <s v="PROD-006"/>
    <x v="7"/>
    <n v="-36"/>
    <n v="0"/>
    <n v="80.33"/>
    <s v="Venta"/>
    <s v="Venta Directa Online"/>
    <n v="2891.88"/>
    <n v="15.49574137931034"/>
    <n v="557.84668965517221"/>
    <n v="2334.0333103448279"/>
  </r>
  <r>
    <n v="3401"/>
    <x v="499"/>
    <x v="2"/>
    <s v="PROD-006"/>
    <x v="7"/>
    <n v="126"/>
    <n v="36.119999999999997"/>
    <n v="0"/>
    <s v="Compra"/>
    <s v="Componentes Globales"/>
    <n v="0"/>
    <n v="15.49574137931034"/>
    <n v="0"/>
    <n v="0"/>
  </r>
  <r>
    <n v="3402"/>
    <x v="499"/>
    <x v="2"/>
    <s v="PROD-010"/>
    <x v="4"/>
    <n v="65"/>
    <n v="24.84"/>
    <n v="0"/>
    <s v="Compra"/>
    <s v="TechSupplies Inc,"/>
    <n v="0"/>
    <n v="10.520482758620702"/>
    <n v="0"/>
    <n v="0"/>
  </r>
  <r>
    <n v="3403"/>
    <x v="499"/>
    <x v="2"/>
    <s v="PROD-005"/>
    <x v="8"/>
    <n v="211"/>
    <n v="118.34"/>
    <n v="0"/>
    <s v="Compra"/>
    <s v="TechSupplies Inc,"/>
    <n v="0"/>
    <n v="54.214840425531932"/>
    <n v="0"/>
    <n v="0"/>
  </r>
  <r>
    <n v="3404"/>
    <x v="499"/>
    <x v="2"/>
    <s v="PROD-010"/>
    <x v="4"/>
    <n v="259"/>
    <n v="25.28"/>
    <n v="0"/>
    <s v="Compra"/>
    <s v="TechSupplies Inc,"/>
    <n v="0"/>
    <n v="10.520482758620702"/>
    <n v="0"/>
    <n v="0"/>
  </r>
  <r>
    <n v="3405"/>
    <x v="499"/>
    <x v="2"/>
    <s v="PROD-004"/>
    <x v="9"/>
    <n v="53"/>
    <n v="179.39"/>
    <n v="0"/>
    <s v="Compra"/>
    <s v="PowerCell Co,"/>
    <n v="0"/>
    <n v="81.910562499999997"/>
    <n v="0"/>
    <n v="0"/>
  </r>
  <r>
    <n v="3406"/>
    <x v="500"/>
    <x v="2"/>
    <s v="PROD-007"/>
    <x v="0"/>
    <n v="217"/>
    <n v="65.22"/>
    <n v="0"/>
    <s v="Compra"/>
    <s v="PowerCell Co,"/>
    <n v="0"/>
    <n v="28.701865793780652"/>
    <n v="0"/>
    <n v="0"/>
  </r>
  <r>
    <n v="3407"/>
    <x v="500"/>
    <x v="1"/>
    <s v="PROD-009"/>
    <x v="3"/>
    <n v="36"/>
    <n v="148.61000000000001"/>
    <n v="0"/>
    <s v="Fabricación"/>
    <s v="N/A"/>
    <n v="0"/>
    <n v="66.956770642201846"/>
    <n v="0"/>
    <n v="0"/>
  </r>
  <r>
    <n v="3408"/>
    <x v="500"/>
    <x v="0"/>
    <s v="PROD-003"/>
    <x v="1"/>
    <n v="-5"/>
    <n v="0"/>
    <n v="160.12"/>
    <s v="Venta"/>
    <s v="CorpTech Solutions"/>
    <n v="800.6"/>
    <n v="38.917210440456756"/>
    <n v="194.58605220228378"/>
    <n v="606.01394779771624"/>
  </r>
  <r>
    <n v="3409"/>
    <x v="500"/>
    <x v="0"/>
    <s v="PROD-009"/>
    <x v="3"/>
    <n v="-12"/>
    <n v="0"/>
    <n v="297.8"/>
    <s v="Venta"/>
    <s v="PC Gamers World"/>
    <n v="3573.6000000000004"/>
    <n v="66.956770642201846"/>
    <n v="803.48124770642221"/>
    <n v="2770.1187522935779"/>
  </r>
  <r>
    <n v="3410"/>
    <x v="500"/>
    <x v="0"/>
    <s v="PROD-006"/>
    <x v="7"/>
    <n v="-11"/>
    <n v="0"/>
    <n v="80.38"/>
    <s v="Venta"/>
    <s v="Global Office"/>
    <n v="884.18"/>
    <n v="15.49574137931034"/>
    <n v="170.45315517241374"/>
    <n v="713.72684482758621"/>
  </r>
  <r>
    <n v="3411"/>
    <x v="500"/>
    <x v="2"/>
    <s v="PROD-006"/>
    <x v="7"/>
    <n v="297"/>
    <n v="35.270000000000003"/>
    <n v="0"/>
    <s v="Compra"/>
    <s v="PowerCell Co,"/>
    <n v="0"/>
    <n v="15.49574137931034"/>
    <n v="0"/>
    <n v="0"/>
  </r>
  <r>
    <n v="3412"/>
    <x v="500"/>
    <x v="1"/>
    <s v="PROD-002"/>
    <x v="2"/>
    <n v="24"/>
    <n v="451.46"/>
    <n v="0"/>
    <s v="Fabricación"/>
    <s v="N/A"/>
    <n v="0"/>
    <n v="206.67616747181975"/>
    <n v="0"/>
    <n v="0"/>
  </r>
  <r>
    <n v="3413"/>
    <x v="501"/>
    <x v="2"/>
    <s v="PROD-003"/>
    <x v="1"/>
    <n v="254"/>
    <n v="87.15"/>
    <n v="0"/>
    <s v="Compra"/>
    <s v="PowerCell Co,"/>
    <n v="0"/>
    <n v="38.917210440456756"/>
    <n v="0"/>
    <n v="0"/>
  </r>
  <r>
    <n v="3414"/>
    <x v="501"/>
    <x v="1"/>
    <s v="PROD-001"/>
    <x v="6"/>
    <n v="31"/>
    <n v="250.58"/>
    <n v="0"/>
    <s v="Fabricación"/>
    <s v="N/A"/>
    <n v="0"/>
    <n v="111.99406451612904"/>
    <n v="0"/>
    <n v="0"/>
  </r>
  <r>
    <n v="3415"/>
    <x v="501"/>
    <x v="2"/>
    <s v="PROD-010"/>
    <x v="4"/>
    <n v="219"/>
    <n v="24.72"/>
    <n v="0"/>
    <s v="Compra"/>
    <s v="VisionParts"/>
    <n v="0"/>
    <n v="10.520482758620702"/>
    <n v="0"/>
    <n v="0"/>
  </r>
  <r>
    <n v="3416"/>
    <x v="501"/>
    <x v="2"/>
    <s v="PROD-006"/>
    <x v="7"/>
    <n v="248"/>
    <n v="35.72"/>
    <n v="0"/>
    <s v="Compra"/>
    <s v="Componentes Globales"/>
    <n v="0"/>
    <n v="15.49574137931034"/>
    <n v="0"/>
    <n v="0"/>
  </r>
  <r>
    <n v="3417"/>
    <x v="501"/>
    <x v="0"/>
    <s v="PROD-001"/>
    <x v="6"/>
    <n v="-46"/>
    <n v="0"/>
    <n v="496.82"/>
    <s v="Venta"/>
    <s v="EducaTech"/>
    <n v="22853.72"/>
    <n v="111.99406451612904"/>
    <n v="5151.7269677419363"/>
    <n v="17701.993032258066"/>
  </r>
  <r>
    <n v="3418"/>
    <x v="501"/>
    <x v="1"/>
    <s v="PROD-009"/>
    <x v="3"/>
    <n v="28"/>
    <n v="150.01"/>
    <n v="0"/>
    <s v="Fabricación"/>
    <s v="N/A"/>
    <n v="0"/>
    <n v="66.956770642201846"/>
    <n v="0"/>
    <n v="0"/>
  </r>
  <r>
    <n v="3419"/>
    <x v="501"/>
    <x v="0"/>
    <s v="PROD-005"/>
    <x v="8"/>
    <n v="-10"/>
    <n v="0"/>
    <n v="221.93"/>
    <s v="Venta"/>
    <s v="EducaTech"/>
    <n v="2219.3000000000002"/>
    <n v="54.214840425531932"/>
    <n v="542.14840425531929"/>
    <n v="1677.1515957446809"/>
  </r>
  <r>
    <n v="3420"/>
    <x v="502"/>
    <x v="0"/>
    <s v="PROD-007"/>
    <x v="0"/>
    <n v="-31"/>
    <n v="0"/>
    <n v="129.4"/>
    <s v="Venta"/>
    <s v="Venta Directa Online"/>
    <n v="4011.4"/>
    <n v="28.701865793780652"/>
    <n v="889.75783960720025"/>
    <n v="3121.6421603927997"/>
  </r>
  <r>
    <n v="3421"/>
    <x v="502"/>
    <x v="0"/>
    <s v="PROD-009"/>
    <x v="3"/>
    <n v="-45"/>
    <n v="0"/>
    <n v="299.32"/>
    <s v="Venta"/>
    <s v="EducaTech"/>
    <n v="13469.4"/>
    <n v="66.956770642201846"/>
    <n v="3013.0546788990832"/>
    <n v="10456.345321100916"/>
  </r>
  <r>
    <n v="3422"/>
    <x v="502"/>
    <x v="0"/>
    <s v="PROD-009"/>
    <x v="3"/>
    <n v="-12"/>
    <n v="0"/>
    <n v="296.89999999999998"/>
    <s v="Venta"/>
    <s v="CorpTech Solutions"/>
    <n v="3562.7999999999997"/>
    <n v="66.956770642201846"/>
    <n v="803.48124770642221"/>
    <n v="2759.3187522935777"/>
  </r>
  <r>
    <n v="3423"/>
    <x v="502"/>
    <x v="0"/>
    <s v="PROD-002"/>
    <x v="2"/>
    <n v="-27"/>
    <n v="0"/>
    <n v="895.99"/>
    <s v="Venta"/>
    <s v="Global Office"/>
    <n v="24191.73"/>
    <n v="206.67616747181975"/>
    <n v="5580.2565217391329"/>
    <n v="18611.473478260865"/>
  </r>
  <r>
    <n v="3424"/>
    <x v="502"/>
    <x v="0"/>
    <s v="PROD-006"/>
    <x v="7"/>
    <n v="-33"/>
    <n v="0"/>
    <n v="79.930000000000007"/>
    <s v="Venta"/>
    <s v="CorpTech Solutions"/>
    <n v="2637.69"/>
    <n v="15.49574137931034"/>
    <n v="511.35946551724123"/>
    <n v="2126.3305344827586"/>
  </r>
  <r>
    <n v="3425"/>
    <x v="502"/>
    <x v="0"/>
    <s v="PROD-010"/>
    <x v="4"/>
    <n v="-24"/>
    <n v="0"/>
    <n v="60.23"/>
    <s v="Venta"/>
    <s v="Venta Directa Online"/>
    <n v="1445.52"/>
    <n v="10.520482758620702"/>
    <n v="252.49158620689684"/>
    <n v="1193.028413793103"/>
  </r>
  <r>
    <n v="3426"/>
    <x v="502"/>
    <x v="2"/>
    <s v="PROD-008"/>
    <x v="5"/>
    <n v="279"/>
    <n v="44.84"/>
    <n v="0"/>
    <s v="Compra"/>
    <s v="PowerCell Co,"/>
    <n v="0"/>
    <n v="18.458651685393257"/>
    <n v="0"/>
    <n v="0"/>
  </r>
  <r>
    <n v="3427"/>
    <x v="503"/>
    <x v="0"/>
    <s v="PROD-005"/>
    <x v="8"/>
    <n v="-32"/>
    <n v="0"/>
    <n v="218.56"/>
    <s v="Venta"/>
    <s v="PC Gamers World"/>
    <n v="6993.92"/>
    <n v="54.214840425531932"/>
    <n v="1734.8748936170218"/>
    <n v="5259.0451063829787"/>
  </r>
  <r>
    <n v="3428"/>
    <x v="503"/>
    <x v="0"/>
    <s v="PROD-006"/>
    <x v="7"/>
    <n v="-5"/>
    <n v="0"/>
    <n v="80.77"/>
    <s v="Venta"/>
    <s v="PC Gamers World"/>
    <n v="403.84999999999997"/>
    <n v="15.49574137931034"/>
    <n v="77.478706896551699"/>
    <n v="326.37129310344824"/>
  </r>
  <r>
    <n v="3429"/>
    <x v="503"/>
    <x v="2"/>
    <s v="PROD-005"/>
    <x v="8"/>
    <n v="135"/>
    <n v="119.48"/>
    <n v="0"/>
    <s v="Compra"/>
    <s v="Componentes Globales"/>
    <n v="0"/>
    <n v="54.214840425531932"/>
    <n v="0"/>
    <n v="0"/>
  </r>
  <r>
    <n v="3430"/>
    <x v="503"/>
    <x v="1"/>
    <s v="PROD-002"/>
    <x v="2"/>
    <n v="57"/>
    <n v="441.76"/>
    <n v="0"/>
    <s v="Fabricación"/>
    <s v="N/A"/>
    <n v="0"/>
    <n v="206.67616747181975"/>
    <n v="0"/>
    <n v="0"/>
  </r>
  <r>
    <n v="3431"/>
    <x v="503"/>
    <x v="2"/>
    <s v="PROD-004"/>
    <x v="9"/>
    <n v="289"/>
    <n v="183.17"/>
    <n v="0"/>
    <s v="Compra"/>
    <s v="Componentes Globales"/>
    <n v="0"/>
    <n v="81.910562499999997"/>
    <n v="0"/>
    <n v="0"/>
  </r>
  <r>
    <n v="3432"/>
    <x v="503"/>
    <x v="0"/>
    <s v="PROD-003"/>
    <x v="1"/>
    <n v="-46"/>
    <n v="0"/>
    <n v="159.41999999999999"/>
    <s v="Venta"/>
    <s v="PC Gamers World"/>
    <n v="7333.32"/>
    <n v="38.917210440456756"/>
    <n v="1790.1916802610108"/>
    <n v="5543.1283197389894"/>
  </r>
  <r>
    <n v="3433"/>
    <x v="504"/>
    <x v="2"/>
    <s v="PROD-003"/>
    <x v="1"/>
    <n v="236"/>
    <n v="85.62"/>
    <n v="0"/>
    <s v="Compra"/>
    <s v="TechSupplies Inc,"/>
    <n v="0"/>
    <n v="38.917210440456756"/>
    <n v="0"/>
    <n v="0"/>
  </r>
  <r>
    <n v="3434"/>
    <x v="504"/>
    <x v="2"/>
    <s v="PROD-007"/>
    <x v="0"/>
    <n v="272"/>
    <n v="66.63"/>
    <n v="0"/>
    <s v="Compra"/>
    <s v="TechSupplies Inc,"/>
    <n v="0"/>
    <n v="28.701865793780652"/>
    <n v="0"/>
    <n v="0"/>
  </r>
  <r>
    <n v="3435"/>
    <x v="504"/>
    <x v="0"/>
    <s v="PROD-005"/>
    <x v="8"/>
    <n v="-35"/>
    <n v="0"/>
    <n v="220.58"/>
    <s v="Venta"/>
    <s v="PC Gamers World"/>
    <n v="7720.3"/>
    <n v="54.214840425531932"/>
    <n v="1897.5194148936175"/>
    <n v="5822.7805851063822"/>
  </r>
  <r>
    <n v="3436"/>
    <x v="504"/>
    <x v="1"/>
    <s v="PROD-001"/>
    <x v="6"/>
    <n v="42"/>
    <n v="247.59"/>
    <n v="0"/>
    <s v="Fabricación"/>
    <s v="N/A"/>
    <n v="0"/>
    <n v="111.99406451612904"/>
    <n v="0"/>
    <n v="0"/>
  </r>
  <r>
    <n v="3437"/>
    <x v="504"/>
    <x v="1"/>
    <s v="PROD-002"/>
    <x v="2"/>
    <n v="61"/>
    <n v="445.18"/>
    <n v="0"/>
    <s v="Fabricación"/>
    <s v="N/A"/>
    <n v="0"/>
    <n v="206.67616747181975"/>
    <n v="0"/>
    <n v="0"/>
  </r>
  <r>
    <n v="3438"/>
    <x v="504"/>
    <x v="2"/>
    <s v="PROD-008"/>
    <x v="5"/>
    <n v="135"/>
    <n v="45.39"/>
    <n v="0"/>
    <s v="Compra"/>
    <s v="TechSupplies Inc,"/>
    <n v="0"/>
    <n v="18.458651685393257"/>
    <n v="0"/>
    <n v="0"/>
  </r>
  <r>
    <n v="3439"/>
    <x v="504"/>
    <x v="0"/>
    <s v="PROD-009"/>
    <x v="3"/>
    <n v="-41"/>
    <n v="0"/>
    <n v="300.24"/>
    <s v="Venta"/>
    <s v="PC Gamers World"/>
    <n v="12309.84"/>
    <n v="66.956770642201846"/>
    <n v="2745.2275963302759"/>
    <n v="9564.6124036697238"/>
  </r>
  <r>
    <n v="3440"/>
    <x v="505"/>
    <x v="0"/>
    <s v="PROD-003"/>
    <x v="1"/>
    <n v="-43"/>
    <n v="0"/>
    <n v="161.08000000000001"/>
    <s v="Venta"/>
    <s v="PC Gamers World"/>
    <n v="6926.4400000000005"/>
    <n v="38.917210440456756"/>
    <n v="1673.4400489396405"/>
    <n v="5252.9999510603602"/>
  </r>
  <r>
    <n v="3441"/>
    <x v="505"/>
    <x v="2"/>
    <s v="PROD-003"/>
    <x v="1"/>
    <n v="232"/>
    <n v="85.8"/>
    <n v="0"/>
    <s v="Compra"/>
    <s v="TechSupplies Inc,"/>
    <n v="0"/>
    <n v="38.917210440456756"/>
    <n v="0"/>
    <n v="0"/>
  </r>
  <r>
    <n v="3442"/>
    <x v="505"/>
    <x v="0"/>
    <s v="PROD-003"/>
    <x v="1"/>
    <n v="-20"/>
    <n v="0"/>
    <n v="160.63"/>
    <s v="Venta"/>
    <s v="CorpTech Solutions"/>
    <n v="3212.6"/>
    <n v="38.917210440456756"/>
    <n v="778.34420880913513"/>
    <n v="2434.2557911908648"/>
  </r>
  <r>
    <n v="3443"/>
    <x v="505"/>
    <x v="0"/>
    <s v="PROD-004"/>
    <x v="9"/>
    <n v="-32"/>
    <n v="0"/>
    <n v="348.99"/>
    <s v="Venta"/>
    <s v="EducaTech"/>
    <n v="11167.68"/>
    <n v="81.910562499999997"/>
    <n v="2621.1379999999999"/>
    <n v="8546.5420000000013"/>
  </r>
  <r>
    <n v="3444"/>
    <x v="505"/>
    <x v="1"/>
    <s v="PROD-001"/>
    <x v="6"/>
    <n v="99"/>
    <n v="254.56"/>
    <n v="0"/>
    <s v="Fabricación"/>
    <s v="N/A"/>
    <n v="0"/>
    <n v="111.99406451612904"/>
    <n v="0"/>
    <n v="0"/>
  </r>
  <r>
    <n v="3445"/>
    <x v="505"/>
    <x v="0"/>
    <s v="PROD-005"/>
    <x v="8"/>
    <n v="-17"/>
    <n v="0"/>
    <n v="221.6"/>
    <s v="Venta"/>
    <s v="PC Gamers World"/>
    <n v="3767.2"/>
    <n v="54.214840425531932"/>
    <n v="921.65228723404289"/>
    <n v="2845.5477127659569"/>
  </r>
  <r>
    <n v="3446"/>
    <x v="505"/>
    <x v="2"/>
    <s v="PROD-008"/>
    <x v="5"/>
    <n v="267"/>
    <n v="45.04"/>
    <n v="0"/>
    <s v="Compra"/>
    <s v="VisionParts"/>
    <n v="0"/>
    <n v="18.458651685393257"/>
    <n v="0"/>
    <n v="0"/>
  </r>
  <r>
    <n v="3447"/>
    <x v="506"/>
    <x v="0"/>
    <s v="PROD-010"/>
    <x v="4"/>
    <n v="-26"/>
    <n v="0"/>
    <n v="60.53"/>
    <s v="Venta"/>
    <s v="EducaTech"/>
    <n v="1573.78"/>
    <n v="10.520482758620702"/>
    <n v="273.53255172413822"/>
    <n v="1300.2474482758616"/>
  </r>
  <r>
    <n v="3448"/>
    <x v="506"/>
    <x v="1"/>
    <s v="PROD-009"/>
    <x v="3"/>
    <n v="48"/>
    <n v="149.85"/>
    <n v="0"/>
    <s v="Fabricación"/>
    <s v="N/A"/>
    <n v="0"/>
    <n v="66.956770642201846"/>
    <n v="0"/>
    <n v="0"/>
  </r>
  <r>
    <n v="3449"/>
    <x v="506"/>
    <x v="2"/>
    <s v="PROD-007"/>
    <x v="0"/>
    <n v="141"/>
    <n v="64.459999999999994"/>
    <n v="0"/>
    <s v="Compra"/>
    <s v="VisionParts"/>
    <n v="0"/>
    <n v="28.701865793780652"/>
    <n v="0"/>
    <n v="0"/>
  </r>
  <r>
    <n v="3450"/>
    <x v="506"/>
    <x v="0"/>
    <s v="PROD-006"/>
    <x v="7"/>
    <n v="-23"/>
    <n v="0"/>
    <n v="80.75"/>
    <s v="Venta"/>
    <s v="Global Office"/>
    <n v="1857.25"/>
    <n v="15.49574137931034"/>
    <n v="356.40205172413783"/>
    <n v="1500.8479482758621"/>
  </r>
  <r>
    <n v="3451"/>
    <x v="506"/>
    <x v="0"/>
    <s v="PROD-006"/>
    <x v="7"/>
    <n v="-36"/>
    <n v="0"/>
    <n v="79.680000000000007"/>
    <s v="Venta"/>
    <s v="Global Office"/>
    <n v="2868.4800000000005"/>
    <n v="15.49574137931034"/>
    <n v="557.84668965517221"/>
    <n v="2310.6333103448283"/>
  </r>
  <r>
    <n v="3452"/>
    <x v="506"/>
    <x v="0"/>
    <s v="PROD-005"/>
    <x v="8"/>
    <n v="-38"/>
    <n v="0"/>
    <n v="220.36"/>
    <s v="Venta"/>
    <s v="PC Gamers World"/>
    <n v="8373.68"/>
    <n v="54.214840425531932"/>
    <n v="2060.1639361702132"/>
    <n v="6313.5160638297875"/>
  </r>
  <r>
    <n v="3453"/>
    <x v="506"/>
    <x v="2"/>
    <s v="PROD-006"/>
    <x v="7"/>
    <n v="273"/>
    <n v="35.43"/>
    <n v="0"/>
    <s v="Compra"/>
    <s v="Componentes Globales"/>
    <n v="0"/>
    <n v="15.49574137931034"/>
    <n v="0"/>
    <n v="0"/>
  </r>
  <r>
    <n v="3454"/>
    <x v="507"/>
    <x v="0"/>
    <s v="PROD-001"/>
    <x v="6"/>
    <n v="-25"/>
    <n v="0"/>
    <n v="497.7"/>
    <s v="Venta"/>
    <s v="Venta Directa Online"/>
    <n v="12442.5"/>
    <n v="111.99406451612904"/>
    <n v="2799.8516129032259"/>
    <n v="9642.648387096775"/>
  </r>
  <r>
    <n v="3455"/>
    <x v="507"/>
    <x v="2"/>
    <s v="PROD-003"/>
    <x v="1"/>
    <n v="196"/>
    <n v="84.48"/>
    <n v="0"/>
    <s v="Compra"/>
    <s v="VisionParts"/>
    <n v="0"/>
    <n v="38.917210440456756"/>
    <n v="0"/>
    <n v="0"/>
  </r>
  <r>
    <n v="3456"/>
    <x v="507"/>
    <x v="0"/>
    <s v="PROD-007"/>
    <x v="0"/>
    <n v="-24"/>
    <n v="0"/>
    <n v="131.01"/>
    <s v="Venta"/>
    <s v="Venta Directa Online"/>
    <n v="3144.24"/>
    <n v="28.701865793780652"/>
    <n v="688.84477905073561"/>
    <n v="2455.3952209492641"/>
  </r>
  <r>
    <n v="3457"/>
    <x v="507"/>
    <x v="1"/>
    <s v="PROD-001"/>
    <x v="6"/>
    <n v="46"/>
    <n v="254.51"/>
    <n v="0"/>
    <s v="Fabricación"/>
    <s v="N/A"/>
    <n v="0"/>
    <n v="111.99406451612904"/>
    <n v="0"/>
    <n v="0"/>
  </r>
  <r>
    <n v="3458"/>
    <x v="507"/>
    <x v="2"/>
    <s v="PROD-004"/>
    <x v="9"/>
    <n v="88"/>
    <n v="177.57"/>
    <n v="0"/>
    <s v="Compra"/>
    <s v="PowerCell Co,"/>
    <n v="0"/>
    <n v="81.910562499999997"/>
    <n v="0"/>
    <n v="0"/>
  </r>
  <r>
    <n v="3459"/>
    <x v="507"/>
    <x v="2"/>
    <s v="PROD-005"/>
    <x v="8"/>
    <n v="214"/>
    <n v="120.34"/>
    <n v="0"/>
    <s v="Compra"/>
    <s v="TechSupplies Inc,"/>
    <n v="0"/>
    <n v="54.214840425531932"/>
    <n v="0"/>
    <n v="0"/>
  </r>
  <r>
    <n v="3460"/>
    <x v="507"/>
    <x v="1"/>
    <s v="PROD-002"/>
    <x v="2"/>
    <n v="91"/>
    <n v="445.74"/>
    <n v="0"/>
    <s v="Fabricación"/>
    <s v="N/A"/>
    <n v="0"/>
    <n v="206.67616747181975"/>
    <n v="0"/>
    <n v="0"/>
  </r>
  <r>
    <n v="3461"/>
    <x v="508"/>
    <x v="2"/>
    <s v="PROD-010"/>
    <x v="4"/>
    <n v="187"/>
    <n v="24.64"/>
    <n v="0"/>
    <s v="Compra"/>
    <s v="PowerCell Co,"/>
    <n v="0"/>
    <n v="10.520482758620702"/>
    <n v="0"/>
    <n v="0"/>
  </r>
  <r>
    <n v="3462"/>
    <x v="508"/>
    <x v="0"/>
    <s v="PROD-010"/>
    <x v="4"/>
    <n v="-46"/>
    <n v="0"/>
    <n v="60.31"/>
    <s v="Venta"/>
    <s v="Global Office"/>
    <n v="2774.26"/>
    <n v="10.520482758620702"/>
    <n v="483.94220689655231"/>
    <n v="2290.3177931034479"/>
  </r>
  <r>
    <n v="3463"/>
    <x v="508"/>
    <x v="0"/>
    <s v="PROD-004"/>
    <x v="9"/>
    <n v="-25"/>
    <n v="0"/>
    <n v="347.51"/>
    <s v="Venta"/>
    <s v="CorpTech Solutions"/>
    <n v="8687.75"/>
    <n v="81.910562499999997"/>
    <n v="2047.7640624999999"/>
    <n v="6639.9859374999996"/>
  </r>
  <r>
    <n v="3464"/>
    <x v="508"/>
    <x v="0"/>
    <s v="PROD-010"/>
    <x v="4"/>
    <n v="-26"/>
    <n v="0"/>
    <n v="60.26"/>
    <s v="Venta"/>
    <s v="Venta Directa Online"/>
    <n v="1566.76"/>
    <n v="10.520482758620702"/>
    <n v="273.53255172413822"/>
    <n v="1293.2274482758617"/>
  </r>
  <r>
    <n v="3465"/>
    <x v="508"/>
    <x v="0"/>
    <s v="PROD-010"/>
    <x v="4"/>
    <n v="-18"/>
    <n v="0"/>
    <n v="59.83"/>
    <s v="Venta"/>
    <s v="EducaTech"/>
    <n v="1076.94"/>
    <n v="10.520482758620702"/>
    <n v="189.36868965517263"/>
    <n v="887.57131034482745"/>
  </r>
  <r>
    <n v="3466"/>
    <x v="508"/>
    <x v="2"/>
    <s v="PROD-007"/>
    <x v="0"/>
    <n v="206"/>
    <n v="64.099999999999994"/>
    <n v="0"/>
    <s v="Compra"/>
    <s v="TechSupplies Inc,"/>
    <n v="0"/>
    <n v="28.701865793780652"/>
    <n v="0"/>
    <n v="0"/>
  </r>
  <r>
    <n v="3467"/>
    <x v="509"/>
    <x v="2"/>
    <s v="PROD-003"/>
    <x v="1"/>
    <n v="185"/>
    <n v="84.43"/>
    <n v="0"/>
    <s v="Compra"/>
    <s v="PowerCell Co,"/>
    <n v="0"/>
    <n v="38.917210440456756"/>
    <n v="0"/>
    <n v="0"/>
  </r>
  <r>
    <n v="3468"/>
    <x v="509"/>
    <x v="0"/>
    <s v="PROD-010"/>
    <x v="4"/>
    <n v="-42"/>
    <n v="0"/>
    <n v="60.33"/>
    <s v="Venta"/>
    <s v="Global Office"/>
    <n v="2533.86"/>
    <n v="10.520482758620702"/>
    <n v="441.86027586206944"/>
    <n v="2091.9997241379306"/>
  </r>
  <r>
    <n v="3469"/>
    <x v="509"/>
    <x v="0"/>
    <s v="PROD-008"/>
    <x v="5"/>
    <n v="-31"/>
    <n v="0"/>
    <n v="95.3"/>
    <s v="Venta"/>
    <s v="EducaTech"/>
    <n v="2954.2999999999997"/>
    <n v="18.458651685393257"/>
    <n v="572.2182022471909"/>
    <n v="2382.0817977528086"/>
  </r>
  <r>
    <n v="3470"/>
    <x v="509"/>
    <x v="0"/>
    <s v="PROD-002"/>
    <x v="2"/>
    <n v="-9"/>
    <n v="0"/>
    <n v="905.2"/>
    <s v="Venta"/>
    <s v="PC Gamers World"/>
    <n v="8146.8"/>
    <n v="206.67616747181975"/>
    <n v="1860.0855072463778"/>
    <n v="6286.7144927536228"/>
  </r>
  <r>
    <n v="3471"/>
    <x v="509"/>
    <x v="2"/>
    <s v="PROD-007"/>
    <x v="0"/>
    <n v="192"/>
    <n v="66.27"/>
    <n v="0"/>
    <s v="Compra"/>
    <s v="VisionParts"/>
    <n v="0"/>
    <n v="28.701865793780652"/>
    <n v="0"/>
    <n v="0"/>
  </r>
  <r>
    <n v="3472"/>
    <x v="509"/>
    <x v="1"/>
    <s v="PROD-001"/>
    <x v="6"/>
    <n v="68"/>
    <n v="250.48"/>
    <n v="0"/>
    <s v="Fabricación"/>
    <s v="N/A"/>
    <n v="0"/>
    <n v="111.99406451612904"/>
    <n v="0"/>
    <n v="0"/>
  </r>
  <r>
    <n v="3473"/>
    <x v="509"/>
    <x v="0"/>
    <s v="PROD-002"/>
    <x v="2"/>
    <n v="-27"/>
    <n v="0"/>
    <n v="900.66"/>
    <s v="Venta"/>
    <s v="CorpTech Solutions"/>
    <n v="24317.82"/>
    <n v="206.67616747181975"/>
    <n v="5580.2565217391329"/>
    <n v="18737.563478260869"/>
  </r>
  <r>
    <n v="3474"/>
    <x v="510"/>
    <x v="2"/>
    <s v="PROD-005"/>
    <x v="8"/>
    <n v="277"/>
    <n v="117.87"/>
    <n v="0"/>
    <s v="Compra"/>
    <s v="PowerCell Co,"/>
    <n v="0"/>
    <n v="54.214840425531932"/>
    <n v="0"/>
    <n v="0"/>
  </r>
  <r>
    <n v="3475"/>
    <x v="510"/>
    <x v="0"/>
    <s v="PROD-001"/>
    <x v="6"/>
    <n v="-29"/>
    <n v="0"/>
    <n v="500.03"/>
    <s v="Venta"/>
    <s v="PC Gamers World"/>
    <n v="14500.869999999999"/>
    <n v="111.99406451612904"/>
    <n v="3247.8278709677425"/>
    <n v="11253.042129032256"/>
  </r>
  <r>
    <n v="3476"/>
    <x v="510"/>
    <x v="0"/>
    <s v="PROD-002"/>
    <x v="2"/>
    <n v="-22"/>
    <n v="0"/>
    <n v="891.73"/>
    <s v="Venta"/>
    <s v="Global Office"/>
    <n v="19618.060000000001"/>
    <n v="206.67616747181975"/>
    <n v="4546.8756843800347"/>
    <n v="15071.184315619967"/>
  </r>
  <r>
    <n v="3477"/>
    <x v="510"/>
    <x v="0"/>
    <s v="PROD-001"/>
    <x v="6"/>
    <n v="-17"/>
    <n v="0"/>
    <n v="502.49"/>
    <s v="Venta"/>
    <s v="PC Gamers World"/>
    <n v="8542.33"/>
    <n v="111.99406451612904"/>
    <n v="1903.8990967741938"/>
    <n v="6638.4309032258061"/>
  </r>
  <r>
    <n v="3478"/>
    <x v="510"/>
    <x v="0"/>
    <s v="PROD-005"/>
    <x v="8"/>
    <n v="-16"/>
    <n v="0"/>
    <n v="218.71"/>
    <s v="Venta"/>
    <s v="Venta Directa Online"/>
    <n v="3499.36"/>
    <n v="54.214840425531932"/>
    <n v="867.43744680851091"/>
    <n v="2631.922553191489"/>
  </r>
  <r>
    <n v="3479"/>
    <x v="510"/>
    <x v="0"/>
    <s v="PROD-010"/>
    <x v="4"/>
    <n v="-23"/>
    <n v="0"/>
    <n v="60.03"/>
    <s v="Venta"/>
    <s v="EducaTech"/>
    <n v="1380.69"/>
    <n v="10.520482758620702"/>
    <n v="241.97110344827615"/>
    <n v="1138.7188965517239"/>
  </r>
  <r>
    <n v="3480"/>
    <x v="510"/>
    <x v="0"/>
    <s v="PROD-003"/>
    <x v="1"/>
    <n v="-14"/>
    <n v="0"/>
    <n v="159.77000000000001"/>
    <s v="Venta"/>
    <s v="Global Office"/>
    <n v="2236.7800000000002"/>
    <n v="38.917210440456756"/>
    <n v="544.84094616639459"/>
    <n v="1691.9390538336056"/>
  </r>
  <r>
    <n v="3481"/>
    <x v="511"/>
    <x v="2"/>
    <s v="PROD-006"/>
    <x v="7"/>
    <n v="54"/>
    <n v="36.49"/>
    <n v="0"/>
    <s v="Compra"/>
    <s v="PowerCell Co,"/>
    <n v="0"/>
    <n v="15.49574137931034"/>
    <n v="0"/>
    <n v="0"/>
  </r>
  <r>
    <n v="3482"/>
    <x v="511"/>
    <x v="0"/>
    <s v="PROD-005"/>
    <x v="8"/>
    <n v="-29"/>
    <n v="0"/>
    <n v="218.46"/>
    <s v="Venta"/>
    <s v="Global Office"/>
    <n v="6335.34"/>
    <n v="54.214840425531932"/>
    <n v="1572.2303723404261"/>
    <n v="4763.1096276595745"/>
  </r>
  <r>
    <n v="3483"/>
    <x v="511"/>
    <x v="0"/>
    <s v="PROD-009"/>
    <x v="3"/>
    <n v="-46"/>
    <n v="0"/>
    <n v="299.68"/>
    <s v="Venta"/>
    <s v="CorpTech Solutions"/>
    <n v="13785.28"/>
    <n v="66.956770642201846"/>
    <n v="3080.0114495412849"/>
    <n v="10705.268550458715"/>
  </r>
  <r>
    <n v="3484"/>
    <x v="511"/>
    <x v="2"/>
    <s v="PROD-003"/>
    <x v="1"/>
    <n v="244"/>
    <n v="85.88"/>
    <n v="0"/>
    <s v="Compra"/>
    <s v="VisionParts"/>
    <n v="0"/>
    <n v="38.917210440456756"/>
    <n v="0"/>
    <n v="0"/>
  </r>
  <r>
    <n v="3485"/>
    <x v="511"/>
    <x v="0"/>
    <s v="PROD-003"/>
    <x v="1"/>
    <n v="-37"/>
    <n v="0"/>
    <n v="159.82"/>
    <s v="Venta"/>
    <s v="Venta Directa Online"/>
    <n v="5913.34"/>
    <n v="38.917210440456756"/>
    <n v="1439.9367862969"/>
    <n v="4473.4032137030999"/>
  </r>
  <r>
    <n v="3486"/>
    <x v="511"/>
    <x v="1"/>
    <s v="PROD-009"/>
    <x v="3"/>
    <n v="55"/>
    <n v="149.86000000000001"/>
    <n v="0"/>
    <s v="Fabricación"/>
    <s v="N/A"/>
    <n v="0"/>
    <n v="66.956770642201846"/>
    <n v="0"/>
    <n v="0"/>
  </r>
  <r>
    <n v="3487"/>
    <x v="511"/>
    <x v="0"/>
    <s v="PROD-004"/>
    <x v="9"/>
    <n v="-18"/>
    <n v="0"/>
    <n v="348.88"/>
    <s v="Venta"/>
    <s v="CorpTech Solutions"/>
    <n v="6279.84"/>
    <n v="81.910562499999997"/>
    <n v="1474.3901249999999"/>
    <n v="4805.4498750000002"/>
  </r>
  <r>
    <n v="3488"/>
    <x v="512"/>
    <x v="0"/>
    <s v="PROD-004"/>
    <x v="9"/>
    <n v="-25"/>
    <n v="0"/>
    <n v="349.57"/>
    <s v="Venta"/>
    <s v="PC Gamers World"/>
    <n v="8739.25"/>
    <n v="81.910562499999997"/>
    <n v="2047.7640624999999"/>
    <n v="6691.4859374999996"/>
  </r>
  <r>
    <n v="3489"/>
    <x v="512"/>
    <x v="0"/>
    <s v="PROD-009"/>
    <x v="3"/>
    <n v="-20"/>
    <n v="0"/>
    <n v="300.93"/>
    <s v="Venta"/>
    <s v="Global Office"/>
    <n v="6018.6"/>
    <n v="66.956770642201846"/>
    <n v="1339.1354128440369"/>
    <n v="4679.4645871559633"/>
  </r>
  <r>
    <n v="3490"/>
    <x v="512"/>
    <x v="0"/>
    <s v="PROD-001"/>
    <x v="6"/>
    <n v="-47"/>
    <n v="0"/>
    <n v="503.86"/>
    <s v="Venta"/>
    <s v="EducaTech"/>
    <n v="23681.420000000002"/>
    <n v="111.99406451612904"/>
    <n v="5263.721032258065"/>
    <n v="18417.698967741937"/>
  </r>
  <r>
    <n v="3491"/>
    <x v="512"/>
    <x v="1"/>
    <s v="PROD-009"/>
    <x v="3"/>
    <n v="79"/>
    <n v="151.29"/>
    <n v="0"/>
    <s v="Fabricación"/>
    <s v="N/A"/>
    <n v="0"/>
    <n v="66.956770642201846"/>
    <n v="0"/>
    <n v="0"/>
  </r>
  <r>
    <n v="3492"/>
    <x v="512"/>
    <x v="2"/>
    <s v="PROD-003"/>
    <x v="1"/>
    <n v="222"/>
    <n v="86.75"/>
    <n v="0"/>
    <s v="Compra"/>
    <s v="PowerCell Co,"/>
    <n v="0"/>
    <n v="38.917210440456756"/>
    <n v="0"/>
    <n v="0"/>
  </r>
  <r>
    <n v="3493"/>
    <x v="512"/>
    <x v="0"/>
    <s v="PROD-010"/>
    <x v="4"/>
    <n v="-11"/>
    <n v="0"/>
    <n v="60.27"/>
    <s v="Venta"/>
    <s v="Global Office"/>
    <n v="662.97"/>
    <n v="10.520482758620702"/>
    <n v="115.72531034482772"/>
    <n v="547.24468965517235"/>
  </r>
  <r>
    <n v="3494"/>
    <x v="512"/>
    <x v="2"/>
    <s v="PROD-004"/>
    <x v="9"/>
    <n v="250"/>
    <n v="179.94"/>
    <n v="0"/>
    <s v="Compra"/>
    <s v="VisionParts"/>
    <n v="0"/>
    <n v="81.910562499999997"/>
    <n v="0"/>
    <n v="0"/>
  </r>
  <r>
    <n v="3495"/>
    <x v="513"/>
    <x v="1"/>
    <s v="PROD-002"/>
    <x v="2"/>
    <n v="66"/>
    <n v="456.96"/>
    <n v="0"/>
    <s v="Fabricación"/>
    <s v="N/A"/>
    <n v="0"/>
    <n v="206.67616747181975"/>
    <n v="0"/>
    <n v="0"/>
  </r>
  <r>
    <n v="3496"/>
    <x v="513"/>
    <x v="0"/>
    <s v="PROD-009"/>
    <x v="3"/>
    <n v="-10"/>
    <n v="0"/>
    <n v="296.29000000000002"/>
    <s v="Venta"/>
    <s v="EducaTech"/>
    <n v="2962.9"/>
    <n v="66.956770642201846"/>
    <n v="669.56770642201843"/>
    <n v="2293.3322935779815"/>
  </r>
  <r>
    <n v="3497"/>
    <x v="513"/>
    <x v="1"/>
    <s v="PROD-002"/>
    <x v="2"/>
    <n v="51"/>
    <n v="442.14"/>
    <n v="0"/>
    <s v="Fabricación"/>
    <s v="N/A"/>
    <n v="0"/>
    <n v="206.67616747181975"/>
    <n v="0"/>
    <n v="0"/>
  </r>
  <r>
    <n v="3498"/>
    <x v="513"/>
    <x v="2"/>
    <s v="PROD-004"/>
    <x v="9"/>
    <n v="164"/>
    <n v="177.14"/>
    <n v="0"/>
    <s v="Compra"/>
    <s v="VisionParts"/>
    <n v="0"/>
    <n v="81.910562499999997"/>
    <n v="0"/>
    <n v="0"/>
  </r>
  <r>
    <n v="3499"/>
    <x v="513"/>
    <x v="0"/>
    <s v="PROD-001"/>
    <x v="6"/>
    <n v="-47"/>
    <n v="0"/>
    <n v="498.71"/>
    <s v="Venta"/>
    <s v="Venta Directa Online"/>
    <n v="23439.37"/>
    <n v="111.99406451612904"/>
    <n v="5263.721032258065"/>
    <n v="18175.648967741934"/>
  </r>
  <r>
    <n v="3500"/>
    <x v="513"/>
    <x v="0"/>
    <s v="PROD-003"/>
    <x v="1"/>
    <n v="-23"/>
    <n v="0"/>
    <n v="160.02000000000001"/>
    <s v="Venta"/>
    <s v="EducaTech"/>
    <n v="3680.46"/>
    <n v="38.917210440456756"/>
    <n v="895.09584013050539"/>
    <n v="2785.3641598694949"/>
  </r>
  <r>
    <n v="3501"/>
    <x v="514"/>
    <x v="0"/>
    <s v="PROD-006"/>
    <x v="7"/>
    <n v="-44"/>
    <n v="0"/>
    <n v="79.84"/>
    <s v="Venta"/>
    <s v="EducaTech"/>
    <n v="3512.96"/>
    <n v="15.49574137931034"/>
    <n v="681.81262068965498"/>
    <n v="2831.1473793103451"/>
  </r>
  <r>
    <n v="3502"/>
    <x v="514"/>
    <x v="2"/>
    <s v="PROD-003"/>
    <x v="1"/>
    <n v="147"/>
    <n v="86.76"/>
    <n v="0"/>
    <s v="Compra"/>
    <s v="TechSupplies Inc,"/>
    <n v="0"/>
    <n v="38.917210440456756"/>
    <n v="0"/>
    <n v="0"/>
  </r>
  <r>
    <n v="3503"/>
    <x v="514"/>
    <x v="1"/>
    <s v="PROD-001"/>
    <x v="6"/>
    <n v="93"/>
    <n v="247.32"/>
    <n v="0"/>
    <s v="Fabricación"/>
    <s v="N/A"/>
    <n v="0"/>
    <n v="111.99406451612904"/>
    <n v="0"/>
    <n v="0"/>
  </r>
  <r>
    <n v="3504"/>
    <x v="514"/>
    <x v="1"/>
    <s v="PROD-001"/>
    <x v="6"/>
    <n v="78"/>
    <n v="248.1"/>
    <n v="0"/>
    <s v="Fabricación"/>
    <s v="N/A"/>
    <n v="0"/>
    <n v="111.99406451612904"/>
    <n v="0"/>
    <n v="0"/>
  </r>
  <r>
    <n v="3505"/>
    <x v="514"/>
    <x v="0"/>
    <s v="PROD-002"/>
    <x v="2"/>
    <n v="-19"/>
    <n v="0"/>
    <n v="903"/>
    <s v="Venta"/>
    <s v="PC Gamers World"/>
    <n v="17157"/>
    <n v="206.67616747181975"/>
    <n v="3926.8471819645752"/>
    <n v="13230.152818035425"/>
  </r>
  <r>
    <n v="3506"/>
    <x v="514"/>
    <x v="1"/>
    <s v="PROD-001"/>
    <x v="6"/>
    <n v="80"/>
    <n v="247.44"/>
    <n v="0"/>
    <s v="Fabricación"/>
    <s v="N/A"/>
    <n v="0"/>
    <n v="111.99406451612904"/>
    <n v="0"/>
    <n v="0"/>
  </r>
  <r>
    <n v="3507"/>
    <x v="514"/>
    <x v="0"/>
    <s v="PROD-008"/>
    <x v="5"/>
    <n v="-12"/>
    <n v="0"/>
    <n v="94.43"/>
    <s v="Venta"/>
    <s v="PC Gamers World"/>
    <n v="1133.1600000000001"/>
    <n v="18.458651685393257"/>
    <n v="221.50382022471908"/>
    <n v="911.65617977528098"/>
  </r>
  <r>
    <n v="3508"/>
    <x v="515"/>
    <x v="0"/>
    <s v="PROD-005"/>
    <x v="8"/>
    <n v="-12"/>
    <n v="0"/>
    <n v="220.27"/>
    <s v="Venta"/>
    <s v="Global Office"/>
    <n v="2643.2400000000002"/>
    <n v="54.214840425531932"/>
    <n v="650.57808510638324"/>
    <n v="1992.661914893617"/>
  </r>
  <r>
    <n v="3509"/>
    <x v="515"/>
    <x v="0"/>
    <s v="PROD-009"/>
    <x v="3"/>
    <n v="-28"/>
    <n v="0"/>
    <n v="300.75"/>
    <s v="Venta"/>
    <s v="Venta Directa Online"/>
    <n v="8421"/>
    <n v="66.956770642201846"/>
    <n v="1874.7895779816517"/>
    <n v="6546.2104220183483"/>
  </r>
  <r>
    <n v="3510"/>
    <x v="515"/>
    <x v="0"/>
    <s v="PROD-009"/>
    <x v="3"/>
    <n v="-43"/>
    <n v="0"/>
    <n v="299.01"/>
    <s v="Venta"/>
    <s v="EducaTech"/>
    <n v="12857.43"/>
    <n v="66.956770642201846"/>
    <n v="2879.1411376146793"/>
    <n v="9978.2888623853214"/>
  </r>
  <r>
    <n v="3511"/>
    <x v="515"/>
    <x v="2"/>
    <s v="PROD-005"/>
    <x v="8"/>
    <n v="115"/>
    <n v="120.62"/>
    <n v="0"/>
    <s v="Compra"/>
    <s v="TechSupplies Inc,"/>
    <n v="0"/>
    <n v="54.214840425531932"/>
    <n v="0"/>
    <n v="0"/>
  </r>
  <r>
    <n v="3512"/>
    <x v="515"/>
    <x v="0"/>
    <s v="PROD-003"/>
    <x v="1"/>
    <n v="-14"/>
    <n v="0"/>
    <n v="159.66"/>
    <s v="Venta"/>
    <s v="CorpTech Solutions"/>
    <n v="2235.2399999999998"/>
    <n v="38.917210440456756"/>
    <n v="544.84094616639459"/>
    <n v="1690.3990538336052"/>
  </r>
  <r>
    <n v="3513"/>
    <x v="515"/>
    <x v="0"/>
    <s v="PROD-004"/>
    <x v="9"/>
    <n v="-17"/>
    <n v="0"/>
    <n v="350.27"/>
    <s v="Venta"/>
    <s v="EducaTech"/>
    <n v="5954.59"/>
    <n v="81.910562499999997"/>
    <n v="1392.4795624999999"/>
    <n v="4562.1104375000004"/>
  </r>
  <r>
    <n v="3514"/>
    <x v="515"/>
    <x v="0"/>
    <s v="PROD-005"/>
    <x v="8"/>
    <n v="-15"/>
    <n v="0"/>
    <n v="219.47"/>
    <s v="Venta"/>
    <s v="EducaTech"/>
    <n v="3292.05"/>
    <n v="54.214840425531932"/>
    <n v="813.22260638297894"/>
    <n v="2478.8273936170212"/>
  </r>
  <r>
    <n v="3515"/>
    <x v="516"/>
    <x v="2"/>
    <s v="PROD-007"/>
    <x v="0"/>
    <n v="80"/>
    <n v="66.319999999999993"/>
    <n v="0"/>
    <s v="Compra"/>
    <s v="VisionParts"/>
    <n v="0"/>
    <n v="28.701865793780652"/>
    <n v="0"/>
    <n v="0"/>
  </r>
  <r>
    <n v="3516"/>
    <x v="516"/>
    <x v="0"/>
    <s v="PROD-004"/>
    <x v="9"/>
    <n v="-39"/>
    <n v="0"/>
    <n v="346.68"/>
    <s v="Venta"/>
    <s v="Venta Directa Online"/>
    <n v="13520.52"/>
    <n v="81.910562499999997"/>
    <n v="3194.5119374999999"/>
    <n v="10326.008062500001"/>
  </r>
  <r>
    <n v="3517"/>
    <x v="516"/>
    <x v="1"/>
    <s v="PROD-002"/>
    <x v="2"/>
    <n v="94"/>
    <n v="455.77"/>
    <n v="0"/>
    <s v="Fabricación"/>
    <s v="N/A"/>
    <n v="0"/>
    <n v="206.67616747181975"/>
    <n v="0"/>
    <n v="0"/>
  </r>
  <r>
    <n v="3518"/>
    <x v="516"/>
    <x v="2"/>
    <s v="PROD-004"/>
    <x v="9"/>
    <n v="233"/>
    <n v="178.25"/>
    <n v="0"/>
    <s v="Compra"/>
    <s v="TechSupplies Inc,"/>
    <n v="0"/>
    <n v="81.910562499999997"/>
    <n v="0"/>
    <n v="0"/>
  </r>
  <r>
    <n v="3519"/>
    <x v="516"/>
    <x v="0"/>
    <s v="PROD-001"/>
    <x v="6"/>
    <n v="-35"/>
    <n v="0"/>
    <n v="496.53"/>
    <s v="Venta"/>
    <s v="PC Gamers World"/>
    <n v="17378.55"/>
    <n v="111.99406451612904"/>
    <n v="3919.7922580645163"/>
    <n v="13458.757741935482"/>
  </r>
  <r>
    <n v="3520"/>
    <x v="516"/>
    <x v="0"/>
    <s v="PROD-003"/>
    <x v="1"/>
    <n v="-16"/>
    <n v="0"/>
    <n v="160.96"/>
    <s v="Venta"/>
    <s v="PC Gamers World"/>
    <n v="2575.36"/>
    <n v="38.917210440456756"/>
    <n v="622.6753670473081"/>
    <n v="1952.684632952692"/>
  </r>
  <r>
    <n v="3521"/>
    <x v="516"/>
    <x v="0"/>
    <s v="PROD-003"/>
    <x v="1"/>
    <n v="-38"/>
    <n v="0"/>
    <n v="159.6"/>
    <s v="Venta"/>
    <s v="Global Office"/>
    <n v="6064.8"/>
    <n v="38.917210440456756"/>
    <n v="1478.8539967373567"/>
    <n v="4585.946003262643"/>
  </r>
  <r>
    <n v="3522"/>
    <x v="517"/>
    <x v="1"/>
    <s v="PROD-009"/>
    <x v="3"/>
    <n v="32"/>
    <n v="147.21"/>
    <n v="0"/>
    <s v="Fabricación"/>
    <s v="N/A"/>
    <n v="0"/>
    <n v="66.956770642201846"/>
    <n v="0"/>
    <n v="0"/>
  </r>
  <r>
    <n v="3523"/>
    <x v="517"/>
    <x v="2"/>
    <s v="PROD-004"/>
    <x v="9"/>
    <n v="192"/>
    <n v="181.1"/>
    <n v="0"/>
    <s v="Compra"/>
    <s v="PowerCell Co,"/>
    <n v="0"/>
    <n v="81.910562499999997"/>
    <n v="0"/>
    <n v="0"/>
  </r>
  <r>
    <n v="3524"/>
    <x v="517"/>
    <x v="0"/>
    <s v="PROD-005"/>
    <x v="8"/>
    <n v="-6"/>
    <n v="0"/>
    <n v="220.86"/>
    <s v="Venta"/>
    <s v="CorpTech Solutions"/>
    <n v="1325.16"/>
    <n v="54.214840425531932"/>
    <n v="325.28904255319162"/>
    <n v="999.87095744680846"/>
  </r>
  <r>
    <n v="3525"/>
    <x v="517"/>
    <x v="2"/>
    <s v="PROD-006"/>
    <x v="7"/>
    <n v="68"/>
    <n v="35.979999999999997"/>
    <n v="0"/>
    <s v="Compra"/>
    <s v="TechSupplies Inc,"/>
    <n v="0"/>
    <n v="15.49574137931034"/>
    <n v="0"/>
    <n v="0"/>
  </r>
  <r>
    <n v="3526"/>
    <x v="517"/>
    <x v="1"/>
    <s v="PROD-009"/>
    <x v="3"/>
    <n v="45"/>
    <n v="147.25"/>
    <n v="0"/>
    <s v="Fabricación"/>
    <s v="N/A"/>
    <n v="0"/>
    <n v="66.956770642201846"/>
    <n v="0"/>
    <n v="0"/>
  </r>
  <r>
    <n v="3527"/>
    <x v="517"/>
    <x v="0"/>
    <s v="PROD-005"/>
    <x v="8"/>
    <n v="-23"/>
    <n v="0"/>
    <n v="217.81"/>
    <s v="Venta"/>
    <s v="EducaTech"/>
    <n v="5009.63"/>
    <n v="54.214840425531932"/>
    <n v="1246.9413297872345"/>
    <n v="3762.6886702127658"/>
  </r>
  <r>
    <n v="3528"/>
    <x v="517"/>
    <x v="0"/>
    <s v="PROD-001"/>
    <x v="6"/>
    <n v="-14"/>
    <n v="0"/>
    <n v="496.63"/>
    <s v="Venta"/>
    <s v="PC Gamers World"/>
    <n v="6952.82"/>
    <n v="111.99406451612904"/>
    <n v="1567.9169032258067"/>
    <n v="5384.9030967741928"/>
  </r>
  <r>
    <n v="3529"/>
    <x v="518"/>
    <x v="0"/>
    <s v="PROD-001"/>
    <x v="6"/>
    <n v="-17"/>
    <n v="0"/>
    <n v="504.2"/>
    <s v="Venta"/>
    <s v="EducaTech"/>
    <n v="8571.4"/>
    <n v="111.99406451612904"/>
    <n v="1903.8990967741938"/>
    <n v="6667.5009032258058"/>
  </r>
  <r>
    <n v="3530"/>
    <x v="518"/>
    <x v="1"/>
    <s v="PROD-001"/>
    <x v="6"/>
    <n v="88"/>
    <n v="253.71"/>
    <n v="0"/>
    <s v="Fabricación"/>
    <s v="N/A"/>
    <n v="0"/>
    <n v="111.99406451612904"/>
    <n v="0"/>
    <n v="0"/>
  </r>
  <r>
    <n v="3531"/>
    <x v="518"/>
    <x v="0"/>
    <s v="PROD-001"/>
    <x v="6"/>
    <n v="-16"/>
    <n v="0"/>
    <n v="502.86"/>
    <s v="Venta"/>
    <s v="Venta Directa Online"/>
    <n v="8045.76"/>
    <n v="111.99406451612904"/>
    <n v="1791.9050322580647"/>
    <n v="6253.854967741936"/>
  </r>
  <r>
    <n v="3532"/>
    <x v="518"/>
    <x v="0"/>
    <s v="PROD-009"/>
    <x v="3"/>
    <n v="-24"/>
    <n v="0"/>
    <n v="297.81"/>
    <s v="Venta"/>
    <s v="CorpTech Solutions"/>
    <n v="7147.4400000000005"/>
    <n v="66.956770642201846"/>
    <n v="1606.9624954128444"/>
    <n v="5540.4775045871556"/>
  </r>
  <r>
    <n v="3533"/>
    <x v="518"/>
    <x v="1"/>
    <s v="PROD-009"/>
    <x v="3"/>
    <n v="41"/>
    <n v="152.18"/>
    <n v="0"/>
    <s v="Fabricación"/>
    <s v="N/A"/>
    <n v="0"/>
    <n v="66.956770642201846"/>
    <n v="0"/>
    <n v="0"/>
  </r>
  <r>
    <n v="3534"/>
    <x v="518"/>
    <x v="0"/>
    <s v="PROD-005"/>
    <x v="8"/>
    <n v="-34"/>
    <n v="0"/>
    <n v="221.61"/>
    <s v="Venta"/>
    <s v="Global Office"/>
    <n v="7534.7400000000007"/>
    <n v="54.214840425531932"/>
    <n v="1843.3045744680858"/>
    <n v="5691.4354255319149"/>
  </r>
  <r>
    <n v="3535"/>
    <x v="518"/>
    <x v="0"/>
    <s v="PROD-008"/>
    <x v="5"/>
    <n v="-18"/>
    <n v="0"/>
    <n v="94.11"/>
    <s v="Venta"/>
    <s v="Global Office"/>
    <n v="1693.98"/>
    <n v="18.458651685393257"/>
    <n v="332.2557303370786"/>
    <n v="1361.7242696629214"/>
  </r>
  <r>
    <n v="3536"/>
    <x v="519"/>
    <x v="2"/>
    <s v="PROD-004"/>
    <x v="9"/>
    <n v="237"/>
    <n v="179.68"/>
    <n v="0"/>
    <s v="Compra"/>
    <s v="TechSupplies Inc,"/>
    <n v="0"/>
    <n v="81.910562499999997"/>
    <n v="0"/>
    <n v="0"/>
  </r>
  <r>
    <n v="3537"/>
    <x v="519"/>
    <x v="0"/>
    <s v="PROD-004"/>
    <x v="9"/>
    <n v="-15"/>
    <n v="0"/>
    <n v="348.56"/>
    <s v="Venta"/>
    <s v="PC Gamers World"/>
    <n v="5228.3999999999996"/>
    <n v="81.910562499999997"/>
    <n v="1228.6584375"/>
    <n v="3999.7415624999994"/>
  </r>
  <r>
    <n v="3538"/>
    <x v="519"/>
    <x v="0"/>
    <s v="PROD-001"/>
    <x v="6"/>
    <n v="-50"/>
    <n v="0"/>
    <n v="500.69"/>
    <s v="Venta"/>
    <s v="Global Office"/>
    <n v="25034.5"/>
    <n v="111.99406451612904"/>
    <n v="5599.7032258064519"/>
    <n v="19434.79677419355"/>
  </r>
  <r>
    <n v="3539"/>
    <x v="519"/>
    <x v="0"/>
    <s v="PROD-006"/>
    <x v="7"/>
    <n v="-16"/>
    <n v="0"/>
    <n v="80.23"/>
    <s v="Venta"/>
    <s v="PC Gamers World"/>
    <n v="1283.68"/>
    <n v="15.49574137931034"/>
    <n v="247.93186206896544"/>
    <n v="1035.7481379310345"/>
  </r>
  <r>
    <n v="3540"/>
    <x v="519"/>
    <x v="0"/>
    <s v="PROD-001"/>
    <x v="6"/>
    <n v="-9"/>
    <n v="0"/>
    <n v="500.99"/>
    <s v="Venta"/>
    <s v="Venta Directa Online"/>
    <n v="4508.91"/>
    <n v="111.99406451612904"/>
    <n v="1007.9465806451614"/>
    <n v="3500.9634193548386"/>
  </r>
  <r>
    <n v="3541"/>
    <x v="519"/>
    <x v="0"/>
    <s v="PROD-002"/>
    <x v="2"/>
    <n v="-26"/>
    <n v="0"/>
    <n v="891.11"/>
    <s v="Venta"/>
    <s v="Venta Directa Online"/>
    <n v="23168.86"/>
    <n v="206.67616747181975"/>
    <n v="5373.5803542673139"/>
    <n v="17795.279645732688"/>
  </r>
  <r>
    <n v="3542"/>
    <x v="520"/>
    <x v="1"/>
    <s v="PROD-001"/>
    <x v="6"/>
    <n v="26"/>
    <n v="252.78"/>
    <n v="0"/>
    <s v="Fabricación"/>
    <s v="N/A"/>
    <n v="0"/>
    <n v="111.99406451612904"/>
    <n v="0"/>
    <n v="0"/>
  </r>
  <r>
    <n v="3543"/>
    <x v="520"/>
    <x v="0"/>
    <s v="PROD-002"/>
    <x v="2"/>
    <n v="-25"/>
    <n v="0"/>
    <n v="905.59"/>
    <s v="Venta"/>
    <s v="Global Office"/>
    <n v="22639.75"/>
    <n v="206.67616747181975"/>
    <n v="5166.9041867954938"/>
    <n v="17472.845813204505"/>
  </r>
  <r>
    <n v="3544"/>
    <x v="520"/>
    <x v="2"/>
    <s v="PROD-003"/>
    <x v="1"/>
    <n v="68"/>
    <n v="86.96"/>
    <n v="0"/>
    <s v="Compra"/>
    <s v="Componentes Globales"/>
    <n v="0"/>
    <n v="38.917210440456756"/>
    <n v="0"/>
    <n v="0"/>
  </r>
  <r>
    <n v="3545"/>
    <x v="520"/>
    <x v="0"/>
    <s v="PROD-010"/>
    <x v="4"/>
    <n v="-25"/>
    <n v="0"/>
    <n v="60.14"/>
    <s v="Venta"/>
    <s v="EducaTech"/>
    <n v="1503.5"/>
    <n v="10.520482758620702"/>
    <n v="263.01206896551753"/>
    <n v="1240.4879310344825"/>
  </r>
  <r>
    <n v="3546"/>
    <x v="520"/>
    <x v="2"/>
    <s v="PROD-008"/>
    <x v="5"/>
    <n v="174"/>
    <n v="45.68"/>
    <n v="0"/>
    <s v="Compra"/>
    <s v="PowerCell Co,"/>
    <n v="0"/>
    <n v="18.458651685393257"/>
    <n v="0"/>
    <n v="0"/>
  </r>
  <r>
    <n v="3547"/>
    <x v="520"/>
    <x v="0"/>
    <s v="PROD-007"/>
    <x v="0"/>
    <n v="-14"/>
    <n v="0"/>
    <n v="129.91999999999999"/>
    <s v="Venta"/>
    <s v="CorpTech Solutions"/>
    <n v="1818.8799999999999"/>
    <n v="28.701865793780652"/>
    <n v="401.82612111292912"/>
    <n v="1417.0538788870708"/>
  </r>
  <r>
    <n v="3548"/>
    <x v="520"/>
    <x v="0"/>
    <s v="PROD-002"/>
    <x v="2"/>
    <n v="-11"/>
    <n v="0"/>
    <n v="903.56"/>
    <s v="Venta"/>
    <s v="CorpTech Solutions"/>
    <n v="9939.16"/>
    <n v="206.67616747181975"/>
    <n v="2273.4378421900174"/>
    <n v="7665.7221578099825"/>
  </r>
  <r>
    <n v="3549"/>
    <x v="521"/>
    <x v="1"/>
    <s v="PROD-009"/>
    <x v="3"/>
    <n v="93"/>
    <n v="149"/>
    <n v="0"/>
    <s v="Fabricación"/>
    <s v="N/A"/>
    <n v="0"/>
    <n v="66.956770642201846"/>
    <n v="0"/>
    <n v="0"/>
  </r>
  <r>
    <n v="3550"/>
    <x v="521"/>
    <x v="2"/>
    <s v="PROD-010"/>
    <x v="4"/>
    <n v="136"/>
    <n v="24.69"/>
    <n v="0"/>
    <s v="Compra"/>
    <s v="VisionParts"/>
    <n v="0"/>
    <n v="10.520482758620702"/>
    <n v="0"/>
    <n v="0"/>
  </r>
  <r>
    <n v="3551"/>
    <x v="521"/>
    <x v="2"/>
    <s v="PROD-007"/>
    <x v="0"/>
    <n v="180"/>
    <n v="64.98"/>
    <n v="0"/>
    <s v="Compra"/>
    <s v="Componentes Globales"/>
    <n v="0"/>
    <n v="28.701865793780652"/>
    <n v="0"/>
    <n v="0"/>
  </r>
  <r>
    <n v="3552"/>
    <x v="521"/>
    <x v="2"/>
    <s v="PROD-007"/>
    <x v="0"/>
    <n v="254"/>
    <n v="65.66"/>
    <n v="0"/>
    <s v="Compra"/>
    <s v="VisionParts"/>
    <n v="0"/>
    <n v="28.701865793780652"/>
    <n v="0"/>
    <n v="0"/>
  </r>
  <r>
    <n v="3553"/>
    <x v="521"/>
    <x v="0"/>
    <s v="PROD-002"/>
    <x v="2"/>
    <n v="-40"/>
    <n v="0"/>
    <n v="905.84"/>
    <s v="Venta"/>
    <s v="EducaTech"/>
    <n v="36233.599999999999"/>
    <n v="206.67616747181975"/>
    <n v="8267.0466988727894"/>
    <n v="27966.553301127209"/>
  </r>
  <r>
    <n v="3554"/>
    <x v="521"/>
    <x v="0"/>
    <s v="PROD-006"/>
    <x v="7"/>
    <n v="-39"/>
    <n v="0"/>
    <n v="79.34"/>
    <s v="Venta"/>
    <s v="EducaTech"/>
    <n v="3094.26"/>
    <n v="15.49574137931034"/>
    <n v="604.33391379310331"/>
    <n v="2489.9260862068968"/>
  </r>
  <r>
    <n v="3555"/>
    <x v="521"/>
    <x v="2"/>
    <s v="PROD-007"/>
    <x v="0"/>
    <n v="160"/>
    <n v="66.23"/>
    <n v="0"/>
    <s v="Compra"/>
    <s v="Componentes Globales"/>
    <n v="0"/>
    <n v="28.701865793780652"/>
    <n v="0"/>
    <n v="0"/>
  </r>
  <r>
    <n v="3556"/>
    <x v="522"/>
    <x v="0"/>
    <s v="PROD-005"/>
    <x v="8"/>
    <n v="-10"/>
    <n v="0"/>
    <n v="217.91"/>
    <s v="Venta"/>
    <s v="Venta Directa Online"/>
    <n v="2179.1"/>
    <n v="54.214840425531932"/>
    <n v="542.14840425531929"/>
    <n v="1636.9515957446806"/>
  </r>
  <r>
    <n v="3557"/>
    <x v="522"/>
    <x v="2"/>
    <s v="PROD-006"/>
    <x v="7"/>
    <n v="276"/>
    <n v="35.92"/>
    <n v="0"/>
    <s v="Compra"/>
    <s v="PowerCell Co,"/>
    <n v="0"/>
    <n v="15.49574137931034"/>
    <n v="0"/>
    <n v="0"/>
  </r>
  <r>
    <n v="3558"/>
    <x v="522"/>
    <x v="0"/>
    <s v="PROD-002"/>
    <x v="2"/>
    <n v="-40"/>
    <n v="0"/>
    <n v="907.55"/>
    <s v="Venta"/>
    <s v="PC Gamers World"/>
    <n v="36302"/>
    <n v="206.67616747181975"/>
    <n v="8267.0466988727894"/>
    <n v="28034.953301127211"/>
  </r>
  <r>
    <n v="3559"/>
    <x v="522"/>
    <x v="1"/>
    <s v="PROD-002"/>
    <x v="2"/>
    <n v="39"/>
    <n v="441.59"/>
    <n v="0"/>
    <s v="Fabricación"/>
    <s v="N/A"/>
    <n v="0"/>
    <n v="206.67616747181975"/>
    <n v="0"/>
    <n v="0"/>
  </r>
  <r>
    <n v="3560"/>
    <x v="522"/>
    <x v="2"/>
    <s v="PROD-008"/>
    <x v="5"/>
    <n v="177"/>
    <n v="44.84"/>
    <n v="0"/>
    <s v="Compra"/>
    <s v="TechSupplies Inc,"/>
    <n v="0"/>
    <n v="18.458651685393257"/>
    <n v="0"/>
    <n v="0"/>
  </r>
  <r>
    <n v="3561"/>
    <x v="522"/>
    <x v="0"/>
    <s v="PROD-010"/>
    <x v="4"/>
    <n v="-25"/>
    <n v="0"/>
    <n v="60.37"/>
    <s v="Venta"/>
    <s v="Global Office"/>
    <n v="1509.25"/>
    <n v="10.520482758620702"/>
    <n v="263.01206896551753"/>
    <n v="1246.2379310344825"/>
  </r>
  <r>
    <n v="3562"/>
    <x v="522"/>
    <x v="1"/>
    <s v="PROD-001"/>
    <x v="6"/>
    <n v="31"/>
    <n v="245.75"/>
    <n v="0"/>
    <s v="Fabricación"/>
    <s v="N/A"/>
    <n v="0"/>
    <n v="111.99406451612904"/>
    <n v="0"/>
    <n v="0"/>
  </r>
  <r>
    <n v="3563"/>
    <x v="523"/>
    <x v="2"/>
    <s v="PROD-008"/>
    <x v="5"/>
    <n v="212"/>
    <n v="45.04"/>
    <n v="0"/>
    <s v="Compra"/>
    <s v="TechSupplies Inc,"/>
    <n v="0"/>
    <n v="18.458651685393257"/>
    <n v="0"/>
    <n v="0"/>
  </r>
  <r>
    <n v="3564"/>
    <x v="523"/>
    <x v="1"/>
    <s v="PROD-001"/>
    <x v="6"/>
    <n v="59"/>
    <n v="251.84"/>
    <n v="0"/>
    <s v="Fabricación"/>
    <s v="N/A"/>
    <n v="0"/>
    <n v="111.99406451612904"/>
    <n v="0"/>
    <n v="0"/>
  </r>
  <r>
    <n v="3565"/>
    <x v="523"/>
    <x v="0"/>
    <s v="PROD-001"/>
    <x v="6"/>
    <n v="-26"/>
    <n v="0"/>
    <n v="502"/>
    <s v="Venta"/>
    <s v="CorpTech Solutions"/>
    <n v="13052"/>
    <n v="111.99406451612904"/>
    <n v="2911.8456774193551"/>
    <n v="10140.154322580645"/>
  </r>
  <r>
    <n v="3566"/>
    <x v="523"/>
    <x v="0"/>
    <s v="PROD-002"/>
    <x v="2"/>
    <n v="-42"/>
    <n v="0"/>
    <n v="905.68"/>
    <s v="Venta"/>
    <s v="Venta Directa Online"/>
    <n v="38038.559999999998"/>
    <n v="206.67616747181975"/>
    <n v="8680.3990338164294"/>
    <n v="29358.160966183568"/>
  </r>
  <r>
    <n v="3567"/>
    <x v="523"/>
    <x v="0"/>
    <s v="PROD-001"/>
    <x v="6"/>
    <n v="-20"/>
    <n v="0"/>
    <n v="504.6"/>
    <s v="Venta"/>
    <s v="PC Gamers World"/>
    <n v="10092"/>
    <n v="111.99406451612904"/>
    <n v="2239.8812903225808"/>
    <n v="7852.1187096774192"/>
  </r>
  <r>
    <n v="3568"/>
    <x v="523"/>
    <x v="2"/>
    <s v="PROD-008"/>
    <x v="5"/>
    <n v="293"/>
    <n v="45.72"/>
    <n v="0"/>
    <s v="Compra"/>
    <s v="PowerCell Co,"/>
    <n v="0"/>
    <n v="18.458651685393257"/>
    <n v="0"/>
    <n v="0"/>
  </r>
  <r>
    <n v="3569"/>
    <x v="523"/>
    <x v="0"/>
    <s v="PROD-010"/>
    <x v="4"/>
    <n v="-12"/>
    <n v="0"/>
    <n v="59.7"/>
    <s v="Venta"/>
    <s v="PC Gamers World"/>
    <n v="716.40000000000009"/>
    <n v="10.520482758620702"/>
    <n v="126.24579310344842"/>
    <n v="590.15420689655161"/>
  </r>
  <r>
    <n v="3570"/>
    <x v="524"/>
    <x v="0"/>
    <s v="PROD-010"/>
    <x v="4"/>
    <n v="-34"/>
    <n v="0"/>
    <n v="59.97"/>
    <s v="Venta"/>
    <s v="Global Office"/>
    <n v="2038.98"/>
    <n v="10.520482758620702"/>
    <n v="357.69641379310383"/>
    <n v="1681.2835862068962"/>
  </r>
  <r>
    <n v="3571"/>
    <x v="524"/>
    <x v="0"/>
    <s v="PROD-001"/>
    <x v="6"/>
    <n v="-18"/>
    <n v="0"/>
    <n v="495.08"/>
    <s v="Venta"/>
    <s v="Venta Directa Online"/>
    <n v="8911.44"/>
    <n v="111.99406451612904"/>
    <n v="2015.8931612903227"/>
    <n v="6895.546838709678"/>
  </r>
  <r>
    <n v="3572"/>
    <x v="524"/>
    <x v="2"/>
    <s v="PROD-008"/>
    <x v="5"/>
    <n v="116"/>
    <n v="45.59"/>
    <n v="0"/>
    <s v="Compra"/>
    <s v="TechSupplies Inc,"/>
    <n v="0"/>
    <n v="18.458651685393257"/>
    <n v="0"/>
    <n v="0"/>
  </r>
  <r>
    <n v="3573"/>
    <x v="524"/>
    <x v="2"/>
    <s v="PROD-008"/>
    <x v="5"/>
    <n v="119"/>
    <n v="44.49"/>
    <n v="0"/>
    <s v="Compra"/>
    <s v="TechSupplies Inc,"/>
    <n v="0"/>
    <n v="18.458651685393257"/>
    <n v="0"/>
    <n v="0"/>
  </r>
  <r>
    <n v="3574"/>
    <x v="524"/>
    <x v="0"/>
    <s v="PROD-006"/>
    <x v="7"/>
    <n v="-28"/>
    <n v="0"/>
    <n v="79.77"/>
    <s v="Venta"/>
    <s v="Venta Directa Online"/>
    <n v="2233.56"/>
    <n v="15.49574137931034"/>
    <n v="433.88075862068951"/>
    <n v="1799.6792413793105"/>
  </r>
  <r>
    <n v="3575"/>
    <x v="524"/>
    <x v="0"/>
    <s v="PROD-001"/>
    <x v="6"/>
    <n v="-6"/>
    <n v="0"/>
    <n v="502.55"/>
    <s v="Venta"/>
    <s v="PC Gamers World"/>
    <n v="3015.3"/>
    <n v="111.99406451612904"/>
    <n v="671.96438709677432"/>
    <n v="2343.3356129032259"/>
  </r>
  <r>
    <n v="3576"/>
    <x v="525"/>
    <x v="2"/>
    <s v="PROD-003"/>
    <x v="1"/>
    <n v="263"/>
    <n v="86.81"/>
    <n v="0"/>
    <s v="Compra"/>
    <s v="VisionParts"/>
    <n v="0"/>
    <n v="38.917210440456756"/>
    <n v="0"/>
    <n v="0"/>
  </r>
  <r>
    <n v="3577"/>
    <x v="525"/>
    <x v="2"/>
    <s v="PROD-003"/>
    <x v="1"/>
    <n v="268"/>
    <n v="86.39"/>
    <n v="0"/>
    <s v="Compra"/>
    <s v="VisionParts"/>
    <n v="0"/>
    <n v="38.917210440456756"/>
    <n v="0"/>
    <n v="0"/>
  </r>
  <r>
    <n v="3578"/>
    <x v="525"/>
    <x v="2"/>
    <s v="PROD-006"/>
    <x v="7"/>
    <n v="68"/>
    <n v="36.049999999999997"/>
    <n v="0"/>
    <s v="Compra"/>
    <s v="PowerCell Co,"/>
    <n v="0"/>
    <n v="15.49574137931034"/>
    <n v="0"/>
    <n v="0"/>
  </r>
  <r>
    <n v="3579"/>
    <x v="525"/>
    <x v="0"/>
    <s v="PROD-007"/>
    <x v="0"/>
    <n v="-29"/>
    <n v="0"/>
    <n v="131.24"/>
    <s v="Venta"/>
    <s v="Global Office"/>
    <n v="3805.96"/>
    <n v="28.701865793780652"/>
    <n v="832.35410801963894"/>
    <n v="2973.6058919803609"/>
  </r>
  <r>
    <n v="3580"/>
    <x v="525"/>
    <x v="0"/>
    <s v="PROD-009"/>
    <x v="3"/>
    <n v="-10"/>
    <n v="0"/>
    <n v="300.24"/>
    <s v="Venta"/>
    <s v="Venta Directa Online"/>
    <n v="3002.4"/>
    <n v="66.956770642201846"/>
    <n v="669.56770642201843"/>
    <n v="2332.8322935779815"/>
  </r>
  <r>
    <n v="3581"/>
    <x v="525"/>
    <x v="0"/>
    <s v="PROD-004"/>
    <x v="9"/>
    <n v="-39"/>
    <n v="0"/>
    <n v="350.86"/>
    <s v="Venta"/>
    <s v="Global Office"/>
    <n v="13683.54"/>
    <n v="81.910562499999997"/>
    <n v="3194.5119374999999"/>
    <n v="10489.028062500001"/>
  </r>
  <r>
    <n v="3582"/>
    <x v="525"/>
    <x v="2"/>
    <s v="PROD-010"/>
    <x v="4"/>
    <n v="213"/>
    <n v="25.16"/>
    <n v="0"/>
    <s v="Compra"/>
    <s v="VisionParts"/>
    <n v="0"/>
    <n v="10.520482758620702"/>
    <n v="0"/>
    <n v="0"/>
  </r>
  <r>
    <n v="3583"/>
    <x v="526"/>
    <x v="2"/>
    <s v="PROD-008"/>
    <x v="5"/>
    <n v="275"/>
    <n v="45.14"/>
    <n v="0"/>
    <s v="Compra"/>
    <s v="Componentes Globales"/>
    <n v="0"/>
    <n v="18.458651685393257"/>
    <n v="0"/>
    <n v="0"/>
  </r>
  <r>
    <n v="3584"/>
    <x v="526"/>
    <x v="2"/>
    <s v="PROD-007"/>
    <x v="0"/>
    <n v="169"/>
    <n v="64.27"/>
    <n v="0"/>
    <s v="Compra"/>
    <s v="Componentes Globales"/>
    <n v="0"/>
    <n v="28.701865793780652"/>
    <n v="0"/>
    <n v="0"/>
  </r>
  <r>
    <n v="3585"/>
    <x v="526"/>
    <x v="1"/>
    <s v="PROD-002"/>
    <x v="2"/>
    <n v="97"/>
    <n v="444.03"/>
    <n v="0"/>
    <s v="Fabricación"/>
    <s v="N/A"/>
    <n v="0"/>
    <n v="206.67616747181975"/>
    <n v="0"/>
    <n v="0"/>
  </r>
  <r>
    <n v="3586"/>
    <x v="526"/>
    <x v="0"/>
    <s v="PROD-007"/>
    <x v="0"/>
    <n v="-41"/>
    <n v="0"/>
    <n v="130.9"/>
    <s v="Venta"/>
    <s v="PC Gamers World"/>
    <n v="5366.9000000000005"/>
    <n v="28.701865793780652"/>
    <n v="1176.7764975450068"/>
    <n v="4190.1235024549933"/>
  </r>
  <r>
    <n v="3587"/>
    <x v="526"/>
    <x v="0"/>
    <s v="PROD-009"/>
    <x v="3"/>
    <n v="-46"/>
    <n v="0"/>
    <n v="300"/>
    <s v="Venta"/>
    <s v="PC Gamers World"/>
    <n v="13800"/>
    <n v="66.956770642201846"/>
    <n v="3080.0114495412849"/>
    <n v="10719.988550458715"/>
  </r>
  <r>
    <n v="3588"/>
    <x v="526"/>
    <x v="2"/>
    <s v="PROD-010"/>
    <x v="4"/>
    <n v="115"/>
    <n v="25.31"/>
    <n v="0"/>
    <s v="Compra"/>
    <s v="TechSupplies Inc,"/>
    <n v="0"/>
    <n v="10.520482758620702"/>
    <n v="0"/>
    <n v="0"/>
  </r>
  <r>
    <n v="3589"/>
    <x v="526"/>
    <x v="0"/>
    <s v="PROD-001"/>
    <x v="6"/>
    <n v="-14"/>
    <n v="0"/>
    <n v="503.3"/>
    <s v="Venta"/>
    <s v="Venta Directa Online"/>
    <n v="7046.2"/>
    <n v="111.99406451612904"/>
    <n v="1567.9169032258067"/>
    <n v="5478.2830967741929"/>
  </r>
  <r>
    <n v="3590"/>
    <x v="527"/>
    <x v="2"/>
    <s v="PROD-005"/>
    <x v="8"/>
    <n v="161"/>
    <n v="120.11"/>
    <n v="0"/>
    <s v="Compra"/>
    <s v="Componentes Globales"/>
    <n v="0"/>
    <n v="54.214840425531932"/>
    <n v="0"/>
    <n v="0"/>
  </r>
  <r>
    <n v="3591"/>
    <x v="527"/>
    <x v="1"/>
    <s v="PROD-001"/>
    <x v="6"/>
    <n v="55"/>
    <n v="251.5"/>
    <n v="0"/>
    <s v="Fabricación"/>
    <s v="N/A"/>
    <n v="0"/>
    <n v="111.99406451612904"/>
    <n v="0"/>
    <n v="0"/>
  </r>
  <r>
    <n v="3592"/>
    <x v="527"/>
    <x v="2"/>
    <s v="PROD-006"/>
    <x v="7"/>
    <n v="85"/>
    <n v="35.97"/>
    <n v="0"/>
    <s v="Compra"/>
    <s v="TechSupplies Inc,"/>
    <n v="0"/>
    <n v="15.49574137931034"/>
    <n v="0"/>
    <n v="0"/>
  </r>
  <r>
    <n v="3593"/>
    <x v="527"/>
    <x v="2"/>
    <s v="PROD-010"/>
    <x v="4"/>
    <n v="167"/>
    <n v="25.16"/>
    <n v="0"/>
    <s v="Compra"/>
    <s v="TechSupplies Inc,"/>
    <n v="0"/>
    <n v="10.520482758620702"/>
    <n v="0"/>
    <n v="0"/>
  </r>
  <r>
    <n v="3594"/>
    <x v="527"/>
    <x v="1"/>
    <s v="PROD-009"/>
    <x v="3"/>
    <n v="45"/>
    <n v="147.53"/>
    <n v="0"/>
    <s v="Fabricación"/>
    <s v="N/A"/>
    <n v="0"/>
    <n v="66.956770642201846"/>
    <n v="0"/>
    <n v="0"/>
  </r>
  <r>
    <n v="3595"/>
    <x v="527"/>
    <x v="2"/>
    <s v="PROD-007"/>
    <x v="0"/>
    <n v="206"/>
    <n v="64.11"/>
    <n v="0"/>
    <s v="Compra"/>
    <s v="VisionParts"/>
    <n v="0"/>
    <n v="28.701865793780652"/>
    <n v="0"/>
    <n v="0"/>
  </r>
  <r>
    <n v="3596"/>
    <x v="527"/>
    <x v="0"/>
    <s v="PROD-007"/>
    <x v="0"/>
    <n v="-43"/>
    <n v="0"/>
    <n v="129.03"/>
    <s v="Venta"/>
    <s v="CorpTech Solutions"/>
    <n v="5548.29"/>
    <n v="28.701865793780652"/>
    <n v="1234.180229132568"/>
    <n v="4314.1097708674315"/>
  </r>
  <r>
    <n v="3597"/>
    <x v="528"/>
    <x v="0"/>
    <s v="PROD-007"/>
    <x v="0"/>
    <n v="-27"/>
    <n v="0"/>
    <n v="131.22"/>
    <s v="Venta"/>
    <s v="PC Gamers World"/>
    <n v="3542.94"/>
    <n v="28.701865793780652"/>
    <n v="774.95037643207763"/>
    <n v="2767.9896235679225"/>
  </r>
  <r>
    <n v="3598"/>
    <x v="528"/>
    <x v="2"/>
    <s v="PROD-010"/>
    <x v="4"/>
    <n v="256"/>
    <n v="24.79"/>
    <n v="0"/>
    <s v="Compra"/>
    <s v="PowerCell Co,"/>
    <n v="0"/>
    <n v="10.520482758620702"/>
    <n v="0"/>
    <n v="0"/>
  </r>
  <r>
    <n v="3599"/>
    <x v="528"/>
    <x v="1"/>
    <s v="PROD-001"/>
    <x v="6"/>
    <n v="46"/>
    <n v="250.8"/>
    <n v="0"/>
    <s v="Fabricación"/>
    <s v="N/A"/>
    <n v="0"/>
    <n v="111.99406451612904"/>
    <n v="0"/>
    <n v="0"/>
  </r>
  <r>
    <n v="3600"/>
    <x v="528"/>
    <x v="2"/>
    <s v="PROD-007"/>
    <x v="0"/>
    <n v="295"/>
    <n v="64.790000000000006"/>
    <n v="0"/>
    <s v="Compra"/>
    <s v="VisionParts"/>
    <n v="0"/>
    <n v="28.701865793780652"/>
    <n v="0"/>
    <n v="0"/>
  </r>
  <r>
    <n v="3601"/>
    <x v="528"/>
    <x v="0"/>
    <s v="PROD-005"/>
    <x v="8"/>
    <n v="-38"/>
    <n v="0"/>
    <n v="221.01"/>
    <s v="Venta"/>
    <s v="Venta Directa Online"/>
    <n v="8398.3799999999992"/>
    <n v="54.214840425531932"/>
    <n v="2060.1639361702132"/>
    <n v="6338.2160638297864"/>
  </r>
  <r>
    <n v="3602"/>
    <x v="528"/>
    <x v="1"/>
    <s v="PROD-001"/>
    <x v="6"/>
    <n v="92"/>
    <n v="255"/>
    <n v="0"/>
    <s v="Fabricación"/>
    <s v="N/A"/>
    <n v="0"/>
    <n v="111.99406451612904"/>
    <n v="0"/>
    <n v="0"/>
  </r>
  <r>
    <n v="3603"/>
    <x v="528"/>
    <x v="0"/>
    <s v="PROD-007"/>
    <x v="0"/>
    <n v="-23"/>
    <n v="0"/>
    <n v="130.18"/>
    <s v="Venta"/>
    <s v="Global Office"/>
    <n v="2994.1400000000003"/>
    <n v="28.701865793780652"/>
    <n v="660.14291325695501"/>
    <n v="2333.9970867430452"/>
  </r>
  <r>
    <n v="3604"/>
    <x v="529"/>
    <x v="0"/>
    <s v="PROD-001"/>
    <x v="6"/>
    <n v="-15"/>
    <n v="0"/>
    <n v="502.83"/>
    <s v="Venta"/>
    <s v="PC Gamers World"/>
    <n v="7542.45"/>
    <n v="111.99406451612904"/>
    <n v="1679.9109677419356"/>
    <n v="5862.5390322580643"/>
  </r>
  <r>
    <n v="3605"/>
    <x v="529"/>
    <x v="0"/>
    <s v="PROD-010"/>
    <x v="4"/>
    <n v="-7"/>
    <n v="0"/>
    <n v="59.59"/>
    <s v="Venta"/>
    <s v="CorpTech Solutions"/>
    <n v="417.13"/>
    <n v="10.520482758620702"/>
    <n v="73.643379310344912"/>
    <n v="343.48662068965507"/>
  </r>
  <r>
    <n v="3606"/>
    <x v="529"/>
    <x v="2"/>
    <s v="PROD-008"/>
    <x v="5"/>
    <n v="193"/>
    <n v="44.76"/>
    <n v="0"/>
    <s v="Compra"/>
    <s v="PowerCell Co,"/>
    <n v="0"/>
    <n v="18.458651685393257"/>
    <n v="0"/>
    <n v="0"/>
  </r>
  <r>
    <n v="3607"/>
    <x v="529"/>
    <x v="0"/>
    <s v="PROD-010"/>
    <x v="4"/>
    <n v="-29"/>
    <n v="0"/>
    <n v="60.3"/>
    <s v="Venta"/>
    <s v="Venta Directa Online"/>
    <n v="1748.6999999999998"/>
    <n v="10.520482758620702"/>
    <n v="305.09400000000034"/>
    <n v="1443.6059999999995"/>
  </r>
  <r>
    <n v="3608"/>
    <x v="529"/>
    <x v="0"/>
    <s v="PROD-004"/>
    <x v="9"/>
    <n v="-21"/>
    <n v="0"/>
    <n v="350.11"/>
    <s v="Venta"/>
    <s v="PC Gamers World"/>
    <n v="7352.31"/>
    <n v="81.910562499999997"/>
    <n v="1720.1218125"/>
    <n v="5632.1881874999999"/>
  </r>
  <r>
    <n v="3609"/>
    <x v="529"/>
    <x v="0"/>
    <s v="PROD-005"/>
    <x v="8"/>
    <n v="-10"/>
    <n v="0"/>
    <n v="217.91"/>
    <s v="Venta"/>
    <s v="CorpTech Solutions"/>
    <n v="2179.1"/>
    <n v="54.214840425531932"/>
    <n v="542.14840425531929"/>
    <n v="1636.9515957446806"/>
  </r>
  <r>
    <n v="3610"/>
    <x v="530"/>
    <x v="2"/>
    <s v="PROD-005"/>
    <x v="8"/>
    <n v="191"/>
    <n v="119.18"/>
    <n v="0"/>
    <s v="Compra"/>
    <s v="PowerCell Co,"/>
    <n v="0"/>
    <n v="54.214840425531932"/>
    <n v="0"/>
    <n v="0"/>
  </r>
  <r>
    <n v="3611"/>
    <x v="530"/>
    <x v="0"/>
    <s v="PROD-009"/>
    <x v="3"/>
    <n v="-15"/>
    <n v="0"/>
    <n v="298.56"/>
    <s v="Venta"/>
    <s v="PC Gamers World"/>
    <n v="4478.3999999999996"/>
    <n v="66.956770642201846"/>
    <n v="1004.3515596330277"/>
    <n v="3474.048440366972"/>
  </r>
  <r>
    <n v="3612"/>
    <x v="530"/>
    <x v="0"/>
    <s v="PROD-010"/>
    <x v="4"/>
    <n v="-5"/>
    <n v="0"/>
    <n v="60.2"/>
    <s v="Venta"/>
    <s v="Global Office"/>
    <n v="301"/>
    <n v="10.520482758620702"/>
    <n v="52.602413793103509"/>
    <n v="248.39758620689651"/>
  </r>
  <r>
    <n v="3613"/>
    <x v="530"/>
    <x v="0"/>
    <s v="PROD-009"/>
    <x v="3"/>
    <n v="-23"/>
    <n v="0"/>
    <n v="299.87"/>
    <s v="Venta"/>
    <s v="EducaTech"/>
    <n v="6897.01"/>
    <n v="66.956770642201846"/>
    <n v="1540.0057247706425"/>
    <n v="5357.0042752293575"/>
  </r>
  <r>
    <n v="3614"/>
    <x v="530"/>
    <x v="0"/>
    <s v="PROD-009"/>
    <x v="3"/>
    <n v="-13"/>
    <n v="0"/>
    <n v="296.06"/>
    <s v="Venta"/>
    <s v="Venta Directa Online"/>
    <n v="3848.78"/>
    <n v="66.956770642201846"/>
    <n v="870.43801834862404"/>
    <n v="2978.341981651376"/>
  </r>
  <r>
    <n v="3615"/>
    <x v="530"/>
    <x v="2"/>
    <s v="PROD-003"/>
    <x v="1"/>
    <n v="145"/>
    <n v="84.32"/>
    <n v="0"/>
    <s v="Compra"/>
    <s v="VisionParts"/>
    <n v="0"/>
    <n v="38.917210440456756"/>
    <n v="0"/>
    <n v="0"/>
  </r>
  <r>
    <n v="3616"/>
    <x v="530"/>
    <x v="0"/>
    <s v="PROD-001"/>
    <x v="6"/>
    <n v="-11"/>
    <n v="0"/>
    <n v="502.51"/>
    <s v="Venta"/>
    <s v="EducaTech"/>
    <n v="5527.61"/>
    <n v="111.99406451612904"/>
    <n v="1231.9347096774195"/>
    <n v="4295.6752903225806"/>
  </r>
  <r>
    <n v="3617"/>
    <x v="531"/>
    <x v="0"/>
    <s v="PROD-003"/>
    <x v="1"/>
    <n v="-20"/>
    <n v="0"/>
    <n v="159.69"/>
    <s v="Venta"/>
    <s v="CorpTech Solutions"/>
    <n v="3193.8"/>
    <n v="38.917210440456756"/>
    <n v="778.34420880913513"/>
    <n v="2415.4557911908651"/>
  </r>
  <r>
    <n v="3618"/>
    <x v="531"/>
    <x v="0"/>
    <s v="PROD-004"/>
    <x v="9"/>
    <n v="-43"/>
    <n v="0"/>
    <n v="350.03"/>
    <s v="Venta"/>
    <s v="Venta Directa Online"/>
    <n v="15051.289999999999"/>
    <n v="81.910562499999997"/>
    <n v="3522.1541874999998"/>
    <n v="11529.135812499999"/>
  </r>
  <r>
    <n v="3619"/>
    <x v="531"/>
    <x v="2"/>
    <s v="PROD-004"/>
    <x v="9"/>
    <n v="195"/>
    <n v="179.35"/>
    <n v="0"/>
    <s v="Compra"/>
    <s v="TechSupplies Inc,"/>
    <n v="0"/>
    <n v="81.910562499999997"/>
    <n v="0"/>
    <n v="0"/>
  </r>
  <r>
    <n v="3620"/>
    <x v="531"/>
    <x v="0"/>
    <s v="PROD-008"/>
    <x v="5"/>
    <n v="-26"/>
    <n v="0"/>
    <n v="95.67"/>
    <s v="Venta"/>
    <s v="PC Gamers World"/>
    <n v="2487.42"/>
    <n v="18.458651685393257"/>
    <n v="479.92494382022466"/>
    <n v="2007.4950561797755"/>
  </r>
  <r>
    <n v="3621"/>
    <x v="531"/>
    <x v="0"/>
    <s v="PROD-007"/>
    <x v="0"/>
    <n v="-46"/>
    <n v="0"/>
    <n v="128.82"/>
    <s v="Venta"/>
    <s v="EducaTech"/>
    <n v="5925.7199999999993"/>
    <n v="28.701865793780652"/>
    <n v="1320.28582651391"/>
    <n v="4605.4341734860891"/>
  </r>
  <r>
    <n v="3622"/>
    <x v="531"/>
    <x v="0"/>
    <s v="PROD-009"/>
    <x v="3"/>
    <n v="-9"/>
    <n v="0"/>
    <n v="297.04000000000002"/>
    <s v="Venta"/>
    <s v="Venta Directa Online"/>
    <n v="2673.36"/>
    <n v="66.956770642201846"/>
    <n v="602.6109357798166"/>
    <n v="2070.7490642201838"/>
  </r>
  <r>
    <n v="3623"/>
    <x v="531"/>
    <x v="2"/>
    <s v="PROD-010"/>
    <x v="4"/>
    <n v="209"/>
    <n v="25.04"/>
    <n v="0"/>
    <s v="Compra"/>
    <s v="Componentes Globales"/>
    <n v="0"/>
    <n v="10.520482758620702"/>
    <n v="0"/>
    <n v="0"/>
  </r>
  <r>
    <n v="3624"/>
    <x v="532"/>
    <x v="0"/>
    <s v="PROD-007"/>
    <x v="0"/>
    <n v="-14"/>
    <n v="0"/>
    <n v="130.09"/>
    <s v="Venta"/>
    <s v="Global Office"/>
    <n v="1821.26"/>
    <n v="28.701865793780652"/>
    <n v="401.82612111292912"/>
    <n v="1419.4338788870709"/>
  </r>
  <r>
    <n v="3625"/>
    <x v="532"/>
    <x v="2"/>
    <s v="PROD-005"/>
    <x v="8"/>
    <n v="201"/>
    <n v="117.71"/>
    <n v="0"/>
    <s v="Compra"/>
    <s v="PowerCell Co,"/>
    <n v="0"/>
    <n v="54.214840425531932"/>
    <n v="0"/>
    <n v="0"/>
  </r>
  <r>
    <n v="3626"/>
    <x v="532"/>
    <x v="2"/>
    <s v="PROD-004"/>
    <x v="9"/>
    <n v="186"/>
    <n v="181.11"/>
    <n v="0"/>
    <s v="Compra"/>
    <s v="Componentes Globales"/>
    <n v="0"/>
    <n v="81.910562499999997"/>
    <n v="0"/>
    <n v="0"/>
  </r>
  <r>
    <n v="3627"/>
    <x v="532"/>
    <x v="2"/>
    <s v="PROD-004"/>
    <x v="9"/>
    <n v="107"/>
    <n v="179.16"/>
    <n v="0"/>
    <s v="Compra"/>
    <s v="Componentes Globales"/>
    <n v="0"/>
    <n v="81.910562499999997"/>
    <n v="0"/>
    <n v="0"/>
  </r>
  <r>
    <n v="3628"/>
    <x v="532"/>
    <x v="1"/>
    <s v="PROD-001"/>
    <x v="6"/>
    <n v="95"/>
    <n v="255.46"/>
    <n v="0"/>
    <s v="Fabricación"/>
    <s v="N/A"/>
    <n v="0"/>
    <n v="111.99406451612904"/>
    <n v="0"/>
    <n v="0"/>
  </r>
  <r>
    <n v="3629"/>
    <x v="532"/>
    <x v="0"/>
    <s v="PROD-008"/>
    <x v="5"/>
    <n v="-14"/>
    <n v="0"/>
    <n v="94.98"/>
    <s v="Venta"/>
    <s v="EducaTech"/>
    <n v="1329.72"/>
    <n v="18.458651685393257"/>
    <n v="258.42112359550561"/>
    <n v="1071.2988764044944"/>
  </r>
  <r>
    <n v="3630"/>
    <x v="532"/>
    <x v="0"/>
    <s v="PROD-003"/>
    <x v="1"/>
    <n v="-29"/>
    <n v="0"/>
    <n v="159.94"/>
    <s v="Venta"/>
    <s v="Global Office"/>
    <n v="4638.26"/>
    <n v="38.917210440456756"/>
    <n v="1128.5991027732459"/>
    <n v="3509.6608972267541"/>
  </r>
  <r>
    <n v="3631"/>
    <x v="533"/>
    <x v="0"/>
    <s v="PROD-003"/>
    <x v="1"/>
    <n v="-19"/>
    <n v="0"/>
    <n v="161.11000000000001"/>
    <s v="Venta"/>
    <s v="CorpTech Solutions"/>
    <n v="3061.09"/>
    <n v="38.917210440456756"/>
    <n v="739.42699836867837"/>
    <n v="2321.663001631322"/>
  </r>
  <r>
    <n v="3632"/>
    <x v="533"/>
    <x v="0"/>
    <s v="PROD-009"/>
    <x v="3"/>
    <n v="-21"/>
    <n v="0"/>
    <n v="299.75"/>
    <s v="Venta"/>
    <s v="Global Office"/>
    <n v="6294.75"/>
    <n v="66.956770642201846"/>
    <n v="1406.0921834862388"/>
    <n v="4888.6578165137616"/>
  </r>
  <r>
    <n v="3633"/>
    <x v="533"/>
    <x v="0"/>
    <s v="PROD-006"/>
    <x v="7"/>
    <n v="-6"/>
    <n v="0"/>
    <n v="80"/>
    <s v="Venta"/>
    <s v="Global Office"/>
    <n v="480"/>
    <n v="15.49574137931034"/>
    <n v="92.974448275862045"/>
    <n v="387.02555172413793"/>
  </r>
  <r>
    <n v="3634"/>
    <x v="533"/>
    <x v="0"/>
    <s v="PROD-001"/>
    <x v="6"/>
    <n v="-14"/>
    <n v="0"/>
    <n v="500.82"/>
    <s v="Venta"/>
    <s v="Global Office"/>
    <n v="7011.48"/>
    <n v="111.99406451612904"/>
    <n v="1567.9169032258067"/>
    <n v="5443.5630967741927"/>
  </r>
  <r>
    <n v="3635"/>
    <x v="533"/>
    <x v="1"/>
    <s v="PROD-001"/>
    <x v="6"/>
    <n v="52"/>
    <n v="246.55"/>
    <n v="0"/>
    <s v="Fabricación"/>
    <s v="N/A"/>
    <n v="0"/>
    <n v="111.99406451612904"/>
    <n v="0"/>
    <n v="0"/>
  </r>
  <r>
    <n v="3636"/>
    <x v="533"/>
    <x v="2"/>
    <s v="PROD-010"/>
    <x v="4"/>
    <n v="158"/>
    <n v="24.51"/>
    <n v="0"/>
    <s v="Compra"/>
    <s v="Componentes Globales"/>
    <n v="0"/>
    <n v="10.520482758620702"/>
    <n v="0"/>
    <n v="0"/>
  </r>
  <r>
    <n v="3637"/>
    <x v="533"/>
    <x v="0"/>
    <s v="PROD-004"/>
    <x v="9"/>
    <n v="-7"/>
    <n v="0"/>
    <n v="351.08"/>
    <s v="Venta"/>
    <s v="EducaTech"/>
    <n v="2457.56"/>
    <n v="81.910562499999997"/>
    <n v="573.37393750000001"/>
    <n v="1884.1860624999999"/>
  </r>
  <r>
    <n v="3638"/>
    <x v="534"/>
    <x v="2"/>
    <s v="PROD-003"/>
    <x v="1"/>
    <n v="273"/>
    <n v="85.78"/>
    <n v="0"/>
    <s v="Compra"/>
    <s v="Componentes Globales"/>
    <n v="0"/>
    <n v="38.917210440456756"/>
    <n v="0"/>
    <n v="0"/>
  </r>
  <r>
    <n v="3639"/>
    <x v="534"/>
    <x v="0"/>
    <s v="PROD-010"/>
    <x v="4"/>
    <n v="-17"/>
    <n v="0"/>
    <n v="60.46"/>
    <s v="Venta"/>
    <s v="Global Office"/>
    <n v="1027.82"/>
    <n v="10.520482758620702"/>
    <n v="178.84820689655191"/>
    <n v="848.97179310344802"/>
  </r>
  <r>
    <n v="3640"/>
    <x v="534"/>
    <x v="0"/>
    <s v="PROD-010"/>
    <x v="4"/>
    <n v="-32"/>
    <n v="0"/>
    <n v="59.92"/>
    <s v="Venta"/>
    <s v="Global Office"/>
    <n v="1917.44"/>
    <n v="10.520482758620702"/>
    <n v="336.65544827586245"/>
    <n v="1580.7845517241376"/>
  </r>
  <r>
    <n v="3641"/>
    <x v="534"/>
    <x v="0"/>
    <s v="PROD-001"/>
    <x v="6"/>
    <n v="-15"/>
    <n v="0"/>
    <n v="504.01"/>
    <s v="Venta"/>
    <s v="EducaTech"/>
    <n v="7560.15"/>
    <n v="111.99406451612904"/>
    <n v="1679.9109677419356"/>
    <n v="5880.2390322580641"/>
  </r>
  <r>
    <n v="3642"/>
    <x v="534"/>
    <x v="0"/>
    <s v="PROD-003"/>
    <x v="1"/>
    <n v="-17"/>
    <n v="0"/>
    <n v="159.44999999999999"/>
    <s v="Venta"/>
    <s v="CorpTech Solutions"/>
    <n v="2710.6499999999996"/>
    <n v="38.917210440456756"/>
    <n v="661.59257748776486"/>
    <n v="2049.0574225122346"/>
  </r>
  <r>
    <n v="3643"/>
    <x v="534"/>
    <x v="2"/>
    <s v="PROD-003"/>
    <x v="1"/>
    <n v="270"/>
    <n v="84.81"/>
    <n v="0"/>
    <s v="Compra"/>
    <s v="TechSupplies Inc,"/>
    <n v="0"/>
    <n v="38.917210440456756"/>
    <n v="0"/>
    <n v="0"/>
  </r>
  <r>
    <n v="3644"/>
    <x v="535"/>
    <x v="0"/>
    <s v="PROD-005"/>
    <x v="8"/>
    <n v="-22"/>
    <n v="0"/>
    <n v="218.75"/>
    <s v="Venta"/>
    <s v="EducaTech"/>
    <n v="4812.5"/>
    <n v="54.214840425531932"/>
    <n v="1192.7264893617025"/>
    <n v="3619.7735106382975"/>
  </r>
  <r>
    <n v="3645"/>
    <x v="535"/>
    <x v="0"/>
    <s v="PROD-008"/>
    <x v="5"/>
    <n v="-29"/>
    <n v="0"/>
    <n v="95.5"/>
    <s v="Venta"/>
    <s v="Global Office"/>
    <n v="2769.5"/>
    <n v="18.458651685393257"/>
    <n v="535.3008988764044"/>
    <n v="2234.1991011235955"/>
  </r>
  <r>
    <n v="3646"/>
    <x v="535"/>
    <x v="2"/>
    <s v="PROD-003"/>
    <x v="1"/>
    <n v="254"/>
    <n v="83.87"/>
    <n v="0"/>
    <s v="Compra"/>
    <s v="Componentes Globales"/>
    <n v="0"/>
    <n v="38.917210440456756"/>
    <n v="0"/>
    <n v="0"/>
  </r>
  <r>
    <n v="3647"/>
    <x v="535"/>
    <x v="1"/>
    <s v="PROD-002"/>
    <x v="2"/>
    <n v="66"/>
    <n v="450.71"/>
    <n v="0"/>
    <s v="Fabricación"/>
    <s v="N/A"/>
    <n v="0"/>
    <n v="206.67616747181975"/>
    <n v="0"/>
    <n v="0"/>
  </r>
  <r>
    <n v="3648"/>
    <x v="535"/>
    <x v="2"/>
    <s v="PROD-003"/>
    <x v="1"/>
    <n v="189"/>
    <n v="85.77"/>
    <n v="0"/>
    <s v="Compra"/>
    <s v="TechSupplies Inc,"/>
    <n v="0"/>
    <n v="38.917210440456756"/>
    <n v="0"/>
    <n v="0"/>
  </r>
  <r>
    <n v="3649"/>
    <x v="535"/>
    <x v="0"/>
    <s v="PROD-008"/>
    <x v="5"/>
    <n v="-44"/>
    <n v="0"/>
    <n v="94.36"/>
    <s v="Venta"/>
    <s v="Venta Directa Online"/>
    <n v="4151.84"/>
    <n v="18.458651685393257"/>
    <n v="812.18067415730332"/>
    <n v="3339.6593258426969"/>
  </r>
  <r>
    <n v="3650"/>
    <x v="535"/>
    <x v="2"/>
    <s v="PROD-003"/>
    <x v="1"/>
    <n v="96"/>
    <n v="86.6"/>
    <n v="0"/>
    <s v="Compra"/>
    <s v="PowerCell Co,"/>
    <n v="0"/>
    <n v="38.917210440456756"/>
    <n v="0"/>
    <n v="0"/>
  </r>
  <r>
    <n v="3651"/>
    <x v="536"/>
    <x v="0"/>
    <s v="PROD-002"/>
    <x v="2"/>
    <n v="-35"/>
    <n v="0"/>
    <n v="903.58"/>
    <s v="Venta"/>
    <s v="CorpTech Solutions"/>
    <n v="31625.300000000003"/>
    <n v="206.67616747181975"/>
    <n v="7233.6658615136912"/>
    <n v="24391.634138486312"/>
  </r>
  <r>
    <n v="3652"/>
    <x v="536"/>
    <x v="0"/>
    <s v="PROD-002"/>
    <x v="2"/>
    <n v="-26"/>
    <n v="0"/>
    <n v="898.2"/>
    <s v="Venta"/>
    <s v="Venta Directa Online"/>
    <n v="23353.200000000001"/>
    <n v="206.67616747181975"/>
    <n v="5373.5803542673139"/>
    <n v="17979.619645732688"/>
  </r>
  <r>
    <n v="3653"/>
    <x v="536"/>
    <x v="2"/>
    <s v="PROD-004"/>
    <x v="9"/>
    <n v="67"/>
    <n v="181.16"/>
    <n v="0"/>
    <s v="Compra"/>
    <s v="PowerCell Co,"/>
    <n v="0"/>
    <n v="81.910562499999997"/>
    <n v="0"/>
    <n v="0"/>
  </r>
  <r>
    <n v="3654"/>
    <x v="536"/>
    <x v="2"/>
    <s v="PROD-007"/>
    <x v="0"/>
    <n v="89"/>
    <n v="64.81"/>
    <n v="0"/>
    <s v="Compra"/>
    <s v="PowerCell Co,"/>
    <n v="0"/>
    <n v="28.701865793780652"/>
    <n v="0"/>
    <n v="0"/>
  </r>
  <r>
    <n v="3655"/>
    <x v="536"/>
    <x v="0"/>
    <s v="PROD-003"/>
    <x v="1"/>
    <n v="-16"/>
    <n v="0"/>
    <n v="160.47999999999999"/>
    <s v="Venta"/>
    <s v="PC Gamers World"/>
    <n v="2567.6799999999998"/>
    <n v="38.917210440456756"/>
    <n v="622.6753670473081"/>
    <n v="1945.0046329526917"/>
  </r>
  <r>
    <n v="3656"/>
    <x v="536"/>
    <x v="0"/>
    <s v="PROD-009"/>
    <x v="3"/>
    <n v="-33"/>
    <n v="0"/>
    <n v="297.75"/>
    <s v="Venta"/>
    <s v="Venta Directa Online"/>
    <n v="9825.75"/>
    <n v="66.956770642201846"/>
    <n v="2209.5734311926608"/>
    <n v="7616.1765688073392"/>
  </r>
  <r>
    <n v="3657"/>
    <x v="536"/>
    <x v="2"/>
    <s v="PROD-005"/>
    <x v="8"/>
    <n v="65"/>
    <n v="117.94"/>
    <n v="0"/>
    <s v="Compra"/>
    <s v="PowerCell Co,"/>
    <n v="0"/>
    <n v="54.214840425531932"/>
    <n v="0"/>
    <n v="0"/>
  </r>
  <r>
    <n v="3658"/>
    <x v="537"/>
    <x v="2"/>
    <s v="PROD-010"/>
    <x v="4"/>
    <n v="178"/>
    <n v="24.75"/>
    <n v="0"/>
    <s v="Compra"/>
    <s v="VisionParts"/>
    <n v="0"/>
    <n v="10.520482758620702"/>
    <n v="0"/>
    <n v="0"/>
  </r>
  <r>
    <n v="3659"/>
    <x v="537"/>
    <x v="2"/>
    <s v="PROD-004"/>
    <x v="9"/>
    <n v="124"/>
    <n v="180.45"/>
    <n v="0"/>
    <s v="Compra"/>
    <s v="PowerCell Co,"/>
    <n v="0"/>
    <n v="81.910562499999997"/>
    <n v="0"/>
    <n v="0"/>
  </r>
  <r>
    <n v="3660"/>
    <x v="537"/>
    <x v="0"/>
    <s v="PROD-006"/>
    <x v="7"/>
    <n v="-31"/>
    <n v="0"/>
    <n v="80.48"/>
    <s v="Venta"/>
    <s v="EducaTech"/>
    <n v="2494.88"/>
    <n v="15.49574137931034"/>
    <n v="480.36798275862054"/>
    <n v="2014.5120172413795"/>
  </r>
  <r>
    <n v="3661"/>
    <x v="537"/>
    <x v="2"/>
    <s v="PROD-005"/>
    <x v="8"/>
    <n v="269"/>
    <n v="120.15"/>
    <n v="0"/>
    <s v="Compra"/>
    <s v="VisionParts"/>
    <n v="0"/>
    <n v="54.214840425531932"/>
    <n v="0"/>
    <n v="0"/>
  </r>
  <r>
    <n v="3662"/>
    <x v="537"/>
    <x v="0"/>
    <s v="PROD-001"/>
    <x v="6"/>
    <n v="-45"/>
    <n v="0"/>
    <n v="498.29"/>
    <s v="Venta"/>
    <s v="Global Office"/>
    <n v="22423.05"/>
    <n v="111.99406451612904"/>
    <n v="5039.7329032258067"/>
    <n v="17383.317096774193"/>
  </r>
  <r>
    <n v="3663"/>
    <x v="537"/>
    <x v="0"/>
    <s v="PROD-002"/>
    <x v="2"/>
    <n v="-29"/>
    <n v="0"/>
    <n v="897.56"/>
    <s v="Venta"/>
    <s v="CorpTech Solutions"/>
    <n v="26029.239999999998"/>
    <n v="206.67616747181975"/>
    <n v="5993.608856682773"/>
    <n v="20035.631143317223"/>
  </r>
  <r>
    <n v="3664"/>
    <x v="537"/>
    <x v="0"/>
    <s v="PROD-005"/>
    <x v="8"/>
    <n v="-5"/>
    <n v="0"/>
    <n v="217.89"/>
    <s v="Venta"/>
    <s v="CorpTech Solutions"/>
    <n v="1089.4499999999998"/>
    <n v="54.214840425531932"/>
    <n v="271.07420212765965"/>
    <n v="818.37579787234017"/>
  </r>
  <r>
    <n v="3665"/>
    <x v="538"/>
    <x v="1"/>
    <s v="PROD-001"/>
    <x v="6"/>
    <n v="89"/>
    <n v="252.22"/>
    <n v="0"/>
    <s v="Fabricación"/>
    <s v="N/A"/>
    <n v="0"/>
    <n v="111.99406451612904"/>
    <n v="0"/>
    <n v="0"/>
  </r>
  <r>
    <n v="3666"/>
    <x v="538"/>
    <x v="2"/>
    <s v="PROD-010"/>
    <x v="4"/>
    <n v="79"/>
    <n v="25.39"/>
    <n v="0"/>
    <s v="Compra"/>
    <s v="VisionParts"/>
    <n v="0"/>
    <n v="10.520482758620702"/>
    <n v="0"/>
    <n v="0"/>
  </r>
  <r>
    <n v="3667"/>
    <x v="538"/>
    <x v="2"/>
    <s v="PROD-008"/>
    <x v="5"/>
    <n v="158"/>
    <n v="45.48"/>
    <n v="0"/>
    <s v="Compra"/>
    <s v="Componentes Globales"/>
    <n v="0"/>
    <n v="18.458651685393257"/>
    <n v="0"/>
    <n v="0"/>
  </r>
  <r>
    <n v="3668"/>
    <x v="538"/>
    <x v="2"/>
    <s v="PROD-004"/>
    <x v="9"/>
    <n v="210"/>
    <n v="181.34"/>
    <n v="0"/>
    <s v="Compra"/>
    <s v="VisionParts"/>
    <n v="0"/>
    <n v="81.910562499999997"/>
    <n v="0"/>
    <n v="0"/>
  </r>
  <r>
    <n v="3669"/>
    <x v="538"/>
    <x v="0"/>
    <s v="PROD-006"/>
    <x v="7"/>
    <n v="-9"/>
    <n v="0"/>
    <n v="80.69"/>
    <s v="Venta"/>
    <s v="Global Office"/>
    <n v="726.21"/>
    <n v="15.49574137931034"/>
    <n v="139.46167241379305"/>
    <n v="586.74832758620698"/>
  </r>
  <r>
    <n v="3670"/>
    <x v="538"/>
    <x v="0"/>
    <s v="PROD-006"/>
    <x v="7"/>
    <n v="-27"/>
    <n v="0"/>
    <n v="79.709999999999994"/>
    <s v="Venta"/>
    <s v="Global Office"/>
    <n v="2152.1699999999996"/>
    <n v="15.49574137931034"/>
    <n v="418.38501724137916"/>
    <n v="1733.7849827586206"/>
  </r>
  <r>
    <n v="3671"/>
    <x v="538"/>
    <x v="0"/>
    <s v="PROD-006"/>
    <x v="7"/>
    <n v="-17"/>
    <n v="0"/>
    <n v="79.34"/>
    <s v="Venta"/>
    <s v="EducaTech"/>
    <n v="1348.78"/>
    <n v="15.49574137931034"/>
    <n v="263.42760344827576"/>
    <n v="1085.3523965517243"/>
  </r>
  <r>
    <n v="3672"/>
    <x v="539"/>
    <x v="0"/>
    <s v="PROD-008"/>
    <x v="5"/>
    <n v="-49"/>
    <n v="0"/>
    <n v="94.19"/>
    <s v="Venta"/>
    <s v="CorpTech Solutions"/>
    <n v="4615.3099999999995"/>
    <n v="18.458651685393257"/>
    <n v="904.47393258426962"/>
    <n v="3710.8360674157298"/>
  </r>
  <r>
    <n v="3673"/>
    <x v="539"/>
    <x v="0"/>
    <s v="PROD-009"/>
    <x v="3"/>
    <n v="-5"/>
    <n v="0"/>
    <n v="297.13"/>
    <s v="Venta"/>
    <s v="CorpTech Solutions"/>
    <n v="1485.65"/>
    <n v="66.956770642201846"/>
    <n v="334.78385321100922"/>
    <n v="1150.8661467889908"/>
  </r>
  <r>
    <n v="3674"/>
    <x v="539"/>
    <x v="0"/>
    <s v="PROD-004"/>
    <x v="9"/>
    <n v="-20"/>
    <n v="0"/>
    <n v="351.09"/>
    <s v="Venta"/>
    <s v="PC Gamers World"/>
    <n v="7021.7999999999993"/>
    <n v="81.910562499999997"/>
    <n v="1638.2112499999998"/>
    <n v="5383.588749999999"/>
  </r>
  <r>
    <n v="3675"/>
    <x v="539"/>
    <x v="0"/>
    <s v="PROD-005"/>
    <x v="8"/>
    <n v="-38"/>
    <n v="0"/>
    <n v="220.59"/>
    <s v="Venta"/>
    <s v="PC Gamers World"/>
    <n v="8382.42"/>
    <n v="54.214840425531932"/>
    <n v="2060.1639361702132"/>
    <n v="6322.2560638297873"/>
  </r>
  <r>
    <n v="3676"/>
    <x v="539"/>
    <x v="0"/>
    <s v="PROD-001"/>
    <x v="6"/>
    <n v="-34"/>
    <n v="0"/>
    <n v="500.91"/>
    <s v="Venta"/>
    <s v="Venta Directa Online"/>
    <n v="17030.940000000002"/>
    <n v="111.99406451612904"/>
    <n v="3807.7981935483876"/>
    <n v="13223.141806451615"/>
  </r>
  <r>
    <n v="3677"/>
    <x v="539"/>
    <x v="2"/>
    <s v="PROD-007"/>
    <x v="0"/>
    <n v="297"/>
    <n v="66.06"/>
    <n v="0"/>
    <s v="Compra"/>
    <s v="PowerCell Co,"/>
    <n v="0"/>
    <n v="28.701865793780652"/>
    <n v="0"/>
    <n v="0"/>
  </r>
  <r>
    <n v="3678"/>
    <x v="539"/>
    <x v="0"/>
    <s v="PROD-003"/>
    <x v="1"/>
    <n v="-29"/>
    <n v="0"/>
    <n v="159.38999999999999"/>
    <s v="Venta"/>
    <s v="CorpTech Solutions"/>
    <n v="4622.3099999999995"/>
    <n v="38.917210440456756"/>
    <n v="1128.5991027732459"/>
    <n v="3493.7108972267533"/>
  </r>
  <r>
    <n v="3679"/>
    <x v="540"/>
    <x v="0"/>
    <s v="PROD-010"/>
    <x v="4"/>
    <n v="-31"/>
    <n v="0"/>
    <n v="59.64"/>
    <s v="Venta"/>
    <s v="Venta Directa Online"/>
    <n v="1848.84"/>
    <n v="10.520482758620702"/>
    <n v="326.13496551724177"/>
    <n v="1522.705034482758"/>
  </r>
  <r>
    <n v="3680"/>
    <x v="540"/>
    <x v="0"/>
    <s v="PROD-006"/>
    <x v="7"/>
    <n v="-45"/>
    <n v="0"/>
    <n v="80.75"/>
    <s v="Venta"/>
    <s v="Global Office"/>
    <n v="3633.75"/>
    <n v="15.49574137931034"/>
    <n v="697.30836206896527"/>
    <n v="2936.4416379310346"/>
  </r>
  <r>
    <n v="3681"/>
    <x v="540"/>
    <x v="2"/>
    <s v="PROD-007"/>
    <x v="0"/>
    <n v="204"/>
    <n v="64.84"/>
    <n v="0"/>
    <s v="Compra"/>
    <s v="TechSupplies Inc,"/>
    <n v="0"/>
    <n v="28.701865793780652"/>
    <n v="0"/>
    <n v="0"/>
  </r>
  <r>
    <n v="3682"/>
    <x v="540"/>
    <x v="2"/>
    <s v="PROD-010"/>
    <x v="4"/>
    <n v="255"/>
    <n v="24.53"/>
    <n v="0"/>
    <s v="Compra"/>
    <s v="TechSupplies Inc,"/>
    <n v="0"/>
    <n v="10.520482758620702"/>
    <n v="0"/>
    <n v="0"/>
  </r>
  <r>
    <n v="3683"/>
    <x v="540"/>
    <x v="0"/>
    <s v="PROD-003"/>
    <x v="1"/>
    <n v="-40"/>
    <n v="0"/>
    <n v="161.30000000000001"/>
    <s v="Venta"/>
    <s v="Global Office"/>
    <n v="6452"/>
    <n v="38.917210440456756"/>
    <n v="1556.6884176182703"/>
    <n v="4895.3115823817297"/>
  </r>
  <r>
    <n v="3684"/>
    <x v="540"/>
    <x v="2"/>
    <s v="PROD-010"/>
    <x v="4"/>
    <n v="159"/>
    <n v="25.13"/>
    <n v="0"/>
    <s v="Compra"/>
    <s v="VisionParts"/>
    <n v="0"/>
    <n v="10.520482758620702"/>
    <n v="0"/>
    <n v="0"/>
  </r>
  <r>
    <n v="3685"/>
    <x v="541"/>
    <x v="0"/>
    <s v="PROD-008"/>
    <x v="5"/>
    <n v="-42"/>
    <n v="0"/>
    <n v="94.44"/>
    <s v="Venta"/>
    <s v="CorpTech Solutions"/>
    <n v="3966.48"/>
    <n v="18.458651685393257"/>
    <n v="775.26337078651682"/>
    <n v="3191.2166292134834"/>
  </r>
  <r>
    <n v="3686"/>
    <x v="541"/>
    <x v="2"/>
    <s v="PROD-008"/>
    <x v="5"/>
    <n v="135"/>
    <n v="44.74"/>
    <n v="0"/>
    <s v="Compra"/>
    <s v="VisionParts"/>
    <n v="0"/>
    <n v="18.458651685393257"/>
    <n v="0"/>
    <n v="0"/>
  </r>
  <r>
    <n v="3687"/>
    <x v="541"/>
    <x v="0"/>
    <s v="PROD-005"/>
    <x v="8"/>
    <n v="-33"/>
    <n v="0"/>
    <n v="218.33"/>
    <s v="Venta"/>
    <s v="Venta Directa Online"/>
    <n v="7204.89"/>
    <n v="54.214840425531932"/>
    <n v="1789.0897340425538"/>
    <n v="5415.8002659574468"/>
  </r>
  <r>
    <n v="3688"/>
    <x v="541"/>
    <x v="1"/>
    <s v="PROD-009"/>
    <x v="3"/>
    <n v="26"/>
    <n v="147.11000000000001"/>
    <n v="0"/>
    <s v="Fabricación"/>
    <s v="N/A"/>
    <n v="0"/>
    <n v="66.956770642201846"/>
    <n v="0"/>
    <n v="0"/>
  </r>
  <r>
    <n v="3689"/>
    <x v="541"/>
    <x v="0"/>
    <s v="PROD-009"/>
    <x v="3"/>
    <n v="-26"/>
    <n v="0"/>
    <n v="297.39999999999998"/>
    <s v="Venta"/>
    <s v="CorpTech Solutions"/>
    <n v="7732.4"/>
    <n v="66.956770642201846"/>
    <n v="1740.8760366972481"/>
    <n v="5991.5239633027513"/>
  </r>
  <r>
    <n v="3690"/>
    <x v="541"/>
    <x v="0"/>
    <s v="PROD-009"/>
    <x v="3"/>
    <n v="-12"/>
    <n v="0"/>
    <n v="298.26"/>
    <s v="Venta"/>
    <s v="EducaTech"/>
    <n v="3579.12"/>
    <n v="66.956770642201846"/>
    <n v="803.48124770642221"/>
    <n v="2775.6387522935775"/>
  </r>
  <r>
    <n v="3691"/>
    <x v="541"/>
    <x v="0"/>
    <s v="PROD-008"/>
    <x v="5"/>
    <n v="-15"/>
    <n v="0"/>
    <n v="95.28"/>
    <s v="Venta"/>
    <s v="EducaTech"/>
    <n v="1429.2"/>
    <n v="18.458651685393257"/>
    <n v="276.87977528089885"/>
    <n v="1152.3202247191011"/>
  </r>
  <r>
    <n v="3692"/>
    <x v="542"/>
    <x v="0"/>
    <s v="PROD-001"/>
    <x v="6"/>
    <n v="-19"/>
    <n v="0"/>
    <n v="497.37"/>
    <s v="Venta"/>
    <s v="Venta Directa Online"/>
    <n v="9450.0300000000007"/>
    <n v="111.99406451612904"/>
    <n v="2127.8872258064516"/>
    <n v="7322.1427741935495"/>
  </r>
  <r>
    <n v="3693"/>
    <x v="542"/>
    <x v="0"/>
    <s v="PROD-010"/>
    <x v="4"/>
    <n v="-45"/>
    <n v="0"/>
    <n v="59.76"/>
    <s v="Venta"/>
    <s v="EducaTech"/>
    <n v="2689.2"/>
    <n v="10.520482758620702"/>
    <n v="473.42172413793156"/>
    <n v="2215.7782758620683"/>
  </r>
  <r>
    <n v="3694"/>
    <x v="542"/>
    <x v="0"/>
    <s v="PROD-005"/>
    <x v="8"/>
    <n v="-49"/>
    <n v="0"/>
    <n v="217.98"/>
    <s v="Venta"/>
    <s v="CorpTech Solutions"/>
    <n v="10681.019999999999"/>
    <n v="54.214840425531932"/>
    <n v="2656.5271808510647"/>
    <n v="8024.4928191489344"/>
  </r>
  <r>
    <n v="3695"/>
    <x v="542"/>
    <x v="0"/>
    <s v="PROD-007"/>
    <x v="0"/>
    <n v="-14"/>
    <n v="0"/>
    <n v="130.4"/>
    <s v="Venta"/>
    <s v="EducaTech"/>
    <n v="1825.6000000000001"/>
    <n v="28.701865793780652"/>
    <n v="401.82612111292912"/>
    <n v="1423.7738788870711"/>
  </r>
  <r>
    <n v="3696"/>
    <x v="542"/>
    <x v="0"/>
    <s v="PROD-004"/>
    <x v="9"/>
    <n v="-9"/>
    <n v="0"/>
    <n v="348.04"/>
    <s v="Venta"/>
    <s v="EducaTech"/>
    <n v="3132.36"/>
    <n v="81.910562499999997"/>
    <n v="737.19506249999995"/>
    <n v="2395.1649375000002"/>
  </r>
  <r>
    <n v="3697"/>
    <x v="542"/>
    <x v="0"/>
    <s v="PROD-002"/>
    <x v="2"/>
    <n v="-34"/>
    <n v="0"/>
    <n v="895.36"/>
    <s v="Venta"/>
    <s v="Global Office"/>
    <n v="30442.240000000002"/>
    <n v="206.67616747181975"/>
    <n v="7026.9896940418712"/>
    <n v="23415.250305958129"/>
  </r>
  <r>
    <n v="3698"/>
    <x v="542"/>
    <x v="0"/>
    <s v="PROD-001"/>
    <x v="6"/>
    <n v="-36"/>
    <n v="0"/>
    <n v="499.9"/>
    <s v="Venta"/>
    <s v="PC Gamers World"/>
    <n v="17996.399999999998"/>
    <n v="111.99406451612904"/>
    <n v="4031.7863225806454"/>
    <n v="13964.613677419353"/>
  </r>
  <r>
    <n v="3699"/>
    <x v="543"/>
    <x v="2"/>
    <s v="PROD-004"/>
    <x v="9"/>
    <n v="190"/>
    <n v="181.69"/>
    <n v="0"/>
    <s v="Compra"/>
    <s v="TechSupplies Inc,"/>
    <n v="0"/>
    <n v="81.910562499999997"/>
    <n v="0"/>
    <n v="0"/>
  </r>
  <r>
    <n v="3700"/>
    <x v="543"/>
    <x v="1"/>
    <s v="PROD-001"/>
    <x v="6"/>
    <n v="53"/>
    <n v="247.14"/>
    <n v="0"/>
    <s v="Fabricación"/>
    <s v="N/A"/>
    <n v="0"/>
    <n v="111.99406451612904"/>
    <n v="0"/>
    <n v="0"/>
  </r>
  <r>
    <n v="3701"/>
    <x v="543"/>
    <x v="0"/>
    <s v="PROD-006"/>
    <x v="7"/>
    <n v="-21"/>
    <n v="0"/>
    <n v="80"/>
    <s v="Venta"/>
    <s v="CorpTech Solutions"/>
    <n v="1680"/>
    <n v="15.49574137931034"/>
    <n v="325.41056896551714"/>
    <n v="1354.5894310344829"/>
  </r>
  <r>
    <n v="3702"/>
    <x v="543"/>
    <x v="0"/>
    <s v="PROD-001"/>
    <x v="6"/>
    <n v="-11"/>
    <n v="0"/>
    <n v="495.96"/>
    <s v="Venta"/>
    <s v="Venta Directa Online"/>
    <n v="5455.5599999999995"/>
    <n v="111.99406451612904"/>
    <n v="1231.9347096774195"/>
    <n v="4223.6252903225795"/>
  </r>
  <r>
    <n v="3703"/>
    <x v="543"/>
    <x v="0"/>
    <s v="PROD-002"/>
    <x v="2"/>
    <n v="-46"/>
    <n v="0"/>
    <n v="904.21"/>
    <s v="Venta"/>
    <s v="CorpTech Solutions"/>
    <n v="41593.660000000003"/>
    <n v="206.67616747181975"/>
    <n v="9507.1037037037095"/>
    <n v="32086.556296296294"/>
  </r>
  <r>
    <n v="3704"/>
    <x v="543"/>
    <x v="0"/>
    <s v="PROD-010"/>
    <x v="4"/>
    <n v="-6"/>
    <n v="0"/>
    <n v="60.41"/>
    <s v="Venta"/>
    <s v="EducaTech"/>
    <n v="362.46"/>
    <n v="10.520482758620702"/>
    <n v="63.12289655172421"/>
    <n v="299.3371034482758"/>
  </r>
  <r>
    <n v="3705"/>
    <x v="543"/>
    <x v="2"/>
    <s v="PROD-003"/>
    <x v="1"/>
    <n v="181"/>
    <n v="86.72"/>
    <n v="0"/>
    <s v="Compra"/>
    <s v="Componentes Globales"/>
    <n v="0"/>
    <n v="38.917210440456756"/>
    <n v="0"/>
    <n v="0"/>
  </r>
  <r>
    <n v="3706"/>
    <x v="544"/>
    <x v="2"/>
    <s v="PROD-008"/>
    <x v="5"/>
    <n v="88"/>
    <n v="44.26"/>
    <n v="0"/>
    <s v="Compra"/>
    <s v="VisionParts"/>
    <n v="0"/>
    <n v="18.458651685393257"/>
    <n v="0"/>
    <n v="0"/>
  </r>
  <r>
    <n v="3707"/>
    <x v="544"/>
    <x v="0"/>
    <s v="PROD-001"/>
    <x v="6"/>
    <n v="-46"/>
    <n v="0"/>
    <n v="500.47"/>
    <s v="Venta"/>
    <s v="Venta Directa Online"/>
    <n v="23021.620000000003"/>
    <n v="111.99406451612904"/>
    <n v="5151.7269677419363"/>
    <n v="17869.893032258067"/>
  </r>
  <r>
    <n v="3708"/>
    <x v="544"/>
    <x v="2"/>
    <s v="PROD-007"/>
    <x v="0"/>
    <n v="274"/>
    <n v="66.38"/>
    <n v="0"/>
    <s v="Compra"/>
    <s v="TechSupplies Inc,"/>
    <n v="0"/>
    <n v="28.701865793780652"/>
    <n v="0"/>
    <n v="0"/>
  </r>
  <r>
    <n v="3709"/>
    <x v="544"/>
    <x v="1"/>
    <s v="PROD-001"/>
    <x v="6"/>
    <n v="46"/>
    <n v="251.17"/>
    <n v="0"/>
    <s v="Fabricación"/>
    <s v="N/A"/>
    <n v="0"/>
    <n v="111.99406451612904"/>
    <n v="0"/>
    <n v="0"/>
  </r>
  <r>
    <n v="3710"/>
    <x v="544"/>
    <x v="0"/>
    <s v="PROD-002"/>
    <x v="2"/>
    <n v="-20"/>
    <n v="0"/>
    <n v="894.85"/>
    <s v="Venta"/>
    <s v="PC Gamers World"/>
    <n v="17897"/>
    <n v="206.67616747181975"/>
    <n v="4133.5233494363947"/>
    <n v="13763.476650563605"/>
  </r>
  <r>
    <n v="3711"/>
    <x v="544"/>
    <x v="2"/>
    <s v="PROD-003"/>
    <x v="1"/>
    <n v="151"/>
    <n v="84.97"/>
    <n v="0"/>
    <s v="Compra"/>
    <s v="TechSupplies Inc,"/>
    <n v="0"/>
    <n v="38.917210440456756"/>
    <n v="0"/>
    <n v="0"/>
  </r>
  <r>
    <n v="3712"/>
    <x v="544"/>
    <x v="1"/>
    <s v="PROD-009"/>
    <x v="3"/>
    <n v="36"/>
    <n v="149.13"/>
    <n v="0"/>
    <s v="Fabricación"/>
    <s v="N/A"/>
    <n v="0"/>
    <n v="66.956770642201846"/>
    <n v="0"/>
    <n v="0"/>
  </r>
  <r>
    <n v="3713"/>
    <x v="545"/>
    <x v="1"/>
    <s v="PROD-001"/>
    <x v="6"/>
    <n v="40"/>
    <n v="253.75"/>
    <n v="0"/>
    <s v="Fabricación"/>
    <s v="N/A"/>
    <n v="0"/>
    <n v="111.99406451612904"/>
    <n v="0"/>
    <n v="0"/>
  </r>
  <r>
    <n v="3714"/>
    <x v="545"/>
    <x v="0"/>
    <s v="PROD-006"/>
    <x v="7"/>
    <n v="-46"/>
    <n v="0"/>
    <n v="80.36"/>
    <s v="Venta"/>
    <s v="PC Gamers World"/>
    <n v="3696.56"/>
    <n v="15.49574137931034"/>
    <n v="712.80410344827567"/>
    <n v="2983.7558965517242"/>
  </r>
  <r>
    <n v="3715"/>
    <x v="545"/>
    <x v="0"/>
    <s v="PROD-006"/>
    <x v="7"/>
    <n v="-7"/>
    <n v="0"/>
    <n v="80.55"/>
    <s v="Venta"/>
    <s v="Global Office"/>
    <n v="563.85"/>
    <n v="15.49574137931034"/>
    <n v="108.47018965517238"/>
    <n v="455.37981034482766"/>
  </r>
  <r>
    <n v="3716"/>
    <x v="545"/>
    <x v="2"/>
    <s v="PROD-006"/>
    <x v="7"/>
    <n v="92"/>
    <n v="35.31"/>
    <n v="0"/>
    <s v="Compra"/>
    <s v="VisionParts"/>
    <n v="0"/>
    <n v="15.49574137931034"/>
    <n v="0"/>
    <n v="0"/>
  </r>
  <r>
    <n v="3717"/>
    <x v="545"/>
    <x v="0"/>
    <s v="PROD-006"/>
    <x v="7"/>
    <n v="-5"/>
    <n v="0"/>
    <n v="79.86"/>
    <s v="Venta"/>
    <s v="EducaTech"/>
    <n v="399.3"/>
    <n v="15.49574137931034"/>
    <n v="77.478706896551699"/>
    <n v="321.82129310344828"/>
  </r>
  <r>
    <n v="3718"/>
    <x v="545"/>
    <x v="0"/>
    <s v="PROD-010"/>
    <x v="4"/>
    <n v="-50"/>
    <n v="0"/>
    <n v="59.84"/>
    <s v="Venta"/>
    <s v="Venta Directa Online"/>
    <n v="2992"/>
    <n v="10.520482758620702"/>
    <n v="526.02413793103506"/>
    <n v="2465.9758620689649"/>
  </r>
  <r>
    <n v="3719"/>
    <x v="546"/>
    <x v="0"/>
    <s v="PROD-003"/>
    <x v="1"/>
    <n v="-48"/>
    <n v="0"/>
    <n v="159.61000000000001"/>
    <s v="Venta"/>
    <s v="CorpTech Solutions"/>
    <n v="7661.2800000000007"/>
    <n v="38.917210440456756"/>
    <n v="1868.0261011419243"/>
    <n v="5793.2538988580764"/>
  </r>
  <r>
    <n v="3720"/>
    <x v="546"/>
    <x v="1"/>
    <s v="PROD-001"/>
    <x v="6"/>
    <n v="91"/>
    <n v="251.01"/>
    <n v="0"/>
    <s v="Fabricación"/>
    <s v="N/A"/>
    <n v="0"/>
    <n v="111.99406451612904"/>
    <n v="0"/>
    <n v="0"/>
  </r>
  <r>
    <n v="3721"/>
    <x v="546"/>
    <x v="2"/>
    <s v="PROD-010"/>
    <x v="4"/>
    <n v="297"/>
    <n v="24.73"/>
    <n v="0"/>
    <s v="Compra"/>
    <s v="Componentes Globales"/>
    <n v="0"/>
    <n v="10.520482758620702"/>
    <n v="0"/>
    <n v="0"/>
  </r>
  <r>
    <n v="3722"/>
    <x v="546"/>
    <x v="0"/>
    <s v="PROD-003"/>
    <x v="1"/>
    <n v="-19"/>
    <n v="0"/>
    <n v="159.08000000000001"/>
    <s v="Venta"/>
    <s v="PC Gamers World"/>
    <n v="3022.5200000000004"/>
    <n v="38.917210440456756"/>
    <n v="739.42699836867837"/>
    <n v="2283.0930016313223"/>
  </r>
  <r>
    <n v="3723"/>
    <x v="546"/>
    <x v="0"/>
    <s v="PROD-004"/>
    <x v="9"/>
    <n v="-7"/>
    <n v="0"/>
    <n v="346.13"/>
    <s v="Venta"/>
    <s v="PC Gamers World"/>
    <n v="2422.91"/>
    <n v="81.910562499999997"/>
    <n v="573.37393750000001"/>
    <n v="1849.5360624999998"/>
  </r>
  <r>
    <n v="3724"/>
    <x v="546"/>
    <x v="0"/>
    <s v="PROD-007"/>
    <x v="0"/>
    <n v="-43"/>
    <n v="0"/>
    <n v="129.78"/>
    <s v="Venta"/>
    <s v="EducaTech"/>
    <n v="5580.54"/>
    <n v="28.701865793780652"/>
    <n v="1234.180229132568"/>
    <n v="4346.3597708674315"/>
  </r>
  <r>
    <n v="3725"/>
    <x v="546"/>
    <x v="0"/>
    <s v="PROD-006"/>
    <x v="7"/>
    <n v="-18"/>
    <n v="0"/>
    <n v="80.59"/>
    <s v="Venta"/>
    <s v="Global Office"/>
    <n v="1450.6200000000001"/>
    <n v="15.49574137931034"/>
    <n v="278.92334482758611"/>
    <n v="1171.696655172414"/>
  </r>
  <r>
    <n v="3726"/>
    <x v="547"/>
    <x v="2"/>
    <s v="PROD-010"/>
    <x v="4"/>
    <n v="163"/>
    <n v="24.83"/>
    <n v="0"/>
    <s v="Compra"/>
    <s v="PowerCell Co,"/>
    <n v="0"/>
    <n v="10.520482758620702"/>
    <n v="0"/>
    <n v="0"/>
  </r>
  <r>
    <n v="3727"/>
    <x v="547"/>
    <x v="1"/>
    <s v="PROD-001"/>
    <x v="6"/>
    <n v="75"/>
    <n v="250.34"/>
    <n v="0"/>
    <s v="Fabricación"/>
    <s v="N/A"/>
    <n v="0"/>
    <n v="111.99406451612904"/>
    <n v="0"/>
    <n v="0"/>
  </r>
  <r>
    <n v="3728"/>
    <x v="547"/>
    <x v="1"/>
    <s v="PROD-002"/>
    <x v="2"/>
    <n v="26"/>
    <n v="441.98"/>
    <n v="0"/>
    <s v="Fabricación"/>
    <s v="N/A"/>
    <n v="0"/>
    <n v="206.67616747181975"/>
    <n v="0"/>
    <n v="0"/>
  </r>
  <r>
    <n v="3729"/>
    <x v="547"/>
    <x v="2"/>
    <s v="PROD-006"/>
    <x v="7"/>
    <n v="61"/>
    <n v="35.35"/>
    <n v="0"/>
    <s v="Compra"/>
    <s v="VisionParts"/>
    <n v="0"/>
    <n v="15.49574137931034"/>
    <n v="0"/>
    <n v="0"/>
  </r>
  <r>
    <n v="3730"/>
    <x v="547"/>
    <x v="2"/>
    <s v="PROD-005"/>
    <x v="8"/>
    <n v="196"/>
    <n v="117.72"/>
    <n v="0"/>
    <s v="Compra"/>
    <s v="TechSupplies Inc,"/>
    <n v="0"/>
    <n v="54.214840425531932"/>
    <n v="0"/>
    <n v="0"/>
  </r>
  <r>
    <n v="3731"/>
    <x v="547"/>
    <x v="0"/>
    <s v="PROD-006"/>
    <x v="7"/>
    <n v="-40"/>
    <n v="0"/>
    <n v="79.91"/>
    <s v="Venta"/>
    <s v="PC Gamers World"/>
    <n v="3196.3999999999996"/>
    <n v="15.49574137931034"/>
    <n v="619.8296551724136"/>
    <n v="2576.5703448275863"/>
  </r>
  <r>
    <n v="3732"/>
    <x v="547"/>
    <x v="2"/>
    <s v="PROD-005"/>
    <x v="8"/>
    <n v="88"/>
    <n v="118.1"/>
    <n v="0"/>
    <s v="Compra"/>
    <s v="PowerCell Co,"/>
    <n v="0"/>
    <n v="54.214840425531932"/>
    <n v="0"/>
    <n v="0"/>
  </r>
  <r>
    <n v="3733"/>
    <x v="548"/>
    <x v="2"/>
    <s v="PROD-004"/>
    <x v="9"/>
    <n v="211"/>
    <n v="176.7"/>
    <n v="0"/>
    <s v="Compra"/>
    <s v="PowerCell Co,"/>
    <n v="0"/>
    <n v="81.910562499999997"/>
    <n v="0"/>
    <n v="0"/>
  </r>
  <r>
    <n v="3734"/>
    <x v="548"/>
    <x v="2"/>
    <s v="PROD-010"/>
    <x v="4"/>
    <n v="130"/>
    <n v="24.77"/>
    <n v="0"/>
    <s v="Compra"/>
    <s v="TechSupplies Inc,"/>
    <n v="0"/>
    <n v="10.520482758620702"/>
    <n v="0"/>
    <n v="0"/>
  </r>
  <r>
    <n v="3735"/>
    <x v="548"/>
    <x v="0"/>
    <s v="PROD-006"/>
    <x v="7"/>
    <n v="-11"/>
    <n v="0"/>
    <n v="80.69"/>
    <s v="Venta"/>
    <s v="Global Office"/>
    <n v="887.58999999999992"/>
    <n v="15.49574137931034"/>
    <n v="170.45315517241374"/>
    <n v="717.13684482758617"/>
  </r>
  <r>
    <n v="3736"/>
    <x v="548"/>
    <x v="0"/>
    <s v="PROD-010"/>
    <x v="4"/>
    <n v="-26"/>
    <n v="0"/>
    <n v="60.26"/>
    <s v="Venta"/>
    <s v="Global Office"/>
    <n v="1566.76"/>
    <n v="10.520482758620702"/>
    <n v="273.53255172413822"/>
    <n v="1293.2274482758617"/>
  </r>
  <r>
    <n v="3737"/>
    <x v="548"/>
    <x v="0"/>
    <s v="PROD-010"/>
    <x v="4"/>
    <n v="-30"/>
    <n v="0"/>
    <n v="60.16"/>
    <s v="Venta"/>
    <s v="PC Gamers World"/>
    <n v="1804.8"/>
    <n v="10.520482758620702"/>
    <n v="315.61448275862108"/>
    <n v="1489.1855172413789"/>
  </r>
  <r>
    <n v="3738"/>
    <x v="548"/>
    <x v="2"/>
    <s v="PROD-004"/>
    <x v="9"/>
    <n v="116"/>
    <n v="179.29"/>
    <n v="0"/>
    <s v="Compra"/>
    <s v="Componentes Globales"/>
    <n v="0"/>
    <n v="81.910562499999997"/>
    <n v="0"/>
    <n v="0"/>
  </r>
  <r>
    <n v="3739"/>
    <x v="548"/>
    <x v="0"/>
    <s v="PROD-004"/>
    <x v="9"/>
    <n v="-46"/>
    <n v="0"/>
    <n v="348.97"/>
    <s v="Venta"/>
    <s v="EducaTech"/>
    <n v="16052.62"/>
    <n v="81.910562499999997"/>
    <n v="3767.8858749999999"/>
    <n v="12284.734125000001"/>
  </r>
  <r>
    <n v="3740"/>
    <x v="549"/>
    <x v="2"/>
    <s v="PROD-003"/>
    <x v="1"/>
    <n v="273"/>
    <n v="86.64"/>
    <n v="0"/>
    <s v="Compra"/>
    <s v="TechSupplies Inc,"/>
    <n v="0"/>
    <n v="38.917210440456756"/>
    <n v="0"/>
    <n v="0"/>
  </r>
  <r>
    <n v="3741"/>
    <x v="549"/>
    <x v="0"/>
    <s v="PROD-010"/>
    <x v="4"/>
    <n v="-46"/>
    <n v="0"/>
    <n v="60.04"/>
    <s v="Venta"/>
    <s v="Venta Directa Online"/>
    <n v="2761.84"/>
    <n v="10.520482758620702"/>
    <n v="483.94220689655231"/>
    <n v="2277.8977931034478"/>
  </r>
  <r>
    <n v="3742"/>
    <x v="549"/>
    <x v="0"/>
    <s v="PROD-006"/>
    <x v="7"/>
    <n v="-15"/>
    <n v="0"/>
    <n v="80.31"/>
    <s v="Venta"/>
    <s v="Venta Directa Online"/>
    <n v="1204.6500000000001"/>
    <n v="15.49574137931034"/>
    <n v="232.4361206896551"/>
    <n v="972.21387931034496"/>
  </r>
  <r>
    <n v="3743"/>
    <x v="549"/>
    <x v="0"/>
    <s v="PROD-002"/>
    <x v="2"/>
    <n v="-38"/>
    <n v="0"/>
    <n v="907.97"/>
    <s v="Venta"/>
    <s v="EducaTech"/>
    <n v="34502.86"/>
    <n v="206.67616747181975"/>
    <n v="7853.6943639291503"/>
    <n v="26649.165636070851"/>
  </r>
  <r>
    <n v="3744"/>
    <x v="549"/>
    <x v="2"/>
    <s v="PROD-007"/>
    <x v="0"/>
    <n v="215"/>
    <n v="64.25"/>
    <n v="0"/>
    <s v="Compra"/>
    <s v="Componentes Globales"/>
    <n v="0"/>
    <n v="28.701865793780652"/>
    <n v="0"/>
    <n v="0"/>
  </r>
  <r>
    <n v="3745"/>
    <x v="549"/>
    <x v="2"/>
    <s v="PROD-004"/>
    <x v="9"/>
    <n v="53"/>
    <n v="182.96"/>
    <n v="0"/>
    <s v="Compra"/>
    <s v="TechSupplies Inc,"/>
    <n v="0"/>
    <n v="81.910562499999997"/>
    <n v="0"/>
    <n v="0"/>
  </r>
  <r>
    <n v="3746"/>
    <x v="549"/>
    <x v="2"/>
    <s v="PROD-005"/>
    <x v="8"/>
    <n v="74"/>
    <n v="119.5"/>
    <n v="0"/>
    <s v="Compra"/>
    <s v="VisionParts"/>
    <n v="0"/>
    <n v="54.214840425531932"/>
    <n v="0"/>
    <n v="0"/>
  </r>
  <r>
    <n v="3747"/>
    <x v="550"/>
    <x v="0"/>
    <s v="PROD-008"/>
    <x v="5"/>
    <n v="-49"/>
    <n v="0"/>
    <n v="95.95"/>
    <s v="Venta"/>
    <s v="PC Gamers World"/>
    <n v="4701.55"/>
    <n v="18.458651685393257"/>
    <n v="904.47393258426962"/>
    <n v="3797.0760674157304"/>
  </r>
  <r>
    <n v="3748"/>
    <x v="550"/>
    <x v="1"/>
    <s v="PROD-002"/>
    <x v="2"/>
    <n v="24"/>
    <n v="450.37"/>
    <n v="0"/>
    <s v="Fabricación"/>
    <s v="N/A"/>
    <n v="0"/>
    <n v="206.67616747181975"/>
    <n v="0"/>
    <n v="0"/>
  </r>
  <r>
    <n v="3749"/>
    <x v="550"/>
    <x v="0"/>
    <s v="PROD-003"/>
    <x v="1"/>
    <n v="-20"/>
    <n v="0"/>
    <n v="158.76"/>
    <s v="Venta"/>
    <s v="Global Office"/>
    <n v="3175.2"/>
    <n v="38.917210440456756"/>
    <n v="778.34420880913513"/>
    <n v="2396.8557911908647"/>
  </r>
  <r>
    <n v="3750"/>
    <x v="550"/>
    <x v="0"/>
    <s v="PROD-008"/>
    <x v="5"/>
    <n v="-16"/>
    <n v="0"/>
    <n v="94.8"/>
    <s v="Venta"/>
    <s v="CorpTech Solutions"/>
    <n v="1516.8"/>
    <n v="18.458651685393257"/>
    <n v="295.3384269662921"/>
    <n v="1221.4615730337077"/>
  </r>
  <r>
    <n v="3751"/>
    <x v="550"/>
    <x v="0"/>
    <s v="PROD-001"/>
    <x v="6"/>
    <n v="-31"/>
    <n v="0"/>
    <n v="497.61"/>
    <s v="Venta"/>
    <s v="CorpTech Solutions"/>
    <n v="15425.91"/>
    <n v="111.99406451612904"/>
    <n v="3471.8160000000003"/>
    <n v="11954.093999999999"/>
  </r>
  <r>
    <n v="3752"/>
    <x v="550"/>
    <x v="2"/>
    <s v="PROD-008"/>
    <x v="5"/>
    <n v="190"/>
    <n v="45.47"/>
    <n v="0"/>
    <s v="Compra"/>
    <s v="PowerCell Co,"/>
    <n v="0"/>
    <n v="18.458651685393257"/>
    <n v="0"/>
    <n v="0"/>
  </r>
  <r>
    <n v="3753"/>
    <x v="551"/>
    <x v="0"/>
    <s v="PROD-002"/>
    <x v="2"/>
    <n v="-19"/>
    <n v="0"/>
    <n v="905.75"/>
    <s v="Venta"/>
    <s v="EducaTech"/>
    <n v="17209.25"/>
    <n v="206.67616747181975"/>
    <n v="3926.8471819645752"/>
    <n v="13282.402818035425"/>
  </r>
  <r>
    <n v="3754"/>
    <x v="551"/>
    <x v="0"/>
    <s v="PROD-003"/>
    <x v="1"/>
    <n v="-36"/>
    <n v="0"/>
    <n v="160.31"/>
    <s v="Venta"/>
    <s v="Global Office"/>
    <n v="5771.16"/>
    <n v="38.917210440456756"/>
    <n v="1401.0195758564432"/>
    <n v="4370.1404241435566"/>
  </r>
  <r>
    <n v="3755"/>
    <x v="551"/>
    <x v="0"/>
    <s v="PROD-006"/>
    <x v="7"/>
    <n v="-45"/>
    <n v="0"/>
    <n v="79.48"/>
    <s v="Venta"/>
    <s v="CorpTech Solutions"/>
    <n v="3576.6000000000004"/>
    <n v="15.49574137931034"/>
    <n v="697.30836206896527"/>
    <n v="2879.291637931035"/>
  </r>
  <r>
    <n v="3756"/>
    <x v="551"/>
    <x v="2"/>
    <s v="PROD-004"/>
    <x v="9"/>
    <n v="101"/>
    <n v="178.14"/>
    <n v="0"/>
    <s v="Compra"/>
    <s v="TechSupplies Inc,"/>
    <n v="0"/>
    <n v="81.910562499999997"/>
    <n v="0"/>
    <n v="0"/>
  </r>
  <r>
    <n v="3757"/>
    <x v="551"/>
    <x v="0"/>
    <s v="PROD-001"/>
    <x v="6"/>
    <n v="-46"/>
    <n v="0"/>
    <n v="500.53"/>
    <s v="Venta"/>
    <s v="EducaTech"/>
    <n v="23024.379999999997"/>
    <n v="111.99406451612904"/>
    <n v="5151.7269677419363"/>
    <n v="17872.653032258062"/>
  </r>
  <r>
    <n v="3758"/>
    <x v="551"/>
    <x v="0"/>
    <s v="PROD-006"/>
    <x v="7"/>
    <n v="-23"/>
    <n v="0"/>
    <n v="80.22"/>
    <s v="Venta"/>
    <s v="EducaTech"/>
    <n v="1845.06"/>
    <n v="15.49574137931034"/>
    <n v="356.40205172413783"/>
    <n v="1488.6579482758621"/>
  </r>
  <r>
    <n v="3759"/>
    <x v="551"/>
    <x v="0"/>
    <s v="PROD-009"/>
    <x v="3"/>
    <n v="-48"/>
    <n v="0"/>
    <n v="299.43"/>
    <s v="Venta"/>
    <s v="Venta Directa Online"/>
    <n v="14372.64"/>
    <n v="66.956770642201846"/>
    <n v="3213.9249908256888"/>
    <n v="11158.71500917431"/>
  </r>
  <r>
    <n v="3760"/>
    <x v="552"/>
    <x v="2"/>
    <s v="PROD-004"/>
    <x v="9"/>
    <n v="280"/>
    <n v="180.36"/>
    <n v="0"/>
    <s v="Compra"/>
    <s v="Componentes Globales"/>
    <n v="0"/>
    <n v="81.910562499999997"/>
    <n v="0"/>
    <n v="0"/>
  </r>
  <r>
    <n v="3761"/>
    <x v="552"/>
    <x v="2"/>
    <s v="PROD-010"/>
    <x v="4"/>
    <n v="84"/>
    <n v="25.39"/>
    <n v="0"/>
    <s v="Compra"/>
    <s v="TechSupplies Inc,"/>
    <n v="0"/>
    <n v="10.520482758620702"/>
    <n v="0"/>
    <n v="0"/>
  </r>
  <r>
    <n v="3762"/>
    <x v="552"/>
    <x v="0"/>
    <s v="PROD-001"/>
    <x v="6"/>
    <n v="-25"/>
    <n v="0"/>
    <n v="499.71"/>
    <s v="Venta"/>
    <s v="EducaTech"/>
    <n v="12492.75"/>
    <n v="111.99406451612904"/>
    <n v="2799.8516129032259"/>
    <n v="9692.898387096775"/>
  </r>
  <r>
    <n v="3763"/>
    <x v="552"/>
    <x v="2"/>
    <s v="PROD-010"/>
    <x v="4"/>
    <n v="140"/>
    <n v="25.29"/>
    <n v="0"/>
    <s v="Compra"/>
    <s v="TechSupplies Inc,"/>
    <n v="0"/>
    <n v="10.520482758620702"/>
    <n v="0"/>
    <n v="0"/>
  </r>
  <r>
    <n v="3764"/>
    <x v="552"/>
    <x v="1"/>
    <s v="PROD-002"/>
    <x v="2"/>
    <n v="99"/>
    <n v="444.57"/>
    <n v="0"/>
    <s v="Fabricación"/>
    <s v="N/A"/>
    <n v="0"/>
    <n v="206.67616747181975"/>
    <n v="0"/>
    <n v="0"/>
  </r>
  <r>
    <n v="3765"/>
    <x v="552"/>
    <x v="2"/>
    <s v="PROD-007"/>
    <x v="0"/>
    <n v="187"/>
    <n v="64.209999999999994"/>
    <n v="0"/>
    <s v="Compra"/>
    <s v="PowerCell Co,"/>
    <n v="0"/>
    <n v="28.701865793780652"/>
    <n v="0"/>
    <n v="0"/>
  </r>
  <r>
    <n v="3766"/>
    <x v="552"/>
    <x v="2"/>
    <s v="PROD-005"/>
    <x v="8"/>
    <n v="220"/>
    <n v="119.9"/>
    <n v="0"/>
    <s v="Compra"/>
    <s v="TechSupplies Inc,"/>
    <n v="0"/>
    <n v="54.214840425531932"/>
    <n v="0"/>
    <n v="0"/>
  </r>
  <r>
    <n v="3767"/>
    <x v="553"/>
    <x v="1"/>
    <s v="PROD-002"/>
    <x v="2"/>
    <n v="83"/>
    <n v="441.65"/>
    <n v="0"/>
    <s v="Fabricación"/>
    <s v="N/A"/>
    <n v="0"/>
    <n v="206.67616747181975"/>
    <n v="0"/>
    <n v="0"/>
  </r>
  <r>
    <n v="3768"/>
    <x v="553"/>
    <x v="2"/>
    <s v="PROD-007"/>
    <x v="0"/>
    <n v="106"/>
    <n v="66.27"/>
    <n v="0"/>
    <s v="Compra"/>
    <s v="Componentes Globales"/>
    <n v="0"/>
    <n v="28.701865793780652"/>
    <n v="0"/>
    <n v="0"/>
  </r>
  <r>
    <n v="3769"/>
    <x v="553"/>
    <x v="2"/>
    <s v="PROD-005"/>
    <x v="8"/>
    <n v="263"/>
    <n v="118.33"/>
    <n v="0"/>
    <s v="Compra"/>
    <s v="TechSupplies Inc,"/>
    <n v="0"/>
    <n v="54.214840425531932"/>
    <n v="0"/>
    <n v="0"/>
  </r>
  <r>
    <n v="3770"/>
    <x v="553"/>
    <x v="1"/>
    <s v="PROD-009"/>
    <x v="3"/>
    <n v="26"/>
    <n v="148.5"/>
    <n v="0"/>
    <s v="Fabricación"/>
    <s v="N/A"/>
    <n v="0"/>
    <n v="66.956770642201846"/>
    <n v="0"/>
    <n v="0"/>
  </r>
  <r>
    <n v="3771"/>
    <x v="553"/>
    <x v="0"/>
    <s v="PROD-005"/>
    <x v="8"/>
    <n v="-20"/>
    <n v="0"/>
    <n v="220.85"/>
    <s v="Venta"/>
    <s v="PC Gamers World"/>
    <n v="4417"/>
    <n v="54.214840425531932"/>
    <n v="1084.2968085106386"/>
    <n v="3332.7031914893614"/>
  </r>
  <r>
    <n v="3772"/>
    <x v="553"/>
    <x v="2"/>
    <s v="PROD-004"/>
    <x v="9"/>
    <n v="123"/>
    <n v="180.25"/>
    <n v="0"/>
    <s v="Compra"/>
    <s v="Componentes Globales"/>
    <n v="0"/>
    <n v="81.910562499999997"/>
    <n v="0"/>
    <n v="0"/>
  </r>
  <r>
    <n v="3773"/>
    <x v="553"/>
    <x v="1"/>
    <s v="PROD-009"/>
    <x v="3"/>
    <n v="93"/>
    <n v="150.56"/>
    <n v="0"/>
    <s v="Fabricación"/>
    <s v="N/A"/>
    <n v="0"/>
    <n v="66.956770642201846"/>
    <n v="0"/>
    <n v="0"/>
  </r>
  <r>
    <n v="3774"/>
    <x v="554"/>
    <x v="0"/>
    <s v="PROD-003"/>
    <x v="1"/>
    <n v="-43"/>
    <n v="0"/>
    <n v="158.63999999999999"/>
    <s v="Venta"/>
    <s v="Global Office"/>
    <n v="6821.5199999999995"/>
    <n v="38.917210440456756"/>
    <n v="1673.4400489396405"/>
    <n v="5148.0799510603592"/>
  </r>
  <r>
    <n v="3775"/>
    <x v="554"/>
    <x v="2"/>
    <s v="PROD-004"/>
    <x v="9"/>
    <n v="273"/>
    <n v="183.48"/>
    <n v="0"/>
    <s v="Compra"/>
    <s v="TechSupplies Inc,"/>
    <n v="0"/>
    <n v="81.910562499999997"/>
    <n v="0"/>
    <n v="0"/>
  </r>
  <r>
    <n v="3776"/>
    <x v="554"/>
    <x v="0"/>
    <s v="PROD-009"/>
    <x v="3"/>
    <n v="-15"/>
    <n v="0"/>
    <n v="301.13"/>
    <s v="Venta"/>
    <s v="Venta Directa Online"/>
    <n v="4516.95"/>
    <n v="66.956770642201846"/>
    <n v="1004.3515596330277"/>
    <n v="3512.5984403669722"/>
  </r>
  <r>
    <n v="3777"/>
    <x v="554"/>
    <x v="1"/>
    <s v="PROD-009"/>
    <x v="3"/>
    <n v="49"/>
    <n v="148.4"/>
    <n v="0"/>
    <s v="Fabricación"/>
    <s v="N/A"/>
    <n v="0"/>
    <n v="66.956770642201846"/>
    <n v="0"/>
    <n v="0"/>
  </r>
  <r>
    <n v="3778"/>
    <x v="554"/>
    <x v="0"/>
    <s v="PROD-004"/>
    <x v="9"/>
    <n v="-35"/>
    <n v="0"/>
    <n v="348.43"/>
    <s v="Venta"/>
    <s v="Venta Directa Online"/>
    <n v="12195.050000000001"/>
    <n v="81.910562499999997"/>
    <n v="2866.8696875000001"/>
    <n v="9328.1803125000006"/>
  </r>
  <r>
    <n v="3779"/>
    <x v="554"/>
    <x v="0"/>
    <s v="PROD-005"/>
    <x v="8"/>
    <n v="-46"/>
    <n v="0"/>
    <n v="217.98"/>
    <s v="Venta"/>
    <s v="Venta Directa Online"/>
    <n v="10027.08"/>
    <n v="54.214840425531932"/>
    <n v="2493.882659574469"/>
    <n v="7533.1973404255314"/>
  </r>
  <r>
    <n v="3780"/>
    <x v="554"/>
    <x v="1"/>
    <s v="PROD-001"/>
    <x v="6"/>
    <n v="45"/>
    <n v="250.28"/>
    <n v="0"/>
    <s v="Fabricación"/>
    <s v="N/A"/>
    <n v="0"/>
    <n v="111.99406451612904"/>
    <n v="0"/>
    <n v="0"/>
  </r>
  <r>
    <n v="3781"/>
    <x v="555"/>
    <x v="0"/>
    <s v="PROD-008"/>
    <x v="5"/>
    <n v="-45"/>
    <n v="0"/>
    <n v="94.46"/>
    <s v="Venta"/>
    <s v="EducaTech"/>
    <n v="4250.7"/>
    <n v="18.458651685393257"/>
    <n v="830.63932584269651"/>
    <n v="3420.0606741573033"/>
  </r>
  <r>
    <n v="3782"/>
    <x v="555"/>
    <x v="0"/>
    <s v="PROD-010"/>
    <x v="4"/>
    <n v="-13"/>
    <n v="0"/>
    <n v="60.58"/>
    <s v="Venta"/>
    <s v="EducaTech"/>
    <n v="787.54"/>
    <n v="10.520482758620702"/>
    <n v="136.76627586206911"/>
    <n v="650.77372413793091"/>
  </r>
  <r>
    <n v="3783"/>
    <x v="555"/>
    <x v="0"/>
    <s v="PROD-002"/>
    <x v="2"/>
    <n v="-43"/>
    <n v="0"/>
    <n v="896.69"/>
    <s v="Venta"/>
    <s v="PC Gamers World"/>
    <n v="38557.670000000006"/>
    <n v="206.67616747181975"/>
    <n v="8887.0752012882494"/>
    <n v="29670.594798711754"/>
  </r>
  <r>
    <n v="3784"/>
    <x v="555"/>
    <x v="0"/>
    <s v="PROD-005"/>
    <x v="8"/>
    <n v="-16"/>
    <n v="0"/>
    <n v="220.12"/>
    <s v="Venta"/>
    <s v="Venta Directa Online"/>
    <n v="3521.92"/>
    <n v="54.214840425531932"/>
    <n v="867.43744680851091"/>
    <n v="2654.4825531914894"/>
  </r>
  <r>
    <n v="3785"/>
    <x v="555"/>
    <x v="0"/>
    <s v="PROD-005"/>
    <x v="8"/>
    <n v="-43"/>
    <n v="0"/>
    <n v="219.01"/>
    <s v="Venta"/>
    <s v="Global Office"/>
    <n v="9417.43"/>
    <n v="54.214840425531932"/>
    <n v="2331.2381382978729"/>
    <n v="7086.1918617021274"/>
  </r>
  <r>
    <n v="3786"/>
    <x v="555"/>
    <x v="2"/>
    <s v="PROD-004"/>
    <x v="9"/>
    <n v="278"/>
    <n v="183.28"/>
    <n v="0"/>
    <s v="Compra"/>
    <s v="Componentes Globales"/>
    <n v="0"/>
    <n v="81.910562499999997"/>
    <n v="0"/>
    <n v="0"/>
  </r>
  <r>
    <n v="3787"/>
    <x v="556"/>
    <x v="1"/>
    <s v="PROD-002"/>
    <x v="2"/>
    <n v="39"/>
    <n v="451.35"/>
    <n v="0"/>
    <s v="Fabricación"/>
    <s v="N/A"/>
    <n v="0"/>
    <n v="206.67616747181975"/>
    <n v="0"/>
    <n v="0"/>
  </r>
  <r>
    <n v="3788"/>
    <x v="556"/>
    <x v="1"/>
    <s v="PROD-009"/>
    <x v="3"/>
    <n v="53"/>
    <n v="151.76"/>
    <n v="0"/>
    <s v="Fabricación"/>
    <s v="N/A"/>
    <n v="0"/>
    <n v="66.956770642201846"/>
    <n v="0"/>
    <n v="0"/>
  </r>
  <r>
    <n v="3789"/>
    <x v="556"/>
    <x v="0"/>
    <s v="PROD-010"/>
    <x v="4"/>
    <n v="-46"/>
    <n v="0"/>
    <n v="59.97"/>
    <s v="Venta"/>
    <s v="Global Office"/>
    <n v="2758.62"/>
    <n v="10.520482758620702"/>
    <n v="483.94220689655231"/>
    <n v="2274.6777931034476"/>
  </r>
  <r>
    <n v="3790"/>
    <x v="556"/>
    <x v="0"/>
    <s v="PROD-006"/>
    <x v="7"/>
    <n v="-18"/>
    <n v="0"/>
    <n v="80.319999999999993"/>
    <s v="Venta"/>
    <s v="Venta Directa Online"/>
    <n v="1445.7599999999998"/>
    <n v="15.49574137931034"/>
    <n v="278.92334482758611"/>
    <n v="1166.8366551724137"/>
  </r>
  <r>
    <n v="3791"/>
    <x v="556"/>
    <x v="1"/>
    <s v="PROD-009"/>
    <x v="3"/>
    <n v="90"/>
    <n v="149.88"/>
    <n v="0"/>
    <s v="Fabricación"/>
    <s v="N/A"/>
    <n v="0"/>
    <n v="66.956770642201846"/>
    <n v="0"/>
    <n v="0"/>
  </r>
  <r>
    <n v="3792"/>
    <x v="556"/>
    <x v="0"/>
    <s v="PROD-008"/>
    <x v="5"/>
    <n v="-48"/>
    <n v="0"/>
    <n v="95.61"/>
    <s v="Venta"/>
    <s v="EducaTech"/>
    <n v="4589.28"/>
    <n v="18.458651685393257"/>
    <n v="886.01528089887631"/>
    <n v="3703.2647191011233"/>
  </r>
  <r>
    <n v="3793"/>
    <x v="556"/>
    <x v="0"/>
    <s v="PROD-002"/>
    <x v="2"/>
    <n v="-40"/>
    <n v="0"/>
    <n v="900.04"/>
    <s v="Venta"/>
    <s v="Venta Directa Online"/>
    <n v="36001.599999999999"/>
    <n v="206.67616747181975"/>
    <n v="8267.0466988727894"/>
    <n v="27734.553301127209"/>
  </r>
  <r>
    <n v="3794"/>
    <x v="557"/>
    <x v="2"/>
    <s v="PROD-007"/>
    <x v="0"/>
    <n v="154"/>
    <n v="65.33"/>
    <n v="0"/>
    <s v="Compra"/>
    <s v="VisionParts"/>
    <n v="0"/>
    <n v="28.701865793780652"/>
    <n v="0"/>
    <n v="0"/>
  </r>
  <r>
    <n v="3795"/>
    <x v="557"/>
    <x v="0"/>
    <s v="PROD-006"/>
    <x v="7"/>
    <n v="-48"/>
    <n v="0"/>
    <n v="79.66"/>
    <s v="Venta"/>
    <s v="CorpTech Solutions"/>
    <n v="3823.68"/>
    <n v="15.49574137931034"/>
    <n v="743.79558620689636"/>
    <n v="3079.8844137931037"/>
  </r>
  <r>
    <n v="3796"/>
    <x v="557"/>
    <x v="2"/>
    <s v="PROD-003"/>
    <x v="1"/>
    <n v="278"/>
    <n v="86.67"/>
    <n v="0"/>
    <s v="Compra"/>
    <s v="TechSupplies Inc,"/>
    <n v="0"/>
    <n v="38.917210440456756"/>
    <n v="0"/>
    <n v="0"/>
  </r>
  <r>
    <n v="3797"/>
    <x v="557"/>
    <x v="0"/>
    <s v="PROD-010"/>
    <x v="4"/>
    <n v="-36"/>
    <n v="0"/>
    <n v="60.58"/>
    <s v="Venta"/>
    <s v="Global Office"/>
    <n v="2180.88"/>
    <n v="10.520482758620702"/>
    <n v="378.73737931034526"/>
    <n v="1802.1426206896549"/>
  </r>
  <r>
    <n v="3798"/>
    <x v="557"/>
    <x v="1"/>
    <s v="PROD-001"/>
    <x v="6"/>
    <n v="78"/>
    <n v="250.55"/>
    <n v="0"/>
    <s v="Fabricación"/>
    <s v="N/A"/>
    <n v="0"/>
    <n v="111.99406451612904"/>
    <n v="0"/>
    <n v="0"/>
  </r>
  <r>
    <n v="3799"/>
    <x v="557"/>
    <x v="1"/>
    <s v="PROD-002"/>
    <x v="2"/>
    <n v="75"/>
    <n v="442.76"/>
    <n v="0"/>
    <s v="Fabricación"/>
    <s v="N/A"/>
    <n v="0"/>
    <n v="206.67616747181975"/>
    <n v="0"/>
    <n v="0"/>
  </r>
  <r>
    <n v="3800"/>
    <x v="557"/>
    <x v="0"/>
    <s v="PROD-005"/>
    <x v="8"/>
    <n v="-21"/>
    <n v="0"/>
    <n v="219.97"/>
    <s v="Venta"/>
    <s v="PC Gamers World"/>
    <n v="4619.37"/>
    <n v="54.214840425531932"/>
    <n v="1138.5116489361706"/>
    <n v="3480.8583510638291"/>
  </r>
  <r>
    <n v="3801"/>
    <x v="558"/>
    <x v="0"/>
    <s v="PROD-010"/>
    <x v="4"/>
    <n v="-7"/>
    <n v="0"/>
    <n v="60.25"/>
    <s v="Venta"/>
    <s v="Venta Directa Online"/>
    <n v="421.75"/>
    <n v="10.520482758620702"/>
    <n v="73.643379310344912"/>
    <n v="348.10662068965507"/>
  </r>
  <r>
    <n v="3802"/>
    <x v="558"/>
    <x v="2"/>
    <s v="PROD-004"/>
    <x v="9"/>
    <n v="214"/>
    <n v="177.55"/>
    <n v="0"/>
    <s v="Compra"/>
    <s v="VisionParts"/>
    <n v="0"/>
    <n v="81.910562499999997"/>
    <n v="0"/>
    <n v="0"/>
  </r>
  <r>
    <n v="3803"/>
    <x v="558"/>
    <x v="2"/>
    <s v="PROD-007"/>
    <x v="0"/>
    <n v="103"/>
    <n v="66.59"/>
    <n v="0"/>
    <s v="Compra"/>
    <s v="PowerCell Co,"/>
    <n v="0"/>
    <n v="28.701865793780652"/>
    <n v="0"/>
    <n v="0"/>
  </r>
  <r>
    <n v="3804"/>
    <x v="558"/>
    <x v="0"/>
    <s v="PROD-001"/>
    <x v="6"/>
    <n v="-12"/>
    <n v="0"/>
    <n v="496.96"/>
    <s v="Venta"/>
    <s v="EducaTech"/>
    <n v="5963.5199999999995"/>
    <n v="111.99406451612904"/>
    <n v="1343.9287741935486"/>
    <n v="4619.5912258064509"/>
  </r>
  <r>
    <n v="3805"/>
    <x v="558"/>
    <x v="0"/>
    <s v="PROD-009"/>
    <x v="3"/>
    <n v="-39"/>
    <n v="0"/>
    <n v="298.01"/>
    <s v="Venta"/>
    <s v="PC Gamers World"/>
    <n v="11622.39"/>
    <n v="66.956770642201846"/>
    <n v="2611.314055045872"/>
    <n v="9011.0759449541274"/>
  </r>
  <r>
    <n v="3806"/>
    <x v="558"/>
    <x v="0"/>
    <s v="PROD-002"/>
    <x v="2"/>
    <n v="-19"/>
    <n v="0"/>
    <n v="892.3"/>
    <s v="Venta"/>
    <s v="PC Gamers World"/>
    <n v="16953.7"/>
    <n v="206.67616747181975"/>
    <n v="3926.8471819645752"/>
    <n v="13026.852818035426"/>
  </r>
  <r>
    <n v="3807"/>
    <x v="558"/>
    <x v="2"/>
    <s v="PROD-008"/>
    <x v="5"/>
    <n v="121"/>
    <n v="45.73"/>
    <n v="0"/>
    <s v="Compra"/>
    <s v="PowerCell Co,"/>
    <n v="0"/>
    <n v="18.458651685393257"/>
    <n v="0"/>
    <n v="0"/>
  </r>
  <r>
    <n v="3808"/>
    <x v="559"/>
    <x v="0"/>
    <s v="PROD-006"/>
    <x v="7"/>
    <n v="-26"/>
    <n v="0"/>
    <n v="80.08"/>
    <s v="Venta"/>
    <s v="Global Office"/>
    <n v="2082.08"/>
    <n v="15.49574137931034"/>
    <n v="402.88927586206887"/>
    <n v="1679.1907241379311"/>
  </r>
  <r>
    <n v="3809"/>
    <x v="559"/>
    <x v="1"/>
    <s v="PROD-009"/>
    <x v="3"/>
    <n v="32"/>
    <n v="150.38999999999999"/>
    <n v="0"/>
    <s v="Fabricación"/>
    <s v="N/A"/>
    <n v="0"/>
    <n v="66.956770642201846"/>
    <n v="0"/>
    <n v="0"/>
  </r>
  <r>
    <n v="3810"/>
    <x v="559"/>
    <x v="0"/>
    <s v="PROD-006"/>
    <x v="7"/>
    <n v="-16"/>
    <n v="0"/>
    <n v="79.819999999999993"/>
    <s v="Venta"/>
    <s v="Global Office"/>
    <n v="1277.1199999999999"/>
    <n v="15.49574137931034"/>
    <n v="247.93186206896544"/>
    <n v="1029.1881379310344"/>
  </r>
  <r>
    <n v="3811"/>
    <x v="559"/>
    <x v="0"/>
    <s v="PROD-002"/>
    <x v="2"/>
    <n v="-41"/>
    <n v="0"/>
    <n v="906.86"/>
    <s v="Venta"/>
    <s v="CorpTech Solutions"/>
    <n v="37181.26"/>
    <n v="206.67616747181975"/>
    <n v="8473.7228663446094"/>
    <n v="28707.537133655394"/>
  </r>
  <r>
    <n v="3812"/>
    <x v="559"/>
    <x v="0"/>
    <s v="PROD-007"/>
    <x v="0"/>
    <n v="-28"/>
    <n v="0"/>
    <n v="129.88"/>
    <s v="Venta"/>
    <s v="Global Office"/>
    <n v="3636.64"/>
    <n v="28.701865793780652"/>
    <n v="803.65224222585823"/>
    <n v="2832.9877577741418"/>
  </r>
  <r>
    <n v="3813"/>
    <x v="559"/>
    <x v="2"/>
    <s v="PROD-005"/>
    <x v="8"/>
    <n v="106"/>
    <n v="118.3"/>
    <n v="0"/>
    <s v="Compra"/>
    <s v="VisionParts"/>
    <n v="0"/>
    <n v="54.214840425531932"/>
    <n v="0"/>
    <n v="0"/>
  </r>
  <r>
    <n v="3814"/>
    <x v="559"/>
    <x v="2"/>
    <s v="PROD-006"/>
    <x v="7"/>
    <n v="163"/>
    <n v="35.11"/>
    <n v="0"/>
    <s v="Compra"/>
    <s v="PowerCell Co,"/>
    <n v="0"/>
    <n v="15.49574137931034"/>
    <n v="0"/>
    <n v="0"/>
  </r>
  <r>
    <n v="3815"/>
    <x v="560"/>
    <x v="2"/>
    <s v="PROD-005"/>
    <x v="8"/>
    <n v="74"/>
    <n v="118.98"/>
    <n v="0"/>
    <s v="Compra"/>
    <s v="TechSupplies Inc,"/>
    <n v="0"/>
    <n v="54.214840425531932"/>
    <n v="0"/>
    <n v="0"/>
  </r>
  <r>
    <n v="3816"/>
    <x v="560"/>
    <x v="2"/>
    <s v="PROD-004"/>
    <x v="9"/>
    <n v="230"/>
    <n v="180.72"/>
    <n v="0"/>
    <s v="Compra"/>
    <s v="Componentes Globales"/>
    <n v="0"/>
    <n v="81.910562499999997"/>
    <n v="0"/>
    <n v="0"/>
  </r>
  <r>
    <n v="3817"/>
    <x v="560"/>
    <x v="2"/>
    <s v="PROD-005"/>
    <x v="8"/>
    <n v="300"/>
    <n v="118.5"/>
    <n v="0"/>
    <s v="Compra"/>
    <s v="TechSupplies Inc,"/>
    <n v="0"/>
    <n v="54.214840425531932"/>
    <n v="0"/>
    <n v="0"/>
  </r>
  <r>
    <n v="3818"/>
    <x v="560"/>
    <x v="0"/>
    <s v="PROD-007"/>
    <x v="0"/>
    <n v="-34"/>
    <n v="0"/>
    <n v="130.88"/>
    <s v="Venta"/>
    <s v="EducaTech"/>
    <n v="4449.92"/>
    <n v="28.701865793780652"/>
    <n v="975.86343698854216"/>
    <n v="3474.0565630114579"/>
  </r>
  <r>
    <n v="3819"/>
    <x v="560"/>
    <x v="0"/>
    <s v="PROD-004"/>
    <x v="9"/>
    <n v="-33"/>
    <n v="0"/>
    <n v="348.51"/>
    <s v="Venta"/>
    <s v="PC Gamers World"/>
    <n v="11500.83"/>
    <n v="81.910562499999997"/>
    <n v="2703.0485625000001"/>
    <n v="8797.7814374999998"/>
  </r>
  <r>
    <n v="3820"/>
    <x v="560"/>
    <x v="2"/>
    <s v="PROD-005"/>
    <x v="8"/>
    <n v="134"/>
    <n v="121.38"/>
    <n v="0"/>
    <s v="Compra"/>
    <s v="Componentes Globales"/>
    <n v="0"/>
    <n v="54.214840425531932"/>
    <n v="0"/>
    <n v="0"/>
  </r>
  <r>
    <n v="3821"/>
    <x v="560"/>
    <x v="0"/>
    <s v="PROD-009"/>
    <x v="3"/>
    <n v="-18"/>
    <n v="0"/>
    <n v="297.95999999999998"/>
    <s v="Venta"/>
    <s v="CorpTech Solutions"/>
    <n v="5363.28"/>
    <n v="66.956770642201846"/>
    <n v="1205.2218715596332"/>
    <n v="4158.058128440367"/>
  </r>
  <r>
    <n v="3822"/>
    <x v="561"/>
    <x v="0"/>
    <s v="PROD-002"/>
    <x v="2"/>
    <n v="-16"/>
    <n v="0"/>
    <n v="904.42"/>
    <s v="Venta"/>
    <s v="Venta Directa Online"/>
    <n v="14470.72"/>
    <n v="206.67616747181975"/>
    <n v="3306.818679549116"/>
    <n v="11163.901320450883"/>
  </r>
  <r>
    <n v="3823"/>
    <x v="561"/>
    <x v="0"/>
    <s v="PROD-002"/>
    <x v="2"/>
    <n v="-7"/>
    <n v="0"/>
    <n v="903.45"/>
    <s v="Venta"/>
    <s v="PC Gamers World"/>
    <n v="6324.1500000000005"/>
    <n v="206.67616747181975"/>
    <n v="1446.7331723027382"/>
    <n v="4877.4168276972623"/>
  </r>
  <r>
    <n v="3824"/>
    <x v="561"/>
    <x v="0"/>
    <s v="PROD-005"/>
    <x v="8"/>
    <n v="-33"/>
    <n v="0"/>
    <n v="220.48"/>
    <s v="Venta"/>
    <s v="EducaTech"/>
    <n v="7275.8399999999992"/>
    <n v="54.214840425531932"/>
    <n v="1789.0897340425538"/>
    <n v="5486.7502659574457"/>
  </r>
  <r>
    <n v="3825"/>
    <x v="561"/>
    <x v="0"/>
    <s v="PROD-007"/>
    <x v="0"/>
    <n v="-21"/>
    <n v="0"/>
    <n v="130.78"/>
    <s v="Venta"/>
    <s v="CorpTech Solutions"/>
    <n v="2746.38"/>
    <n v="28.701865793780652"/>
    <n v="602.7391816693937"/>
    <n v="2143.6408183306066"/>
  </r>
  <r>
    <n v="3826"/>
    <x v="561"/>
    <x v="2"/>
    <s v="PROD-008"/>
    <x v="5"/>
    <n v="90"/>
    <n v="45.38"/>
    <n v="0"/>
    <s v="Compra"/>
    <s v="PowerCell Co,"/>
    <n v="0"/>
    <n v="18.458651685393257"/>
    <n v="0"/>
    <n v="0"/>
  </r>
  <r>
    <n v="3827"/>
    <x v="561"/>
    <x v="0"/>
    <s v="PROD-007"/>
    <x v="0"/>
    <n v="-34"/>
    <n v="0"/>
    <n v="129.12"/>
    <s v="Venta"/>
    <s v="Venta Directa Online"/>
    <n v="4390.08"/>
    <n v="28.701865793780652"/>
    <n v="975.86343698854216"/>
    <n v="3414.2165630114578"/>
  </r>
  <r>
    <n v="3828"/>
    <x v="562"/>
    <x v="0"/>
    <s v="PROD-002"/>
    <x v="2"/>
    <n v="-10"/>
    <n v="0"/>
    <n v="895.17"/>
    <s v="Venta"/>
    <s v="Global Office"/>
    <n v="8951.6999999999989"/>
    <n v="206.67616747181975"/>
    <n v="2066.7616747181974"/>
    <n v="6884.9383252818016"/>
  </r>
  <r>
    <n v="3829"/>
    <x v="562"/>
    <x v="0"/>
    <s v="PROD-002"/>
    <x v="2"/>
    <n v="-41"/>
    <n v="0"/>
    <n v="897.02"/>
    <s v="Venta"/>
    <s v="Global Office"/>
    <n v="36777.82"/>
    <n v="206.67616747181975"/>
    <n v="8473.7228663446094"/>
    <n v="28304.097133655392"/>
  </r>
  <r>
    <n v="3830"/>
    <x v="562"/>
    <x v="0"/>
    <s v="PROD-001"/>
    <x v="6"/>
    <n v="-21"/>
    <n v="0"/>
    <n v="499.25"/>
    <s v="Venta"/>
    <s v="EducaTech"/>
    <n v="10484.25"/>
    <n v="111.99406451612904"/>
    <n v="2351.8753548387099"/>
    <n v="8132.3746451612897"/>
  </r>
  <r>
    <n v="3831"/>
    <x v="562"/>
    <x v="2"/>
    <s v="PROD-007"/>
    <x v="0"/>
    <n v="250"/>
    <n v="65.91"/>
    <n v="0"/>
    <s v="Compra"/>
    <s v="VisionParts"/>
    <n v="0"/>
    <n v="28.701865793780652"/>
    <n v="0"/>
    <n v="0"/>
  </r>
  <r>
    <n v="3832"/>
    <x v="562"/>
    <x v="2"/>
    <s v="PROD-003"/>
    <x v="1"/>
    <n v="273"/>
    <n v="85.97"/>
    <n v="0"/>
    <s v="Compra"/>
    <s v="Componentes Globales"/>
    <n v="0"/>
    <n v="38.917210440456756"/>
    <n v="0"/>
    <n v="0"/>
  </r>
  <r>
    <n v="3833"/>
    <x v="562"/>
    <x v="0"/>
    <s v="PROD-010"/>
    <x v="4"/>
    <n v="-19"/>
    <n v="0"/>
    <n v="59.69"/>
    <s v="Venta"/>
    <s v="EducaTech"/>
    <n v="1134.1099999999999"/>
    <n v="10.520482758620702"/>
    <n v="199.88917241379335"/>
    <n v="934.2208275862065"/>
  </r>
  <r>
    <n v="3834"/>
    <x v="562"/>
    <x v="0"/>
    <s v="PROD-001"/>
    <x v="6"/>
    <n v="-28"/>
    <n v="0"/>
    <n v="499.61"/>
    <s v="Venta"/>
    <s v="CorpTech Solutions"/>
    <n v="13989.08"/>
    <n v="111.99406451612904"/>
    <n v="3135.8338064516133"/>
    <n v="10853.246193548386"/>
  </r>
  <r>
    <n v="3835"/>
    <x v="563"/>
    <x v="1"/>
    <s v="PROD-002"/>
    <x v="2"/>
    <n v="20"/>
    <n v="446.18"/>
    <n v="0"/>
    <s v="Fabricación"/>
    <s v="N/A"/>
    <n v="0"/>
    <n v="206.67616747181975"/>
    <n v="0"/>
    <n v="0"/>
  </r>
  <r>
    <n v="3836"/>
    <x v="563"/>
    <x v="2"/>
    <s v="PROD-008"/>
    <x v="5"/>
    <n v="249"/>
    <n v="45.95"/>
    <n v="0"/>
    <s v="Compra"/>
    <s v="TechSupplies Inc,"/>
    <n v="0"/>
    <n v="18.458651685393257"/>
    <n v="0"/>
    <n v="0"/>
  </r>
  <r>
    <n v="3837"/>
    <x v="563"/>
    <x v="2"/>
    <s v="PROD-010"/>
    <x v="4"/>
    <n v="84"/>
    <n v="25.42"/>
    <n v="0"/>
    <s v="Compra"/>
    <s v="PowerCell Co,"/>
    <n v="0"/>
    <n v="10.520482758620702"/>
    <n v="0"/>
    <n v="0"/>
  </r>
  <r>
    <n v="3838"/>
    <x v="563"/>
    <x v="0"/>
    <s v="PROD-006"/>
    <x v="7"/>
    <n v="-23"/>
    <n v="0"/>
    <n v="80.5"/>
    <s v="Venta"/>
    <s v="Global Office"/>
    <n v="1851.5"/>
    <n v="15.49574137931034"/>
    <n v="356.40205172413783"/>
    <n v="1495.0979482758621"/>
  </r>
  <r>
    <n v="3839"/>
    <x v="563"/>
    <x v="0"/>
    <s v="PROD-001"/>
    <x v="6"/>
    <n v="-41"/>
    <n v="0"/>
    <n v="495.09"/>
    <s v="Venta"/>
    <s v="Global Office"/>
    <n v="20298.689999999999"/>
    <n v="111.99406451612904"/>
    <n v="4591.7566451612911"/>
    <n v="15706.933354838708"/>
  </r>
  <r>
    <n v="3840"/>
    <x v="563"/>
    <x v="0"/>
    <s v="PROD-002"/>
    <x v="2"/>
    <n v="-23"/>
    <n v="0"/>
    <n v="902.04"/>
    <s v="Venta"/>
    <s v="Global Office"/>
    <n v="20746.919999999998"/>
    <n v="206.67616747181975"/>
    <n v="4753.5518518518547"/>
    <n v="15993.368148148144"/>
  </r>
  <r>
    <n v="3841"/>
    <x v="563"/>
    <x v="1"/>
    <s v="PROD-001"/>
    <x v="6"/>
    <n v="62"/>
    <n v="252.56"/>
    <n v="0"/>
    <s v="Fabricación"/>
    <s v="N/A"/>
    <n v="0"/>
    <n v="111.99406451612904"/>
    <n v="0"/>
    <n v="0"/>
  </r>
  <r>
    <n v="3842"/>
    <x v="564"/>
    <x v="1"/>
    <s v="PROD-001"/>
    <x v="6"/>
    <n v="57"/>
    <n v="250.29"/>
    <n v="0"/>
    <s v="Fabricación"/>
    <s v="N/A"/>
    <n v="0"/>
    <n v="111.99406451612904"/>
    <n v="0"/>
    <n v="0"/>
  </r>
  <r>
    <n v="3843"/>
    <x v="564"/>
    <x v="2"/>
    <s v="PROD-010"/>
    <x v="4"/>
    <n v="77"/>
    <n v="25.13"/>
    <n v="0"/>
    <s v="Compra"/>
    <s v="TechSupplies Inc,"/>
    <n v="0"/>
    <n v="10.520482758620702"/>
    <n v="0"/>
    <n v="0"/>
  </r>
  <r>
    <n v="3844"/>
    <x v="564"/>
    <x v="2"/>
    <s v="PROD-004"/>
    <x v="9"/>
    <n v="51"/>
    <n v="183.24"/>
    <n v="0"/>
    <s v="Compra"/>
    <s v="VisionParts"/>
    <n v="0"/>
    <n v="81.910562499999997"/>
    <n v="0"/>
    <n v="0"/>
  </r>
  <r>
    <n v="3845"/>
    <x v="564"/>
    <x v="2"/>
    <s v="PROD-008"/>
    <x v="5"/>
    <n v="168"/>
    <n v="44.52"/>
    <n v="0"/>
    <s v="Compra"/>
    <s v="VisionParts"/>
    <n v="0"/>
    <n v="18.458651685393257"/>
    <n v="0"/>
    <n v="0"/>
  </r>
  <r>
    <n v="3846"/>
    <x v="564"/>
    <x v="2"/>
    <s v="PROD-004"/>
    <x v="9"/>
    <n v="50"/>
    <n v="182.42"/>
    <n v="0"/>
    <s v="Compra"/>
    <s v="TechSupplies Inc,"/>
    <n v="0"/>
    <n v="81.910562499999997"/>
    <n v="0"/>
    <n v="0"/>
  </r>
  <r>
    <n v="3847"/>
    <x v="564"/>
    <x v="0"/>
    <s v="PROD-001"/>
    <x v="6"/>
    <n v="-49"/>
    <n v="0"/>
    <n v="504.96"/>
    <s v="Venta"/>
    <s v="CorpTech Solutions"/>
    <n v="24743.039999999997"/>
    <n v="111.99406451612904"/>
    <n v="5487.7091612903232"/>
    <n v="19255.330838709673"/>
  </r>
  <r>
    <n v="3848"/>
    <x v="564"/>
    <x v="2"/>
    <s v="PROD-010"/>
    <x v="4"/>
    <n v="170"/>
    <n v="25.35"/>
    <n v="0"/>
    <s v="Compra"/>
    <s v="PowerCell Co,"/>
    <n v="0"/>
    <n v="10.520482758620702"/>
    <n v="0"/>
    <n v="0"/>
  </r>
  <r>
    <n v="3849"/>
    <x v="565"/>
    <x v="2"/>
    <s v="PROD-004"/>
    <x v="9"/>
    <n v="262"/>
    <n v="178.11"/>
    <n v="0"/>
    <s v="Compra"/>
    <s v="TechSupplies Inc,"/>
    <n v="0"/>
    <n v="81.910562499999997"/>
    <n v="0"/>
    <n v="0"/>
  </r>
  <r>
    <n v="3850"/>
    <x v="565"/>
    <x v="0"/>
    <s v="PROD-002"/>
    <x v="2"/>
    <n v="-37"/>
    <n v="0"/>
    <n v="905.9"/>
    <s v="Venta"/>
    <s v="Global Office"/>
    <n v="33518.299999999996"/>
    <n v="206.67616747181975"/>
    <n v="7647.0181964573312"/>
    <n v="25871.281803542664"/>
  </r>
  <r>
    <n v="3851"/>
    <x v="565"/>
    <x v="0"/>
    <s v="PROD-004"/>
    <x v="9"/>
    <n v="-7"/>
    <n v="0"/>
    <n v="352.17"/>
    <s v="Venta"/>
    <s v="Global Office"/>
    <n v="2465.19"/>
    <n v="81.910562499999997"/>
    <n v="573.37393750000001"/>
    <n v="1891.8160625"/>
  </r>
  <r>
    <n v="3852"/>
    <x v="565"/>
    <x v="0"/>
    <s v="PROD-005"/>
    <x v="8"/>
    <n v="-22"/>
    <n v="0"/>
    <n v="218.27"/>
    <s v="Venta"/>
    <s v="Venta Directa Online"/>
    <n v="4801.9400000000005"/>
    <n v="54.214840425531932"/>
    <n v="1192.7264893617025"/>
    <n v="3609.213510638298"/>
  </r>
  <r>
    <n v="3853"/>
    <x v="565"/>
    <x v="0"/>
    <s v="PROD-009"/>
    <x v="3"/>
    <n v="-46"/>
    <n v="0"/>
    <n v="299.88"/>
    <s v="Venta"/>
    <s v="CorpTech Solutions"/>
    <n v="13794.48"/>
    <n v="66.956770642201846"/>
    <n v="3080.0114495412849"/>
    <n v="10714.468550458714"/>
  </r>
  <r>
    <n v="3854"/>
    <x v="565"/>
    <x v="1"/>
    <s v="PROD-002"/>
    <x v="2"/>
    <n v="34"/>
    <n v="448.32"/>
    <n v="0"/>
    <s v="Fabricación"/>
    <s v="N/A"/>
    <n v="0"/>
    <n v="206.67616747181975"/>
    <n v="0"/>
    <n v="0"/>
  </r>
  <r>
    <n v="3855"/>
    <x v="565"/>
    <x v="2"/>
    <s v="PROD-004"/>
    <x v="9"/>
    <n v="124"/>
    <n v="177.35"/>
    <n v="0"/>
    <s v="Compra"/>
    <s v="Componentes Globales"/>
    <n v="0"/>
    <n v="81.910562499999997"/>
    <n v="0"/>
    <n v="0"/>
  </r>
  <r>
    <n v="3856"/>
    <x v="566"/>
    <x v="0"/>
    <s v="PROD-007"/>
    <x v="0"/>
    <n v="-15"/>
    <n v="0"/>
    <n v="130.03"/>
    <s v="Venta"/>
    <s v="EducaTech"/>
    <n v="1950.45"/>
    <n v="28.701865793780652"/>
    <n v="430.52798690670977"/>
    <n v="1519.9220130932904"/>
  </r>
  <r>
    <n v="3857"/>
    <x v="566"/>
    <x v="0"/>
    <s v="PROD-009"/>
    <x v="3"/>
    <n v="-20"/>
    <n v="0"/>
    <n v="299.31"/>
    <s v="Venta"/>
    <s v="PC Gamers World"/>
    <n v="5986.2"/>
    <n v="66.956770642201846"/>
    <n v="1339.1354128440369"/>
    <n v="4647.0645871559627"/>
  </r>
  <r>
    <n v="3858"/>
    <x v="566"/>
    <x v="2"/>
    <s v="PROD-004"/>
    <x v="9"/>
    <n v="93"/>
    <n v="182.59"/>
    <n v="0"/>
    <s v="Compra"/>
    <s v="TechSupplies Inc,"/>
    <n v="0"/>
    <n v="81.910562499999997"/>
    <n v="0"/>
    <n v="0"/>
  </r>
  <r>
    <n v="3859"/>
    <x v="566"/>
    <x v="2"/>
    <s v="PROD-004"/>
    <x v="9"/>
    <n v="55"/>
    <n v="180.51"/>
    <n v="0"/>
    <s v="Compra"/>
    <s v="Componentes Globales"/>
    <n v="0"/>
    <n v="81.910562499999997"/>
    <n v="0"/>
    <n v="0"/>
  </r>
  <r>
    <n v="3860"/>
    <x v="566"/>
    <x v="0"/>
    <s v="PROD-007"/>
    <x v="0"/>
    <n v="-24"/>
    <n v="0"/>
    <n v="130.43"/>
    <s v="Venta"/>
    <s v="PC Gamers World"/>
    <n v="3130.32"/>
    <n v="28.701865793780652"/>
    <n v="688.84477905073561"/>
    <n v="2441.4752209492644"/>
  </r>
  <r>
    <n v="3861"/>
    <x v="566"/>
    <x v="0"/>
    <s v="PROD-010"/>
    <x v="4"/>
    <n v="-50"/>
    <n v="0"/>
    <n v="60.33"/>
    <s v="Venta"/>
    <s v="Venta Directa Online"/>
    <n v="3016.5"/>
    <n v="10.520482758620702"/>
    <n v="526.02413793103506"/>
    <n v="2490.4758620689649"/>
  </r>
  <r>
    <n v="3862"/>
    <x v="567"/>
    <x v="0"/>
    <s v="PROD-002"/>
    <x v="2"/>
    <n v="-30"/>
    <n v="0"/>
    <n v="894.04"/>
    <s v="Venta"/>
    <s v="PC Gamers World"/>
    <n v="26821.199999999997"/>
    <n v="206.67616747181975"/>
    <n v="6200.285024154593"/>
    <n v="20620.914975845404"/>
  </r>
  <r>
    <n v="3863"/>
    <x v="567"/>
    <x v="1"/>
    <s v="PROD-009"/>
    <x v="3"/>
    <n v="48"/>
    <n v="149.99"/>
    <n v="0"/>
    <s v="Fabricación"/>
    <s v="N/A"/>
    <n v="0"/>
    <n v="66.956770642201846"/>
    <n v="0"/>
    <n v="0"/>
  </r>
  <r>
    <n v="3864"/>
    <x v="567"/>
    <x v="2"/>
    <s v="PROD-006"/>
    <x v="7"/>
    <n v="178"/>
    <n v="35.65"/>
    <n v="0"/>
    <s v="Compra"/>
    <s v="VisionParts"/>
    <n v="0"/>
    <n v="15.49574137931034"/>
    <n v="0"/>
    <n v="0"/>
  </r>
  <r>
    <n v="3865"/>
    <x v="567"/>
    <x v="1"/>
    <s v="PROD-009"/>
    <x v="3"/>
    <n v="88"/>
    <n v="150.56"/>
    <n v="0"/>
    <s v="Fabricación"/>
    <s v="N/A"/>
    <n v="0"/>
    <n v="66.956770642201846"/>
    <n v="0"/>
    <n v="0"/>
  </r>
  <r>
    <n v="3866"/>
    <x v="567"/>
    <x v="0"/>
    <s v="PROD-008"/>
    <x v="5"/>
    <n v="-19"/>
    <n v="0"/>
    <n v="94.97"/>
    <s v="Venta"/>
    <s v="Global Office"/>
    <n v="1804.43"/>
    <n v="18.458651685393257"/>
    <n v="350.71438202247185"/>
    <n v="1453.7156179775282"/>
  </r>
  <r>
    <n v="3867"/>
    <x v="567"/>
    <x v="2"/>
    <s v="PROD-005"/>
    <x v="8"/>
    <n v="226"/>
    <n v="122.1"/>
    <n v="0"/>
    <s v="Compra"/>
    <s v="VisionParts"/>
    <n v="0"/>
    <n v="54.214840425531932"/>
    <n v="0"/>
    <n v="0"/>
  </r>
  <r>
    <n v="3868"/>
    <x v="567"/>
    <x v="0"/>
    <s v="PROD-004"/>
    <x v="9"/>
    <n v="-23"/>
    <n v="0"/>
    <n v="347.97"/>
    <s v="Venta"/>
    <s v="Venta Directa Online"/>
    <n v="8003.31"/>
    <n v="81.910562499999997"/>
    <n v="1883.9429375"/>
    <n v="6119.3670625000004"/>
  </r>
  <r>
    <n v="3869"/>
    <x v="568"/>
    <x v="0"/>
    <s v="PROD-001"/>
    <x v="6"/>
    <n v="-24"/>
    <n v="0"/>
    <n v="498.38"/>
    <s v="Venta"/>
    <s v="EducaTech"/>
    <n v="11961.119999999999"/>
    <n v="111.99406451612904"/>
    <n v="2687.8575483870973"/>
    <n v="9273.2624516129017"/>
  </r>
  <r>
    <n v="3870"/>
    <x v="568"/>
    <x v="0"/>
    <s v="PROD-001"/>
    <x v="6"/>
    <n v="-7"/>
    <n v="0"/>
    <n v="500.49"/>
    <s v="Venta"/>
    <s v="CorpTech Solutions"/>
    <n v="3503.4300000000003"/>
    <n v="111.99406451612904"/>
    <n v="783.95845161290333"/>
    <n v="2719.4715483870968"/>
  </r>
  <r>
    <n v="3871"/>
    <x v="568"/>
    <x v="0"/>
    <s v="PROD-009"/>
    <x v="3"/>
    <n v="-41"/>
    <n v="0"/>
    <n v="299.82"/>
    <s v="Venta"/>
    <s v="PC Gamers World"/>
    <n v="12292.619999999999"/>
    <n v="66.956770642201846"/>
    <n v="2745.2275963302759"/>
    <n v="9547.3924036697226"/>
  </r>
  <r>
    <n v="3872"/>
    <x v="568"/>
    <x v="2"/>
    <s v="PROD-006"/>
    <x v="7"/>
    <n v="201"/>
    <n v="35.67"/>
    <n v="0"/>
    <s v="Compra"/>
    <s v="VisionParts"/>
    <n v="0"/>
    <n v="15.49574137931034"/>
    <n v="0"/>
    <n v="0"/>
  </r>
  <r>
    <n v="3873"/>
    <x v="568"/>
    <x v="1"/>
    <s v="PROD-001"/>
    <x v="6"/>
    <n v="54"/>
    <n v="251.64"/>
    <n v="0"/>
    <s v="Fabricación"/>
    <s v="N/A"/>
    <n v="0"/>
    <n v="111.99406451612904"/>
    <n v="0"/>
    <n v="0"/>
  </r>
  <r>
    <n v="3874"/>
    <x v="568"/>
    <x v="1"/>
    <s v="PROD-009"/>
    <x v="3"/>
    <n v="23"/>
    <n v="147.93"/>
    <n v="0"/>
    <s v="Fabricación"/>
    <s v="N/A"/>
    <n v="0"/>
    <n v="66.956770642201846"/>
    <n v="0"/>
    <n v="0"/>
  </r>
  <r>
    <n v="3875"/>
    <x v="568"/>
    <x v="0"/>
    <s v="PROD-007"/>
    <x v="0"/>
    <n v="-15"/>
    <n v="0"/>
    <n v="130.49"/>
    <s v="Venta"/>
    <s v="CorpTech Solutions"/>
    <n v="1957.3500000000001"/>
    <n v="28.701865793780652"/>
    <n v="430.52798690670977"/>
    <n v="1526.8220130932905"/>
  </r>
  <r>
    <n v="3876"/>
    <x v="569"/>
    <x v="2"/>
    <s v="PROD-007"/>
    <x v="0"/>
    <n v="299"/>
    <n v="66.430000000000007"/>
    <n v="0"/>
    <s v="Compra"/>
    <s v="VisionParts"/>
    <n v="0"/>
    <n v="28.701865793780652"/>
    <n v="0"/>
    <n v="0"/>
  </r>
  <r>
    <n v="3877"/>
    <x v="569"/>
    <x v="0"/>
    <s v="PROD-006"/>
    <x v="7"/>
    <n v="-18"/>
    <n v="0"/>
    <n v="79.83"/>
    <s v="Venta"/>
    <s v="Venta Directa Online"/>
    <n v="1436.94"/>
    <n v="15.49574137931034"/>
    <n v="278.92334482758611"/>
    <n v="1158.0166551724139"/>
  </r>
  <r>
    <n v="3878"/>
    <x v="569"/>
    <x v="2"/>
    <s v="PROD-004"/>
    <x v="9"/>
    <n v="79"/>
    <n v="177.34"/>
    <n v="0"/>
    <s v="Compra"/>
    <s v="Componentes Globales"/>
    <n v="0"/>
    <n v="81.910562499999997"/>
    <n v="0"/>
    <n v="0"/>
  </r>
  <r>
    <n v="3879"/>
    <x v="569"/>
    <x v="0"/>
    <s v="PROD-005"/>
    <x v="8"/>
    <n v="-46"/>
    <n v="0"/>
    <n v="218.8"/>
    <s v="Venta"/>
    <s v="Venta Directa Online"/>
    <n v="10064.800000000001"/>
    <n v="54.214840425531932"/>
    <n v="2493.882659574469"/>
    <n v="7570.9173404255325"/>
  </r>
  <r>
    <n v="3880"/>
    <x v="569"/>
    <x v="2"/>
    <s v="PROD-007"/>
    <x v="0"/>
    <n v="226"/>
    <n v="64.92"/>
    <n v="0"/>
    <s v="Compra"/>
    <s v="VisionParts"/>
    <n v="0"/>
    <n v="28.701865793780652"/>
    <n v="0"/>
    <n v="0"/>
  </r>
  <r>
    <n v="3881"/>
    <x v="569"/>
    <x v="0"/>
    <s v="PROD-010"/>
    <x v="4"/>
    <n v="-30"/>
    <n v="0"/>
    <n v="59.47"/>
    <s v="Venta"/>
    <s v="Global Office"/>
    <n v="1784.1"/>
    <n v="10.520482758620702"/>
    <n v="315.61448275862108"/>
    <n v="1468.4855172413788"/>
  </r>
  <r>
    <n v="3882"/>
    <x v="569"/>
    <x v="1"/>
    <s v="PROD-009"/>
    <x v="3"/>
    <n v="54"/>
    <n v="150.30000000000001"/>
    <n v="0"/>
    <s v="Fabricación"/>
    <s v="N/A"/>
    <n v="0"/>
    <n v="66.956770642201846"/>
    <n v="0"/>
    <n v="0"/>
  </r>
  <r>
    <n v="3883"/>
    <x v="570"/>
    <x v="1"/>
    <s v="PROD-009"/>
    <x v="3"/>
    <n v="35"/>
    <n v="148.16"/>
    <n v="0"/>
    <s v="Fabricación"/>
    <s v="N/A"/>
    <n v="0"/>
    <n v="66.956770642201846"/>
    <n v="0"/>
    <n v="0"/>
  </r>
  <r>
    <n v="3884"/>
    <x v="570"/>
    <x v="0"/>
    <s v="PROD-009"/>
    <x v="3"/>
    <n v="-47"/>
    <n v="0"/>
    <n v="297.88"/>
    <s v="Venta"/>
    <s v="PC Gamers World"/>
    <n v="14000.36"/>
    <n v="66.956770642201846"/>
    <n v="3146.9682201834867"/>
    <n v="10853.391779816513"/>
  </r>
  <r>
    <n v="3885"/>
    <x v="570"/>
    <x v="2"/>
    <s v="PROD-007"/>
    <x v="0"/>
    <n v="265"/>
    <n v="64.209999999999994"/>
    <n v="0"/>
    <s v="Compra"/>
    <s v="PowerCell Co,"/>
    <n v="0"/>
    <n v="28.701865793780652"/>
    <n v="0"/>
    <n v="0"/>
  </r>
  <r>
    <n v="3886"/>
    <x v="570"/>
    <x v="1"/>
    <s v="PROD-009"/>
    <x v="3"/>
    <n v="40"/>
    <n v="150.51"/>
    <n v="0"/>
    <s v="Fabricación"/>
    <s v="N/A"/>
    <n v="0"/>
    <n v="66.956770642201846"/>
    <n v="0"/>
    <n v="0"/>
  </r>
  <r>
    <n v="3887"/>
    <x v="570"/>
    <x v="1"/>
    <s v="PROD-002"/>
    <x v="2"/>
    <n v="34"/>
    <n v="455.32"/>
    <n v="0"/>
    <s v="Fabricación"/>
    <s v="N/A"/>
    <n v="0"/>
    <n v="206.67616747181975"/>
    <n v="0"/>
    <n v="0"/>
  </r>
  <r>
    <n v="3888"/>
    <x v="570"/>
    <x v="2"/>
    <s v="PROD-006"/>
    <x v="7"/>
    <n v="98"/>
    <n v="35.17"/>
    <n v="0"/>
    <s v="Compra"/>
    <s v="PowerCell Co,"/>
    <n v="0"/>
    <n v="15.49574137931034"/>
    <n v="0"/>
    <n v="0"/>
  </r>
  <r>
    <n v="3889"/>
    <x v="570"/>
    <x v="0"/>
    <s v="PROD-006"/>
    <x v="7"/>
    <n v="-23"/>
    <n v="0"/>
    <n v="80.39"/>
    <s v="Venta"/>
    <s v="EducaTech"/>
    <n v="1848.97"/>
    <n v="15.49574137931034"/>
    <n v="356.40205172413783"/>
    <n v="1492.5679482758621"/>
  </r>
  <r>
    <n v="3890"/>
    <x v="571"/>
    <x v="0"/>
    <s v="PROD-007"/>
    <x v="0"/>
    <n v="-46"/>
    <n v="0"/>
    <n v="130.38999999999999"/>
    <s v="Venta"/>
    <s v="EducaTech"/>
    <n v="5997.94"/>
    <n v="28.701865793780652"/>
    <n v="1320.28582651391"/>
    <n v="4677.6541734860893"/>
  </r>
  <r>
    <n v="3891"/>
    <x v="571"/>
    <x v="0"/>
    <s v="PROD-003"/>
    <x v="1"/>
    <n v="-22"/>
    <n v="0"/>
    <n v="158.96"/>
    <s v="Venta"/>
    <s v="PC Gamers World"/>
    <n v="3497.1200000000003"/>
    <n v="38.917210440456756"/>
    <n v="856.17862969004864"/>
    <n v="2640.9413703099517"/>
  </r>
  <r>
    <n v="3892"/>
    <x v="571"/>
    <x v="2"/>
    <s v="PROD-004"/>
    <x v="9"/>
    <n v="291"/>
    <n v="177.13"/>
    <n v="0"/>
    <s v="Compra"/>
    <s v="VisionParts"/>
    <n v="0"/>
    <n v="81.910562499999997"/>
    <n v="0"/>
    <n v="0"/>
  </r>
  <r>
    <n v="3893"/>
    <x v="571"/>
    <x v="0"/>
    <s v="PROD-009"/>
    <x v="3"/>
    <n v="-22"/>
    <n v="0"/>
    <n v="296.19"/>
    <s v="Venta"/>
    <s v="Venta Directa Online"/>
    <n v="6516.18"/>
    <n v="66.956770642201846"/>
    <n v="1473.0489541284405"/>
    <n v="5043.1310458715598"/>
  </r>
  <r>
    <n v="3894"/>
    <x v="571"/>
    <x v="0"/>
    <s v="PROD-007"/>
    <x v="0"/>
    <n v="-48"/>
    <n v="0"/>
    <n v="129.69"/>
    <s v="Venta"/>
    <s v="CorpTech Solutions"/>
    <n v="6225.12"/>
    <n v="28.701865793780652"/>
    <n v="1377.6895581014712"/>
    <n v="4847.4304418985284"/>
  </r>
  <r>
    <n v="3895"/>
    <x v="571"/>
    <x v="2"/>
    <s v="PROD-010"/>
    <x v="4"/>
    <n v="155"/>
    <n v="24.76"/>
    <n v="0"/>
    <s v="Compra"/>
    <s v="VisionParts"/>
    <n v="0"/>
    <n v="10.520482758620702"/>
    <n v="0"/>
    <n v="0"/>
  </r>
  <r>
    <n v="3896"/>
    <x v="572"/>
    <x v="0"/>
    <s v="PROD-007"/>
    <x v="0"/>
    <n v="-6"/>
    <n v="0"/>
    <n v="128.86000000000001"/>
    <s v="Venta"/>
    <s v="PC Gamers World"/>
    <n v="773.16000000000008"/>
    <n v="28.701865793780652"/>
    <n v="172.2111947626839"/>
    <n v="600.94880523731615"/>
  </r>
  <r>
    <n v="3897"/>
    <x v="572"/>
    <x v="0"/>
    <s v="PROD-008"/>
    <x v="5"/>
    <n v="-23"/>
    <n v="0"/>
    <n v="95.75"/>
    <s v="Venta"/>
    <s v="CorpTech Solutions"/>
    <n v="2202.25"/>
    <n v="18.458651685393257"/>
    <n v="424.54898876404491"/>
    <n v="1777.7010112359551"/>
  </r>
  <r>
    <n v="3898"/>
    <x v="572"/>
    <x v="2"/>
    <s v="PROD-005"/>
    <x v="8"/>
    <n v="207"/>
    <n v="120.58"/>
    <n v="0"/>
    <s v="Compra"/>
    <s v="Componentes Globales"/>
    <n v="0"/>
    <n v="54.214840425531932"/>
    <n v="0"/>
    <n v="0"/>
  </r>
  <r>
    <n v="3899"/>
    <x v="572"/>
    <x v="2"/>
    <s v="PROD-006"/>
    <x v="7"/>
    <n v="233"/>
    <n v="36.049999999999997"/>
    <n v="0"/>
    <s v="Compra"/>
    <s v="TechSupplies Inc,"/>
    <n v="0"/>
    <n v="15.49574137931034"/>
    <n v="0"/>
    <n v="0"/>
  </r>
  <r>
    <n v="3900"/>
    <x v="572"/>
    <x v="0"/>
    <s v="PROD-002"/>
    <x v="2"/>
    <n v="-22"/>
    <n v="0"/>
    <n v="898.22"/>
    <s v="Venta"/>
    <s v="PC Gamers World"/>
    <n v="19760.84"/>
    <n v="206.67616747181975"/>
    <n v="4546.8756843800347"/>
    <n v="15213.964315619965"/>
  </r>
  <r>
    <n v="3901"/>
    <x v="572"/>
    <x v="1"/>
    <s v="PROD-002"/>
    <x v="2"/>
    <n v="47"/>
    <n v="442.97"/>
    <n v="0"/>
    <s v="Fabricación"/>
    <s v="N/A"/>
    <n v="0"/>
    <n v="206.67616747181975"/>
    <n v="0"/>
    <n v="0"/>
  </r>
  <r>
    <n v="3902"/>
    <x v="572"/>
    <x v="0"/>
    <s v="PROD-003"/>
    <x v="1"/>
    <n v="-17"/>
    <n v="0"/>
    <n v="160.05000000000001"/>
    <s v="Venta"/>
    <s v="EducaTech"/>
    <n v="2720.8500000000004"/>
    <n v="38.917210440456756"/>
    <n v="661.59257748776486"/>
    <n v="2059.2574225122353"/>
  </r>
  <r>
    <n v="3903"/>
    <x v="573"/>
    <x v="1"/>
    <s v="PROD-009"/>
    <x v="3"/>
    <n v="92"/>
    <n v="151.22"/>
    <n v="0"/>
    <s v="Fabricación"/>
    <s v="N/A"/>
    <n v="0"/>
    <n v="66.956770642201846"/>
    <n v="0"/>
    <n v="0"/>
  </r>
  <r>
    <n v="3904"/>
    <x v="573"/>
    <x v="0"/>
    <s v="PROD-010"/>
    <x v="4"/>
    <n v="-25"/>
    <n v="0"/>
    <n v="60.55"/>
    <s v="Venta"/>
    <s v="Global Office"/>
    <n v="1513.75"/>
    <n v="10.520482758620702"/>
    <n v="263.01206896551753"/>
    <n v="1250.7379310344825"/>
  </r>
  <r>
    <n v="3905"/>
    <x v="573"/>
    <x v="2"/>
    <s v="PROD-008"/>
    <x v="5"/>
    <n v="246"/>
    <n v="45.25"/>
    <n v="0"/>
    <s v="Compra"/>
    <s v="VisionParts"/>
    <n v="0"/>
    <n v="18.458651685393257"/>
    <n v="0"/>
    <n v="0"/>
  </r>
  <r>
    <n v="3906"/>
    <x v="573"/>
    <x v="0"/>
    <s v="PROD-003"/>
    <x v="1"/>
    <n v="-5"/>
    <n v="0"/>
    <n v="160.63999999999999"/>
    <s v="Venta"/>
    <s v="Global Office"/>
    <n v="803.19999999999993"/>
    <n v="38.917210440456756"/>
    <n v="194.58605220228378"/>
    <n v="608.61394779771615"/>
  </r>
  <r>
    <n v="3907"/>
    <x v="573"/>
    <x v="2"/>
    <s v="PROD-006"/>
    <x v="7"/>
    <n v="175"/>
    <n v="35.25"/>
    <n v="0"/>
    <s v="Compra"/>
    <s v="VisionParts"/>
    <n v="0"/>
    <n v="15.49574137931034"/>
    <n v="0"/>
    <n v="0"/>
  </r>
  <r>
    <n v="3908"/>
    <x v="573"/>
    <x v="0"/>
    <s v="PROD-008"/>
    <x v="5"/>
    <n v="-16"/>
    <n v="0"/>
    <n v="95.23"/>
    <s v="Venta"/>
    <s v="EducaTech"/>
    <n v="1523.68"/>
    <n v="18.458651685393257"/>
    <n v="295.3384269662921"/>
    <n v="1228.3415730337078"/>
  </r>
  <r>
    <n v="3909"/>
    <x v="573"/>
    <x v="2"/>
    <s v="PROD-004"/>
    <x v="9"/>
    <n v="261"/>
    <n v="179.35"/>
    <n v="0"/>
    <s v="Compra"/>
    <s v="PowerCell Co,"/>
    <n v="0"/>
    <n v="81.910562499999997"/>
    <n v="0"/>
    <n v="0"/>
  </r>
  <r>
    <n v="3910"/>
    <x v="574"/>
    <x v="0"/>
    <s v="PROD-009"/>
    <x v="3"/>
    <n v="-27"/>
    <n v="0"/>
    <n v="296.11"/>
    <s v="Venta"/>
    <s v="CorpTech Solutions"/>
    <n v="7994.97"/>
    <n v="66.956770642201846"/>
    <n v="1807.8328073394498"/>
    <n v="6187.1371926605507"/>
  </r>
  <r>
    <n v="3911"/>
    <x v="574"/>
    <x v="0"/>
    <s v="PROD-006"/>
    <x v="7"/>
    <n v="-7"/>
    <n v="0"/>
    <n v="80.66"/>
    <s v="Venta"/>
    <s v="Global Office"/>
    <n v="564.62"/>
    <n v="15.49574137931034"/>
    <n v="108.47018965517238"/>
    <n v="456.14981034482764"/>
  </r>
  <r>
    <n v="3912"/>
    <x v="574"/>
    <x v="0"/>
    <s v="PROD-006"/>
    <x v="7"/>
    <n v="-46"/>
    <n v="0"/>
    <n v="79.760000000000005"/>
    <s v="Venta"/>
    <s v="Venta Directa Online"/>
    <n v="3668.96"/>
    <n v="15.49574137931034"/>
    <n v="712.80410344827567"/>
    <n v="2956.1558965517243"/>
  </r>
  <r>
    <n v="3913"/>
    <x v="574"/>
    <x v="0"/>
    <s v="PROD-006"/>
    <x v="7"/>
    <n v="-23"/>
    <n v="0"/>
    <n v="80.239999999999995"/>
    <s v="Venta"/>
    <s v="Global Office"/>
    <n v="1845.52"/>
    <n v="15.49574137931034"/>
    <n v="356.40205172413783"/>
    <n v="1489.1179482758621"/>
  </r>
  <r>
    <n v="3914"/>
    <x v="574"/>
    <x v="0"/>
    <s v="PROD-005"/>
    <x v="8"/>
    <n v="-9"/>
    <n v="0"/>
    <n v="218.43"/>
    <s v="Venta"/>
    <s v="PC Gamers World"/>
    <n v="1965.8700000000001"/>
    <n v="54.214840425531932"/>
    <n v="487.93356382978737"/>
    <n v="1477.9364361702128"/>
  </r>
  <r>
    <n v="3915"/>
    <x v="574"/>
    <x v="1"/>
    <s v="PROD-002"/>
    <x v="2"/>
    <n v="90"/>
    <n v="445.44"/>
    <n v="0"/>
    <s v="Fabricación"/>
    <s v="N/A"/>
    <n v="0"/>
    <n v="206.67616747181975"/>
    <n v="0"/>
    <n v="0"/>
  </r>
  <r>
    <n v="3916"/>
    <x v="574"/>
    <x v="2"/>
    <s v="PROD-010"/>
    <x v="4"/>
    <n v="191"/>
    <n v="25.28"/>
    <n v="0"/>
    <s v="Compra"/>
    <s v="VisionParts"/>
    <n v="0"/>
    <n v="10.520482758620702"/>
    <n v="0"/>
    <n v="0"/>
  </r>
  <r>
    <n v="3917"/>
    <x v="575"/>
    <x v="2"/>
    <s v="PROD-003"/>
    <x v="1"/>
    <n v="63"/>
    <n v="84.9"/>
    <n v="0"/>
    <s v="Compra"/>
    <s v="PowerCell Co,"/>
    <n v="0"/>
    <n v="38.917210440456756"/>
    <n v="0"/>
    <n v="0"/>
  </r>
  <r>
    <n v="3918"/>
    <x v="575"/>
    <x v="0"/>
    <s v="PROD-010"/>
    <x v="4"/>
    <n v="-5"/>
    <n v="0"/>
    <n v="60.27"/>
    <s v="Venta"/>
    <s v="Global Office"/>
    <n v="301.35000000000002"/>
    <n v="10.520482758620702"/>
    <n v="52.602413793103509"/>
    <n v="248.74758620689653"/>
  </r>
  <r>
    <n v="3919"/>
    <x v="575"/>
    <x v="0"/>
    <s v="PROD-001"/>
    <x v="6"/>
    <n v="-40"/>
    <n v="0"/>
    <n v="498.77"/>
    <s v="Venta"/>
    <s v="Global Office"/>
    <n v="19950.8"/>
    <n v="111.99406451612904"/>
    <n v="4479.7625806451615"/>
    <n v="15471.037419354838"/>
  </r>
  <r>
    <n v="3920"/>
    <x v="575"/>
    <x v="2"/>
    <s v="PROD-005"/>
    <x v="8"/>
    <n v="95"/>
    <n v="121.21"/>
    <n v="0"/>
    <s v="Compra"/>
    <s v="TechSupplies Inc,"/>
    <n v="0"/>
    <n v="54.214840425531932"/>
    <n v="0"/>
    <n v="0"/>
  </r>
  <r>
    <n v="3921"/>
    <x v="575"/>
    <x v="2"/>
    <s v="PROD-007"/>
    <x v="0"/>
    <n v="230"/>
    <n v="66.59"/>
    <n v="0"/>
    <s v="Compra"/>
    <s v="VisionParts"/>
    <n v="0"/>
    <n v="28.701865793780652"/>
    <n v="0"/>
    <n v="0"/>
  </r>
  <r>
    <n v="3922"/>
    <x v="575"/>
    <x v="0"/>
    <s v="PROD-010"/>
    <x v="4"/>
    <n v="-17"/>
    <n v="0"/>
    <n v="60.09"/>
    <s v="Venta"/>
    <s v="PC Gamers World"/>
    <n v="1021.5300000000001"/>
    <n v="10.520482758620702"/>
    <n v="178.84820689655191"/>
    <n v="842.68179310344817"/>
  </r>
  <r>
    <n v="3923"/>
    <x v="575"/>
    <x v="2"/>
    <s v="PROD-004"/>
    <x v="9"/>
    <n v="231"/>
    <n v="177.72"/>
    <n v="0"/>
    <s v="Compra"/>
    <s v="VisionParts"/>
    <n v="0"/>
    <n v="81.910562499999997"/>
    <n v="0"/>
    <n v="0"/>
  </r>
  <r>
    <n v="3924"/>
    <x v="576"/>
    <x v="1"/>
    <s v="PROD-001"/>
    <x v="6"/>
    <n v="83"/>
    <n v="246.92"/>
    <n v="0"/>
    <s v="Fabricación"/>
    <s v="N/A"/>
    <n v="0"/>
    <n v="111.99406451612904"/>
    <n v="0"/>
    <n v="0"/>
  </r>
  <r>
    <n v="3925"/>
    <x v="576"/>
    <x v="0"/>
    <s v="PROD-010"/>
    <x v="4"/>
    <n v="-17"/>
    <n v="0"/>
    <n v="59.85"/>
    <s v="Venta"/>
    <s v="CorpTech Solutions"/>
    <n v="1017.45"/>
    <n v="10.520482758620702"/>
    <n v="178.84820689655191"/>
    <n v="838.60179310344813"/>
  </r>
  <r>
    <n v="3926"/>
    <x v="576"/>
    <x v="2"/>
    <s v="PROD-010"/>
    <x v="4"/>
    <n v="164"/>
    <n v="24.7"/>
    <n v="0"/>
    <s v="Compra"/>
    <s v="TechSupplies Inc,"/>
    <n v="0"/>
    <n v="10.520482758620702"/>
    <n v="0"/>
    <n v="0"/>
  </r>
  <r>
    <n v="3927"/>
    <x v="576"/>
    <x v="0"/>
    <s v="PROD-007"/>
    <x v="0"/>
    <n v="-10"/>
    <n v="0"/>
    <n v="130.81"/>
    <s v="Venta"/>
    <s v="Venta Directa Online"/>
    <n v="1308.0999999999999"/>
    <n v="28.701865793780652"/>
    <n v="287.01865793780649"/>
    <n v="1021.0813420621935"/>
  </r>
  <r>
    <n v="3928"/>
    <x v="576"/>
    <x v="0"/>
    <s v="PROD-001"/>
    <x v="6"/>
    <n v="-37"/>
    <n v="0"/>
    <n v="504.29"/>
    <s v="Venta"/>
    <s v="CorpTech Solutions"/>
    <n v="18658.73"/>
    <n v="111.99406451612904"/>
    <n v="4143.7803870967746"/>
    <n v="14514.949612903225"/>
  </r>
  <r>
    <n v="3929"/>
    <x v="576"/>
    <x v="1"/>
    <s v="PROD-002"/>
    <x v="2"/>
    <n v="49"/>
    <n v="456.82"/>
    <n v="0"/>
    <s v="Fabricación"/>
    <s v="N/A"/>
    <n v="0"/>
    <n v="206.67616747181975"/>
    <n v="0"/>
    <n v="0"/>
  </r>
  <r>
    <n v="3930"/>
    <x v="577"/>
    <x v="0"/>
    <s v="PROD-010"/>
    <x v="4"/>
    <n v="-49"/>
    <n v="0"/>
    <n v="60.4"/>
    <s v="Venta"/>
    <s v="PC Gamers World"/>
    <n v="2959.6"/>
    <n v="10.520482758620702"/>
    <n v="515.50365517241437"/>
    <n v="2444.0963448275857"/>
  </r>
  <r>
    <n v="3931"/>
    <x v="577"/>
    <x v="0"/>
    <s v="PROD-004"/>
    <x v="9"/>
    <n v="-12"/>
    <n v="0"/>
    <n v="349.15"/>
    <s v="Venta"/>
    <s v="CorpTech Solutions"/>
    <n v="4189.7999999999993"/>
    <n v="81.910562499999997"/>
    <n v="982.92674999999997"/>
    <n v="3206.8732499999992"/>
  </r>
  <r>
    <n v="3932"/>
    <x v="577"/>
    <x v="0"/>
    <s v="PROD-004"/>
    <x v="9"/>
    <n v="-35"/>
    <n v="0"/>
    <n v="350.91"/>
    <s v="Venta"/>
    <s v="Global Office"/>
    <n v="12281.85"/>
    <n v="81.910562499999997"/>
    <n v="2866.8696875000001"/>
    <n v="9414.9803124999999"/>
  </r>
  <r>
    <n v="3933"/>
    <x v="577"/>
    <x v="0"/>
    <s v="PROD-007"/>
    <x v="0"/>
    <n v="-10"/>
    <n v="0"/>
    <n v="129.81"/>
    <s v="Venta"/>
    <s v="EducaTech"/>
    <n v="1298.0999999999999"/>
    <n v="28.701865793780652"/>
    <n v="287.01865793780649"/>
    <n v="1011.0813420621935"/>
  </r>
  <r>
    <n v="3934"/>
    <x v="577"/>
    <x v="0"/>
    <s v="PROD-009"/>
    <x v="3"/>
    <n v="-47"/>
    <n v="0"/>
    <n v="298.10000000000002"/>
    <s v="Venta"/>
    <s v="Venta Directa Online"/>
    <n v="14010.7"/>
    <n v="66.956770642201846"/>
    <n v="3146.9682201834867"/>
    <n v="10863.731779816513"/>
  </r>
  <r>
    <n v="3935"/>
    <x v="577"/>
    <x v="0"/>
    <s v="PROD-007"/>
    <x v="0"/>
    <n v="-10"/>
    <n v="0"/>
    <n v="128.9"/>
    <s v="Venta"/>
    <s v="EducaTech"/>
    <n v="1289"/>
    <n v="28.701865793780652"/>
    <n v="287.01865793780649"/>
    <n v="1001.9813420621936"/>
  </r>
  <r>
    <n v="3936"/>
    <x v="577"/>
    <x v="0"/>
    <s v="PROD-009"/>
    <x v="3"/>
    <n v="-22"/>
    <n v="0"/>
    <n v="297.05"/>
    <s v="Venta"/>
    <s v="EducaTech"/>
    <n v="6535.1"/>
    <n v="66.956770642201846"/>
    <n v="1473.0489541284405"/>
    <n v="5062.0510458715598"/>
  </r>
  <r>
    <n v="3937"/>
    <x v="578"/>
    <x v="0"/>
    <s v="PROD-009"/>
    <x v="3"/>
    <n v="-8"/>
    <n v="0"/>
    <n v="299.64999999999998"/>
    <s v="Venta"/>
    <s v="Venta Directa Online"/>
    <n v="2397.1999999999998"/>
    <n v="66.956770642201846"/>
    <n v="535.65416513761477"/>
    <n v="1861.5458348623852"/>
  </r>
  <r>
    <n v="3938"/>
    <x v="578"/>
    <x v="2"/>
    <s v="PROD-004"/>
    <x v="9"/>
    <n v="98"/>
    <n v="177.78"/>
    <n v="0"/>
    <s v="Compra"/>
    <s v="PowerCell Co,"/>
    <n v="0"/>
    <n v="81.910562499999997"/>
    <n v="0"/>
    <n v="0"/>
  </r>
  <r>
    <n v="3939"/>
    <x v="578"/>
    <x v="0"/>
    <s v="PROD-005"/>
    <x v="8"/>
    <n v="-32"/>
    <n v="0"/>
    <n v="220.75"/>
    <s v="Venta"/>
    <s v="CorpTech Solutions"/>
    <n v="7064"/>
    <n v="54.214840425531932"/>
    <n v="1734.8748936170218"/>
    <n v="5329.1251063829786"/>
  </r>
  <r>
    <n v="3940"/>
    <x v="578"/>
    <x v="0"/>
    <s v="PROD-008"/>
    <x v="5"/>
    <n v="-37"/>
    <n v="0"/>
    <n v="95.04"/>
    <s v="Venta"/>
    <s v="CorpTech Solutions"/>
    <n v="3516.48"/>
    <n v="18.458651685393257"/>
    <n v="682.97011235955051"/>
    <n v="2833.5098876404495"/>
  </r>
  <r>
    <n v="3941"/>
    <x v="578"/>
    <x v="2"/>
    <s v="PROD-008"/>
    <x v="5"/>
    <n v="221"/>
    <n v="45.13"/>
    <n v="0"/>
    <s v="Compra"/>
    <s v="TechSupplies Inc,"/>
    <n v="0"/>
    <n v="18.458651685393257"/>
    <n v="0"/>
    <n v="0"/>
  </r>
  <r>
    <n v="3942"/>
    <x v="578"/>
    <x v="1"/>
    <s v="PROD-001"/>
    <x v="6"/>
    <n v="63"/>
    <n v="254.66"/>
    <n v="0"/>
    <s v="Fabricación"/>
    <s v="N/A"/>
    <n v="0"/>
    <n v="111.99406451612904"/>
    <n v="0"/>
    <n v="0"/>
  </r>
  <r>
    <n v="3943"/>
    <x v="578"/>
    <x v="0"/>
    <s v="PROD-007"/>
    <x v="0"/>
    <n v="-50"/>
    <n v="0"/>
    <n v="130.71"/>
    <s v="Venta"/>
    <s v="EducaTech"/>
    <n v="6535.5"/>
    <n v="28.701865793780652"/>
    <n v="1435.0932896890326"/>
    <n v="5100.4067103109674"/>
  </r>
  <r>
    <n v="3944"/>
    <x v="579"/>
    <x v="0"/>
    <s v="PROD-002"/>
    <x v="2"/>
    <n v="-45"/>
    <n v="0"/>
    <n v="903.83"/>
    <s v="Venta"/>
    <s v="PC Gamers World"/>
    <n v="40672.35"/>
    <n v="206.67616747181975"/>
    <n v="9300.4275362318895"/>
    <n v="31371.922463768111"/>
  </r>
  <r>
    <n v="3945"/>
    <x v="579"/>
    <x v="2"/>
    <s v="PROD-010"/>
    <x v="4"/>
    <n v="78"/>
    <n v="25.13"/>
    <n v="0"/>
    <s v="Compra"/>
    <s v="Componentes Globales"/>
    <n v="0"/>
    <n v="10.520482758620702"/>
    <n v="0"/>
    <n v="0"/>
  </r>
  <r>
    <n v="3946"/>
    <x v="579"/>
    <x v="2"/>
    <s v="PROD-010"/>
    <x v="4"/>
    <n v="171"/>
    <n v="25.35"/>
    <n v="0"/>
    <s v="Compra"/>
    <s v="Componentes Globales"/>
    <n v="0"/>
    <n v="10.520482758620702"/>
    <n v="0"/>
    <n v="0"/>
  </r>
  <r>
    <n v="3947"/>
    <x v="579"/>
    <x v="0"/>
    <s v="PROD-004"/>
    <x v="9"/>
    <n v="-46"/>
    <n v="0"/>
    <n v="346.7"/>
    <s v="Venta"/>
    <s v="Global Office"/>
    <n v="15948.199999999999"/>
    <n v="81.910562499999997"/>
    <n v="3767.8858749999999"/>
    <n v="12180.314124999999"/>
  </r>
  <r>
    <n v="3948"/>
    <x v="579"/>
    <x v="0"/>
    <s v="PROD-010"/>
    <x v="4"/>
    <n v="-28"/>
    <n v="0"/>
    <n v="59.42"/>
    <s v="Venta"/>
    <s v="Global Office"/>
    <n v="1663.76"/>
    <n v="10.520482758620702"/>
    <n v="294.57351724137965"/>
    <n v="1369.1864827586203"/>
  </r>
  <r>
    <n v="3949"/>
    <x v="579"/>
    <x v="0"/>
    <s v="PROD-010"/>
    <x v="4"/>
    <n v="-25"/>
    <n v="0"/>
    <n v="60.35"/>
    <s v="Venta"/>
    <s v="Venta Directa Online"/>
    <n v="1508.75"/>
    <n v="10.520482758620702"/>
    <n v="263.01206896551753"/>
    <n v="1245.7379310344825"/>
  </r>
  <r>
    <n v="3950"/>
    <x v="579"/>
    <x v="0"/>
    <s v="PROD-010"/>
    <x v="4"/>
    <n v="-10"/>
    <n v="0"/>
    <n v="60.06"/>
    <s v="Venta"/>
    <s v="EducaTech"/>
    <n v="600.6"/>
    <n v="10.520482758620702"/>
    <n v="105.20482758620702"/>
    <n v="495.39517241379303"/>
  </r>
  <r>
    <n v="3951"/>
    <x v="580"/>
    <x v="0"/>
    <s v="PROD-001"/>
    <x v="6"/>
    <n v="-27"/>
    <n v="0"/>
    <n v="503.25"/>
    <s v="Venta"/>
    <s v="Venta Directa Online"/>
    <n v="13587.75"/>
    <n v="111.99406451612904"/>
    <n v="3023.8397419354842"/>
    <n v="10563.910258064516"/>
  </r>
  <r>
    <n v="3952"/>
    <x v="580"/>
    <x v="1"/>
    <s v="PROD-002"/>
    <x v="2"/>
    <n v="83"/>
    <n v="455.89"/>
    <n v="0"/>
    <s v="Fabricación"/>
    <s v="N/A"/>
    <n v="0"/>
    <n v="206.67616747181975"/>
    <n v="0"/>
    <n v="0"/>
  </r>
  <r>
    <n v="3953"/>
    <x v="580"/>
    <x v="2"/>
    <s v="PROD-010"/>
    <x v="4"/>
    <n v="278"/>
    <n v="25.27"/>
    <n v="0"/>
    <s v="Compra"/>
    <s v="TechSupplies Inc,"/>
    <n v="0"/>
    <n v="10.520482758620702"/>
    <n v="0"/>
    <n v="0"/>
  </r>
  <r>
    <n v="3954"/>
    <x v="580"/>
    <x v="2"/>
    <s v="PROD-007"/>
    <x v="0"/>
    <n v="219"/>
    <n v="64.3"/>
    <n v="0"/>
    <s v="Compra"/>
    <s v="PowerCell Co,"/>
    <n v="0"/>
    <n v="28.701865793780652"/>
    <n v="0"/>
    <n v="0"/>
  </r>
  <r>
    <n v="3955"/>
    <x v="580"/>
    <x v="1"/>
    <s v="PROD-009"/>
    <x v="3"/>
    <n v="64"/>
    <n v="152.72"/>
    <n v="0"/>
    <s v="Fabricación"/>
    <s v="N/A"/>
    <n v="0"/>
    <n v="66.956770642201846"/>
    <n v="0"/>
    <n v="0"/>
  </r>
  <r>
    <n v="3956"/>
    <x v="580"/>
    <x v="0"/>
    <s v="PROD-004"/>
    <x v="9"/>
    <n v="-23"/>
    <n v="0"/>
    <n v="346.27"/>
    <s v="Venta"/>
    <s v="Venta Directa Online"/>
    <n v="7964.2099999999991"/>
    <n v="81.910562499999997"/>
    <n v="1883.9429375"/>
    <n v="6080.2670624999992"/>
  </r>
  <r>
    <n v="3957"/>
    <x v="580"/>
    <x v="2"/>
    <s v="PROD-010"/>
    <x v="4"/>
    <n v="223"/>
    <n v="24.56"/>
    <n v="0"/>
    <s v="Compra"/>
    <s v="TechSupplies Inc,"/>
    <n v="0"/>
    <n v="10.520482758620702"/>
    <n v="0"/>
    <n v="0"/>
  </r>
  <r>
    <n v="3958"/>
    <x v="581"/>
    <x v="2"/>
    <s v="PROD-005"/>
    <x v="8"/>
    <n v="59"/>
    <n v="118.06"/>
    <n v="0"/>
    <s v="Compra"/>
    <s v="VisionParts"/>
    <n v="0"/>
    <n v="54.214840425531932"/>
    <n v="0"/>
    <n v="0"/>
  </r>
  <r>
    <n v="3959"/>
    <x v="581"/>
    <x v="2"/>
    <s v="PROD-007"/>
    <x v="0"/>
    <n v="291"/>
    <n v="65.55"/>
    <n v="0"/>
    <s v="Compra"/>
    <s v="PowerCell Co,"/>
    <n v="0"/>
    <n v="28.701865793780652"/>
    <n v="0"/>
    <n v="0"/>
  </r>
  <r>
    <n v="3960"/>
    <x v="581"/>
    <x v="1"/>
    <s v="PROD-001"/>
    <x v="6"/>
    <n v="91"/>
    <n v="253.63"/>
    <n v="0"/>
    <s v="Fabricación"/>
    <s v="N/A"/>
    <n v="0"/>
    <n v="111.99406451612904"/>
    <n v="0"/>
    <n v="0"/>
  </r>
  <r>
    <n v="3961"/>
    <x v="581"/>
    <x v="0"/>
    <s v="PROD-003"/>
    <x v="1"/>
    <n v="-28"/>
    <n v="0"/>
    <n v="159.22"/>
    <s v="Venta"/>
    <s v="PC Gamers World"/>
    <n v="4458.16"/>
    <n v="38.917210440456756"/>
    <n v="1089.6818923327892"/>
    <n v="3368.4781076672107"/>
  </r>
  <r>
    <n v="3962"/>
    <x v="581"/>
    <x v="1"/>
    <s v="PROD-002"/>
    <x v="2"/>
    <n v="35"/>
    <n v="454.68"/>
    <n v="0"/>
    <s v="Fabricación"/>
    <s v="N/A"/>
    <n v="0"/>
    <n v="206.67616747181975"/>
    <n v="0"/>
    <n v="0"/>
  </r>
  <r>
    <n v="3963"/>
    <x v="581"/>
    <x v="2"/>
    <s v="PROD-006"/>
    <x v="7"/>
    <n v="59"/>
    <n v="35.69"/>
    <n v="0"/>
    <s v="Compra"/>
    <s v="TechSupplies Inc,"/>
    <n v="0"/>
    <n v="15.49574137931034"/>
    <n v="0"/>
    <n v="0"/>
  </r>
  <r>
    <n v="3964"/>
    <x v="581"/>
    <x v="0"/>
    <s v="PROD-001"/>
    <x v="6"/>
    <n v="-12"/>
    <n v="0"/>
    <n v="496.64"/>
    <s v="Venta"/>
    <s v="Venta Directa Online"/>
    <n v="5959.68"/>
    <n v="111.99406451612904"/>
    <n v="1343.9287741935486"/>
    <n v="4615.7512258064517"/>
  </r>
  <r>
    <n v="3965"/>
    <x v="582"/>
    <x v="0"/>
    <s v="PROD-010"/>
    <x v="4"/>
    <n v="-18"/>
    <n v="0"/>
    <n v="59.57"/>
    <s v="Venta"/>
    <s v="Venta Directa Online"/>
    <n v="1072.26"/>
    <n v="10.520482758620702"/>
    <n v="189.36868965517263"/>
    <n v="882.89131034482739"/>
  </r>
  <r>
    <n v="3966"/>
    <x v="582"/>
    <x v="0"/>
    <s v="PROD-008"/>
    <x v="5"/>
    <n v="-48"/>
    <n v="0"/>
    <n v="94.83"/>
    <s v="Venta"/>
    <s v="Venta Directa Online"/>
    <n v="4551.84"/>
    <n v="18.458651685393257"/>
    <n v="886.01528089887631"/>
    <n v="3665.8247191011237"/>
  </r>
  <r>
    <n v="3967"/>
    <x v="582"/>
    <x v="1"/>
    <s v="PROD-001"/>
    <x v="6"/>
    <n v="52"/>
    <n v="247.93"/>
    <n v="0"/>
    <s v="Fabricación"/>
    <s v="N/A"/>
    <n v="0"/>
    <n v="111.99406451612904"/>
    <n v="0"/>
    <n v="0"/>
  </r>
  <r>
    <n v="3968"/>
    <x v="582"/>
    <x v="1"/>
    <s v="PROD-002"/>
    <x v="2"/>
    <n v="79"/>
    <n v="451.84"/>
    <n v="0"/>
    <s v="Fabricación"/>
    <s v="N/A"/>
    <n v="0"/>
    <n v="206.67616747181975"/>
    <n v="0"/>
    <n v="0"/>
  </r>
  <r>
    <n v="3969"/>
    <x v="582"/>
    <x v="2"/>
    <s v="PROD-003"/>
    <x v="1"/>
    <n v="209"/>
    <n v="85.43"/>
    <n v="0"/>
    <s v="Compra"/>
    <s v="VisionParts"/>
    <n v="0"/>
    <n v="38.917210440456756"/>
    <n v="0"/>
    <n v="0"/>
  </r>
  <r>
    <n v="3970"/>
    <x v="582"/>
    <x v="0"/>
    <s v="PROD-010"/>
    <x v="4"/>
    <n v="-39"/>
    <n v="0"/>
    <n v="59.83"/>
    <s v="Venta"/>
    <s v="Global Office"/>
    <n v="2333.37"/>
    <n v="10.520482758620702"/>
    <n v="410.29882758620738"/>
    <n v="1923.0711724137925"/>
  </r>
  <r>
    <n v="3971"/>
    <x v="583"/>
    <x v="0"/>
    <s v="PROD-002"/>
    <x v="2"/>
    <n v="-48"/>
    <n v="0"/>
    <n v="905.09"/>
    <s v="Venta"/>
    <s v="Global Office"/>
    <n v="43444.32"/>
    <n v="206.67616747181975"/>
    <n v="9920.4560386473477"/>
    <n v="33523.863961352654"/>
  </r>
  <r>
    <n v="3972"/>
    <x v="583"/>
    <x v="0"/>
    <s v="PROD-004"/>
    <x v="9"/>
    <n v="-8"/>
    <n v="0"/>
    <n v="351.3"/>
    <s v="Venta"/>
    <s v="CorpTech Solutions"/>
    <n v="2810.4"/>
    <n v="81.910562499999997"/>
    <n v="655.28449999999998"/>
    <n v="2155.1154999999999"/>
  </r>
  <r>
    <n v="3973"/>
    <x v="583"/>
    <x v="0"/>
    <s v="PROD-002"/>
    <x v="2"/>
    <n v="-39"/>
    <n v="0"/>
    <n v="900.52"/>
    <s v="Venta"/>
    <s v="PC Gamers World"/>
    <n v="35120.28"/>
    <n v="206.67616747181975"/>
    <n v="8060.3705314009703"/>
    <n v="27059.909468599028"/>
  </r>
  <r>
    <n v="3974"/>
    <x v="583"/>
    <x v="0"/>
    <s v="PROD-009"/>
    <x v="3"/>
    <n v="-32"/>
    <n v="0"/>
    <n v="296.41000000000003"/>
    <s v="Venta"/>
    <s v="CorpTech Solutions"/>
    <n v="9485.1200000000008"/>
    <n v="66.956770642201846"/>
    <n v="2142.6166605504591"/>
    <n v="7342.5033394495422"/>
  </r>
  <r>
    <n v="3975"/>
    <x v="583"/>
    <x v="2"/>
    <s v="PROD-007"/>
    <x v="0"/>
    <n v="300"/>
    <n v="66.58"/>
    <n v="0"/>
    <s v="Compra"/>
    <s v="Componentes Globales"/>
    <n v="0"/>
    <n v="28.701865793780652"/>
    <n v="0"/>
    <n v="0"/>
  </r>
  <r>
    <n v="3976"/>
    <x v="583"/>
    <x v="0"/>
    <s v="PROD-007"/>
    <x v="0"/>
    <n v="-26"/>
    <n v="0"/>
    <n v="129.47"/>
    <s v="Venta"/>
    <s v="PC Gamers World"/>
    <n v="3366.22"/>
    <n v="28.701865793780652"/>
    <n v="746.24851063829692"/>
    <n v="2619.9714893617029"/>
  </r>
  <r>
    <n v="3977"/>
    <x v="583"/>
    <x v="0"/>
    <s v="PROD-002"/>
    <x v="2"/>
    <n v="-32"/>
    <n v="0"/>
    <n v="896.62"/>
    <s v="Venta"/>
    <s v="Venta Directa Online"/>
    <n v="28691.84"/>
    <n v="206.67616747181975"/>
    <n v="6613.6373590982321"/>
    <n v="22078.202640901767"/>
  </r>
  <r>
    <n v="3978"/>
    <x v="584"/>
    <x v="0"/>
    <s v="PROD-008"/>
    <x v="5"/>
    <n v="-45"/>
    <n v="0"/>
    <n v="95.41"/>
    <s v="Venta"/>
    <s v="EducaTech"/>
    <n v="4293.45"/>
    <n v="18.458651685393257"/>
    <n v="830.63932584269651"/>
    <n v="3462.8106741573033"/>
  </r>
  <r>
    <n v="3979"/>
    <x v="584"/>
    <x v="2"/>
    <s v="PROD-003"/>
    <x v="1"/>
    <n v="68"/>
    <n v="84.59"/>
    <n v="0"/>
    <s v="Compra"/>
    <s v="Componentes Globales"/>
    <n v="0"/>
    <n v="38.917210440456756"/>
    <n v="0"/>
    <n v="0"/>
  </r>
  <r>
    <n v="3980"/>
    <x v="584"/>
    <x v="0"/>
    <s v="PROD-009"/>
    <x v="3"/>
    <n v="-7"/>
    <n v="0"/>
    <n v="297.98"/>
    <s v="Venta"/>
    <s v="PC Gamers World"/>
    <n v="2085.86"/>
    <n v="66.956770642201846"/>
    <n v="468.69739449541294"/>
    <n v="1617.1626055045872"/>
  </r>
  <r>
    <n v="3981"/>
    <x v="584"/>
    <x v="1"/>
    <s v="PROD-009"/>
    <x v="3"/>
    <n v="77"/>
    <n v="151.69"/>
    <n v="0"/>
    <s v="Fabricación"/>
    <s v="N/A"/>
    <n v="0"/>
    <n v="66.956770642201846"/>
    <n v="0"/>
    <n v="0"/>
  </r>
  <r>
    <n v="3982"/>
    <x v="584"/>
    <x v="2"/>
    <s v="PROD-008"/>
    <x v="5"/>
    <n v="248"/>
    <n v="45.26"/>
    <n v="0"/>
    <s v="Compra"/>
    <s v="VisionParts"/>
    <n v="0"/>
    <n v="18.458651685393257"/>
    <n v="0"/>
    <n v="0"/>
  </r>
  <r>
    <n v="3983"/>
    <x v="584"/>
    <x v="0"/>
    <s v="PROD-009"/>
    <x v="3"/>
    <n v="-14"/>
    <n v="0"/>
    <n v="299.88"/>
    <s v="Venta"/>
    <s v="Global Office"/>
    <n v="4198.32"/>
    <n v="66.956770642201846"/>
    <n v="937.39478899082587"/>
    <n v="3260.9252110091738"/>
  </r>
  <r>
    <n v="3984"/>
    <x v="584"/>
    <x v="0"/>
    <s v="PROD-010"/>
    <x v="4"/>
    <n v="-45"/>
    <n v="0"/>
    <n v="59.75"/>
    <s v="Venta"/>
    <s v="EducaTech"/>
    <n v="2688.75"/>
    <n v="10.520482758620702"/>
    <n v="473.42172413793156"/>
    <n v="2215.3282758620685"/>
  </r>
  <r>
    <n v="3985"/>
    <x v="585"/>
    <x v="2"/>
    <s v="PROD-004"/>
    <x v="9"/>
    <n v="115"/>
    <n v="177.95"/>
    <n v="0"/>
    <s v="Compra"/>
    <s v="TechSupplies Inc,"/>
    <n v="0"/>
    <n v="81.910562499999997"/>
    <n v="0"/>
    <n v="0"/>
  </r>
  <r>
    <n v="3986"/>
    <x v="585"/>
    <x v="1"/>
    <s v="PROD-009"/>
    <x v="3"/>
    <n v="21"/>
    <n v="148.65"/>
    <n v="0"/>
    <s v="Fabricación"/>
    <s v="N/A"/>
    <n v="0"/>
    <n v="66.956770642201846"/>
    <n v="0"/>
    <n v="0"/>
  </r>
  <r>
    <n v="3987"/>
    <x v="585"/>
    <x v="2"/>
    <s v="PROD-008"/>
    <x v="5"/>
    <n v="198"/>
    <n v="44.93"/>
    <n v="0"/>
    <s v="Compra"/>
    <s v="Componentes Globales"/>
    <n v="0"/>
    <n v="18.458651685393257"/>
    <n v="0"/>
    <n v="0"/>
  </r>
  <r>
    <n v="3988"/>
    <x v="585"/>
    <x v="0"/>
    <s v="PROD-003"/>
    <x v="1"/>
    <n v="-31"/>
    <n v="0"/>
    <n v="158.53"/>
    <s v="Venta"/>
    <s v="Global Office"/>
    <n v="4914.43"/>
    <n v="38.917210440456756"/>
    <n v="1206.4335236541594"/>
    <n v="3707.9964763458411"/>
  </r>
  <r>
    <n v="3989"/>
    <x v="585"/>
    <x v="2"/>
    <s v="PROD-006"/>
    <x v="7"/>
    <n v="133"/>
    <n v="36.5"/>
    <n v="0"/>
    <s v="Compra"/>
    <s v="VisionParts"/>
    <n v="0"/>
    <n v="15.49574137931034"/>
    <n v="0"/>
    <n v="0"/>
  </r>
  <r>
    <n v="3990"/>
    <x v="585"/>
    <x v="0"/>
    <s v="PROD-001"/>
    <x v="6"/>
    <n v="-12"/>
    <n v="0"/>
    <n v="504.19"/>
    <s v="Venta"/>
    <s v="PC Gamers World"/>
    <n v="6050.28"/>
    <n v="111.99406451612904"/>
    <n v="1343.9287741935486"/>
    <n v="4706.3512258064511"/>
  </r>
  <r>
    <n v="3991"/>
    <x v="585"/>
    <x v="0"/>
    <s v="PROD-008"/>
    <x v="5"/>
    <n v="-9"/>
    <n v="0"/>
    <n v="94.26"/>
    <s v="Venta"/>
    <s v="PC Gamers World"/>
    <n v="848.34"/>
    <n v="18.458651685393257"/>
    <n v="166.1278651685393"/>
    <n v="682.21213483146073"/>
  </r>
  <r>
    <n v="3992"/>
    <x v="586"/>
    <x v="0"/>
    <s v="PROD-010"/>
    <x v="4"/>
    <n v="-49"/>
    <n v="0"/>
    <n v="59.51"/>
    <s v="Venta"/>
    <s v="Venta Directa Online"/>
    <n v="2915.99"/>
    <n v="10.520482758620702"/>
    <n v="515.50365517241437"/>
    <n v="2400.4863448275855"/>
  </r>
  <r>
    <n v="3993"/>
    <x v="586"/>
    <x v="2"/>
    <s v="PROD-010"/>
    <x v="4"/>
    <n v="246"/>
    <n v="24.88"/>
    <n v="0"/>
    <s v="Compra"/>
    <s v="PowerCell Co,"/>
    <n v="0"/>
    <n v="10.520482758620702"/>
    <n v="0"/>
    <n v="0"/>
  </r>
  <r>
    <n v="3994"/>
    <x v="586"/>
    <x v="0"/>
    <s v="PROD-006"/>
    <x v="7"/>
    <n v="-48"/>
    <n v="0"/>
    <n v="80.58"/>
    <s v="Venta"/>
    <s v="PC Gamers World"/>
    <n v="3867.84"/>
    <n v="15.49574137931034"/>
    <n v="743.79558620689636"/>
    <n v="3124.0444137931036"/>
  </r>
  <r>
    <n v="3995"/>
    <x v="586"/>
    <x v="2"/>
    <s v="PROD-003"/>
    <x v="1"/>
    <n v="201"/>
    <n v="84.33"/>
    <n v="0"/>
    <s v="Compra"/>
    <s v="TechSupplies Inc,"/>
    <n v="0"/>
    <n v="38.917210440456756"/>
    <n v="0"/>
    <n v="0"/>
  </r>
  <r>
    <n v="3996"/>
    <x v="586"/>
    <x v="0"/>
    <s v="PROD-008"/>
    <x v="5"/>
    <n v="-24"/>
    <n v="0"/>
    <n v="94.6"/>
    <s v="Venta"/>
    <s v="CorpTech Solutions"/>
    <n v="2270.3999999999996"/>
    <n v="18.458651685393257"/>
    <n v="443.00764044943816"/>
    <n v="1827.3923595505614"/>
  </r>
  <r>
    <n v="3997"/>
    <x v="586"/>
    <x v="1"/>
    <s v="PROD-001"/>
    <x v="6"/>
    <n v="76"/>
    <n v="248.32"/>
    <n v="0"/>
    <s v="Fabricación"/>
    <s v="N/A"/>
    <n v="0"/>
    <n v="111.99406451612904"/>
    <n v="0"/>
    <n v="0"/>
  </r>
  <r>
    <n v="3998"/>
    <x v="586"/>
    <x v="2"/>
    <s v="PROD-008"/>
    <x v="5"/>
    <n v="183"/>
    <n v="45.43"/>
    <n v="0"/>
    <s v="Compra"/>
    <s v="VisionParts"/>
    <n v="0"/>
    <n v="18.458651685393257"/>
    <n v="0"/>
    <n v="0"/>
  </r>
  <r>
    <n v="3999"/>
    <x v="587"/>
    <x v="2"/>
    <s v="PROD-004"/>
    <x v="9"/>
    <n v="269"/>
    <n v="181"/>
    <n v="0"/>
    <s v="Compra"/>
    <s v="TechSupplies Inc,"/>
    <n v="0"/>
    <n v="81.910562499999997"/>
    <n v="0"/>
    <n v="0"/>
  </r>
  <r>
    <n v="4000"/>
    <x v="587"/>
    <x v="0"/>
    <s v="PROD-007"/>
    <x v="0"/>
    <n v="-11"/>
    <n v="0"/>
    <n v="130.87"/>
    <s v="Venta"/>
    <s v="Global Office"/>
    <n v="1439.5700000000002"/>
    <n v="28.701865793780652"/>
    <n v="315.72052373158715"/>
    <n v="1123.8494762684131"/>
  </r>
  <r>
    <n v="4001"/>
    <x v="587"/>
    <x v="0"/>
    <s v="PROD-003"/>
    <x v="1"/>
    <n v="-42"/>
    <n v="0"/>
    <n v="160.49"/>
    <s v="Venta"/>
    <s v="Venta Directa Online"/>
    <n v="6740.58"/>
    <n v="38.917210440456756"/>
    <n v="1634.5228384991838"/>
    <n v="5106.0571615008157"/>
  </r>
  <r>
    <n v="4002"/>
    <x v="587"/>
    <x v="1"/>
    <s v="PROD-001"/>
    <x v="6"/>
    <n v="96"/>
    <n v="249.06"/>
    <n v="0"/>
    <s v="Fabricación"/>
    <s v="N/A"/>
    <n v="0"/>
    <n v="111.99406451612904"/>
    <n v="0"/>
    <n v="0"/>
  </r>
  <r>
    <n v="4003"/>
    <x v="587"/>
    <x v="0"/>
    <s v="PROD-006"/>
    <x v="7"/>
    <n v="-28"/>
    <n v="0"/>
    <n v="80.430000000000007"/>
    <s v="Venta"/>
    <s v="EducaTech"/>
    <n v="2252.04"/>
    <n v="15.49574137931034"/>
    <n v="433.88075862068951"/>
    <n v="1818.1592413793105"/>
  </r>
  <r>
    <n v="4004"/>
    <x v="587"/>
    <x v="0"/>
    <s v="PROD-005"/>
    <x v="8"/>
    <n v="-49"/>
    <n v="0"/>
    <n v="218.33"/>
    <s v="Venta"/>
    <s v="Global Office"/>
    <n v="10698.17"/>
    <n v="54.214840425531932"/>
    <n v="2656.5271808510647"/>
    <n v="8041.6428191489358"/>
  </r>
  <r>
    <n v="4005"/>
    <x v="588"/>
    <x v="0"/>
    <s v="PROD-001"/>
    <x v="6"/>
    <n v="-6"/>
    <n v="0"/>
    <n v="496.07"/>
    <s v="Venta"/>
    <s v="EducaTech"/>
    <n v="2976.42"/>
    <n v="111.99406451612904"/>
    <n v="671.96438709677432"/>
    <n v="2304.4556129032258"/>
  </r>
  <r>
    <n v="4006"/>
    <x v="588"/>
    <x v="0"/>
    <s v="PROD-007"/>
    <x v="0"/>
    <n v="-17"/>
    <n v="0"/>
    <n v="130.41"/>
    <s v="Venta"/>
    <s v="Global Office"/>
    <n v="2216.9699999999998"/>
    <n v="28.701865793780652"/>
    <n v="487.93171849427108"/>
    <n v="1729.0382815057287"/>
  </r>
  <r>
    <n v="4007"/>
    <x v="588"/>
    <x v="2"/>
    <s v="PROD-003"/>
    <x v="1"/>
    <n v="252"/>
    <n v="87.01"/>
    <n v="0"/>
    <s v="Compra"/>
    <s v="Componentes Globales"/>
    <n v="0"/>
    <n v="38.917210440456756"/>
    <n v="0"/>
    <n v="0"/>
  </r>
  <r>
    <n v="4008"/>
    <x v="588"/>
    <x v="1"/>
    <s v="PROD-009"/>
    <x v="3"/>
    <n v="64"/>
    <n v="151.07"/>
    <n v="0"/>
    <s v="Fabricación"/>
    <s v="N/A"/>
    <n v="0"/>
    <n v="66.956770642201846"/>
    <n v="0"/>
    <n v="0"/>
  </r>
  <r>
    <n v="4009"/>
    <x v="588"/>
    <x v="2"/>
    <s v="PROD-004"/>
    <x v="9"/>
    <n v="253"/>
    <n v="181.63"/>
    <n v="0"/>
    <s v="Compra"/>
    <s v="PowerCell Co,"/>
    <n v="0"/>
    <n v="81.910562499999997"/>
    <n v="0"/>
    <n v="0"/>
  </r>
  <r>
    <n v="4010"/>
    <x v="588"/>
    <x v="0"/>
    <s v="PROD-008"/>
    <x v="5"/>
    <n v="-18"/>
    <n v="0"/>
    <n v="94.44"/>
    <s v="Venta"/>
    <s v="EducaTech"/>
    <n v="1699.92"/>
    <n v="18.458651685393257"/>
    <n v="332.2557303370786"/>
    <n v="1367.6642696629215"/>
  </r>
  <r>
    <n v="4011"/>
    <x v="588"/>
    <x v="1"/>
    <s v="PROD-002"/>
    <x v="2"/>
    <n v="27"/>
    <n v="455.96"/>
    <n v="0"/>
    <s v="Fabricación"/>
    <s v="N/A"/>
    <n v="0"/>
    <n v="206.67616747181975"/>
    <n v="0"/>
    <n v="0"/>
  </r>
  <r>
    <n v="4012"/>
    <x v="589"/>
    <x v="0"/>
    <s v="PROD-002"/>
    <x v="2"/>
    <n v="-13"/>
    <n v="0"/>
    <n v="902.24"/>
    <s v="Venta"/>
    <s v="Global Office"/>
    <n v="11729.12"/>
    <n v="206.67616747181975"/>
    <n v="2686.7901771336569"/>
    <n v="9042.3298228663443"/>
  </r>
  <r>
    <n v="4013"/>
    <x v="589"/>
    <x v="0"/>
    <s v="PROD-002"/>
    <x v="2"/>
    <n v="-21"/>
    <n v="0"/>
    <n v="898.61"/>
    <s v="Venta"/>
    <s v="Global Office"/>
    <n v="18870.810000000001"/>
    <n v="206.67616747181975"/>
    <n v="4340.1995169082147"/>
    <n v="14530.610483091787"/>
  </r>
  <r>
    <n v="4014"/>
    <x v="589"/>
    <x v="0"/>
    <s v="PROD-007"/>
    <x v="0"/>
    <n v="-8"/>
    <n v="0"/>
    <n v="130.97999999999999"/>
    <s v="Venta"/>
    <s v="PC Gamers World"/>
    <n v="1047.8399999999999"/>
    <n v="28.701865793780652"/>
    <n v="229.61492635024521"/>
    <n v="818.22507364975468"/>
  </r>
  <r>
    <n v="4015"/>
    <x v="589"/>
    <x v="0"/>
    <s v="PROD-005"/>
    <x v="8"/>
    <n v="-19"/>
    <n v="0"/>
    <n v="221.95"/>
    <s v="Venta"/>
    <s v="Global Office"/>
    <n v="4217.05"/>
    <n v="54.214840425531932"/>
    <n v="1030.0819680851066"/>
    <n v="3186.9680319148938"/>
  </r>
  <r>
    <n v="4016"/>
    <x v="589"/>
    <x v="0"/>
    <s v="PROD-006"/>
    <x v="7"/>
    <n v="-49"/>
    <n v="0"/>
    <n v="80.489999999999995"/>
    <s v="Venta"/>
    <s v="CorpTech Solutions"/>
    <n v="3944.0099999999998"/>
    <n v="15.49574137931034"/>
    <n v="759.29132758620665"/>
    <n v="3184.7186724137932"/>
  </r>
  <r>
    <n v="4017"/>
    <x v="589"/>
    <x v="0"/>
    <s v="PROD-001"/>
    <x v="6"/>
    <n v="-26"/>
    <n v="0"/>
    <n v="500.58"/>
    <s v="Venta"/>
    <s v="Venta Directa Online"/>
    <n v="13015.08"/>
    <n v="111.99406451612904"/>
    <n v="2911.8456774193551"/>
    <n v="10103.234322580645"/>
  </r>
  <r>
    <n v="4018"/>
    <x v="589"/>
    <x v="0"/>
    <s v="PROD-008"/>
    <x v="5"/>
    <n v="-6"/>
    <n v="0"/>
    <n v="94.38"/>
    <s v="Venta"/>
    <s v="CorpTech Solutions"/>
    <n v="566.28"/>
    <n v="18.458651685393257"/>
    <n v="110.75191011235954"/>
    <n v="455.52808988764042"/>
  </r>
  <r>
    <n v="4019"/>
    <x v="590"/>
    <x v="0"/>
    <s v="PROD-007"/>
    <x v="0"/>
    <n v="-9"/>
    <n v="0"/>
    <n v="130.61000000000001"/>
    <s v="Venta"/>
    <s v="Global Office"/>
    <n v="1175.4900000000002"/>
    <n v="28.701865793780652"/>
    <n v="258.31679214402584"/>
    <n v="917.1732078559744"/>
  </r>
  <r>
    <n v="4020"/>
    <x v="590"/>
    <x v="0"/>
    <s v="PROD-007"/>
    <x v="0"/>
    <n v="-39"/>
    <n v="0"/>
    <n v="129.57"/>
    <s v="Venta"/>
    <s v="EducaTech"/>
    <n v="5053.2299999999996"/>
    <n v="28.701865793780652"/>
    <n v="1119.3727659574454"/>
    <n v="3933.8572340425544"/>
  </r>
  <r>
    <n v="4021"/>
    <x v="590"/>
    <x v="2"/>
    <s v="PROD-008"/>
    <x v="5"/>
    <n v="91"/>
    <n v="45.93"/>
    <n v="0"/>
    <s v="Compra"/>
    <s v="PowerCell Co,"/>
    <n v="0"/>
    <n v="18.458651685393257"/>
    <n v="0"/>
    <n v="0"/>
  </r>
  <r>
    <n v="4022"/>
    <x v="590"/>
    <x v="1"/>
    <s v="PROD-009"/>
    <x v="3"/>
    <n v="96"/>
    <n v="152.91999999999999"/>
    <n v="0"/>
    <s v="Fabricación"/>
    <s v="N/A"/>
    <n v="0"/>
    <n v="66.956770642201846"/>
    <n v="0"/>
    <n v="0"/>
  </r>
  <r>
    <n v="4023"/>
    <x v="590"/>
    <x v="0"/>
    <s v="PROD-006"/>
    <x v="7"/>
    <n v="-7"/>
    <n v="0"/>
    <n v="79.88"/>
    <s v="Venta"/>
    <s v="EducaTech"/>
    <n v="559.16"/>
    <n v="15.49574137931034"/>
    <n v="108.47018965517238"/>
    <n v="450.68981034482761"/>
  </r>
  <r>
    <n v="4024"/>
    <x v="590"/>
    <x v="0"/>
    <s v="PROD-007"/>
    <x v="0"/>
    <n v="-38"/>
    <n v="0"/>
    <n v="129.61000000000001"/>
    <s v="Venta"/>
    <s v="PC Gamers World"/>
    <n v="4925.18"/>
    <n v="28.701865793780652"/>
    <n v="1090.6709001636648"/>
    <n v="3834.5090998363357"/>
  </r>
  <r>
    <n v="4025"/>
    <x v="590"/>
    <x v="0"/>
    <s v="PROD-005"/>
    <x v="8"/>
    <n v="-34"/>
    <n v="0"/>
    <n v="219.53"/>
    <s v="Venta"/>
    <s v="PC Gamers World"/>
    <n v="7464.02"/>
    <n v="54.214840425531932"/>
    <n v="1843.3045744680858"/>
    <n v="5620.7154255319147"/>
  </r>
  <r>
    <n v="4026"/>
    <x v="591"/>
    <x v="2"/>
    <s v="PROD-004"/>
    <x v="9"/>
    <n v="219"/>
    <n v="182.43"/>
    <n v="0"/>
    <s v="Compra"/>
    <s v="TechSupplies Inc,"/>
    <n v="0"/>
    <n v="81.910562499999997"/>
    <n v="0"/>
    <n v="0"/>
  </r>
  <r>
    <n v="4027"/>
    <x v="591"/>
    <x v="0"/>
    <s v="PROD-003"/>
    <x v="1"/>
    <n v="-44"/>
    <n v="0"/>
    <n v="160.54"/>
    <s v="Venta"/>
    <s v="PC Gamers World"/>
    <n v="7063.7599999999993"/>
    <n v="38.917210440456756"/>
    <n v="1712.3572593800973"/>
    <n v="5351.402740619902"/>
  </r>
  <r>
    <n v="4028"/>
    <x v="591"/>
    <x v="0"/>
    <s v="PROD-006"/>
    <x v="7"/>
    <n v="-46"/>
    <n v="0"/>
    <n v="80.41"/>
    <s v="Venta"/>
    <s v="Global Office"/>
    <n v="3698.8599999999997"/>
    <n v="15.49574137931034"/>
    <n v="712.80410344827567"/>
    <n v="2986.0558965517239"/>
  </r>
  <r>
    <n v="4029"/>
    <x v="591"/>
    <x v="0"/>
    <s v="PROD-004"/>
    <x v="9"/>
    <n v="-43"/>
    <n v="0"/>
    <n v="351.12"/>
    <s v="Venta"/>
    <s v="EducaTech"/>
    <n v="15098.16"/>
    <n v="81.910562499999997"/>
    <n v="3522.1541874999998"/>
    <n v="11576.0058125"/>
  </r>
  <r>
    <n v="4030"/>
    <x v="591"/>
    <x v="0"/>
    <s v="PROD-001"/>
    <x v="6"/>
    <n v="-49"/>
    <n v="0"/>
    <n v="504.32"/>
    <s v="Venta"/>
    <s v="PC Gamers World"/>
    <n v="24711.68"/>
    <n v="111.99406451612904"/>
    <n v="5487.7091612903232"/>
    <n v="19223.970838709676"/>
  </r>
  <r>
    <n v="4031"/>
    <x v="591"/>
    <x v="1"/>
    <s v="PROD-001"/>
    <x v="6"/>
    <n v="100"/>
    <n v="251.07"/>
    <n v="0"/>
    <s v="Fabricación"/>
    <s v="N/A"/>
    <n v="0"/>
    <n v="111.99406451612904"/>
    <n v="0"/>
    <n v="0"/>
  </r>
  <r>
    <n v="4032"/>
    <x v="591"/>
    <x v="2"/>
    <s v="PROD-006"/>
    <x v="7"/>
    <n v="215"/>
    <n v="36.19"/>
    <n v="0"/>
    <s v="Compra"/>
    <s v="PowerCell Co,"/>
    <n v="0"/>
    <n v="15.49574137931034"/>
    <n v="0"/>
    <n v="0"/>
  </r>
  <r>
    <n v="4033"/>
    <x v="592"/>
    <x v="1"/>
    <s v="PROD-001"/>
    <x v="6"/>
    <n v="50"/>
    <n v="246.71"/>
    <n v="0"/>
    <s v="Fabricación"/>
    <s v="N/A"/>
    <n v="0"/>
    <n v="111.99406451612904"/>
    <n v="0"/>
    <n v="0"/>
  </r>
  <r>
    <n v="4034"/>
    <x v="592"/>
    <x v="0"/>
    <s v="PROD-001"/>
    <x v="6"/>
    <n v="-38"/>
    <n v="0"/>
    <n v="496.13"/>
    <s v="Venta"/>
    <s v="Venta Directa Online"/>
    <n v="18852.939999999999"/>
    <n v="111.99406451612904"/>
    <n v="4255.7744516129032"/>
    <n v="14597.165548387096"/>
  </r>
  <r>
    <n v="4035"/>
    <x v="592"/>
    <x v="0"/>
    <s v="PROD-008"/>
    <x v="5"/>
    <n v="-13"/>
    <n v="0"/>
    <n v="95.42"/>
    <s v="Venta"/>
    <s v="Venta Directa Online"/>
    <n v="1240.46"/>
    <n v="18.458651685393257"/>
    <n v="239.96247191011233"/>
    <n v="1000.4975280898877"/>
  </r>
  <r>
    <n v="4036"/>
    <x v="592"/>
    <x v="0"/>
    <s v="PROD-007"/>
    <x v="0"/>
    <n v="-16"/>
    <n v="0"/>
    <n v="131.07"/>
    <s v="Venta"/>
    <s v="Venta Directa Online"/>
    <n v="2097.12"/>
    <n v="28.701865793780652"/>
    <n v="459.22985270049043"/>
    <n v="1637.8901472995094"/>
  </r>
  <r>
    <n v="4037"/>
    <x v="592"/>
    <x v="2"/>
    <s v="PROD-004"/>
    <x v="9"/>
    <n v="55"/>
    <n v="180.36"/>
    <n v="0"/>
    <s v="Compra"/>
    <s v="PowerCell Co,"/>
    <n v="0"/>
    <n v="81.910562499999997"/>
    <n v="0"/>
    <n v="0"/>
  </r>
  <r>
    <n v="4038"/>
    <x v="592"/>
    <x v="2"/>
    <s v="PROD-003"/>
    <x v="1"/>
    <n v="246"/>
    <n v="83.9"/>
    <n v="0"/>
    <s v="Compra"/>
    <s v="Componentes Globales"/>
    <n v="0"/>
    <n v="38.917210440456756"/>
    <n v="0"/>
    <n v="0"/>
  </r>
  <r>
    <n v="4039"/>
    <x v="593"/>
    <x v="0"/>
    <s v="PROD-008"/>
    <x v="5"/>
    <n v="-48"/>
    <n v="0"/>
    <n v="95.09"/>
    <s v="Venta"/>
    <s v="Global Office"/>
    <n v="4564.32"/>
    <n v="18.458651685393257"/>
    <n v="886.01528089887631"/>
    <n v="3678.3047191011233"/>
  </r>
  <r>
    <n v="4040"/>
    <x v="593"/>
    <x v="0"/>
    <s v="PROD-009"/>
    <x v="3"/>
    <n v="-10"/>
    <n v="0"/>
    <n v="301.16000000000003"/>
    <s v="Venta"/>
    <s v="EducaTech"/>
    <n v="3011.6000000000004"/>
    <n v="66.956770642201846"/>
    <n v="669.56770642201843"/>
    <n v="2342.0322935779818"/>
  </r>
  <r>
    <n v="4041"/>
    <x v="593"/>
    <x v="2"/>
    <s v="PROD-005"/>
    <x v="8"/>
    <n v="265"/>
    <n v="119.16"/>
    <n v="0"/>
    <s v="Compra"/>
    <s v="TechSupplies Inc,"/>
    <n v="0"/>
    <n v="54.214840425531932"/>
    <n v="0"/>
    <n v="0"/>
  </r>
  <r>
    <n v="4042"/>
    <x v="593"/>
    <x v="2"/>
    <s v="PROD-008"/>
    <x v="5"/>
    <n v="101"/>
    <n v="44.3"/>
    <n v="0"/>
    <s v="Compra"/>
    <s v="TechSupplies Inc,"/>
    <n v="0"/>
    <n v="18.458651685393257"/>
    <n v="0"/>
    <n v="0"/>
  </r>
  <r>
    <n v="4043"/>
    <x v="593"/>
    <x v="1"/>
    <s v="PROD-002"/>
    <x v="2"/>
    <n v="70"/>
    <n v="442.51"/>
    <n v="0"/>
    <s v="Fabricación"/>
    <s v="N/A"/>
    <n v="0"/>
    <n v="206.67616747181975"/>
    <n v="0"/>
    <n v="0"/>
  </r>
  <r>
    <n v="4044"/>
    <x v="593"/>
    <x v="2"/>
    <s v="PROD-004"/>
    <x v="9"/>
    <n v="81"/>
    <n v="180.29"/>
    <n v="0"/>
    <s v="Compra"/>
    <s v="VisionParts"/>
    <n v="0"/>
    <n v="81.910562499999997"/>
    <n v="0"/>
    <n v="0"/>
  </r>
  <r>
    <n v="4045"/>
    <x v="593"/>
    <x v="0"/>
    <s v="PROD-004"/>
    <x v="9"/>
    <n v="-22"/>
    <n v="0"/>
    <n v="347.68"/>
    <s v="Venta"/>
    <s v="CorpTech Solutions"/>
    <n v="7648.96"/>
    <n v="81.910562499999997"/>
    <n v="1802.032375"/>
    <n v="5846.9276250000003"/>
  </r>
  <r>
    <n v="4046"/>
    <x v="594"/>
    <x v="2"/>
    <s v="PROD-006"/>
    <x v="7"/>
    <n v="288"/>
    <n v="35.97"/>
    <n v="0"/>
    <s v="Compra"/>
    <s v="PowerCell Co,"/>
    <n v="0"/>
    <n v="15.49574137931034"/>
    <n v="0"/>
    <n v="0"/>
  </r>
  <r>
    <n v="4047"/>
    <x v="594"/>
    <x v="2"/>
    <s v="PROD-005"/>
    <x v="8"/>
    <n v="285"/>
    <n v="119.26"/>
    <n v="0"/>
    <s v="Compra"/>
    <s v="PowerCell Co,"/>
    <n v="0"/>
    <n v="54.214840425531932"/>
    <n v="0"/>
    <n v="0"/>
  </r>
  <r>
    <n v="4048"/>
    <x v="594"/>
    <x v="0"/>
    <s v="PROD-007"/>
    <x v="0"/>
    <n v="-20"/>
    <n v="0"/>
    <n v="129.19"/>
    <s v="Venta"/>
    <s v="EducaTech"/>
    <n v="2583.8000000000002"/>
    <n v="28.701865793780652"/>
    <n v="574.03731587561299"/>
    <n v="2009.7626841243873"/>
  </r>
  <r>
    <n v="4049"/>
    <x v="594"/>
    <x v="2"/>
    <s v="PROD-010"/>
    <x v="4"/>
    <n v="103"/>
    <n v="25.18"/>
    <n v="0"/>
    <s v="Compra"/>
    <s v="TechSupplies Inc,"/>
    <n v="0"/>
    <n v="10.520482758620702"/>
    <n v="0"/>
    <n v="0"/>
  </r>
  <r>
    <n v="4050"/>
    <x v="594"/>
    <x v="1"/>
    <s v="PROD-001"/>
    <x v="6"/>
    <n v="63"/>
    <n v="249.94"/>
    <n v="0"/>
    <s v="Fabricación"/>
    <s v="N/A"/>
    <n v="0"/>
    <n v="111.99406451612904"/>
    <n v="0"/>
    <n v="0"/>
  </r>
  <r>
    <n v="4051"/>
    <x v="594"/>
    <x v="0"/>
    <s v="PROD-008"/>
    <x v="5"/>
    <n v="-11"/>
    <n v="0"/>
    <n v="94.67"/>
    <s v="Venta"/>
    <s v="PC Gamers World"/>
    <n v="1041.3700000000001"/>
    <n v="18.458651685393257"/>
    <n v="203.04516853932583"/>
    <n v="838.32483146067432"/>
  </r>
  <r>
    <n v="4052"/>
    <x v="594"/>
    <x v="2"/>
    <s v="PROD-006"/>
    <x v="7"/>
    <n v="171"/>
    <n v="35.909999999999997"/>
    <n v="0"/>
    <s v="Compra"/>
    <s v="PowerCell Co,"/>
    <n v="0"/>
    <n v="15.49574137931034"/>
    <n v="0"/>
    <n v="0"/>
  </r>
  <r>
    <n v="4053"/>
    <x v="595"/>
    <x v="0"/>
    <s v="PROD-009"/>
    <x v="3"/>
    <n v="-33"/>
    <n v="0"/>
    <n v="300.41000000000003"/>
    <s v="Venta"/>
    <s v="CorpTech Solutions"/>
    <n v="9913.5300000000007"/>
    <n v="66.956770642201846"/>
    <n v="2209.5734311926608"/>
    <n v="7703.9565688073399"/>
  </r>
  <r>
    <n v="4054"/>
    <x v="595"/>
    <x v="0"/>
    <s v="PROD-004"/>
    <x v="9"/>
    <n v="-43"/>
    <n v="0"/>
    <n v="347.61"/>
    <s v="Venta"/>
    <s v="Venta Directa Online"/>
    <n v="14947.230000000001"/>
    <n v="81.910562499999997"/>
    <n v="3522.1541874999998"/>
    <n v="11425.075812500001"/>
  </r>
  <r>
    <n v="4055"/>
    <x v="595"/>
    <x v="0"/>
    <s v="PROD-006"/>
    <x v="7"/>
    <n v="-50"/>
    <n v="0"/>
    <n v="80.73"/>
    <s v="Venta"/>
    <s v="Venta Directa Online"/>
    <n v="4036.5"/>
    <n v="15.49574137931034"/>
    <n v="774.78706896551705"/>
    <n v="3261.7129310344831"/>
  </r>
  <r>
    <n v="4056"/>
    <x v="595"/>
    <x v="0"/>
    <s v="PROD-005"/>
    <x v="8"/>
    <n v="-13"/>
    <n v="0"/>
    <n v="220.75"/>
    <s v="Venta"/>
    <s v="CorpTech Solutions"/>
    <n v="2869.75"/>
    <n v="54.214840425531932"/>
    <n v="704.7929255319151"/>
    <n v="2164.957074468085"/>
  </r>
  <r>
    <n v="4057"/>
    <x v="595"/>
    <x v="0"/>
    <s v="PROD-006"/>
    <x v="7"/>
    <n v="-48"/>
    <n v="0"/>
    <n v="79.650000000000006"/>
    <s v="Venta"/>
    <s v="EducaTech"/>
    <n v="3823.2000000000003"/>
    <n v="15.49574137931034"/>
    <n v="743.79558620689636"/>
    <n v="3079.4044137931041"/>
  </r>
  <r>
    <n v="4058"/>
    <x v="595"/>
    <x v="2"/>
    <s v="PROD-006"/>
    <x v="7"/>
    <n v="103"/>
    <n v="35.94"/>
    <n v="0"/>
    <s v="Compra"/>
    <s v="Componentes Globales"/>
    <n v="0"/>
    <n v="15.49574137931034"/>
    <n v="0"/>
    <n v="0"/>
  </r>
  <r>
    <n v="4059"/>
    <x v="595"/>
    <x v="0"/>
    <s v="PROD-006"/>
    <x v="7"/>
    <n v="-44"/>
    <n v="0"/>
    <n v="79.73"/>
    <s v="Venta"/>
    <s v="EducaTech"/>
    <n v="3508.1200000000003"/>
    <n v="15.49574137931034"/>
    <n v="681.81262068965498"/>
    <n v="2826.3073793103454"/>
  </r>
  <r>
    <n v="4060"/>
    <x v="596"/>
    <x v="2"/>
    <s v="PROD-007"/>
    <x v="0"/>
    <n v="289"/>
    <n v="65.22"/>
    <n v="0"/>
    <s v="Compra"/>
    <s v="TechSupplies Inc,"/>
    <n v="0"/>
    <n v="28.701865793780652"/>
    <n v="0"/>
    <n v="0"/>
  </r>
  <r>
    <n v="4061"/>
    <x v="596"/>
    <x v="2"/>
    <s v="PROD-008"/>
    <x v="5"/>
    <n v="60"/>
    <n v="45.31"/>
    <n v="0"/>
    <s v="Compra"/>
    <s v="Componentes Globales"/>
    <n v="0"/>
    <n v="18.458651685393257"/>
    <n v="0"/>
    <n v="0"/>
  </r>
  <r>
    <n v="4062"/>
    <x v="596"/>
    <x v="0"/>
    <s v="PROD-010"/>
    <x v="4"/>
    <n v="-26"/>
    <n v="0"/>
    <n v="60.2"/>
    <s v="Venta"/>
    <s v="CorpTech Solutions"/>
    <n v="1565.2"/>
    <n v="10.520482758620702"/>
    <n v="273.53255172413822"/>
    <n v="1291.6674482758617"/>
  </r>
  <r>
    <n v="4063"/>
    <x v="596"/>
    <x v="0"/>
    <s v="PROD-008"/>
    <x v="5"/>
    <n v="-17"/>
    <n v="0"/>
    <n v="94.49"/>
    <s v="Venta"/>
    <s v="CorpTech Solutions"/>
    <n v="1606.33"/>
    <n v="18.458651685393257"/>
    <n v="313.79707865168535"/>
    <n v="1292.5329213483146"/>
  </r>
  <r>
    <n v="4064"/>
    <x v="596"/>
    <x v="0"/>
    <s v="PROD-004"/>
    <x v="9"/>
    <n v="-42"/>
    <n v="0"/>
    <n v="352.55"/>
    <s v="Venta"/>
    <s v="Global Office"/>
    <n v="14807.1"/>
    <n v="81.910562499999997"/>
    <n v="3440.2436250000001"/>
    <n v="11366.856374999999"/>
  </r>
  <r>
    <n v="4065"/>
    <x v="596"/>
    <x v="2"/>
    <s v="PROD-005"/>
    <x v="8"/>
    <n v="299"/>
    <n v="117.95"/>
    <n v="0"/>
    <s v="Compra"/>
    <s v="Componentes Globales"/>
    <n v="0"/>
    <n v="54.214840425531932"/>
    <n v="0"/>
    <n v="0"/>
  </r>
  <r>
    <n v="4066"/>
    <x v="596"/>
    <x v="2"/>
    <s v="PROD-003"/>
    <x v="1"/>
    <n v="207"/>
    <n v="86.5"/>
    <n v="0"/>
    <s v="Compra"/>
    <s v="Componentes Globales"/>
    <n v="0"/>
    <n v="38.917210440456756"/>
    <n v="0"/>
    <n v="0"/>
  </r>
  <r>
    <n v="4067"/>
    <x v="597"/>
    <x v="0"/>
    <s v="PROD-008"/>
    <x v="5"/>
    <n v="-47"/>
    <n v="0"/>
    <n v="95.94"/>
    <s v="Venta"/>
    <s v="Global Office"/>
    <n v="4509.18"/>
    <n v="18.458651685393257"/>
    <n v="867.55662921348301"/>
    <n v="3641.6233707865172"/>
  </r>
  <r>
    <n v="4068"/>
    <x v="597"/>
    <x v="0"/>
    <s v="PROD-010"/>
    <x v="4"/>
    <n v="-16"/>
    <n v="0"/>
    <n v="59.77"/>
    <s v="Venta"/>
    <s v="EducaTech"/>
    <n v="956.32"/>
    <n v="10.520482758620702"/>
    <n v="168.32772413793123"/>
    <n v="787.99227586206882"/>
  </r>
  <r>
    <n v="4069"/>
    <x v="597"/>
    <x v="2"/>
    <s v="PROD-005"/>
    <x v="8"/>
    <n v="154"/>
    <n v="121.27"/>
    <n v="0"/>
    <s v="Compra"/>
    <s v="Componentes Globales"/>
    <n v="0"/>
    <n v="54.214840425531932"/>
    <n v="0"/>
    <n v="0"/>
  </r>
  <r>
    <n v="4070"/>
    <x v="597"/>
    <x v="0"/>
    <s v="PROD-001"/>
    <x v="6"/>
    <n v="-42"/>
    <n v="0"/>
    <n v="499.63"/>
    <s v="Venta"/>
    <s v="Global Office"/>
    <n v="20984.46"/>
    <n v="111.99406451612904"/>
    <n v="4703.7507096774198"/>
    <n v="16280.709290322578"/>
  </r>
  <r>
    <n v="4071"/>
    <x v="597"/>
    <x v="2"/>
    <s v="PROD-004"/>
    <x v="9"/>
    <n v="124"/>
    <n v="182.78"/>
    <n v="0"/>
    <s v="Compra"/>
    <s v="Componentes Globales"/>
    <n v="0"/>
    <n v="81.910562499999997"/>
    <n v="0"/>
    <n v="0"/>
  </r>
  <r>
    <n v="4072"/>
    <x v="597"/>
    <x v="2"/>
    <s v="PROD-007"/>
    <x v="0"/>
    <n v="55"/>
    <n v="64.489999999999995"/>
    <n v="0"/>
    <s v="Compra"/>
    <s v="PowerCell Co,"/>
    <n v="0"/>
    <n v="28.701865793780652"/>
    <n v="0"/>
    <n v="0"/>
  </r>
  <r>
    <n v="4073"/>
    <x v="598"/>
    <x v="2"/>
    <s v="PROD-005"/>
    <x v="8"/>
    <n v="79"/>
    <n v="118.94"/>
    <n v="0"/>
    <s v="Compra"/>
    <s v="TechSupplies Inc,"/>
    <n v="0"/>
    <n v="54.214840425531932"/>
    <n v="0"/>
    <n v="0"/>
  </r>
  <r>
    <n v="4074"/>
    <x v="598"/>
    <x v="0"/>
    <s v="PROD-001"/>
    <x v="6"/>
    <n v="-15"/>
    <n v="0"/>
    <n v="499.34"/>
    <s v="Venta"/>
    <s v="CorpTech Solutions"/>
    <n v="7490.0999999999995"/>
    <n v="111.99406451612904"/>
    <n v="1679.9109677419356"/>
    <n v="5810.1890322580639"/>
  </r>
  <r>
    <n v="4075"/>
    <x v="598"/>
    <x v="1"/>
    <s v="PROD-002"/>
    <x v="2"/>
    <n v="40"/>
    <n v="452.46"/>
    <n v="0"/>
    <s v="Fabricación"/>
    <s v="N/A"/>
    <n v="0"/>
    <n v="206.67616747181975"/>
    <n v="0"/>
    <n v="0"/>
  </r>
  <r>
    <n v="4076"/>
    <x v="598"/>
    <x v="0"/>
    <s v="PROD-002"/>
    <x v="2"/>
    <n v="-22"/>
    <n v="0"/>
    <n v="902.74"/>
    <s v="Venta"/>
    <s v="Venta Directa Online"/>
    <n v="19860.28"/>
    <n v="206.67616747181975"/>
    <n v="4546.8756843800347"/>
    <n v="15313.404315619964"/>
  </r>
  <r>
    <n v="4077"/>
    <x v="598"/>
    <x v="0"/>
    <s v="PROD-006"/>
    <x v="7"/>
    <n v="-13"/>
    <n v="0"/>
    <n v="80.59"/>
    <s v="Venta"/>
    <s v="Venta Directa Online"/>
    <n v="1047.67"/>
    <n v="15.49574137931034"/>
    <n v="201.44463793103444"/>
    <n v="846.22536206896564"/>
  </r>
  <r>
    <n v="4078"/>
    <x v="598"/>
    <x v="0"/>
    <s v="PROD-006"/>
    <x v="7"/>
    <n v="-44"/>
    <n v="0"/>
    <n v="79.650000000000006"/>
    <s v="Venta"/>
    <s v="Venta Directa Online"/>
    <n v="3504.6000000000004"/>
    <n v="15.49574137931034"/>
    <n v="681.81262068965498"/>
    <n v="2822.7873793103454"/>
  </r>
  <r>
    <n v="4079"/>
    <x v="598"/>
    <x v="1"/>
    <s v="PROD-002"/>
    <x v="2"/>
    <n v="87"/>
    <n v="446.38"/>
    <n v="0"/>
    <s v="Fabricación"/>
    <s v="N/A"/>
    <n v="0"/>
    <n v="206.67616747181975"/>
    <n v="0"/>
    <n v="0"/>
  </r>
  <r>
    <n v="4080"/>
    <x v="599"/>
    <x v="2"/>
    <s v="PROD-005"/>
    <x v="8"/>
    <n v="260"/>
    <n v="118.37"/>
    <n v="0"/>
    <s v="Compra"/>
    <s v="TechSupplies Inc,"/>
    <n v="0"/>
    <n v="54.214840425531932"/>
    <n v="0"/>
    <n v="0"/>
  </r>
  <r>
    <n v="4081"/>
    <x v="599"/>
    <x v="1"/>
    <s v="PROD-009"/>
    <x v="3"/>
    <n v="100"/>
    <n v="151.53"/>
    <n v="0"/>
    <s v="Fabricación"/>
    <s v="N/A"/>
    <n v="0"/>
    <n v="66.956770642201846"/>
    <n v="0"/>
    <n v="0"/>
  </r>
  <r>
    <n v="4082"/>
    <x v="599"/>
    <x v="0"/>
    <s v="PROD-007"/>
    <x v="0"/>
    <n v="-13"/>
    <n v="0"/>
    <n v="130.80000000000001"/>
    <s v="Venta"/>
    <s v="Venta Directa Online"/>
    <n v="1700.4"/>
    <n v="28.701865793780652"/>
    <n v="373.12425531914846"/>
    <n v="1327.2757446808516"/>
  </r>
  <r>
    <n v="4083"/>
    <x v="599"/>
    <x v="1"/>
    <s v="PROD-001"/>
    <x v="6"/>
    <n v="86"/>
    <n v="249.83"/>
    <n v="0"/>
    <s v="Fabricación"/>
    <s v="N/A"/>
    <n v="0"/>
    <n v="111.99406451612904"/>
    <n v="0"/>
    <n v="0"/>
  </r>
  <r>
    <n v="4084"/>
    <x v="599"/>
    <x v="2"/>
    <s v="PROD-005"/>
    <x v="8"/>
    <n v="135"/>
    <n v="119.02"/>
    <n v="0"/>
    <s v="Compra"/>
    <s v="Componentes Globales"/>
    <n v="0"/>
    <n v="54.214840425531932"/>
    <n v="0"/>
    <n v="0"/>
  </r>
  <r>
    <n v="4085"/>
    <x v="599"/>
    <x v="2"/>
    <s v="PROD-007"/>
    <x v="0"/>
    <n v="151"/>
    <n v="65.849999999999994"/>
    <n v="0"/>
    <s v="Compra"/>
    <s v="Componentes Globales"/>
    <n v="0"/>
    <n v="28.701865793780652"/>
    <n v="0"/>
    <n v="0"/>
  </r>
  <r>
    <n v="4086"/>
    <x v="599"/>
    <x v="2"/>
    <s v="PROD-003"/>
    <x v="1"/>
    <n v="60"/>
    <n v="85.26"/>
    <n v="0"/>
    <s v="Compra"/>
    <s v="Componentes Globales"/>
    <n v="0"/>
    <n v="38.917210440456756"/>
    <n v="0"/>
    <n v="0"/>
  </r>
  <r>
    <n v="4087"/>
    <x v="600"/>
    <x v="0"/>
    <s v="PROD-006"/>
    <x v="7"/>
    <n v="-29"/>
    <n v="0"/>
    <n v="80.09"/>
    <s v="Venta"/>
    <s v="PC Gamers World"/>
    <n v="2322.61"/>
    <n v="15.49574137931034"/>
    <n v="449.37649999999985"/>
    <n v="1873.2335000000003"/>
  </r>
  <r>
    <n v="4088"/>
    <x v="600"/>
    <x v="0"/>
    <s v="PROD-008"/>
    <x v="5"/>
    <n v="-19"/>
    <n v="0"/>
    <n v="95.47"/>
    <s v="Venta"/>
    <s v="PC Gamers World"/>
    <n v="1813.93"/>
    <n v="18.458651685393257"/>
    <n v="350.71438202247185"/>
    <n v="1463.2156179775282"/>
  </r>
  <r>
    <n v="4089"/>
    <x v="600"/>
    <x v="0"/>
    <s v="PROD-010"/>
    <x v="4"/>
    <n v="-26"/>
    <n v="0"/>
    <n v="60.2"/>
    <s v="Venta"/>
    <s v="Global Office"/>
    <n v="1565.2"/>
    <n v="10.520482758620702"/>
    <n v="273.53255172413822"/>
    <n v="1291.6674482758617"/>
  </r>
  <r>
    <n v="4090"/>
    <x v="600"/>
    <x v="2"/>
    <s v="PROD-005"/>
    <x v="8"/>
    <n v="249"/>
    <n v="119.04"/>
    <n v="0"/>
    <s v="Compra"/>
    <s v="Componentes Globales"/>
    <n v="0"/>
    <n v="54.214840425531932"/>
    <n v="0"/>
    <n v="0"/>
  </r>
  <r>
    <n v="4091"/>
    <x v="600"/>
    <x v="0"/>
    <s v="PROD-009"/>
    <x v="3"/>
    <n v="-36"/>
    <n v="0"/>
    <n v="296.58999999999997"/>
    <s v="Venta"/>
    <s v="EducaTech"/>
    <n v="10677.24"/>
    <n v="66.956770642201846"/>
    <n v="2410.4437431192664"/>
    <n v="8266.7962568807343"/>
  </r>
  <r>
    <n v="4092"/>
    <x v="600"/>
    <x v="0"/>
    <s v="PROD-008"/>
    <x v="5"/>
    <n v="-45"/>
    <n v="0"/>
    <n v="95.92"/>
    <s v="Venta"/>
    <s v="PC Gamers World"/>
    <n v="4316.3999999999996"/>
    <n v="18.458651685393257"/>
    <n v="830.63932584269651"/>
    <n v="3485.7606741573031"/>
  </r>
  <r>
    <n v="4093"/>
    <x v="600"/>
    <x v="2"/>
    <s v="PROD-008"/>
    <x v="5"/>
    <n v="216"/>
    <n v="44.97"/>
    <n v="0"/>
    <s v="Compra"/>
    <s v="TechSupplies Inc,"/>
    <n v="0"/>
    <n v="18.458651685393257"/>
    <n v="0"/>
    <n v="0"/>
  </r>
  <r>
    <n v="4094"/>
    <x v="601"/>
    <x v="2"/>
    <s v="PROD-005"/>
    <x v="8"/>
    <n v="232"/>
    <n v="122.13"/>
    <n v="0"/>
    <s v="Compra"/>
    <s v="VisionParts"/>
    <n v="0"/>
    <n v="54.214840425531932"/>
    <n v="0"/>
    <n v="0"/>
  </r>
  <r>
    <n v="4095"/>
    <x v="601"/>
    <x v="1"/>
    <s v="PROD-009"/>
    <x v="3"/>
    <n v="20"/>
    <n v="149.21"/>
    <n v="0"/>
    <s v="Fabricación"/>
    <s v="N/A"/>
    <n v="0"/>
    <n v="66.956770642201846"/>
    <n v="0"/>
    <n v="0"/>
  </r>
  <r>
    <n v="4096"/>
    <x v="601"/>
    <x v="0"/>
    <s v="PROD-002"/>
    <x v="2"/>
    <n v="-15"/>
    <n v="0"/>
    <n v="892.12"/>
    <s v="Venta"/>
    <s v="PC Gamers World"/>
    <n v="13381.8"/>
    <n v="206.67616747181975"/>
    <n v="3100.1425120772965"/>
    <n v="10281.657487922703"/>
  </r>
  <r>
    <n v="4097"/>
    <x v="601"/>
    <x v="1"/>
    <s v="PROD-009"/>
    <x v="3"/>
    <n v="32"/>
    <n v="149.91"/>
    <n v="0"/>
    <s v="Fabricación"/>
    <s v="N/A"/>
    <n v="0"/>
    <n v="66.956770642201846"/>
    <n v="0"/>
    <n v="0"/>
  </r>
  <r>
    <n v="4098"/>
    <x v="601"/>
    <x v="0"/>
    <s v="PROD-010"/>
    <x v="4"/>
    <n v="-9"/>
    <n v="0"/>
    <n v="60.08"/>
    <s v="Venta"/>
    <s v="CorpTech Solutions"/>
    <n v="540.72"/>
    <n v="10.520482758620702"/>
    <n v="94.684344827586315"/>
    <n v="446.03565517241373"/>
  </r>
  <r>
    <n v="4099"/>
    <x v="601"/>
    <x v="2"/>
    <s v="PROD-005"/>
    <x v="8"/>
    <n v="224"/>
    <n v="122.09"/>
    <n v="0"/>
    <s v="Compra"/>
    <s v="PowerCell Co,"/>
    <n v="0"/>
    <n v="54.214840425531932"/>
    <n v="0"/>
    <n v="0"/>
  </r>
  <r>
    <n v="4100"/>
    <x v="601"/>
    <x v="2"/>
    <s v="PROD-006"/>
    <x v="7"/>
    <n v="125"/>
    <n v="35.22"/>
    <n v="0"/>
    <s v="Compra"/>
    <s v="VisionParts"/>
    <n v="0"/>
    <n v="15.49574137931034"/>
    <n v="0"/>
    <n v="0"/>
  </r>
  <r>
    <n v="4101"/>
    <x v="602"/>
    <x v="2"/>
    <s v="PROD-004"/>
    <x v="9"/>
    <n v="247"/>
    <n v="178.77"/>
    <n v="0"/>
    <s v="Compra"/>
    <s v="TechSupplies Inc,"/>
    <n v="0"/>
    <n v="81.910562499999997"/>
    <n v="0"/>
    <n v="0"/>
  </r>
  <r>
    <n v="4102"/>
    <x v="602"/>
    <x v="0"/>
    <s v="PROD-010"/>
    <x v="4"/>
    <n v="-45"/>
    <n v="0"/>
    <n v="59.47"/>
    <s v="Venta"/>
    <s v="CorpTech Solutions"/>
    <n v="2676.15"/>
    <n v="10.520482758620702"/>
    <n v="473.42172413793156"/>
    <n v="2202.7282758620686"/>
  </r>
  <r>
    <n v="4103"/>
    <x v="602"/>
    <x v="0"/>
    <s v="PROD-007"/>
    <x v="0"/>
    <n v="-35"/>
    <n v="0"/>
    <n v="130.6"/>
    <s v="Venta"/>
    <s v="Venta Directa Online"/>
    <n v="4571"/>
    <n v="28.701865793780652"/>
    <n v="1004.5653027823228"/>
    <n v="3566.4346972176772"/>
  </r>
  <r>
    <n v="4104"/>
    <x v="602"/>
    <x v="0"/>
    <s v="PROD-003"/>
    <x v="1"/>
    <n v="-47"/>
    <n v="0"/>
    <n v="158.43"/>
    <s v="Venta"/>
    <s v="Global Office"/>
    <n v="7446.21"/>
    <n v="38.917210440456756"/>
    <n v="1829.1088907014675"/>
    <n v="5617.1011092985327"/>
  </r>
  <r>
    <n v="4105"/>
    <x v="602"/>
    <x v="0"/>
    <s v="PROD-009"/>
    <x v="3"/>
    <n v="-30"/>
    <n v="0"/>
    <n v="298.24"/>
    <s v="Venta"/>
    <s v="Global Office"/>
    <n v="8947.2000000000007"/>
    <n v="66.956770642201846"/>
    <n v="2008.7031192660554"/>
    <n v="6938.4968807339455"/>
  </r>
  <r>
    <n v="4106"/>
    <x v="602"/>
    <x v="0"/>
    <s v="PROD-010"/>
    <x v="4"/>
    <n v="-42"/>
    <n v="0"/>
    <n v="60.23"/>
    <s v="Venta"/>
    <s v="Venta Directa Online"/>
    <n v="2529.66"/>
    <n v="10.520482758620702"/>
    <n v="441.86027586206944"/>
    <n v="2087.7997241379303"/>
  </r>
  <r>
    <n v="4107"/>
    <x v="602"/>
    <x v="0"/>
    <s v="PROD-004"/>
    <x v="9"/>
    <n v="-37"/>
    <n v="0"/>
    <n v="350.94"/>
    <s v="Venta"/>
    <s v="Global Office"/>
    <n v="12984.78"/>
    <n v="81.910562499999997"/>
    <n v="3030.6908125"/>
    <n v="9954.0891875000016"/>
  </r>
  <r>
    <n v="4108"/>
    <x v="603"/>
    <x v="2"/>
    <s v="PROD-004"/>
    <x v="9"/>
    <n v="235"/>
    <n v="182.7"/>
    <n v="0"/>
    <s v="Compra"/>
    <s v="VisionParts"/>
    <n v="0"/>
    <n v="81.910562499999997"/>
    <n v="0"/>
    <n v="0"/>
  </r>
  <r>
    <n v="4109"/>
    <x v="603"/>
    <x v="0"/>
    <s v="PROD-010"/>
    <x v="4"/>
    <n v="-17"/>
    <n v="0"/>
    <n v="60.1"/>
    <s v="Venta"/>
    <s v="CorpTech Solutions"/>
    <n v="1021.7"/>
    <n v="10.520482758620702"/>
    <n v="178.84820689655191"/>
    <n v="842.85179310344813"/>
  </r>
  <r>
    <n v="4110"/>
    <x v="603"/>
    <x v="1"/>
    <s v="PROD-002"/>
    <x v="2"/>
    <n v="34"/>
    <n v="457.71"/>
    <n v="0"/>
    <s v="Fabricación"/>
    <s v="N/A"/>
    <n v="0"/>
    <n v="206.67616747181975"/>
    <n v="0"/>
    <n v="0"/>
  </r>
  <r>
    <n v="4111"/>
    <x v="603"/>
    <x v="0"/>
    <s v="PROD-004"/>
    <x v="9"/>
    <n v="-11"/>
    <n v="0"/>
    <n v="350.35"/>
    <s v="Venta"/>
    <s v="PC Gamers World"/>
    <n v="3853.8500000000004"/>
    <n v="81.910562499999997"/>
    <n v="901.0161875"/>
    <n v="2952.8338125000005"/>
  </r>
  <r>
    <n v="4112"/>
    <x v="603"/>
    <x v="0"/>
    <s v="PROD-008"/>
    <x v="5"/>
    <n v="-6"/>
    <n v="0"/>
    <n v="94.46"/>
    <s v="Venta"/>
    <s v="Venta Directa Online"/>
    <n v="566.76"/>
    <n v="18.458651685393257"/>
    <n v="110.75191011235954"/>
    <n v="456.00808988764044"/>
  </r>
  <r>
    <n v="4113"/>
    <x v="603"/>
    <x v="2"/>
    <s v="PROD-008"/>
    <x v="5"/>
    <n v="200"/>
    <n v="45.53"/>
    <n v="0"/>
    <s v="Compra"/>
    <s v="TechSupplies Inc,"/>
    <n v="0"/>
    <n v="18.458651685393257"/>
    <n v="0"/>
    <n v="0"/>
  </r>
  <r>
    <n v="4114"/>
    <x v="604"/>
    <x v="0"/>
    <s v="PROD-004"/>
    <x v="9"/>
    <n v="-32"/>
    <n v="0"/>
    <n v="349.14"/>
    <s v="Venta"/>
    <s v="PC Gamers World"/>
    <n v="11172.48"/>
    <n v="81.910562499999997"/>
    <n v="2621.1379999999999"/>
    <n v="8551.3420000000006"/>
  </r>
  <r>
    <n v="4115"/>
    <x v="604"/>
    <x v="1"/>
    <s v="PROD-009"/>
    <x v="3"/>
    <n v="89"/>
    <n v="151.83000000000001"/>
    <n v="0"/>
    <s v="Fabricación"/>
    <s v="N/A"/>
    <n v="0"/>
    <n v="66.956770642201846"/>
    <n v="0"/>
    <n v="0"/>
  </r>
  <r>
    <n v="4116"/>
    <x v="604"/>
    <x v="0"/>
    <s v="PROD-008"/>
    <x v="5"/>
    <n v="-24"/>
    <n v="0"/>
    <n v="95"/>
    <s v="Venta"/>
    <s v="PC Gamers World"/>
    <n v="2280"/>
    <n v="18.458651685393257"/>
    <n v="443.00764044943816"/>
    <n v="1836.9923595505618"/>
  </r>
  <r>
    <n v="4117"/>
    <x v="604"/>
    <x v="1"/>
    <s v="PROD-002"/>
    <x v="2"/>
    <n v="81"/>
    <n v="456.6"/>
    <n v="0"/>
    <s v="Fabricación"/>
    <s v="N/A"/>
    <n v="0"/>
    <n v="206.67616747181975"/>
    <n v="0"/>
    <n v="0"/>
  </r>
  <r>
    <n v="4118"/>
    <x v="604"/>
    <x v="2"/>
    <s v="PROD-008"/>
    <x v="5"/>
    <n v="197"/>
    <n v="44.8"/>
    <n v="0"/>
    <s v="Compra"/>
    <s v="VisionParts"/>
    <n v="0"/>
    <n v="18.458651685393257"/>
    <n v="0"/>
    <n v="0"/>
  </r>
  <r>
    <n v="4119"/>
    <x v="604"/>
    <x v="0"/>
    <s v="PROD-002"/>
    <x v="2"/>
    <n v="-16"/>
    <n v="0"/>
    <n v="892.51"/>
    <s v="Venta"/>
    <s v="EducaTech"/>
    <n v="14280.16"/>
    <n v="206.67616747181975"/>
    <n v="3306.818679549116"/>
    <n v="10973.341320450883"/>
  </r>
  <r>
    <n v="4120"/>
    <x v="604"/>
    <x v="0"/>
    <s v="PROD-008"/>
    <x v="5"/>
    <n v="-23"/>
    <n v="0"/>
    <n v="94.32"/>
    <s v="Venta"/>
    <s v="CorpTech Solutions"/>
    <n v="2169.3599999999997"/>
    <n v="18.458651685393257"/>
    <n v="424.54898876404491"/>
    <n v="1744.8110112359548"/>
  </r>
  <r>
    <n v="4121"/>
    <x v="605"/>
    <x v="0"/>
    <s v="PROD-005"/>
    <x v="8"/>
    <n v="-11"/>
    <n v="0"/>
    <n v="221.48"/>
    <s v="Venta"/>
    <s v="EducaTech"/>
    <n v="2436.2799999999997"/>
    <n v="54.214840425531932"/>
    <n v="596.36324468085127"/>
    <n v="1839.9167553191485"/>
  </r>
  <r>
    <n v="4122"/>
    <x v="605"/>
    <x v="1"/>
    <s v="PROD-002"/>
    <x v="2"/>
    <n v="69"/>
    <n v="457.72"/>
    <n v="0"/>
    <s v="Fabricación"/>
    <s v="N/A"/>
    <n v="0"/>
    <n v="206.67616747181975"/>
    <n v="0"/>
    <n v="0"/>
  </r>
  <r>
    <n v="4123"/>
    <x v="605"/>
    <x v="2"/>
    <s v="PROD-006"/>
    <x v="7"/>
    <n v="176"/>
    <n v="36.299999999999997"/>
    <n v="0"/>
    <s v="Compra"/>
    <s v="PowerCell Co,"/>
    <n v="0"/>
    <n v="15.49574137931034"/>
    <n v="0"/>
    <n v="0"/>
  </r>
  <r>
    <n v="4124"/>
    <x v="605"/>
    <x v="2"/>
    <s v="PROD-006"/>
    <x v="7"/>
    <n v="289"/>
    <n v="35.94"/>
    <n v="0"/>
    <s v="Compra"/>
    <s v="TechSupplies Inc,"/>
    <n v="0"/>
    <n v="15.49574137931034"/>
    <n v="0"/>
    <n v="0"/>
  </r>
  <r>
    <n v="4125"/>
    <x v="605"/>
    <x v="0"/>
    <s v="PROD-001"/>
    <x v="6"/>
    <n v="-32"/>
    <n v="0"/>
    <n v="504.29"/>
    <s v="Venta"/>
    <s v="Venta Directa Online"/>
    <n v="16137.28"/>
    <n v="111.99406451612904"/>
    <n v="3583.8100645161294"/>
    <n v="12553.46993548387"/>
  </r>
  <r>
    <n v="4126"/>
    <x v="605"/>
    <x v="2"/>
    <s v="PROD-006"/>
    <x v="7"/>
    <n v="260"/>
    <n v="35.81"/>
    <n v="0"/>
    <s v="Compra"/>
    <s v="Componentes Globales"/>
    <n v="0"/>
    <n v="15.49574137931034"/>
    <n v="0"/>
    <n v="0"/>
  </r>
  <r>
    <n v="4127"/>
    <x v="605"/>
    <x v="0"/>
    <s v="PROD-005"/>
    <x v="8"/>
    <n v="-39"/>
    <n v="0"/>
    <n v="222.14"/>
    <s v="Venta"/>
    <s v="Global Office"/>
    <n v="8663.4599999999991"/>
    <n v="54.214840425531932"/>
    <n v="2114.3787765957454"/>
    <n v="6549.0812234042533"/>
  </r>
  <r>
    <n v="4128"/>
    <x v="606"/>
    <x v="2"/>
    <s v="PROD-008"/>
    <x v="5"/>
    <n v="141"/>
    <n v="44.26"/>
    <n v="0"/>
    <s v="Compra"/>
    <s v="Componentes Globales"/>
    <n v="0"/>
    <n v="18.458651685393257"/>
    <n v="0"/>
    <n v="0"/>
  </r>
  <r>
    <n v="4129"/>
    <x v="606"/>
    <x v="0"/>
    <s v="PROD-007"/>
    <x v="0"/>
    <n v="-7"/>
    <n v="0"/>
    <n v="130.01"/>
    <s v="Venta"/>
    <s v="EducaTech"/>
    <n v="910.06999999999994"/>
    <n v="28.701865793780652"/>
    <n v="200.91306055646456"/>
    <n v="709.15693944353541"/>
  </r>
  <r>
    <n v="4130"/>
    <x v="606"/>
    <x v="2"/>
    <s v="PROD-008"/>
    <x v="5"/>
    <n v="236"/>
    <n v="44.82"/>
    <n v="0"/>
    <s v="Compra"/>
    <s v="VisionParts"/>
    <n v="0"/>
    <n v="18.458651685393257"/>
    <n v="0"/>
    <n v="0"/>
  </r>
  <r>
    <n v="4131"/>
    <x v="606"/>
    <x v="2"/>
    <s v="PROD-004"/>
    <x v="9"/>
    <n v="86"/>
    <n v="177.33"/>
    <n v="0"/>
    <s v="Compra"/>
    <s v="Componentes Globales"/>
    <n v="0"/>
    <n v="81.910562499999997"/>
    <n v="0"/>
    <n v="0"/>
  </r>
  <r>
    <n v="4132"/>
    <x v="606"/>
    <x v="1"/>
    <s v="PROD-001"/>
    <x v="6"/>
    <n v="47"/>
    <n v="247.19"/>
    <n v="0"/>
    <s v="Fabricación"/>
    <s v="N/A"/>
    <n v="0"/>
    <n v="111.99406451612904"/>
    <n v="0"/>
    <n v="0"/>
  </r>
  <r>
    <n v="4133"/>
    <x v="606"/>
    <x v="0"/>
    <s v="PROD-010"/>
    <x v="4"/>
    <n v="-18"/>
    <n v="0"/>
    <n v="60.53"/>
    <s v="Venta"/>
    <s v="Global Office"/>
    <n v="1089.54"/>
    <n v="10.520482758620702"/>
    <n v="189.36868965517263"/>
    <n v="900.17131034482736"/>
  </r>
  <r>
    <n v="4134"/>
    <x v="606"/>
    <x v="2"/>
    <s v="PROD-008"/>
    <x v="5"/>
    <n v="132"/>
    <n v="45.81"/>
    <n v="0"/>
    <s v="Compra"/>
    <s v="TechSupplies Inc,"/>
    <n v="0"/>
    <n v="18.458651685393257"/>
    <n v="0"/>
    <n v="0"/>
  </r>
  <r>
    <n v="4135"/>
    <x v="607"/>
    <x v="1"/>
    <s v="PROD-002"/>
    <x v="2"/>
    <n v="28"/>
    <n v="456.69"/>
    <n v="0"/>
    <s v="Fabricación"/>
    <s v="N/A"/>
    <n v="0"/>
    <n v="206.67616747181975"/>
    <n v="0"/>
    <n v="0"/>
  </r>
  <r>
    <n v="4136"/>
    <x v="607"/>
    <x v="0"/>
    <s v="PROD-009"/>
    <x v="3"/>
    <n v="-43"/>
    <n v="0"/>
    <n v="299.76"/>
    <s v="Venta"/>
    <s v="CorpTech Solutions"/>
    <n v="12889.68"/>
    <n v="66.956770642201846"/>
    <n v="2879.1411376146793"/>
    <n v="10010.538862385321"/>
  </r>
  <r>
    <n v="4137"/>
    <x v="607"/>
    <x v="0"/>
    <s v="PROD-003"/>
    <x v="1"/>
    <n v="-10"/>
    <n v="0"/>
    <n v="159.83000000000001"/>
    <s v="Venta"/>
    <s v="PC Gamers World"/>
    <n v="1598.3000000000002"/>
    <n v="38.917210440456756"/>
    <n v="389.17210440456756"/>
    <n v="1209.1278955954326"/>
  </r>
  <r>
    <n v="4138"/>
    <x v="607"/>
    <x v="0"/>
    <s v="PROD-003"/>
    <x v="1"/>
    <n v="-16"/>
    <n v="0"/>
    <n v="158.31"/>
    <s v="Venta"/>
    <s v="Venta Directa Online"/>
    <n v="2532.96"/>
    <n v="38.917210440456756"/>
    <n v="622.6753670473081"/>
    <n v="1910.2846329526919"/>
  </r>
  <r>
    <n v="4139"/>
    <x v="607"/>
    <x v="0"/>
    <s v="PROD-008"/>
    <x v="5"/>
    <n v="-47"/>
    <n v="0"/>
    <n v="94.16"/>
    <s v="Venta"/>
    <s v="Venta Directa Online"/>
    <n v="4425.5199999999995"/>
    <n v="18.458651685393257"/>
    <n v="867.55662921348301"/>
    <n v="3557.9633707865164"/>
  </r>
  <r>
    <n v="4140"/>
    <x v="607"/>
    <x v="0"/>
    <s v="PROD-003"/>
    <x v="1"/>
    <n v="-39"/>
    <n v="0"/>
    <n v="159.78"/>
    <s v="Venta"/>
    <s v="PC Gamers World"/>
    <n v="6231.42"/>
    <n v="38.917210440456756"/>
    <n v="1517.7712071778135"/>
    <n v="4713.6487928221868"/>
  </r>
  <r>
    <n v="4141"/>
    <x v="607"/>
    <x v="2"/>
    <s v="PROD-006"/>
    <x v="7"/>
    <n v="78"/>
    <n v="35.43"/>
    <n v="0"/>
    <s v="Compra"/>
    <s v="VisionParts"/>
    <n v="0"/>
    <n v="15.49574137931034"/>
    <n v="0"/>
    <n v="0"/>
  </r>
  <r>
    <n v="4142"/>
    <x v="608"/>
    <x v="2"/>
    <s v="PROD-007"/>
    <x v="0"/>
    <n v="258"/>
    <n v="65.930000000000007"/>
    <n v="0"/>
    <s v="Compra"/>
    <s v="Componentes Globales"/>
    <n v="0"/>
    <n v="28.701865793780652"/>
    <n v="0"/>
    <n v="0"/>
  </r>
  <r>
    <n v="4143"/>
    <x v="608"/>
    <x v="1"/>
    <s v="PROD-009"/>
    <x v="3"/>
    <n v="54"/>
    <n v="148.30000000000001"/>
    <n v="0"/>
    <s v="Fabricación"/>
    <s v="N/A"/>
    <n v="0"/>
    <n v="66.956770642201846"/>
    <n v="0"/>
    <n v="0"/>
  </r>
  <r>
    <n v="4144"/>
    <x v="608"/>
    <x v="1"/>
    <s v="PROD-009"/>
    <x v="3"/>
    <n v="47"/>
    <n v="150.91999999999999"/>
    <n v="0"/>
    <s v="Fabricación"/>
    <s v="N/A"/>
    <n v="0"/>
    <n v="66.956770642201846"/>
    <n v="0"/>
    <n v="0"/>
  </r>
  <r>
    <n v="4145"/>
    <x v="608"/>
    <x v="0"/>
    <s v="PROD-010"/>
    <x v="4"/>
    <n v="-16"/>
    <n v="0"/>
    <n v="60"/>
    <s v="Venta"/>
    <s v="Global Office"/>
    <n v="960"/>
    <n v="10.520482758620702"/>
    <n v="168.32772413793123"/>
    <n v="791.67227586206877"/>
  </r>
  <r>
    <n v="4146"/>
    <x v="608"/>
    <x v="1"/>
    <s v="PROD-001"/>
    <x v="6"/>
    <n v="91"/>
    <n v="250.37"/>
    <n v="0"/>
    <s v="Fabricación"/>
    <s v="N/A"/>
    <n v="0"/>
    <n v="111.99406451612904"/>
    <n v="0"/>
    <n v="0"/>
  </r>
  <r>
    <n v="4147"/>
    <x v="608"/>
    <x v="2"/>
    <s v="PROD-007"/>
    <x v="0"/>
    <n v="127"/>
    <n v="66.25"/>
    <n v="0"/>
    <s v="Compra"/>
    <s v="TechSupplies Inc,"/>
    <n v="0"/>
    <n v="28.701865793780652"/>
    <n v="0"/>
    <n v="0"/>
  </r>
  <r>
    <n v="4148"/>
    <x v="609"/>
    <x v="0"/>
    <s v="PROD-001"/>
    <x v="6"/>
    <n v="-26"/>
    <n v="0"/>
    <n v="501.25"/>
    <s v="Venta"/>
    <s v="PC Gamers World"/>
    <n v="13032.5"/>
    <n v="111.99406451612904"/>
    <n v="2911.8456774193551"/>
    <n v="10120.654322580645"/>
  </r>
  <r>
    <n v="4149"/>
    <x v="609"/>
    <x v="0"/>
    <s v="PROD-007"/>
    <x v="0"/>
    <n v="-20"/>
    <n v="0"/>
    <n v="131.11000000000001"/>
    <s v="Venta"/>
    <s v="Venta Directa Online"/>
    <n v="2622.2000000000003"/>
    <n v="28.701865793780652"/>
    <n v="574.03731587561299"/>
    <n v="2048.1626841243874"/>
  </r>
  <r>
    <n v="4150"/>
    <x v="609"/>
    <x v="0"/>
    <s v="PROD-008"/>
    <x v="5"/>
    <n v="-39"/>
    <n v="0"/>
    <n v="94.52"/>
    <s v="Venta"/>
    <s v="Venta Directa Online"/>
    <n v="3686.2799999999997"/>
    <n v="18.458651685393257"/>
    <n v="719.88741573033701"/>
    <n v="2966.3925842696626"/>
  </r>
  <r>
    <n v="4151"/>
    <x v="609"/>
    <x v="0"/>
    <s v="PROD-001"/>
    <x v="6"/>
    <n v="-10"/>
    <n v="0"/>
    <n v="496.45"/>
    <s v="Venta"/>
    <s v="CorpTech Solutions"/>
    <n v="4964.5"/>
    <n v="111.99406451612904"/>
    <n v="1119.9406451612904"/>
    <n v="3844.5593548387096"/>
  </r>
  <r>
    <n v="4152"/>
    <x v="609"/>
    <x v="0"/>
    <s v="PROD-003"/>
    <x v="1"/>
    <n v="-36"/>
    <n v="0"/>
    <n v="159.05000000000001"/>
    <s v="Venta"/>
    <s v="Global Office"/>
    <n v="5725.8"/>
    <n v="38.917210440456756"/>
    <n v="1401.0195758564432"/>
    <n v="4324.780424143557"/>
  </r>
  <r>
    <n v="4153"/>
    <x v="609"/>
    <x v="0"/>
    <s v="PROD-007"/>
    <x v="0"/>
    <n v="-13"/>
    <n v="0"/>
    <n v="131"/>
    <s v="Venta"/>
    <s v="PC Gamers World"/>
    <n v="1703"/>
    <n v="28.701865793780652"/>
    <n v="373.12425531914846"/>
    <n v="1329.8757446808515"/>
  </r>
  <r>
    <n v="4154"/>
    <x v="609"/>
    <x v="2"/>
    <s v="PROD-008"/>
    <x v="5"/>
    <n v="251"/>
    <n v="45.48"/>
    <n v="0"/>
    <s v="Compra"/>
    <s v="PowerCell Co,"/>
    <n v="0"/>
    <n v="18.458651685393257"/>
    <n v="0"/>
    <n v="0"/>
  </r>
  <r>
    <n v="4155"/>
    <x v="610"/>
    <x v="0"/>
    <s v="PROD-002"/>
    <x v="2"/>
    <n v="-50"/>
    <n v="0"/>
    <n v="902.46"/>
    <s v="Venta"/>
    <s v="Venta Directa Online"/>
    <n v="45123"/>
    <n v="206.67616747181975"/>
    <n v="10333.808373590988"/>
    <n v="34789.19162640901"/>
  </r>
  <r>
    <n v="4156"/>
    <x v="610"/>
    <x v="1"/>
    <s v="PROD-009"/>
    <x v="3"/>
    <n v="80"/>
    <n v="149.69999999999999"/>
    <n v="0"/>
    <s v="Fabricación"/>
    <s v="N/A"/>
    <n v="0"/>
    <n v="66.956770642201846"/>
    <n v="0"/>
    <n v="0"/>
  </r>
  <r>
    <n v="4157"/>
    <x v="610"/>
    <x v="2"/>
    <s v="PROD-010"/>
    <x v="4"/>
    <n v="285"/>
    <n v="24.81"/>
    <n v="0"/>
    <s v="Compra"/>
    <s v="VisionParts"/>
    <n v="0"/>
    <n v="10.520482758620702"/>
    <n v="0"/>
    <n v="0"/>
  </r>
  <r>
    <n v="4158"/>
    <x v="610"/>
    <x v="2"/>
    <s v="PROD-007"/>
    <x v="0"/>
    <n v="210"/>
    <n v="65.48"/>
    <n v="0"/>
    <s v="Compra"/>
    <s v="TechSupplies Inc,"/>
    <n v="0"/>
    <n v="28.701865793780652"/>
    <n v="0"/>
    <n v="0"/>
  </r>
  <r>
    <n v="4159"/>
    <x v="610"/>
    <x v="2"/>
    <s v="PROD-004"/>
    <x v="9"/>
    <n v="195"/>
    <n v="183.74"/>
    <n v="0"/>
    <s v="Compra"/>
    <s v="Componentes Globales"/>
    <n v="0"/>
    <n v="81.910562499999997"/>
    <n v="0"/>
    <n v="0"/>
  </r>
  <r>
    <n v="4160"/>
    <x v="610"/>
    <x v="0"/>
    <s v="PROD-005"/>
    <x v="8"/>
    <n v="-27"/>
    <n v="0"/>
    <n v="218.52"/>
    <s v="Venta"/>
    <s v="CorpTech Solutions"/>
    <n v="5900.04"/>
    <n v="54.214840425531932"/>
    <n v="1463.8006914893622"/>
    <n v="4436.2393085106378"/>
  </r>
  <r>
    <n v="4161"/>
    <x v="610"/>
    <x v="0"/>
    <s v="PROD-008"/>
    <x v="5"/>
    <n v="-33"/>
    <n v="0"/>
    <n v="95.27"/>
    <s v="Venta"/>
    <s v="Global Office"/>
    <n v="3143.91"/>
    <n v="18.458651685393257"/>
    <n v="609.13550561797751"/>
    <n v="2534.7744943820226"/>
  </r>
  <r>
    <n v="4162"/>
    <x v="611"/>
    <x v="1"/>
    <s v="PROD-001"/>
    <x v="6"/>
    <n v="32"/>
    <n v="248.58"/>
    <n v="0"/>
    <s v="Fabricación"/>
    <s v="N/A"/>
    <n v="0"/>
    <n v="111.99406451612904"/>
    <n v="0"/>
    <n v="0"/>
  </r>
  <r>
    <n v="4163"/>
    <x v="611"/>
    <x v="0"/>
    <s v="PROD-007"/>
    <x v="0"/>
    <n v="-19"/>
    <n v="0"/>
    <n v="129.86000000000001"/>
    <s v="Venta"/>
    <s v="EducaTech"/>
    <n v="2467.34"/>
    <n v="28.701865793780652"/>
    <n v="545.33545008183239"/>
    <n v="1922.0045499181679"/>
  </r>
  <r>
    <n v="4164"/>
    <x v="611"/>
    <x v="0"/>
    <s v="PROD-001"/>
    <x v="6"/>
    <n v="-45"/>
    <n v="0"/>
    <n v="496.32"/>
    <s v="Venta"/>
    <s v="EducaTech"/>
    <n v="22334.400000000001"/>
    <n v="111.99406451612904"/>
    <n v="5039.7329032258067"/>
    <n v="17294.667096774196"/>
  </r>
  <r>
    <n v="4165"/>
    <x v="611"/>
    <x v="2"/>
    <s v="PROD-006"/>
    <x v="7"/>
    <n v="293"/>
    <n v="35.72"/>
    <n v="0"/>
    <s v="Compra"/>
    <s v="TechSupplies Inc,"/>
    <n v="0"/>
    <n v="15.49574137931034"/>
    <n v="0"/>
    <n v="0"/>
  </r>
  <r>
    <n v="4166"/>
    <x v="611"/>
    <x v="2"/>
    <s v="PROD-004"/>
    <x v="9"/>
    <n v="132"/>
    <n v="177.47"/>
    <n v="0"/>
    <s v="Compra"/>
    <s v="Componentes Globales"/>
    <n v="0"/>
    <n v="81.910562499999997"/>
    <n v="0"/>
    <n v="0"/>
  </r>
  <r>
    <n v="4167"/>
    <x v="611"/>
    <x v="1"/>
    <s v="PROD-002"/>
    <x v="2"/>
    <n v="66"/>
    <n v="457.68"/>
    <n v="0"/>
    <s v="Fabricación"/>
    <s v="N/A"/>
    <n v="0"/>
    <n v="206.67616747181975"/>
    <n v="0"/>
    <n v="0"/>
  </r>
  <r>
    <n v="4168"/>
    <x v="611"/>
    <x v="2"/>
    <s v="PROD-010"/>
    <x v="4"/>
    <n v="122"/>
    <n v="24.7"/>
    <n v="0"/>
    <s v="Compra"/>
    <s v="PowerCell Co,"/>
    <n v="0"/>
    <n v="10.520482758620702"/>
    <n v="0"/>
    <n v="0"/>
  </r>
  <r>
    <n v="4169"/>
    <x v="612"/>
    <x v="2"/>
    <s v="PROD-004"/>
    <x v="9"/>
    <n v="147"/>
    <n v="178.71"/>
    <n v="0"/>
    <s v="Compra"/>
    <s v="Componentes Globales"/>
    <n v="0"/>
    <n v="81.910562499999997"/>
    <n v="0"/>
    <n v="0"/>
  </r>
  <r>
    <n v="4170"/>
    <x v="612"/>
    <x v="0"/>
    <s v="PROD-003"/>
    <x v="1"/>
    <n v="-13"/>
    <n v="0"/>
    <n v="160.78"/>
    <s v="Venta"/>
    <s v="CorpTech Solutions"/>
    <n v="2090.14"/>
    <n v="38.917210440456756"/>
    <n v="505.92373572593783"/>
    <n v="1584.216264274062"/>
  </r>
  <r>
    <n v="4171"/>
    <x v="612"/>
    <x v="0"/>
    <s v="PROD-002"/>
    <x v="2"/>
    <n v="-36"/>
    <n v="0"/>
    <n v="907.79"/>
    <s v="Venta"/>
    <s v="CorpTech Solutions"/>
    <n v="32680.44"/>
    <n v="206.67616747181975"/>
    <n v="7440.3420289855112"/>
    <n v="25240.097971014489"/>
  </r>
  <r>
    <n v="4172"/>
    <x v="612"/>
    <x v="0"/>
    <s v="PROD-001"/>
    <x v="6"/>
    <n v="-37"/>
    <n v="0"/>
    <n v="499.31"/>
    <s v="Venta"/>
    <s v="Venta Directa Online"/>
    <n v="18474.47"/>
    <n v="111.99406451612904"/>
    <n v="4143.7803870967746"/>
    <n v="14330.689612903227"/>
  </r>
  <r>
    <n v="4173"/>
    <x v="612"/>
    <x v="0"/>
    <s v="PROD-006"/>
    <x v="7"/>
    <n v="-49"/>
    <n v="0"/>
    <n v="80.010000000000005"/>
    <s v="Venta"/>
    <s v="Venta Directa Online"/>
    <n v="3920.4900000000002"/>
    <n v="15.49574137931034"/>
    <n v="759.29132758620665"/>
    <n v="3161.1986724137937"/>
  </r>
  <r>
    <n v="4174"/>
    <x v="612"/>
    <x v="0"/>
    <s v="PROD-001"/>
    <x v="6"/>
    <n v="-16"/>
    <n v="0"/>
    <n v="503.57"/>
    <s v="Venta"/>
    <s v="Global Office"/>
    <n v="8057.12"/>
    <n v="111.99406451612904"/>
    <n v="1791.9050322580647"/>
    <n v="6265.2149677419347"/>
  </r>
  <r>
    <n v="4175"/>
    <x v="612"/>
    <x v="2"/>
    <s v="PROD-008"/>
    <x v="5"/>
    <n v="67"/>
    <n v="44.84"/>
    <n v="0"/>
    <s v="Compra"/>
    <s v="Componentes Globales"/>
    <n v="0"/>
    <n v="18.458651685393257"/>
    <n v="0"/>
    <n v="0"/>
  </r>
  <r>
    <n v="4176"/>
    <x v="613"/>
    <x v="2"/>
    <s v="PROD-006"/>
    <x v="7"/>
    <n v="55"/>
    <n v="36.020000000000003"/>
    <n v="0"/>
    <s v="Compra"/>
    <s v="VisionParts"/>
    <n v="0"/>
    <n v="15.49574137931034"/>
    <n v="0"/>
    <n v="0"/>
  </r>
  <r>
    <n v="4177"/>
    <x v="613"/>
    <x v="0"/>
    <s v="PROD-008"/>
    <x v="5"/>
    <n v="-31"/>
    <n v="0"/>
    <n v="95.45"/>
    <s v="Venta"/>
    <s v="PC Gamers World"/>
    <n v="2958.9500000000003"/>
    <n v="18.458651685393257"/>
    <n v="572.2182022471909"/>
    <n v="2386.7317977528091"/>
  </r>
  <r>
    <n v="4178"/>
    <x v="613"/>
    <x v="2"/>
    <s v="PROD-006"/>
    <x v="7"/>
    <n v="78"/>
    <n v="35.64"/>
    <n v="0"/>
    <s v="Compra"/>
    <s v="VisionParts"/>
    <n v="0"/>
    <n v="15.49574137931034"/>
    <n v="0"/>
    <n v="0"/>
  </r>
  <r>
    <n v="4179"/>
    <x v="613"/>
    <x v="0"/>
    <s v="PROD-002"/>
    <x v="2"/>
    <n v="-43"/>
    <n v="0"/>
    <n v="908.04"/>
    <s v="Venta"/>
    <s v="Global Office"/>
    <n v="39045.72"/>
    <n v="206.67616747181975"/>
    <n v="8887.0752012882494"/>
    <n v="30158.64479871175"/>
  </r>
  <r>
    <n v="4180"/>
    <x v="613"/>
    <x v="0"/>
    <s v="PROD-001"/>
    <x v="6"/>
    <n v="-37"/>
    <n v="0"/>
    <n v="498.37"/>
    <s v="Venta"/>
    <s v="PC Gamers World"/>
    <n v="18439.689999999999"/>
    <n v="111.99406451612904"/>
    <n v="4143.7803870967746"/>
    <n v="14295.909612903224"/>
  </r>
  <r>
    <n v="4181"/>
    <x v="613"/>
    <x v="2"/>
    <s v="PROD-008"/>
    <x v="5"/>
    <n v="263"/>
    <n v="45.56"/>
    <n v="0"/>
    <s v="Compra"/>
    <s v="PowerCell Co,"/>
    <n v="0"/>
    <n v="18.458651685393257"/>
    <n v="0"/>
    <n v="0"/>
  </r>
  <r>
    <n v="4182"/>
    <x v="614"/>
    <x v="0"/>
    <s v="PROD-008"/>
    <x v="5"/>
    <n v="-41"/>
    <n v="0"/>
    <n v="94.09"/>
    <s v="Venta"/>
    <s v="EducaTech"/>
    <n v="3857.69"/>
    <n v="18.458651685393257"/>
    <n v="756.80471910112351"/>
    <n v="3100.8852808988768"/>
  </r>
  <r>
    <n v="4183"/>
    <x v="614"/>
    <x v="0"/>
    <s v="PROD-002"/>
    <x v="2"/>
    <n v="-11"/>
    <n v="0"/>
    <n v="900.22"/>
    <s v="Venta"/>
    <s v="EducaTech"/>
    <n v="9902.42"/>
    <n v="206.67616747181975"/>
    <n v="2273.4378421900174"/>
    <n v="7628.9821578099827"/>
  </r>
  <r>
    <n v="4184"/>
    <x v="614"/>
    <x v="2"/>
    <s v="PROD-007"/>
    <x v="0"/>
    <n v="150"/>
    <n v="64.39"/>
    <n v="0"/>
    <s v="Compra"/>
    <s v="TechSupplies Inc,"/>
    <n v="0"/>
    <n v="28.701865793780652"/>
    <n v="0"/>
    <n v="0"/>
  </r>
  <r>
    <n v="4185"/>
    <x v="614"/>
    <x v="2"/>
    <s v="PROD-003"/>
    <x v="1"/>
    <n v="81"/>
    <n v="85.96"/>
    <n v="0"/>
    <s v="Compra"/>
    <s v="TechSupplies Inc,"/>
    <n v="0"/>
    <n v="38.917210440456756"/>
    <n v="0"/>
    <n v="0"/>
  </r>
  <r>
    <n v="4186"/>
    <x v="614"/>
    <x v="0"/>
    <s v="PROD-007"/>
    <x v="0"/>
    <n v="-46"/>
    <n v="0"/>
    <n v="131.01"/>
    <s v="Venta"/>
    <s v="EducaTech"/>
    <n v="6026.4599999999991"/>
    <n v="28.701865793780652"/>
    <n v="1320.28582651391"/>
    <n v="4706.1741734860889"/>
  </r>
  <r>
    <n v="4187"/>
    <x v="614"/>
    <x v="2"/>
    <s v="PROD-008"/>
    <x v="5"/>
    <n v="279"/>
    <n v="45.06"/>
    <n v="0"/>
    <s v="Compra"/>
    <s v="TechSupplies Inc,"/>
    <n v="0"/>
    <n v="18.458651685393257"/>
    <n v="0"/>
    <n v="0"/>
  </r>
  <r>
    <n v="4188"/>
    <x v="614"/>
    <x v="1"/>
    <s v="PROD-001"/>
    <x v="6"/>
    <n v="32"/>
    <n v="248.49"/>
    <n v="0"/>
    <s v="Fabricación"/>
    <s v="N/A"/>
    <n v="0"/>
    <n v="111.99406451612904"/>
    <n v="0"/>
    <n v="0"/>
  </r>
  <r>
    <n v="4189"/>
    <x v="615"/>
    <x v="0"/>
    <s v="PROD-007"/>
    <x v="0"/>
    <n v="-32"/>
    <n v="0"/>
    <n v="129.06"/>
    <s v="Venta"/>
    <s v="EducaTech"/>
    <n v="4129.92"/>
    <n v="28.701865793780652"/>
    <n v="918.45970540098085"/>
    <n v="3211.4602945990191"/>
  </r>
  <r>
    <n v="4190"/>
    <x v="615"/>
    <x v="0"/>
    <s v="PROD-002"/>
    <x v="2"/>
    <n v="-46"/>
    <n v="0"/>
    <n v="898.99"/>
    <s v="Venta"/>
    <s v="Global Office"/>
    <n v="41353.54"/>
    <n v="206.67616747181975"/>
    <n v="9507.1037037037095"/>
    <n v="31846.436296296291"/>
  </r>
  <r>
    <n v="4191"/>
    <x v="615"/>
    <x v="0"/>
    <s v="PROD-006"/>
    <x v="7"/>
    <n v="-14"/>
    <n v="0"/>
    <n v="80.37"/>
    <s v="Venta"/>
    <s v="PC Gamers World"/>
    <n v="1125.18"/>
    <n v="15.49574137931034"/>
    <n v="216.94037931034475"/>
    <n v="908.23962068965534"/>
  </r>
  <r>
    <n v="4192"/>
    <x v="615"/>
    <x v="0"/>
    <s v="PROD-006"/>
    <x v="7"/>
    <n v="-23"/>
    <n v="0"/>
    <n v="79.58"/>
    <s v="Venta"/>
    <s v="PC Gamers World"/>
    <n v="1830.34"/>
    <n v="15.49574137931034"/>
    <n v="356.40205172413783"/>
    <n v="1473.937948275862"/>
  </r>
  <r>
    <n v="4193"/>
    <x v="615"/>
    <x v="0"/>
    <s v="PROD-005"/>
    <x v="8"/>
    <n v="-32"/>
    <n v="0"/>
    <n v="220.7"/>
    <s v="Venta"/>
    <s v="EducaTech"/>
    <n v="7062.4"/>
    <n v="54.214840425531932"/>
    <n v="1734.8748936170218"/>
    <n v="5327.5251063829783"/>
  </r>
  <r>
    <n v="4194"/>
    <x v="615"/>
    <x v="2"/>
    <s v="PROD-006"/>
    <x v="7"/>
    <n v="268"/>
    <n v="35.53"/>
    <n v="0"/>
    <s v="Compra"/>
    <s v="VisionParts"/>
    <n v="0"/>
    <n v="15.49574137931034"/>
    <n v="0"/>
    <n v="0"/>
  </r>
  <r>
    <n v="4195"/>
    <x v="615"/>
    <x v="0"/>
    <s v="PROD-003"/>
    <x v="1"/>
    <n v="-44"/>
    <n v="0"/>
    <n v="160.12"/>
    <s v="Venta"/>
    <s v="CorpTech Solutions"/>
    <n v="7045.2800000000007"/>
    <n v="38.917210440456756"/>
    <n v="1712.3572593800973"/>
    <n v="5332.9227406199034"/>
  </r>
  <r>
    <n v="4196"/>
    <x v="616"/>
    <x v="0"/>
    <s v="PROD-002"/>
    <x v="2"/>
    <n v="-35"/>
    <n v="0"/>
    <n v="904.01"/>
    <s v="Venta"/>
    <s v="CorpTech Solutions"/>
    <n v="31640.35"/>
    <n v="206.67616747181975"/>
    <n v="7233.6658615136912"/>
    <n v="24406.684138486307"/>
  </r>
  <r>
    <n v="4197"/>
    <x v="616"/>
    <x v="0"/>
    <s v="PROD-003"/>
    <x v="1"/>
    <n v="-46"/>
    <n v="0"/>
    <n v="158.91"/>
    <s v="Venta"/>
    <s v="Venta Directa Online"/>
    <n v="7309.86"/>
    <n v="38.917210440456756"/>
    <n v="1790.1916802610108"/>
    <n v="5519.6683197389884"/>
  </r>
  <r>
    <n v="4198"/>
    <x v="616"/>
    <x v="0"/>
    <s v="PROD-006"/>
    <x v="7"/>
    <n v="-23"/>
    <n v="0"/>
    <n v="80.63"/>
    <s v="Venta"/>
    <s v="EducaTech"/>
    <n v="1854.4899999999998"/>
    <n v="15.49574137931034"/>
    <n v="356.40205172413783"/>
    <n v="1498.0879482758619"/>
  </r>
  <r>
    <n v="4199"/>
    <x v="616"/>
    <x v="0"/>
    <s v="PROD-003"/>
    <x v="1"/>
    <n v="-17"/>
    <n v="0"/>
    <n v="159.6"/>
    <s v="Venta"/>
    <s v="PC Gamers World"/>
    <n v="2713.2"/>
    <n v="38.917210440456756"/>
    <n v="661.59257748776486"/>
    <n v="2051.6074225122347"/>
  </r>
  <r>
    <n v="4200"/>
    <x v="616"/>
    <x v="1"/>
    <s v="PROD-009"/>
    <x v="3"/>
    <n v="57"/>
    <n v="152.56"/>
    <n v="0"/>
    <s v="Fabricación"/>
    <s v="N/A"/>
    <n v="0"/>
    <n v="66.956770642201846"/>
    <n v="0"/>
    <n v="0"/>
  </r>
  <r>
    <n v="4201"/>
    <x v="616"/>
    <x v="2"/>
    <s v="PROD-004"/>
    <x v="9"/>
    <n v="54"/>
    <n v="183.13"/>
    <n v="0"/>
    <s v="Compra"/>
    <s v="TechSupplies Inc,"/>
    <n v="0"/>
    <n v="81.910562499999997"/>
    <n v="0"/>
    <n v="0"/>
  </r>
  <r>
    <n v="4202"/>
    <x v="616"/>
    <x v="0"/>
    <s v="PROD-010"/>
    <x v="4"/>
    <n v="-33"/>
    <n v="0"/>
    <n v="60.13"/>
    <s v="Venta"/>
    <s v="PC Gamers World"/>
    <n v="1984.2900000000002"/>
    <n v="10.520482758620702"/>
    <n v="347.17593103448314"/>
    <n v="1637.1140689655172"/>
  </r>
  <r>
    <n v="4203"/>
    <x v="617"/>
    <x v="0"/>
    <s v="PROD-004"/>
    <x v="9"/>
    <n v="-33"/>
    <n v="0"/>
    <n v="346.02"/>
    <s v="Venta"/>
    <s v="CorpTech Solutions"/>
    <n v="11418.66"/>
    <n v="81.910562499999997"/>
    <n v="2703.0485625000001"/>
    <n v="8715.6114374999997"/>
  </r>
  <r>
    <n v="4204"/>
    <x v="617"/>
    <x v="2"/>
    <s v="PROD-006"/>
    <x v="7"/>
    <n v="186"/>
    <n v="36.4"/>
    <n v="0"/>
    <s v="Compra"/>
    <s v="PowerCell Co,"/>
    <n v="0"/>
    <n v="15.49574137931034"/>
    <n v="0"/>
    <n v="0"/>
  </r>
  <r>
    <n v="4205"/>
    <x v="617"/>
    <x v="2"/>
    <s v="PROD-004"/>
    <x v="9"/>
    <n v="61"/>
    <n v="176.78"/>
    <n v="0"/>
    <s v="Compra"/>
    <s v="PowerCell Co,"/>
    <n v="0"/>
    <n v="81.910562499999997"/>
    <n v="0"/>
    <n v="0"/>
  </r>
  <r>
    <n v="4206"/>
    <x v="617"/>
    <x v="0"/>
    <s v="PROD-002"/>
    <x v="2"/>
    <n v="-41"/>
    <n v="0"/>
    <n v="905.34"/>
    <s v="Venta"/>
    <s v="Venta Directa Online"/>
    <n v="37118.94"/>
    <n v="206.67616747181975"/>
    <n v="8473.7228663446094"/>
    <n v="28645.217133655395"/>
  </r>
  <r>
    <n v="4207"/>
    <x v="617"/>
    <x v="2"/>
    <s v="PROD-003"/>
    <x v="1"/>
    <n v="94"/>
    <n v="85.22"/>
    <n v="0"/>
    <s v="Compra"/>
    <s v="Componentes Globales"/>
    <n v="0"/>
    <n v="38.917210440456756"/>
    <n v="0"/>
    <n v="0"/>
  </r>
  <r>
    <n v="4208"/>
    <x v="617"/>
    <x v="0"/>
    <s v="PROD-003"/>
    <x v="1"/>
    <n v="-30"/>
    <n v="0"/>
    <n v="159.49"/>
    <s v="Venta"/>
    <s v="PC Gamers World"/>
    <n v="4784.7000000000007"/>
    <n v="38.917210440456756"/>
    <n v="1167.5163132137027"/>
    <n v="3617.183686786298"/>
  </r>
  <r>
    <n v="4209"/>
    <x v="617"/>
    <x v="2"/>
    <s v="PROD-007"/>
    <x v="0"/>
    <n v="263"/>
    <n v="64.3"/>
    <n v="0"/>
    <s v="Compra"/>
    <s v="TechSupplies Inc,"/>
    <n v="0"/>
    <n v="28.701865793780652"/>
    <n v="0"/>
    <n v="0"/>
  </r>
  <r>
    <n v="4210"/>
    <x v="618"/>
    <x v="2"/>
    <s v="PROD-008"/>
    <x v="5"/>
    <n v="273"/>
    <n v="45.35"/>
    <n v="0"/>
    <s v="Compra"/>
    <s v="VisionParts"/>
    <n v="0"/>
    <n v="18.458651685393257"/>
    <n v="0"/>
    <n v="0"/>
  </r>
  <r>
    <n v="4211"/>
    <x v="618"/>
    <x v="2"/>
    <s v="PROD-004"/>
    <x v="9"/>
    <n v="161"/>
    <n v="182.74"/>
    <n v="0"/>
    <s v="Compra"/>
    <s v="Componentes Globales"/>
    <n v="0"/>
    <n v="81.910562499999997"/>
    <n v="0"/>
    <n v="0"/>
  </r>
  <r>
    <n v="4212"/>
    <x v="618"/>
    <x v="2"/>
    <s v="PROD-003"/>
    <x v="1"/>
    <n v="108"/>
    <n v="85.35"/>
    <n v="0"/>
    <s v="Compra"/>
    <s v="VisionParts"/>
    <n v="0"/>
    <n v="38.917210440456756"/>
    <n v="0"/>
    <n v="0"/>
  </r>
  <r>
    <n v="4213"/>
    <x v="618"/>
    <x v="0"/>
    <s v="PROD-008"/>
    <x v="5"/>
    <n v="-36"/>
    <n v="0"/>
    <n v="95.26"/>
    <s v="Venta"/>
    <s v="Venta Directa Online"/>
    <n v="3429.36"/>
    <n v="18.458651685393257"/>
    <n v="664.51146067415721"/>
    <n v="2764.8485393258429"/>
  </r>
  <r>
    <n v="4214"/>
    <x v="618"/>
    <x v="0"/>
    <s v="PROD-010"/>
    <x v="4"/>
    <n v="-49"/>
    <n v="0"/>
    <n v="60.49"/>
    <s v="Venta"/>
    <s v="EducaTech"/>
    <n v="2964.01"/>
    <n v="10.520482758620702"/>
    <n v="515.50365517241437"/>
    <n v="2448.506344827586"/>
  </r>
  <r>
    <n v="4215"/>
    <x v="618"/>
    <x v="2"/>
    <s v="PROD-004"/>
    <x v="9"/>
    <n v="122"/>
    <n v="182.01"/>
    <n v="0"/>
    <s v="Compra"/>
    <s v="Componentes Globales"/>
    <n v="0"/>
    <n v="81.910562499999997"/>
    <n v="0"/>
    <n v="0"/>
  </r>
  <r>
    <n v="4216"/>
    <x v="619"/>
    <x v="0"/>
    <s v="PROD-009"/>
    <x v="3"/>
    <n v="-10"/>
    <n v="0"/>
    <n v="301.3"/>
    <s v="Venta"/>
    <s v="Global Office"/>
    <n v="3013"/>
    <n v="66.956770642201846"/>
    <n v="669.56770642201843"/>
    <n v="2343.4322935779815"/>
  </r>
  <r>
    <n v="4217"/>
    <x v="619"/>
    <x v="0"/>
    <s v="PROD-007"/>
    <x v="0"/>
    <n v="-23"/>
    <n v="0"/>
    <n v="130.4"/>
    <s v="Venta"/>
    <s v="Venta Directa Online"/>
    <n v="2999.2000000000003"/>
    <n v="28.701865793780652"/>
    <n v="660.14291325695501"/>
    <n v="2339.0570867430451"/>
  </r>
  <r>
    <n v="4218"/>
    <x v="619"/>
    <x v="1"/>
    <s v="PROD-009"/>
    <x v="3"/>
    <n v="82"/>
    <n v="151.9"/>
    <n v="0"/>
    <s v="Fabricación"/>
    <s v="N/A"/>
    <n v="0"/>
    <n v="66.956770642201846"/>
    <n v="0"/>
    <n v="0"/>
  </r>
  <r>
    <n v="4219"/>
    <x v="619"/>
    <x v="0"/>
    <s v="PROD-009"/>
    <x v="3"/>
    <n v="-24"/>
    <n v="0"/>
    <n v="301.83"/>
    <s v="Venta"/>
    <s v="CorpTech Solutions"/>
    <n v="7243.92"/>
    <n v="66.956770642201846"/>
    <n v="1606.9624954128444"/>
    <n v="5636.9575045871552"/>
  </r>
  <r>
    <n v="4220"/>
    <x v="619"/>
    <x v="2"/>
    <s v="PROD-005"/>
    <x v="8"/>
    <n v="261"/>
    <n v="118.08"/>
    <n v="0"/>
    <s v="Compra"/>
    <s v="Componentes Globales"/>
    <n v="0"/>
    <n v="54.214840425531932"/>
    <n v="0"/>
    <n v="0"/>
  </r>
  <r>
    <n v="4221"/>
    <x v="619"/>
    <x v="0"/>
    <s v="PROD-008"/>
    <x v="5"/>
    <n v="-50"/>
    <n v="0"/>
    <n v="94.95"/>
    <s v="Venta"/>
    <s v="Venta Directa Online"/>
    <n v="4747.5"/>
    <n v="18.458651685393257"/>
    <n v="922.93258426966281"/>
    <n v="3824.5674157303374"/>
  </r>
  <r>
    <n v="4222"/>
    <x v="619"/>
    <x v="0"/>
    <s v="PROD-008"/>
    <x v="5"/>
    <n v="-6"/>
    <n v="0"/>
    <n v="95.59"/>
    <s v="Venta"/>
    <s v="CorpTech Solutions"/>
    <n v="573.54"/>
    <n v="18.458651685393257"/>
    <n v="110.75191011235954"/>
    <n v="462.78808988764041"/>
  </r>
  <r>
    <n v="4223"/>
    <x v="620"/>
    <x v="2"/>
    <s v="PROD-003"/>
    <x v="1"/>
    <n v="291"/>
    <n v="85.24"/>
    <n v="0"/>
    <s v="Compra"/>
    <s v="TechSupplies Inc,"/>
    <n v="0"/>
    <n v="38.917210440456756"/>
    <n v="0"/>
    <n v="0"/>
  </r>
  <r>
    <n v="4224"/>
    <x v="620"/>
    <x v="1"/>
    <s v="PROD-002"/>
    <x v="2"/>
    <n v="38"/>
    <n v="459.11"/>
    <n v="0"/>
    <s v="Fabricación"/>
    <s v="N/A"/>
    <n v="0"/>
    <n v="206.67616747181975"/>
    <n v="0"/>
    <n v="0"/>
  </r>
  <r>
    <n v="4225"/>
    <x v="620"/>
    <x v="2"/>
    <s v="PROD-007"/>
    <x v="0"/>
    <n v="128"/>
    <n v="64.62"/>
    <n v="0"/>
    <s v="Compra"/>
    <s v="PowerCell Co,"/>
    <n v="0"/>
    <n v="28.701865793780652"/>
    <n v="0"/>
    <n v="0"/>
  </r>
  <r>
    <n v="4226"/>
    <x v="620"/>
    <x v="0"/>
    <s v="PROD-002"/>
    <x v="2"/>
    <n v="-38"/>
    <n v="0"/>
    <n v="904.23"/>
    <s v="Venta"/>
    <s v="EducaTech"/>
    <n v="34360.74"/>
    <n v="206.67616747181975"/>
    <n v="7853.6943639291503"/>
    <n v="26507.045636070849"/>
  </r>
  <r>
    <n v="4227"/>
    <x v="620"/>
    <x v="0"/>
    <s v="PROD-002"/>
    <x v="2"/>
    <n v="-14"/>
    <n v="0"/>
    <n v="908.23"/>
    <s v="Venta"/>
    <s v="PC Gamers World"/>
    <n v="12715.220000000001"/>
    <n v="206.67616747181975"/>
    <n v="2893.4663446054765"/>
    <n v="9821.7536553945247"/>
  </r>
  <r>
    <n v="4228"/>
    <x v="620"/>
    <x v="2"/>
    <s v="PROD-005"/>
    <x v="8"/>
    <n v="290"/>
    <n v="117.96"/>
    <n v="0"/>
    <s v="Compra"/>
    <s v="TechSupplies Inc,"/>
    <n v="0"/>
    <n v="54.214840425531932"/>
    <n v="0"/>
    <n v="0"/>
  </r>
  <r>
    <n v="4229"/>
    <x v="620"/>
    <x v="2"/>
    <s v="PROD-007"/>
    <x v="0"/>
    <n v="153"/>
    <n v="66.28"/>
    <n v="0"/>
    <s v="Compra"/>
    <s v="PowerCell Co,"/>
    <n v="0"/>
    <n v="28.701865793780652"/>
    <n v="0"/>
    <n v="0"/>
  </r>
  <r>
    <n v="4230"/>
    <x v="621"/>
    <x v="0"/>
    <s v="PROD-002"/>
    <x v="2"/>
    <n v="-24"/>
    <n v="0"/>
    <n v="901.91"/>
    <s v="Venta"/>
    <s v="EducaTech"/>
    <n v="21645.84"/>
    <n v="206.67616747181975"/>
    <n v="4960.2280193236738"/>
    <n v="16685.611980676327"/>
  </r>
  <r>
    <n v="4231"/>
    <x v="621"/>
    <x v="0"/>
    <s v="PROD-004"/>
    <x v="9"/>
    <n v="-32"/>
    <n v="0"/>
    <n v="348.26"/>
    <s v="Venta"/>
    <s v="CorpTech Solutions"/>
    <n v="11144.32"/>
    <n v="81.910562499999997"/>
    <n v="2621.1379999999999"/>
    <n v="8523.1820000000007"/>
  </r>
  <r>
    <n v="4232"/>
    <x v="621"/>
    <x v="2"/>
    <s v="PROD-004"/>
    <x v="9"/>
    <n v="243"/>
    <n v="183.8"/>
    <n v="0"/>
    <s v="Compra"/>
    <s v="Componentes Globales"/>
    <n v="0"/>
    <n v="81.910562499999997"/>
    <n v="0"/>
    <n v="0"/>
  </r>
  <r>
    <n v="4233"/>
    <x v="621"/>
    <x v="2"/>
    <s v="PROD-007"/>
    <x v="0"/>
    <n v="268"/>
    <n v="66.52"/>
    <n v="0"/>
    <s v="Compra"/>
    <s v="VisionParts"/>
    <n v="0"/>
    <n v="28.701865793780652"/>
    <n v="0"/>
    <n v="0"/>
  </r>
  <r>
    <n v="4234"/>
    <x v="621"/>
    <x v="2"/>
    <s v="PROD-008"/>
    <x v="5"/>
    <n v="106"/>
    <n v="45.82"/>
    <n v="0"/>
    <s v="Compra"/>
    <s v="PowerCell Co,"/>
    <n v="0"/>
    <n v="18.458651685393257"/>
    <n v="0"/>
    <n v="0"/>
  </r>
  <r>
    <n v="4235"/>
    <x v="621"/>
    <x v="1"/>
    <s v="PROD-009"/>
    <x v="3"/>
    <n v="47"/>
    <n v="152.01"/>
    <n v="0"/>
    <s v="Fabricación"/>
    <s v="N/A"/>
    <n v="0"/>
    <n v="66.956770642201846"/>
    <n v="0"/>
    <n v="0"/>
  </r>
  <r>
    <n v="4236"/>
    <x v="621"/>
    <x v="1"/>
    <s v="PROD-009"/>
    <x v="3"/>
    <n v="79"/>
    <n v="149.30000000000001"/>
    <n v="0"/>
    <s v="Fabricación"/>
    <s v="N/A"/>
    <n v="0"/>
    <n v="66.956770642201846"/>
    <n v="0"/>
    <n v="0"/>
  </r>
  <r>
    <n v="4237"/>
    <x v="622"/>
    <x v="0"/>
    <s v="PROD-001"/>
    <x v="6"/>
    <n v="-48"/>
    <n v="0"/>
    <n v="502.76"/>
    <s v="Venta"/>
    <s v="CorpTech Solutions"/>
    <n v="24132.48"/>
    <n v="111.99406451612904"/>
    <n v="5375.7150967741945"/>
    <n v="18756.764903225805"/>
  </r>
  <r>
    <n v="4238"/>
    <x v="622"/>
    <x v="0"/>
    <s v="PROD-005"/>
    <x v="8"/>
    <n v="-44"/>
    <n v="0"/>
    <n v="219.87"/>
    <s v="Venta"/>
    <s v="Global Office"/>
    <n v="9674.2800000000007"/>
    <n v="54.214840425531932"/>
    <n v="2385.4529787234051"/>
    <n v="7288.8270212765956"/>
  </r>
  <r>
    <n v="4239"/>
    <x v="622"/>
    <x v="0"/>
    <s v="PROD-003"/>
    <x v="1"/>
    <n v="-29"/>
    <n v="0"/>
    <n v="158.49"/>
    <s v="Venta"/>
    <s v="Global Office"/>
    <n v="4596.21"/>
    <n v="38.917210440456756"/>
    <n v="1128.5991027732459"/>
    <n v="3467.6108972267539"/>
  </r>
  <r>
    <n v="4240"/>
    <x v="622"/>
    <x v="1"/>
    <s v="PROD-009"/>
    <x v="3"/>
    <n v="37"/>
    <n v="150.86000000000001"/>
    <n v="0"/>
    <s v="Fabricación"/>
    <s v="N/A"/>
    <n v="0"/>
    <n v="66.956770642201846"/>
    <n v="0"/>
    <n v="0"/>
  </r>
  <r>
    <n v="4241"/>
    <x v="622"/>
    <x v="0"/>
    <s v="PROD-003"/>
    <x v="1"/>
    <n v="-9"/>
    <n v="0"/>
    <n v="160.52000000000001"/>
    <s v="Venta"/>
    <s v="EducaTech"/>
    <n v="1444.68"/>
    <n v="38.917210440456756"/>
    <n v="350.25489396411081"/>
    <n v="1094.4251060358893"/>
  </r>
  <r>
    <n v="4242"/>
    <x v="622"/>
    <x v="0"/>
    <s v="PROD-006"/>
    <x v="7"/>
    <n v="-23"/>
    <n v="0"/>
    <n v="80.709999999999994"/>
    <s v="Venta"/>
    <s v="Venta Directa Online"/>
    <n v="1856.33"/>
    <n v="15.49574137931034"/>
    <n v="356.40205172413783"/>
    <n v="1499.927948275862"/>
  </r>
  <r>
    <n v="4243"/>
    <x v="622"/>
    <x v="0"/>
    <s v="PROD-004"/>
    <x v="9"/>
    <n v="-20"/>
    <n v="0"/>
    <n v="351.95"/>
    <s v="Venta"/>
    <s v="CorpTech Solutions"/>
    <n v="7039"/>
    <n v="81.910562499999997"/>
    <n v="1638.2112499999998"/>
    <n v="5400.7887499999997"/>
  </r>
  <r>
    <n v="4244"/>
    <x v="623"/>
    <x v="2"/>
    <s v="PROD-004"/>
    <x v="9"/>
    <n v="161"/>
    <n v="182.69"/>
    <n v="0"/>
    <s v="Compra"/>
    <s v="PowerCell Co,"/>
    <n v="0"/>
    <n v="81.910562499999997"/>
    <n v="0"/>
    <n v="0"/>
  </r>
  <r>
    <n v="4245"/>
    <x v="623"/>
    <x v="0"/>
    <s v="PROD-008"/>
    <x v="5"/>
    <n v="-10"/>
    <n v="0"/>
    <n v="94.43"/>
    <s v="Venta"/>
    <s v="Global Office"/>
    <n v="944.30000000000007"/>
    <n v="18.458651685393257"/>
    <n v="184.58651685393255"/>
    <n v="759.71348314606757"/>
  </r>
  <r>
    <n v="4246"/>
    <x v="623"/>
    <x v="2"/>
    <s v="PROD-003"/>
    <x v="1"/>
    <n v="285"/>
    <n v="86.87"/>
    <n v="0"/>
    <s v="Compra"/>
    <s v="TechSupplies Inc,"/>
    <n v="0"/>
    <n v="38.917210440456756"/>
    <n v="0"/>
    <n v="0"/>
  </r>
  <r>
    <n v="4247"/>
    <x v="623"/>
    <x v="1"/>
    <s v="PROD-001"/>
    <x v="6"/>
    <n v="59"/>
    <n v="253.16"/>
    <n v="0"/>
    <s v="Fabricación"/>
    <s v="N/A"/>
    <n v="0"/>
    <n v="111.99406451612904"/>
    <n v="0"/>
    <n v="0"/>
  </r>
  <r>
    <n v="4248"/>
    <x v="623"/>
    <x v="0"/>
    <s v="PROD-008"/>
    <x v="5"/>
    <n v="-17"/>
    <n v="0"/>
    <n v="94.39"/>
    <s v="Venta"/>
    <s v="CorpTech Solutions"/>
    <n v="1604.63"/>
    <n v="18.458651685393257"/>
    <n v="313.79707865168535"/>
    <n v="1290.8329213483148"/>
  </r>
  <r>
    <n v="4249"/>
    <x v="623"/>
    <x v="0"/>
    <s v="PROD-001"/>
    <x v="6"/>
    <n v="-38"/>
    <n v="0"/>
    <n v="502.38"/>
    <s v="Venta"/>
    <s v="Venta Directa Online"/>
    <n v="19090.439999999999"/>
    <n v="111.99406451612904"/>
    <n v="4255.7744516129032"/>
    <n v="14834.665548387096"/>
  </r>
  <r>
    <n v="4250"/>
    <x v="623"/>
    <x v="0"/>
    <s v="PROD-003"/>
    <x v="1"/>
    <n v="-33"/>
    <n v="0"/>
    <n v="160.47999999999999"/>
    <s v="Venta"/>
    <s v="Venta Directa Online"/>
    <n v="5295.8399999999992"/>
    <n v="38.917210440456756"/>
    <n v="1284.267944535073"/>
    <n v="4011.5720554649261"/>
  </r>
  <r>
    <n v="4251"/>
    <x v="624"/>
    <x v="0"/>
    <s v="PROD-002"/>
    <x v="2"/>
    <n v="-24"/>
    <n v="0"/>
    <n v="902.83"/>
    <s v="Venta"/>
    <s v="CorpTech Solutions"/>
    <n v="21667.920000000002"/>
    <n v="206.67616747181975"/>
    <n v="4960.2280193236738"/>
    <n v="16707.691980676329"/>
  </r>
  <r>
    <n v="4252"/>
    <x v="624"/>
    <x v="2"/>
    <s v="PROD-007"/>
    <x v="0"/>
    <n v="116"/>
    <n v="65.959999999999994"/>
    <n v="0"/>
    <s v="Compra"/>
    <s v="Componentes Globales"/>
    <n v="0"/>
    <n v="28.701865793780652"/>
    <n v="0"/>
    <n v="0"/>
  </r>
  <r>
    <n v="4253"/>
    <x v="624"/>
    <x v="2"/>
    <s v="PROD-003"/>
    <x v="1"/>
    <n v="124"/>
    <n v="83.96"/>
    <n v="0"/>
    <s v="Compra"/>
    <s v="TechSupplies Inc,"/>
    <n v="0"/>
    <n v="38.917210440456756"/>
    <n v="0"/>
    <n v="0"/>
  </r>
  <r>
    <n v="4254"/>
    <x v="624"/>
    <x v="2"/>
    <s v="PROD-007"/>
    <x v="0"/>
    <n v="253"/>
    <n v="65.33"/>
    <n v="0"/>
    <s v="Compra"/>
    <s v="PowerCell Co,"/>
    <n v="0"/>
    <n v="28.701865793780652"/>
    <n v="0"/>
    <n v="0"/>
  </r>
  <r>
    <n v="4255"/>
    <x v="624"/>
    <x v="0"/>
    <s v="PROD-008"/>
    <x v="5"/>
    <n v="-31"/>
    <n v="0"/>
    <n v="95.2"/>
    <s v="Venta"/>
    <s v="Venta Directa Online"/>
    <n v="2951.2000000000003"/>
    <n v="18.458651685393257"/>
    <n v="572.2182022471909"/>
    <n v="2378.9817977528091"/>
  </r>
  <r>
    <n v="4256"/>
    <x v="624"/>
    <x v="0"/>
    <s v="PROD-008"/>
    <x v="5"/>
    <n v="-38"/>
    <n v="0"/>
    <n v="94.67"/>
    <s v="Venta"/>
    <s v="EducaTech"/>
    <n v="3597.46"/>
    <n v="18.458651685393257"/>
    <n v="701.4287640449437"/>
    <n v="2896.0312359550562"/>
  </r>
  <r>
    <n v="4257"/>
    <x v="625"/>
    <x v="2"/>
    <s v="PROD-004"/>
    <x v="9"/>
    <n v="177"/>
    <n v="183.51"/>
    <n v="0"/>
    <s v="Compra"/>
    <s v="VisionParts"/>
    <n v="0"/>
    <n v="81.910562499999997"/>
    <n v="0"/>
    <n v="0"/>
  </r>
  <r>
    <n v="4258"/>
    <x v="625"/>
    <x v="0"/>
    <s v="PROD-006"/>
    <x v="7"/>
    <n v="-22"/>
    <n v="0"/>
    <n v="79.27"/>
    <s v="Venta"/>
    <s v="CorpTech Solutions"/>
    <n v="1743.9399999999998"/>
    <n v="15.49574137931034"/>
    <n v="340.90631034482749"/>
    <n v="1403.0336896551723"/>
  </r>
  <r>
    <n v="4259"/>
    <x v="625"/>
    <x v="1"/>
    <s v="PROD-001"/>
    <x v="6"/>
    <n v="71"/>
    <n v="249.98"/>
    <n v="0"/>
    <s v="Fabricación"/>
    <s v="N/A"/>
    <n v="0"/>
    <n v="111.99406451612904"/>
    <n v="0"/>
    <n v="0"/>
  </r>
  <r>
    <n v="4260"/>
    <x v="625"/>
    <x v="1"/>
    <s v="PROD-009"/>
    <x v="3"/>
    <n v="74"/>
    <n v="148.78"/>
    <n v="0"/>
    <s v="Fabricación"/>
    <s v="N/A"/>
    <n v="0"/>
    <n v="66.956770642201846"/>
    <n v="0"/>
    <n v="0"/>
  </r>
  <r>
    <n v="4261"/>
    <x v="625"/>
    <x v="0"/>
    <s v="PROD-001"/>
    <x v="6"/>
    <n v="-37"/>
    <n v="0"/>
    <n v="503.15"/>
    <s v="Venta"/>
    <s v="EducaTech"/>
    <n v="18616.55"/>
    <n v="111.99406451612904"/>
    <n v="4143.7803870967746"/>
    <n v="14472.769612903225"/>
  </r>
  <r>
    <n v="4262"/>
    <x v="625"/>
    <x v="0"/>
    <s v="PROD-004"/>
    <x v="9"/>
    <n v="-38"/>
    <n v="0"/>
    <n v="349.54"/>
    <s v="Venta"/>
    <s v="Global Office"/>
    <n v="13282.52"/>
    <n v="81.910562499999997"/>
    <n v="3112.6013749999997"/>
    <n v="10169.918625"/>
  </r>
  <r>
    <n v="4263"/>
    <x v="625"/>
    <x v="0"/>
    <s v="PROD-009"/>
    <x v="3"/>
    <n v="-35"/>
    <n v="0"/>
    <n v="297.05"/>
    <s v="Venta"/>
    <s v="Venta Directa Online"/>
    <n v="10396.75"/>
    <n v="66.956770642201846"/>
    <n v="2343.4869724770647"/>
    <n v="8053.2630275229349"/>
  </r>
  <r>
    <n v="4264"/>
    <x v="626"/>
    <x v="0"/>
    <s v="PROD-006"/>
    <x v="7"/>
    <n v="-24"/>
    <n v="0"/>
    <n v="80.069999999999993"/>
    <s v="Venta"/>
    <s v="EducaTech"/>
    <n v="1921.6799999999998"/>
    <n v="15.49574137931034"/>
    <n v="371.89779310344818"/>
    <n v="1549.7822068965515"/>
  </r>
  <r>
    <n v="4265"/>
    <x v="626"/>
    <x v="0"/>
    <s v="PROD-004"/>
    <x v="9"/>
    <n v="-37"/>
    <n v="0"/>
    <n v="350.21"/>
    <s v="Venta"/>
    <s v="Global Office"/>
    <n v="12957.769999999999"/>
    <n v="81.910562499999997"/>
    <n v="3030.6908125"/>
    <n v="9927.0791874999995"/>
  </r>
  <r>
    <n v="4266"/>
    <x v="626"/>
    <x v="0"/>
    <s v="PROD-006"/>
    <x v="7"/>
    <n v="-20"/>
    <n v="0"/>
    <n v="79.28"/>
    <s v="Venta"/>
    <s v="Global Office"/>
    <n v="1585.6"/>
    <n v="15.49574137931034"/>
    <n v="309.9148275862068"/>
    <n v="1275.6851724137932"/>
  </r>
  <r>
    <n v="4267"/>
    <x v="626"/>
    <x v="2"/>
    <s v="PROD-006"/>
    <x v="7"/>
    <n v="86"/>
    <n v="36.25"/>
    <n v="0"/>
    <s v="Compra"/>
    <s v="TechSupplies Inc,"/>
    <n v="0"/>
    <n v="15.49574137931034"/>
    <n v="0"/>
    <n v="0"/>
  </r>
  <r>
    <n v="4268"/>
    <x v="626"/>
    <x v="0"/>
    <s v="PROD-006"/>
    <x v="7"/>
    <n v="-29"/>
    <n v="0"/>
    <n v="79.44"/>
    <s v="Venta"/>
    <s v="EducaTech"/>
    <n v="2303.7599999999998"/>
    <n v="15.49574137931034"/>
    <n v="449.37649999999985"/>
    <n v="1854.3834999999999"/>
  </r>
  <r>
    <n v="4269"/>
    <x v="626"/>
    <x v="0"/>
    <s v="PROD-008"/>
    <x v="5"/>
    <n v="-41"/>
    <n v="0"/>
    <n v="94.17"/>
    <s v="Venta"/>
    <s v="Global Office"/>
    <n v="3860.9700000000003"/>
    <n v="18.458651685393257"/>
    <n v="756.80471910112351"/>
    <n v="3104.1652808988765"/>
  </r>
  <r>
    <n v="4270"/>
    <x v="626"/>
    <x v="1"/>
    <s v="PROD-001"/>
    <x v="6"/>
    <n v="98"/>
    <n v="247.8"/>
    <n v="0"/>
    <s v="Fabricación"/>
    <s v="N/A"/>
    <n v="0"/>
    <n v="111.99406451612904"/>
    <n v="0"/>
    <n v="0"/>
  </r>
  <r>
    <n v="4271"/>
    <x v="627"/>
    <x v="0"/>
    <s v="PROD-001"/>
    <x v="6"/>
    <n v="-18"/>
    <n v="0"/>
    <n v="499.62"/>
    <s v="Venta"/>
    <s v="CorpTech Solutions"/>
    <n v="8993.16"/>
    <n v="111.99406451612904"/>
    <n v="2015.8931612903227"/>
    <n v="6977.2668387096774"/>
  </r>
  <r>
    <n v="4272"/>
    <x v="627"/>
    <x v="2"/>
    <s v="PROD-010"/>
    <x v="4"/>
    <n v="225"/>
    <n v="24.81"/>
    <n v="0"/>
    <s v="Compra"/>
    <s v="VisionParts"/>
    <n v="0"/>
    <n v="10.520482758620702"/>
    <n v="0"/>
    <n v="0"/>
  </r>
  <r>
    <n v="4273"/>
    <x v="627"/>
    <x v="1"/>
    <s v="PROD-009"/>
    <x v="3"/>
    <n v="98"/>
    <n v="150.66"/>
    <n v="0"/>
    <s v="Fabricación"/>
    <s v="N/A"/>
    <n v="0"/>
    <n v="66.956770642201846"/>
    <n v="0"/>
    <n v="0"/>
  </r>
  <r>
    <n v="4274"/>
    <x v="627"/>
    <x v="2"/>
    <s v="PROD-007"/>
    <x v="0"/>
    <n v="224"/>
    <n v="65.760000000000005"/>
    <n v="0"/>
    <s v="Compra"/>
    <s v="VisionParts"/>
    <n v="0"/>
    <n v="28.701865793780652"/>
    <n v="0"/>
    <n v="0"/>
  </r>
  <r>
    <n v="4275"/>
    <x v="627"/>
    <x v="1"/>
    <s v="PROD-002"/>
    <x v="2"/>
    <n v="88"/>
    <n v="446.7"/>
    <n v="0"/>
    <s v="Fabricación"/>
    <s v="N/A"/>
    <n v="0"/>
    <n v="206.67616747181975"/>
    <n v="0"/>
    <n v="0"/>
  </r>
  <r>
    <n v="4276"/>
    <x v="627"/>
    <x v="0"/>
    <s v="PROD-009"/>
    <x v="3"/>
    <n v="-47"/>
    <n v="0"/>
    <n v="301.39999999999998"/>
    <s v="Venta"/>
    <s v="CorpTech Solutions"/>
    <n v="14165.8"/>
    <n v="66.956770642201846"/>
    <n v="3146.9682201834867"/>
    <n v="11018.831779816512"/>
  </r>
  <r>
    <n v="4277"/>
    <x v="627"/>
    <x v="0"/>
    <s v="PROD-001"/>
    <x v="6"/>
    <n v="-10"/>
    <n v="0"/>
    <n v="495"/>
    <s v="Venta"/>
    <s v="PC Gamers World"/>
    <n v="4950"/>
    <n v="111.99406451612904"/>
    <n v="1119.9406451612904"/>
    <n v="3830.0593548387096"/>
  </r>
  <r>
    <n v="4278"/>
    <x v="628"/>
    <x v="0"/>
    <s v="PROD-005"/>
    <x v="8"/>
    <n v="-44"/>
    <n v="0"/>
    <n v="221.5"/>
    <s v="Venta"/>
    <s v="Global Office"/>
    <n v="9746"/>
    <n v="54.214840425531932"/>
    <n v="2385.4529787234051"/>
    <n v="7360.5470212765949"/>
  </r>
  <r>
    <n v="4279"/>
    <x v="628"/>
    <x v="0"/>
    <s v="PROD-005"/>
    <x v="8"/>
    <n v="-13"/>
    <n v="0"/>
    <n v="218.68"/>
    <s v="Venta"/>
    <s v="EducaTech"/>
    <n v="2842.84"/>
    <n v="54.214840425531932"/>
    <n v="704.7929255319151"/>
    <n v="2138.0470744680852"/>
  </r>
  <r>
    <n v="4280"/>
    <x v="628"/>
    <x v="1"/>
    <s v="PROD-001"/>
    <x v="6"/>
    <n v="72"/>
    <n v="250.97"/>
    <n v="0"/>
    <s v="Fabricación"/>
    <s v="N/A"/>
    <n v="0"/>
    <n v="111.99406451612904"/>
    <n v="0"/>
    <n v="0"/>
  </r>
  <r>
    <n v="4281"/>
    <x v="628"/>
    <x v="2"/>
    <s v="PROD-005"/>
    <x v="8"/>
    <n v="111"/>
    <n v="122.37"/>
    <n v="0"/>
    <s v="Compra"/>
    <s v="TechSupplies Inc,"/>
    <n v="0"/>
    <n v="54.214840425531932"/>
    <n v="0"/>
    <n v="0"/>
  </r>
  <r>
    <n v="4282"/>
    <x v="628"/>
    <x v="2"/>
    <s v="PROD-007"/>
    <x v="0"/>
    <n v="70"/>
    <n v="65.3"/>
    <n v="0"/>
    <s v="Compra"/>
    <s v="PowerCell Co,"/>
    <n v="0"/>
    <n v="28.701865793780652"/>
    <n v="0"/>
    <n v="0"/>
  </r>
  <r>
    <n v="4283"/>
    <x v="628"/>
    <x v="0"/>
    <s v="PROD-002"/>
    <x v="2"/>
    <n v="-47"/>
    <n v="0"/>
    <n v="901.67"/>
    <s v="Venta"/>
    <s v="Venta Directa Online"/>
    <n v="42378.49"/>
    <n v="206.67616747181975"/>
    <n v="9713.7798711755277"/>
    <n v="32664.71012882447"/>
  </r>
  <r>
    <n v="4284"/>
    <x v="628"/>
    <x v="1"/>
    <s v="PROD-001"/>
    <x v="6"/>
    <n v="41"/>
    <n v="252.41"/>
    <n v="0"/>
    <s v="Fabricación"/>
    <s v="N/A"/>
    <n v="0"/>
    <n v="111.99406451612904"/>
    <n v="0"/>
    <n v="0"/>
  </r>
  <r>
    <n v="4285"/>
    <x v="629"/>
    <x v="0"/>
    <s v="PROD-004"/>
    <x v="9"/>
    <n v="-48"/>
    <n v="0"/>
    <n v="350.5"/>
    <s v="Venta"/>
    <s v="Venta Directa Online"/>
    <n v="16824"/>
    <n v="81.910562499999997"/>
    <n v="3931.7069999999999"/>
    <n v="12892.293"/>
  </r>
  <r>
    <n v="4286"/>
    <x v="629"/>
    <x v="2"/>
    <s v="PROD-004"/>
    <x v="9"/>
    <n v="93"/>
    <n v="178.28"/>
    <n v="0"/>
    <s v="Compra"/>
    <s v="PowerCell Co,"/>
    <n v="0"/>
    <n v="81.910562499999997"/>
    <n v="0"/>
    <n v="0"/>
  </r>
  <r>
    <n v="4287"/>
    <x v="629"/>
    <x v="0"/>
    <s v="PROD-010"/>
    <x v="4"/>
    <n v="-32"/>
    <n v="0"/>
    <n v="59.55"/>
    <s v="Venta"/>
    <s v="EducaTech"/>
    <n v="1905.6"/>
    <n v="10.520482758620702"/>
    <n v="336.65544827586245"/>
    <n v="1568.9445517241375"/>
  </r>
  <r>
    <n v="4288"/>
    <x v="629"/>
    <x v="0"/>
    <s v="PROD-004"/>
    <x v="9"/>
    <n v="-34"/>
    <n v="0"/>
    <n v="348.17"/>
    <s v="Venta"/>
    <s v="Venta Directa Online"/>
    <n v="11837.78"/>
    <n v="81.910562499999997"/>
    <n v="2784.9591249999999"/>
    <n v="9052.8208750000013"/>
  </r>
  <r>
    <n v="4289"/>
    <x v="629"/>
    <x v="1"/>
    <s v="PROD-009"/>
    <x v="3"/>
    <n v="36"/>
    <n v="152.49"/>
    <n v="0"/>
    <s v="Fabricación"/>
    <s v="N/A"/>
    <n v="0"/>
    <n v="66.956770642201846"/>
    <n v="0"/>
    <n v="0"/>
  </r>
  <r>
    <n v="4290"/>
    <x v="629"/>
    <x v="0"/>
    <s v="PROD-008"/>
    <x v="5"/>
    <n v="-38"/>
    <n v="0"/>
    <n v="94.32"/>
    <s v="Venta"/>
    <s v="EducaTech"/>
    <n v="3584.16"/>
    <n v="18.458651685393257"/>
    <n v="701.4287640449437"/>
    <n v="2882.731235955056"/>
  </r>
  <r>
    <n v="4291"/>
    <x v="630"/>
    <x v="0"/>
    <s v="PROD-002"/>
    <x v="2"/>
    <n v="-26"/>
    <n v="0"/>
    <n v="901.33"/>
    <s v="Venta"/>
    <s v="EducaTech"/>
    <n v="23434.58"/>
    <n v="206.67616747181975"/>
    <n v="5373.5803542673139"/>
    <n v="18060.999645732689"/>
  </r>
  <r>
    <n v="4292"/>
    <x v="630"/>
    <x v="1"/>
    <s v="PROD-001"/>
    <x v="6"/>
    <n v="84"/>
    <n v="251.65"/>
    <n v="0"/>
    <s v="Fabricación"/>
    <s v="N/A"/>
    <n v="0"/>
    <n v="111.99406451612904"/>
    <n v="0"/>
    <n v="0"/>
  </r>
  <r>
    <n v="4293"/>
    <x v="630"/>
    <x v="0"/>
    <s v="PROD-007"/>
    <x v="0"/>
    <n v="-6"/>
    <n v="0"/>
    <n v="130.69"/>
    <s v="Venta"/>
    <s v="EducaTech"/>
    <n v="784.14"/>
    <n v="28.701865793780652"/>
    <n v="172.2111947626839"/>
    <n v="611.92880523731606"/>
  </r>
  <r>
    <n v="4294"/>
    <x v="630"/>
    <x v="2"/>
    <s v="PROD-003"/>
    <x v="1"/>
    <n v="189"/>
    <n v="84.55"/>
    <n v="0"/>
    <s v="Compra"/>
    <s v="Componentes Globales"/>
    <n v="0"/>
    <n v="38.917210440456756"/>
    <n v="0"/>
    <n v="0"/>
  </r>
  <r>
    <n v="4295"/>
    <x v="630"/>
    <x v="0"/>
    <s v="PROD-001"/>
    <x v="6"/>
    <n v="-17"/>
    <n v="0"/>
    <n v="496.77"/>
    <s v="Venta"/>
    <s v="Global Office"/>
    <n v="8445.09"/>
    <n v="111.99406451612904"/>
    <n v="1903.8990967741938"/>
    <n v="6541.1909032258063"/>
  </r>
  <r>
    <n v="4296"/>
    <x v="630"/>
    <x v="0"/>
    <s v="PROD-006"/>
    <x v="7"/>
    <n v="-28"/>
    <n v="0"/>
    <n v="80.44"/>
    <s v="Venta"/>
    <s v="PC Gamers World"/>
    <n v="2252.3199999999997"/>
    <n v="15.49574137931034"/>
    <n v="433.88075862068951"/>
    <n v="1818.4392413793103"/>
  </r>
  <r>
    <n v="4297"/>
    <x v="630"/>
    <x v="2"/>
    <s v="PROD-008"/>
    <x v="5"/>
    <n v="60"/>
    <n v="45.84"/>
    <n v="0"/>
    <s v="Compra"/>
    <s v="PowerCell Co,"/>
    <n v="0"/>
    <n v="18.458651685393257"/>
    <n v="0"/>
    <n v="0"/>
  </r>
  <r>
    <n v="4298"/>
    <x v="631"/>
    <x v="2"/>
    <s v="PROD-007"/>
    <x v="0"/>
    <n v="186"/>
    <n v="65.5"/>
    <n v="0"/>
    <s v="Compra"/>
    <s v="Componentes Globales"/>
    <n v="0"/>
    <n v="28.701865793780652"/>
    <n v="0"/>
    <n v="0"/>
  </r>
  <r>
    <n v="4299"/>
    <x v="631"/>
    <x v="0"/>
    <s v="PROD-003"/>
    <x v="1"/>
    <n v="-20"/>
    <n v="0"/>
    <n v="160.85"/>
    <s v="Venta"/>
    <s v="Venta Directa Online"/>
    <n v="3217"/>
    <n v="38.917210440456756"/>
    <n v="778.34420880913513"/>
    <n v="2438.6557911908649"/>
  </r>
  <r>
    <n v="4300"/>
    <x v="631"/>
    <x v="2"/>
    <s v="PROD-006"/>
    <x v="7"/>
    <n v="212"/>
    <n v="35.81"/>
    <n v="0"/>
    <s v="Compra"/>
    <s v="TechSupplies Inc,"/>
    <n v="0"/>
    <n v="15.49574137931034"/>
    <n v="0"/>
    <n v="0"/>
  </r>
  <r>
    <n v="4301"/>
    <x v="631"/>
    <x v="0"/>
    <s v="PROD-008"/>
    <x v="5"/>
    <n v="-16"/>
    <n v="0"/>
    <n v="95.11"/>
    <s v="Venta"/>
    <s v="Venta Directa Online"/>
    <n v="1521.76"/>
    <n v="18.458651685393257"/>
    <n v="295.3384269662921"/>
    <n v="1226.4215730337078"/>
  </r>
  <r>
    <n v="4302"/>
    <x v="631"/>
    <x v="0"/>
    <s v="PROD-007"/>
    <x v="0"/>
    <n v="-35"/>
    <n v="0"/>
    <n v="128.85"/>
    <s v="Venta"/>
    <s v="Venta Directa Online"/>
    <n v="4509.75"/>
    <n v="28.701865793780652"/>
    <n v="1004.5653027823228"/>
    <n v="3505.1846972176772"/>
  </r>
  <r>
    <n v="4303"/>
    <x v="631"/>
    <x v="0"/>
    <s v="PROD-002"/>
    <x v="2"/>
    <n v="-32"/>
    <n v="0"/>
    <n v="907.58"/>
    <s v="Venta"/>
    <s v="EducaTech"/>
    <n v="29042.560000000001"/>
    <n v="206.67616747181975"/>
    <n v="6613.6373590982321"/>
    <n v="22428.922640901768"/>
  </r>
  <r>
    <n v="4304"/>
    <x v="631"/>
    <x v="0"/>
    <s v="PROD-002"/>
    <x v="2"/>
    <n v="-13"/>
    <n v="0"/>
    <n v="892.06"/>
    <s v="Venta"/>
    <s v="EducaTech"/>
    <n v="11596.779999999999"/>
    <n v="206.67616747181975"/>
    <n v="2686.7901771336569"/>
    <n v="8909.9898228663424"/>
  </r>
  <r>
    <n v="4305"/>
    <x v="632"/>
    <x v="0"/>
    <s v="PROD-001"/>
    <x v="6"/>
    <n v="-34"/>
    <n v="0"/>
    <n v="503.96"/>
    <s v="Venta"/>
    <s v="EducaTech"/>
    <n v="17134.64"/>
    <n v="111.99406451612904"/>
    <n v="3807.7981935483876"/>
    <n v="13326.841806451612"/>
  </r>
  <r>
    <n v="4306"/>
    <x v="632"/>
    <x v="2"/>
    <s v="PROD-006"/>
    <x v="7"/>
    <n v="75"/>
    <n v="35.44"/>
    <n v="0"/>
    <s v="Compra"/>
    <s v="PowerCell Co,"/>
    <n v="0"/>
    <n v="15.49574137931034"/>
    <n v="0"/>
    <n v="0"/>
  </r>
  <r>
    <n v="4307"/>
    <x v="632"/>
    <x v="0"/>
    <s v="PROD-002"/>
    <x v="2"/>
    <n v="-36"/>
    <n v="0"/>
    <n v="893.79"/>
    <s v="Venta"/>
    <s v="Global Office"/>
    <n v="32176.44"/>
    <n v="206.67616747181975"/>
    <n v="7440.3420289855112"/>
    <n v="24736.097971014489"/>
  </r>
  <r>
    <n v="4308"/>
    <x v="632"/>
    <x v="2"/>
    <s v="PROD-006"/>
    <x v="7"/>
    <n v="246"/>
    <n v="36.49"/>
    <n v="0"/>
    <s v="Compra"/>
    <s v="VisionParts"/>
    <n v="0"/>
    <n v="15.49574137931034"/>
    <n v="0"/>
    <n v="0"/>
  </r>
  <r>
    <n v="4309"/>
    <x v="632"/>
    <x v="0"/>
    <s v="PROD-001"/>
    <x v="6"/>
    <n v="-21"/>
    <n v="0"/>
    <n v="500.93"/>
    <s v="Venta"/>
    <s v="CorpTech Solutions"/>
    <n v="10519.53"/>
    <n v="111.99406451612904"/>
    <n v="2351.8753548387099"/>
    <n v="8167.6546451612903"/>
  </r>
  <r>
    <n v="4310"/>
    <x v="632"/>
    <x v="0"/>
    <s v="PROD-010"/>
    <x v="4"/>
    <n v="-33"/>
    <n v="0"/>
    <n v="60.44"/>
    <s v="Venta"/>
    <s v="Global Office"/>
    <n v="1994.52"/>
    <n v="10.520482758620702"/>
    <n v="347.17593103448314"/>
    <n v="1647.3440689655167"/>
  </r>
  <r>
    <n v="4311"/>
    <x v="632"/>
    <x v="0"/>
    <s v="PROD-007"/>
    <x v="0"/>
    <n v="-30"/>
    <n v="0"/>
    <n v="129.16"/>
    <s v="Venta"/>
    <s v="CorpTech Solutions"/>
    <n v="3874.7999999999997"/>
    <n v="28.701865793780652"/>
    <n v="861.05597381341954"/>
    <n v="3013.7440261865804"/>
  </r>
  <r>
    <n v="4312"/>
    <x v="633"/>
    <x v="0"/>
    <s v="PROD-010"/>
    <x v="4"/>
    <n v="-38"/>
    <n v="0"/>
    <n v="60.27"/>
    <s v="Venta"/>
    <s v="EducaTech"/>
    <n v="2290.2600000000002"/>
    <n v="10.520482758620702"/>
    <n v="399.77834482758669"/>
    <n v="1890.4816551724134"/>
  </r>
  <r>
    <n v="4313"/>
    <x v="633"/>
    <x v="2"/>
    <s v="PROD-006"/>
    <x v="7"/>
    <n v="166"/>
    <n v="35.99"/>
    <n v="0"/>
    <s v="Compra"/>
    <s v="Componentes Globales"/>
    <n v="0"/>
    <n v="15.49574137931034"/>
    <n v="0"/>
    <n v="0"/>
  </r>
  <r>
    <n v="4314"/>
    <x v="633"/>
    <x v="2"/>
    <s v="PROD-003"/>
    <x v="1"/>
    <n v="290"/>
    <n v="85.09"/>
    <n v="0"/>
    <s v="Compra"/>
    <s v="Componentes Globales"/>
    <n v="0"/>
    <n v="38.917210440456756"/>
    <n v="0"/>
    <n v="0"/>
  </r>
  <r>
    <n v="4315"/>
    <x v="633"/>
    <x v="2"/>
    <s v="PROD-007"/>
    <x v="0"/>
    <n v="205"/>
    <n v="65.56"/>
    <n v="0"/>
    <s v="Compra"/>
    <s v="PowerCell Co,"/>
    <n v="0"/>
    <n v="28.701865793780652"/>
    <n v="0"/>
    <n v="0"/>
  </r>
  <r>
    <n v="4316"/>
    <x v="633"/>
    <x v="0"/>
    <s v="PROD-002"/>
    <x v="2"/>
    <n v="-23"/>
    <n v="0"/>
    <n v="897.8"/>
    <s v="Venta"/>
    <s v="Global Office"/>
    <n v="20649.399999999998"/>
    <n v="206.67616747181975"/>
    <n v="4753.5518518518547"/>
    <n v="15895.848148148143"/>
  </r>
  <r>
    <n v="4317"/>
    <x v="633"/>
    <x v="0"/>
    <s v="PROD-007"/>
    <x v="0"/>
    <n v="-11"/>
    <n v="0"/>
    <n v="130.26"/>
    <s v="Venta"/>
    <s v="Venta Directa Online"/>
    <n v="1432.86"/>
    <n v="28.701865793780652"/>
    <n v="315.72052373158715"/>
    <n v="1117.1394762684126"/>
  </r>
  <r>
    <n v="4318"/>
    <x v="633"/>
    <x v="2"/>
    <s v="PROD-006"/>
    <x v="7"/>
    <n v="182"/>
    <n v="35.9"/>
    <n v="0"/>
    <s v="Compra"/>
    <s v="VisionParts"/>
    <n v="0"/>
    <n v="15.49574137931034"/>
    <n v="0"/>
    <n v="0"/>
  </r>
  <r>
    <n v="4319"/>
    <x v="634"/>
    <x v="0"/>
    <s v="PROD-004"/>
    <x v="9"/>
    <n v="-8"/>
    <n v="0"/>
    <n v="350.54"/>
    <s v="Venta"/>
    <s v="Venta Directa Online"/>
    <n v="2804.32"/>
    <n v="81.910562499999997"/>
    <n v="655.28449999999998"/>
    <n v="2149.0355"/>
  </r>
  <r>
    <n v="4320"/>
    <x v="634"/>
    <x v="2"/>
    <s v="PROD-008"/>
    <x v="5"/>
    <n v="77"/>
    <n v="44.23"/>
    <n v="0"/>
    <s v="Compra"/>
    <s v="VisionParts"/>
    <n v="0"/>
    <n v="18.458651685393257"/>
    <n v="0"/>
    <n v="0"/>
  </r>
  <r>
    <n v="4321"/>
    <x v="634"/>
    <x v="0"/>
    <s v="PROD-005"/>
    <x v="8"/>
    <n v="-49"/>
    <n v="0"/>
    <n v="221.19"/>
    <s v="Venta"/>
    <s v="PC Gamers World"/>
    <n v="10838.31"/>
    <n v="54.214840425531932"/>
    <n v="2656.5271808510647"/>
    <n v="8181.7828191489352"/>
  </r>
  <r>
    <n v="4322"/>
    <x v="634"/>
    <x v="0"/>
    <s v="PROD-008"/>
    <x v="5"/>
    <n v="-36"/>
    <n v="0"/>
    <n v="94.4"/>
    <s v="Venta"/>
    <s v="CorpTech Solutions"/>
    <n v="3398.4"/>
    <n v="18.458651685393257"/>
    <n v="664.51146067415721"/>
    <n v="2733.8885393258429"/>
  </r>
  <r>
    <n v="4323"/>
    <x v="634"/>
    <x v="0"/>
    <s v="PROD-009"/>
    <x v="3"/>
    <n v="-44"/>
    <n v="0"/>
    <n v="298.79000000000002"/>
    <s v="Venta"/>
    <s v="Venta Directa Online"/>
    <n v="13146.76"/>
    <n v="66.956770642201846"/>
    <n v="2946.0979082568811"/>
    <n v="10200.662091743119"/>
  </r>
  <r>
    <n v="4324"/>
    <x v="634"/>
    <x v="2"/>
    <s v="PROD-005"/>
    <x v="8"/>
    <n v="147"/>
    <n v="119.21"/>
    <n v="0"/>
    <s v="Compra"/>
    <s v="PowerCell Co,"/>
    <n v="0"/>
    <n v="54.214840425531932"/>
    <n v="0"/>
    <n v="0"/>
  </r>
  <r>
    <n v="4325"/>
    <x v="635"/>
    <x v="2"/>
    <s v="PROD-003"/>
    <x v="1"/>
    <n v="261"/>
    <n v="85.01"/>
    <n v="0"/>
    <s v="Compra"/>
    <s v="TechSupplies Inc,"/>
    <n v="0"/>
    <n v="38.917210440456756"/>
    <n v="0"/>
    <n v="0"/>
  </r>
  <r>
    <n v="4326"/>
    <x v="635"/>
    <x v="0"/>
    <s v="PROD-001"/>
    <x v="6"/>
    <n v="-32"/>
    <n v="0"/>
    <n v="499.09"/>
    <s v="Venta"/>
    <s v="PC Gamers World"/>
    <n v="15970.88"/>
    <n v="111.99406451612904"/>
    <n v="3583.8100645161294"/>
    <n v="12387.069935483869"/>
  </r>
  <r>
    <n v="4327"/>
    <x v="635"/>
    <x v="2"/>
    <s v="PROD-005"/>
    <x v="8"/>
    <n v="269"/>
    <n v="120.11"/>
    <n v="0"/>
    <s v="Compra"/>
    <s v="VisionParts"/>
    <n v="0"/>
    <n v="54.214840425531932"/>
    <n v="0"/>
    <n v="0"/>
  </r>
  <r>
    <n v="4328"/>
    <x v="635"/>
    <x v="0"/>
    <s v="PROD-009"/>
    <x v="3"/>
    <n v="-44"/>
    <n v="0"/>
    <n v="299.41000000000003"/>
    <s v="Venta"/>
    <s v="Global Office"/>
    <n v="13174.04"/>
    <n v="66.956770642201846"/>
    <n v="2946.0979082568811"/>
    <n v="10227.94209174312"/>
  </r>
  <r>
    <n v="4329"/>
    <x v="635"/>
    <x v="0"/>
    <s v="PROD-003"/>
    <x v="1"/>
    <n v="-29"/>
    <n v="0"/>
    <n v="161.46"/>
    <s v="Venta"/>
    <s v="Venta Directa Online"/>
    <n v="4682.34"/>
    <n v="38.917210440456756"/>
    <n v="1128.5991027732459"/>
    <n v="3553.740897226754"/>
  </r>
  <r>
    <n v="4330"/>
    <x v="635"/>
    <x v="1"/>
    <s v="PROD-009"/>
    <x v="3"/>
    <n v="65"/>
    <n v="151.58000000000001"/>
    <n v="0"/>
    <s v="Fabricación"/>
    <s v="N/A"/>
    <n v="0"/>
    <n v="66.956770642201846"/>
    <n v="0"/>
    <n v="0"/>
  </r>
  <r>
    <n v="4331"/>
    <x v="635"/>
    <x v="0"/>
    <s v="PROD-005"/>
    <x v="8"/>
    <n v="-30"/>
    <n v="0"/>
    <n v="221.88"/>
    <s v="Venta"/>
    <s v="Global Office"/>
    <n v="6656.4"/>
    <n v="54.214840425531932"/>
    <n v="1626.4452127659579"/>
    <n v="5029.9547872340418"/>
  </r>
  <r>
    <n v="4332"/>
    <x v="636"/>
    <x v="0"/>
    <s v="PROD-009"/>
    <x v="3"/>
    <n v="-25"/>
    <n v="0"/>
    <n v="296.83"/>
    <s v="Venta"/>
    <s v="CorpTech Solutions"/>
    <n v="7420.75"/>
    <n v="66.956770642201846"/>
    <n v="1673.9192660550461"/>
    <n v="5746.8307339449539"/>
  </r>
  <r>
    <n v="4333"/>
    <x v="636"/>
    <x v="1"/>
    <s v="PROD-009"/>
    <x v="3"/>
    <n v="21"/>
    <n v="152.96"/>
    <n v="0"/>
    <s v="Fabricación"/>
    <s v="N/A"/>
    <n v="0"/>
    <n v="66.956770642201846"/>
    <n v="0"/>
    <n v="0"/>
  </r>
  <r>
    <n v="4334"/>
    <x v="636"/>
    <x v="0"/>
    <s v="PROD-004"/>
    <x v="9"/>
    <n v="-47"/>
    <n v="0"/>
    <n v="352.72"/>
    <s v="Venta"/>
    <s v="Global Office"/>
    <n v="16577.84"/>
    <n v="81.910562499999997"/>
    <n v="3849.7964374999997"/>
    <n v="12728.043562500001"/>
  </r>
  <r>
    <n v="4335"/>
    <x v="636"/>
    <x v="2"/>
    <s v="PROD-004"/>
    <x v="9"/>
    <n v="155"/>
    <n v="178.35"/>
    <n v="0"/>
    <s v="Compra"/>
    <s v="VisionParts"/>
    <n v="0"/>
    <n v="81.910562499999997"/>
    <n v="0"/>
    <n v="0"/>
  </r>
  <r>
    <n v="4336"/>
    <x v="636"/>
    <x v="0"/>
    <s v="PROD-010"/>
    <x v="4"/>
    <n v="-45"/>
    <n v="0"/>
    <n v="60.29"/>
    <s v="Venta"/>
    <s v="Global Office"/>
    <n v="2713.05"/>
    <n v="10.520482758620702"/>
    <n v="473.42172413793156"/>
    <n v="2239.6282758620687"/>
  </r>
  <r>
    <n v="4337"/>
    <x v="636"/>
    <x v="0"/>
    <s v="PROD-008"/>
    <x v="5"/>
    <n v="-11"/>
    <n v="0"/>
    <n v="95.4"/>
    <s v="Venta"/>
    <s v="PC Gamers World"/>
    <n v="1049.4000000000001"/>
    <n v="18.458651685393257"/>
    <n v="203.04516853932583"/>
    <n v="846.35483146067429"/>
  </r>
  <r>
    <n v="4338"/>
    <x v="636"/>
    <x v="0"/>
    <s v="PROD-006"/>
    <x v="7"/>
    <n v="-41"/>
    <n v="0"/>
    <n v="80.67"/>
    <s v="Venta"/>
    <s v="EducaTech"/>
    <n v="3307.4700000000003"/>
    <n v="15.49574137931034"/>
    <n v="635.325396551724"/>
    <n v="2672.144603448276"/>
  </r>
  <r>
    <n v="4339"/>
    <x v="637"/>
    <x v="0"/>
    <s v="PROD-003"/>
    <x v="1"/>
    <n v="-11"/>
    <n v="0"/>
    <n v="161.15"/>
    <s v="Venta"/>
    <s v="Global Office"/>
    <n v="1772.65"/>
    <n v="38.917210440456756"/>
    <n v="428.08931484502432"/>
    <n v="1344.5606851549758"/>
  </r>
  <r>
    <n v="4340"/>
    <x v="637"/>
    <x v="0"/>
    <s v="PROD-005"/>
    <x v="8"/>
    <n v="-8"/>
    <n v="0"/>
    <n v="222"/>
    <s v="Venta"/>
    <s v="Venta Directa Online"/>
    <n v="1776"/>
    <n v="54.214840425531932"/>
    <n v="433.71872340425546"/>
    <n v="1342.2812765957447"/>
  </r>
  <r>
    <n v="4341"/>
    <x v="637"/>
    <x v="0"/>
    <s v="PROD-009"/>
    <x v="3"/>
    <n v="-34"/>
    <n v="0"/>
    <n v="298.52"/>
    <s v="Venta"/>
    <s v="EducaTech"/>
    <n v="10149.68"/>
    <n v="66.956770642201846"/>
    <n v="2276.530201834863"/>
    <n v="7873.1497981651373"/>
  </r>
  <r>
    <n v="4342"/>
    <x v="637"/>
    <x v="0"/>
    <s v="PROD-003"/>
    <x v="1"/>
    <n v="-46"/>
    <n v="0"/>
    <n v="160.99"/>
    <s v="Venta"/>
    <s v="EducaTech"/>
    <n v="7405.5400000000009"/>
    <n v="38.917210440456756"/>
    <n v="1790.1916802610108"/>
    <n v="5615.3483197389905"/>
  </r>
  <r>
    <n v="4343"/>
    <x v="637"/>
    <x v="0"/>
    <s v="PROD-008"/>
    <x v="5"/>
    <n v="-35"/>
    <n v="0"/>
    <n v="94.3"/>
    <s v="Venta"/>
    <s v="Venta Directa Online"/>
    <n v="3300.5"/>
    <n v="18.458651685393257"/>
    <n v="646.05280898876401"/>
    <n v="2654.4471910112361"/>
  </r>
  <r>
    <n v="4344"/>
    <x v="637"/>
    <x v="0"/>
    <s v="PROD-005"/>
    <x v="8"/>
    <n v="-16"/>
    <n v="0"/>
    <n v="221.8"/>
    <s v="Venta"/>
    <s v="Venta Directa Online"/>
    <n v="3548.8"/>
    <n v="54.214840425531932"/>
    <n v="867.43744680851091"/>
    <n v="2681.3625531914895"/>
  </r>
  <r>
    <n v="4345"/>
    <x v="637"/>
    <x v="1"/>
    <s v="PROD-002"/>
    <x v="2"/>
    <n v="65"/>
    <n v="448.29"/>
    <n v="0"/>
    <s v="Fabricación"/>
    <s v="N/A"/>
    <n v="0"/>
    <n v="206.67616747181975"/>
    <n v="0"/>
    <n v="0"/>
  </r>
  <r>
    <n v="4346"/>
    <x v="638"/>
    <x v="0"/>
    <s v="PROD-005"/>
    <x v="8"/>
    <n v="-12"/>
    <n v="0"/>
    <n v="220.72"/>
    <s v="Venta"/>
    <s v="EducaTech"/>
    <n v="2648.64"/>
    <n v="54.214840425531932"/>
    <n v="650.57808510638324"/>
    <n v="1998.0619148936166"/>
  </r>
  <r>
    <n v="4347"/>
    <x v="638"/>
    <x v="1"/>
    <s v="PROD-009"/>
    <x v="3"/>
    <n v="41"/>
    <n v="151.71"/>
    <n v="0"/>
    <s v="Fabricación"/>
    <s v="N/A"/>
    <n v="0"/>
    <n v="66.956770642201846"/>
    <n v="0"/>
    <n v="0"/>
  </r>
  <r>
    <n v="4348"/>
    <x v="638"/>
    <x v="1"/>
    <s v="PROD-001"/>
    <x v="6"/>
    <n v="97"/>
    <n v="248.22"/>
    <n v="0"/>
    <s v="Fabricación"/>
    <s v="N/A"/>
    <n v="0"/>
    <n v="111.99406451612904"/>
    <n v="0"/>
    <n v="0"/>
  </r>
  <r>
    <n v="4349"/>
    <x v="638"/>
    <x v="0"/>
    <s v="PROD-006"/>
    <x v="7"/>
    <n v="-12"/>
    <n v="0"/>
    <n v="79.430000000000007"/>
    <s v="Venta"/>
    <s v="EducaTech"/>
    <n v="953.16000000000008"/>
    <n v="15.49574137931034"/>
    <n v="185.94889655172409"/>
    <n v="767.21110344827594"/>
  </r>
  <r>
    <n v="4350"/>
    <x v="638"/>
    <x v="0"/>
    <s v="PROD-010"/>
    <x v="4"/>
    <n v="-22"/>
    <n v="0"/>
    <n v="59.68"/>
    <s v="Venta"/>
    <s v="Venta Directa Online"/>
    <n v="1312.96"/>
    <n v="10.520482758620702"/>
    <n v="231.45062068965544"/>
    <n v="1081.5093793103447"/>
  </r>
  <r>
    <n v="4351"/>
    <x v="638"/>
    <x v="0"/>
    <s v="PROD-007"/>
    <x v="0"/>
    <n v="-39"/>
    <n v="0"/>
    <n v="130.88999999999999"/>
    <s v="Venta"/>
    <s v="Global Office"/>
    <n v="5104.7099999999991"/>
    <n v="28.701865793780652"/>
    <n v="1119.3727659574454"/>
    <n v="3985.337234042554"/>
  </r>
  <r>
    <n v="4352"/>
    <x v="638"/>
    <x v="0"/>
    <s v="PROD-005"/>
    <x v="8"/>
    <n v="-40"/>
    <n v="0"/>
    <n v="221.95"/>
    <s v="Venta"/>
    <s v="CorpTech Solutions"/>
    <n v="8878"/>
    <n v="54.214840425531932"/>
    <n v="2168.5936170212772"/>
    <n v="6709.4063829787228"/>
  </r>
  <r>
    <n v="4353"/>
    <x v="639"/>
    <x v="1"/>
    <s v="PROD-001"/>
    <x v="6"/>
    <n v="87"/>
    <n v="252.15"/>
    <n v="0"/>
    <s v="Fabricación"/>
    <s v="N/A"/>
    <n v="0"/>
    <n v="111.99406451612904"/>
    <n v="0"/>
    <n v="0"/>
  </r>
  <r>
    <n v="4354"/>
    <x v="639"/>
    <x v="0"/>
    <s v="PROD-009"/>
    <x v="3"/>
    <n v="-44"/>
    <n v="0"/>
    <n v="298.92"/>
    <s v="Venta"/>
    <s v="CorpTech Solutions"/>
    <n v="13152.480000000001"/>
    <n v="66.956770642201846"/>
    <n v="2946.0979082568811"/>
    <n v="10206.38209174312"/>
  </r>
  <r>
    <n v="4355"/>
    <x v="639"/>
    <x v="0"/>
    <s v="PROD-007"/>
    <x v="0"/>
    <n v="-37"/>
    <n v="0"/>
    <n v="130.1"/>
    <s v="Venta"/>
    <s v="Venta Directa Online"/>
    <n v="4813.7"/>
    <n v="28.701865793780652"/>
    <n v="1061.9690343698842"/>
    <n v="3751.7309656301159"/>
  </r>
  <r>
    <n v="4356"/>
    <x v="639"/>
    <x v="0"/>
    <s v="PROD-001"/>
    <x v="6"/>
    <n v="-40"/>
    <n v="0"/>
    <n v="500.45"/>
    <s v="Venta"/>
    <s v="EducaTech"/>
    <n v="20018"/>
    <n v="111.99406451612904"/>
    <n v="4479.7625806451615"/>
    <n v="15538.237419354838"/>
  </r>
  <r>
    <n v="4357"/>
    <x v="639"/>
    <x v="0"/>
    <s v="PROD-009"/>
    <x v="3"/>
    <n v="-50"/>
    <n v="0"/>
    <n v="297.75"/>
    <s v="Venta"/>
    <s v="CorpTech Solutions"/>
    <n v="14887.5"/>
    <n v="66.956770642201846"/>
    <n v="3347.8385321100923"/>
    <n v="11539.661467889908"/>
  </r>
  <r>
    <n v="4358"/>
    <x v="639"/>
    <x v="1"/>
    <s v="PROD-001"/>
    <x v="6"/>
    <n v="22"/>
    <n v="249.25"/>
    <n v="0"/>
    <s v="Fabricación"/>
    <s v="N/A"/>
    <n v="0"/>
    <n v="111.99406451612904"/>
    <n v="0"/>
    <n v="0"/>
  </r>
  <r>
    <n v="4359"/>
    <x v="640"/>
    <x v="2"/>
    <s v="PROD-006"/>
    <x v="7"/>
    <n v="238"/>
    <n v="36.299999999999997"/>
    <n v="0"/>
    <s v="Compra"/>
    <s v="VisionParts"/>
    <n v="0"/>
    <n v="15.49574137931034"/>
    <n v="0"/>
    <n v="0"/>
  </r>
  <r>
    <n v="4360"/>
    <x v="640"/>
    <x v="0"/>
    <s v="PROD-005"/>
    <x v="8"/>
    <n v="-36"/>
    <n v="0"/>
    <n v="220.42"/>
    <s v="Venta"/>
    <s v="Global Office"/>
    <n v="7935.12"/>
    <n v="54.214840425531932"/>
    <n v="1951.7342553191495"/>
    <n v="5983.3857446808506"/>
  </r>
  <r>
    <n v="4361"/>
    <x v="640"/>
    <x v="0"/>
    <s v="PROD-006"/>
    <x v="7"/>
    <n v="-26"/>
    <n v="0"/>
    <n v="80.44"/>
    <s v="Venta"/>
    <s v="CorpTech Solutions"/>
    <n v="2091.44"/>
    <n v="15.49574137931034"/>
    <n v="402.88927586206887"/>
    <n v="1688.5507241379312"/>
  </r>
  <r>
    <n v="4362"/>
    <x v="640"/>
    <x v="1"/>
    <s v="PROD-002"/>
    <x v="2"/>
    <n v="21"/>
    <n v="449.8"/>
    <n v="0"/>
    <s v="Fabricación"/>
    <s v="N/A"/>
    <n v="0"/>
    <n v="206.67616747181975"/>
    <n v="0"/>
    <n v="0"/>
  </r>
  <r>
    <n v="4363"/>
    <x v="640"/>
    <x v="0"/>
    <s v="PROD-006"/>
    <x v="7"/>
    <n v="-5"/>
    <n v="0"/>
    <n v="79.91"/>
    <s v="Venta"/>
    <s v="EducaTech"/>
    <n v="399.54999999999995"/>
    <n v="15.49574137931034"/>
    <n v="77.478706896551699"/>
    <n v="322.07129310344828"/>
  </r>
  <r>
    <n v="4364"/>
    <x v="640"/>
    <x v="0"/>
    <s v="PROD-004"/>
    <x v="9"/>
    <n v="-14"/>
    <n v="0"/>
    <n v="348.46"/>
    <s v="Venta"/>
    <s v="Global Office"/>
    <n v="4878.4399999999996"/>
    <n v="81.910562499999997"/>
    <n v="1146.747875"/>
    <n v="3731.6921249999996"/>
  </r>
  <r>
    <n v="4365"/>
    <x v="640"/>
    <x v="0"/>
    <s v="PROD-005"/>
    <x v="8"/>
    <n v="-28"/>
    <n v="0"/>
    <n v="222.09"/>
    <s v="Venta"/>
    <s v="PC Gamers World"/>
    <n v="6218.52"/>
    <n v="54.214840425531932"/>
    <n v="1518.0155319148942"/>
    <n v="4700.5044680851061"/>
  </r>
  <r>
    <n v="4366"/>
    <x v="641"/>
    <x v="2"/>
    <s v="PROD-004"/>
    <x v="9"/>
    <n v="281"/>
    <n v="182.68"/>
    <n v="0"/>
    <s v="Compra"/>
    <s v="Componentes Globales"/>
    <n v="0"/>
    <n v="81.910562499999997"/>
    <n v="0"/>
    <n v="0"/>
  </r>
  <r>
    <n v="4367"/>
    <x v="641"/>
    <x v="0"/>
    <s v="PROD-010"/>
    <x v="4"/>
    <n v="-42"/>
    <n v="0"/>
    <n v="59.57"/>
    <s v="Venta"/>
    <s v="Venta Directa Online"/>
    <n v="2501.94"/>
    <n v="10.520482758620702"/>
    <n v="441.86027586206944"/>
    <n v="2060.0797241379305"/>
  </r>
  <r>
    <n v="4368"/>
    <x v="641"/>
    <x v="0"/>
    <s v="PROD-004"/>
    <x v="9"/>
    <n v="-5"/>
    <n v="0"/>
    <n v="346.14"/>
    <s v="Venta"/>
    <s v="EducaTech"/>
    <n v="1730.6999999999998"/>
    <n v="81.910562499999997"/>
    <n v="409.55281249999996"/>
    <n v="1321.1471874999997"/>
  </r>
  <r>
    <n v="4369"/>
    <x v="641"/>
    <x v="0"/>
    <s v="PROD-004"/>
    <x v="9"/>
    <n v="-43"/>
    <n v="0"/>
    <n v="349.62"/>
    <s v="Venta"/>
    <s v="CorpTech Solutions"/>
    <n v="15033.66"/>
    <n v="81.910562499999997"/>
    <n v="3522.1541874999998"/>
    <n v="11511.5058125"/>
  </r>
  <r>
    <n v="4370"/>
    <x v="641"/>
    <x v="2"/>
    <s v="PROD-007"/>
    <x v="0"/>
    <n v="181"/>
    <n v="65.3"/>
    <n v="0"/>
    <s v="Compra"/>
    <s v="Componentes Globales"/>
    <n v="0"/>
    <n v="28.701865793780652"/>
    <n v="0"/>
    <n v="0"/>
  </r>
  <r>
    <n v="4371"/>
    <x v="641"/>
    <x v="0"/>
    <s v="PROD-007"/>
    <x v="0"/>
    <n v="-30"/>
    <n v="0"/>
    <n v="130.76"/>
    <s v="Venta"/>
    <s v="EducaTech"/>
    <n v="3922.7999999999997"/>
    <n v="28.701865793780652"/>
    <n v="861.05597381341954"/>
    <n v="3061.7440261865804"/>
  </r>
  <r>
    <n v="4372"/>
    <x v="641"/>
    <x v="2"/>
    <s v="PROD-008"/>
    <x v="5"/>
    <n v="287"/>
    <n v="44.78"/>
    <n v="0"/>
    <s v="Compra"/>
    <s v="TechSupplies Inc,"/>
    <n v="0"/>
    <n v="18.458651685393257"/>
    <n v="0"/>
    <n v="0"/>
  </r>
  <r>
    <n v="4373"/>
    <x v="642"/>
    <x v="1"/>
    <s v="PROD-002"/>
    <x v="2"/>
    <n v="35"/>
    <n v="446.17"/>
    <n v="0"/>
    <s v="Fabricación"/>
    <s v="N/A"/>
    <n v="0"/>
    <n v="206.67616747181975"/>
    <n v="0"/>
    <n v="0"/>
  </r>
  <r>
    <n v="4374"/>
    <x v="642"/>
    <x v="1"/>
    <s v="PROD-001"/>
    <x v="6"/>
    <n v="78"/>
    <n v="253.39"/>
    <n v="0"/>
    <s v="Fabricación"/>
    <s v="N/A"/>
    <n v="0"/>
    <n v="111.99406451612904"/>
    <n v="0"/>
    <n v="0"/>
  </r>
  <r>
    <n v="4375"/>
    <x v="642"/>
    <x v="1"/>
    <s v="PROD-001"/>
    <x v="6"/>
    <n v="55"/>
    <n v="249.14"/>
    <n v="0"/>
    <s v="Fabricación"/>
    <s v="N/A"/>
    <n v="0"/>
    <n v="111.99406451612904"/>
    <n v="0"/>
    <n v="0"/>
  </r>
  <r>
    <n v="4376"/>
    <x v="642"/>
    <x v="0"/>
    <s v="PROD-004"/>
    <x v="9"/>
    <n v="-28"/>
    <n v="0"/>
    <n v="351.2"/>
    <s v="Venta"/>
    <s v="Venta Directa Online"/>
    <n v="9833.6"/>
    <n v="81.910562499999997"/>
    <n v="2293.49575"/>
    <n v="7540.1042500000003"/>
  </r>
  <r>
    <n v="4377"/>
    <x v="642"/>
    <x v="0"/>
    <s v="PROD-008"/>
    <x v="5"/>
    <n v="-8"/>
    <n v="0"/>
    <n v="95.88"/>
    <s v="Venta"/>
    <s v="PC Gamers World"/>
    <n v="767.04"/>
    <n v="18.458651685393257"/>
    <n v="147.66921348314605"/>
    <n v="619.37078651685397"/>
  </r>
  <r>
    <n v="4378"/>
    <x v="642"/>
    <x v="2"/>
    <s v="PROD-008"/>
    <x v="5"/>
    <n v="163"/>
    <n v="45.03"/>
    <n v="0"/>
    <s v="Compra"/>
    <s v="TechSupplies Inc,"/>
    <n v="0"/>
    <n v="18.458651685393257"/>
    <n v="0"/>
    <n v="0"/>
  </r>
  <r>
    <n v="4379"/>
    <x v="642"/>
    <x v="0"/>
    <s v="PROD-009"/>
    <x v="3"/>
    <n v="-18"/>
    <n v="0"/>
    <n v="301.38"/>
    <s v="Venta"/>
    <s v="PC Gamers World"/>
    <n v="5424.84"/>
    <n v="66.956770642201846"/>
    <n v="1205.2218715596332"/>
    <n v="4219.6181284403665"/>
  </r>
  <r>
    <n v="4380"/>
    <x v="643"/>
    <x v="0"/>
    <s v="PROD-001"/>
    <x v="6"/>
    <n v="-13"/>
    <n v="0"/>
    <n v="495.86"/>
    <s v="Venta"/>
    <s v="PC Gamers World"/>
    <n v="6446.18"/>
    <n v="111.99406451612904"/>
    <n v="1455.9228387096775"/>
    <n v="4990.257161290323"/>
  </r>
  <r>
    <n v="4381"/>
    <x v="643"/>
    <x v="2"/>
    <s v="PROD-007"/>
    <x v="0"/>
    <n v="139"/>
    <n v="65.73"/>
    <n v="0"/>
    <s v="Compra"/>
    <s v="VisionParts"/>
    <n v="0"/>
    <n v="28.701865793780652"/>
    <n v="0"/>
    <n v="0"/>
  </r>
  <r>
    <n v="4382"/>
    <x v="643"/>
    <x v="2"/>
    <s v="PROD-006"/>
    <x v="7"/>
    <n v="115"/>
    <n v="35.15"/>
    <n v="0"/>
    <s v="Compra"/>
    <s v="TechSupplies Inc,"/>
    <n v="0"/>
    <n v="15.49574137931034"/>
    <n v="0"/>
    <n v="0"/>
  </r>
  <r>
    <n v="4383"/>
    <x v="643"/>
    <x v="1"/>
    <s v="PROD-002"/>
    <x v="2"/>
    <n v="99"/>
    <n v="443.27"/>
    <n v="0"/>
    <s v="Fabricación"/>
    <s v="N/A"/>
    <n v="0"/>
    <n v="206.67616747181975"/>
    <n v="0"/>
    <n v="0"/>
  </r>
  <r>
    <n v="4384"/>
    <x v="643"/>
    <x v="1"/>
    <s v="PROD-009"/>
    <x v="3"/>
    <n v="68"/>
    <n v="150.54"/>
    <n v="0"/>
    <s v="Fabricación"/>
    <s v="N/A"/>
    <n v="0"/>
    <n v="66.956770642201846"/>
    <n v="0"/>
    <n v="0"/>
  </r>
  <r>
    <n v="4385"/>
    <x v="643"/>
    <x v="2"/>
    <s v="PROD-010"/>
    <x v="4"/>
    <n v="93"/>
    <n v="25.2"/>
    <n v="0"/>
    <s v="Compra"/>
    <s v="PowerCell Co,"/>
    <n v="0"/>
    <n v="10.520482758620702"/>
    <n v="0"/>
    <n v="0"/>
  </r>
  <r>
    <n v="4386"/>
    <x v="643"/>
    <x v="2"/>
    <s v="PROD-007"/>
    <x v="0"/>
    <n v="80"/>
    <n v="65.489999999999995"/>
    <n v="0"/>
    <s v="Compra"/>
    <s v="PowerCell Co,"/>
    <n v="0"/>
    <n v="28.701865793780652"/>
    <n v="0"/>
    <n v="0"/>
  </r>
  <r>
    <n v="4387"/>
    <x v="644"/>
    <x v="0"/>
    <s v="PROD-002"/>
    <x v="2"/>
    <n v="-27"/>
    <n v="0"/>
    <n v="905.78"/>
    <s v="Venta"/>
    <s v="EducaTech"/>
    <n v="24456.059999999998"/>
    <n v="206.67616747181975"/>
    <n v="5580.2565217391329"/>
    <n v="18875.803478260867"/>
  </r>
  <r>
    <n v="4388"/>
    <x v="644"/>
    <x v="2"/>
    <s v="PROD-006"/>
    <x v="7"/>
    <n v="167"/>
    <n v="35.700000000000003"/>
    <n v="0"/>
    <s v="Compra"/>
    <s v="TechSupplies Inc,"/>
    <n v="0"/>
    <n v="15.49574137931034"/>
    <n v="0"/>
    <n v="0"/>
  </r>
  <r>
    <n v="4389"/>
    <x v="644"/>
    <x v="2"/>
    <s v="PROD-004"/>
    <x v="9"/>
    <n v="245"/>
    <n v="180.82"/>
    <n v="0"/>
    <s v="Compra"/>
    <s v="PowerCell Co,"/>
    <n v="0"/>
    <n v="81.910562499999997"/>
    <n v="0"/>
    <n v="0"/>
  </r>
  <r>
    <n v="4390"/>
    <x v="644"/>
    <x v="0"/>
    <s v="PROD-005"/>
    <x v="8"/>
    <n v="-45"/>
    <n v="0"/>
    <n v="219.02"/>
    <s v="Venta"/>
    <s v="PC Gamers World"/>
    <n v="9855.9"/>
    <n v="54.214840425531932"/>
    <n v="2439.6678191489368"/>
    <n v="7416.2321808510624"/>
  </r>
  <r>
    <n v="4391"/>
    <x v="644"/>
    <x v="0"/>
    <s v="PROD-005"/>
    <x v="8"/>
    <n v="-12"/>
    <n v="0"/>
    <n v="221.91"/>
    <s v="Venta"/>
    <s v="Venta Directa Online"/>
    <n v="2662.92"/>
    <n v="54.214840425531932"/>
    <n v="650.57808510638324"/>
    <n v="2012.3419148936168"/>
  </r>
  <r>
    <n v="4392"/>
    <x v="644"/>
    <x v="1"/>
    <s v="PROD-002"/>
    <x v="2"/>
    <n v="74"/>
    <n v="446.07"/>
    <n v="0"/>
    <s v="Fabricación"/>
    <s v="N/A"/>
    <n v="0"/>
    <n v="206.67616747181975"/>
    <n v="0"/>
    <n v="0"/>
  </r>
  <r>
    <n v="4393"/>
    <x v="644"/>
    <x v="0"/>
    <s v="PROD-002"/>
    <x v="2"/>
    <n v="-26"/>
    <n v="0"/>
    <n v="907.4"/>
    <s v="Venta"/>
    <s v="Global Office"/>
    <n v="23592.399999999998"/>
    <n v="206.67616747181975"/>
    <n v="5373.5803542673139"/>
    <n v="18218.819645732685"/>
  </r>
  <r>
    <n v="4394"/>
    <x v="645"/>
    <x v="2"/>
    <s v="PROD-008"/>
    <x v="5"/>
    <n v="157"/>
    <n v="45.71"/>
    <n v="0"/>
    <s v="Compra"/>
    <s v="VisionParts"/>
    <n v="0"/>
    <n v="18.458651685393257"/>
    <n v="0"/>
    <n v="0"/>
  </r>
  <r>
    <n v="4395"/>
    <x v="645"/>
    <x v="0"/>
    <s v="PROD-008"/>
    <x v="5"/>
    <n v="-8"/>
    <n v="0"/>
    <n v="94.19"/>
    <s v="Venta"/>
    <s v="Venta Directa Online"/>
    <n v="753.52"/>
    <n v="18.458651685393257"/>
    <n v="147.66921348314605"/>
    <n v="605.85078651685399"/>
  </r>
  <r>
    <n v="4396"/>
    <x v="645"/>
    <x v="0"/>
    <s v="PROD-004"/>
    <x v="9"/>
    <n v="-37"/>
    <n v="0"/>
    <n v="350.54"/>
    <s v="Venta"/>
    <s v="Global Office"/>
    <n v="12969.980000000001"/>
    <n v="81.910562499999997"/>
    <n v="3030.6908125"/>
    <n v="9939.2891875000023"/>
  </r>
  <r>
    <n v="4397"/>
    <x v="645"/>
    <x v="0"/>
    <s v="PROD-003"/>
    <x v="1"/>
    <n v="-35"/>
    <n v="0"/>
    <n v="158.6"/>
    <s v="Venta"/>
    <s v="EducaTech"/>
    <n v="5551"/>
    <n v="38.917210440456756"/>
    <n v="1362.1023654159865"/>
    <n v="4188.8976345840138"/>
  </r>
  <r>
    <n v="4398"/>
    <x v="645"/>
    <x v="0"/>
    <s v="PROD-008"/>
    <x v="5"/>
    <n v="-15"/>
    <n v="0"/>
    <n v="94.92"/>
    <s v="Venta"/>
    <s v="Global Office"/>
    <n v="1423.8"/>
    <n v="18.458651685393257"/>
    <n v="276.87977528089885"/>
    <n v="1146.920224719101"/>
  </r>
  <r>
    <n v="4399"/>
    <x v="645"/>
    <x v="0"/>
    <s v="PROD-002"/>
    <x v="2"/>
    <n v="-9"/>
    <n v="0"/>
    <n v="901.79"/>
    <s v="Venta"/>
    <s v="PC Gamers World"/>
    <n v="8116.11"/>
    <n v="206.67616747181975"/>
    <n v="1860.0855072463778"/>
    <n v="6256.0244927536223"/>
  </r>
  <r>
    <n v="4400"/>
    <x v="646"/>
    <x v="0"/>
    <s v="PROD-001"/>
    <x v="6"/>
    <n v="-13"/>
    <n v="0"/>
    <n v="495.78"/>
    <s v="Venta"/>
    <s v="Global Office"/>
    <n v="6445.1399999999994"/>
    <n v="111.99406451612904"/>
    <n v="1455.9228387096775"/>
    <n v="4989.2171612903221"/>
  </r>
  <r>
    <n v="4401"/>
    <x v="646"/>
    <x v="0"/>
    <s v="PROD-008"/>
    <x v="5"/>
    <n v="-17"/>
    <n v="0"/>
    <n v="94.84"/>
    <s v="Venta"/>
    <s v="Venta Directa Online"/>
    <n v="1612.28"/>
    <n v="18.458651685393257"/>
    <n v="313.79707865168535"/>
    <n v="1298.4829213483147"/>
  </r>
  <r>
    <n v="4402"/>
    <x v="646"/>
    <x v="0"/>
    <s v="PROD-008"/>
    <x v="5"/>
    <n v="-21"/>
    <n v="0"/>
    <n v="95.23"/>
    <s v="Venta"/>
    <s v="PC Gamers World"/>
    <n v="1999.8300000000002"/>
    <n v="18.458651685393257"/>
    <n v="387.63168539325841"/>
    <n v="1612.1983146067419"/>
  </r>
  <r>
    <n v="4403"/>
    <x v="646"/>
    <x v="0"/>
    <s v="PROD-002"/>
    <x v="2"/>
    <n v="-18"/>
    <n v="0"/>
    <n v="891.43"/>
    <s v="Venta"/>
    <s v="Venta Directa Online"/>
    <n v="16045.74"/>
    <n v="206.67616747181975"/>
    <n v="3720.1710144927556"/>
    <n v="12325.568985507245"/>
  </r>
  <r>
    <n v="4404"/>
    <x v="646"/>
    <x v="0"/>
    <s v="PROD-004"/>
    <x v="9"/>
    <n v="-48"/>
    <n v="0"/>
    <n v="348.81"/>
    <s v="Venta"/>
    <s v="Venta Directa Online"/>
    <n v="16742.88"/>
    <n v="81.910562499999997"/>
    <n v="3931.7069999999999"/>
    <n v="12811.173000000001"/>
  </r>
  <r>
    <n v="4405"/>
    <x v="646"/>
    <x v="2"/>
    <s v="PROD-005"/>
    <x v="8"/>
    <n v="91"/>
    <n v="117.73"/>
    <n v="0"/>
    <s v="Compra"/>
    <s v="PowerCell Co,"/>
    <n v="0"/>
    <n v="54.214840425531932"/>
    <n v="0"/>
    <n v="0"/>
  </r>
  <r>
    <n v="4406"/>
    <x v="646"/>
    <x v="0"/>
    <s v="PROD-008"/>
    <x v="5"/>
    <n v="-31"/>
    <n v="0"/>
    <n v="94.63"/>
    <s v="Venta"/>
    <s v="Venta Directa Online"/>
    <n v="2933.5299999999997"/>
    <n v="18.458651685393257"/>
    <n v="572.2182022471909"/>
    <n v="2361.3117977528091"/>
  </r>
  <r>
    <n v="4407"/>
    <x v="647"/>
    <x v="0"/>
    <s v="PROD-006"/>
    <x v="7"/>
    <n v="-48"/>
    <n v="0"/>
    <n v="80.77"/>
    <s v="Venta"/>
    <s v="Global Office"/>
    <n v="3876.96"/>
    <n v="15.49574137931034"/>
    <n v="743.79558620689636"/>
    <n v="3133.1644137931034"/>
  </r>
  <r>
    <n v="4408"/>
    <x v="647"/>
    <x v="2"/>
    <s v="PROD-003"/>
    <x v="1"/>
    <n v="284"/>
    <n v="83.88"/>
    <n v="0"/>
    <s v="Compra"/>
    <s v="PowerCell Co,"/>
    <n v="0"/>
    <n v="38.917210440456756"/>
    <n v="0"/>
    <n v="0"/>
  </r>
  <r>
    <n v="4409"/>
    <x v="647"/>
    <x v="0"/>
    <s v="PROD-003"/>
    <x v="1"/>
    <n v="-10"/>
    <n v="0"/>
    <n v="158.54"/>
    <s v="Venta"/>
    <s v="Global Office"/>
    <n v="1585.3999999999999"/>
    <n v="38.917210440456756"/>
    <n v="389.17210440456756"/>
    <n v="1196.2278955954323"/>
  </r>
  <r>
    <n v="4410"/>
    <x v="647"/>
    <x v="0"/>
    <s v="PROD-006"/>
    <x v="7"/>
    <n v="-36"/>
    <n v="0"/>
    <n v="79.760000000000005"/>
    <s v="Venta"/>
    <s v="Venta Directa Online"/>
    <n v="2871.36"/>
    <n v="15.49574137931034"/>
    <n v="557.84668965517221"/>
    <n v="2313.5133103448279"/>
  </r>
  <r>
    <n v="4411"/>
    <x v="647"/>
    <x v="0"/>
    <s v="PROD-003"/>
    <x v="1"/>
    <n v="-26"/>
    <n v="0"/>
    <n v="160.81"/>
    <s v="Venta"/>
    <s v="EducaTech"/>
    <n v="4181.0600000000004"/>
    <n v="38.917210440456756"/>
    <n v="1011.8474714518757"/>
    <n v="3169.2125285481247"/>
  </r>
  <r>
    <n v="4412"/>
    <x v="647"/>
    <x v="0"/>
    <s v="PROD-006"/>
    <x v="7"/>
    <n v="-26"/>
    <n v="0"/>
    <n v="79.23"/>
    <s v="Venta"/>
    <s v="PC Gamers World"/>
    <n v="2059.98"/>
    <n v="15.49574137931034"/>
    <n v="402.88927586206887"/>
    <n v="1657.0907241379311"/>
  </r>
  <r>
    <n v="4413"/>
    <x v="647"/>
    <x v="0"/>
    <s v="PROD-005"/>
    <x v="8"/>
    <n v="-8"/>
    <n v="0"/>
    <n v="219.27"/>
    <s v="Venta"/>
    <s v="CorpTech Solutions"/>
    <n v="1754.16"/>
    <n v="54.214840425531932"/>
    <n v="433.71872340425546"/>
    <n v="1320.4412765957445"/>
  </r>
  <r>
    <n v="4414"/>
    <x v="648"/>
    <x v="1"/>
    <s v="PROD-001"/>
    <x v="6"/>
    <n v="27"/>
    <n v="248.21"/>
    <n v="0"/>
    <s v="Fabricación"/>
    <s v="N/A"/>
    <n v="0"/>
    <n v="111.99406451612904"/>
    <n v="0"/>
    <n v="0"/>
  </r>
  <r>
    <n v="4415"/>
    <x v="648"/>
    <x v="2"/>
    <s v="PROD-005"/>
    <x v="8"/>
    <n v="223"/>
    <n v="120.51"/>
    <n v="0"/>
    <s v="Compra"/>
    <s v="TechSupplies Inc,"/>
    <n v="0"/>
    <n v="54.214840425531932"/>
    <n v="0"/>
    <n v="0"/>
  </r>
  <r>
    <n v="4416"/>
    <x v="648"/>
    <x v="0"/>
    <s v="PROD-005"/>
    <x v="8"/>
    <n v="-25"/>
    <n v="0"/>
    <n v="218.83"/>
    <s v="Venta"/>
    <s v="Venta Directa Online"/>
    <n v="5470.75"/>
    <n v="54.214840425531932"/>
    <n v="1355.3710106382982"/>
    <n v="4115.3789893617013"/>
  </r>
  <r>
    <n v="4417"/>
    <x v="648"/>
    <x v="1"/>
    <s v="PROD-002"/>
    <x v="2"/>
    <n v="21"/>
    <n v="451.66"/>
    <n v="0"/>
    <s v="Fabricación"/>
    <s v="N/A"/>
    <n v="0"/>
    <n v="206.67616747181975"/>
    <n v="0"/>
    <n v="0"/>
  </r>
  <r>
    <n v="4418"/>
    <x v="648"/>
    <x v="2"/>
    <s v="PROD-006"/>
    <x v="7"/>
    <n v="124"/>
    <n v="35.18"/>
    <n v="0"/>
    <s v="Compra"/>
    <s v="Componentes Globales"/>
    <n v="0"/>
    <n v="15.49574137931034"/>
    <n v="0"/>
    <n v="0"/>
  </r>
  <r>
    <n v="4419"/>
    <x v="648"/>
    <x v="2"/>
    <s v="PROD-008"/>
    <x v="5"/>
    <n v="259"/>
    <n v="44.47"/>
    <n v="0"/>
    <s v="Compra"/>
    <s v="PowerCell Co,"/>
    <n v="0"/>
    <n v="18.458651685393257"/>
    <n v="0"/>
    <n v="0"/>
  </r>
  <r>
    <n v="4420"/>
    <x v="648"/>
    <x v="2"/>
    <s v="PROD-004"/>
    <x v="9"/>
    <n v="171"/>
    <n v="183.3"/>
    <n v="0"/>
    <s v="Compra"/>
    <s v="PowerCell Co,"/>
    <n v="0"/>
    <n v="81.910562499999997"/>
    <n v="0"/>
    <n v="0"/>
  </r>
  <r>
    <n v="4421"/>
    <x v="649"/>
    <x v="1"/>
    <s v="PROD-002"/>
    <x v="2"/>
    <n v="37"/>
    <n v="454.06"/>
    <n v="0"/>
    <s v="Fabricación"/>
    <s v="N/A"/>
    <n v="0"/>
    <n v="206.67616747181975"/>
    <n v="0"/>
    <n v="0"/>
  </r>
  <r>
    <n v="4422"/>
    <x v="649"/>
    <x v="1"/>
    <s v="PROD-002"/>
    <x v="2"/>
    <n v="61"/>
    <n v="458.28"/>
    <n v="0"/>
    <s v="Fabricación"/>
    <s v="N/A"/>
    <n v="0"/>
    <n v="206.67616747181975"/>
    <n v="0"/>
    <n v="0"/>
  </r>
  <r>
    <n v="4423"/>
    <x v="649"/>
    <x v="0"/>
    <s v="PROD-003"/>
    <x v="1"/>
    <n v="-11"/>
    <n v="0"/>
    <n v="158.78"/>
    <s v="Venta"/>
    <s v="Global Office"/>
    <n v="1746.58"/>
    <n v="38.917210440456756"/>
    <n v="428.08931484502432"/>
    <n v="1318.4906851549756"/>
  </r>
  <r>
    <n v="4424"/>
    <x v="649"/>
    <x v="0"/>
    <s v="PROD-007"/>
    <x v="0"/>
    <n v="-43"/>
    <n v="0"/>
    <n v="130.41"/>
    <s v="Venta"/>
    <s v="PC Gamers World"/>
    <n v="5607.63"/>
    <n v="28.701865793780652"/>
    <n v="1234.180229132568"/>
    <n v="4373.4497708674317"/>
  </r>
  <r>
    <n v="4425"/>
    <x v="649"/>
    <x v="0"/>
    <s v="PROD-006"/>
    <x v="7"/>
    <n v="-48"/>
    <n v="0"/>
    <n v="79.38"/>
    <s v="Venta"/>
    <s v="Global Office"/>
    <n v="3810.24"/>
    <n v="15.49574137931034"/>
    <n v="743.79558620689636"/>
    <n v="3066.4444137931032"/>
  </r>
  <r>
    <n v="4426"/>
    <x v="649"/>
    <x v="0"/>
    <s v="PROD-007"/>
    <x v="0"/>
    <n v="-31"/>
    <n v="0"/>
    <n v="130.82"/>
    <s v="Venta"/>
    <s v="CorpTech Solutions"/>
    <n v="4055.4199999999996"/>
    <n v="28.701865793780652"/>
    <n v="889.75783960720025"/>
    <n v="3165.6621603927993"/>
  </r>
  <r>
    <n v="4427"/>
    <x v="649"/>
    <x v="2"/>
    <s v="PROD-003"/>
    <x v="1"/>
    <n v="298"/>
    <n v="86.19"/>
    <n v="0"/>
    <s v="Compra"/>
    <s v="TechSupplies Inc,"/>
    <n v="0"/>
    <n v="38.917210440456756"/>
    <n v="0"/>
    <n v="0"/>
  </r>
  <r>
    <n v="4428"/>
    <x v="650"/>
    <x v="1"/>
    <s v="PROD-002"/>
    <x v="2"/>
    <n v="69"/>
    <n v="453.46"/>
    <n v="0"/>
    <s v="Fabricación"/>
    <s v="N/A"/>
    <n v="0"/>
    <n v="206.67616747181975"/>
    <n v="0"/>
    <n v="0"/>
  </r>
  <r>
    <n v="4429"/>
    <x v="650"/>
    <x v="0"/>
    <s v="PROD-008"/>
    <x v="5"/>
    <n v="-28"/>
    <n v="0"/>
    <n v="94.56"/>
    <s v="Venta"/>
    <s v="Venta Directa Online"/>
    <n v="2647.6800000000003"/>
    <n v="18.458651685393257"/>
    <n v="516.84224719101121"/>
    <n v="2130.8377528089891"/>
  </r>
  <r>
    <n v="4430"/>
    <x v="650"/>
    <x v="1"/>
    <s v="PROD-001"/>
    <x v="6"/>
    <n v="48"/>
    <n v="253.5"/>
    <n v="0"/>
    <s v="Fabricación"/>
    <s v="N/A"/>
    <n v="0"/>
    <n v="111.99406451612904"/>
    <n v="0"/>
    <n v="0"/>
  </r>
  <r>
    <n v="4431"/>
    <x v="650"/>
    <x v="2"/>
    <s v="PROD-010"/>
    <x v="4"/>
    <n v="279"/>
    <n v="25.31"/>
    <n v="0"/>
    <s v="Compra"/>
    <s v="Componentes Globales"/>
    <n v="0"/>
    <n v="10.520482758620702"/>
    <n v="0"/>
    <n v="0"/>
  </r>
  <r>
    <n v="4432"/>
    <x v="650"/>
    <x v="1"/>
    <s v="PROD-002"/>
    <x v="2"/>
    <n v="87"/>
    <n v="446.59"/>
    <n v="0"/>
    <s v="Fabricación"/>
    <s v="N/A"/>
    <n v="0"/>
    <n v="206.67616747181975"/>
    <n v="0"/>
    <n v="0"/>
  </r>
  <r>
    <n v="4433"/>
    <x v="650"/>
    <x v="0"/>
    <s v="PROD-010"/>
    <x v="4"/>
    <n v="-46"/>
    <n v="0"/>
    <n v="59.54"/>
    <s v="Venta"/>
    <s v="Global Office"/>
    <n v="2738.84"/>
    <n v="10.520482758620702"/>
    <n v="483.94220689655231"/>
    <n v="2254.8977931034478"/>
  </r>
  <r>
    <n v="4434"/>
    <x v="651"/>
    <x v="1"/>
    <s v="PROD-001"/>
    <x v="6"/>
    <n v="81"/>
    <n v="252.53"/>
    <n v="0"/>
    <s v="Fabricación"/>
    <s v="N/A"/>
    <n v="0"/>
    <n v="111.99406451612904"/>
    <n v="0"/>
    <n v="0"/>
  </r>
  <r>
    <n v="4435"/>
    <x v="651"/>
    <x v="2"/>
    <s v="PROD-007"/>
    <x v="0"/>
    <n v="206"/>
    <n v="66.099999999999994"/>
    <n v="0"/>
    <s v="Compra"/>
    <s v="Componentes Globales"/>
    <n v="0"/>
    <n v="28.701865793780652"/>
    <n v="0"/>
    <n v="0"/>
  </r>
  <r>
    <n v="4436"/>
    <x v="651"/>
    <x v="2"/>
    <s v="PROD-004"/>
    <x v="9"/>
    <n v="257"/>
    <n v="177.72"/>
    <n v="0"/>
    <s v="Compra"/>
    <s v="VisionParts"/>
    <n v="0"/>
    <n v="81.910562499999997"/>
    <n v="0"/>
    <n v="0"/>
  </r>
  <r>
    <n v="4437"/>
    <x v="651"/>
    <x v="2"/>
    <s v="PROD-004"/>
    <x v="9"/>
    <n v="270"/>
    <n v="177.85"/>
    <n v="0"/>
    <s v="Compra"/>
    <s v="TechSupplies Inc,"/>
    <n v="0"/>
    <n v="81.910562499999997"/>
    <n v="0"/>
    <n v="0"/>
  </r>
  <r>
    <n v="4438"/>
    <x v="651"/>
    <x v="0"/>
    <s v="PROD-005"/>
    <x v="8"/>
    <n v="-42"/>
    <n v="0"/>
    <n v="221.14"/>
    <s v="Venta"/>
    <s v="CorpTech Solutions"/>
    <n v="9287.8799999999992"/>
    <n v="54.214840425531932"/>
    <n v="2277.0232978723411"/>
    <n v="7010.8567021276576"/>
  </r>
  <r>
    <n v="4439"/>
    <x v="651"/>
    <x v="2"/>
    <s v="PROD-010"/>
    <x v="4"/>
    <n v="157"/>
    <n v="25.39"/>
    <n v="0"/>
    <s v="Compra"/>
    <s v="VisionParts"/>
    <n v="0"/>
    <n v="10.520482758620702"/>
    <n v="0"/>
    <n v="0"/>
  </r>
  <r>
    <n v="4440"/>
    <x v="651"/>
    <x v="0"/>
    <s v="PROD-010"/>
    <x v="4"/>
    <n v="-21"/>
    <n v="0"/>
    <n v="60.2"/>
    <s v="Venta"/>
    <s v="PC Gamers World"/>
    <n v="1264.2"/>
    <n v="10.520482758620702"/>
    <n v="220.93013793103472"/>
    <n v="1043.2698620689653"/>
  </r>
  <r>
    <n v="4441"/>
    <x v="652"/>
    <x v="0"/>
    <s v="PROD-003"/>
    <x v="1"/>
    <n v="-12"/>
    <n v="0"/>
    <n v="161.5"/>
    <s v="Venta"/>
    <s v="Global Office"/>
    <n v="1938"/>
    <n v="38.917210440456756"/>
    <n v="467.00652528548108"/>
    <n v="1470.9934747145189"/>
  </r>
  <r>
    <n v="4442"/>
    <x v="652"/>
    <x v="2"/>
    <s v="PROD-004"/>
    <x v="9"/>
    <n v="291"/>
    <n v="179.75"/>
    <n v="0"/>
    <s v="Compra"/>
    <s v="TechSupplies Inc,"/>
    <n v="0"/>
    <n v="81.910562499999997"/>
    <n v="0"/>
    <n v="0"/>
  </r>
  <r>
    <n v="4443"/>
    <x v="652"/>
    <x v="0"/>
    <s v="PROD-007"/>
    <x v="0"/>
    <n v="-23"/>
    <n v="0"/>
    <n v="130.1"/>
    <s v="Venta"/>
    <s v="Global Office"/>
    <n v="2992.2999999999997"/>
    <n v="28.701865793780652"/>
    <n v="660.14291325695501"/>
    <n v="2332.1570867430446"/>
  </r>
  <r>
    <n v="4444"/>
    <x v="652"/>
    <x v="0"/>
    <s v="PROD-002"/>
    <x v="2"/>
    <n v="-8"/>
    <n v="0"/>
    <n v="894.47"/>
    <s v="Venta"/>
    <s v="Global Office"/>
    <n v="7155.76"/>
    <n v="206.67616747181975"/>
    <n v="1653.409339774558"/>
    <n v="5502.350660225442"/>
  </r>
  <r>
    <n v="4445"/>
    <x v="652"/>
    <x v="0"/>
    <s v="PROD-005"/>
    <x v="8"/>
    <n v="-10"/>
    <n v="0"/>
    <n v="219.8"/>
    <s v="Venta"/>
    <s v="EducaTech"/>
    <n v="2198"/>
    <n v="54.214840425531932"/>
    <n v="542.14840425531929"/>
    <n v="1655.8515957446807"/>
  </r>
  <r>
    <n v="4446"/>
    <x v="652"/>
    <x v="0"/>
    <s v="PROD-004"/>
    <x v="9"/>
    <n v="-25"/>
    <n v="0"/>
    <n v="349.49"/>
    <s v="Venta"/>
    <s v="PC Gamers World"/>
    <n v="8737.25"/>
    <n v="81.910562499999997"/>
    <n v="2047.7640624999999"/>
    <n v="6689.4859374999996"/>
  </r>
  <r>
    <n v="4447"/>
    <x v="652"/>
    <x v="2"/>
    <s v="PROD-007"/>
    <x v="0"/>
    <n v="134"/>
    <n v="65.989999999999995"/>
    <n v="0"/>
    <s v="Compra"/>
    <s v="PowerCell Co,"/>
    <n v="0"/>
    <n v="28.701865793780652"/>
    <n v="0"/>
    <n v="0"/>
  </r>
  <r>
    <n v="4448"/>
    <x v="653"/>
    <x v="2"/>
    <s v="PROD-006"/>
    <x v="7"/>
    <n v="62"/>
    <n v="35.54"/>
    <n v="0"/>
    <s v="Compra"/>
    <s v="PowerCell Co,"/>
    <n v="0"/>
    <n v="15.49574137931034"/>
    <n v="0"/>
    <n v="0"/>
  </r>
  <r>
    <n v="4449"/>
    <x v="653"/>
    <x v="2"/>
    <s v="PROD-010"/>
    <x v="4"/>
    <n v="204"/>
    <n v="25.21"/>
    <n v="0"/>
    <s v="Compra"/>
    <s v="Componentes Globales"/>
    <n v="0"/>
    <n v="10.520482758620702"/>
    <n v="0"/>
    <n v="0"/>
  </r>
  <r>
    <n v="4450"/>
    <x v="653"/>
    <x v="0"/>
    <s v="PROD-008"/>
    <x v="5"/>
    <n v="-37"/>
    <n v="0"/>
    <n v="95.73"/>
    <s v="Venta"/>
    <s v="CorpTech Solutions"/>
    <n v="3542.01"/>
    <n v="18.458651685393257"/>
    <n v="682.97011235955051"/>
    <n v="2859.0398876404497"/>
  </r>
  <r>
    <n v="4451"/>
    <x v="653"/>
    <x v="0"/>
    <s v="PROD-009"/>
    <x v="3"/>
    <n v="-33"/>
    <n v="0"/>
    <n v="296.33"/>
    <s v="Venta"/>
    <s v="Global Office"/>
    <n v="9778.89"/>
    <n v="66.956770642201846"/>
    <n v="2209.5734311926608"/>
    <n v="7569.3165688073386"/>
  </r>
  <r>
    <n v="4452"/>
    <x v="653"/>
    <x v="0"/>
    <s v="PROD-010"/>
    <x v="4"/>
    <n v="-29"/>
    <n v="0"/>
    <n v="60.27"/>
    <s v="Venta"/>
    <s v="Global Office"/>
    <n v="1747.8300000000002"/>
    <n v="10.520482758620702"/>
    <n v="305.09400000000034"/>
    <n v="1442.7359999999999"/>
  </r>
  <r>
    <n v="4453"/>
    <x v="653"/>
    <x v="0"/>
    <s v="PROD-002"/>
    <x v="2"/>
    <n v="-46"/>
    <n v="0"/>
    <n v="900.78"/>
    <s v="Venta"/>
    <s v="Global Office"/>
    <n v="41435.879999999997"/>
    <n v="206.67616747181975"/>
    <n v="9507.1037037037095"/>
    <n v="31928.776296296288"/>
  </r>
  <r>
    <n v="4454"/>
    <x v="653"/>
    <x v="0"/>
    <s v="PROD-003"/>
    <x v="1"/>
    <n v="-18"/>
    <n v="0"/>
    <n v="158.83000000000001"/>
    <s v="Venta"/>
    <s v="PC Gamers World"/>
    <n v="2858.94"/>
    <n v="38.917210440456756"/>
    <n v="700.50978792822161"/>
    <n v="2158.4302120717784"/>
  </r>
  <r>
    <n v="4455"/>
    <x v="654"/>
    <x v="0"/>
    <s v="PROD-008"/>
    <x v="5"/>
    <n v="-6"/>
    <n v="0"/>
    <n v="94.9"/>
    <s v="Venta"/>
    <s v="CorpTech Solutions"/>
    <n v="569.40000000000009"/>
    <n v="18.458651685393257"/>
    <n v="110.75191011235954"/>
    <n v="458.64808988764054"/>
  </r>
  <r>
    <n v="4456"/>
    <x v="654"/>
    <x v="0"/>
    <s v="PROD-003"/>
    <x v="1"/>
    <n v="-8"/>
    <n v="0"/>
    <n v="159.41999999999999"/>
    <s v="Venta"/>
    <s v="Venta Directa Online"/>
    <n v="1275.3599999999999"/>
    <n v="38.917210440456756"/>
    <n v="311.33768352365405"/>
    <n v="964.02231647634585"/>
  </r>
  <r>
    <n v="4457"/>
    <x v="654"/>
    <x v="0"/>
    <s v="PROD-004"/>
    <x v="9"/>
    <n v="-42"/>
    <n v="0"/>
    <n v="347.24"/>
    <s v="Venta"/>
    <s v="Venta Directa Online"/>
    <n v="14584.08"/>
    <n v="81.910562499999997"/>
    <n v="3440.2436250000001"/>
    <n v="11143.836374999999"/>
  </r>
  <r>
    <n v="4458"/>
    <x v="654"/>
    <x v="2"/>
    <s v="PROD-010"/>
    <x v="4"/>
    <n v="116"/>
    <n v="25.15"/>
    <n v="0"/>
    <s v="Compra"/>
    <s v="Componentes Globales"/>
    <n v="0"/>
    <n v="10.520482758620702"/>
    <n v="0"/>
    <n v="0"/>
  </r>
  <r>
    <n v="4459"/>
    <x v="654"/>
    <x v="0"/>
    <s v="PROD-004"/>
    <x v="9"/>
    <n v="-8"/>
    <n v="0"/>
    <n v="352.74"/>
    <s v="Venta"/>
    <s v="EducaTech"/>
    <n v="2821.92"/>
    <n v="81.910562499999997"/>
    <n v="655.28449999999998"/>
    <n v="2166.6355000000003"/>
  </r>
  <r>
    <n v="4460"/>
    <x v="654"/>
    <x v="0"/>
    <s v="PROD-006"/>
    <x v="7"/>
    <n v="-26"/>
    <n v="0"/>
    <n v="80.400000000000006"/>
    <s v="Venta"/>
    <s v="EducaTech"/>
    <n v="2090.4"/>
    <n v="15.49574137931034"/>
    <n v="402.88927586206887"/>
    <n v="1687.5107241379312"/>
  </r>
  <r>
    <n v="4461"/>
    <x v="654"/>
    <x v="0"/>
    <s v="PROD-006"/>
    <x v="7"/>
    <n v="-22"/>
    <n v="0"/>
    <n v="79.95"/>
    <s v="Venta"/>
    <s v="Global Office"/>
    <n v="1758.9"/>
    <n v="15.49574137931034"/>
    <n v="340.90631034482749"/>
    <n v="1417.9936896551726"/>
  </r>
  <r>
    <n v="4462"/>
    <x v="655"/>
    <x v="2"/>
    <s v="PROD-006"/>
    <x v="7"/>
    <n v="290"/>
    <n v="35.85"/>
    <n v="0"/>
    <s v="Compra"/>
    <s v="VisionParts"/>
    <n v="0"/>
    <n v="15.49574137931034"/>
    <n v="0"/>
    <n v="0"/>
  </r>
  <r>
    <n v="4463"/>
    <x v="655"/>
    <x v="0"/>
    <s v="PROD-008"/>
    <x v="5"/>
    <n v="-38"/>
    <n v="0"/>
    <n v="95.42"/>
    <s v="Venta"/>
    <s v="Venta Directa Online"/>
    <n v="3625.96"/>
    <n v="18.458651685393257"/>
    <n v="701.4287640449437"/>
    <n v="2924.5312359550562"/>
  </r>
  <r>
    <n v="4464"/>
    <x v="655"/>
    <x v="0"/>
    <s v="PROD-002"/>
    <x v="2"/>
    <n v="-23"/>
    <n v="0"/>
    <n v="905.69"/>
    <s v="Venta"/>
    <s v="EducaTech"/>
    <n v="20830.870000000003"/>
    <n v="206.67616747181975"/>
    <n v="4753.5518518518547"/>
    <n v="16077.318148148148"/>
  </r>
  <r>
    <n v="4465"/>
    <x v="655"/>
    <x v="0"/>
    <s v="PROD-003"/>
    <x v="1"/>
    <n v="-37"/>
    <n v="0"/>
    <n v="160.26"/>
    <s v="Venta"/>
    <s v="PC Gamers World"/>
    <n v="5929.62"/>
    <n v="38.917210440456756"/>
    <n v="1439.9367862969"/>
    <n v="4489.6832137030997"/>
  </r>
  <r>
    <n v="4466"/>
    <x v="655"/>
    <x v="0"/>
    <s v="PROD-006"/>
    <x v="7"/>
    <n v="-45"/>
    <n v="0"/>
    <n v="79.87"/>
    <s v="Venta"/>
    <s v="Global Office"/>
    <n v="3594.15"/>
    <n v="15.49574137931034"/>
    <n v="697.30836206896527"/>
    <n v="2896.8416379310347"/>
  </r>
  <r>
    <n v="4467"/>
    <x v="655"/>
    <x v="2"/>
    <s v="PROD-007"/>
    <x v="0"/>
    <n v="54"/>
    <n v="64.14"/>
    <n v="0"/>
    <s v="Compra"/>
    <s v="PowerCell Co,"/>
    <n v="0"/>
    <n v="28.701865793780652"/>
    <n v="0"/>
    <n v="0"/>
  </r>
  <r>
    <n v="4468"/>
    <x v="656"/>
    <x v="0"/>
    <s v="PROD-007"/>
    <x v="0"/>
    <n v="-6"/>
    <n v="0"/>
    <n v="128.9"/>
    <s v="Venta"/>
    <s v="Venta Directa Online"/>
    <n v="773.40000000000009"/>
    <n v="28.701865793780652"/>
    <n v="172.2111947626839"/>
    <n v="601.18880523731616"/>
  </r>
  <r>
    <n v="4469"/>
    <x v="656"/>
    <x v="1"/>
    <s v="PROD-001"/>
    <x v="6"/>
    <n v="52"/>
    <n v="247.94"/>
    <n v="0"/>
    <s v="Fabricación"/>
    <s v="N/A"/>
    <n v="0"/>
    <n v="111.99406451612904"/>
    <n v="0"/>
    <n v="0"/>
  </r>
  <r>
    <n v="4470"/>
    <x v="656"/>
    <x v="0"/>
    <s v="PROD-005"/>
    <x v="8"/>
    <n v="-10"/>
    <n v="0"/>
    <n v="218.53"/>
    <s v="Venta"/>
    <s v="CorpTech Solutions"/>
    <n v="2185.3000000000002"/>
    <n v="54.214840425531932"/>
    <n v="542.14840425531929"/>
    <n v="1643.1515957446809"/>
  </r>
  <r>
    <n v="4471"/>
    <x v="656"/>
    <x v="0"/>
    <s v="PROD-008"/>
    <x v="5"/>
    <n v="-28"/>
    <n v="0"/>
    <n v="95.89"/>
    <s v="Venta"/>
    <s v="EducaTech"/>
    <n v="2684.92"/>
    <n v="18.458651685393257"/>
    <n v="516.84224719101121"/>
    <n v="2168.0777528089889"/>
  </r>
  <r>
    <n v="4472"/>
    <x v="656"/>
    <x v="0"/>
    <s v="PROD-008"/>
    <x v="5"/>
    <n v="-48"/>
    <n v="0"/>
    <n v="94.93"/>
    <s v="Venta"/>
    <s v="Venta Directa Online"/>
    <n v="4556.6400000000003"/>
    <n v="18.458651685393257"/>
    <n v="886.01528089887631"/>
    <n v="3670.6247191011239"/>
  </r>
  <r>
    <n v="4473"/>
    <x v="656"/>
    <x v="0"/>
    <s v="PROD-003"/>
    <x v="1"/>
    <n v="-16"/>
    <n v="0"/>
    <n v="159.4"/>
    <s v="Venta"/>
    <s v="Venta Directa Online"/>
    <n v="2550.4"/>
    <n v="38.917210440456756"/>
    <n v="622.6753670473081"/>
    <n v="1927.724632952692"/>
  </r>
  <r>
    <n v="4474"/>
    <x v="656"/>
    <x v="1"/>
    <s v="PROD-001"/>
    <x v="6"/>
    <n v="71"/>
    <n v="248.42"/>
    <n v="0"/>
    <s v="Fabricación"/>
    <s v="N/A"/>
    <n v="0"/>
    <n v="111.99406451612904"/>
    <n v="0"/>
    <n v="0"/>
  </r>
  <r>
    <n v="4475"/>
    <x v="657"/>
    <x v="0"/>
    <s v="PROD-004"/>
    <x v="9"/>
    <n v="-42"/>
    <n v="0"/>
    <n v="350.89"/>
    <s v="Venta"/>
    <s v="Global Office"/>
    <n v="14737.38"/>
    <n v="81.910562499999997"/>
    <n v="3440.2436250000001"/>
    <n v="11297.136374999998"/>
  </r>
  <r>
    <n v="4476"/>
    <x v="657"/>
    <x v="2"/>
    <s v="PROD-007"/>
    <x v="0"/>
    <n v="285"/>
    <n v="64.680000000000007"/>
    <n v="0"/>
    <s v="Compra"/>
    <s v="Componentes Globales"/>
    <n v="0"/>
    <n v="28.701865793780652"/>
    <n v="0"/>
    <n v="0"/>
  </r>
  <r>
    <n v="4477"/>
    <x v="657"/>
    <x v="2"/>
    <s v="PROD-005"/>
    <x v="8"/>
    <n v="138"/>
    <n v="120.94"/>
    <n v="0"/>
    <s v="Compra"/>
    <s v="Componentes Globales"/>
    <n v="0"/>
    <n v="54.214840425531932"/>
    <n v="0"/>
    <n v="0"/>
  </r>
  <r>
    <n v="4478"/>
    <x v="657"/>
    <x v="2"/>
    <s v="PROD-003"/>
    <x v="1"/>
    <n v="229"/>
    <n v="85.05"/>
    <n v="0"/>
    <s v="Compra"/>
    <s v="VisionParts"/>
    <n v="0"/>
    <n v="38.917210440456756"/>
    <n v="0"/>
    <n v="0"/>
  </r>
  <r>
    <n v="4479"/>
    <x v="657"/>
    <x v="2"/>
    <s v="PROD-003"/>
    <x v="1"/>
    <n v="263"/>
    <n v="84.04"/>
    <n v="0"/>
    <s v="Compra"/>
    <s v="VisionParts"/>
    <n v="0"/>
    <n v="38.917210440456756"/>
    <n v="0"/>
    <n v="0"/>
  </r>
  <r>
    <n v="4480"/>
    <x v="657"/>
    <x v="0"/>
    <s v="PROD-007"/>
    <x v="0"/>
    <n v="-34"/>
    <n v="0"/>
    <n v="129.12"/>
    <s v="Venta"/>
    <s v="EducaTech"/>
    <n v="4390.08"/>
    <n v="28.701865793780652"/>
    <n v="975.86343698854216"/>
    <n v="3414.2165630114578"/>
  </r>
  <r>
    <n v="4481"/>
    <x v="657"/>
    <x v="0"/>
    <s v="PROD-006"/>
    <x v="7"/>
    <n v="-18"/>
    <n v="0"/>
    <n v="79.69"/>
    <s v="Venta"/>
    <s v="Venta Directa Online"/>
    <n v="1434.42"/>
    <n v="15.49574137931034"/>
    <n v="278.92334482758611"/>
    <n v="1155.496655172414"/>
  </r>
  <r>
    <n v="4482"/>
    <x v="658"/>
    <x v="0"/>
    <s v="PROD-006"/>
    <x v="7"/>
    <n v="-12"/>
    <n v="0"/>
    <n v="79.63"/>
    <s v="Venta"/>
    <s v="Venta Directa Online"/>
    <n v="955.56"/>
    <n v="15.49574137931034"/>
    <n v="185.94889655172409"/>
    <n v="769.6111034482758"/>
  </r>
  <r>
    <n v="4483"/>
    <x v="658"/>
    <x v="2"/>
    <s v="PROD-005"/>
    <x v="8"/>
    <n v="288"/>
    <n v="119.56"/>
    <n v="0"/>
    <s v="Compra"/>
    <s v="TechSupplies Inc,"/>
    <n v="0"/>
    <n v="54.214840425531932"/>
    <n v="0"/>
    <n v="0"/>
  </r>
  <r>
    <n v="4484"/>
    <x v="658"/>
    <x v="2"/>
    <s v="PROD-004"/>
    <x v="9"/>
    <n v="174"/>
    <n v="180.63"/>
    <n v="0"/>
    <s v="Compra"/>
    <s v="Componentes Globales"/>
    <n v="0"/>
    <n v="81.910562499999997"/>
    <n v="0"/>
    <n v="0"/>
  </r>
  <r>
    <n v="4485"/>
    <x v="658"/>
    <x v="0"/>
    <s v="PROD-004"/>
    <x v="9"/>
    <n v="-16"/>
    <n v="0"/>
    <n v="349.31"/>
    <s v="Venta"/>
    <s v="CorpTech Solutions"/>
    <n v="5588.96"/>
    <n v="81.910562499999997"/>
    <n v="1310.569"/>
    <n v="4278.3909999999996"/>
  </r>
  <r>
    <n v="4486"/>
    <x v="658"/>
    <x v="2"/>
    <s v="PROD-003"/>
    <x v="1"/>
    <n v="233"/>
    <n v="85.2"/>
    <n v="0"/>
    <s v="Compra"/>
    <s v="VisionParts"/>
    <n v="0"/>
    <n v="38.917210440456756"/>
    <n v="0"/>
    <n v="0"/>
  </r>
  <r>
    <n v="4487"/>
    <x v="658"/>
    <x v="0"/>
    <s v="PROD-008"/>
    <x v="5"/>
    <n v="-18"/>
    <n v="0"/>
    <n v="94.21"/>
    <s v="Venta"/>
    <s v="PC Gamers World"/>
    <n v="1695.78"/>
    <n v="18.458651685393257"/>
    <n v="332.2557303370786"/>
    <n v="1363.5242696629214"/>
  </r>
  <r>
    <n v="4488"/>
    <x v="658"/>
    <x v="2"/>
    <s v="PROD-006"/>
    <x v="7"/>
    <n v="100"/>
    <n v="35.229999999999997"/>
    <n v="0"/>
    <s v="Compra"/>
    <s v="VisionParts"/>
    <n v="0"/>
    <n v="15.49574137931034"/>
    <n v="0"/>
    <n v="0"/>
  </r>
  <r>
    <n v="4489"/>
    <x v="659"/>
    <x v="0"/>
    <s v="PROD-004"/>
    <x v="9"/>
    <n v="-10"/>
    <n v="0"/>
    <n v="348.19"/>
    <s v="Venta"/>
    <s v="Venta Directa Online"/>
    <n v="3481.9"/>
    <n v="81.910562499999997"/>
    <n v="819.10562499999992"/>
    <n v="2662.7943750000004"/>
  </r>
  <r>
    <n v="4490"/>
    <x v="659"/>
    <x v="0"/>
    <s v="PROD-003"/>
    <x v="1"/>
    <n v="-37"/>
    <n v="0"/>
    <n v="161"/>
    <s v="Venta"/>
    <s v="CorpTech Solutions"/>
    <n v="5957"/>
    <n v="38.917210440456756"/>
    <n v="1439.9367862969"/>
    <n v="4517.0632137030998"/>
  </r>
  <r>
    <n v="4491"/>
    <x v="659"/>
    <x v="1"/>
    <s v="PROD-001"/>
    <x v="6"/>
    <n v="43"/>
    <n v="250.25"/>
    <n v="0"/>
    <s v="Fabricación"/>
    <s v="N/A"/>
    <n v="0"/>
    <n v="111.99406451612904"/>
    <n v="0"/>
    <n v="0"/>
  </r>
  <r>
    <n v="4492"/>
    <x v="659"/>
    <x v="0"/>
    <s v="PROD-010"/>
    <x v="4"/>
    <n v="-17"/>
    <n v="0"/>
    <n v="59.72"/>
    <s v="Venta"/>
    <s v="EducaTech"/>
    <n v="1015.24"/>
    <n v="10.520482758620702"/>
    <n v="178.84820689655191"/>
    <n v="836.39179310344809"/>
  </r>
  <r>
    <n v="4493"/>
    <x v="659"/>
    <x v="0"/>
    <s v="PROD-005"/>
    <x v="8"/>
    <n v="-20"/>
    <n v="0"/>
    <n v="220.51"/>
    <s v="Venta"/>
    <s v="EducaTech"/>
    <n v="4410.2"/>
    <n v="54.214840425531932"/>
    <n v="1084.2968085106386"/>
    <n v="3325.9031914893612"/>
  </r>
  <r>
    <n v="4494"/>
    <x v="659"/>
    <x v="2"/>
    <s v="PROD-003"/>
    <x v="1"/>
    <n v="264"/>
    <n v="84.37"/>
    <n v="0"/>
    <s v="Compra"/>
    <s v="TechSupplies Inc,"/>
    <n v="0"/>
    <n v="38.917210440456756"/>
    <n v="0"/>
    <n v="0"/>
  </r>
  <r>
    <n v="4495"/>
    <x v="659"/>
    <x v="2"/>
    <s v="PROD-007"/>
    <x v="0"/>
    <n v="88"/>
    <n v="64.39"/>
    <n v="0"/>
    <s v="Compra"/>
    <s v="TechSupplies Inc,"/>
    <n v="0"/>
    <n v="28.701865793780652"/>
    <n v="0"/>
    <n v="0"/>
  </r>
  <r>
    <n v="4496"/>
    <x v="660"/>
    <x v="0"/>
    <s v="PROD-009"/>
    <x v="3"/>
    <n v="-14"/>
    <n v="0"/>
    <n v="300.37"/>
    <s v="Venta"/>
    <s v="EducaTech"/>
    <n v="4205.18"/>
    <n v="66.956770642201846"/>
    <n v="937.39478899082587"/>
    <n v="3267.7852110091744"/>
  </r>
  <r>
    <n v="4497"/>
    <x v="660"/>
    <x v="2"/>
    <s v="PROD-004"/>
    <x v="9"/>
    <n v="265"/>
    <n v="179.48"/>
    <n v="0"/>
    <s v="Compra"/>
    <s v="PowerCell Co,"/>
    <n v="0"/>
    <n v="81.910562499999997"/>
    <n v="0"/>
    <n v="0"/>
  </r>
  <r>
    <n v="4498"/>
    <x v="660"/>
    <x v="2"/>
    <s v="PROD-008"/>
    <x v="5"/>
    <n v="150"/>
    <n v="44.85"/>
    <n v="0"/>
    <s v="Compra"/>
    <s v="TechSupplies Inc,"/>
    <n v="0"/>
    <n v="18.458651685393257"/>
    <n v="0"/>
    <n v="0"/>
  </r>
  <r>
    <n v="4499"/>
    <x v="660"/>
    <x v="0"/>
    <s v="PROD-008"/>
    <x v="5"/>
    <n v="-46"/>
    <n v="0"/>
    <n v="95.41"/>
    <s v="Venta"/>
    <s v="Venta Directa Online"/>
    <n v="4388.8599999999997"/>
    <n v="18.458651685393257"/>
    <n v="849.09797752808981"/>
    <n v="3539.7620224719099"/>
  </r>
  <r>
    <n v="4500"/>
    <x v="660"/>
    <x v="0"/>
    <s v="PROD-003"/>
    <x v="1"/>
    <n v="-22"/>
    <n v="0"/>
    <n v="160.31"/>
    <s v="Venta"/>
    <s v="EducaTech"/>
    <n v="3526.82"/>
    <n v="38.917210440456756"/>
    <n v="856.17862969004864"/>
    <n v="2670.6413703099515"/>
  </r>
  <r>
    <n v="4501"/>
    <x v="660"/>
    <x v="2"/>
    <s v="PROD-008"/>
    <x v="5"/>
    <n v="87"/>
    <n v="45.16"/>
    <n v="0"/>
    <s v="Compra"/>
    <s v="PowerCell Co,"/>
    <n v="0"/>
    <n v="18.458651685393257"/>
    <n v="0"/>
    <n v="0"/>
  </r>
  <r>
    <n v="4502"/>
    <x v="661"/>
    <x v="0"/>
    <s v="PROD-004"/>
    <x v="9"/>
    <n v="-40"/>
    <n v="0"/>
    <n v="352.68"/>
    <s v="Venta"/>
    <s v="CorpTech Solutions"/>
    <n v="14107.2"/>
    <n v="81.910562499999997"/>
    <n v="3276.4224999999997"/>
    <n v="10830.7775"/>
  </r>
  <r>
    <n v="4503"/>
    <x v="661"/>
    <x v="0"/>
    <s v="PROD-001"/>
    <x v="6"/>
    <n v="-11"/>
    <n v="0"/>
    <n v="504.11"/>
    <s v="Venta"/>
    <s v="PC Gamers World"/>
    <n v="5545.21"/>
    <n v="111.99406451612904"/>
    <n v="1231.9347096774195"/>
    <n v="4313.275290322581"/>
  </r>
  <r>
    <n v="4504"/>
    <x v="661"/>
    <x v="2"/>
    <s v="PROD-007"/>
    <x v="0"/>
    <n v="244"/>
    <n v="64.63"/>
    <n v="0"/>
    <s v="Compra"/>
    <s v="PowerCell Co,"/>
    <n v="0"/>
    <n v="28.701865793780652"/>
    <n v="0"/>
    <n v="0"/>
  </r>
  <r>
    <n v="4505"/>
    <x v="661"/>
    <x v="2"/>
    <s v="PROD-004"/>
    <x v="9"/>
    <n v="206"/>
    <n v="182.83"/>
    <n v="0"/>
    <s v="Compra"/>
    <s v="Componentes Globales"/>
    <n v="0"/>
    <n v="81.910562499999997"/>
    <n v="0"/>
    <n v="0"/>
  </r>
  <r>
    <n v="4506"/>
    <x v="661"/>
    <x v="0"/>
    <s v="PROD-003"/>
    <x v="1"/>
    <n v="-37"/>
    <n v="0"/>
    <n v="159.13"/>
    <s v="Venta"/>
    <s v="CorpTech Solutions"/>
    <n v="5887.8099999999995"/>
    <n v="38.917210440456756"/>
    <n v="1439.9367862969"/>
    <n v="4447.8732137030993"/>
  </r>
  <r>
    <n v="4507"/>
    <x v="661"/>
    <x v="2"/>
    <s v="PROD-003"/>
    <x v="1"/>
    <n v="119"/>
    <n v="85.82"/>
    <n v="0"/>
    <s v="Compra"/>
    <s v="TechSupplies Inc,"/>
    <n v="0"/>
    <n v="38.917210440456756"/>
    <n v="0"/>
    <n v="0"/>
  </r>
  <r>
    <n v="4508"/>
    <x v="661"/>
    <x v="2"/>
    <s v="PROD-010"/>
    <x v="4"/>
    <n v="151"/>
    <n v="25.35"/>
    <n v="0"/>
    <s v="Compra"/>
    <s v="Componentes Globales"/>
    <n v="0"/>
    <n v="10.520482758620702"/>
    <n v="0"/>
    <n v="0"/>
  </r>
  <r>
    <n v="4509"/>
    <x v="662"/>
    <x v="0"/>
    <s v="PROD-004"/>
    <x v="9"/>
    <n v="-6"/>
    <n v="0"/>
    <n v="346.94"/>
    <s v="Venta"/>
    <s v="Global Office"/>
    <n v="2081.64"/>
    <n v="81.910562499999997"/>
    <n v="491.46337499999998"/>
    <n v="1590.1766249999998"/>
  </r>
  <r>
    <n v="4510"/>
    <x v="662"/>
    <x v="0"/>
    <s v="PROD-006"/>
    <x v="7"/>
    <n v="-29"/>
    <n v="0"/>
    <n v="79.489999999999995"/>
    <s v="Venta"/>
    <s v="Venta Directa Online"/>
    <n v="2305.21"/>
    <n v="15.49574137931034"/>
    <n v="449.37649999999985"/>
    <n v="1855.8335000000002"/>
  </r>
  <r>
    <n v="4511"/>
    <x v="662"/>
    <x v="0"/>
    <s v="PROD-007"/>
    <x v="0"/>
    <n v="-38"/>
    <n v="0"/>
    <n v="131.13999999999999"/>
    <s v="Venta"/>
    <s v="PC Gamers World"/>
    <n v="4983.32"/>
    <n v="28.701865793780652"/>
    <n v="1090.6709001636648"/>
    <n v="3892.6490998363352"/>
  </r>
  <r>
    <n v="4512"/>
    <x v="662"/>
    <x v="0"/>
    <s v="PROD-003"/>
    <x v="1"/>
    <n v="-35"/>
    <n v="0"/>
    <n v="160.1"/>
    <s v="Venta"/>
    <s v="EducaTech"/>
    <n v="5603.5"/>
    <n v="38.917210440456756"/>
    <n v="1362.1023654159865"/>
    <n v="4241.3976345840138"/>
  </r>
  <r>
    <n v="4513"/>
    <x v="662"/>
    <x v="0"/>
    <s v="PROD-009"/>
    <x v="3"/>
    <n v="-46"/>
    <n v="0"/>
    <n v="301.45"/>
    <s v="Venta"/>
    <s v="PC Gamers World"/>
    <n v="13866.699999999999"/>
    <n v="66.956770642201846"/>
    <n v="3080.0114495412849"/>
    <n v="10786.688550458714"/>
  </r>
  <r>
    <n v="4514"/>
    <x v="662"/>
    <x v="2"/>
    <s v="PROD-007"/>
    <x v="0"/>
    <n v="169"/>
    <n v="65.989999999999995"/>
    <n v="0"/>
    <s v="Compra"/>
    <s v="Componentes Globales"/>
    <n v="0"/>
    <n v="28.701865793780652"/>
    <n v="0"/>
    <n v="0"/>
  </r>
  <r>
    <n v="4515"/>
    <x v="662"/>
    <x v="0"/>
    <s v="PROD-003"/>
    <x v="1"/>
    <n v="-22"/>
    <n v="0"/>
    <n v="158.88999999999999"/>
    <s v="Venta"/>
    <s v="PC Gamers World"/>
    <n v="3495.58"/>
    <n v="38.917210440456756"/>
    <n v="856.17862969004864"/>
    <n v="2639.4013703099513"/>
  </r>
  <r>
    <n v="4516"/>
    <x v="663"/>
    <x v="0"/>
    <s v="PROD-004"/>
    <x v="9"/>
    <n v="-15"/>
    <n v="0"/>
    <n v="346.77"/>
    <s v="Venta"/>
    <s v="EducaTech"/>
    <n v="5201.5499999999993"/>
    <n v="81.910562499999997"/>
    <n v="1228.6584375"/>
    <n v="3972.8915624999991"/>
  </r>
  <r>
    <n v="4517"/>
    <x v="663"/>
    <x v="2"/>
    <s v="PROD-004"/>
    <x v="9"/>
    <n v="233"/>
    <n v="178.44"/>
    <n v="0"/>
    <s v="Compra"/>
    <s v="PowerCell Co,"/>
    <n v="0"/>
    <n v="81.910562499999997"/>
    <n v="0"/>
    <n v="0"/>
  </r>
  <r>
    <n v="4518"/>
    <x v="663"/>
    <x v="0"/>
    <s v="PROD-006"/>
    <x v="7"/>
    <n v="-27"/>
    <n v="0"/>
    <n v="80.459999999999994"/>
    <s v="Venta"/>
    <s v="Venta Directa Online"/>
    <n v="2172.4199999999996"/>
    <n v="15.49574137931034"/>
    <n v="418.38501724137916"/>
    <n v="1754.0349827586206"/>
  </r>
  <r>
    <n v="4519"/>
    <x v="663"/>
    <x v="0"/>
    <s v="PROD-007"/>
    <x v="0"/>
    <n v="-34"/>
    <n v="0"/>
    <n v="128.82"/>
    <s v="Venta"/>
    <s v="Venta Directa Online"/>
    <n v="4379.88"/>
    <n v="28.701865793780652"/>
    <n v="975.86343698854216"/>
    <n v="3404.0165630114579"/>
  </r>
  <r>
    <n v="4520"/>
    <x v="663"/>
    <x v="2"/>
    <s v="PROD-005"/>
    <x v="8"/>
    <n v="168"/>
    <n v="121.62"/>
    <n v="0"/>
    <s v="Compra"/>
    <s v="PowerCell Co,"/>
    <n v="0"/>
    <n v="54.214840425531932"/>
    <n v="0"/>
    <n v="0"/>
  </r>
  <r>
    <n v="4521"/>
    <x v="663"/>
    <x v="1"/>
    <s v="PROD-001"/>
    <x v="6"/>
    <n v="36"/>
    <n v="255.18"/>
    <n v="0"/>
    <s v="Fabricación"/>
    <s v="N/A"/>
    <n v="0"/>
    <n v="111.99406451612904"/>
    <n v="0"/>
    <n v="0"/>
  </r>
  <r>
    <n v="4522"/>
    <x v="663"/>
    <x v="2"/>
    <s v="PROD-004"/>
    <x v="9"/>
    <n v="269"/>
    <n v="179.01"/>
    <n v="0"/>
    <s v="Compra"/>
    <s v="Componentes Globales"/>
    <n v="0"/>
    <n v="81.910562499999997"/>
    <n v="0"/>
    <n v="0"/>
  </r>
  <r>
    <n v="4523"/>
    <x v="664"/>
    <x v="0"/>
    <s v="PROD-005"/>
    <x v="8"/>
    <n v="-27"/>
    <n v="0"/>
    <n v="222"/>
    <s v="Venta"/>
    <s v="Global Office"/>
    <n v="5994"/>
    <n v="54.214840425531932"/>
    <n v="1463.8006914893622"/>
    <n v="4530.1993085106378"/>
  </r>
  <r>
    <n v="4524"/>
    <x v="664"/>
    <x v="0"/>
    <s v="PROD-006"/>
    <x v="7"/>
    <n v="-32"/>
    <n v="0"/>
    <n v="79.34"/>
    <s v="Venta"/>
    <s v="PC Gamers World"/>
    <n v="2538.88"/>
    <n v="15.49574137931034"/>
    <n v="495.86372413793089"/>
    <n v="2043.0162758620693"/>
  </r>
  <r>
    <n v="4525"/>
    <x v="664"/>
    <x v="0"/>
    <s v="PROD-002"/>
    <x v="2"/>
    <n v="-28"/>
    <n v="0"/>
    <n v="894.01"/>
    <s v="Venta"/>
    <s v="PC Gamers World"/>
    <n v="25032.28"/>
    <n v="206.67616747181975"/>
    <n v="5786.932689210953"/>
    <n v="19245.347310789046"/>
  </r>
  <r>
    <n v="4526"/>
    <x v="664"/>
    <x v="0"/>
    <s v="PROD-003"/>
    <x v="1"/>
    <n v="-26"/>
    <n v="0"/>
    <n v="158.88999999999999"/>
    <s v="Venta"/>
    <s v="Venta Directa Online"/>
    <n v="4131.1399999999994"/>
    <n v="38.917210440456756"/>
    <n v="1011.8474714518757"/>
    <n v="3119.2925285481238"/>
  </r>
  <r>
    <n v="4527"/>
    <x v="664"/>
    <x v="0"/>
    <s v="PROD-005"/>
    <x v="8"/>
    <n v="-15"/>
    <n v="0"/>
    <n v="220.97"/>
    <s v="Venta"/>
    <s v="Venta Directa Online"/>
    <n v="3314.55"/>
    <n v="54.214840425531932"/>
    <n v="813.22260638297894"/>
    <n v="2501.3273936170212"/>
  </r>
  <r>
    <n v="4528"/>
    <x v="664"/>
    <x v="0"/>
    <s v="PROD-006"/>
    <x v="7"/>
    <n v="-19"/>
    <n v="0"/>
    <n v="80.349999999999994"/>
    <s v="Venta"/>
    <s v="Venta Directa Online"/>
    <n v="1526.6499999999999"/>
    <n v="15.49574137931034"/>
    <n v="294.41908620689645"/>
    <n v="1232.2309137931034"/>
  </r>
  <r>
    <n v="4529"/>
    <x v="664"/>
    <x v="2"/>
    <s v="PROD-006"/>
    <x v="7"/>
    <n v="252"/>
    <n v="36.33"/>
    <n v="0"/>
    <s v="Compra"/>
    <s v="TechSupplies Inc,"/>
    <n v="0"/>
    <n v="15.49574137931034"/>
    <n v="0"/>
    <n v="0"/>
  </r>
  <r>
    <n v="4530"/>
    <x v="665"/>
    <x v="2"/>
    <s v="PROD-007"/>
    <x v="0"/>
    <n v="146"/>
    <n v="66.41"/>
    <n v="0"/>
    <s v="Compra"/>
    <s v="Componentes Globales"/>
    <n v="0"/>
    <n v="28.701865793780652"/>
    <n v="0"/>
    <n v="0"/>
  </r>
  <r>
    <n v="4531"/>
    <x v="665"/>
    <x v="0"/>
    <s v="PROD-008"/>
    <x v="5"/>
    <n v="-44"/>
    <n v="0"/>
    <n v="95.12"/>
    <s v="Venta"/>
    <s v="Venta Directa Online"/>
    <n v="4185.2800000000007"/>
    <n v="18.458651685393257"/>
    <n v="812.18067415730332"/>
    <n v="3373.0993258426975"/>
  </r>
  <r>
    <n v="4532"/>
    <x v="665"/>
    <x v="0"/>
    <s v="PROD-005"/>
    <x v="8"/>
    <n v="-35"/>
    <n v="0"/>
    <n v="220.36"/>
    <s v="Venta"/>
    <s v="EducaTech"/>
    <n v="7712.6"/>
    <n v="54.214840425531932"/>
    <n v="1897.5194148936175"/>
    <n v="5815.0805851063833"/>
  </r>
  <r>
    <n v="4533"/>
    <x v="665"/>
    <x v="2"/>
    <s v="PROD-008"/>
    <x v="5"/>
    <n v="258"/>
    <n v="45.46"/>
    <n v="0"/>
    <s v="Compra"/>
    <s v="TechSupplies Inc,"/>
    <n v="0"/>
    <n v="18.458651685393257"/>
    <n v="0"/>
    <n v="0"/>
  </r>
  <r>
    <n v="4534"/>
    <x v="665"/>
    <x v="0"/>
    <s v="PROD-004"/>
    <x v="9"/>
    <n v="-19"/>
    <n v="0"/>
    <n v="351.44"/>
    <s v="Venta"/>
    <s v="CorpTech Solutions"/>
    <n v="6677.36"/>
    <n v="81.910562499999997"/>
    <n v="1556.3006874999999"/>
    <n v="5121.0593124999996"/>
  </r>
  <r>
    <n v="4535"/>
    <x v="665"/>
    <x v="0"/>
    <s v="PROD-004"/>
    <x v="9"/>
    <n v="-9"/>
    <n v="0"/>
    <n v="349.89"/>
    <s v="Venta"/>
    <s v="PC Gamers World"/>
    <n v="3149.0099999999998"/>
    <n v="81.910562499999997"/>
    <n v="737.19506249999995"/>
    <n v="2411.8149374999998"/>
  </r>
  <r>
    <n v="4536"/>
    <x v="666"/>
    <x v="2"/>
    <s v="PROD-003"/>
    <x v="1"/>
    <n v="74"/>
    <n v="86.97"/>
    <n v="0"/>
    <s v="Compra"/>
    <s v="TechSupplies Inc,"/>
    <n v="0"/>
    <n v="38.917210440456756"/>
    <n v="0"/>
    <n v="0"/>
  </r>
  <r>
    <n v="4537"/>
    <x v="666"/>
    <x v="2"/>
    <s v="PROD-003"/>
    <x v="1"/>
    <n v="267"/>
    <n v="85.71"/>
    <n v="0"/>
    <s v="Compra"/>
    <s v="Componentes Globales"/>
    <n v="0"/>
    <n v="38.917210440456756"/>
    <n v="0"/>
    <n v="0"/>
  </r>
  <r>
    <n v="4538"/>
    <x v="666"/>
    <x v="0"/>
    <s v="PROD-007"/>
    <x v="0"/>
    <n v="-15"/>
    <n v="0"/>
    <n v="130.29"/>
    <s v="Venta"/>
    <s v="CorpTech Solutions"/>
    <n v="1954.35"/>
    <n v="28.701865793780652"/>
    <n v="430.52798690670977"/>
    <n v="1523.82201309329"/>
  </r>
  <r>
    <n v="4539"/>
    <x v="666"/>
    <x v="2"/>
    <s v="PROD-003"/>
    <x v="1"/>
    <n v="262"/>
    <n v="84.16"/>
    <n v="0"/>
    <s v="Compra"/>
    <s v="PowerCell Co,"/>
    <n v="0"/>
    <n v="38.917210440456756"/>
    <n v="0"/>
    <n v="0"/>
  </r>
  <r>
    <n v="4540"/>
    <x v="666"/>
    <x v="2"/>
    <s v="PROD-005"/>
    <x v="8"/>
    <n v="258"/>
    <n v="119.51"/>
    <n v="0"/>
    <s v="Compra"/>
    <s v="VisionParts"/>
    <n v="0"/>
    <n v="54.214840425531932"/>
    <n v="0"/>
    <n v="0"/>
  </r>
  <r>
    <n v="4541"/>
    <x v="666"/>
    <x v="1"/>
    <s v="PROD-001"/>
    <x v="6"/>
    <n v="45"/>
    <n v="253.87"/>
    <n v="0"/>
    <s v="Fabricación"/>
    <s v="N/A"/>
    <n v="0"/>
    <n v="111.99406451612904"/>
    <n v="0"/>
    <n v="0"/>
  </r>
  <r>
    <n v="4542"/>
    <x v="666"/>
    <x v="2"/>
    <s v="PROD-008"/>
    <x v="5"/>
    <n v="78"/>
    <n v="45.62"/>
    <n v="0"/>
    <s v="Compra"/>
    <s v="TechSupplies Inc,"/>
    <n v="0"/>
    <n v="18.458651685393257"/>
    <n v="0"/>
    <n v="0"/>
  </r>
  <r>
    <n v="4543"/>
    <x v="667"/>
    <x v="0"/>
    <s v="PROD-010"/>
    <x v="4"/>
    <n v="-25"/>
    <n v="0"/>
    <n v="59.5"/>
    <s v="Venta"/>
    <s v="Venta Directa Online"/>
    <n v="1487.5"/>
    <n v="10.520482758620702"/>
    <n v="263.01206896551753"/>
    <n v="1224.4879310344825"/>
  </r>
  <r>
    <n v="4544"/>
    <x v="667"/>
    <x v="1"/>
    <s v="PROD-001"/>
    <x v="6"/>
    <n v="86"/>
    <n v="255.32"/>
    <n v="0"/>
    <s v="Fabricación"/>
    <s v="N/A"/>
    <n v="0"/>
    <n v="111.99406451612904"/>
    <n v="0"/>
    <n v="0"/>
  </r>
  <r>
    <n v="4545"/>
    <x v="667"/>
    <x v="2"/>
    <s v="PROD-010"/>
    <x v="4"/>
    <n v="199"/>
    <n v="24.98"/>
    <n v="0"/>
    <s v="Compra"/>
    <s v="VisionParts"/>
    <n v="0"/>
    <n v="10.520482758620702"/>
    <n v="0"/>
    <n v="0"/>
  </r>
  <r>
    <n v="4546"/>
    <x v="667"/>
    <x v="0"/>
    <s v="PROD-005"/>
    <x v="8"/>
    <n v="-16"/>
    <n v="0"/>
    <n v="220.51"/>
    <s v="Venta"/>
    <s v="Venta Directa Online"/>
    <n v="3528.16"/>
    <n v="54.214840425531932"/>
    <n v="867.43744680851091"/>
    <n v="2660.7225531914892"/>
  </r>
  <r>
    <n v="4547"/>
    <x v="667"/>
    <x v="2"/>
    <s v="PROD-003"/>
    <x v="1"/>
    <n v="154"/>
    <n v="86.44"/>
    <n v="0"/>
    <s v="Compra"/>
    <s v="TechSupplies Inc,"/>
    <n v="0"/>
    <n v="38.917210440456756"/>
    <n v="0"/>
    <n v="0"/>
  </r>
  <r>
    <n v="4548"/>
    <x v="667"/>
    <x v="0"/>
    <s v="PROD-009"/>
    <x v="3"/>
    <n v="-18"/>
    <n v="0"/>
    <n v="298.83"/>
    <s v="Venta"/>
    <s v="EducaTech"/>
    <n v="5378.94"/>
    <n v="66.956770642201846"/>
    <n v="1205.2218715596332"/>
    <n v="4173.7181284403669"/>
  </r>
  <r>
    <n v="4549"/>
    <x v="667"/>
    <x v="0"/>
    <s v="PROD-008"/>
    <x v="5"/>
    <n v="-21"/>
    <n v="0"/>
    <n v="95.32"/>
    <s v="Venta"/>
    <s v="CorpTech Solutions"/>
    <n v="2001.7199999999998"/>
    <n v="18.458651685393257"/>
    <n v="387.63168539325841"/>
    <n v="1614.0883146067413"/>
  </r>
  <r>
    <n v="4550"/>
    <x v="668"/>
    <x v="0"/>
    <s v="PROD-009"/>
    <x v="3"/>
    <n v="-37"/>
    <n v="0"/>
    <n v="298.97000000000003"/>
    <s v="Venta"/>
    <s v="CorpTech Solutions"/>
    <n v="11061.890000000001"/>
    <n v="66.956770642201846"/>
    <n v="2477.4005137614681"/>
    <n v="8584.4894862385336"/>
  </r>
  <r>
    <n v="4551"/>
    <x v="668"/>
    <x v="0"/>
    <s v="PROD-006"/>
    <x v="7"/>
    <n v="-31"/>
    <n v="0"/>
    <n v="79.930000000000007"/>
    <s v="Venta"/>
    <s v="EducaTech"/>
    <n v="2477.8300000000004"/>
    <n v="15.49574137931034"/>
    <n v="480.36798275862054"/>
    <n v="1997.4620172413797"/>
  </r>
  <r>
    <n v="4552"/>
    <x v="668"/>
    <x v="0"/>
    <s v="PROD-008"/>
    <x v="5"/>
    <n v="-45"/>
    <n v="0"/>
    <n v="94.52"/>
    <s v="Venta"/>
    <s v="CorpTech Solutions"/>
    <n v="4253.3999999999996"/>
    <n v="18.458651685393257"/>
    <n v="830.63932584269651"/>
    <n v="3422.7606741573031"/>
  </r>
  <r>
    <n v="4553"/>
    <x v="668"/>
    <x v="2"/>
    <s v="PROD-004"/>
    <x v="9"/>
    <n v="215"/>
    <n v="178.02"/>
    <n v="0"/>
    <s v="Compra"/>
    <s v="VisionParts"/>
    <n v="0"/>
    <n v="81.910562499999997"/>
    <n v="0"/>
    <n v="0"/>
  </r>
  <r>
    <n v="4554"/>
    <x v="668"/>
    <x v="2"/>
    <s v="PROD-004"/>
    <x v="9"/>
    <n v="169"/>
    <n v="183.49"/>
    <n v="0"/>
    <s v="Compra"/>
    <s v="PowerCell Co,"/>
    <n v="0"/>
    <n v="81.910562499999997"/>
    <n v="0"/>
    <n v="0"/>
  </r>
  <r>
    <n v="4555"/>
    <x v="668"/>
    <x v="2"/>
    <s v="PROD-006"/>
    <x v="7"/>
    <n v="99"/>
    <n v="36.44"/>
    <n v="0"/>
    <s v="Compra"/>
    <s v="TechSupplies Inc,"/>
    <n v="0"/>
    <n v="15.49574137931034"/>
    <n v="0"/>
    <n v="0"/>
  </r>
  <r>
    <n v="4556"/>
    <x v="668"/>
    <x v="0"/>
    <s v="PROD-003"/>
    <x v="1"/>
    <n v="-44"/>
    <n v="0"/>
    <n v="161.4"/>
    <s v="Venta"/>
    <s v="EducaTech"/>
    <n v="7101.6"/>
    <n v="38.917210440456756"/>
    <n v="1712.3572593800973"/>
    <n v="5389.2427406199031"/>
  </r>
  <r>
    <n v="4557"/>
    <x v="669"/>
    <x v="0"/>
    <s v="PROD-009"/>
    <x v="3"/>
    <n v="-39"/>
    <n v="0"/>
    <n v="301.61"/>
    <s v="Venta"/>
    <s v="PC Gamers World"/>
    <n v="11762.79"/>
    <n v="66.956770642201846"/>
    <n v="2611.314055045872"/>
    <n v="9151.4759449541289"/>
  </r>
  <r>
    <n v="4558"/>
    <x v="669"/>
    <x v="0"/>
    <s v="PROD-003"/>
    <x v="1"/>
    <n v="-17"/>
    <n v="0"/>
    <n v="159"/>
    <s v="Venta"/>
    <s v="Venta Directa Online"/>
    <n v="2703"/>
    <n v="38.917210440456756"/>
    <n v="661.59257748776486"/>
    <n v="2041.4074225122351"/>
  </r>
  <r>
    <n v="4559"/>
    <x v="669"/>
    <x v="0"/>
    <s v="PROD-007"/>
    <x v="0"/>
    <n v="-41"/>
    <n v="0"/>
    <n v="131.25"/>
    <s v="Venta"/>
    <s v="Global Office"/>
    <n v="5381.25"/>
    <n v="28.701865793780652"/>
    <n v="1176.7764975450068"/>
    <n v="4204.4735024549936"/>
  </r>
  <r>
    <n v="4560"/>
    <x v="669"/>
    <x v="1"/>
    <s v="PROD-009"/>
    <x v="3"/>
    <n v="86"/>
    <n v="150.52000000000001"/>
    <n v="0"/>
    <s v="Fabricación"/>
    <s v="N/A"/>
    <n v="0"/>
    <n v="66.956770642201846"/>
    <n v="0"/>
    <n v="0"/>
  </r>
  <r>
    <n v="4561"/>
    <x v="669"/>
    <x v="0"/>
    <s v="PROD-010"/>
    <x v="4"/>
    <n v="-47"/>
    <n v="0"/>
    <n v="60.2"/>
    <s v="Venta"/>
    <s v="PC Gamers World"/>
    <n v="2829.4"/>
    <n v="10.520482758620702"/>
    <n v="494.46268965517299"/>
    <n v="2334.937310344827"/>
  </r>
  <r>
    <n v="4562"/>
    <x v="669"/>
    <x v="0"/>
    <s v="PROD-002"/>
    <x v="2"/>
    <n v="-49"/>
    <n v="0"/>
    <n v="900.6"/>
    <s v="Venta"/>
    <s v="Global Office"/>
    <n v="44129.4"/>
    <n v="206.67616747181975"/>
    <n v="10127.132206119168"/>
    <n v="34002.267793880834"/>
  </r>
  <r>
    <n v="4563"/>
    <x v="669"/>
    <x v="1"/>
    <s v="PROD-001"/>
    <x v="6"/>
    <n v="24"/>
    <n v="252.45"/>
    <n v="0"/>
    <s v="Fabricación"/>
    <s v="N/A"/>
    <n v="0"/>
    <n v="111.99406451612904"/>
    <n v="0"/>
    <n v="0"/>
  </r>
  <r>
    <n v="4564"/>
    <x v="670"/>
    <x v="2"/>
    <s v="PROD-003"/>
    <x v="1"/>
    <n v="274"/>
    <n v="86.94"/>
    <n v="0"/>
    <s v="Compra"/>
    <s v="Componentes Globales"/>
    <n v="0"/>
    <n v="38.917210440456756"/>
    <n v="0"/>
    <n v="0"/>
  </r>
  <r>
    <n v="4565"/>
    <x v="670"/>
    <x v="0"/>
    <s v="PROD-007"/>
    <x v="0"/>
    <n v="-44"/>
    <n v="0"/>
    <n v="129.65"/>
    <s v="Venta"/>
    <s v="PC Gamers World"/>
    <n v="5704.6"/>
    <n v="28.701865793780652"/>
    <n v="1262.8820949263486"/>
    <n v="4441.7179050736522"/>
  </r>
  <r>
    <n v="4566"/>
    <x v="670"/>
    <x v="0"/>
    <s v="PROD-004"/>
    <x v="9"/>
    <n v="-19"/>
    <n v="0"/>
    <n v="351.12"/>
    <s v="Venta"/>
    <s v="Global Office"/>
    <n v="6671.28"/>
    <n v="81.910562499999997"/>
    <n v="1556.3006874999999"/>
    <n v="5114.9793124999997"/>
  </r>
  <r>
    <n v="4567"/>
    <x v="670"/>
    <x v="1"/>
    <s v="PROD-001"/>
    <x v="6"/>
    <n v="79"/>
    <n v="253.08"/>
    <n v="0"/>
    <s v="Fabricación"/>
    <s v="N/A"/>
    <n v="0"/>
    <n v="111.99406451612904"/>
    <n v="0"/>
    <n v="0"/>
  </r>
  <r>
    <n v="4568"/>
    <x v="670"/>
    <x v="0"/>
    <s v="PROD-006"/>
    <x v="7"/>
    <n v="-11"/>
    <n v="0"/>
    <n v="80.36"/>
    <s v="Venta"/>
    <s v="Venta Directa Online"/>
    <n v="883.96"/>
    <n v="15.49574137931034"/>
    <n v="170.45315517241374"/>
    <n v="713.50684482758629"/>
  </r>
  <r>
    <n v="4569"/>
    <x v="670"/>
    <x v="0"/>
    <s v="PROD-010"/>
    <x v="4"/>
    <n v="-49"/>
    <n v="0"/>
    <n v="60.55"/>
    <s v="Venta"/>
    <s v="EducaTech"/>
    <n v="2966.95"/>
    <n v="10.520482758620702"/>
    <n v="515.50365517241437"/>
    <n v="2451.4463448275856"/>
  </r>
  <r>
    <n v="4570"/>
    <x v="670"/>
    <x v="0"/>
    <s v="PROD-009"/>
    <x v="3"/>
    <n v="-13"/>
    <n v="0"/>
    <n v="298.73"/>
    <s v="Venta"/>
    <s v="Global Office"/>
    <n v="3883.4900000000002"/>
    <n v="66.956770642201846"/>
    <n v="870.43801834862404"/>
    <n v="3013.0519816513761"/>
  </r>
  <r>
    <n v="4571"/>
    <x v="671"/>
    <x v="0"/>
    <s v="PROD-006"/>
    <x v="7"/>
    <n v="-19"/>
    <n v="0"/>
    <n v="80.78"/>
    <s v="Venta"/>
    <s v="CorpTech Solutions"/>
    <n v="1534.82"/>
    <n v="15.49574137931034"/>
    <n v="294.41908620689645"/>
    <n v="1240.4009137931034"/>
  </r>
  <r>
    <n v="4572"/>
    <x v="671"/>
    <x v="0"/>
    <s v="PROD-006"/>
    <x v="7"/>
    <n v="-32"/>
    <n v="0"/>
    <n v="80.2"/>
    <s v="Venta"/>
    <s v="PC Gamers World"/>
    <n v="2566.4"/>
    <n v="15.49574137931034"/>
    <n v="495.86372413793089"/>
    <n v="2070.536275862069"/>
  </r>
  <r>
    <n v="4573"/>
    <x v="671"/>
    <x v="0"/>
    <s v="PROD-002"/>
    <x v="2"/>
    <n v="-36"/>
    <n v="0"/>
    <n v="903.1"/>
    <s v="Venta"/>
    <s v="CorpTech Solutions"/>
    <n v="32511.600000000002"/>
    <n v="206.67616747181975"/>
    <n v="7440.3420289855112"/>
    <n v="25071.257971014493"/>
  </r>
  <r>
    <n v="4574"/>
    <x v="671"/>
    <x v="0"/>
    <s v="PROD-007"/>
    <x v="0"/>
    <n v="-17"/>
    <n v="0"/>
    <n v="129.6"/>
    <s v="Venta"/>
    <s v="PC Gamers World"/>
    <n v="2203.1999999999998"/>
    <n v="28.701865793780652"/>
    <n v="487.93171849427108"/>
    <n v="1715.2682815057287"/>
  </r>
  <r>
    <n v="4575"/>
    <x v="671"/>
    <x v="2"/>
    <s v="PROD-003"/>
    <x v="1"/>
    <n v="145"/>
    <n v="86.31"/>
    <n v="0"/>
    <s v="Compra"/>
    <s v="TechSupplies Inc,"/>
    <n v="0"/>
    <n v="38.917210440456756"/>
    <n v="0"/>
    <n v="0"/>
  </r>
  <r>
    <n v="4576"/>
    <x v="671"/>
    <x v="2"/>
    <s v="PROD-008"/>
    <x v="5"/>
    <n v="92"/>
    <n v="45.09"/>
    <n v="0"/>
    <s v="Compra"/>
    <s v="Componentes Globales"/>
    <n v="0"/>
    <n v="18.458651685393257"/>
    <n v="0"/>
    <n v="0"/>
  </r>
  <r>
    <n v="4577"/>
    <x v="672"/>
    <x v="2"/>
    <s v="PROD-004"/>
    <x v="9"/>
    <n v="207"/>
    <n v="177.94"/>
    <n v="0"/>
    <s v="Compra"/>
    <s v="TechSupplies Inc,"/>
    <n v="0"/>
    <n v="81.910562499999997"/>
    <n v="0"/>
    <n v="0"/>
  </r>
  <r>
    <n v="4578"/>
    <x v="672"/>
    <x v="0"/>
    <s v="PROD-006"/>
    <x v="7"/>
    <n v="-8"/>
    <n v="0"/>
    <n v="79.930000000000007"/>
    <s v="Venta"/>
    <s v="Venta Directa Online"/>
    <n v="639.44000000000005"/>
    <n v="15.49574137931034"/>
    <n v="123.96593103448272"/>
    <n v="515.47406896551729"/>
  </r>
  <r>
    <n v="4579"/>
    <x v="672"/>
    <x v="1"/>
    <s v="PROD-001"/>
    <x v="6"/>
    <n v="76"/>
    <n v="252.02"/>
    <n v="0"/>
    <s v="Fabricación"/>
    <s v="N/A"/>
    <n v="0"/>
    <n v="111.99406451612904"/>
    <n v="0"/>
    <n v="0"/>
  </r>
  <r>
    <n v="4580"/>
    <x v="672"/>
    <x v="0"/>
    <s v="PROD-003"/>
    <x v="1"/>
    <n v="-5"/>
    <n v="0"/>
    <n v="160.68"/>
    <s v="Venta"/>
    <s v="EducaTech"/>
    <n v="803.40000000000009"/>
    <n v="38.917210440456756"/>
    <n v="194.58605220228378"/>
    <n v="608.81394779771631"/>
  </r>
  <r>
    <n v="4581"/>
    <x v="672"/>
    <x v="0"/>
    <s v="PROD-002"/>
    <x v="2"/>
    <n v="-28"/>
    <n v="0"/>
    <n v="895.41"/>
    <s v="Venta"/>
    <s v="Global Office"/>
    <n v="25071.48"/>
    <n v="206.67616747181975"/>
    <n v="5786.932689210953"/>
    <n v="19284.547310789047"/>
  </r>
  <r>
    <n v="4582"/>
    <x v="672"/>
    <x v="2"/>
    <s v="PROD-004"/>
    <x v="9"/>
    <n v="235"/>
    <n v="180.78"/>
    <n v="0"/>
    <s v="Compra"/>
    <s v="PowerCell Co,"/>
    <n v="0"/>
    <n v="81.910562499999997"/>
    <n v="0"/>
    <n v="0"/>
  </r>
  <r>
    <n v="4583"/>
    <x v="672"/>
    <x v="0"/>
    <s v="PROD-010"/>
    <x v="4"/>
    <n v="-11"/>
    <n v="0"/>
    <n v="60.52"/>
    <s v="Venta"/>
    <s v="Venta Directa Online"/>
    <n v="665.72"/>
    <n v="10.520482758620702"/>
    <n v="115.72531034482772"/>
    <n v="549.99468965517235"/>
  </r>
  <r>
    <n v="4584"/>
    <x v="673"/>
    <x v="0"/>
    <s v="PROD-002"/>
    <x v="2"/>
    <n v="-45"/>
    <n v="0"/>
    <n v="900.65"/>
    <s v="Venta"/>
    <s v="EducaTech"/>
    <n v="40529.25"/>
    <n v="206.67616747181975"/>
    <n v="9300.4275362318895"/>
    <n v="31228.822463768112"/>
  </r>
  <r>
    <n v="4585"/>
    <x v="673"/>
    <x v="0"/>
    <s v="PROD-010"/>
    <x v="4"/>
    <n v="-26"/>
    <n v="0"/>
    <n v="60.29"/>
    <s v="Venta"/>
    <s v="Global Office"/>
    <n v="1567.54"/>
    <n v="10.520482758620702"/>
    <n v="273.53255172413822"/>
    <n v="1294.0074482758619"/>
  </r>
  <r>
    <n v="4586"/>
    <x v="673"/>
    <x v="1"/>
    <s v="PROD-002"/>
    <x v="2"/>
    <n v="93"/>
    <n v="458.74"/>
    <n v="0"/>
    <s v="Fabricación"/>
    <s v="N/A"/>
    <n v="0"/>
    <n v="206.67616747181975"/>
    <n v="0"/>
    <n v="0"/>
  </r>
  <r>
    <n v="4587"/>
    <x v="673"/>
    <x v="0"/>
    <s v="PROD-007"/>
    <x v="0"/>
    <n v="-36"/>
    <n v="0"/>
    <n v="129.15"/>
    <s v="Venta"/>
    <s v="PC Gamers World"/>
    <n v="4649.4000000000005"/>
    <n v="28.701865793780652"/>
    <n v="1033.2671685761034"/>
    <n v="3616.1328314238972"/>
  </r>
  <r>
    <n v="4588"/>
    <x v="673"/>
    <x v="2"/>
    <s v="PROD-010"/>
    <x v="4"/>
    <n v="181"/>
    <n v="25.48"/>
    <n v="0"/>
    <s v="Compra"/>
    <s v="TechSupplies Inc,"/>
    <n v="0"/>
    <n v="10.520482758620702"/>
    <n v="0"/>
    <n v="0"/>
  </r>
  <r>
    <n v="4589"/>
    <x v="673"/>
    <x v="0"/>
    <s v="PROD-009"/>
    <x v="3"/>
    <n v="-47"/>
    <n v="0"/>
    <n v="299.58"/>
    <s v="Venta"/>
    <s v="Venta Directa Online"/>
    <n v="14080.259999999998"/>
    <n v="66.956770642201846"/>
    <n v="3146.9682201834867"/>
    <n v="10933.291779816511"/>
  </r>
  <r>
    <n v="4590"/>
    <x v="673"/>
    <x v="0"/>
    <s v="PROD-001"/>
    <x v="6"/>
    <n v="-18"/>
    <n v="0"/>
    <n v="495.72"/>
    <s v="Venta"/>
    <s v="Venta Directa Online"/>
    <n v="8922.9600000000009"/>
    <n v="111.99406451612904"/>
    <n v="2015.8931612903227"/>
    <n v="6907.0668387096784"/>
  </r>
  <r>
    <n v="4591"/>
    <x v="674"/>
    <x v="0"/>
    <s v="PROD-001"/>
    <x v="6"/>
    <n v="-17"/>
    <n v="0"/>
    <n v="496.65"/>
    <s v="Venta"/>
    <s v="EducaTech"/>
    <n v="8443.0499999999993"/>
    <n v="111.99406451612904"/>
    <n v="1903.8990967741938"/>
    <n v="6539.1509032258055"/>
  </r>
  <r>
    <n v="4592"/>
    <x v="674"/>
    <x v="2"/>
    <s v="PROD-005"/>
    <x v="8"/>
    <n v="249"/>
    <n v="120.67"/>
    <n v="0"/>
    <s v="Compra"/>
    <s v="VisionParts"/>
    <n v="0"/>
    <n v="54.214840425531932"/>
    <n v="0"/>
    <n v="0"/>
  </r>
  <r>
    <n v="4593"/>
    <x v="674"/>
    <x v="0"/>
    <s v="PROD-009"/>
    <x v="3"/>
    <n v="-45"/>
    <n v="0"/>
    <n v="299.05"/>
    <s v="Venta"/>
    <s v="PC Gamers World"/>
    <n v="13457.25"/>
    <n v="66.956770642201846"/>
    <n v="3013.0546788990832"/>
    <n v="10444.195321100917"/>
  </r>
  <r>
    <n v="4594"/>
    <x v="674"/>
    <x v="0"/>
    <s v="PROD-002"/>
    <x v="2"/>
    <n v="-30"/>
    <n v="0"/>
    <n v="893.9"/>
    <s v="Venta"/>
    <s v="Global Office"/>
    <n v="26817"/>
    <n v="206.67616747181975"/>
    <n v="6200.285024154593"/>
    <n v="20616.714975845407"/>
  </r>
  <r>
    <n v="4595"/>
    <x v="674"/>
    <x v="1"/>
    <s v="PROD-002"/>
    <x v="2"/>
    <n v="88"/>
    <n v="456.77"/>
    <n v="0"/>
    <s v="Fabricación"/>
    <s v="N/A"/>
    <n v="0"/>
    <n v="206.67616747181975"/>
    <n v="0"/>
    <n v="0"/>
  </r>
  <r>
    <n v="4596"/>
    <x v="674"/>
    <x v="2"/>
    <s v="PROD-008"/>
    <x v="5"/>
    <n v="189"/>
    <n v="44.39"/>
    <n v="0"/>
    <s v="Compra"/>
    <s v="TechSupplies Inc,"/>
    <n v="0"/>
    <n v="18.458651685393257"/>
    <n v="0"/>
    <n v="0"/>
  </r>
  <r>
    <n v="4597"/>
    <x v="674"/>
    <x v="0"/>
    <s v="PROD-008"/>
    <x v="5"/>
    <n v="-40"/>
    <n v="0"/>
    <n v="95.68"/>
    <s v="Venta"/>
    <s v="Venta Directa Online"/>
    <n v="3827.2000000000003"/>
    <n v="18.458651685393257"/>
    <n v="738.3460674157302"/>
    <n v="3088.8539325842703"/>
  </r>
  <r>
    <n v="4598"/>
    <x v="675"/>
    <x v="2"/>
    <s v="PROD-006"/>
    <x v="7"/>
    <n v="161"/>
    <n v="35.15"/>
    <n v="0"/>
    <s v="Compra"/>
    <s v="Componentes Globales"/>
    <n v="0"/>
    <n v="15.49574137931034"/>
    <n v="0"/>
    <n v="0"/>
  </r>
  <r>
    <n v="4599"/>
    <x v="675"/>
    <x v="2"/>
    <s v="PROD-007"/>
    <x v="0"/>
    <n v="96"/>
    <n v="66.13"/>
    <n v="0"/>
    <s v="Compra"/>
    <s v="PowerCell Co,"/>
    <n v="0"/>
    <n v="28.701865793780652"/>
    <n v="0"/>
    <n v="0"/>
  </r>
  <r>
    <n v="4600"/>
    <x v="675"/>
    <x v="2"/>
    <s v="PROD-005"/>
    <x v="8"/>
    <n v="164"/>
    <n v="120.44"/>
    <n v="0"/>
    <s v="Compra"/>
    <s v="TechSupplies Inc,"/>
    <n v="0"/>
    <n v="54.214840425531932"/>
    <n v="0"/>
    <n v="0"/>
  </r>
  <r>
    <n v="4601"/>
    <x v="675"/>
    <x v="2"/>
    <s v="PROD-004"/>
    <x v="9"/>
    <n v="55"/>
    <n v="176.73"/>
    <n v="0"/>
    <s v="Compra"/>
    <s v="PowerCell Co,"/>
    <n v="0"/>
    <n v="81.910562499999997"/>
    <n v="0"/>
    <n v="0"/>
  </r>
  <r>
    <n v="4602"/>
    <x v="675"/>
    <x v="0"/>
    <s v="PROD-008"/>
    <x v="5"/>
    <n v="-44"/>
    <n v="0"/>
    <n v="94.4"/>
    <s v="Venta"/>
    <s v="EducaTech"/>
    <n v="4153.6000000000004"/>
    <n v="18.458651685393257"/>
    <n v="812.18067415730332"/>
    <n v="3341.4193258426972"/>
  </r>
  <r>
    <n v="4603"/>
    <x v="675"/>
    <x v="0"/>
    <s v="PROD-009"/>
    <x v="3"/>
    <n v="-29"/>
    <n v="0"/>
    <n v="298.06"/>
    <s v="Venta"/>
    <s v="EducaTech"/>
    <n v="8643.74"/>
    <n v="66.956770642201846"/>
    <n v="1941.7463486238535"/>
    <n v="6701.9936513761459"/>
  </r>
  <r>
    <n v="4604"/>
    <x v="675"/>
    <x v="2"/>
    <s v="PROD-008"/>
    <x v="5"/>
    <n v="296"/>
    <n v="45.08"/>
    <n v="0"/>
    <s v="Compra"/>
    <s v="VisionParts"/>
    <n v="0"/>
    <n v="18.458651685393257"/>
    <n v="0"/>
    <n v="0"/>
  </r>
  <r>
    <n v="4605"/>
    <x v="676"/>
    <x v="0"/>
    <s v="PROD-009"/>
    <x v="3"/>
    <n v="-36"/>
    <n v="0"/>
    <n v="297.11"/>
    <s v="Venta"/>
    <s v="CorpTech Solutions"/>
    <n v="10695.960000000001"/>
    <n v="66.956770642201846"/>
    <n v="2410.4437431192664"/>
    <n v="8285.5162568807355"/>
  </r>
  <r>
    <n v="4606"/>
    <x v="676"/>
    <x v="0"/>
    <s v="PROD-004"/>
    <x v="9"/>
    <n v="-18"/>
    <n v="0"/>
    <n v="348.3"/>
    <s v="Venta"/>
    <s v="Venta Directa Online"/>
    <n v="6269.4000000000005"/>
    <n v="81.910562499999997"/>
    <n v="1474.3901249999999"/>
    <n v="4795.0098750000006"/>
  </r>
  <r>
    <n v="4607"/>
    <x v="676"/>
    <x v="0"/>
    <s v="PROD-002"/>
    <x v="2"/>
    <n v="-7"/>
    <n v="0"/>
    <n v="903.12"/>
    <s v="Venta"/>
    <s v="Global Office"/>
    <n v="6321.84"/>
    <n v="206.67616747181975"/>
    <n v="1446.7331723027382"/>
    <n v="4875.1068276972619"/>
  </r>
  <r>
    <n v="4608"/>
    <x v="676"/>
    <x v="0"/>
    <s v="PROD-003"/>
    <x v="1"/>
    <n v="-31"/>
    <n v="0"/>
    <n v="159.37"/>
    <s v="Venta"/>
    <s v="Global Office"/>
    <n v="4940.47"/>
    <n v="38.917210440456756"/>
    <n v="1206.4335236541594"/>
    <n v="3734.036476345841"/>
  </r>
  <r>
    <n v="4609"/>
    <x v="676"/>
    <x v="2"/>
    <s v="PROD-006"/>
    <x v="7"/>
    <n v="131"/>
    <n v="35.6"/>
    <n v="0"/>
    <s v="Compra"/>
    <s v="PowerCell Co,"/>
    <n v="0"/>
    <n v="15.49574137931034"/>
    <n v="0"/>
    <n v="0"/>
  </r>
  <r>
    <n v="4610"/>
    <x v="676"/>
    <x v="0"/>
    <s v="PROD-001"/>
    <x v="6"/>
    <n v="-5"/>
    <n v="0"/>
    <n v="497.09"/>
    <s v="Venta"/>
    <s v="Venta Directa Online"/>
    <n v="2485.4499999999998"/>
    <n v="111.99406451612904"/>
    <n v="559.97032258064519"/>
    <n v="1925.4796774193546"/>
  </r>
  <r>
    <n v="4611"/>
    <x v="677"/>
    <x v="0"/>
    <s v="PROD-001"/>
    <x v="6"/>
    <n v="-26"/>
    <n v="0"/>
    <n v="504.38"/>
    <s v="Venta"/>
    <s v="Venta Directa Online"/>
    <n v="13113.88"/>
    <n v="111.99406451612904"/>
    <n v="2911.8456774193551"/>
    <n v="10202.034322580645"/>
  </r>
  <r>
    <n v="4612"/>
    <x v="677"/>
    <x v="0"/>
    <s v="PROD-001"/>
    <x v="6"/>
    <n v="-22"/>
    <n v="0"/>
    <n v="499.36"/>
    <s v="Venta"/>
    <s v="Venta Directa Online"/>
    <n v="10985.92"/>
    <n v="111.99406451612904"/>
    <n v="2463.869419354839"/>
    <n v="8522.050580645162"/>
  </r>
  <r>
    <n v="4613"/>
    <x v="677"/>
    <x v="0"/>
    <s v="PROD-009"/>
    <x v="3"/>
    <n v="-44"/>
    <n v="0"/>
    <n v="300.62"/>
    <s v="Venta"/>
    <s v="Global Office"/>
    <n v="13227.28"/>
    <n v="66.956770642201846"/>
    <n v="2946.0979082568811"/>
    <n v="10281.18209174312"/>
  </r>
  <r>
    <n v="4614"/>
    <x v="677"/>
    <x v="0"/>
    <s v="PROD-002"/>
    <x v="2"/>
    <n v="-49"/>
    <n v="0"/>
    <n v="894.96"/>
    <s v="Venta"/>
    <s v="PC Gamers World"/>
    <n v="43853.04"/>
    <n v="206.67616747181975"/>
    <n v="10127.132206119168"/>
    <n v="33725.907793880833"/>
  </r>
  <r>
    <n v="4615"/>
    <x v="677"/>
    <x v="1"/>
    <s v="PROD-001"/>
    <x v="6"/>
    <n v="46"/>
    <n v="245.85"/>
    <n v="0"/>
    <s v="Fabricación"/>
    <s v="N/A"/>
    <n v="0"/>
    <n v="111.99406451612904"/>
    <n v="0"/>
    <n v="0"/>
  </r>
  <r>
    <n v="4616"/>
    <x v="677"/>
    <x v="2"/>
    <s v="PROD-007"/>
    <x v="0"/>
    <n v="275"/>
    <n v="65.459999999999994"/>
    <n v="0"/>
    <s v="Compra"/>
    <s v="Componentes Globales"/>
    <n v="0"/>
    <n v="28.701865793780652"/>
    <n v="0"/>
    <n v="0"/>
  </r>
  <r>
    <n v="4617"/>
    <x v="677"/>
    <x v="0"/>
    <s v="PROD-007"/>
    <x v="0"/>
    <n v="-23"/>
    <n v="0"/>
    <n v="129.53"/>
    <s v="Venta"/>
    <s v="Venta Directa Online"/>
    <n v="2979.19"/>
    <n v="28.701865793780652"/>
    <n v="660.14291325695501"/>
    <n v="2319.0470867430449"/>
  </r>
  <r>
    <n v="4618"/>
    <x v="678"/>
    <x v="2"/>
    <s v="PROD-007"/>
    <x v="0"/>
    <n v="281"/>
    <n v="65.94"/>
    <n v="0"/>
    <s v="Compra"/>
    <s v="VisionParts"/>
    <n v="0"/>
    <n v="28.701865793780652"/>
    <n v="0"/>
    <n v="0"/>
  </r>
  <r>
    <n v="4619"/>
    <x v="678"/>
    <x v="0"/>
    <s v="PROD-004"/>
    <x v="9"/>
    <n v="-46"/>
    <n v="0"/>
    <n v="346.29"/>
    <s v="Venta"/>
    <s v="Global Office"/>
    <n v="15929.34"/>
    <n v="81.910562499999997"/>
    <n v="3767.8858749999999"/>
    <n v="12161.454125"/>
  </r>
  <r>
    <n v="4620"/>
    <x v="678"/>
    <x v="0"/>
    <s v="PROD-008"/>
    <x v="5"/>
    <n v="-14"/>
    <n v="0"/>
    <n v="94.95"/>
    <s v="Venta"/>
    <s v="PC Gamers World"/>
    <n v="1329.3"/>
    <n v="18.458651685393257"/>
    <n v="258.42112359550561"/>
    <n v="1070.8788764044943"/>
  </r>
  <r>
    <n v="4621"/>
    <x v="678"/>
    <x v="0"/>
    <s v="PROD-010"/>
    <x v="4"/>
    <n v="-44"/>
    <n v="0"/>
    <n v="60.55"/>
    <s v="Venta"/>
    <s v="PC Gamers World"/>
    <n v="2664.2"/>
    <n v="10.520482758620702"/>
    <n v="462.90124137931087"/>
    <n v="2201.2987586206891"/>
  </r>
  <r>
    <n v="4622"/>
    <x v="678"/>
    <x v="0"/>
    <s v="PROD-007"/>
    <x v="0"/>
    <n v="-10"/>
    <n v="0"/>
    <n v="129.36000000000001"/>
    <s v="Venta"/>
    <s v="PC Gamers World"/>
    <n v="1293.6000000000001"/>
    <n v="28.701865793780652"/>
    <n v="287.01865793780649"/>
    <n v="1006.5813420621937"/>
  </r>
  <r>
    <n v="4623"/>
    <x v="678"/>
    <x v="0"/>
    <s v="PROD-005"/>
    <x v="8"/>
    <n v="-32"/>
    <n v="0"/>
    <n v="220.11"/>
    <s v="Venta"/>
    <s v="Venta Directa Online"/>
    <n v="7043.52"/>
    <n v="54.214840425531932"/>
    <n v="1734.8748936170218"/>
    <n v="5308.6451063829791"/>
  </r>
  <r>
    <n v="4624"/>
    <x v="678"/>
    <x v="2"/>
    <s v="PROD-007"/>
    <x v="0"/>
    <n v="176"/>
    <n v="66.45"/>
    <n v="0"/>
    <s v="Compra"/>
    <s v="PowerCell Co,"/>
    <n v="0"/>
    <n v="28.701865793780652"/>
    <n v="0"/>
    <n v="0"/>
  </r>
  <r>
    <n v="4625"/>
    <x v="679"/>
    <x v="0"/>
    <s v="PROD-005"/>
    <x v="8"/>
    <n v="-9"/>
    <n v="0"/>
    <n v="219.03"/>
    <s v="Venta"/>
    <s v="CorpTech Solutions"/>
    <n v="1971.27"/>
    <n v="54.214840425531932"/>
    <n v="487.93356382978737"/>
    <n v="1483.3364361702127"/>
  </r>
  <r>
    <n v="4626"/>
    <x v="679"/>
    <x v="0"/>
    <s v="PROD-002"/>
    <x v="2"/>
    <n v="-50"/>
    <n v="0"/>
    <n v="895.38"/>
    <s v="Venta"/>
    <s v="EducaTech"/>
    <n v="44769"/>
    <n v="206.67616747181975"/>
    <n v="10333.808373590988"/>
    <n v="34435.19162640901"/>
  </r>
  <r>
    <n v="4627"/>
    <x v="679"/>
    <x v="0"/>
    <s v="PROD-002"/>
    <x v="2"/>
    <n v="-48"/>
    <n v="0"/>
    <n v="891.75"/>
    <s v="Venta"/>
    <s v="Venta Directa Online"/>
    <n v="42804"/>
    <n v="206.67616747181975"/>
    <n v="9920.4560386473477"/>
    <n v="32883.543961352654"/>
  </r>
  <r>
    <n v="4628"/>
    <x v="679"/>
    <x v="0"/>
    <s v="PROD-005"/>
    <x v="8"/>
    <n v="-43"/>
    <n v="0"/>
    <n v="218.12"/>
    <s v="Venta"/>
    <s v="PC Gamers World"/>
    <n v="9379.16"/>
    <n v="54.214840425531932"/>
    <n v="2331.2381382978729"/>
    <n v="7047.921861702127"/>
  </r>
  <r>
    <n v="4629"/>
    <x v="679"/>
    <x v="1"/>
    <s v="PROD-001"/>
    <x v="6"/>
    <n v="30"/>
    <n v="248.58"/>
    <n v="0"/>
    <s v="Fabricación"/>
    <s v="N/A"/>
    <n v="0"/>
    <n v="111.99406451612904"/>
    <n v="0"/>
    <n v="0"/>
  </r>
  <r>
    <n v="4630"/>
    <x v="679"/>
    <x v="2"/>
    <s v="PROD-007"/>
    <x v="0"/>
    <n v="155"/>
    <n v="64.959999999999994"/>
    <n v="0"/>
    <s v="Compra"/>
    <s v="VisionParts"/>
    <n v="0"/>
    <n v="28.701865793780652"/>
    <n v="0"/>
    <n v="0"/>
  </r>
  <r>
    <n v="4631"/>
    <x v="679"/>
    <x v="2"/>
    <s v="PROD-005"/>
    <x v="8"/>
    <n v="159"/>
    <n v="118"/>
    <n v="0"/>
    <s v="Compra"/>
    <s v="VisionParts"/>
    <n v="0"/>
    <n v="54.214840425531932"/>
    <n v="0"/>
    <n v="0"/>
  </r>
  <r>
    <n v="4632"/>
    <x v="680"/>
    <x v="0"/>
    <s v="PROD-006"/>
    <x v="7"/>
    <n v="-17"/>
    <n v="0"/>
    <n v="80.150000000000006"/>
    <s v="Venta"/>
    <s v="PC Gamers World"/>
    <n v="1362.5500000000002"/>
    <n v="15.49574137931034"/>
    <n v="263.42760344827576"/>
    <n v="1099.1223965517245"/>
  </r>
  <r>
    <n v="4633"/>
    <x v="680"/>
    <x v="2"/>
    <s v="PROD-004"/>
    <x v="9"/>
    <n v="276"/>
    <n v="183.68"/>
    <n v="0"/>
    <s v="Compra"/>
    <s v="Componentes Globales"/>
    <n v="0"/>
    <n v="81.910562499999997"/>
    <n v="0"/>
    <n v="0"/>
  </r>
  <r>
    <n v="4634"/>
    <x v="680"/>
    <x v="2"/>
    <s v="PROD-003"/>
    <x v="1"/>
    <n v="53"/>
    <n v="84.94"/>
    <n v="0"/>
    <s v="Compra"/>
    <s v="Componentes Globales"/>
    <n v="0"/>
    <n v="38.917210440456756"/>
    <n v="0"/>
    <n v="0"/>
  </r>
  <r>
    <n v="4635"/>
    <x v="680"/>
    <x v="0"/>
    <s v="PROD-004"/>
    <x v="9"/>
    <n v="-8"/>
    <n v="0"/>
    <n v="347.16"/>
    <s v="Venta"/>
    <s v="EducaTech"/>
    <n v="2777.28"/>
    <n v="81.910562499999997"/>
    <n v="655.28449999999998"/>
    <n v="2121.9955"/>
  </r>
  <r>
    <n v="4636"/>
    <x v="680"/>
    <x v="2"/>
    <s v="PROD-003"/>
    <x v="1"/>
    <n v="199"/>
    <n v="84.58"/>
    <n v="0"/>
    <s v="Compra"/>
    <s v="PowerCell Co,"/>
    <n v="0"/>
    <n v="38.917210440456756"/>
    <n v="0"/>
    <n v="0"/>
  </r>
  <r>
    <n v="4637"/>
    <x v="680"/>
    <x v="0"/>
    <s v="PROD-010"/>
    <x v="4"/>
    <n v="-18"/>
    <n v="0"/>
    <n v="60.29"/>
    <s v="Venta"/>
    <s v="EducaTech"/>
    <n v="1085.22"/>
    <n v="10.520482758620702"/>
    <n v="189.36868965517263"/>
    <n v="895.85131034482743"/>
  </r>
  <r>
    <n v="4638"/>
    <x v="680"/>
    <x v="0"/>
    <s v="PROD-006"/>
    <x v="7"/>
    <n v="-28"/>
    <n v="0"/>
    <n v="80.069999999999993"/>
    <s v="Venta"/>
    <s v="EducaTech"/>
    <n v="2241.96"/>
    <n v="15.49574137931034"/>
    <n v="433.88075862068951"/>
    <n v="1808.0792413793106"/>
  </r>
  <r>
    <n v="4639"/>
    <x v="681"/>
    <x v="0"/>
    <s v="PROD-002"/>
    <x v="2"/>
    <n v="-40"/>
    <n v="0"/>
    <n v="891.25"/>
    <s v="Venta"/>
    <s v="CorpTech Solutions"/>
    <n v="35650"/>
    <n v="206.67616747181975"/>
    <n v="8267.0466988727894"/>
    <n v="27382.953301127211"/>
  </r>
  <r>
    <n v="4640"/>
    <x v="681"/>
    <x v="2"/>
    <s v="PROD-003"/>
    <x v="1"/>
    <n v="76"/>
    <n v="86.28"/>
    <n v="0"/>
    <s v="Compra"/>
    <s v="Componentes Globales"/>
    <n v="0"/>
    <n v="38.917210440456756"/>
    <n v="0"/>
    <n v="0"/>
  </r>
  <r>
    <n v="4641"/>
    <x v="681"/>
    <x v="2"/>
    <s v="PROD-003"/>
    <x v="1"/>
    <n v="252"/>
    <n v="86.93"/>
    <n v="0"/>
    <s v="Compra"/>
    <s v="VisionParts"/>
    <n v="0"/>
    <n v="38.917210440456756"/>
    <n v="0"/>
    <n v="0"/>
  </r>
  <r>
    <n v="4642"/>
    <x v="681"/>
    <x v="0"/>
    <s v="PROD-006"/>
    <x v="7"/>
    <n v="-27"/>
    <n v="0"/>
    <n v="80.459999999999994"/>
    <s v="Venta"/>
    <s v="Global Office"/>
    <n v="2172.4199999999996"/>
    <n v="15.49574137931034"/>
    <n v="418.38501724137916"/>
    <n v="1754.0349827586206"/>
  </r>
  <r>
    <n v="4643"/>
    <x v="681"/>
    <x v="2"/>
    <s v="PROD-005"/>
    <x v="8"/>
    <n v="128"/>
    <n v="118.18"/>
    <n v="0"/>
    <s v="Compra"/>
    <s v="VisionParts"/>
    <n v="0"/>
    <n v="54.214840425531932"/>
    <n v="0"/>
    <n v="0"/>
  </r>
  <r>
    <n v="4644"/>
    <x v="681"/>
    <x v="1"/>
    <s v="PROD-009"/>
    <x v="3"/>
    <n v="33"/>
    <n v="148.66"/>
    <n v="0"/>
    <s v="Fabricación"/>
    <s v="N/A"/>
    <n v="0"/>
    <n v="66.956770642201846"/>
    <n v="0"/>
    <n v="0"/>
  </r>
  <r>
    <n v="4645"/>
    <x v="682"/>
    <x v="0"/>
    <s v="PROD-001"/>
    <x v="6"/>
    <n v="-49"/>
    <n v="0"/>
    <n v="497.09"/>
    <s v="Venta"/>
    <s v="CorpTech Solutions"/>
    <n v="24357.41"/>
    <n v="111.99406451612904"/>
    <n v="5487.7091612903232"/>
    <n v="18869.700838709676"/>
  </r>
  <r>
    <n v="4646"/>
    <x v="682"/>
    <x v="0"/>
    <s v="PROD-003"/>
    <x v="1"/>
    <n v="-44"/>
    <n v="0"/>
    <n v="158.55000000000001"/>
    <s v="Venta"/>
    <s v="CorpTech Solutions"/>
    <n v="6976.2000000000007"/>
    <n v="38.917210440456756"/>
    <n v="1712.3572593800973"/>
    <n v="5263.8427406199035"/>
  </r>
  <r>
    <n v="4647"/>
    <x v="682"/>
    <x v="0"/>
    <s v="PROD-002"/>
    <x v="2"/>
    <n v="-26"/>
    <n v="0"/>
    <n v="907.52"/>
    <s v="Venta"/>
    <s v="CorpTech Solutions"/>
    <n v="23595.52"/>
    <n v="206.67616747181975"/>
    <n v="5373.5803542673139"/>
    <n v="18221.939645732687"/>
  </r>
  <r>
    <n v="4648"/>
    <x v="682"/>
    <x v="0"/>
    <s v="PROD-004"/>
    <x v="9"/>
    <n v="-21"/>
    <n v="0"/>
    <n v="351.99"/>
    <s v="Venta"/>
    <s v="CorpTech Solutions"/>
    <n v="7391.79"/>
    <n v="81.910562499999997"/>
    <n v="1720.1218125"/>
    <n v="5671.6681874999995"/>
  </r>
  <r>
    <n v="4649"/>
    <x v="682"/>
    <x v="0"/>
    <s v="PROD-002"/>
    <x v="2"/>
    <n v="-42"/>
    <n v="0"/>
    <n v="897.16"/>
    <s v="Venta"/>
    <s v="Venta Directa Online"/>
    <n v="37680.720000000001"/>
    <n v="206.67616747181975"/>
    <n v="8680.3990338164294"/>
    <n v="29000.320966183572"/>
  </r>
  <r>
    <n v="4650"/>
    <x v="682"/>
    <x v="0"/>
    <s v="PROD-010"/>
    <x v="4"/>
    <n v="-43"/>
    <n v="0"/>
    <n v="60.57"/>
    <s v="Venta"/>
    <s v="EducaTech"/>
    <n v="2604.5100000000002"/>
    <n v="10.520482758620702"/>
    <n v="452.38075862069019"/>
    <n v="2152.1292413793099"/>
  </r>
  <r>
    <n v="4651"/>
    <x v="682"/>
    <x v="0"/>
    <s v="PROD-008"/>
    <x v="5"/>
    <n v="-43"/>
    <n v="0"/>
    <n v="95.78"/>
    <s v="Venta"/>
    <s v="Global Office"/>
    <n v="4118.54"/>
    <n v="18.458651685393257"/>
    <n v="793.72202247191001"/>
    <n v="3324.8179775280901"/>
  </r>
  <r>
    <n v="4652"/>
    <x v="683"/>
    <x v="2"/>
    <s v="PROD-008"/>
    <x v="5"/>
    <n v="203"/>
    <n v="45.74"/>
    <n v="0"/>
    <s v="Compra"/>
    <s v="Componentes Globales"/>
    <n v="0"/>
    <n v="18.458651685393257"/>
    <n v="0"/>
    <n v="0"/>
  </r>
  <r>
    <n v="4653"/>
    <x v="683"/>
    <x v="0"/>
    <s v="PROD-008"/>
    <x v="5"/>
    <n v="-13"/>
    <n v="0"/>
    <n v="94.2"/>
    <s v="Venta"/>
    <s v="PC Gamers World"/>
    <n v="1224.6000000000001"/>
    <n v="18.458651685393257"/>
    <n v="239.96247191011233"/>
    <n v="984.63752808988784"/>
  </r>
  <r>
    <n v="4654"/>
    <x v="683"/>
    <x v="0"/>
    <s v="PROD-007"/>
    <x v="0"/>
    <n v="-28"/>
    <n v="0"/>
    <n v="128.9"/>
    <s v="Venta"/>
    <s v="Venta Directa Online"/>
    <n v="3609.2000000000003"/>
    <n v="28.701865793780652"/>
    <n v="803.65224222585823"/>
    <n v="2805.5477577741422"/>
  </r>
  <r>
    <n v="4655"/>
    <x v="683"/>
    <x v="0"/>
    <s v="PROD-003"/>
    <x v="1"/>
    <n v="-31"/>
    <n v="0"/>
    <n v="159.93"/>
    <s v="Venta"/>
    <s v="PC Gamers World"/>
    <n v="4957.83"/>
    <n v="38.917210440456756"/>
    <n v="1206.4335236541594"/>
    <n v="3751.3964763458407"/>
  </r>
  <r>
    <n v="4656"/>
    <x v="683"/>
    <x v="0"/>
    <s v="PROD-009"/>
    <x v="3"/>
    <n v="-18"/>
    <n v="0"/>
    <n v="301.83999999999997"/>
    <s v="Venta"/>
    <s v="PC Gamers World"/>
    <n v="5433.12"/>
    <n v="66.956770642201846"/>
    <n v="1205.2218715596332"/>
    <n v="4227.8981284403671"/>
  </r>
  <r>
    <n v="4657"/>
    <x v="683"/>
    <x v="0"/>
    <s v="PROD-010"/>
    <x v="4"/>
    <n v="-39"/>
    <n v="0"/>
    <n v="59.54"/>
    <s v="Venta"/>
    <s v="PC Gamers World"/>
    <n v="2322.06"/>
    <n v="10.520482758620702"/>
    <n v="410.29882758620738"/>
    <n v="1911.7611724137926"/>
  </r>
  <r>
    <n v="4658"/>
    <x v="683"/>
    <x v="0"/>
    <s v="PROD-004"/>
    <x v="9"/>
    <n v="-26"/>
    <n v="0"/>
    <n v="351.2"/>
    <s v="Venta"/>
    <s v="Global Office"/>
    <n v="9131.1999999999989"/>
    <n v="81.910562499999997"/>
    <n v="2129.6746250000001"/>
    <n v="7001.5253749999993"/>
  </r>
  <r>
    <n v="4659"/>
    <x v="684"/>
    <x v="0"/>
    <s v="PROD-005"/>
    <x v="8"/>
    <n v="-35"/>
    <n v="0"/>
    <n v="218.75"/>
    <s v="Venta"/>
    <s v="PC Gamers World"/>
    <n v="7656.25"/>
    <n v="54.214840425531932"/>
    <n v="1897.5194148936175"/>
    <n v="5758.7305851063829"/>
  </r>
  <r>
    <n v="4660"/>
    <x v="684"/>
    <x v="0"/>
    <s v="PROD-007"/>
    <x v="0"/>
    <n v="-7"/>
    <n v="0"/>
    <n v="130.61000000000001"/>
    <s v="Venta"/>
    <s v="Venta Directa Online"/>
    <n v="914.2700000000001"/>
    <n v="28.701865793780652"/>
    <n v="200.91306055646456"/>
    <n v="713.35693944353557"/>
  </r>
  <r>
    <n v="4661"/>
    <x v="684"/>
    <x v="2"/>
    <s v="PROD-005"/>
    <x v="8"/>
    <n v="249"/>
    <n v="119.64"/>
    <n v="0"/>
    <s v="Compra"/>
    <s v="Componentes Globales"/>
    <n v="0"/>
    <n v="54.214840425531932"/>
    <n v="0"/>
    <n v="0"/>
  </r>
  <r>
    <n v="4662"/>
    <x v="684"/>
    <x v="0"/>
    <s v="PROD-006"/>
    <x v="7"/>
    <n v="-9"/>
    <n v="0"/>
    <n v="80.27"/>
    <s v="Venta"/>
    <s v="CorpTech Solutions"/>
    <n v="722.43"/>
    <n v="15.49574137931034"/>
    <n v="139.46167241379305"/>
    <n v="582.9683275862069"/>
  </r>
  <r>
    <n v="4663"/>
    <x v="684"/>
    <x v="0"/>
    <s v="PROD-007"/>
    <x v="0"/>
    <n v="-12"/>
    <n v="0"/>
    <n v="131.26"/>
    <s v="Venta"/>
    <s v="PC Gamers World"/>
    <n v="1575.12"/>
    <n v="28.701865793780652"/>
    <n v="344.42238952536781"/>
    <n v="1230.697610474632"/>
  </r>
  <r>
    <n v="4664"/>
    <x v="684"/>
    <x v="0"/>
    <s v="PROD-008"/>
    <x v="5"/>
    <n v="-41"/>
    <n v="0"/>
    <n v="94.33"/>
    <s v="Venta"/>
    <s v="Venta Directa Online"/>
    <n v="3867.5299999999997"/>
    <n v="18.458651685393257"/>
    <n v="756.80471910112351"/>
    <n v="3110.725280898876"/>
  </r>
  <r>
    <n v="4665"/>
    <x v="684"/>
    <x v="0"/>
    <s v="PROD-002"/>
    <x v="2"/>
    <n v="-15"/>
    <n v="0"/>
    <n v="899.47"/>
    <s v="Venta"/>
    <s v="EducaTech"/>
    <n v="13492.050000000001"/>
    <n v="206.67616747181975"/>
    <n v="3100.1425120772965"/>
    <n v="10391.907487922705"/>
  </r>
  <r>
    <n v="4666"/>
    <x v="685"/>
    <x v="2"/>
    <s v="PROD-003"/>
    <x v="1"/>
    <n v="270"/>
    <n v="84.72"/>
    <n v="0"/>
    <s v="Compra"/>
    <s v="Componentes Globales"/>
    <n v="0"/>
    <n v="38.917210440456756"/>
    <n v="0"/>
    <n v="0"/>
  </r>
  <r>
    <n v="4667"/>
    <x v="685"/>
    <x v="0"/>
    <s v="PROD-001"/>
    <x v="6"/>
    <n v="-34"/>
    <n v="0"/>
    <n v="495.88"/>
    <s v="Venta"/>
    <s v="EducaTech"/>
    <n v="16859.919999999998"/>
    <n v="111.99406451612904"/>
    <n v="3807.7981935483876"/>
    <n v="13052.121806451611"/>
  </r>
  <r>
    <n v="4668"/>
    <x v="685"/>
    <x v="0"/>
    <s v="PROD-010"/>
    <x v="4"/>
    <n v="-24"/>
    <n v="0"/>
    <n v="60.08"/>
    <s v="Venta"/>
    <s v="CorpTech Solutions"/>
    <n v="1441.92"/>
    <n v="10.520482758620702"/>
    <n v="252.49158620689684"/>
    <n v="1189.4284137931031"/>
  </r>
  <r>
    <n v="4669"/>
    <x v="685"/>
    <x v="1"/>
    <s v="PROD-009"/>
    <x v="3"/>
    <n v="86"/>
    <n v="151.63"/>
    <n v="0"/>
    <s v="Fabricación"/>
    <s v="N/A"/>
    <n v="0"/>
    <n v="66.956770642201846"/>
    <n v="0"/>
    <n v="0"/>
  </r>
  <r>
    <n v="4670"/>
    <x v="685"/>
    <x v="2"/>
    <s v="PROD-007"/>
    <x v="0"/>
    <n v="142"/>
    <n v="64.92"/>
    <n v="0"/>
    <s v="Compra"/>
    <s v="VisionParts"/>
    <n v="0"/>
    <n v="28.701865793780652"/>
    <n v="0"/>
    <n v="0"/>
  </r>
  <r>
    <n v="4671"/>
    <x v="685"/>
    <x v="2"/>
    <s v="PROD-010"/>
    <x v="4"/>
    <n v="145"/>
    <n v="25.06"/>
    <n v="0"/>
    <s v="Compra"/>
    <s v="TechSupplies Inc,"/>
    <n v="0"/>
    <n v="10.520482758620702"/>
    <n v="0"/>
    <n v="0"/>
  </r>
  <r>
    <n v="4672"/>
    <x v="685"/>
    <x v="2"/>
    <s v="PROD-007"/>
    <x v="0"/>
    <n v="122"/>
    <n v="66.11"/>
    <n v="0"/>
    <s v="Compra"/>
    <s v="PowerCell Co,"/>
    <n v="0"/>
    <n v="28.701865793780652"/>
    <n v="0"/>
    <n v="0"/>
  </r>
  <r>
    <n v="4673"/>
    <x v="686"/>
    <x v="0"/>
    <s v="PROD-003"/>
    <x v="1"/>
    <n v="-10"/>
    <n v="0"/>
    <n v="160.55000000000001"/>
    <s v="Venta"/>
    <s v="Venta Directa Online"/>
    <n v="1605.5"/>
    <n v="38.917210440456756"/>
    <n v="389.17210440456756"/>
    <n v="1216.3278955954324"/>
  </r>
  <r>
    <n v="4674"/>
    <x v="686"/>
    <x v="0"/>
    <s v="PROD-002"/>
    <x v="2"/>
    <n v="-38"/>
    <n v="0"/>
    <n v="900.54"/>
    <s v="Venta"/>
    <s v="EducaTech"/>
    <n v="34220.519999999997"/>
    <n v="206.67616747181975"/>
    <n v="7853.6943639291503"/>
    <n v="26366.825636070847"/>
  </r>
  <r>
    <n v="4675"/>
    <x v="686"/>
    <x v="0"/>
    <s v="PROD-003"/>
    <x v="1"/>
    <n v="-23"/>
    <n v="0"/>
    <n v="159.76"/>
    <s v="Venta"/>
    <s v="Venta Directa Online"/>
    <n v="3674.4799999999996"/>
    <n v="38.917210440456756"/>
    <n v="895.09584013050539"/>
    <n v="2779.3841598694944"/>
  </r>
  <r>
    <n v="4676"/>
    <x v="686"/>
    <x v="1"/>
    <s v="PROD-001"/>
    <x v="6"/>
    <n v="82"/>
    <n v="253.35"/>
    <n v="0"/>
    <s v="Fabricación"/>
    <s v="N/A"/>
    <n v="0"/>
    <n v="111.99406451612904"/>
    <n v="0"/>
    <n v="0"/>
  </r>
  <r>
    <n v="4677"/>
    <x v="686"/>
    <x v="0"/>
    <s v="PROD-004"/>
    <x v="9"/>
    <n v="-34"/>
    <n v="0"/>
    <n v="347.1"/>
    <s v="Venta"/>
    <s v="EducaTech"/>
    <n v="11801.400000000001"/>
    <n v="81.910562499999997"/>
    <n v="2784.9591249999999"/>
    <n v="9016.4408750000021"/>
  </r>
  <r>
    <n v="4678"/>
    <x v="686"/>
    <x v="0"/>
    <s v="PROD-005"/>
    <x v="8"/>
    <n v="-20"/>
    <n v="0"/>
    <n v="217.86"/>
    <s v="Venta"/>
    <s v="CorpTech Solutions"/>
    <n v="4357.2000000000007"/>
    <n v="54.214840425531932"/>
    <n v="1084.2968085106386"/>
    <n v="3272.9031914893621"/>
  </r>
  <r>
    <n v="4679"/>
    <x v="687"/>
    <x v="0"/>
    <s v="PROD-003"/>
    <x v="1"/>
    <n v="-12"/>
    <n v="0"/>
    <n v="158.34"/>
    <s v="Venta"/>
    <s v="CorpTech Solutions"/>
    <n v="1900.08"/>
    <n v="38.917210440456756"/>
    <n v="467.00652528548108"/>
    <n v="1433.0734747145189"/>
  </r>
  <r>
    <n v="4680"/>
    <x v="687"/>
    <x v="2"/>
    <s v="PROD-003"/>
    <x v="1"/>
    <n v="219"/>
    <n v="84.19"/>
    <n v="0"/>
    <s v="Compra"/>
    <s v="Componentes Globales"/>
    <n v="0"/>
    <n v="38.917210440456756"/>
    <n v="0"/>
    <n v="0"/>
  </r>
  <r>
    <n v="4681"/>
    <x v="687"/>
    <x v="2"/>
    <s v="PROD-004"/>
    <x v="9"/>
    <n v="55"/>
    <n v="181.93"/>
    <n v="0"/>
    <s v="Compra"/>
    <s v="PowerCell Co,"/>
    <n v="0"/>
    <n v="81.910562499999997"/>
    <n v="0"/>
    <n v="0"/>
  </r>
  <r>
    <n v="4682"/>
    <x v="687"/>
    <x v="2"/>
    <s v="PROD-004"/>
    <x v="9"/>
    <n v="273"/>
    <n v="180.09"/>
    <n v="0"/>
    <s v="Compra"/>
    <s v="VisionParts"/>
    <n v="0"/>
    <n v="81.910562499999997"/>
    <n v="0"/>
    <n v="0"/>
  </r>
  <r>
    <n v="4683"/>
    <x v="687"/>
    <x v="0"/>
    <s v="PROD-007"/>
    <x v="0"/>
    <n v="-9"/>
    <n v="0"/>
    <n v="129.88"/>
    <s v="Venta"/>
    <s v="Global Office"/>
    <n v="1168.92"/>
    <n v="28.701865793780652"/>
    <n v="258.31679214402584"/>
    <n v="910.60320785597423"/>
  </r>
  <r>
    <n v="4684"/>
    <x v="687"/>
    <x v="0"/>
    <s v="PROD-004"/>
    <x v="9"/>
    <n v="-32"/>
    <n v="0"/>
    <n v="346.71"/>
    <s v="Venta"/>
    <s v="Global Office"/>
    <n v="11094.72"/>
    <n v="81.910562499999997"/>
    <n v="2621.1379999999999"/>
    <n v="8473.5819999999985"/>
  </r>
  <r>
    <n v="4685"/>
    <x v="687"/>
    <x v="0"/>
    <s v="PROD-007"/>
    <x v="0"/>
    <n v="-21"/>
    <n v="0"/>
    <n v="130.85"/>
    <s v="Venta"/>
    <s v="EducaTech"/>
    <n v="2747.85"/>
    <n v="28.701865793780652"/>
    <n v="602.7391816693937"/>
    <n v="2145.110818330606"/>
  </r>
  <r>
    <n v="4686"/>
    <x v="688"/>
    <x v="0"/>
    <s v="PROD-006"/>
    <x v="7"/>
    <n v="-14"/>
    <n v="0"/>
    <n v="79.47"/>
    <s v="Venta"/>
    <s v="CorpTech Solutions"/>
    <n v="1112.58"/>
    <n v="15.49574137931034"/>
    <n v="216.94037931034475"/>
    <n v="895.6396206896552"/>
  </r>
  <r>
    <n v="4687"/>
    <x v="688"/>
    <x v="0"/>
    <s v="PROD-010"/>
    <x v="4"/>
    <n v="-48"/>
    <n v="0"/>
    <n v="59.55"/>
    <s v="Venta"/>
    <s v="PC Gamers World"/>
    <n v="2858.3999999999996"/>
    <n v="10.520482758620702"/>
    <n v="504.98317241379368"/>
    <n v="2353.4168275862057"/>
  </r>
  <r>
    <n v="4688"/>
    <x v="688"/>
    <x v="2"/>
    <s v="PROD-003"/>
    <x v="1"/>
    <n v="134"/>
    <n v="84.53"/>
    <n v="0"/>
    <s v="Compra"/>
    <s v="PowerCell Co,"/>
    <n v="0"/>
    <n v="38.917210440456756"/>
    <n v="0"/>
    <n v="0"/>
  </r>
  <r>
    <n v="4689"/>
    <x v="688"/>
    <x v="1"/>
    <s v="PROD-001"/>
    <x v="6"/>
    <n v="46"/>
    <n v="252.1"/>
    <n v="0"/>
    <s v="Fabricación"/>
    <s v="N/A"/>
    <n v="0"/>
    <n v="111.99406451612904"/>
    <n v="0"/>
    <n v="0"/>
  </r>
  <r>
    <n v="4690"/>
    <x v="688"/>
    <x v="0"/>
    <s v="PROD-004"/>
    <x v="9"/>
    <n v="-9"/>
    <n v="0"/>
    <n v="350.13"/>
    <s v="Venta"/>
    <s v="Global Office"/>
    <n v="3151.17"/>
    <n v="81.910562499999997"/>
    <n v="737.19506249999995"/>
    <n v="2413.9749375000001"/>
  </r>
  <r>
    <n v="4691"/>
    <x v="688"/>
    <x v="2"/>
    <s v="PROD-006"/>
    <x v="7"/>
    <n v="122"/>
    <n v="36.14"/>
    <n v="0"/>
    <s v="Compra"/>
    <s v="VisionParts"/>
    <n v="0"/>
    <n v="15.49574137931034"/>
    <n v="0"/>
    <n v="0"/>
  </r>
  <r>
    <n v="4692"/>
    <x v="688"/>
    <x v="2"/>
    <s v="PROD-010"/>
    <x v="4"/>
    <n v="119"/>
    <n v="25.43"/>
    <n v="0"/>
    <s v="Compra"/>
    <s v="PowerCell Co,"/>
    <n v="0"/>
    <n v="10.520482758620702"/>
    <n v="0"/>
    <n v="0"/>
  </r>
  <r>
    <n v="4693"/>
    <x v="689"/>
    <x v="0"/>
    <s v="PROD-002"/>
    <x v="2"/>
    <n v="-42"/>
    <n v="0"/>
    <n v="901.73"/>
    <s v="Venta"/>
    <s v="PC Gamers World"/>
    <n v="37872.660000000003"/>
    <n v="206.67616747181975"/>
    <n v="8680.3990338164294"/>
    <n v="29192.260966183574"/>
  </r>
  <r>
    <n v="4694"/>
    <x v="689"/>
    <x v="0"/>
    <s v="PROD-002"/>
    <x v="2"/>
    <n v="-8"/>
    <n v="0"/>
    <n v="900.74"/>
    <s v="Venta"/>
    <s v="Global Office"/>
    <n v="7205.92"/>
    <n v="206.67616747181975"/>
    <n v="1653.409339774558"/>
    <n v="5552.5106602254418"/>
  </r>
  <r>
    <n v="4695"/>
    <x v="689"/>
    <x v="0"/>
    <s v="PROD-006"/>
    <x v="7"/>
    <n v="-41"/>
    <n v="0"/>
    <n v="80.06"/>
    <s v="Venta"/>
    <s v="CorpTech Solutions"/>
    <n v="3282.46"/>
    <n v="15.49574137931034"/>
    <n v="635.325396551724"/>
    <n v="2647.1346034482758"/>
  </r>
  <r>
    <n v="4696"/>
    <x v="689"/>
    <x v="0"/>
    <s v="PROD-005"/>
    <x v="8"/>
    <n v="-40"/>
    <n v="0"/>
    <n v="219.3"/>
    <s v="Venta"/>
    <s v="PC Gamers World"/>
    <n v="8772"/>
    <n v="54.214840425531932"/>
    <n v="2168.5936170212772"/>
    <n v="6603.4063829787228"/>
  </r>
  <r>
    <n v="4697"/>
    <x v="689"/>
    <x v="2"/>
    <s v="PROD-007"/>
    <x v="0"/>
    <n v="268"/>
    <n v="64.84"/>
    <n v="0"/>
    <s v="Compra"/>
    <s v="PowerCell Co,"/>
    <n v="0"/>
    <n v="28.701865793780652"/>
    <n v="0"/>
    <n v="0"/>
  </r>
  <r>
    <n v="4698"/>
    <x v="689"/>
    <x v="2"/>
    <s v="PROD-004"/>
    <x v="9"/>
    <n v="216"/>
    <n v="183.15"/>
    <n v="0"/>
    <s v="Compra"/>
    <s v="Componentes Globales"/>
    <n v="0"/>
    <n v="81.910562499999997"/>
    <n v="0"/>
    <n v="0"/>
  </r>
  <r>
    <n v="4699"/>
    <x v="689"/>
    <x v="0"/>
    <s v="PROD-010"/>
    <x v="4"/>
    <n v="-6"/>
    <n v="0"/>
    <n v="59.83"/>
    <s v="Venta"/>
    <s v="PC Gamers World"/>
    <n v="358.98"/>
    <n v="10.520482758620702"/>
    <n v="63.12289655172421"/>
    <n v="295.85710344827578"/>
  </r>
  <r>
    <n v="4700"/>
    <x v="690"/>
    <x v="0"/>
    <s v="PROD-007"/>
    <x v="0"/>
    <n v="-23"/>
    <n v="0"/>
    <n v="129.99"/>
    <s v="Venta"/>
    <s v="Venta Directa Online"/>
    <n v="2989.7700000000004"/>
    <n v="28.701865793780652"/>
    <n v="660.14291325695501"/>
    <n v="2329.6270867430453"/>
  </r>
  <r>
    <n v="4701"/>
    <x v="690"/>
    <x v="2"/>
    <s v="PROD-006"/>
    <x v="7"/>
    <n v="116"/>
    <n v="35.69"/>
    <n v="0"/>
    <s v="Compra"/>
    <s v="Componentes Globales"/>
    <n v="0"/>
    <n v="15.49574137931034"/>
    <n v="0"/>
    <n v="0"/>
  </r>
  <r>
    <n v="4702"/>
    <x v="690"/>
    <x v="2"/>
    <s v="PROD-005"/>
    <x v="8"/>
    <n v="77"/>
    <n v="119.63"/>
    <n v="0"/>
    <s v="Compra"/>
    <s v="VisionParts"/>
    <n v="0"/>
    <n v="54.214840425531932"/>
    <n v="0"/>
    <n v="0"/>
  </r>
  <r>
    <n v="4703"/>
    <x v="690"/>
    <x v="1"/>
    <s v="PROD-002"/>
    <x v="2"/>
    <n v="82"/>
    <n v="449.08"/>
    <n v="0"/>
    <s v="Fabricación"/>
    <s v="N/A"/>
    <n v="0"/>
    <n v="206.67616747181975"/>
    <n v="0"/>
    <n v="0"/>
  </r>
  <r>
    <n v="4704"/>
    <x v="690"/>
    <x v="2"/>
    <s v="PROD-005"/>
    <x v="8"/>
    <n v="162"/>
    <n v="119.06"/>
    <n v="0"/>
    <s v="Compra"/>
    <s v="VisionParts"/>
    <n v="0"/>
    <n v="54.214840425531932"/>
    <n v="0"/>
    <n v="0"/>
  </r>
  <r>
    <n v="4705"/>
    <x v="690"/>
    <x v="0"/>
    <s v="PROD-008"/>
    <x v="5"/>
    <n v="-40"/>
    <n v="0"/>
    <n v="94.86"/>
    <s v="Venta"/>
    <s v="Global Office"/>
    <n v="3794.4"/>
    <n v="18.458651685393257"/>
    <n v="738.3460674157302"/>
    <n v="3056.0539325842701"/>
  </r>
  <r>
    <n v="4706"/>
    <x v="690"/>
    <x v="2"/>
    <s v="PROD-003"/>
    <x v="1"/>
    <n v="225"/>
    <n v="86.09"/>
    <n v="0"/>
    <s v="Compra"/>
    <s v="PowerCell Co,"/>
    <n v="0"/>
    <n v="38.917210440456756"/>
    <n v="0"/>
    <n v="0"/>
  </r>
  <r>
    <n v="4707"/>
    <x v="691"/>
    <x v="2"/>
    <s v="PROD-007"/>
    <x v="0"/>
    <n v="212"/>
    <n v="66.23"/>
    <n v="0"/>
    <s v="Compra"/>
    <s v="Componentes Globales"/>
    <n v="0"/>
    <n v="28.701865793780652"/>
    <n v="0"/>
    <n v="0"/>
  </r>
  <r>
    <n v="4708"/>
    <x v="691"/>
    <x v="0"/>
    <s v="PROD-001"/>
    <x v="6"/>
    <n v="-44"/>
    <n v="0"/>
    <n v="496.06"/>
    <s v="Venta"/>
    <s v="PC Gamers World"/>
    <n v="21826.639999999999"/>
    <n v="111.99406451612904"/>
    <n v="4927.738838709678"/>
    <n v="16898.90116129032"/>
  </r>
  <r>
    <n v="4709"/>
    <x v="691"/>
    <x v="2"/>
    <s v="PROD-006"/>
    <x v="7"/>
    <n v="278"/>
    <n v="35.75"/>
    <n v="0"/>
    <s v="Compra"/>
    <s v="Componentes Globales"/>
    <n v="0"/>
    <n v="15.49574137931034"/>
    <n v="0"/>
    <n v="0"/>
  </r>
  <r>
    <n v="4710"/>
    <x v="691"/>
    <x v="0"/>
    <s v="PROD-001"/>
    <x v="6"/>
    <n v="-40"/>
    <n v="0"/>
    <n v="500.56"/>
    <s v="Venta"/>
    <s v="EducaTech"/>
    <n v="20022.400000000001"/>
    <n v="111.99406451612904"/>
    <n v="4479.7625806451615"/>
    <n v="15542.63741935484"/>
  </r>
  <r>
    <n v="4711"/>
    <x v="691"/>
    <x v="1"/>
    <s v="PROD-009"/>
    <x v="3"/>
    <n v="52"/>
    <n v="148.06"/>
    <n v="0"/>
    <s v="Fabricación"/>
    <s v="N/A"/>
    <n v="0"/>
    <n v="66.956770642201846"/>
    <n v="0"/>
    <n v="0"/>
  </r>
  <r>
    <n v="4712"/>
    <x v="691"/>
    <x v="0"/>
    <s v="PROD-009"/>
    <x v="3"/>
    <n v="-24"/>
    <n v="0"/>
    <n v="301.36"/>
    <s v="Venta"/>
    <s v="CorpTech Solutions"/>
    <n v="7232.64"/>
    <n v="66.956770642201846"/>
    <n v="1606.9624954128444"/>
    <n v="5625.6775045871564"/>
  </r>
  <r>
    <n v="4713"/>
    <x v="691"/>
    <x v="0"/>
    <s v="PROD-001"/>
    <x v="6"/>
    <n v="-31"/>
    <n v="0"/>
    <n v="503.94"/>
    <s v="Venta"/>
    <s v="CorpTech Solutions"/>
    <n v="15622.14"/>
    <n v="111.99406451612904"/>
    <n v="3471.8160000000003"/>
    <n v="12150.323999999999"/>
  </r>
  <r>
    <n v="4714"/>
    <x v="692"/>
    <x v="0"/>
    <s v="PROD-002"/>
    <x v="2"/>
    <n v="-38"/>
    <n v="0"/>
    <n v="902.92"/>
    <s v="Venta"/>
    <s v="Venta Directa Online"/>
    <n v="34310.959999999999"/>
    <n v="206.67616747181975"/>
    <n v="7853.6943639291503"/>
    <n v="26457.26563607085"/>
  </r>
  <r>
    <n v="4715"/>
    <x v="692"/>
    <x v="0"/>
    <s v="PROD-004"/>
    <x v="9"/>
    <n v="-21"/>
    <n v="0"/>
    <n v="347.36"/>
    <s v="Venta"/>
    <s v="PC Gamers World"/>
    <n v="7294.56"/>
    <n v="81.910562499999997"/>
    <n v="1720.1218125"/>
    <n v="5574.4381874999999"/>
  </r>
  <r>
    <n v="4716"/>
    <x v="692"/>
    <x v="0"/>
    <s v="PROD-007"/>
    <x v="0"/>
    <n v="-20"/>
    <n v="0"/>
    <n v="129.59"/>
    <s v="Venta"/>
    <s v="EducaTech"/>
    <n v="2591.8000000000002"/>
    <n v="28.701865793780652"/>
    <n v="574.03731587561299"/>
    <n v="2017.7626841243873"/>
  </r>
  <r>
    <n v="4717"/>
    <x v="692"/>
    <x v="0"/>
    <s v="PROD-004"/>
    <x v="9"/>
    <n v="-11"/>
    <n v="0"/>
    <n v="348.45"/>
    <s v="Venta"/>
    <s v="Venta Directa Online"/>
    <n v="3832.95"/>
    <n v="81.910562499999997"/>
    <n v="901.0161875"/>
    <n v="2931.9338124999999"/>
  </r>
  <r>
    <n v="4718"/>
    <x v="692"/>
    <x v="2"/>
    <s v="PROD-007"/>
    <x v="0"/>
    <n v="79"/>
    <n v="65.66"/>
    <n v="0"/>
    <s v="Compra"/>
    <s v="VisionParts"/>
    <n v="0"/>
    <n v="28.701865793780652"/>
    <n v="0"/>
    <n v="0"/>
  </r>
  <r>
    <n v="4719"/>
    <x v="692"/>
    <x v="0"/>
    <s v="PROD-009"/>
    <x v="3"/>
    <n v="-30"/>
    <n v="0"/>
    <n v="296.06"/>
    <s v="Venta"/>
    <s v="CorpTech Solutions"/>
    <n v="8881.7999999999993"/>
    <n v="66.956770642201846"/>
    <n v="2008.7031192660554"/>
    <n v="6873.0968807339441"/>
  </r>
  <r>
    <n v="4720"/>
    <x v="693"/>
    <x v="2"/>
    <s v="PROD-005"/>
    <x v="8"/>
    <n v="247"/>
    <n v="117.72"/>
    <n v="0"/>
    <s v="Compra"/>
    <s v="VisionParts"/>
    <n v="0"/>
    <n v="54.214840425531932"/>
    <n v="0"/>
    <n v="0"/>
  </r>
  <r>
    <n v="4721"/>
    <x v="693"/>
    <x v="2"/>
    <s v="PROD-004"/>
    <x v="9"/>
    <n v="192"/>
    <n v="179.1"/>
    <n v="0"/>
    <s v="Compra"/>
    <s v="Componentes Globales"/>
    <n v="0"/>
    <n v="81.910562499999997"/>
    <n v="0"/>
    <n v="0"/>
  </r>
  <r>
    <n v="4722"/>
    <x v="693"/>
    <x v="1"/>
    <s v="PROD-001"/>
    <x v="6"/>
    <n v="32"/>
    <n v="249.8"/>
    <n v="0"/>
    <s v="Fabricación"/>
    <s v="N/A"/>
    <n v="0"/>
    <n v="111.99406451612904"/>
    <n v="0"/>
    <n v="0"/>
  </r>
  <r>
    <n v="4723"/>
    <x v="693"/>
    <x v="0"/>
    <s v="PROD-010"/>
    <x v="4"/>
    <n v="-21"/>
    <n v="0"/>
    <n v="60.22"/>
    <s v="Venta"/>
    <s v="Venta Directa Online"/>
    <n v="1264.6199999999999"/>
    <n v="10.520482758620702"/>
    <n v="220.93013793103472"/>
    <n v="1043.6898620689651"/>
  </r>
  <r>
    <n v="4724"/>
    <x v="693"/>
    <x v="1"/>
    <s v="PROD-009"/>
    <x v="3"/>
    <n v="76"/>
    <n v="149"/>
    <n v="0"/>
    <s v="Fabricación"/>
    <s v="N/A"/>
    <n v="0"/>
    <n v="66.956770642201846"/>
    <n v="0"/>
    <n v="0"/>
  </r>
  <r>
    <n v="4725"/>
    <x v="693"/>
    <x v="0"/>
    <s v="PROD-001"/>
    <x v="6"/>
    <n v="-24"/>
    <n v="0"/>
    <n v="500.89"/>
    <s v="Venta"/>
    <s v="Global Office"/>
    <n v="12021.36"/>
    <n v="111.99406451612904"/>
    <n v="2687.8575483870973"/>
    <n v="9333.5024516129033"/>
  </r>
  <r>
    <n v="4726"/>
    <x v="693"/>
    <x v="2"/>
    <s v="PROD-003"/>
    <x v="1"/>
    <n v="181"/>
    <n v="86.11"/>
    <n v="0"/>
    <s v="Compra"/>
    <s v="TechSupplies Inc,"/>
    <n v="0"/>
    <n v="38.917210440456756"/>
    <n v="0"/>
    <n v="0"/>
  </r>
  <r>
    <n v="4727"/>
    <x v="694"/>
    <x v="2"/>
    <s v="PROD-006"/>
    <x v="7"/>
    <n v="108"/>
    <n v="35.33"/>
    <n v="0"/>
    <s v="Compra"/>
    <s v="TechSupplies Inc,"/>
    <n v="0"/>
    <n v="15.49574137931034"/>
    <n v="0"/>
    <n v="0"/>
  </r>
  <r>
    <n v="4728"/>
    <x v="694"/>
    <x v="0"/>
    <s v="PROD-010"/>
    <x v="4"/>
    <n v="-8"/>
    <n v="0"/>
    <n v="59.69"/>
    <s v="Venta"/>
    <s v="PC Gamers World"/>
    <n v="477.52"/>
    <n v="10.520482758620702"/>
    <n v="84.163862068965614"/>
    <n v="393.35613793103437"/>
  </r>
  <r>
    <n v="4729"/>
    <x v="694"/>
    <x v="0"/>
    <s v="PROD-002"/>
    <x v="2"/>
    <n v="-23"/>
    <n v="0"/>
    <n v="895.03"/>
    <s v="Venta"/>
    <s v="PC Gamers World"/>
    <n v="20585.689999999999"/>
    <n v="206.67616747181975"/>
    <n v="4753.5518518518547"/>
    <n v="15832.138148148144"/>
  </r>
  <r>
    <n v="4730"/>
    <x v="694"/>
    <x v="0"/>
    <s v="PROD-001"/>
    <x v="6"/>
    <n v="-31"/>
    <n v="0"/>
    <n v="496.97"/>
    <s v="Venta"/>
    <s v="PC Gamers World"/>
    <n v="15406.070000000002"/>
    <n v="111.99406451612904"/>
    <n v="3471.8160000000003"/>
    <n v="11934.254000000001"/>
  </r>
  <r>
    <n v="4731"/>
    <x v="694"/>
    <x v="2"/>
    <s v="PROD-003"/>
    <x v="1"/>
    <n v="97"/>
    <n v="85.64"/>
    <n v="0"/>
    <s v="Compra"/>
    <s v="VisionParts"/>
    <n v="0"/>
    <n v="38.917210440456756"/>
    <n v="0"/>
    <n v="0"/>
  </r>
  <r>
    <n v="4732"/>
    <x v="694"/>
    <x v="2"/>
    <s v="PROD-010"/>
    <x v="4"/>
    <n v="200"/>
    <n v="24.75"/>
    <n v="0"/>
    <s v="Compra"/>
    <s v="VisionParts"/>
    <n v="0"/>
    <n v="10.520482758620702"/>
    <n v="0"/>
    <n v="0"/>
  </r>
  <r>
    <n v="4733"/>
    <x v="694"/>
    <x v="2"/>
    <s v="PROD-003"/>
    <x v="1"/>
    <n v="174"/>
    <n v="85.02"/>
    <n v="0"/>
    <s v="Compra"/>
    <s v="TechSupplies Inc,"/>
    <n v="0"/>
    <n v="38.917210440456756"/>
    <n v="0"/>
    <n v="0"/>
  </r>
  <r>
    <n v="4734"/>
    <x v="695"/>
    <x v="2"/>
    <s v="PROD-010"/>
    <x v="4"/>
    <n v="267"/>
    <n v="24.81"/>
    <n v="0"/>
    <s v="Compra"/>
    <s v="Componentes Globales"/>
    <n v="0"/>
    <n v="10.520482758620702"/>
    <n v="0"/>
    <n v="0"/>
  </r>
  <r>
    <n v="4735"/>
    <x v="695"/>
    <x v="0"/>
    <s v="PROD-003"/>
    <x v="1"/>
    <n v="-47"/>
    <n v="0"/>
    <n v="160.16999999999999"/>
    <s v="Venta"/>
    <s v="Venta Directa Online"/>
    <n v="7527.99"/>
    <n v="38.917210440456756"/>
    <n v="1829.1088907014675"/>
    <n v="5698.8811092985325"/>
  </r>
  <r>
    <n v="4736"/>
    <x v="695"/>
    <x v="2"/>
    <s v="PROD-006"/>
    <x v="7"/>
    <n v="159"/>
    <n v="35.729999999999997"/>
    <n v="0"/>
    <s v="Compra"/>
    <s v="TechSupplies Inc,"/>
    <n v="0"/>
    <n v="15.49574137931034"/>
    <n v="0"/>
    <n v="0"/>
  </r>
  <r>
    <n v="4737"/>
    <x v="695"/>
    <x v="2"/>
    <s v="PROD-004"/>
    <x v="9"/>
    <n v="61"/>
    <n v="181.08"/>
    <n v="0"/>
    <s v="Compra"/>
    <s v="VisionParts"/>
    <n v="0"/>
    <n v="81.910562499999997"/>
    <n v="0"/>
    <n v="0"/>
  </r>
  <r>
    <n v="4738"/>
    <x v="695"/>
    <x v="0"/>
    <s v="PROD-003"/>
    <x v="1"/>
    <n v="-8"/>
    <n v="0"/>
    <n v="159.88999999999999"/>
    <s v="Venta"/>
    <s v="CorpTech Solutions"/>
    <n v="1279.1199999999999"/>
    <n v="38.917210440456756"/>
    <n v="311.33768352365405"/>
    <n v="967.78231647634584"/>
  </r>
  <r>
    <n v="4739"/>
    <x v="695"/>
    <x v="2"/>
    <s v="PROD-004"/>
    <x v="9"/>
    <n v="67"/>
    <n v="181.83"/>
    <n v="0"/>
    <s v="Compra"/>
    <s v="Componentes Globales"/>
    <n v="0"/>
    <n v="81.910562499999997"/>
    <n v="0"/>
    <n v="0"/>
  </r>
  <r>
    <n v="4740"/>
    <x v="695"/>
    <x v="1"/>
    <s v="PROD-009"/>
    <x v="3"/>
    <n v="60"/>
    <n v="150.18"/>
    <n v="0"/>
    <s v="Fabricación"/>
    <s v="N/A"/>
    <n v="0"/>
    <n v="66.956770642201846"/>
    <n v="0"/>
    <n v="0"/>
  </r>
  <r>
    <n v="4741"/>
    <x v="696"/>
    <x v="2"/>
    <s v="PROD-007"/>
    <x v="0"/>
    <n v="252"/>
    <n v="66.489999999999995"/>
    <n v="0"/>
    <s v="Compra"/>
    <s v="VisionParts"/>
    <n v="0"/>
    <n v="28.701865793780652"/>
    <n v="0"/>
    <n v="0"/>
  </r>
  <r>
    <n v="4742"/>
    <x v="696"/>
    <x v="2"/>
    <s v="PROD-003"/>
    <x v="1"/>
    <n v="253"/>
    <n v="84.55"/>
    <n v="0"/>
    <s v="Compra"/>
    <s v="TechSupplies Inc,"/>
    <n v="0"/>
    <n v="38.917210440456756"/>
    <n v="0"/>
    <n v="0"/>
  </r>
  <r>
    <n v="4743"/>
    <x v="696"/>
    <x v="2"/>
    <s v="PROD-004"/>
    <x v="9"/>
    <n v="249"/>
    <n v="181.3"/>
    <n v="0"/>
    <s v="Compra"/>
    <s v="Componentes Globales"/>
    <n v="0"/>
    <n v="81.910562499999997"/>
    <n v="0"/>
    <n v="0"/>
  </r>
  <r>
    <n v="4744"/>
    <x v="696"/>
    <x v="0"/>
    <s v="PROD-008"/>
    <x v="5"/>
    <n v="-25"/>
    <n v="0"/>
    <n v="95.17"/>
    <s v="Venta"/>
    <s v="CorpTech Solutions"/>
    <n v="2379.25"/>
    <n v="18.458651685393257"/>
    <n v="461.46629213483141"/>
    <n v="1917.7837078651687"/>
  </r>
  <r>
    <n v="4745"/>
    <x v="696"/>
    <x v="0"/>
    <s v="PROD-003"/>
    <x v="1"/>
    <n v="-29"/>
    <n v="0"/>
    <n v="159.1"/>
    <s v="Venta"/>
    <s v="Venta Directa Online"/>
    <n v="4613.8999999999996"/>
    <n v="38.917210440456756"/>
    <n v="1128.5991027732459"/>
    <n v="3485.3008972267535"/>
  </r>
  <r>
    <n v="4746"/>
    <x v="696"/>
    <x v="0"/>
    <s v="PROD-007"/>
    <x v="0"/>
    <n v="-32"/>
    <n v="0"/>
    <n v="129.28"/>
    <s v="Venta"/>
    <s v="Venta Directa Online"/>
    <n v="4136.96"/>
    <n v="28.701865793780652"/>
    <n v="918.45970540098085"/>
    <n v="3218.5002945990191"/>
  </r>
  <r>
    <n v="4747"/>
    <x v="696"/>
    <x v="1"/>
    <s v="PROD-002"/>
    <x v="2"/>
    <n v="44"/>
    <n v="456.12"/>
    <n v="0"/>
    <s v="Fabricación"/>
    <s v="N/A"/>
    <n v="0"/>
    <n v="206.67616747181975"/>
    <n v="0"/>
    <n v="0"/>
  </r>
  <r>
    <n v="4748"/>
    <x v="697"/>
    <x v="0"/>
    <s v="PROD-007"/>
    <x v="0"/>
    <n v="-11"/>
    <n v="0"/>
    <n v="129.85"/>
    <s v="Venta"/>
    <s v="EducaTech"/>
    <n v="1428.35"/>
    <n v="28.701865793780652"/>
    <n v="315.72052373158715"/>
    <n v="1112.6294762684129"/>
  </r>
  <r>
    <n v="4749"/>
    <x v="697"/>
    <x v="0"/>
    <s v="PROD-007"/>
    <x v="0"/>
    <n v="-30"/>
    <n v="0"/>
    <n v="130.57"/>
    <s v="Venta"/>
    <s v="EducaTech"/>
    <n v="3917.1"/>
    <n v="28.701865793780652"/>
    <n v="861.05597381341954"/>
    <n v="3056.0440261865806"/>
  </r>
  <r>
    <n v="4750"/>
    <x v="697"/>
    <x v="0"/>
    <s v="PROD-004"/>
    <x v="9"/>
    <n v="-17"/>
    <n v="0"/>
    <n v="349.68"/>
    <s v="Venta"/>
    <s v="Venta Directa Online"/>
    <n v="5944.56"/>
    <n v="81.910562499999997"/>
    <n v="1392.4795624999999"/>
    <n v="4552.0804375000007"/>
  </r>
  <r>
    <n v="4751"/>
    <x v="697"/>
    <x v="2"/>
    <s v="PROD-005"/>
    <x v="8"/>
    <n v="197"/>
    <n v="119.97"/>
    <n v="0"/>
    <s v="Compra"/>
    <s v="TechSupplies Inc,"/>
    <n v="0"/>
    <n v="54.214840425531932"/>
    <n v="0"/>
    <n v="0"/>
  </r>
  <r>
    <n v="4752"/>
    <x v="697"/>
    <x v="1"/>
    <s v="PROD-001"/>
    <x v="6"/>
    <n v="38"/>
    <n v="254.96"/>
    <n v="0"/>
    <s v="Fabricación"/>
    <s v="N/A"/>
    <n v="0"/>
    <n v="111.99406451612904"/>
    <n v="0"/>
    <n v="0"/>
  </r>
  <r>
    <n v="4753"/>
    <x v="697"/>
    <x v="0"/>
    <s v="PROD-009"/>
    <x v="3"/>
    <n v="-20"/>
    <n v="0"/>
    <n v="301.48"/>
    <s v="Venta"/>
    <s v="Global Office"/>
    <n v="6029.6"/>
    <n v="66.956770642201846"/>
    <n v="1339.1354128440369"/>
    <n v="4690.4645871559633"/>
  </r>
  <r>
    <n v="4754"/>
    <x v="698"/>
    <x v="2"/>
    <s v="PROD-003"/>
    <x v="1"/>
    <n v="94"/>
    <n v="87.04"/>
    <n v="0"/>
    <s v="Compra"/>
    <s v="VisionParts"/>
    <n v="0"/>
    <n v="38.917210440456756"/>
    <n v="0"/>
    <n v="0"/>
  </r>
  <r>
    <n v="4755"/>
    <x v="698"/>
    <x v="1"/>
    <s v="PROD-002"/>
    <x v="2"/>
    <n v="92"/>
    <n v="456.3"/>
    <n v="0"/>
    <s v="Fabricación"/>
    <s v="N/A"/>
    <n v="0"/>
    <n v="206.67616747181975"/>
    <n v="0"/>
    <n v="0"/>
  </r>
  <r>
    <n v="4756"/>
    <x v="698"/>
    <x v="2"/>
    <s v="PROD-006"/>
    <x v="7"/>
    <n v="222"/>
    <n v="35.43"/>
    <n v="0"/>
    <s v="Compra"/>
    <s v="PowerCell Co,"/>
    <n v="0"/>
    <n v="15.49574137931034"/>
    <n v="0"/>
    <n v="0"/>
  </r>
  <r>
    <n v="4757"/>
    <x v="698"/>
    <x v="0"/>
    <s v="PROD-005"/>
    <x v="8"/>
    <n v="-32"/>
    <n v="0"/>
    <n v="219.89"/>
    <s v="Venta"/>
    <s v="PC Gamers World"/>
    <n v="7036.48"/>
    <n v="54.214840425531932"/>
    <n v="1734.8748936170218"/>
    <n v="5301.6051063829782"/>
  </r>
  <r>
    <n v="4758"/>
    <x v="698"/>
    <x v="0"/>
    <s v="PROD-001"/>
    <x v="6"/>
    <n v="-9"/>
    <n v="0"/>
    <n v="503.95"/>
    <s v="Venta"/>
    <s v="PC Gamers World"/>
    <n v="4535.55"/>
    <n v="111.99406451612904"/>
    <n v="1007.9465806451614"/>
    <n v="3527.6034193548389"/>
  </r>
  <r>
    <n v="4759"/>
    <x v="698"/>
    <x v="0"/>
    <s v="PROD-006"/>
    <x v="7"/>
    <n v="-24"/>
    <n v="0"/>
    <n v="79.48"/>
    <s v="Venta"/>
    <s v="Venta Directa Online"/>
    <n v="1907.52"/>
    <n v="15.49574137931034"/>
    <n v="371.89779310344818"/>
    <n v="1535.6222068965517"/>
  </r>
  <r>
    <n v="4760"/>
    <x v="698"/>
    <x v="2"/>
    <s v="PROD-006"/>
    <x v="7"/>
    <n v="126"/>
    <n v="36.270000000000003"/>
    <n v="0"/>
    <s v="Compra"/>
    <s v="PowerCell Co,"/>
    <n v="0"/>
    <n v="15.49574137931034"/>
    <n v="0"/>
    <n v="0"/>
  </r>
  <r>
    <n v="4761"/>
    <x v="699"/>
    <x v="2"/>
    <s v="PROD-007"/>
    <x v="0"/>
    <n v="69"/>
    <n v="64.989999999999995"/>
    <n v="0"/>
    <s v="Compra"/>
    <s v="PowerCell Co,"/>
    <n v="0"/>
    <n v="28.701865793780652"/>
    <n v="0"/>
    <n v="0"/>
  </r>
  <r>
    <n v="4762"/>
    <x v="699"/>
    <x v="0"/>
    <s v="PROD-009"/>
    <x v="3"/>
    <n v="-49"/>
    <n v="0"/>
    <n v="296.29000000000002"/>
    <s v="Venta"/>
    <s v="Venta Directa Online"/>
    <n v="14518.210000000001"/>
    <n v="66.956770642201846"/>
    <n v="3280.8817614678906"/>
    <n v="11237.328238532111"/>
  </r>
  <r>
    <n v="4763"/>
    <x v="699"/>
    <x v="2"/>
    <s v="PROD-003"/>
    <x v="1"/>
    <n v="292"/>
    <n v="85.79"/>
    <n v="0"/>
    <s v="Compra"/>
    <s v="TechSupplies Inc,"/>
    <n v="0"/>
    <n v="38.917210440456756"/>
    <n v="0"/>
    <n v="0"/>
  </r>
  <r>
    <n v="4764"/>
    <x v="699"/>
    <x v="2"/>
    <s v="PROD-004"/>
    <x v="9"/>
    <n v="121"/>
    <n v="178.21"/>
    <n v="0"/>
    <s v="Compra"/>
    <s v="VisionParts"/>
    <n v="0"/>
    <n v="81.910562499999997"/>
    <n v="0"/>
    <n v="0"/>
  </r>
  <r>
    <n v="4765"/>
    <x v="699"/>
    <x v="2"/>
    <s v="PROD-007"/>
    <x v="0"/>
    <n v="217"/>
    <n v="66.16"/>
    <n v="0"/>
    <s v="Compra"/>
    <s v="VisionParts"/>
    <n v="0"/>
    <n v="28.701865793780652"/>
    <n v="0"/>
    <n v="0"/>
  </r>
  <r>
    <n v="4766"/>
    <x v="699"/>
    <x v="2"/>
    <s v="PROD-006"/>
    <x v="7"/>
    <n v="273"/>
    <n v="36.44"/>
    <n v="0"/>
    <s v="Compra"/>
    <s v="PowerCell Co,"/>
    <n v="0"/>
    <n v="15.49574137931034"/>
    <n v="0"/>
    <n v="0"/>
  </r>
  <r>
    <n v="4767"/>
    <x v="699"/>
    <x v="0"/>
    <s v="PROD-008"/>
    <x v="5"/>
    <n v="-19"/>
    <n v="0"/>
    <n v="94.69"/>
    <s v="Venta"/>
    <s v="PC Gamers World"/>
    <n v="1799.11"/>
    <n v="18.458651685393257"/>
    <n v="350.71438202247185"/>
    <n v="1448.395617977528"/>
  </r>
  <r>
    <n v="4768"/>
    <x v="700"/>
    <x v="0"/>
    <s v="PROD-010"/>
    <x v="4"/>
    <n v="-21"/>
    <n v="0"/>
    <n v="59.78"/>
    <s v="Venta"/>
    <s v="Venta Directa Online"/>
    <n v="1255.3800000000001"/>
    <n v="10.520482758620702"/>
    <n v="220.93013793103472"/>
    <n v="1034.4498620689653"/>
  </r>
  <r>
    <n v="4769"/>
    <x v="700"/>
    <x v="0"/>
    <s v="PROD-009"/>
    <x v="3"/>
    <n v="-10"/>
    <n v="0"/>
    <n v="299.83"/>
    <s v="Venta"/>
    <s v="EducaTech"/>
    <n v="2998.2999999999997"/>
    <n v="66.956770642201846"/>
    <n v="669.56770642201843"/>
    <n v="2328.7322935779812"/>
  </r>
  <r>
    <n v="4770"/>
    <x v="700"/>
    <x v="0"/>
    <s v="PROD-006"/>
    <x v="7"/>
    <n v="-25"/>
    <n v="0"/>
    <n v="79.239999999999995"/>
    <s v="Venta"/>
    <s v="EducaTech"/>
    <n v="1980.9999999999998"/>
    <n v="15.49574137931034"/>
    <n v="387.39353448275853"/>
    <n v="1593.6064655172413"/>
  </r>
  <r>
    <n v="4771"/>
    <x v="700"/>
    <x v="0"/>
    <s v="PROD-003"/>
    <x v="1"/>
    <n v="-47"/>
    <n v="0"/>
    <n v="159.41999999999999"/>
    <s v="Venta"/>
    <s v="EducaTech"/>
    <n v="7492.74"/>
    <n v="38.917210440456756"/>
    <n v="1829.1088907014675"/>
    <n v="5663.6311092985325"/>
  </r>
  <r>
    <n v="4772"/>
    <x v="700"/>
    <x v="0"/>
    <s v="PROD-009"/>
    <x v="3"/>
    <n v="-28"/>
    <n v="0"/>
    <n v="297.26"/>
    <s v="Venta"/>
    <s v="EducaTech"/>
    <n v="8323.2799999999988"/>
    <n v="66.956770642201846"/>
    <n v="1874.7895779816517"/>
    <n v="6448.4904220183471"/>
  </r>
  <r>
    <n v="4773"/>
    <x v="700"/>
    <x v="2"/>
    <s v="PROD-008"/>
    <x v="5"/>
    <n v="255"/>
    <n v="44.47"/>
    <n v="0"/>
    <s v="Compra"/>
    <s v="PowerCell Co,"/>
    <n v="0"/>
    <n v="18.458651685393257"/>
    <n v="0"/>
    <n v="0"/>
  </r>
  <r>
    <n v="4774"/>
    <x v="700"/>
    <x v="1"/>
    <s v="PROD-009"/>
    <x v="3"/>
    <n v="96"/>
    <n v="152.71"/>
    <n v="0"/>
    <s v="Fabricación"/>
    <s v="N/A"/>
    <n v="0"/>
    <n v="66.956770642201846"/>
    <n v="0"/>
    <n v="0"/>
  </r>
  <r>
    <n v="4775"/>
    <x v="701"/>
    <x v="1"/>
    <s v="PROD-002"/>
    <x v="2"/>
    <n v="77"/>
    <n v="455.16"/>
    <n v="0"/>
    <s v="Fabricación"/>
    <s v="N/A"/>
    <n v="0"/>
    <n v="206.67616747181975"/>
    <n v="0"/>
    <n v="0"/>
  </r>
  <r>
    <n v="4776"/>
    <x v="701"/>
    <x v="1"/>
    <s v="PROD-002"/>
    <x v="2"/>
    <n v="43"/>
    <n v="445.14"/>
    <n v="0"/>
    <s v="Fabricación"/>
    <s v="N/A"/>
    <n v="0"/>
    <n v="206.67616747181975"/>
    <n v="0"/>
    <n v="0"/>
  </r>
  <r>
    <n v="4777"/>
    <x v="701"/>
    <x v="2"/>
    <s v="PROD-003"/>
    <x v="1"/>
    <n v="62"/>
    <n v="85.09"/>
    <n v="0"/>
    <s v="Compra"/>
    <s v="Componentes Globales"/>
    <n v="0"/>
    <n v="38.917210440456756"/>
    <n v="0"/>
    <n v="0"/>
  </r>
  <r>
    <n v="4778"/>
    <x v="701"/>
    <x v="1"/>
    <s v="PROD-002"/>
    <x v="2"/>
    <n v="100"/>
    <n v="456.93"/>
    <n v="0"/>
    <s v="Fabricación"/>
    <s v="N/A"/>
    <n v="0"/>
    <n v="206.67616747181975"/>
    <n v="0"/>
    <n v="0"/>
  </r>
  <r>
    <n v="4779"/>
    <x v="701"/>
    <x v="1"/>
    <s v="PROD-009"/>
    <x v="3"/>
    <n v="24"/>
    <n v="148.18"/>
    <n v="0"/>
    <s v="Fabricación"/>
    <s v="N/A"/>
    <n v="0"/>
    <n v="66.956770642201846"/>
    <n v="0"/>
    <n v="0"/>
  </r>
  <r>
    <n v="4780"/>
    <x v="701"/>
    <x v="2"/>
    <s v="PROD-004"/>
    <x v="9"/>
    <n v="242"/>
    <n v="177.74"/>
    <n v="0"/>
    <s v="Compra"/>
    <s v="TechSupplies Inc,"/>
    <n v="0"/>
    <n v="81.910562499999997"/>
    <n v="0"/>
    <n v="0"/>
  </r>
  <r>
    <n v="4781"/>
    <x v="701"/>
    <x v="2"/>
    <s v="PROD-003"/>
    <x v="1"/>
    <n v="180"/>
    <n v="84.41"/>
    <n v="0"/>
    <s v="Compra"/>
    <s v="Componentes Globales"/>
    <n v="0"/>
    <n v="38.917210440456756"/>
    <n v="0"/>
    <n v="0"/>
  </r>
  <r>
    <n v="4782"/>
    <x v="702"/>
    <x v="0"/>
    <s v="PROD-010"/>
    <x v="4"/>
    <n v="-33"/>
    <n v="0"/>
    <n v="59.71"/>
    <s v="Venta"/>
    <s v="CorpTech Solutions"/>
    <n v="1970.43"/>
    <n v="10.520482758620702"/>
    <n v="347.17593103448314"/>
    <n v="1623.254068965517"/>
  </r>
  <r>
    <n v="4783"/>
    <x v="702"/>
    <x v="0"/>
    <s v="PROD-010"/>
    <x v="4"/>
    <n v="-44"/>
    <n v="0"/>
    <n v="59.64"/>
    <s v="Venta"/>
    <s v="PC Gamers World"/>
    <n v="2624.16"/>
    <n v="10.520482758620702"/>
    <n v="462.90124137931087"/>
    <n v="2161.2587586206892"/>
  </r>
  <r>
    <n v="4784"/>
    <x v="702"/>
    <x v="0"/>
    <s v="PROD-005"/>
    <x v="8"/>
    <n v="-25"/>
    <n v="0"/>
    <n v="221.96"/>
    <s v="Venta"/>
    <s v="PC Gamers World"/>
    <n v="5549"/>
    <n v="54.214840425531932"/>
    <n v="1355.3710106382982"/>
    <n v="4193.6289893617013"/>
  </r>
  <r>
    <n v="4785"/>
    <x v="702"/>
    <x v="0"/>
    <s v="PROD-004"/>
    <x v="9"/>
    <n v="-38"/>
    <n v="0"/>
    <n v="348.5"/>
    <s v="Venta"/>
    <s v="PC Gamers World"/>
    <n v="13243"/>
    <n v="81.910562499999997"/>
    <n v="3112.6013749999997"/>
    <n v="10130.398625"/>
  </r>
  <r>
    <n v="4786"/>
    <x v="702"/>
    <x v="2"/>
    <s v="PROD-010"/>
    <x v="4"/>
    <n v="151"/>
    <n v="24.64"/>
    <n v="0"/>
    <s v="Compra"/>
    <s v="TechSupplies Inc,"/>
    <n v="0"/>
    <n v="10.520482758620702"/>
    <n v="0"/>
    <n v="0"/>
  </r>
  <r>
    <n v="4787"/>
    <x v="702"/>
    <x v="0"/>
    <s v="PROD-009"/>
    <x v="3"/>
    <n v="-46"/>
    <n v="0"/>
    <n v="296.20999999999998"/>
    <s v="Venta"/>
    <s v="EducaTech"/>
    <n v="13625.66"/>
    <n v="66.956770642201846"/>
    <n v="3080.0114495412849"/>
    <n v="10545.648550458714"/>
  </r>
  <r>
    <n v="4788"/>
    <x v="703"/>
    <x v="0"/>
    <s v="PROD-004"/>
    <x v="9"/>
    <n v="-41"/>
    <n v="0"/>
    <n v="349.04"/>
    <s v="Venta"/>
    <s v="PC Gamers World"/>
    <n v="14310.640000000001"/>
    <n v="81.910562499999997"/>
    <n v="3358.3330624999999"/>
    <n v="10952.306937500001"/>
  </r>
  <r>
    <n v="4789"/>
    <x v="703"/>
    <x v="0"/>
    <s v="PROD-001"/>
    <x v="6"/>
    <n v="-6"/>
    <n v="0"/>
    <n v="503.09"/>
    <s v="Venta"/>
    <s v="Venta Directa Online"/>
    <n v="3018.54"/>
    <n v="111.99406451612904"/>
    <n v="671.96438709677432"/>
    <n v="2346.5756129032256"/>
  </r>
  <r>
    <n v="4790"/>
    <x v="703"/>
    <x v="2"/>
    <s v="PROD-008"/>
    <x v="5"/>
    <n v="230"/>
    <n v="45.45"/>
    <n v="0"/>
    <s v="Compra"/>
    <s v="VisionParts"/>
    <n v="0"/>
    <n v="18.458651685393257"/>
    <n v="0"/>
    <n v="0"/>
  </r>
  <r>
    <n v="4791"/>
    <x v="703"/>
    <x v="2"/>
    <s v="PROD-006"/>
    <x v="7"/>
    <n v="194"/>
    <n v="36.28"/>
    <n v="0"/>
    <s v="Compra"/>
    <s v="Componentes Globales"/>
    <n v="0"/>
    <n v="15.49574137931034"/>
    <n v="0"/>
    <n v="0"/>
  </r>
  <r>
    <n v="4792"/>
    <x v="703"/>
    <x v="0"/>
    <s v="PROD-002"/>
    <x v="2"/>
    <n v="-46"/>
    <n v="0"/>
    <n v="896.57"/>
    <s v="Venta"/>
    <s v="Venta Directa Online"/>
    <n v="41242.22"/>
    <n v="206.67616747181975"/>
    <n v="9507.1037037037095"/>
    <n v="31735.116296296292"/>
  </r>
  <r>
    <n v="4793"/>
    <x v="703"/>
    <x v="0"/>
    <s v="PROD-005"/>
    <x v="8"/>
    <n v="-19"/>
    <n v="0"/>
    <n v="219.27"/>
    <s v="Venta"/>
    <s v="EducaTech"/>
    <n v="4166.13"/>
    <n v="54.214840425531932"/>
    <n v="1030.0819680851066"/>
    <n v="3136.0480319148937"/>
  </r>
  <r>
    <n v="4794"/>
    <x v="703"/>
    <x v="2"/>
    <s v="PROD-006"/>
    <x v="7"/>
    <n v="81"/>
    <n v="35.51"/>
    <n v="0"/>
    <s v="Compra"/>
    <s v="TechSupplies Inc,"/>
    <n v="0"/>
    <n v="15.49574137931034"/>
    <n v="0"/>
    <n v="0"/>
  </r>
  <r>
    <n v="4795"/>
    <x v="704"/>
    <x v="1"/>
    <s v="PROD-009"/>
    <x v="3"/>
    <n v="35"/>
    <n v="152.83000000000001"/>
    <n v="0"/>
    <s v="Fabricación"/>
    <s v="N/A"/>
    <n v="0"/>
    <n v="66.956770642201846"/>
    <n v="0"/>
    <n v="0"/>
  </r>
  <r>
    <n v="4796"/>
    <x v="704"/>
    <x v="0"/>
    <s v="PROD-001"/>
    <x v="6"/>
    <n v="-43"/>
    <n v="0"/>
    <n v="498.81"/>
    <s v="Venta"/>
    <s v="Venta Directa Online"/>
    <n v="21448.83"/>
    <n v="111.99406451612904"/>
    <n v="4815.7447741935484"/>
    <n v="16633.085225806455"/>
  </r>
  <r>
    <n v="4797"/>
    <x v="704"/>
    <x v="2"/>
    <s v="PROD-006"/>
    <x v="7"/>
    <n v="107"/>
    <n v="35.32"/>
    <n v="0"/>
    <s v="Compra"/>
    <s v="VisionParts"/>
    <n v="0"/>
    <n v="15.49574137931034"/>
    <n v="0"/>
    <n v="0"/>
  </r>
  <r>
    <n v="4798"/>
    <x v="704"/>
    <x v="0"/>
    <s v="PROD-010"/>
    <x v="4"/>
    <n v="-26"/>
    <n v="0"/>
    <n v="59.97"/>
    <s v="Venta"/>
    <s v="Global Office"/>
    <n v="1559.22"/>
    <n v="10.520482758620702"/>
    <n v="273.53255172413822"/>
    <n v="1285.6874482758617"/>
  </r>
  <r>
    <n v="4799"/>
    <x v="704"/>
    <x v="1"/>
    <s v="PROD-001"/>
    <x v="6"/>
    <n v="85"/>
    <n v="253.6"/>
    <n v="0"/>
    <s v="Fabricación"/>
    <s v="N/A"/>
    <n v="0"/>
    <n v="111.99406451612904"/>
    <n v="0"/>
    <n v="0"/>
  </r>
  <r>
    <n v="4800"/>
    <x v="704"/>
    <x v="0"/>
    <s v="PROD-001"/>
    <x v="6"/>
    <n v="-33"/>
    <n v="0"/>
    <n v="503.58"/>
    <s v="Venta"/>
    <s v="CorpTech Solutions"/>
    <n v="16618.14"/>
    <n v="111.99406451612904"/>
    <n v="3695.8041290322585"/>
    <n v="12922.335870967741"/>
  </r>
  <r>
    <n v="4801"/>
    <x v="704"/>
    <x v="0"/>
    <s v="PROD-008"/>
    <x v="5"/>
    <n v="-12"/>
    <n v="0"/>
    <n v="94.99"/>
    <s v="Venta"/>
    <s v="Global Office"/>
    <n v="1139.8799999999999"/>
    <n v="18.458651685393257"/>
    <n v="221.50382022471908"/>
    <n v="918.37617977528078"/>
  </r>
  <r>
    <n v="4802"/>
    <x v="705"/>
    <x v="1"/>
    <s v="PROD-001"/>
    <x v="6"/>
    <n v="83"/>
    <n v="251.87"/>
    <n v="0"/>
    <s v="Fabricación"/>
    <s v="N/A"/>
    <n v="0"/>
    <n v="111.99406451612904"/>
    <n v="0"/>
    <n v="0"/>
  </r>
  <r>
    <n v="4803"/>
    <x v="705"/>
    <x v="2"/>
    <s v="PROD-007"/>
    <x v="0"/>
    <n v="245"/>
    <n v="65.959999999999994"/>
    <n v="0"/>
    <s v="Compra"/>
    <s v="PowerCell Co,"/>
    <n v="0"/>
    <n v="28.701865793780652"/>
    <n v="0"/>
    <n v="0"/>
  </r>
  <r>
    <n v="4804"/>
    <x v="705"/>
    <x v="1"/>
    <s v="PROD-009"/>
    <x v="3"/>
    <n v="21"/>
    <n v="147.63"/>
    <n v="0"/>
    <s v="Fabricación"/>
    <s v="N/A"/>
    <n v="0"/>
    <n v="66.956770642201846"/>
    <n v="0"/>
    <n v="0"/>
  </r>
  <r>
    <n v="4805"/>
    <x v="705"/>
    <x v="2"/>
    <s v="PROD-004"/>
    <x v="9"/>
    <n v="238"/>
    <n v="178.52"/>
    <n v="0"/>
    <s v="Compra"/>
    <s v="TechSupplies Inc,"/>
    <n v="0"/>
    <n v="81.910562499999997"/>
    <n v="0"/>
    <n v="0"/>
  </r>
  <r>
    <n v="4806"/>
    <x v="705"/>
    <x v="0"/>
    <s v="PROD-009"/>
    <x v="3"/>
    <n v="-27"/>
    <n v="0"/>
    <n v="297.27999999999997"/>
    <s v="Venta"/>
    <s v="PC Gamers World"/>
    <n v="8026.5599999999995"/>
    <n v="66.956770642201846"/>
    <n v="1807.8328073394498"/>
    <n v="6218.7271926605499"/>
  </r>
  <r>
    <n v="4807"/>
    <x v="705"/>
    <x v="2"/>
    <s v="PROD-006"/>
    <x v="7"/>
    <n v="88"/>
    <n v="35.32"/>
    <n v="0"/>
    <s v="Compra"/>
    <s v="TechSupplies Inc,"/>
    <n v="0"/>
    <n v="15.49574137931034"/>
    <n v="0"/>
    <n v="0"/>
  </r>
  <r>
    <n v="4808"/>
    <x v="705"/>
    <x v="0"/>
    <s v="PROD-007"/>
    <x v="0"/>
    <n v="-44"/>
    <n v="0"/>
    <n v="129.88999999999999"/>
    <s v="Venta"/>
    <s v="EducaTech"/>
    <n v="5715.16"/>
    <n v="28.701865793780652"/>
    <n v="1262.8820949263486"/>
    <n v="4452.2779050736517"/>
  </r>
  <r>
    <n v="4809"/>
    <x v="706"/>
    <x v="2"/>
    <s v="PROD-010"/>
    <x v="4"/>
    <n v="124"/>
    <n v="25.09"/>
    <n v="0"/>
    <s v="Compra"/>
    <s v="PowerCell Co,"/>
    <n v="0"/>
    <n v="10.520482758620702"/>
    <n v="0"/>
    <n v="0"/>
  </r>
  <r>
    <n v="4810"/>
    <x v="706"/>
    <x v="2"/>
    <s v="PROD-007"/>
    <x v="0"/>
    <n v="266"/>
    <n v="65.69"/>
    <n v="0"/>
    <s v="Compra"/>
    <s v="Componentes Globales"/>
    <n v="0"/>
    <n v="28.701865793780652"/>
    <n v="0"/>
    <n v="0"/>
  </r>
  <r>
    <n v="4811"/>
    <x v="706"/>
    <x v="2"/>
    <s v="PROD-007"/>
    <x v="0"/>
    <n v="263"/>
    <n v="65.22"/>
    <n v="0"/>
    <s v="Compra"/>
    <s v="TechSupplies Inc,"/>
    <n v="0"/>
    <n v="28.701865793780652"/>
    <n v="0"/>
    <n v="0"/>
  </r>
  <r>
    <n v="4812"/>
    <x v="706"/>
    <x v="0"/>
    <s v="PROD-005"/>
    <x v="8"/>
    <n v="-48"/>
    <n v="0"/>
    <n v="222.03"/>
    <s v="Venta"/>
    <s v="CorpTech Solutions"/>
    <n v="10657.44"/>
    <n v="54.214840425531932"/>
    <n v="2602.312340425533"/>
    <n v="8055.1276595744675"/>
  </r>
  <r>
    <n v="4813"/>
    <x v="706"/>
    <x v="0"/>
    <s v="PROD-006"/>
    <x v="7"/>
    <n v="-43"/>
    <n v="0"/>
    <n v="80"/>
    <s v="Venta"/>
    <s v="Venta Directa Online"/>
    <n v="3440"/>
    <n v="15.49574137931034"/>
    <n v="666.31687931034458"/>
    <n v="2773.6831206896554"/>
  </r>
  <r>
    <n v="4814"/>
    <x v="706"/>
    <x v="0"/>
    <s v="PROD-010"/>
    <x v="4"/>
    <n v="-23"/>
    <n v="0"/>
    <n v="60.17"/>
    <s v="Venta"/>
    <s v="PC Gamers World"/>
    <n v="1383.91"/>
    <n v="10.520482758620702"/>
    <n v="241.97110344827615"/>
    <n v="1141.9388965517239"/>
  </r>
  <r>
    <n v="4815"/>
    <x v="706"/>
    <x v="0"/>
    <s v="PROD-008"/>
    <x v="5"/>
    <n v="-6"/>
    <n v="0"/>
    <n v="94.89"/>
    <s v="Venta"/>
    <s v="EducaTech"/>
    <n v="569.34"/>
    <n v="18.458651685393257"/>
    <n v="110.75191011235954"/>
    <n v="458.58808988764048"/>
  </r>
  <r>
    <n v="4816"/>
    <x v="707"/>
    <x v="1"/>
    <s v="PROD-009"/>
    <x v="3"/>
    <n v="30"/>
    <n v="149.29"/>
    <n v="0"/>
    <s v="Fabricación"/>
    <s v="N/A"/>
    <n v="0"/>
    <n v="66.956770642201846"/>
    <n v="0"/>
    <n v="0"/>
  </r>
  <r>
    <n v="4817"/>
    <x v="707"/>
    <x v="0"/>
    <s v="PROD-002"/>
    <x v="2"/>
    <n v="-45"/>
    <n v="0"/>
    <n v="895.51"/>
    <s v="Venta"/>
    <s v="Venta Directa Online"/>
    <n v="40297.949999999997"/>
    <n v="206.67616747181975"/>
    <n v="9300.4275362318895"/>
    <n v="30997.522463768109"/>
  </r>
  <r>
    <n v="4818"/>
    <x v="707"/>
    <x v="0"/>
    <s v="PROD-007"/>
    <x v="0"/>
    <n v="-13"/>
    <n v="0"/>
    <n v="131.12"/>
    <s v="Venta"/>
    <s v="EducaTech"/>
    <n v="1704.56"/>
    <n v="28.701865793780652"/>
    <n v="373.12425531914846"/>
    <n v="1331.4357446808515"/>
  </r>
  <r>
    <n v="4819"/>
    <x v="707"/>
    <x v="0"/>
    <s v="PROD-009"/>
    <x v="3"/>
    <n v="-25"/>
    <n v="0"/>
    <n v="298.47000000000003"/>
    <s v="Venta"/>
    <s v="EducaTech"/>
    <n v="7461.7500000000009"/>
    <n v="66.956770642201846"/>
    <n v="1673.9192660550461"/>
    <n v="5787.8307339449548"/>
  </r>
  <r>
    <n v="4820"/>
    <x v="707"/>
    <x v="0"/>
    <s v="PROD-002"/>
    <x v="2"/>
    <n v="-50"/>
    <n v="0"/>
    <n v="903.24"/>
    <s v="Venta"/>
    <s v="PC Gamers World"/>
    <n v="45162"/>
    <n v="206.67616747181975"/>
    <n v="10333.808373590988"/>
    <n v="34828.19162640901"/>
  </r>
  <r>
    <n v="4821"/>
    <x v="707"/>
    <x v="1"/>
    <s v="PROD-001"/>
    <x v="6"/>
    <n v="27"/>
    <n v="253.71"/>
    <n v="0"/>
    <s v="Fabricación"/>
    <s v="N/A"/>
    <n v="0"/>
    <n v="111.99406451612904"/>
    <n v="0"/>
    <n v="0"/>
  </r>
  <r>
    <n v="4822"/>
    <x v="708"/>
    <x v="0"/>
    <s v="PROD-002"/>
    <x v="2"/>
    <n v="-21"/>
    <n v="0"/>
    <n v="905.88"/>
    <s v="Venta"/>
    <s v="PC Gamers World"/>
    <n v="19023.48"/>
    <n v="206.67616747181975"/>
    <n v="4340.1995169082147"/>
    <n v="14683.280483091785"/>
  </r>
  <r>
    <n v="4823"/>
    <x v="708"/>
    <x v="0"/>
    <s v="PROD-003"/>
    <x v="1"/>
    <n v="-12"/>
    <n v="0"/>
    <n v="161.09"/>
    <s v="Venta"/>
    <s v="Venta Directa Online"/>
    <n v="1933.08"/>
    <n v="38.917210440456756"/>
    <n v="467.00652528548108"/>
    <n v="1466.0734747145189"/>
  </r>
  <r>
    <n v="4824"/>
    <x v="708"/>
    <x v="2"/>
    <s v="PROD-004"/>
    <x v="9"/>
    <n v="62"/>
    <n v="183.4"/>
    <n v="0"/>
    <s v="Compra"/>
    <s v="PowerCell Co,"/>
    <n v="0"/>
    <n v="81.910562499999997"/>
    <n v="0"/>
    <n v="0"/>
  </r>
  <r>
    <n v="4825"/>
    <x v="708"/>
    <x v="0"/>
    <s v="PROD-006"/>
    <x v="7"/>
    <n v="-37"/>
    <n v="0"/>
    <n v="79.39"/>
    <s v="Venta"/>
    <s v="EducaTech"/>
    <n v="2937.43"/>
    <n v="15.49574137931034"/>
    <n v="573.34243103448262"/>
    <n v="2364.0875689655172"/>
  </r>
  <r>
    <n v="4826"/>
    <x v="708"/>
    <x v="0"/>
    <s v="PROD-002"/>
    <x v="2"/>
    <n v="-25"/>
    <n v="0"/>
    <n v="894.22"/>
    <s v="Venta"/>
    <s v="CorpTech Solutions"/>
    <n v="22355.5"/>
    <n v="206.67616747181975"/>
    <n v="5166.9041867954938"/>
    <n v="17188.595813204505"/>
  </r>
  <r>
    <n v="4827"/>
    <x v="708"/>
    <x v="0"/>
    <s v="PROD-008"/>
    <x v="5"/>
    <n v="-15"/>
    <n v="0"/>
    <n v="95.91"/>
    <s v="Venta"/>
    <s v="EducaTech"/>
    <n v="1438.6499999999999"/>
    <n v="18.458651685393257"/>
    <n v="276.87977528089885"/>
    <n v="1161.770224719101"/>
  </r>
  <r>
    <n v="4828"/>
    <x v="708"/>
    <x v="1"/>
    <s v="PROD-002"/>
    <x v="2"/>
    <n v="82"/>
    <n v="455.32"/>
    <n v="0"/>
    <s v="Fabricación"/>
    <s v="N/A"/>
    <n v="0"/>
    <n v="206.67616747181975"/>
    <n v="0"/>
    <n v="0"/>
  </r>
  <r>
    <n v="4829"/>
    <x v="709"/>
    <x v="2"/>
    <s v="PROD-010"/>
    <x v="4"/>
    <n v="124"/>
    <n v="25.36"/>
    <n v="0"/>
    <s v="Compra"/>
    <s v="Componentes Globales"/>
    <n v="0"/>
    <n v="10.520482758620702"/>
    <n v="0"/>
    <n v="0"/>
  </r>
  <r>
    <n v="4830"/>
    <x v="709"/>
    <x v="0"/>
    <s v="PROD-002"/>
    <x v="2"/>
    <n v="-45"/>
    <n v="0"/>
    <n v="898.78"/>
    <s v="Venta"/>
    <s v="EducaTech"/>
    <n v="40445.1"/>
    <n v="206.67616747181975"/>
    <n v="9300.4275362318895"/>
    <n v="31144.672463768111"/>
  </r>
  <r>
    <n v="4831"/>
    <x v="709"/>
    <x v="0"/>
    <s v="PROD-002"/>
    <x v="2"/>
    <n v="-43"/>
    <n v="0"/>
    <n v="891.77"/>
    <s v="Venta"/>
    <s v="Global Office"/>
    <n v="38346.11"/>
    <n v="206.67616747181975"/>
    <n v="8887.0752012882494"/>
    <n v="29459.034798711749"/>
  </r>
  <r>
    <n v="4832"/>
    <x v="709"/>
    <x v="0"/>
    <s v="PROD-003"/>
    <x v="1"/>
    <n v="-30"/>
    <n v="0"/>
    <n v="160.19"/>
    <s v="Venta"/>
    <s v="Global Office"/>
    <n v="4805.7"/>
    <n v="38.917210440456756"/>
    <n v="1167.5163132137027"/>
    <n v="3638.1836867862971"/>
  </r>
  <r>
    <n v="4833"/>
    <x v="709"/>
    <x v="0"/>
    <s v="PROD-007"/>
    <x v="0"/>
    <n v="-23"/>
    <n v="0"/>
    <n v="128.74"/>
    <s v="Venta"/>
    <s v="Venta Directa Online"/>
    <n v="2961.0200000000004"/>
    <n v="28.701865793780652"/>
    <n v="660.14291325695501"/>
    <n v="2300.8770867430453"/>
  </r>
  <r>
    <n v="4834"/>
    <x v="709"/>
    <x v="2"/>
    <s v="PROD-004"/>
    <x v="9"/>
    <n v="229"/>
    <n v="178.58"/>
    <n v="0"/>
    <s v="Compra"/>
    <s v="PowerCell Co,"/>
    <n v="0"/>
    <n v="81.910562499999997"/>
    <n v="0"/>
    <n v="0"/>
  </r>
  <r>
    <n v="4835"/>
    <x v="709"/>
    <x v="2"/>
    <s v="PROD-005"/>
    <x v="8"/>
    <n v="154"/>
    <n v="118.51"/>
    <n v="0"/>
    <s v="Compra"/>
    <s v="VisionParts"/>
    <n v="0"/>
    <n v="54.214840425531932"/>
    <n v="0"/>
    <n v="0"/>
  </r>
  <r>
    <n v="4836"/>
    <x v="710"/>
    <x v="0"/>
    <s v="PROD-002"/>
    <x v="2"/>
    <n v="-16"/>
    <n v="0"/>
    <n v="900.51"/>
    <s v="Venta"/>
    <s v="CorpTech Solutions"/>
    <n v="14408.16"/>
    <n v="206.67616747181975"/>
    <n v="3306.818679549116"/>
    <n v="11101.341320450883"/>
  </r>
  <r>
    <n v="4837"/>
    <x v="710"/>
    <x v="0"/>
    <s v="PROD-002"/>
    <x v="2"/>
    <n v="-5"/>
    <n v="0"/>
    <n v="907.63"/>
    <s v="Venta"/>
    <s v="Venta Directa Online"/>
    <n v="4538.1499999999996"/>
    <n v="206.67616747181975"/>
    <n v="1033.3808373590987"/>
    <n v="3504.769162640901"/>
  </r>
  <r>
    <n v="4838"/>
    <x v="710"/>
    <x v="0"/>
    <s v="PROD-010"/>
    <x v="4"/>
    <n v="-18"/>
    <n v="0"/>
    <n v="60.18"/>
    <s v="Venta"/>
    <s v="EducaTech"/>
    <n v="1083.24"/>
    <n v="10.520482758620702"/>
    <n v="189.36868965517263"/>
    <n v="893.87131034482741"/>
  </r>
  <r>
    <n v="4839"/>
    <x v="710"/>
    <x v="0"/>
    <s v="PROD-003"/>
    <x v="1"/>
    <n v="-31"/>
    <n v="0"/>
    <n v="160.15"/>
    <s v="Venta"/>
    <s v="EducaTech"/>
    <n v="4964.6500000000005"/>
    <n v="38.917210440456756"/>
    <n v="1206.4335236541594"/>
    <n v="3758.2164763458413"/>
  </r>
  <r>
    <n v="4840"/>
    <x v="710"/>
    <x v="0"/>
    <s v="PROD-008"/>
    <x v="5"/>
    <n v="-10"/>
    <n v="0"/>
    <n v="95.01"/>
    <s v="Venta"/>
    <s v="EducaTech"/>
    <n v="950.1"/>
    <n v="18.458651685393257"/>
    <n v="184.58651685393255"/>
    <n v="765.51348314606753"/>
  </r>
  <r>
    <n v="4841"/>
    <x v="710"/>
    <x v="0"/>
    <s v="PROD-009"/>
    <x v="3"/>
    <n v="-29"/>
    <n v="0"/>
    <n v="301.94"/>
    <s v="Venta"/>
    <s v="CorpTech Solutions"/>
    <n v="8756.26"/>
    <n v="66.956770642201846"/>
    <n v="1941.7463486238535"/>
    <n v="6814.5136513761463"/>
  </r>
  <r>
    <n v="4842"/>
    <x v="710"/>
    <x v="0"/>
    <s v="PROD-001"/>
    <x v="6"/>
    <n v="-47"/>
    <n v="0"/>
    <n v="501.24"/>
    <s v="Venta"/>
    <s v="PC Gamers World"/>
    <n v="23558.28"/>
    <n v="111.99406451612904"/>
    <n v="5263.721032258065"/>
    <n v="18294.558967741934"/>
  </r>
  <r>
    <n v="4843"/>
    <x v="711"/>
    <x v="0"/>
    <s v="PROD-005"/>
    <x v="8"/>
    <n v="-9"/>
    <n v="0"/>
    <n v="220.59"/>
    <s v="Venta"/>
    <s v="PC Gamers World"/>
    <n v="1985.31"/>
    <n v="54.214840425531932"/>
    <n v="487.93356382978737"/>
    <n v="1497.3764361702126"/>
  </r>
  <r>
    <n v="4844"/>
    <x v="711"/>
    <x v="0"/>
    <s v="PROD-009"/>
    <x v="3"/>
    <n v="-34"/>
    <n v="0"/>
    <n v="297.95999999999998"/>
    <s v="Venta"/>
    <s v="Venta Directa Online"/>
    <n v="10130.64"/>
    <n v="66.956770642201846"/>
    <n v="2276.530201834863"/>
    <n v="7854.1097981651365"/>
  </r>
  <r>
    <n v="4845"/>
    <x v="711"/>
    <x v="2"/>
    <s v="PROD-005"/>
    <x v="8"/>
    <n v="84"/>
    <n v="119.01"/>
    <n v="0"/>
    <s v="Compra"/>
    <s v="Componentes Globales"/>
    <n v="0"/>
    <n v="54.214840425531932"/>
    <n v="0"/>
    <n v="0"/>
  </r>
  <r>
    <n v="4846"/>
    <x v="711"/>
    <x v="0"/>
    <s v="PROD-008"/>
    <x v="5"/>
    <n v="-11"/>
    <n v="0"/>
    <n v="94.28"/>
    <s v="Venta"/>
    <s v="Venta Directa Online"/>
    <n v="1037.08"/>
    <n v="18.458651685393257"/>
    <n v="203.04516853932583"/>
    <n v="834.03483146067413"/>
  </r>
  <r>
    <n v="4847"/>
    <x v="711"/>
    <x v="2"/>
    <s v="PROD-003"/>
    <x v="1"/>
    <n v="121"/>
    <n v="86.29"/>
    <n v="0"/>
    <s v="Compra"/>
    <s v="TechSupplies Inc,"/>
    <n v="0"/>
    <n v="38.917210440456756"/>
    <n v="0"/>
    <n v="0"/>
  </r>
  <r>
    <n v="4848"/>
    <x v="711"/>
    <x v="0"/>
    <s v="PROD-008"/>
    <x v="5"/>
    <n v="-8"/>
    <n v="0"/>
    <n v="94.61"/>
    <s v="Venta"/>
    <s v="Venta Directa Online"/>
    <n v="756.88"/>
    <n v="18.458651685393257"/>
    <n v="147.66921348314605"/>
    <n v="609.21078651685389"/>
  </r>
  <r>
    <n v="4849"/>
    <x v="711"/>
    <x v="2"/>
    <s v="PROD-010"/>
    <x v="4"/>
    <n v="296"/>
    <n v="24.71"/>
    <n v="0"/>
    <s v="Compra"/>
    <s v="TechSupplies Inc,"/>
    <n v="0"/>
    <n v="10.520482758620702"/>
    <n v="0"/>
    <n v="0"/>
  </r>
  <r>
    <n v="4850"/>
    <x v="712"/>
    <x v="2"/>
    <s v="PROD-004"/>
    <x v="9"/>
    <n v="93"/>
    <n v="180.31"/>
    <n v="0"/>
    <s v="Compra"/>
    <s v="PowerCell Co,"/>
    <n v="0"/>
    <n v="81.910562499999997"/>
    <n v="0"/>
    <n v="0"/>
  </r>
  <r>
    <n v="4851"/>
    <x v="712"/>
    <x v="1"/>
    <s v="PROD-001"/>
    <x v="6"/>
    <n v="68"/>
    <n v="252.45"/>
    <n v="0"/>
    <s v="Fabricación"/>
    <s v="N/A"/>
    <n v="0"/>
    <n v="111.99406451612904"/>
    <n v="0"/>
    <n v="0"/>
  </r>
  <r>
    <n v="4852"/>
    <x v="712"/>
    <x v="2"/>
    <s v="PROD-010"/>
    <x v="4"/>
    <n v="116"/>
    <n v="24.72"/>
    <n v="0"/>
    <s v="Compra"/>
    <s v="TechSupplies Inc,"/>
    <n v="0"/>
    <n v="10.520482758620702"/>
    <n v="0"/>
    <n v="0"/>
  </r>
  <r>
    <n v="4853"/>
    <x v="712"/>
    <x v="2"/>
    <s v="PROD-006"/>
    <x v="7"/>
    <n v="57"/>
    <n v="35.380000000000003"/>
    <n v="0"/>
    <s v="Compra"/>
    <s v="TechSupplies Inc,"/>
    <n v="0"/>
    <n v="15.49574137931034"/>
    <n v="0"/>
    <n v="0"/>
  </r>
  <r>
    <n v="4854"/>
    <x v="712"/>
    <x v="2"/>
    <s v="PROD-003"/>
    <x v="1"/>
    <n v="215"/>
    <n v="86.43"/>
    <n v="0"/>
    <s v="Compra"/>
    <s v="VisionParts"/>
    <n v="0"/>
    <n v="38.917210440456756"/>
    <n v="0"/>
    <n v="0"/>
  </r>
  <r>
    <n v="4855"/>
    <x v="712"/>
    <x v="2"/>
    <s v="PROD-010"/>
    <x v="4"/>
    <n v="223"/>
    <n v="25.46"/>
    <n v="0"/>
    <s v="Compra"/>
    <s v="PowerCell Co,"/>
    <n v="0"/>
    <n v="10.520482758620702"/>
    <n v="0"/>
    <n v="0"/>
  </r>
  <r>
    <n v="4856"/>
    <x v="712"/>
    <x v="0"/>
    <s v="PROD-007"/>
    <x v="0"/>
    <n v="-10"/>
    <n v="0"/>
    <n v="129.08000000000001"/>
    <s v="Venta"/>
    <s v="CorpTech Solutions"/>
    <n v="1290.8000000000002"/>
    <n v="28.701865793780652"/>
    <n v="287.01865793780649"/>
    <n v="1003.7813420621937"/>
  </r>
  <r>
    <n v="4857"/>
    <x v="713"/>
    <x v="2"/>
    <s v="PROD-010"/>
    <x v="4"/>
    <n v="187"/>
    <n v="25.27"/>
    <n v="0"/>
    <s v="Compra"/>
    <s v="PowerCell Co,"/>
    <n v="0"/>
    <n v="10.520482758620702"/>
    <n v="0"/>
    <n v="0"/>
  </r>
  <r>
    <n v="4858"/>
    <x v="713"/>
    <x v="0"/>
    <s v="PROD-008"/>
    <x v="5"/>
    <n v="-21"/>
    <n v="0"/>
    <n v="95.26"/>
    <s v="Venta"/>
    <s v="CorpTech Solutions"/>
    <n v="2000.46"/>
    <n v="18.458651685393257"/>
    <n v="387.63168539325841"/>
    <n v="1612.8283146067415"/>
  </r>
  <r>
    <n v="4859"/>
    <x v="713"/>
    <x v="1"/>
    <s v="PROD-001"/>
    <x v="6"/>
    <n v="69"/>
    <n v="247.19"/>
    <n v="0"/>
    <s v="Fabricación"/>
    <s v="N/A"/>
    <n v="0"/>
    <n v="111.99406451612904"/>
    <n v="0"/>
    <n v="0"/>
  </r>
  <r>
    <n v="4860"/>
    <x v="713"/>
    <x v="2"/>
    <s v="PROD-007"/>
    <x v="0"/>
    <n v="170"/>
    <n v="65.52"/>
    <n v="0"/>
    <s v="Compra"/>
    <s v="Componentes Globales"/>
    <n v="0"/>
    <n v="28.701865793780652"/>
    <n v="0"/>
    <n v="0"/>
  </r>
  <r>
    <n v="4861"/>
    <x v="713"/>
    <x v="0"/>
    <s v="PROD-001"/>
    <x v="6"/>
    <n v="-31"/>
    <n v="0"/>
    <n v="499.75"/>
    <s v="Venta"/>
    <s v="Global Office"/>
    <n v="15492.25"/>
    <n v="111.99406451612904"/>
    <n v="3471.8160000000003"/>
    <n v="12020.433999999999"/>
  </r>
  <r>
    <n v="4862"/>
    <x v="713"/>
    <x v="2"/>
    <s v="PROD-010"/>
    <x v="4"/>
    <n v="124"/>
    <n v="25.49"/>
    <n v="0"/>
    <s v="Compra"/>
    <s v="VisionParts"/>
    <n v="0"/>
    <n v="10.520482758620702"/>
    <n v="0"/>
    <n v="0"/>
  </r>
  <r>
    <n v="4863"/>
    <x v="714"/>
    <x v="0"/>
    <s v="PROD-003"/>
    <x v="1"/>
    <n v="-42"/>
    <n v="0"/>
    <n v="158.4"/>
    <s v="Venta"/>
    <s v="Global Office"/>
    <n v="6652.8"/>
    <n v="38.917210440456756"/>
    <n v="1634.5228384991838"/>
    <n v="5018.2771615008169"/>
  </r>
  <r>
    <n v="4864"/>
    <x v="714"/>
    <x v="2"/>
    <s v="PROD-006"/>
    <x v="7"/>
    <n v="103"/>
    <n v="36.47"/>
    <n v="0"/>
    <s v="Compra"/>
    <s v="TechSupplies Inc,"/>
    <n v="0"/>
    <n v="15.49574137931034"/>
    <n v="0"/>
    <n v="0"/>
  </r>
  <r>
    <n v="4865"/>
    <x v="714"/>
    <x v="2"/>
    <s v="PROD-008"/>
    <x v="5"/>
    <n v="81"/>
    <n v="45.74"/>
    <n v="0"/>
    <s v="Compra"/>
    <s v="VisionParts"/>
    <n v="0"/>
    <n v="18.458651685393257"/>
    <n v="0"/>
    <n v="0"/>
  </r>
  <r>
    <n v="4866"/>
    <x v="714"/>
    <x v="2"/>
    <s v="PROD-006"/>
    <x v="7"/>
    <n v="94"/>
    <n v="35.659999999999997"/>
    <n v="0"/>
    <s v="Compra"/>
    <s v="TechSupplies Inc,"/>
    <n v="0"/>
    <n v="15.49574137931034"/>
    <n v="0"/>
    <n v="0"/>
  </r>
  <r>
    <n v="4867"/>
    <x v="714"/>
    <x v="2"/>
    <s v="PROD-005"/>
    <x v="8"/>
    <n v="244"/>
    <n v="118.7"/>
    <n v="0"/>
    <s v="Compra"/>
    <s v="PowerCell Co,"/>
    <n v="0"/>
    <n v="54.214840425531932"/>
    <n v="0"/>
    <n v="0"/>
  </r>
  <r>
    <n v="4868"/>
    <x v="714"/>
    <x v="2"/>
    <s v="PROD-006"/>
    <x v="7"/>
    <n v="92"/>
    <n v="35.64"/>
    <n v="0"/>
    <s v="Compra"/>
    <s v="TechSupplies Inc,"/>
    <n v="0"/>
    <n v="15.49574137931034"/>
    <n v="0"/>
    <n v="0"/>
  </r>
  <r>
    <n v="4869"/>
    <x v="714"/>
    <x v="0"/>
    <s v="PROD-002"/>
    <x v="2"/>
    <n v="-10"/>
    <n v="0"/>
    <n v="907.11"/>
    <s v="Venta"/>
    <s v="EducaTech"/>
    <n v="9071.1"/>
    <n v="206.67616747181975"/>
    <n v="2066.7616747181974"/>
    <n v="7004.338325281803"/>
  </r>
  <r>
    <n v="4870"/>
    <x v="715"/>
    <x v="1"/>
    <s v="PROD-002"/>
    <x v="2"/>
    <n v="84"/>
    <n v="441.57"/>
    <n v="0"/>
    <s v="Fabricación"/>
    <s v="N/A"/>
    <n v="0"/>
    <n v="206.67616747181975"/>
    <n v="0"/>
    <n v="0"/>
  </r>
  <r>
    <n v="4871"/>
    <x v="715"/>
    <x v="0"/>
    <s v="PROD-001"/>
    <x v="6"/>
    <n v="-46"/>
    <n v="0"/>
    <n v="498.71"/>
    <s v="Venta"/>
    <s v="Global Office"/>
    <n v="22940.66"/>
    <n v="111.99406451612904"/>
    <n v="5151.7269677419363"/>
    <n v="17788.933032258064"/>
  </r>
  <r>
    <n v="4872"/>
    <x v="715"/>
    <x v="2"/>
    <s v="PROD-008"/>
    <x v="5"/>
    <n v="242"/>
    <n v="44.89"/>
    <n v="0"/>
    <s v="Compra"/>
    <s v="PowerCell Co,"/>
    <n v="0"/>
    <n v="18.458651685393257"/>
    <n v="0"/>
    <n v="0"/>
  </r>
  <r>
    <n v="4873"/>
    <x v="715"/>
    <x v="0"/>
    <s v="PROD-006"/>
    <x v="7"/>
    <n v="-27"/>
    <n v="0"/>
    <n v="79.739999999999995"/>
    <s v="Venta"/>
    <s v="Venta Directa Online"/>
    <n v="2152.98"/>
    <n v="15.49574137931034"/>
    <n v="418.38501724137916"/>
    <n v="1734.594982758621"/>
  </r>
  <r>
    <n v="4874"/>
    <x v="715"/>
    <x v="0"/>
    <s v="PROD-006"/>
    <x v="7"/>
    <n v="-12"/>
    <n v="0"/>
    <n v="79.790000000000006"/>
    <s v="Venta"/>
    <s v="PC Gamers World"/>
    <n v="957.48"/>
    <n v="15.49574137931034"/>
    <n v="185.94889655172409"/>
    <n v="771.53110344827587"/>
  </r>
  <r>
    <n v="4875"/>
    <x v="715"/>
    <x v="2"/>
    <s v="PROD-006"/>
    <x v="7"/>
    <n v="226"/>
    <n v="36.17"/>
    <n v="0"/>
    <s v="Compra"/>
    <s v="PowerCell Co,"/>
    <n v="0"/>
    <n v="15.49574137931034"/>
    <n v="0"/>
    <n v="0"/>
  </r>
  <r>
    <n v="4876"/>
    <x v="715"/>
    <x v="0"/>
    <s v="PROD-007"/>
    <x v="0"/>
    <n v="-37"/>
    <n v="0"/>
    <n v="130.15"/>
    <s v="Venta"/>
    <s v="EducaTech"/>
    <n v="4815.55"/>
    <n v="28.701865793780652"/>
    <n v="1061.9690343698842"/>
    <n v="3753.5809656301162"/>
  </r>
  <r>
    <n v="4877"/>
    <x v="716"/>
    <x v="0"/>
    <s v="PROD-006"/>
    <x v="7"/>
    <n v="-43"/>
    <n v="0"/>
    <n v="80.02"/>
    <s v="Venta"/>
    <s v="EducaTech"/>
    <n v="3440.8599999999997"/>
    <n v="15.49574137931034"/>
    <n v="666.31687931034458"/>
    <n v="2774.5431206896551"/>
  </r>
  <r>
    <n v="4878"/>
    <x v="716"/>
    <x v="0"/>
    <s v="PROD-003"/>
    <x v="1"/>
    <n v="-13"/>
    <n v="0"/>
    <n v="160.87"/>
    <s v="Venta"/>
    <s v="Venta Directa Online"/>
    <n v="2091.31"/>
    <n v="38.917210440456756"/>
    <n v="505.92373572593783"/>
    <n v="1585.3862642740621"/>
  </r>
  <r>
    <n v="4879"/>
    <x v="716"/>
    <x v="2"/>
    <s v="PROD-003"/>
    <x v="1"/>
    <n v="205"/>
    <n v="86.5"/>
    <n v="0"/>
    <s v="Compra"/>
    <s v="PowerCell Co,"/>
    <n v="0"/>
    <n v="38.917210440456756"/>
    <n v="0"/>
    <n v="0"/>
  </r>
  <r>
    <n v="4880"/>
    <x v="716"/>
    <x v="1"/>
    <s v="PROD-001"/>
    <x v="6"/>
    <n v="25"/>
    <n v="248.78"/>
    <n v="0"/>
    <s v="Fabricación"/>
    <s v="N/A"/>
    <n v="0"/>
    <n v="111.99406451612904"/>
    <n v="0"/>
    <n v="0"/>
  </r>
  <r>
    <n v="4881"/>
    <x v="716"/>
    <x v="0"/>
    <s v="PROD-004"/>
    <x v="9"/>
    <n v="-45"/>
    <n v="0"/>
    <n v="348.61"/>
    <s v="Venta"/>
    <s v="EducaTech"/>
    <n v="15687.45"/>
    <n v="81.910562499999997"/>
    <n v="3685.9753124999997"/>
    <n v="12001.474687500002"/>
  </r>
  <r>
    <n v="4882"/>
    <x v="716"/>
    <x v="0"/>
    <s v="PROD-008"/>
    <x v="5"/>
    <n v="-28"/>
    <n v="0"/>
    <n v="94.59"/>
    <s v="Venta"/>
    <s v="PC Gamers World"/>
    <n v="2648.52"/>
    <n v="18.458651685393257"/>
    <n v="516.84224719101121"/>
    <n v="2131.6777528089888"/>
  </r>
  <r>
    <n v="4883"/>
    <x v="716"/>
    <x v="2"/>
    <s v="PROD-004"/>
    <x v="9"/>
    <n v="56"/>
    <n v="178.66"/>
    <n v="0"/>
    <s v="Compra"/>
    <s v="TechSupplies Inc,"/>
    <n v="0"/>
    <n v="81.910562499999997"/>
    <n v="0"/>
    <n v="0"/>
  </r>
  <r>
    <n v="4884"/>
    <x v="717"/>
    <x v="0"/>
    <s v="PROD-007"/>
    <x v="0"/>
    <n v="-18"/>
    <n v="0"/>
    <n v="130.12"/>
    <s v="Venta"/>
    <s v="CorpTech Solutions"/>
    <n v="2342.16"/>
    <n v="28.701865793780652"/>
    <n v="516.63358428805168"/>
    <n v="1825.5264157119482"/>
  </r>
  <r>
    <n v="4885"/>
    <x v="717"/>
    <x v="0"/>
    <s v="PROD-003"/>
    <x v="1"/>
    <n v="-42"/>
    <n v="0"/>
    <n v="159.62"/>
    <s v="Venta"/>
    <s v="PC Gamers World"/>
    <n v="6704.04"/>
    <n v="38.917210440456756"/>
    <n v="1634.5228384991838"/>
    <n v="5069.5171615008167"/>
  </r>
  <r>
    <n v="4886"/>
    <x v="717"/>
    <x v="0"/>
    <s v="PROD-008"/>
    <x v="5"/>
    <n v="-25"/>
    <n v="0"/>
    <n v="95.02"/>
    <s v="Venta"/>
    <s v="PC Gamers World"/>
    <n v="2375.5"/>
    <n v="18.458651685393257"/>
    <n v="461.46629213483141"/>
    <n v="1914.0337078651687"/>
  </r>
  <r>
    <n v="4887"/>
    <x v="717"/>
    <x v="2"/>
    <s v="PROD-010"/>
    <x v="4"/>
    <n v="215"/>
    <n v="24.84"/>
    <n v="0"/>
    <s v="Compra"/>
    <s v="Componentes Globales"/>
    <n v="0"/>
    <n v="10.520482758620702"/>
    <n v="0"/>
    <n v="0"/>
  </r>
  <r>
    <n v="4888"/>
    <x v="717"/>
    <x v="0"/>
    <s v="PROD-005"/>
    <x v="8"/>
    <n v="-24"/>
    <n v="0"/>
    <n v="218.74"/>
    <s v="Venta"/>
    <s v="CorpTech Solutions"/>
    <n v="5249.76"/>
    <n v="54.214840425531932"/>
    <n v="1301.1561702127665"/>
    <n v="3948.6038297872337"/>
  </r>
  <r>
    <n v="4889"/>
    <x v="717"/>
    <x v="2"/>
    <s v="PROD-005"/>
    <x v="8"/>
    <n v="182"/>
    <n v="121.36"/>
    <n v="0"/>
    <s v="Compra"/>
    <s v="PowerCell Co,"/>
    <n v="0"/>
    <n v="54.214840425531932"/>
    <n v="0"/>
    <n v="0"/>
  </r>
  <r>
    <n v="4890"/>
    <x v="717"/>
    <x v="0"/>
    <s v="PROD-007"/>
    <x v="0"/>
    <n v="-22"/>
    <n v="0"/>
    <n v="129.54"/>
    <s v="Venta"/>
    <s v="PC Gamers World"/>
    <n v="2849.8799999999997"/>
    <n v="28.701865793780652"/>
    <n v="631.4410474631743"/>
    <n v="2218.4389525368251"/>
  </r>
  <r>
    <n v="4891"/>
    <x v="718"/>
    <x v="0"/>
    <s v="PROD-010"/>
    <x v="4"/>
    <n v="-37"/>
    <n v="0"/>
    <n v="59.82"/>
    <s v="Venta"/>
    <s v="Global Office"/>
    <n v="2213.34"/>
    <n v="10.520482758620702"/>
    <n v="389.25786206896595"/>
    <n v="1824.0821379310341"/>
  </r>
  <r>
    <n v="4892"/>
    <x v="718"/>
    <x v="2"/>
    <s v="PROD-004"/>
    <x v="9"/>
    <n v="80"/>
    <n v="176.82"/>
    <n v="0"/>
    <s v="Compra"/>
    <s v="VisionParts"/>
    <n v="0"/>
    <n v="81.910562499999997"/>
    <n v="0"/>
    <n v="0"/>
  </r>
  <r>
    <n v="4893"/>
    <x v="718"/>
    <x v="1"/>
    <s v="PROD-001"/>
    <x v="6"/>
    <n v="85"/>
    <n v="251.34"/>
    <n v="0"/>
    <s v="Fabricación"/>
    <s v="N/A"/>
    <n v="0"/>
    <n v="111.99406451612904"/>
    <n v="0"/>
    <n v="0"/>
  </r>
  <r>
    <n v="4894"/>
    <x v="718"/>
    <x v="2"/>
    <s v="PROD-010"/>
    <x v="4"/>
    <n v="198"/>
    <n v="25.43"/>
    <n v="0"/>
    <s v="Compra"/>
    <s v="Componentes Globales"/>
    <n v="0"/>
    <n v="10.520482758620702"/>
    <n v="0"/>
    <n v="0"/>
  </r>
  <r>
    <n v="4895"/>
    <x v="718"/>
    <x v="2"/>
    <s v="PROD-004"/>
    <x v="9"/>
    <n v="181"/>
    <n v="178.14"/>
    <n v="0"/>
    <s v="Compra"/>
    <s v="VisionParts"/>
    <n v="0"/>
    <n v="81.910562499999997"/>
    <n v="0"/>
    <n v="0"/>
  </r>
  <r>
    <n v="4896"/>
    <x v="718"/>
    <x v="0"/>
    <s v="PROD-007"/>
    <x v="0"/>
    <n v="-14"/>
    <n v="0"/>
    <n v="129.30000000000001"/>
    <s v="Venta"/>
    <s v="EducaTech"/>
    <n v="1810.2000000000003"/>
    <n v="28.701865793780652"/>
    <n v="401.82612111292912"/>
    <n v="1408.3738788870712"/>
  </r>
  <r>
    <n v="4897"/>
    <x v="719"/>
    <x v="0"/>
    <s v="PROD-004"/>
    <x v="9"/>
    <n v="-44"/>
    <n v="0"/>
    <n v="348.77"/>
    <s v="Venta"/>
    <s v="CorpTech Solutions"/>
    <n v="15345.88"/>
    <n v="81.910562499999997"/>
    <n v="3604.06475"/>
    <n v="11741.81525"/>
  </r>
  <r>
    <n v="4898"/>
    <x v="719"/>
    <x v="0"/>
    <s v="PROD-003"/>
    <x v="1"/>
    <n v="-6"/>
    <n v="0"/>
    <n v="159.16999999999999"/>
    <s v="Venta"/>
    <s v="Global Office"/>
    <n v="955.02"/>
    <n v="38.917210440456756"/>
    <n v="233.50326264274054"/>
    <n v="721.51673735725944"/>
  </r>
  <r>
    <n v="4899"/>
    <x v="719"/>
    <x v="0"/>
    <s v="PROD-009"/>
    <x v="3"/>
    <n v="-15"/>
    <n v="0"/>
    <n v="297"/>
    <s v="Venta"/>
    <s v="EducaTech"/>
    <n v="4455"/>
    <n v="66.956770642201846"/>
    <n v="1004.3515596330277"/>
    <n v="3450.6484403669724"/>
  </r>
  <r>
    <n v="4900"/>
    <x v="719"/>
    <x v="2"/>
    <s v="PROD-010"/>
    <x v="4"/>
    <n v="206"/>
    <n v="25.26"/>
    <n v="0"/>
    <s v="Compra"/>
    <s v="TechSupplies Inc,"/>
    <n v="0"/>
    <n v="10.520482758620702"/>
    <n v="0"/>
    <n v="0"/>
  </r>
  <r>
    <n v="4901"/>
    <x v="719"/>
    <x v="2"/>
    <s v="PROD-008"/>
    <x v="5"/>
    <n v="79"/>
    <n v="45.64"/>
    <n v="0"/>
    <s v="Compra"/>
    <s v="TechSupplies Inc,"/>
    <n v="0"/>
    <n v="18.458651685393257"/>
    <n v="0"/>
    <n v="0"/>
  </r>
  <r>
    <n v="4902"/>
    <x v="719"/>
    <x v="0"/>
    <s v="PROD-008"/>
    <x v="5"/>
    <n v="-9"/>
    <n v="0"/>
    <n v="95.82"/>
    <s v="Venta"/>
    <s v="CorpTech Solutions"/>
    <n v="862.37999999999988"/>
    <n v="18.458651685393257"/>
    <n v="166.1278651685393"/>
    <n v="696.25213483146058"/>
  </r>
  <r>
    <n v="4903"/>
    <x v="719"/>
    <x v="0"/>
    <s v="PROD-010"/>
    <x v="4"/>
    <n v="-12"/>
    <n v="0"/>
    <n v="60.02"/>
    <s v="Venta"/>
    <s v="CorpTech Solutions"/>
    <n v="720.24"/>
    <n v="10.520482758620702"/>
    <n v="126.24579310344842"/>
    <n v="593.99420689655153"/>
  </r>
  <r>
    <n v="4904"/>
    <x v="720"/>
    <x v="0"/>
    <s v="PROD-010"/>
    <x v="4"/>
    <n v="-48"/>
    <n v="0"/>
    <n v="59.73"/>
    <s v="Venta"/>
    <s v="Venta Directa Online"/>
    <n v="2867.04"/>
    <n v="10.520482758620702"/>
    <n v="504.98317241379368"/>
    <n v="2362.0568275862061"/>
  </r>
  <r>
    <n v="4905"/>
    <x v="720"/>
    <x v="0"/>
    <s v="PROD-007"/>
    <x v="0"/>
    <n v="-47"/>
    <n v="0"/>
    <n v="129.12"/>
    <s v="Venta"/>
    <s v="CorpTech Solutions"/>
    <n v="6068.64"/>
    <n v="28.701865793780652"/>
    <n v="1348.9876923076906"/>
    <n v="4719.6523076923095"/>
  </r>
  <r>
    <n v="4906"/>
    <x v="720"/>
    <x v="2"/>
    <s v="PROD-008"/>
    <x v="5"/>
    <n v="160"/>
    <n v="45.94"/>
    <n v="0"/>
    <s v="Compra"/>
    <s v="Componentes Globales"/>
    <n v="0"/>
    <n v="18.458651685393257"/>
    <n v="0"/>
    <n v="0"/>
  </r>
  <r>
    <n v="4907"/>
    <x v="720"/>
    <x v="0"/>
    <s v="PROD-007"/>
    <x v="0"/>
    <n v="-49"/>
    <n v="0"/>
    <n v="129.44"/>
    <s v="Venta"/>
    <s v="Global Office"/>
    <n v="6342.5599999999995"/>
    <n v="28.701865793780652"/>
    <n v="1406.3914238952518"/>
    <n v="4936.1685761047474"/>
  </r>
  <r>
    <n v="4908"/>
    <x v="720"/>
    <x v="0"/>
    <s v="PROD-001"/>
    <x v="6"/>
    <n v="-14"/>
    <n v="0"/>
    <n v="497.8"/>
    <s v="Venta"/>
    <s v="Global Office"/>
    <n v="6969.2"/>
    <n v="111.99406451612904"/>
    <n v="1567.9169032258067"/>
    <n v="5401.2830967741929"/>
  </r>
  <r>
    <n v="4909"/>
    <x v="720"/>
    <x v="0"/>
    <s v="PROD-010"/>
    <x v="4"/>
    <n v="-36"/>
    <n v="0"/>
    <n v="60.22"/>
    <s v="Venta"/>
    <s v="EducaTech"/>
    <n v="2167.92"/>
    <n v="10.520482758620702"/>
    <n v="378.73737931034526"/>
    <n v="1789.1826206896549"/>
  </r>
  <r>
    <n v="4910"/>
    <x v="720"/>
    <x v="1"/>
    <s v="PROD-001"/>
    <x v="6"/>
    <n v="35"/>
    <n v="254.16"/>
    <n v="0"/>
    <s v="Fabricación"/>
    <s v="N/A"/>
    <n v="0"/>
    <n v="111.99406451612904"/>
    <n v="0"/>
    <n v="0"/>
  </r>
  <r>
    <n v="4911"/>
    <x v="721"/>
    <x v="1"/>
    <s v="PROD-009"/>
    <x v="3"/>
    <n v="49"/>
    <n v="151.69"/>
    <n v="0"/>
    <s v="Fabricación"/>
    <s v="N/A"/>
    <n v="0"/>
    <n v="66.956770642201846"/>
    <n v="0"/>
    <n v="0"/>
  </r>
  <r>
    <n v="4912"/>
    <x v="721"/>
    <x v="2"/>
    <s v="PROD-003"/>
    <x v="1"/>
    <n v="270"/>
    <n v="84.19"/>
    <n v="0"/>
    <s v="Compra"/>
    <s v="PowerCell Co,"/>
    <n v="0"/>
    <n v="38.917210440456756"/>
    <n v="0"/>
    <n v="0"/>
  </r>
  <r>
    <n v="4913"/>
    <x v="721"/>
    <x v="2"/>
    <s v="PROD-003"/>
    <x v="1"/>
    <n v="258"/>
    <n v="86.02"/>
    <n v="0"/>
    <s v="Compra"/>
    <s v="PowerCell Co,"/>
    <n v="0"/>
    <n v="38.917210440456756"/>
    <n v="0"/>
    <n v="0"/>
  </r>
  <r>
    <n v="4914"/>
    <x v="721"/>
    <x v="0"/>
    <s v="PROD-005"/>
    <x v="8"/>
    <n v="-35"/>
    <n v="0"/>
    <n v="218.03"/>
    <s v="Venta"/>
    <s v="PC Gamers World"/>
    <n v="7631.05"/>
    <n v="54.214840425531932"/>
    <n v="1897.5194148936175"/>
    <n v="5733.5305851063822"/>
  </r>
  <r>
    <n v="4915"/>
    <x v="721"/>
    <x v="0"/>
    <s v="PROD-010"/>
    <x v="4"/>
    <n v="-47"/>
    <n v="0"/>
    <n v="60.16"/>
    <s v="Venta"/>
    <s v="CorpTech Solutions"/>
    <n v="2827.52"/>
    <n v="10.520482758620702"/>
    <n v="494.46268965517299"/>
    <n v="2333.0573103448269"/>
  </r>
  <r>
    <n v="4916"/>
    <x v="721"/>
    <x v="2"/>
    <s v="PROD-008"/>
    <x v="5"/>
    <n v="191"/>
    <n v="44.27"/>
    <n v="0"/>
    <s v="Compra"/>
    <s v="PowerCell Co,"/>
    <n v="0"/>
    <n v="18.458651685393257"/>
    <n v="0"/>
    <n v="0"/>
  </r>
  <r>
    <n v="4917"/>
    <x v="721"/>
    <x v="2"/>
    <s v="PROD-006"/>
    <x v="7"/>
    <n v="111"/>
    <n v="35.47"/>
    <n v="0"/>
    <s v="Compra"/>
    <s v="PowerCell Co,"/>
    <n v="0"/>
    <n v="15.49574137931034"/>
    <n v="0"/>
    <n v="0"/>
  </r>
  <r>
    <n v="4918"/>
    <x v="722"/>
    <x v="2"/>
    <s v="PROD-007"/>
    <x v="0"/>
    <n v="69"/>
    <n v="64.19"/>
    <n v="0"/>
    <s v="Compra"/>
    <s v="PowerCell Co,"/>
    <n v="0"/>
    <n v="28.701865793780652"/>
    <n v="0"/>
    <n v="0"/>
  </r>
  <r>
    <n v="4919"/>
    <x v="722"/>
    <x v="2"/>
    <s v="PROD-005"/>
    <x v="8"/>
    <n v="55"/>
    <n v="120.68"/>
    <n v="0"/>
    <s v="Compra"/>
    <s v="Componentes Globales"/>
    <n v="0"/>
    <n v="54.214840425531932"/>
    <n v="0"/>
    <n v="0"/>
  </r>
  <r>
    <n v="4920"/>
    <x v="722"/>
    <x v="0"/>
    <s v="PROD-006"/>
    <x v="7"/>
    <n v="-7"/>
    <n v="0"/>
    <n v="80.239999999999995"/>
    <s v="Venta"/>
    <s v="Venta Directa Online"/>
    <n v="561.67999999999995"/>
    <n v="15.49574137931034"/>
    <n v="108.47018965517238"/>
    <n v="453.20981034482759"/>
  </r>
  <r>
    <n v="4921"/>
    <x v="722"/>
    <x v="0"/>
    <s v="PROD-004"/>
    <x v="9"/>
    <n v="-30"/>
    <n v="0"/>
    <n v="346.38"/>
    <s v="Venta"/>
    <s v="EducaTech"/>
    <n v="10391.4"/>
    <n v="81.910562499999997"/>
    <n v="2457.316875"/>
    <n v="7934.0831249999992"/>
  </r>
  <r>
    <n v="4922"/>
    <x v="722"/>
    <x v="0"/>
    <s v="PROD-002"/>
    <x v="2"/>
    <n v="-20"/>
    <n v="0"/>
    <n v="892.03"/>
    <s v="Venta"/>
    <s v="EducaTech"/>
    <n v="17840.599999999999"/>
    <n v="206.67616747181975"/>
    <n v="4133.5233494363947"/>
    <n v="13707.076650563604"/>
  </r>
  <r>
    <n v="4923"/>
    <x v="722"/>
    <x v="2"/>
    <s v="PROD-006"/>
    <x v="7"/>
    <n v="70"/>
    <n v="36.14"/>
    <n v="0"/>
    <s v="Compra"/>
    <s v="Componentes Globales"/>
    <n v="0"/>
    <n v="15.49574137931034"/>
    <n v="0"/>
    <n v="0"/>
  </r>
  <r>
    <n v="4924"/>
    <x v="722"/>
    <x v="0"/>
    <s v="PROD-007"/>
    <x v="0"/>
    <n v="-47"/>
    <n v="0"/>
    <n v="129.91999999999999"/>
    <s v="Venta"/>
    <s v="PC Gamers World"/>
    <n v="6106.24"/>
    <n v="28.701865793780652"/>
    <n v="1348.9876923076906"/>
    <n v="4757.2523076923089"/>
  </r>
  <r>
    <n v="4925"/>
    <x v="723"/>
    <x v="0"/>
    <s v="PROD-007"/>
    <x v="0"/>
    <n v="-12"/>
    <n v="0"/>
    <n v="131.22"/>
    <s v="Venta"/>
    <s v="Venta Directa Online"/>
    <n v="1574.6399999999999"/>
    <n v="28.701865793780652"/>
    <n v="344.42238952536781"/>
    <n v="1230.217610474632"/>
  </r>
  <r>
    <n v="4926"/>
    <x v="723"/>
    <x v="0"/>
    <s v="PROD-007"/>
    <x v="0"/>
    <n v="-42"/>
    <n v="0"/>
    <n v="130.36000000000001"/>
    <s v="Venta"/>
    <s v="Global Office"/>
    <n v="5475.1200000000008"/>
    <n v="28.701865793780652"/>
    <n v="1205.4783633387874"/>
    <n v="4269.6416366612139"/>
  </r>
  <r>
    <n v="4927"/>
    <x v="723"/>
    <x v="1"/>
    <s v="PROD-009"/>
    <x v="3"/>
    <n v="37"/>
    <n v="152.5"/>
    <n v="0"/>
    <s v="Fabricación"/>
    <s v="N/A"/>
    <n v="0"/>
    <n v="66.956770642201846"/>
    <n v="0"/>
    <n v="0"/>
  </r>
  <r>
    <n v="4928"/>
    <x v="723"/>
    <x v="1"/>
    <s v="PROD-001"/>
    <x v="6"/>
    <n v="77"/>
    <n v="248.78"/>
    <n v="0"/>
    <s v="Fabricación"/>
    <s v="N/A"/>
    <n v="0"/>
    <n v="111.99406451612904"/>
    <n v="0"/>
    <n v="0"/>
  </r>
  <r>
    <n v="4929"/>
    <x v="723"/>
    <x v="0"/>
    <s v="PROD-001"/>
    <x v="6"/>
    <n v="-28"/>
    <n v="0"/>
    <n v="502.15"/>
    <s v="Venta"/>
    <s v="EducaTech"/>
    <n v="14060.199999999999"/>
    <n v="111.99406451612904"/>
    <n v="3135.8338064516133"/>
    <n v="10924.366193548385"/>
  </r>
  <r>
    <n v="4930"/>
    <x v="723"/>
    <x v="2"/>
    <s v="PROD-006"/>
    <x v="7"/>
    <n v="225"/>
    <n v="35.93"/>
    <n v="0"/>
    <s v="Compra"/>
    <s v="Componentes Globales"/>
    <n v="0"/>
    <n v="15.49574137931034"/>
    <n v="0"/>
    <n v="0"/>
  </r>
  <r>
    <n v="4931"/>
    <x v="724"/>
    <x v="2"/>
    <s v="PROD-007"/>
    <x v="0"/>
    <n v="153"/>
    <n v="66.06"/>
    <n v="0"/>
    <s v="Compra"/>
    <s v="TechSupplies Inc,"/>
    <n v="0"/>
    <n v="28.701865793780652"/>
    <n v="0"/>
    <n v="0"/>
  </r>
  <r>
    <n v="4932"/>
    <x v="724"/>
    <x v="0"/>
    <s v="PROD-001"/>
    <x v="6"/>
    <n v="-26"/>
    <n v="0"/>
    <n v="503.19"/>
    <s v="Venta"/>
    <s v="Global Office"/>
    <n v="13082.94"/>
    <n v="111.99406451612904"/>
    <n v="2911.8456774193551"/>
    <n v="10171.094322580646"/>
  </r>
  <r>
    <n v="4933"/>
    <x v="724"/>
    <x v="2"/>
    <s v="PROD-005"/>
    <x v="8"/>
    <n v="162"/>
    <n v="120.36"/>
    <n v="0"/>
    <s v="Compra"/>
    <s v="Componentes Globales"/>
    <n v="0"/>
    <n v="54.214840425531932"/>
    <n v="0"/>
    <n v="0"/>
  </r>
  <r>
    <n v="4934"/>
    <x v="724"/>
    <x v="0"/>
    <s v="PROD-006"/>
    <x v="7"/>
    <n v="-8"/>
    <n v="0"/>
    <n v="79.59"/>
    <s v="Venta"/>
    <s v="CorpTech Solutions"/>
    <n v="636.72"/>
    <n v="15.49574137931034"/>
    <n v="123.96593103448272"/>
    <n v="512.75406896551726"/>
  </r>
  <r>
    <n v="4935"/>
    <x v="724"/>
    <x v="1"/>
    <s v="PROD-001"/>
    <x v="6"/>
    <n v="90"/>
    <n v="252.76"/>
    <n v="0"/>
    <s v="Fabricación"/>
    <s v="N/A"/>
    <n v="0"/>
    <n v="111.99406451612904"/>
    <n v="0"/>
    <n v="0"/>
  </r>
  <r>
    <n v="4936"/>
    <x v="724"/>
    <x v="2"/>
    <s v="PROD-004"/>
    <x v="9"/>
    <n v="290"/>
    <n v="179.61"/>
    <n v="0"/>
    <s v="Compra"/>
    <s v="Componentes Globales"/>
    <n v="0"/>
    <n v="81.910562499999997"/>
    <n v="0"/>
    <n v="0"/>
  </r>
  <r>
    <n v="4937"/>
    <x v="724"/>
    <x v="0"/>
    <s v="PROD-005"/>
    <x v="8"/>
    <n v="-7"/>
    <n v="0"/>
    <n v="218.65"/>
    <s v="Venta"/>
    <s v="PC Gamers World"/>
    <n v="1530.55"/>
    <n v="54.214840425531932"/>
    <n v="379.50388297872354"/>
    <n v="1151.0461170212764"/>
  </r>
  <r>
    <n v="4938"/>
    <x v="725"/>
    <x v="0"/>
    <s v="PROD-003"/>
    <x v="1"/>
    <n v="-37"/>
    <n v="0"/>
    <n v="160.96"/>
    <s v="Venta"/>
    <s v="EducaTech"/>
    <n v="5955.52"/>
    <n v="38.917210440456756"/>
    <n v="1439.9367862969"/>
    <n v="4515.5832137031002"/>
  </r>
  <r>
    <n v="4939"/>
    <x v="725"/>
    <x v="0"/>
    <s v="PROD-008"/>
    <x v="5"/>
    <n v="-38"/>
    <n v="0"/>
    <n v="95.3"/>
    <s v="Venta"/>
    <s v="Venta Directa Online"/>
    <n v="3621.4"/>
    <n v="18.458651685393257"/>
    <n v="701.4287640449437"/>
    <n v="2919.9712359550563"/>
  </r>
  <r>
    <n v="4940"/>
    <x v="725"/>
    <x v="2"/>
    <s v="PROD-010"/>
    <x v="4"/>
    <n v="162"/>
    <n v="25.35"/>
    <n v="0"/>
    <s v="Compra"/>
    <s v="TechSupplies Inc,"/>
    <n v="0"/>
    <n v="10.520482758620702"/>
    <n v="0"/>
    <n v="0"/>
  </r>
  <r>
    <n v="4941"/>
    <x v="725"/>
    <x v="0"/>
    <s v="PROD-009"/>
    <x v="3"/>
    <n v="-44"/>
    <n v="0"/>
    <n v="296.75"/>
    <s v="Venta"/>
    <s v="EducaTech"/>
    <n v="13057"/>
    <n v="66.956770642201846"/>
    <n v="2946.0979082568811"/>
    <n v="10110.902091743119"/>
  </r>
  <r>
    <n v="4942"/>
    <x v="725"/>
    <x v="0"/>
    <s v="PROD-009"/>
    <x v="3"/>
    <n v="-16"/>
    <n v="0"/>
    <n v="297.08"/>
    <s v="Venta"/>
    <s v="EducaTech"/>
    <n v="4753.28"/>
    <n v="66.956770642201846"/>
    <n v="1071.3083302752295"/>
    <n v="3681.9716697247704"/>
  </r>
  <r>
    <n v="4943"/>
    <x v="725"/>
    <x v="0"/>
    <s v="PROD-006"/>
    <x v="7"/>
    <n v="-32"/>
    <n v="0"/>
    <n v="80.66"/>
    <s v="Venta"/>
    <s v="PC Gamers World"/>
    <n v="2581.12"/>
    <n v="15.49574137931034"/>
    <n v="495.86372413793089"/>
    <n v="2085.2562758620688"/>
  </r>
  <r>
    <n v="4944"/>
    <x v="725"/>
    <x v="2"/>
    <s v="PROD-005"/>
    <x v="8"/>
    <n v="189"/>
    <n v="118.53"/>
    <n v="0"/>
    <s v="Compra"/>
    <s v="TechSupplies Inc,"/>
    <n v="0"/>
    <n v="54.214840425531932"/>
    <n v="0"/>
    <n v="0"/>
  </r>
  <r>
    <n v="4945"/>
    <x v="726"/>
    <x v="2"/>
    <s v="PROD-008"/>
    <x v="5"/>
    <n v="271"/>
    <n v="45.82"/>
    <n v="0"/>
    <s v="Compra"/>
    <s v="Componentes Globales"/>
    <n v="0"/>
    <n v="18.458651685393257"/>
    <n v="0"/>
    <n v="0"/>
  </r>
  <r>
    <n v="4946"/>
    <x v="726"/>
    <x v="0"/>
    <s v="PROD-005"/>
    <x v="8"/>
    <n v="-30"/>
    <n v="0"/>
    <n v="219.76"/>
    <s v="Venta"/>
    <s v="Venta Directa Online"/>
    <n v="6592.7999999999993"/>
    <n v="54.214840425531932"/>
    <n v="1626.4452127659579"/>
    <n v="4966.3547872340414"/>
  </r>
  <r>
    <n v="4947"/>
    <x v="726"/>
    <x v="0"/>
    <s v="PROD-007"/>
    <x v="0"/>
    <n v="-26"/>
    <n v="0"/>
    <n v="131.15"/>
    <s v="Venta"/>
    <s v="Venta Directa Online"/>
    <n v="3409.9"/>
    <n v="28.701865793780652"/>
    <n v="746.24851063829692"/>
    <n v="2663.6514893617032"/>
  </r>
  <r>
    <n v="4948"/>
    <x v="726"/>
    <x v="0"/>
    <s v="PROD-003"/>
    <x v="1"/>
    <n v="-6"/>
    <n v="0"/>
    <n v="159.79"/>
    <s v="Venta"/>
    <s v="EducaTech"/>
    <n v="958.74"/>
    <n v="38.917210440456756"/>
    <n v="233.50326264274054"/>
    <n v="725.23673735725947"/>
  </r>
  <r>
    <n v="4949"/>
    <x v="726"/>
    <x v="2"/>
    <s v="PROD-010"/>
    <x v="4"/>
    <n v="269"/>
    <n v="24.54"/>
    <n v="0"/>
    <s v="Compra"/>
    <s v="TechSupplies Inc,"/>
    <n v="0"/>
    <n v="10.520482758620702"/>
    <n v="0"/>
    <n v="0"/>
  </r>
  <r>
    <n v="4950"/>
    <x v="726"/>
    <x v="0"/>
    <s v="PROD-005"/>
    <x v="8"/>
    <n v="-11"/>
    <n v="0"/>
    <n v="221.6"/>
    <s v="Venta"/>
    <s v="EducaTech"/>
    <n v="2437.6"/>
    <n v="54.214840425531932"/>
    <n v="596.36324468085127"/>
    <n v="1841.2367553191486"/>
  </r>
  <r>
    <n v="4951"/>
    <x v="726"/>
    <x v="2"/>
    <s v="PROD-005"/>
    <x v="8"/>
    <n v="268"/>
    <n v="121.01"/>
    <n v="0"/>
    <s v="Compra"/>
    <s v="VisionParts"/>
    <n v="0"/>
    <n v="54.214840425531932"/>
    <n v="0"/>
    <n v="0"/>
  </r>
  <r>
    <n v="4952"/>
    <x v="727"/>
    <x v="0"/>
    <s v="PROD-003"/>
    <x v="1"/>
    <n v="-8"/>
    <n v="0"/>
    <n v="161.01"/>
    <s v="Venta"/>
    <s v="PC Gamers World"/>
    <n v="1288.08"/>
    <n v="38.917210440456756"/>
    <n v="311.33768352365405"/>
    <n v="976.74231647634588"/>
  </r>
  <r>
    <n v="4953"/>
    <x v="727"/>
    <x v="0"/>
    <s v="PROD-007"/>
    <x v="0"/>
    <n v="-33"/>
    <n v="0"/>
    <n v="130.5"/>
    <s v="Venta"/>
    <s v="Venta Directa Online"/>
    <n v="4306.5"/>
    <n v="28.701865793780652"/>
    <n v="947.16157119476145"/>
    <n v="3359.3384288052384"/>
  </r>
  <r>
    <n v="4954"/>
    <x v="727"/>
    <x v="0"/>
    <s v="PROD-009"/>
    <x v="3"/>
    <n v="-45"/>
    <n v="0"/>
    <n v="296.17"/>
    <s v="Venta"/>
    <s v="Global Office"/>
    <n v="13327.650000000001"/>
    <n v="66.956770642201846"/>
    <n v="3013.0546788990832"/>
    <n v="10314.595321100918"/>
  </r>
  <r>
    <n v="4955"/>
    <x v="727"/>
    <x v="0"/>
    <s v="PROD-009"/>
    <x v="3"/>
    <n v="-6"/>
    <n v="0"/>
    <n v="299.33"/>
    <s v="Venta"/>
    <s v="CorpTech Solutions"/>
    <n v="1795.98"/>
    <n v="66.956770642201846"/>
    <n v="401.7406238532111"/>
    <n v="1394.2393761467888"/>
  </r>
  <r>
    <n v="4956"/>
    <x v="727"/>
    <x v="0"/>
    <s v="PROD-002"/>
    <x v="2"/>
    <n v="-37"/>
    <n v="0"/>
    <n v="893.02"/>
    <s v="Venta"/>
    <s v="PC Gamers World"/>
    <n v="33041.74"/>
    <n v="206.67616747181975"/>
    <n v="7647.0181964573312"/>
    <n v="25394.721803542667"/>
  </r>
  <r>
    <n v="4957"/>
    <x v="727"/>
    <x v="2"/>
    <s v="PROD-010"/>
    <x v="4"/>
    <n v="299"/>
    <n v="25.16"/>
    <n v="0"/>
    <s v="Compra"/>
    <s v="PowerCell Co,"/>
    <n v="0"/>
    <n v="10.520482758620702"/>
    <n v="0"/>
    <n v="0"/>
  </r>
  <r>
    <n v="4958"/>
    <x v="727"/>
    <x v="0"/>
    <s v="PROD-010"/>
    <x v="4"/>
    <n v="-29"/>
    <n v="0"/>
    <n v="60.52"/>
    <s v="Venta"/>
    <s v="CorpTech Solutions"/>
    <n v="1755.0800000000002"/>
    <n v="10.520482758620702"/>
    <n v="305.09400000000034"/>
    <n v="1449.9859999999999"/>
  </r>
  <r>
    <n v="4959"/>
    <x v="728"/>
    <x v="1"/>
    <s v="PROD-009"/>
    <x v="3"/>
    <n v="58"/>
    <n v="152.05000000000001"/>
    <n v="0"/>
    <s v="Fabricación"/>
    <s v="N/A"/>
    <n v="0"/>
    <n v="66.956770642201846"/>
    <n v="0"/>
    <n v="0"/>
  </r>
  <r>
    <n v="4960"/>
    <x v="728"/>
    <x v="0"/>
    <s v="PROD-002"/>
    <x v="2"/>
    <n v="-11"/>
    <n v="0"/>
    <n v="906.29"/>
    <s v="Venta"/>
    <s v="Venta Directa Online"/>
    <n v="9969.1899999999987"/>
    <n v="206.67616747181975"/>
    <n v="2273.4378421900174"/>
    <n v="7695.7521578099813"/>
  </r>
  <r>
    <n v="4961"/>
    <x v="728"/>
    <x v="1"/>
    <s v="PROD-002"/>
    <x v="2"/>
    <n v="89"/>
    <n v="446.89"/>
    <n v="0"/>
    <s v="Fabricación"/>
    <s v="N/A"/>
    <n v="0"/>
    <n v="206.67616747181975"/>
    <n v="0"/>
    <n v="0"/>
  </r>
  <r>
    <n v="4962"/>
    <x v="728"/>
    <x v="0"/>
    <s v="PROD-003"/>
    <x v="1"/>
    <n v="-8"/>
    <n v="0"/>
    <n v="159.88"/>
    <s v="Venta"/>
    <s v="EducaTech"/>
    <n v="1279.04"/>
    <n v="38.917210440456756"/>
    <n v="311.33768352365405"/>
    <n v="967.70231647634591"/>
  </r>
  <r>
    <n v="4963"/>
    <x v="728"/>
    <x v="2"/>
    <s v="PROD-010"/>
    <x v="4"/>
    <n v="183"/>
    <n v="25.45"/>
    <n v="0"/>
    <s v="Compra"/>
    <s v="PowerCell Co,"/>
    <n v="0"/>
    <n v="10.520482758620702"/>
    <n v="0"/>
    <n v="0"/>
  </r>
  <r>
    <n v="4964"/>
    <x v="728"/>
    <x v="2"/>
    <s v="PROD-004"/>
    <x v="9"/>
    <n v="188"/>
    <n v="179.76"/>
    <n v="0"/>
    <s v="Compra"/>
    <s v="PowerCell Co,"/>
    <n v="0"/>
    <n v="81.910562499999997"/>
    <n v="0"/>
    <n v="0"/>
  </r>
  <r>
    <n v="4965"/>
    <x v="729"/>
    <x v="0"/>
    <s v="PROD-003"/>
    <x v="1"/>
    <n v="-23"/>
    <n v="0"/>
    <n v="161.41"/>
    <s v="Venta"/>
    <s v="CorpTech Solutions"/>
    <n v="3712.43"/>
    <n v="38.917210440456756"/>
    <n v="895.09584013050539"/>
    <n v="2817.3341598694942"/>
  </r>
  <r>
    <n v="4966"/>
    <x v="729"/>
    <x v="1"/>
    <s v="PROD-009"/>
    <x v="3"/>
    <n v="61"/>
    <n v="152.16999999999999"/>
    <n v="0"/>
    <s v="Fabricación"/>
    <s v="N/A"/>
    <n v="0"/>
    <n v="66.956770642201846"/>
    <n v="0"/>
    <n v="0"/>
  </r>
  <r>
    <n v="4967"/>
    <x v="729"/>
    <x v="0"/>
    <s v="PROD-007"/>
    <x v="0"/>
    <n v="-6"/>
    <n v="0"/>
    <n v="128.81"/>
    <s v="Venta"/>
    <s v="EducaTech"/>
    <n v="772.86"/>
    <n v="28.701865793780652"/>
    <n v="172.2111947626839"/>
    <n v="600.64880523731608"/>
  </r>
  <r>
    <n v="4968"/>
    <x v="729"/>
    <x v="1"/>
    <s v="PROD-001"/>
    <x v="6"/>
    <n v="38"/>
    <n v="253.87"/>
    <n v="0"/>
    <s v="Fabricación"/>
    <s v="N/A"/>
    <n v="0"/>
    <n v="111.99406451612904"/>
    <n v="0"/>
    <n v="0"/>
  </r>
  <r>
    <n v="4969"/>
    <x v="729"/>
    <x v="0"/>
    <s v="PROD-005"/>
    <x v="8"/>
    <n v="-8"/>
    <n v="0"/>
    <n v="217.9"/>
    <s v="Venta"/>
    <s v="Global Office"/>
    <n v="1743.2"/>
    <n v="54.214840425531932"/>
    <n v="433.71872340425546"/>
    <n v="1309.4812765957445"/>
  </r>
  <r>
    <n v="4970"/>
    <x v="729"/>
    <x v="2"/>
    <s v="PROD-006"/>
    <x v="7"/>
    <n v="76"/>
    <n v="36.04"/>
    <n v="0"/>
    <s v="Compra"/>
    <s v="Componentes Globales"/>
    <n v="0"/>
    <n v="15.49574137931034"/>
    <n v="0"/>
    <n v="0"/>
  </r>
  <r>
    <n v="4971"/>
    <x v="729"/>
    <x v="0"/>
    <s v="PROD-003"/>
    <x v="1"/>
    <n v="-37"/>
    <n v="0"/>
    <n v="160.32"/>
    <s v="Venta"/>
    <s v="Global Office"/>
    <n v="5931.84"/>
    <n v="38.917210440456756"/>
    <n v="1439.9367862969"/>
    <n v="4491.9032137030999"/>
  </r>
  <r>
    <n v="4972"/>
    <x v="730"/>
    <x v="0"/>
    <s v="PROD-002"/>
    <x v="2"/>
    <n v="-37"/>
    <n v="0"/>
    <n v="896.98"/>
    <s v="Venta"/>
    <s v="PC Gamers World"/>
    <n v="33188.26"/>
    <n v="206.67616747181975"/>
    <n v="7647.0181964573312"/>
    <n v="25541.241803542671"/>
  </r>
  <r>
    <n v="4973"/>
    <x v="730"/>
    <x v="1"/>
    <s v="PROD-009"/>
    <x v="3"/>
    <n v="41"/>
    <n v="147.33000000000001"/>
    <n v="0"/>
    <s v="Fabricación"/>
    <s v="N/A"/>
    <n v="0"/>
    <n v="66.956770642201846"/>
    <n v="0"/>
    <n v="0"/>
  </r>
  <r>
    <n v="4974"/>
    <x v="730"/>
    <x v="0"/>
    <s v="PROD-002"/>
    <x v="2"/>
    <n v="-21"/>
    <n v="0"/>
    <n v="892.06"/>
    <s v="Venta"/>
    <s v="Venta Directa Online"/>
    <n v="18733.259999999998"/>
    <n v="206.67616747181975"/>
    <n v="4340.1995169082147"/>
    <n v="14393.060483091784"/>
  </r>
  <r>
    <n v="4975"/>
    <x v="730"/>
    <x v="0"/>
    <s v="PROD-008"/>
    <x v="5"/>
    <n v="-26"/>
    <n v="0"/>
    <n v="94.71"/>
    <s v="Venta"/>
    <s v="Global Office"/>
    <n v="2462.46"/>
    <n v="18.458651685393257"/>
    <n v="479.92494382022466"/>
    <n v="1982.5350561797754"/>
  </r>
  <r>
    <n v="4976"/>
    <x v="730"/>
    <x v="0"/>
    <s v="PROD-008"/>
    <x v="5"/>
    <n v="-34"/>
    <n v="0"/>
    <n v="94.37"/>
    <s v="Venta"/>
    <s v="EducaTech"/>
    <n v="3208.58"/>
    <n v="18.458651685393257"/>
    <n v="627.59415730337071"/>
    <n v="2580.9858426966293"/>
  </r>
  <r>
    <n v="4977"/>
    <x v="730"/>
    <x v="0"/>
    <s v="PROD-008"/>
    <x v="5"/>
    <n v="-39"/>
    <n v="0"/>
    <n v="94.24"/>
    <s v="Venta"/>
    <s v="PC Gamers World"/>
    <n v="3675.3599999999997"/>
    <n v="18.458651685393257"/>
    <n v="719.88741573033701"/>
    <n v="2955.4725842696625"/>
  </r>
  <r>
    <n v="4978"/>
    <x v="730"/>
    <x v="0"/>
    <s v="PROD-003"/>
    <x v="1"/>
    <n v="-31"/>
    <n v="0"/>
    <n v="160.13"/>
    <s v="Venta"/>
    <s v="CorpTech Solutions"/>
    <n v="4964.03"/>
    <n v="38.917210440456756"/>
    <n v="1206.4335236541594"/>
    <n v="3757.5964763458405"/>
  </r>
  <r>
    <n v="4979"/>
    <x v="731"/>
    <x v="2"/>
    <s v="PROD-010"/>
    <x v="4"/>
    <n v="260"/>
    <n v="24.7"/>
    <n v="0"/>
    <s v="Compra"/>
    <s v="VisionParts"/>
    <n v="0"/>
    <n v="10.520482758620702"/>
    <n v="0"/>
    <n v="0"/>
  </r>
  <r>
    <n v="4980"/>
    <x v="731"/>
    <x v="0"/>
    <s v="PROD-009"/>
    <x v="3"/>
    <n v="-20"/>
    <n v="0"/>
    <n v="301.17"/>
    <s v="Venta"/>
    <s v="Venta Directa Online"/>
    <n v="6023.4000000000005"/>
    <n v="66.956770642201846"/>
    <n v="1339.1354128440369"/>
    <n v="4684.2645871559635"/>
  </r>
  <r>
    <n v="4981"/>
    <x v="731"/>
    <x v="2"/>
    <s v="PROD-007"/>
    <x v="0"/>
    <n v="184"/>
    <n v="66.13"/>
    <n v="0"/>
    <s v="Compra"/>
    <s v="VisionParts"/>
    <n v="0"/>
    <n v="28.701865793780652"/>
    <n v="0"/>
    <n v="0"/>
  </r>
  <r>
    <n v="4982"/>
    <x v="731"/>
    <x v="0"/>
    <s v="PROD-001"/>
    <x v="6"/>
    <n v="-44"/>
    <n v="0"/>
    <n v="497.77"/>
    <s v="Venta"/>
    <s v="PC Gamers World"/>
    <n v="21901.879999999997"/>
    <n v="111.99406451612904"/>
    <n v="4927.738838709678"/>
    <n v="16974.141161290318"/>
  </r>
  <r>
    <n v="4983"/>
    <x v="731"/>
    <x v="2"/>
    <s v="PROD-007"/>
    <x v="0"/>
    <n v="229"/>
    <n v="66.05"/>
    <n v="0"/>
    <s v="Compra"/>
    <s v="Componentes Globales"/>
    <n v="0"/>
    <n v="28.701865793780652"/>
    <n v="0"/>
    <n v="0"/>
  </r>
  <r>
    <n v="4984"/>
    <x v="731"/>
    <x v="0"/>
    <s v="PROD-007"/>
    <x v="0"/>
    <n v="-47"/>
    <n v="0"/>
    <n v="130.68"/>
    <s v="Venta"/>
    <s v="Venta Directa Online"/>
    <n v="6141.96"/>
    <n v="28.701865793780652"/>
    <n v="1348.9876923076906"/>
    <n v="4792.9723076923092"/>
  </r>
  <r>
    <n v="4985"/>
    <x v="731"/>
    <x v="0"/>
    <s v="PROD-009"/>
    <x v="3"/>
    <n v="-12"/>
    <n v="0"/>
    <n v="301.08"/>
    <s v="Venta"/>
    <s v="EducaTech"/>
    <n v="3612.96"/>
    <n v="66.956770642201846"/>
    <n v="803.48124770642221"/>
    <n v="2809.4787522935776"/>
  </r>
  <r>
    <n v="4986"/>
    <x v="732"/>
    <x v="0"/>
    <s v="PROD-008"/>
    <x v="5"/>
    <n v="-13"/>
    <n v="0"/>
    <n v="95.56"/>
    <s v="Venta"/>
    <s v="Venta Directa Online"/>
    <n v="1242.28"/>
    <n v="18.458651685393257"/>
    <n v="239.96247191011233"/>
    <n v="1002.3175280898877"/>
  </r>
  <r>
    <n v="4987"/>
    <x v="732"/>
    <x v="0"/>
    <s v="PROD-008"/>
    <x v="5"/>
    <n v="-13"/>
    <n v="0"/>
    <n v="94.57"/>
    <s v="Venta"/>
    <s v="PC Gamers World"/>
    <n v="1229.4099999999999"/>
    <n v="18.458651685393257"/>
    <n v="239.96247191011233"/>
    <n v="989.44752808988756"/>
  </r>
  <r>
    <n v="4988"/>
    <x v="732"/>
    <x v="0"/>
    <s v="PROD-009"/>
    <x v="3"/>
    <n v="-27"/>
    <n v="0"/>
    <n v="298.17"/>
    <s v="Venta"/>
    <s v="EducaTech"/>
    <n v="8050.59"/>
    <n v="66.956770642201846"/>
    <n v="1807.8328073394498"/>
    <n v="6242.7571926605506"/>
  </r>
  <r>
    <n v="4989"/>
    <x v="732"/>
    <x v="1"/>
    <s v="PROD-009"/>
    <x v="3"/>
    <n v="32"/>
    <n v="148.65"/>
    <n v="0"/>
    <s v="Fabricación"/>
    <s v="N/A"/>
    <n v="0"/>
    <n v="66.956770642201846"/>
    <n v="0"/>
    <n v="0"/>
  </r>
  <r>
    <n v="4990"/>
    <x v="732"/>
    <x v="0"/>
    <s v="PROD-004"/>
    <x v="9"/>
    <n v="-30"/>
    <n v="0"/>
    <n v="351.02"/>
    <s v="Venta"/>
    <s v="Venta Directa Online"/>
    <n v="10530.599999999999"/>
    <n v="81.910562499999997"/>
    <n v="2457.316875"/>
    <n v="8073.2831249999981"/>
  </r>
  <r>
    <n v="4991"/>
    <x v="732"/>
    <x v="0"/>
    <s v="PROD-003"/>
    <x v="1"/>
    <n v="-20"/>
    <n v="0"/>
    <n v="160.47"/>
    <s v="Venta"/>
    <s v="EducaTech"/>
    <n v="3209.4"/>
    <n v="38.917210440456756"/>
    <n v="778.34420880913513"/>
    <n v="2431.055791190865"/>
  </r>
  <r>
    <n v="4992"/>
    <x v="732"/>
    <x v="0"/>
    <s v="PROD-005"/>
    <x v="8"/>
    <n v="-33"/>
    <n v="0"/>
    <n v="218.56"/>
    <s v="Venta"/>
    <s v="Global Office"/>
    <n v="7212.4800000000005"/>
    <n v="54.214840425531932"/>
    <n v="1789.0897340425538"/>
    <n v="5423.3902659574469"/>
  </r>
  <r>
    <n v="4993"/>
    <x v="733"/>
    <x v="2"/>
    <s v="PROD-007"/>
    <x v="0"/>
    <n v="253"/>
    <n v="65.81"/>
    <n v="0"/>
    <s v="Compra"/>
    <s v="PowerCell Co,"/>
    <n v="0"/>
    <n v="28.701865793780652"/>
    <n v="0"/>
    <n v="0"/>
  </r>
  <r>
    <n v="4994"/>
    <x v="733"/>
    <x v="2"/>
    <s v="PROD-006"/>
    <x v="7"/>
    <n v="199"/>
    <n v="35.15"/>
    <n v="0"/>
    <s v="Compra"/>
    <s v="Componentes Globales"/>
    <n v="0"/>
    <n v="15.49574137931034"/>
    <n v="0"/>
    <n v="0"/>
  </r>
  <r>
    <n v="4995"/>
    <x v="733"/>
    <x v="1"/>
    <s v="PROD-001"/>
    <x v="6"/>
    <n v="56"/>
    <n v="254.82"/>
    <n v="0"/>
    <s v="Fabricación"/>
    <s v="N/A"/>
    <n v="0"/>
    <n v="111.99406451612904"/>
    <n v="0"/>
    <n v="0"/>
  </r>
  <r>
    <n v="4996"/>
    <x v="733"/>
    <x v="0"/>
    <s v="PROD-007"/>
    <x v="0"/>
    <n v="-31"/>
    <n v="0"/>
    <n v="130.55000000000001"/>
    <s v="Venta"/>
    <s v="PC Gamers World"/>
    <n v="4047.05"/>
    <n v="28.701865793780652"/>
    <n v="889.75783960720025"/>
    <n v="3157.2921603927998"/>
  </r>
  <r>
    <n v="4997"/>
    <x v="733"/>
    <x v="0"/>
    <s v="PROD-002"/>
    <x v="2"/>
    <n v="-34"/>
    <n v="0"/>
    <n v="892.85"/>
    <s v="Venta"/>
    <s v="CorpTech Solutions"/>
    <n v="30356.9"/>
    <n v="206.67616747181975"/>
    <n v="7026.9896940418712"/>
    <n v="23329.910305958132"/>
  </r>
  <r>
    <n v="4998"/>
    <x v="733"/>
    <x v="0"/>
    <s v="PROD-006"/>
    <x v="7"/>
    <n v="-47"/>
    <n v="0"/>
    <n v="80.3"/>
    <s v="Venta"/>
    <s v="PC Gamers World"/>
    <n v="3774.1"/>
    <n v="15.49574137931034"/>
    <n v="728.29984482758596"/>
    <n v="3045.8001551724137"/>
  </r>
  <r>
    <n v="4999"/>
    <x v="733"/>
    <x v="1"/>
    <s v="PROD-002"/>
    <x v="2"/>
    <n v="91"/>
    <n v="442.11"/>
    <n v="0"/>
    <s v="Fabricación"/>
    <s v="N/A"/>
    <n v="0"/>
    <n v="206.67616747181975"/>
    <n v="0"/>
    <n v="0"/>
  </r>
  <r>
    <n v="5000"/>
    <x v="734"/>
    <x v="2"/>
    <s v="PROD-003"/>
    <x v="1"/>
    <n v="157"/>
    <n v="84.72"/>
    <n v="0"/>
    <s v="Compra"/>
    <s v="TechSupplies Inc,"/>
    <n v="0"/>
    <n v="38.917210440456756"/>
    <n v="0"/>
    <n v="0"/>
  </r>
  <r>
    <n v="5001"/>
    <x v="734"/>
    <x v="0"/>
    <s v="PROD-010"/>
    <x v="4"/>
    <n v="-25"/>
    <n v="0"/>
    <n v="59.41"/>
    <s v="Venta"/>
    <s v="Venta Directa Online"/>
    <n v="1485.25"/>
    <n v="10.520482758620702"/>
    <n v="263.01206896551753"/>
    <n v="1222.2379310344825"/>
  </r>
  <r>
    <n v="5002"/>
    <x v="734"/>
    <x v="0"/>
    <s v="PROD-005"/>
    <x v="8"/>
    <n v="-24"/>
    <n v="0"/>
    <n v="218.72"/>
    <s v="Venta"/>
    <s v="PC Gamers World"/>
    <n v="5249.28"/>
    <n v="54.214840425531932"/>
    <n v="1301.1561702127665"/>
    <n v="3948.1238297872333"/>
  </r>
  <r>
    <n v="5003"/>
    <x v="734"/>
    <x v="1"/>
    <s v="PROD-002"/>
    <x v="2"/>
    <n v="100"/>
    <n v="448.86"/>
    <n v="0"/>
    <s v="Fabricación"/>
    <s v="N/A"/>
    <n v="0"/>
    <n v="206.67616747181975"/>
    <n v="0"/>
    <n v="0"/>
  </r>
  <r>
    <n v="5004"/>
    <x v="734"/>
    <x v="0"/>
    <s v="PROD-009"/>
    <x v="3"/>
    <n v="-41"/>
    <n v="0"/>
    <n v="301.27"/>
    <s v="Venta"/>
    <s v="EducaTech"/>
    <n v="12352.07"/>
    <n v="66.956770642201846"/>
    <n v="2745.2275963302759"/>
    <n v="9606.8424036697234"/>
  </r>
  <r>
    <n v="5005"/>
    <x v="734"/>
    <x v="2"/>
    <s v="PROD-004"/>
    <x v="9"/>
    <n v="79"/>
    <n v="179.06"/>
    <n v="0"/>
    <s v="Compra"/>
    <s v="PowerCell Co,"/>
    <n v="0"/>
    <n v="81.910562499999997"/>
    <n v="0"/>
    <n v="0"/>
  </r>
  <r>
    <n v="5006"/>
    <x v="735"/>
    <x v="0"/>
    <s v="PROD-009"/>
    <x v="3"/>
    <n v="-6"/>
    <n v="0"/>
    <n v="300.11"/>
    <s v="Venta"/>
    <s v="Venta Directa Online"/>
    <n v="1800.66"/>
    <n v="66.956770642201846"/>
    <n v="401.7406238532111"/>
    <n v="1398.9193761467891"/>
  </r>
  <r>
    <n v="5007"/>
    <x v="735"/>
    <x v="0"/>
    <s v="PROD-006"/>
    <x v="7"/>
    <n v="-35"/>
    <n v="0"/>
    <n v="79.599999999999994"/>
    <s v="Venta"/>
    <s v="PC Gamers World"/>
    <n v="2786"/>
    <n v="15.49574137931034"/>
    <n v="542.35094827586192"/>
    <n v="2243.6490517241382"/>
  </r>
  <r>
    <n v="5008"/>
    <x v="735"/>
    <x v="0"/>
    <s v="PROD-009"/>
    <x v="3"/>
    <n v="-19"/>
    <n v="0"/>
    <n v="301.54000000000002"/>
    <s v="Venta"/>
    <s v="PC Gamers World"/>
    <n v="5729.26"/>
    <n v="66.956770642201846"/>
    <n v="1272.1786422018351"/>
    <n v="4457.0813577981653"/>
  </r>
  <r>
    <n v="5009"/>
    <x v="735"/>
    <x v="0"/>
    <s v="PROD-005"/>
    <x v="8"/>
    <n v="-33"/>
    <n v="0"/>
    <n v="221.71"/>
    <s v="Venta"/>
    <s v="Global Office"/>
    <n v="7316.43"/>
    <n v="54.214840425531932"/>
    <n v="1789.0897340425538"/>
    <n v="5527.3402659574467"/>
  </r>
  <r>
    <n v="5010"/>
    <x v="735"/>
    <x v="0"/>
    <s v="PROD-008"/>
    <x v="5"/>
    <n v="-29"/>
    <n v="0"/>
    <n v="95.63"/>
    <s v="Venta"/>
    <s v="CorpTech Solutions"/>
    <n v="2773.27"/>
    <n v="18.458651685393257"/>
    <n v="535.3008988764044"/>
    <n v="2237.9691011235955"/>
  </r>
  <r>
    <n v="5011"/>
    <x v="735"/>
    <x v="2"/>
    <s v="PROD-006"/>
    <x v="7"/>
    <n v="96"/>
    <n v="35.19"/>
    <n v="0"/>
    <s v="Compra"/>
    <s v="PowerCell Co,"/>
    <n v="0"/>
    <n v="15.49574137931034"/>
    <n v="0"/>
    <n v="0"/>
  </r>
  <r>
    <n v="5012"/>
    <x v="735"/>
    <x v="2"/>
    <s v="PROD-004"/>
    <x v="9"/>
    <n v="275"/>
    <n v="180.95"/>
    <n v="0"/>
    <s v="Compra"/>
    <s v="VisionParts"/>
    <n v="0"/>
    <n v="81.910562499999997"/>
    <n v="0"/>
    <n v="0"/>
  </r>
  <r>
    <n v="5013"/>
    <x v="736"/>
    <x v="2"/>
    <s v="PROD-006"/>
    <x v="7"/>
    <n v="143"/>
    <n v="35.31"/>
    <n v="0"/>
    <s v="Compra"/>
    <s v="Componentes Globales"/>
    <n v="0"/>
    <n v="15.49574137931034"/>
    <n v="0"/>
    <n v="0"/>
  </r>
  <r>
    <n v="5014"/>
    <x v="736"/>
    <x v="0"/>
    <s v="PROD-004"/>
    <x v="9"/>
    <n v="-27"/>
    <n v="0"/>
    <n v="347.07"/>
    <s v="Venta"/>
    <s v="PC Gamers World"/>
    <n v="9370.89"/>
    <n v="81.910562499999997"/>
    <n v="2211.5851874999998"/>
    <n v="7159.3048124999996"/>
  </r>
  <r>
    <n v="5015"/>
    <x v="736"/>
    <x v="0"/>
    <s v="PROD-007"/>
    <x v="0"/>
    <n v="-16"/>
    <n v="0"/>
    <n v="130.02000000000001"/>
    <s v="Venta"/>
    <s v="Venta Directa Online"/>
    <n v="2080.3200000000002"/>
    <n v="28.701865793780652"/>
    <n v="459.22985270049043"/>
    <n v="1621.0901472995097"/>
  </r>
  <r>
    <n v="5016"/>
    <x v="736"/>
    <x v="0"/>
    <s v="PROD-008"/>
    <x v="5"/>
    <n v="-9"/>
    <n v="0"/>
    <n v="94.99"/>
    <s v="Venta"/>
    <s v="CorpTech Solutions"/>
    <n v="854.91"/>
    <n v="18.458651685393257"/>
    <n v="166.1278651685393"/>
    <n v="688.78213483146067"/>
  </r>
  <r>
    <n v="5017"/>
    <x v="736"/>
    <x v="1"/>
    <s v="PROD-001"/>
    <x v="6"/>
    <n v="97"/>
    <n v="250.39"/>
    <n v="0"/>
    <s v="Fabricación"/>
    <s v="N/A"/>
    <n v="0"/>
    <n v="111.99406451612904"/>
    <n v="0"/>
    <n v="0"/>
  </r>
  <r>
    <n v="5018"/>
    <x v="736"/>
    <x v="2"/>
    <s v="PROD-006"/>
    <x v="7"/>
    <n v="65"/>
    <n v="35.619999999999997"/>
    <n v="0"/>
    <s v="Compra"/>
    <s v="TechSupplies Inc,"/>
    <n v="0"/>
    <n v="15.49574137931034"/>
    <n v="0"/>
    <n v="0"/>
  </r>
  <r>
    <n v="5019"/>
    <x v="736"/>
    <x v="2"/>
    <s v="PROD-010"/>
    <x v="4"/>
    <n v="146"/>
    <n v="25.5"/>
    <n v="0"/>
    <s v="Compra"/>
    <s v="VisionParts"/>
    <n v="0"/>
    <n v="10.520482758620702"/>
    <n v="0"/>
    <n v="0"/>
  </r>
  <r>
    <n v="5020"/>
    <x v="737"/>
    <x v="0"/>
    <s v="PROD-004"/>
    <x v="9"/>
    <n v="-33"/>
    <n v="0"/>
    <n v="347.83"/>
    <s v="Venta"/>
    <s v="Venta Directa Online"/>
    <n v="11478.39"/>
    <n v="81.910562499999997"/>
    <n v="2703.0485625000001"/>
    <n v="8775.3414374999993"/>
  </r>
  <r>
    <n v="5021"/>
    <x v="737"/>
    <x v="2"/>
    <s v="PROD-004"/>
    <x v="9"/>
    <n v="146"/>
    <n v="178.08"/>
    <n v="0"/>
    <s v="Compra"/>
    <s v="PowerCell Co,"/>
    <n v="0"/>
    <n v="81.910562499999997"/>
    <n v="0"/>
    <n v="0"/>
  </r>
  <r>
    <n v="5022"/>
    <x v="737"/>
    <x v="0"/>
    <s v="PROD-010"/>
    <x v="4"/>
    <n v="-49"/>
    <n v="0"/>
    <n v="59.48"/>
    <s v="Venta"/>
    <s v="CorpTech Solutions"/>
    <n v="2914.52"/>
    <n v="10.520482758620702"/>
    <n v="515.50365517241437"/>
    <n v="2399.0163448275857"/>
  </r>
  <r>
    <n v="5023"/>
    <x v="737"/>
    <x v="2"/>
    <s v="PROD-007"/>
    <x v="0"/>
    <n v="235"/>
    <n v="65.44"/>
    <n v="0"/>
    <s v="Compra"/>
    <s v="TechSupplies Inc,"/>
    <n v="0"/>
    <n v="28.701865793780652"/>
    <n v="0"/>
    <n v="0"/>
  </r>
  <r>
    <n v="5024"/>
    <x v="737"/>
    <x v="1"/>
    <s v="PROD-009"/>
    <x v="3"/>
    <n v="88"/>
    <n v="152.80000000000001"/>
    <n v="0"/>
    <s v="Fabricación"/>
    <s v="N/A"/>
    <n v="0"/>
    <n v="66.956770642201846"/>
    <n v="0"/>
    <n v="0"/>
  </r>
  <r>
    <n v="5025"/>
    <x v="737"/>
    <x v="0"/>
    <s v="PROD-004"/>
    <x v="9"/>
    <n v="-28"/>
    <n v="0"/>
    <n v="347.69"/>
    <s v="Venta"/>
    <s v="Venta Directa Online"/>
    <n v="9735.32"/>
    <n v="81.910562499999997"/>
    <n v="2293.49575"/>
    <n v="7441.8242499999997"/>
  </r>
  <r>
    <n v="5026"/>
    <x v="737"/>
    <x v="0"/>
    <s v="PROD-009"/>
    <x v="3"/>
    <n v="-28"/>
    <n v="0"/>
    <n v="301.44"/>
    <s v="Venta"/>
    <s v="Global Office"/>
    <n v="8440.32"/>
    <n v="66.956770642201846"/>
    <n v="1874.7895779816517"/>
    <n v="6565.530422018348"/>
  </r>
  <r>
    <n v="5027"/>
    <x v="738"/>
    <x v="1"/>
    <s v="PROD-001"/>
    <x v="6"/>
    <n v="55"/>
    <n v="253.49"/>
    <n v="0"/>
    <s v="Fabricación"/>
    <s v="N/A"/>
    <n v="0"/>
    <n v="111.99406451612904"/>
    <n v="0"/>
    <n v="0"/>
  </r>
  <r>
    <n v="5028"/>
    <x v="738"/>
    <x v="0"/>
    <s v="PROD-004"/>
    <x v="9"/>
    <n v="-26"/>
    <n v="0"/>
    <n v="352.87"/>
    <s v="Venta"/>
    <s v="PC Gamers World"/>
    <n v="9174.6200000000008"/>
    <n v="81.910562499999997"/>
    <n v="2129.6746250000001"/>
    <n v="7044.9453750000011"/>
  </r>
  <r>
    <n v="5029"/>
    <x v="738"/>
    <x v="1"/>
    <s v="PROD-001"/>
    <x v="6"/>
    <n v="50"/>
    <n v="250.81"/>
    <n v="0"/>
    <s v="Fabricación"/>
    <s v="N/A"/>
    <n v="0"/>
    <n v="111.99406451612904"/>
    <n v="0"/>
    <n v="0"/>
  </r>
  <r>
    <n v="5030"/>
    <x v="738"/>
    <x v="0"/>
    <s v="PROD-010"/>
    <x v="4"/>
    <n v="-6"/>
    <n v="0"/>
    <n v="60.11"/>
    <s v="Venta"/>
    <s v="Venta Directa Online"/>
    <n v="360.65999999999997"/>
    <n v="10.520482758620702"/>
    <n v="63.12289655172421"/>
    <n v="297.53710344827573"/>
  </r>
  <r>
    <n v="5031"/>
    <x v="738"/>
    <x v="2"/>
    <s v="PROD-008"/>
    <x v="5"/>
    <n v="147"/>
    <n v="44.61"/>
    <n v="0"/>
    <s v="Compra"/>
    <s v="TechSupplies Inc,"/>
    <n v="0"/>
    <n v="18.458651685393257"/>
    <n v="0"/>
    <n v="0"/>
  </r>
  <r>
    <n v="5032"/>
    <x v="738"/>
    <x v="0"/>
    <s v="PROD-005"/>
    <x v="8"/>
    <n v="-25"/>
    <n v="0"/>
    <n v="219.17"/>
    <s v="Venta"/>
    <s v="Venta Directa Online"/>
    <n v="5479.25"/>
    <n v="54.214840425531932"/>
    <n v="1355.3710106382982"/>
    <n v="4123.8789893617013"/>
  </r>
  <r>
    <n v="5033"/>
    <x v="738"/>
    <x v="2"/>
    <s v="PROD-007"/>
    <x v="0"/>
    <n v="116"/>
    <n v="66.489999999999995"/>
    <n v="0"/>
    <s v="Compra"/>
    <s v="VisionParts"/>
    <n v="0"/>
    <n v="28.701865793780652"/>
    <n v="0"/>
    <n v="0"/>
  </r>
  <r>
    <n v="5034"/>
    <x v="739"/>
    <x v="0"/>
    <s v="PROD-004"/>
    <x v="9"/>
    <n v="-5"/>
    <n v="0"/>
    <n v="351.79"/>
    <s v="Venta"/>
    <s v="Venta Directa Online"/>
    <n v="1758.95"/>
    <n v="81.910562499999997"/>
    <n v="409.55281249999996"/>
    <n v="1349.3971875000002"/>
  </r>
  <r>
    <n v="5035"/>
    <x v="739"/>
    <x v="0"/>
    <s v="PROD-001"/>
    <x v="6"/>
    <n v="-49"/>
    <n v="0"/>
    <n v="500.11"/>
    <s v="Venta"/>
    <s v="PC Gamers World"/>
    <n v="24505.39"/>
    <n v="111.99406451612904"/>
    <n v="5487.7091612903232"/>
    <n v="19017.680838709675"/>
  </r>
  <r>
    <n v="5036"/>
    <x v="739"/>
    <x v="0"/>
    <s v="PROD-004"/>
    <x v="9"/>
    <n v="-18"/>
    <n v="0"/>
    <n v="352.79"/>
    <s v="Venta"/>
    <s v="EducaTech"/>
    <n v="6350.22"/>
    <n v="81.910562499999997"/>
    <n v="1474.3901249999999"/>
    <n v="4875.8298750000004"/>
  </r>
  <r>
    <n v="5037"/>
    <x v="739"/>
    <x v="0"/>
    <s v="PROD-001"/>
    <x v="6"/>
    <n v="-28"/>
    <n v="0"/>
    <n v="503.02"/>
    <s v="Venta"/>
    <s v="Venta Directa Online"/>
    <n v="14084.56"/>
    <n v="111.99406451612904"/>
    <n v="3135.8338064516133"/>
    <n v="10948.726193548386"/>
  </r>
  <r>
    <n v="5038"/>
    <x v="739"/>
    <x v="0"/>
    <s v="PROD-005"/>
    <x v="8"/>
    <n v="-29"/>
    <n v="0"/>
    <n v="219.08"/>
    <s v="Venta"/>
    <s v="Global Office"/>
    <n v="6353.3200000000006"/>
    <n v="54.214840425531932"/>
    <n v="1572.2303723404261"/>
    <n v="4781.089627659574"/>
  </r>
  <r>
    <n v="5039"/>
    <x v="739"/>
    <x v="2"/>
    <s v="PROD-010"/>
    <x v="4"/>
    <n v="219"/>
    <n v="25.3"/>
    <n v="0"/>
    <s v="Compra"/>
    <s v="Componentes Globales"/>
    <n v="0"/>
    <n v="10.520482758620702"/>
    <n v="0"/>
    <n v="0"/>
  </r>
  <r>
    <n v="5040"/>
    <x v="740"/>
    <x v="0"/>
    <s v="PROD-004"/>
    <x v="9"/>
    <n v="-43"/>
    <n v="0"/>
    <n v="349.66"/>
    <s v="Venta"/>
    <s v="Global Office"/>
    <n v="15035.380000000001"/>
    <n v="81.910562499999997"/>
    <n v="3522.1541874999998"/>
    <n v="11513.225812500001"/>
  </r>
  <r>
    <n v="5041"/>
    <x v="740"/>
    <x v="1"/>
    <s v="PROD-009"/>
    <x v="3"/>
    <n v="98"/>
    <n v="151.35"/>
    <n v="0"/>
    <s v="Fabricación"/>
    <s v="N/A"/>
    <n v="0"/>
    <n v="66.956770642201846"/>
    <n v="0"/>
    <n v="0"/>
  </r>
  <r>
    <n v="5042"/>
    <x v="740"/>
    <x v="0"/>
    <s v="PROD-010"/>
    <x v="4"/>
    <n v="-38"/>
    <n v="0"/>
    <n v="60.14"/>
    <s v="Venta"/>
    <s v="EducaTech"/>
    <n v="2285.3200000000002"/>
    <n v="10.520482758620702"/>
    <n v="399.77834482758669"/>
    <n v="1885.5416551724134"/>
  </r>
  <r>
    <n v="5043"/>
    <x v="740"/>
    <x v="0"/>
    <s v="PROD-008"/>
    <x v="5"/>
    <n v="-17"/>
    <n v="0"/>
    <n v="94.58"/>
    <s v="Venta"/>
    <s v="Global Office"/>
    <n v="1607.86"/>
    <n v="18.458651685393257"/>
    <n v="313.79707865168535"/>
    <n v="1294.0629213483146"/>
  </r>
  <r>
    <n v="5044"/>
    <x v="740"/>
    <x v="1"/>
    <s v="PROD-002"/>
    <x v="2"/>
    <n v="36"/>
    <n v="453.76"/>
    <n v="0"/>
    <s v="Fabricación"/>
    <s v="N/A"/>
    <n v="0"/>
    <n v="206.67616747181975"/>
    <n v="0"/>
    <n v="0"/>
  </r>
  <r>
    <n v="5045"/>
    <x v="740"/>
    <x v="2"/>
    <s v="PROD-006"/>
    <x v="7"/>
    <n v="89"/>
    <n v="35.75"/>
    <n v="0"/>
    <s v="Compra"/>
    <s v="VisionParts"/>
    <n v="0"/>
    <n v="15.49574137931034"/>
    <n v="0"/>
    <n v="0"/>
  </r>
  <r>
    <n v="5046"/>
    <x v="740"/>
    <x v="2"/>
    <s v="PROD-007"/>
    <x v="0"/>
    <n v="98"/>
    <n v="64.56"/>
    <n v="0"/>
    <s v="Compra"/>
    <s v="TechSupplies Inc,"/>
    <n v="0"/>
    <n v="28.701865793780652"/>
    <n v="0"/>
    <n v="0"/>
  </r>
  <r>
    <n v="5047"/>
    <x v="741"/>
    <x v="2"/>
    <s v="PROD-004"/>
    <x v="9"/>
    <n v="190"/>
    <n v="178.87"/>
    <n v="0"/>
    <s v="Compra"/>
    <s v="PowerCell Co,"/>
    <n v="0"/>
    <n v="81.910562499999997"/>
    <n v="0"/>
    <n v="0"/>
  </r>
  <r>
    <n v="5048"/>
    <x v="741"/>
    <x v="0"/>
    <s v="PROD-009"/>
    <x v="3"/>
    <n v="-34"/>
    <n v="0"/>
    <n v="299.08"/>
    <s v="Venta"/>
    <s v="Global Office"/>
    <n v="10168.719999999999"/>
    <n v="66.956770642201846"/>
    <n v="2276.530201834863"/>
    <n v="7892.1897981651364"/>
  </r>
  <r>
    <n v="5049"/>
    <x v="741"/>
    <x v="0"/>
    <s v="PROD-002"/>
    <x v="2"/>
    <n v="-20"/>
    <n v="0"/>
    <n v="893.6"/>
    <s v="Venta"/>
    <s v="CorpTech Solutions"/>
    <n v="17872"/>
    <n v="206.67616747181975"/>
    <n v="4133.5233494363947"/>
    <n v="13738.476650563605"/>
  </r>
  <r>
    <n v="5050"/>
    <x v="741"/>
    <x v="2"/>
    <s v="PROD-005"/>
    <x v="8"/>
    <n v="200"/>
    <n v="118.84"/>
    <n v="0"/>
    <s v="Compra"/>
    <s v="TechSupplies Inc,"/>
    <n v="0"/>
    <n v="54.214840425531932"/>
    <n v="0"/>
    <n v="0"/>
  </r>
  <r>
    <n v="5051"/>
    <x v="741"/>
    <x v="0"/>
    <s v="PROD-008"/>
    <x v="5"/>
    <n v="-24"/>
    <n v="0"/>
    <n v="94.73"/>
    <s v="Venta"/>
    <s v="CorpTech Solutions"/>
    <n v="2273.52"/>
    <n v="18.458651685393257"/>
    <n v="443.00764044943816"/>
    <n v="1830.5123595505618"/>
  </r>
  <r>
    <n v="5052"/>
    <x v="741"/>
    <x v="0"/>
    <s v="PROD-010"/>
    <x v="4"/>
    <n v="-7"/>
    <n v="0"/>
    <n v="60.53"/>
    <s v="Venta"/>
    <s v="Global Office"/>
    <n v="423.71000000000004"/>
    <n v="10.520482758620702"/>
    <n v="73.643379310344912"/>
    <n v="350.06662068965511"/>
  </r>
  <r>
    <n v="5053"/>
    <x v="741"/>
    <x v="0"/>
    <s v="PROD-001"/>
    <x v="6"/>
    <n v="-27"/>
    <n v="0"/>
    <n v="502.47"/>
    <s v="Venta"/>
    <s v="PC Gamers World"/>
    <n v="13566.69"/>
    <n v="111.99406451612904"/>
    <n v="3023.8397419354842"/>
    <n v="10542.850258064516"/>
  </r>
  <r>
    <n v="5054"/>
    <x v="742"/>
    <x v="1"/>
    <s v="PROD-009"/>
    <x v="3"/>
    <n v="49"/>
    <n v="150.21"/>
    <n v="0"/>
    <s v="Fabricación"/>
    <s v="N/A"/>
    <n v="0"/>
    <n v="66.956770642201846"/>
    <n v="0"/>
    <n v="0"/>
  </r>
  <r>
    <n v="5055"/>
    <x v="742"/>
    <x v="2"/>
    <s v="PROD-003"/>
    <x v="1"/>
    <n v="61"/>
    <n v="84.89"/>
    <n v="0"/>
    <s v="Compra"/>
    <s v="TechSupplies Inc,"/>
    <n v="0"/>
    <n v="38.917210440456756"/>
    <n v="0"/>
    <n v="0"/>
  </r>
  <r>
    <n v="5056"/>
    <x v="742"/>
    <x v="2"/>
    <s v="PROD-006"/>
    <x v="7"/>
    <n v="150"/>
    <n v="35.159999999999997"/>
    <n v="0"/>
    <s v="Compra"/>
    <s v="VisionParts"/>
    <n v="0"/>
    <n v="15.49574137931034"/>
    <n v="0"/>
    <n v="0"/>
  </r>
  <r>
    <n v="5057"/>
    <x v="742"/>
    <x v="0"/>
    <s v="PROD-006"/>
    <x v="7"/>
    <n v="-39"/>
    <n v="0"/>
    <n v="80.37"/>
    <s v="Venta"/>
    <s v="PC Gamers World"/>
    <n v="3134.4300000000003"/>
    <n v="15.49574137931034"/>
    <n v="604.33391379310331"/>
    <n v="2530.0960862068969"/>
  </r>
  <r>
    <n v="5058"/>
    <x v="742"/>
    <x v="0"/>
    <s v="PROD-010"/>
    <x v="4"/>
    <n v="-28"/>
    <n v="0"/>
    <n v="60.08"/>
    <s v="Venta"/>
    <s v="EducaTech"/>
    <n v="1682.24"/>
    <n v="10.520482758620702"/>
    <n v="294.57351724137965"/>
    <n v="1387.6664827586203"/>
  </r>
  <r>
    <n v="5059"/>
    <x v="742"/>
    <x v="2"/>
    <s v="PROD-007"/>
    <x v="0"/>
    <n v="208"/>
    <n v="65.709999999999994"/>
    <n v="0"/>
    <s v="Compra"/>
    <s v="PowerCell Co,"/>
    <n v="0"/>
    <n v="28.701865793780652"/>
    <n v="0"/>
    <n v="0"/>
  </r>
  <r>
    <n v="5060"/>
    <x v="742"/>
    <x v="0"/>
    <s v="PROD-001"/>
    <x v="6"/>
    <n v="-37"/>
    <n v="0"/>
    <n v="502"/>
    <s v="Venta"/>
    <s v="EducaTech"/>
    <n v="18574"/>
    <n v="111.99406451612904"/>
    <n v="4143.7803870967746"/>
    <n v="14430.219612903225"/>
  </r>
  <r>
    <n v="5061"/>
    <x v="743"/>
    <x v="0"/>
    <s v="PROD-005"/>
    <x v="8"/>
    <n v="-31"/>
    <n v="0"/>
    <n v="218.79"/>
    <s v="Venta"/>
    <s v="PC Gamers World"/>
    <n v="6782.49"/>
    <n v="54.214840425531932"/>
    <n v="1680.6600531914899"/>
    <n v="5101.8299468085097"/>
  </r>
  <r>
    <n v="5062"/>
    <x v="743"/>
    <x v="0"/>
    <s v="PROD-008"/>
    <x v="5"/>
    <n v="-50"/>
    <n v="0"/>
    <n v="94.06"/>
    <s v="Venta"/>
    <s v="Venta Directa Online"/>
    <n v="4703"/>
    <n v="18.458651685393257"/>
    <n v="922.93258426966281"/>
    <n v="3780.0674157303374"/>
  </r>
  <r>
    <n v="5063"/>
    <x v="743"/>
    <x v="0"/>
    <s v="PROD-009"/>
    <x v="3"/>
    <n v="-12"/>
    <n v="0"/>
    <n v="300.58999999999997"/>
    <s v="Venta"/>
    <s v="CorpTech Solutions"/>
    <n v="3607.08"/>
    <n v="66.956770642201846"/>
    <n v="803.48124770642221"/>
    <n v="2803.5987522935775"/>
  </r>
  <r>
    <n v="5064"/>
    <x v="743"/>
    <x v="0"/>
    <s v="PROD-006"/>
    <x v="7"/>
    <n v="-42"/>
    <n v="0"/>
    <n v="79.88"/>
    <s v="Venta"/>
    <s v="CorpTech Solutions"/>
    <n v="3354.96"/>
    <n v="15.49574137931034"/>
    <n v="650.82113793103429"/>
    <n v="2704.1388620689659"/>
  </r>
  <r>
    <n v="5065"/>
    <x v="743"/>
    <x v="2"/>
    <s v="PROD-005"/>
    <x v="8"/>
    <n v="159"/>
    <n v="117.83"/>
    <n v="0"/>
    <s v="Compra"/>
    <s v="TechSupplies Inc,"/>
    <n v="0"/>
    <n v="54.214840425531932"/>
    <n v="0"/>
    <n v="0"/>
  </r>
  <r>
    <n v="5066"/>
    <x v="743"/>
    <x v="1"/>
    <s v="PROD-001"/>
    <x v="6"/>
    <n v="50"/>
    <n v="251.28"/>
    <n v="0"/>
    <s v="Fabricación"/>
    <s v="N/A"/>
    <n v="0"/>
    <n v="111.99406451612904"/>
    <n v="0"/>
    <n v="0"/>
  </r>
  <r>
    <n v="5067"/>
    <x v="743"/>
    <x v="0"/>
    <s v="PROD-007"/>
    <x v="0"/>
    <n v="-24"/>
    <n v="0"/>
    <n v="129.80000000000001"/>
    <s v="Venta"/>
    <s v="CorpTech Solutions"/>
    <n v="3115.2000000000003"/>
    <n v="28.701865793780652"/>
    <n v="688.84477905073561"/>
    <n v="2426.3552209492645"/>
  </r>
  <r>
    <n v="5068"/>
    <x v="744"/>
    <x v="1"/>
    <s v="PROD-009"/>
    <x v="3"/>
    <n v="73"/>
    <n v="151.91"/>
    <n v="0"/>
    <s v="Fabricación"/>
    <s v="N/A"/>
    <n v="0"/>
    <n v="66.956770642201846"/>
    <n v="0"/>
    <n v="0"/>
  </r>
  <r>
    <n v="5069"/>
    <x v="744"/>
    <x v="0"/>
    <s v="PROD-001"/>
    <x v="6"/>
    <n v="-22"/>
    <n v="0"/>
    <n v="501.37"/>
    <s v="Venta"/>
    <s v="PC Gamers World"/>
    <n v="11030.14"/>
    <n v="111.99406451612904"/>
    <n v="2463.869419354839"/>
    <n v="8566.2705806451595"/>
  </r>
  <r>
    <n v="5070"/>
    <x v="744"/>
    <x v="0"/>
    <s v="PROD-008"/>
    <x v="5"/>
    <n v="-23"/>
    <n v="0"/>
    <n v="95.86"/>
    <s v="Venta"/>
    <s v="EducaTech"/>
    <n v="2204.7800000000002"/>
    <n v="18.458651685393257"/>
    <n v="424.54898876404491"/>
    <n v="1780.2310112359553"/>
  </r>
  <r>
    <n v="5071"/>
    <x v="744"/>
    <x v="0"/>
    <s v="PROD-010"/>
    <x v="4"/>
    <n v="-30"/>
    <n v="0"/>
    <n v="60.04"/>
    <s v="Venta"/>
    <s v="PC Gamers World"/>
    <n v="1801.2"/>
    <n v="10.520482758620702"/>
    <n v="315.61448275862108"/>
    <n v="1485.585517241379"/>
  </r>
  <r>
    <n v="5072"/>
    <x v="744"/>
    <x v="0"/>
    <s v="PROD-008"/>
    <x v="5"/>
    <n v="-31"/>
    <n v="0"/>
    <n v="95.84"/>
    <s v="Venta"/>
    <s v="Global Office"/>
    <n v="2971.04"/>
    <n v="18.458651685393257"/>
    <n v="572.2182022471909"/>
    <n v="2398.8217977528093"/>
  </r>
  <r>
    <n v="5073"/>
    <x v="744"/>
    <x v="0"/>
    <s v="PROD-001"/>
    <x v="6"/>
    <n v="-36"/>
    <n v="0"/>
    <n v="501.75"/>
    <s v="Venta"/>
    <s v="EducaTech"/>
    <n v="18063"/>
    <n v="111.99406451612904"/>
    <n v="4031.7863225806454"/>
    <n v="14031.213677419355"/>
  </r>
  <r>
    <n v="5074"/>
    <x v="745"/>
    <x v="2"/>
    <s v="PROD-004"/>
    <x v="9"/>
    <n v="143"/>
    <n v="182.14"/>
    <n v="0"/>
    <s v="Compra"/>
    <s v="TechSupplies Inc,"/>
    <n v="0"/>
    <n v="81.910562499999997"/>
    <n v="0"/>
    <n v="0"/>
  </r>
  <r>
    <n v="5075"/>
    <x v="745"/>
    <x v="2"/>
    <s v="PROD-004"/>
    <x v="9"/>
    <n v="225"/>
    <n v="176.7"/>
    <n v="0"/>
    <s v="Compra"/>
    <s v="Componentes Globales"/>
    <n v="0"/>
    <n v="81.910562499999997"/>
    <n v="0"/>
    <n v="0"/>
  </r>
  <r>
    <n v="5076"/>
    <x v="745"/>
    <x v="0"/>
    <s v="PROD-010"/>
    <x v="4"/>
    <n v="-18"/>
    <n v="0"/>
    <n v="60.13"/>
    <s v="Venta"/>
    <s v="Global Office"/>
    <n v="1082.3400000000001"/>
    <n v="10.520482758620702"/>
    <n v="189.36868965517263"/>
    <n v="892.97131034482754"/>
  </r>
  <r>
    <n v="5077"/>
    <x v="745"/>
    <x v="2"/>
    <s v="PROD-006"/>
    <x v="7"/>
    <n v="79"/>
    <n v="35.57"/>
    <n v="0"/>
    <s v="Compra"/>
    <s v="VisionParts"/>
    <n v="0"/>
    <n v="15.49574137931034"/>
    <n v="0"/>
    <n v="0"/>
  </r>
  <r>
    <n v="5078"/>
    <x v="745"/>
    <x v="1"/>
    <s v="PROD-009"/>
    <x v="3"/>
    <n v="49"/>
    <n v="152.68"/>
    <n v="0"/>
    <s v="Fabricación"/>
    <s v="N/A"/>
    <n v="0"/>
    <n v="66.956770642201846"/>
    <n v="0"/>
    <n v="0"/>
  </r>
  <r>
    <n v="5079"/>
    <x v="745"/>
    <x v="2"/>
    <s v="PROD-008"/>
    <x v="5"/>
    <n v="70"/>
    <n v="45.17"/>
    <n v="0"/>
    <s v="Compra"/>
    <s v="PowerCell Co,"/>
    <n v="0"/>
    <n v="18.458651685393257"/>
    <n v="0"/>
    <n v="0"/>
  </r>
  <r>
    <n v="5080"/>
    <x v="745"/>
    <x v="2"/>
    <s v="PROD-008"/>
    <x v="5"/>
    <n v="126"/>
    <n v="45.58"/>
    <n v="0"/>
    <s v="Compra"/>
    <s v="Componentes Globales"/>
    <n v="0"/>
    <n v="18.458651685393257"/>
    <n v="0"/>
    <n v="0"/>
  </r>
  <r>
    <n v="5081"/>
    <x v="746"/>
    <x v="0"/>
    <s v="PROD-007"/>
    <x v="0"/>
    <n v="-47"/>
    <n v="0"/>
    <n v="129.09"/>
    <s v="Venta"/>
    <s v="CorpTech Solutions"/>
    <n v="6067.2300000000005"/>
    <n v="28.701865793780652"/>
    <n v="1348.9876923076906"/>
    <n v="4718.2423076923096"/>
  </r>
  <r>
    <n v="5082"/>
    <x v="746"/>
    <x v="1"/>
    <s v="PROD-002"/>
    <x v="2"/>
    <n v="46"/>
    <n v="444.25"/>
    <n v="0"/>
    <s v="Fabricación"/>
    <s v="N/A"/>
    <n v="0"/>
    <n v="206.67616747181975"/>
    <n v="0"/>
    <n v="0"/>
  </r>
  <r>
    <n v="5083"/>
    <x v="746"/>
    <x v="0"/>
    <s v="PROD-006"/>
    <x v="7"/>
    <n v="-47"/>
    <n v="0"/>
    <n v="80.209999999999994"/>
    <s v="Venta"/>
    <s v="PC Gamers World"/>
    <n v="3769.87"/>
    <n v="15.49574137931034"/>
    <n v="728.29984482758596"/>
    <n v="3041.5701551724142"/>
  </r>
  <r>
    <n v="5084"/>
    <x v="746"/>
    <x v="0"/>
    <s v="PROD-008"/>
    <x v="5"/>
    <n v="-38"/>
    <n v="0"/>
    <n v="95.64"/>
    <s v="Venta"/>
    <s v="EducaTech"/>
    <n v="3634.32"/>
    <n v="18.458651685393257"/>
    <n v="701.4287640449437"/>
    <n v="2932.8912359550563"/>
  </r>
  <r>
    <n v="5085"/>
    <x v="746"/>
    <x v="0"/>
    <s v="PROD-003"/>
    <x v="1"/>
    <n v="-35"/>
    <n v="0"/>
    <n v="161.29"/>
    <s v="Venta"/>
    <s v="CorpTech Solutions"/>
    <n v="5645.15"/>
    <n v="38.917210440456756"/>
    <n v="1362.1023654159865"/>
    <n v="4283.0476345840134"/>
  </r>
  <r>
    <n v="5086"/>
    <x v="746"/>
    <x v="0"/>
    <s v="PROD-004"/>
    <x v="9"/>
    <n v="-6"/>
    <n v="0"/>
    <n v="346.43"/>
    <s v="Venta"/>
    <s v="Venta Directa Online"/>
    <n v="2078.58"/>
    <n v="81.910562499999997"/>
    <n v="491.46337499999998"/>
    <n v="1587.1166249999999"/>
  </r>
  <r>
    <n v="5087"/>
    <x v="746"/>
    <x v="2"/>
    <s v="PROD-006"/>
    <x v="7"/>
    <n v="104"/>
    <n v="36.049999999999997"/>
    <n v="0"/>
    <s v="Compra"/>
    <s v="PowerCell Co,"/>
    <n v="0"/>
    <n v="15.49574137931034"/>
    <n v="0"/>
    <n v="0"/>
  </r>
  <r>
    <n v="5088"/>
    <x v="747"/>
    <x v="0"/>
    <s v="PROD-008"/>
    <x v="5"/>
    <n v="-30"/>
    <n v="0"/>
    <n v="95.1"/>
    <s v="Venta"/>
    <s v="Venta Directa Online"/>
    <n v="2853"/>
    <n v="18.458651685393257"/>
    <n v="553.75955056179771"/>
    <n v="2299.2404494382022"/>
  </r>
  <r>
    <n v="5089"/>
    <x v="747"/>
    <x v="0"/>
    <s v="PROD-003"/>
    <x v="1"/>
    <n v="-44"/>
    <n v="0"/>
    <n v="158.79"/>
    <s v="Venta"/>
    <s v="Global Office"/>
    <n v="6986.7599999999993"/>
    <n v="38.917210440456756"/>
    <n v="1712.3572593800973"/>
    <n v="5274.402740619902"/>
  </r>
  <r>
    <n v="5090"/>
    <x v="747"/>
    <x v="2"/>
    <s v="PROD-008"/>
    <x v="5"/>
    <n v="234"/>
    <n v="45.17"/>
    <n v="0"/>
    <s v="Compra"/>
    <s v="PowerCell Co,"/>
    <n v="0"/>
    <n v="18.458651685393257"/>
    <n v="0"/>
    <n v="0"/>
  </r>
  <r>
    <n v="5091"/>
    <x v="747"/>
    <x v="1"/>
    <s v="PROD-002"/>
    <x v="2"/>
    <n v="52"/>
    <n v="452.74"/>
    <n v="0"/>
    <s v="Fabricación"/>
    <s v="N/A"/>
    <n v="0"/>
    <n v="206.67616747181975"/>
    <n v="0"/>
    <n v="0"/>
  </r>
  <r>
    <n v="5092"/>
    <x v="747"/>
    <x v="2"/>
    <s v="PROD-007"/>
    <x v="0"/>
    <n v="217"/>
    <n v="66.08"/>
    <n v="0"/>
    <s v="Compra"/>
    <s v="Componentes Globales"/>
    <n v="0"/>
    <n v="28.701865793780652"/>
    <n v="0"/>
    <n v="0"/>
  </r>
  <r>
    <n v="5093"/>
    <x v="747"/>
    <x v="2"/>
    <s v="PROD-005"/>
    <x v="8"/>
    <n v="205"/>
    <n v="121.02"/>
    <n v="0"/>
    <s v="Compra"/>
    <s v="VisionParts"/>
    <n v="0"/>
    <n v="54.214840425531932"/>
    <n v="0"/>
    <n v="0"/>
  </r>
  <r>
    <n v="5094"/>
    <x v="747"/>
    <x v="1"/>
    <s v="PROD-009"/>
    <x v="3"/>
    <n v="69"/>
    <n v="150.86000000000001"/>
    <n v="0"/>
    <s v="Fabricación"/>
    <s v="N/A"/>
    <n v="0"/>
    <n v="66.956770642201846"/>
    <n v="0"/>
    <n v="0"/>
  </r>
  <r>
    <n v="5095"/>
    <x v="748"/>
    <x v="0"/>
    <s v="PROD-007"/>
    <x v="0"/>
    <n v="-21"/>
    <n v="0"/>
    <n v="130"/>
    <s v="Venta"/>
    <s v="PC Gamers World"/>
    <n v="2730"/>
    <n v="28.701865793780652"/>
    <n v="602.7391816693937"/>
    <n v="2127.2608183306065"/>
  </r>
  <r>
    <n v="5096"/>
    <x v="748"/>
    <x v="2"/>
    <s v="PROD-007"/>
    <x v="0"/>
    <n v="128"/>
    <n v="64.13"/>
    <n v="0"/>
    <s v="Compra"/>
    <s v="PowerCell Co,"/>
    <n v="0"/>
    <n v="28.701865793780652"/>
    <n v="0"/>
    <n v="0"/>
  </r>
  <r>
    <n v="5097"/>
    <x v="748"/>
    <x v="0"/>
    <s v="PROD-003"/>
    <x v="1"/>
    <n v="-11"/>
    <n v="0"/>
    <n v="160.74"/>
    <s v="Venta"/>
    <s v="PC Gamers World"/>
    <n v="1768.14"/>
    <n v="38.917210440456756"/>
    <n v="428.08931484502432"/>
    <n v="1340.0506851549758"/>
  </r>
  <r>
    <n v="5098"/>
    <x v="748"/>
    <x v="0"/>
    <s v="PROD-008"/>
    <x v="5"/>
    <n v="-31"/>
    <n v="0"/>
    <n v="95.09"/>
    <s v="Venta"/>
    <s v="CorpTech Solutions"/>
    <n v="2947.79"/>
    <n v="18.458651685393257"/>
    <n v="572.2182022471909"/>
    <n v="2375.5717977528093"/>
  </r>
  <r>
    <n v="5099"/>
    <x v="748"/>
    <x v="0"/>
    <s v="PROD-001"/>
    <x v="6"/>
    <n v="-18"/>
    <n v="0"/>
    <n v="497.41"/>
    <s v="Venta"/>
    <s v="PC Gamers World"/>
    <n v="8953.380000000001"/>
    <n v="111.99406451612904"/>
    <n v="2015.8931612903227"/>
    <n v="6937.4868387096785"/>
  </r>
  <r>
    <n v="5100"/>
    <x v="748"/>
    <x v="2"/>
    <s v="PROD-010"/>
    <x v="4"/>
    <n v="86"/>
    <n v="25.02"/>
    <n v="0"/>
    <s v="Compra"/>
    <s v="Componentes Globales"/>
    <n v="0"/>
    <n v="10.520482758620702"/>
    <n v="0"/>
    <n v="0"/>
  </r>
  <r>
    <n v="5101"/>
    <x v="748"/>
    <x v="1"/>
    <s v="PROD-001"/>
    <x v="6"/>
    <n v="64"/>
    <n v="255.53"/>
    <n v="0"/>
    <s v="Fabricación"/>
    <s v="N/A"/>
    <n v="0"/>
    <n v="111.99406451612904"/>
    <n v="0"/>
    <n v="0"/>
  </r>
  <r>
    <n v="5102"/>
    <x v="749"/>
    <x v="0"/>
    <s v="PROD-002"/>
    <x v="2"/>
    <n v="-5"/>
    <n v="0"/>
    <n v="904.56"/>
    <s v="Venta"/>
    <s v="PC Gamers World"/>
    <n v="4522.7999999999993"/>
    <n v="206.67616747181975"/>
    <n v="1033.3808373590987"/>
    <n v="3489.4191626409006"/>
  </r>
  <r>
    <n v="5103"/>
    <x v="749"/>
    <x v="0"/>
    <s v="PROD-001"/>
    <x v="6"/>
    <n v="-25"/>
    <n v="0"/>
    <n v="495.94"/>
    <s v="Venta"/>
    <s v="CorpTech Solutions"/>
    <n v="12398.5"/>
    <n v="111.99406451612904"/>
    <n v="2799.8516129032259"/>
    <n v="9598.648387096775"/>
  </r>
  <r>
    <n v="5104"/>
    <x v="749"/>
    <x v="0"/>
    <s v="PROD-003"/>
    <x v="1"/>
    <n v="-50"/>
    <n v="0"/>
    <n v="158.32"/>
    <s v="Venta"/>
    <s v="Global Office"/>
    <n v="7916"/>
    <n v="38.917210440456756"/>
    <n v="1945.8605220228378"/>
    <n v="5970.1394779771617"/>
  </r>
  <r>
    <n v="5105"/>
    <x v="749"/>
    <x v="2"/>
    <s v="PROD-008"/>
    <x v="5"/>
    <n v="90"/>
    <n v="45.25"/>
    <n v="0"/>
    <s v="Compra"/>
    <s v="PowerCell Co,"/>
    <n v="0"/>
    <n v="18.458651685393257"/>
    <n v="0"/>
    <n v="0"/>
  </r>
  <r>
    <n v="5106"/>
    <x v="749"/>
    <x v="0"/>
    <s v="PROD-004"/>
    <x v="9"/>
    <n v="-20"/>
    <n v="0"/>
    <n v="346.61"/>
    <s v="Venta"/>
    <s v="EducaTech"/>
    <n v="6932.2000000000007"/>
    <n v="81.910562499999997"/>
    <n v="1638.2112499999998"/>
    <n v="5293.9887500000004"/>
  </r>
  <r>
    <n v="5107"/>
    <x v="749"/>
    <x v="1"/>
    <s v="PROD-009"/>
    <x v="3"/>
    <n v="67"/>
    <n v="152.46"/>
    <n v="0"/>
    <s v="Fabricación"/>
    <s v="N/A"/>
    <n v="0"/>
    <n v="66.956770642201846"/>
    <n v="0"/>
    <n v="0"/>
  </r>
  <r>
    <n v="5108"/>
    <x v="750"/>
    <x v="1"/>
    <s v="PROD-001"/>
    <x v="6"/>
    <n v="53"/>
    <n v="254.74"/>
    <n v="0"/>
    <s v="Fabricación"/>
    <s v="N/A"/>
    <n v="0"/>
    <n v="111.99406451612904"/>
    <n v="0"/>
    <n v="0"/>
  </r>
  <r>
    <n v="5109"/>
    <x v="750"/>
    <x v="1"/>
    <s v="PROD-002"/>
    <x v="2"/>
    <n v="73"/>
    <n v="448.06"/>
    <n v="0"/>
    <s v="Fabricación"/>
    <s v="N/A"/>
    <n v="0"/>
    <n v="206.67616747181975"/>
    <n v="0"/>
    <n v="0"/>
  </r>
  <r>
    <n v="5110"/>
    <x v="750"/>
    <x v="2"/>
    <s v="PROD-007"/>
    <x v="0"/>
    <n v="124"/>
    <n v="66.56"/>
    <n v="0"/>
    <s v="Compra"/>
    <s v="TechSupplies Inc,"/>
    <n v="0"/>
    <n v="28.701865793780652"/>
    <n v="0"/>
    <n v="0"/>
  </r>
  <r>
    <n v="5111"/>
    <x v="750"/>
    <x v="0"/>
    <s v="PROD-004"/>
    <x v="9"/>
    <n v="-19"/>
    <n v="0"/>
    <n v="350.2"/>
    <s v="Venta"/>
    <s v="Global Office"/>
    <n v="6653.8"/>
    <n v="81.910562499999997"/>
    <n v="1556.3006874999999"/>
    <n v="5097.4993125000001"/>
  </r>
  <r>
    <n v="5112"/>
    <x v="750"/>
    <x v="0"/>
    <s v="PROD-007"/>
    <x v="0"/>
    <n v="-25"/>
    <n v="0"/>
    <n v="130.66999999999999"/>
    <s v="Venta"/>
    <s v="CorpTech Solutions"/>
    <n v="3266.7499999999995"/>
    <n v="28.701865793780652"/>
    <n v="717.54664484451632"/>
    <n v="2549.2033551554832"/>
  </r>
  <r>
    <n v="5113"/>
    <x v="750"/>
    <x v="1"/>
    <s v="PROD-009"/>
    <x v="3"/>
    <n v="26"/>
    <n v="152.83000000000001"/>
    <n v="0"/>
    <s v="Fabricación"/>
    <s v="N/A"/>
    <n v="0"/>
    <n v="66.956770642201846"/>
    <n v="0"/>
    <n v="0"/>
  </r>
  <r>
    <n v="5114"/>
    <x v="750"/>
    <x v="0"/>
    <s v="PROD-002"/>
    <x v="2"/>
    <n v="-22"/>
    <n v="0"/>
    <n v="904.14"/>
    <s v="Venta"/>
    <s v="PC Gamers World"/>
    <n v="19891.079999999998"/>
    <n v="206.67616747181975"/>
    <n v="4546.8756843800347"/>
    <n v="15344.204315619963"/>
  </r>
  <r>
    <n v="5115"/>
    <x v="751"/>
    <x v="1"/>
    <s v="PROD-001"/>
    <x v="6"/>
    <n v="56"/>
    <n v="249.16"/>
    <n v="0"/>
    <s v="Fabricación"/>
    <s v="N/A"/>
    <n v="0"/>
    <n v="111.99406451612904"/>
    <n v="0"/>
    <n v="0"/>
  </r>
  <r>
    <n v="5116"/>
    <x v="751"/>
    <x v="0"/>
    <s v="PROD-007"/>
    <x v="0"/>
    <n v="-6"/>
    <n v="0"/>
    <n v="129.88999999999999"/>
    <s v="Venta"/>
    <s v="Global Office"/>
    <n v="779.33999999999992"/>
    <n v="28.701865793780652"/>
    <n v="172.2111947626839"/>
    <n v="607.12880523731599"/>
  </r>
  <r>
    <n v="5117"/>
    <x v="751"/>
    <x v="2"/>
    <s v="PROD-008"/>
    <x v="5"/>
    <n v="161"/>
    <n v="44.45"/>
    <n v="0"/>
    <s v="Compra"/>
    <s v="Componentes Globales"/>
    <n v="0"/>
    <n v="18.458651685393257"/>
    <n v="0"/>
    <n v="0"/>
  </r>
  <r>
    <n v="5118"/>
    <x v="751"/>
    <x v="0"/>
    <s v="PROD-008"/>
    <x v="5"/>
    <n v="-26"/>
    <n v="0"/>
    <n v="94.69"/>
    <s v="Venta"/>
    <s v="CorpTech Solutions"/>
    <n v="2461.94"/>
    <n v="18.458651685393257"/>
    <n v="479.92494382022466"/>
    <n v="1982.0150561797755"/>
  </r>
  <r>
    <n v="5119"/>
    <x v="751"/>
    <x v="0"/>
    <s v="PROD-006"/>
    <x v="7"/>
    <n v="-46"/>
    <n v="0"/>
    <n v="80.11"/>
    <s v="Venta"/>
    <s v="PC Gamers World"/>
    <n v="3685.06"/>
    <n v="15.49574137931034"/>
    <n v="712.80410344827567"/>
    <n v="2972.2558965517242"/>
  </r>
  <r>
    <n v="5120"/>
    <x v="751"/>
    <x v="0"/>
    <s v="PROD-002"/>
    <x v="2"/>
    <n v="-12"/>
    <n v="0"/>
    <n v="902.6"/>
    <s v="Venta"/>
    <s v="EducaTech"/>
    <n v="10831.2"/>
    <n v="206.67616747181975"/>
    <n v="2480.1140096618369"/>
    <n v="8351.0859903381643"/>
  </r>
  <r>
    <n v="5121"/>
    <x v="751"/>
    <x v="2"/>
    <s v="PROD-006"/>
    <x v="7"/>
    <n v="87"/>
    <n v="35.82"/>
    <n v="0"/>
    <s v="Compra"/>
    <s v="TechSupplies Inc,"/>
    <n v="0"/>
    <n v="15.49574137931034"/>
    <n v="0"/>
    <n v="0"/>
  </r>
  <r>
    <n v="5122"/>
    <x v="752"/>
    <x v="0"/>
    <s v="PROD-006"/>
    <x v="7"/>
    <n v="-13"/>
    <n v="0"/>
    <n v="80"/>
    <s v="Venta"/>
    <s v="CorpTech Solutions"/>
    <n v="1040"/>
    <n v="15.49574137931034"/>
    <n v="201.44463793103444"/>
    <n v="838.55536206896556"/>
  </r>
  <r>
    <n v="5123"/>
    <x v="752"/>
    <x v="0"/>
    <s v="PROD-008"/>
    <x v="5"/>
    <n v="-31"/>
    <n v="0"/>
    <n v="94.37"/>
    <s v="Venta"/>
    <s v="EducaTech"/>
    <n v="2925.4700000000003"/>
    <n v="18.458651685393257"/>
    <n v="572.2182022471909"/>
    <n v="2353.2517977528096"/>
  </r>
  <r>
    <n v="5124"/>
    <x v="752"/>
    <x v="1"/>
    <s v="PROD-001"/>
    <x v="6"/>
    <n v="53"/>
    <n v="251.16"/>
    <n v="0"/>
    <s v="Fabricación"/>
    <s v="N/A"/>
    <n v="0"/>
    <n v="111.99406451612904"/>
    <n v="0"/>
    <n v="0"/>
  </r>
  <r>
    <n v="5125"/>
    <x v="752"/>
    <x v="2"/>
    <s v="PROD-005"/>
    <x v="8"/>
    <n v="170"/>
    <n v="118.38"/>
    <n v="0"/>
    <s v="Compra"/>
    <s v="PowerCell Co,"/>
    <n v="0"/>
    <n v="54.214840425531932"/>
    <n v="0"/>
    <n v="0"/>
  </r>
  <r>
    <n v="5126"/>
    <x v="752"/>
    <x v="0"/>
    <s v="PROD-008"/>
    <x v="5"/>
    <n v="-17"/>
    <n v="0"/>
    <n v="95.21"/>
    <s v="Venta"/>
    <s v="EducaTech"/>
    <n v="1618.57"/>
    <n v="18.458651685393257"/>
    <n v="313.79707865168535"/>
    <n v="1304.7729213483146"/>
  </r>
  <r>
    <n v="5127"/>
    <x v="752"/>
    <x v="0"/>
    <s v="PROD-007"/>
    <x v="0"/>
    <n v="-27"/>
    <n v="0"/>
    <n v="130.88"/>
    <s v="Venta"/>
    <s v="CorpTech Solutions"/>
    <n v="3533.7599999999998"/>
    <n v="28.701865793780652"/>
    <n v="774.95037643207763"/>
    <n v="2758.8096235679222"/>
  </r>
  <r>
    <n v="5128"/>
    <x v="752"/>
    <x v="0"/>
    <s v="PROD-005"/>
    <x v="8"/>
    <n v="-48"/>
    <n v="0"/>
    <n v="219.86"/>
    <s v="Venta"/>
    <s v="PC Gamers World"/>
    <n v="10553.28"/>
    <n v="54.214840425531932"/>
    <n v="2602.312340425533"/>
    <n v="7950.9676595744677"/>
  </r>
  <r>
    <n v="5129"/>
    <x v="753"/>
    <x v="2"/>
    <s v="PROD-008"/>
    <x v="5"/>
    <n v="125"/>
    <n v="45.48"/>
    <n v="0"/>
    <s v="Compra"/>
    <s v="VisionParts"/>
    <n v="0"/>
    <n v="18.458651685393257"/>
    <n v="0"/>
    <n v="0"/>
  </r>
  <r>
    <n v="5130"/>
    <x v="753"/>
    <x v="0"/>
    <s v="PROD-010"/>
    <x v="4"/>
    <n v="-35"/>
    <n v="0"/>
    <n v="59.59"/>
    <s v="Venta"/>
    <s v="EducaTech"/>
    <n v="2085.65"/>
    <n v="10.520482758620702"/>
    <n v="368.21689655172457"/>
    <n v="1717.4331034482755"/>
  </r>
  <r>
    <n v="5131"/>
    <x v="753"/>
    <x v="0"/>
    <s v="PROD-008"/>
    <x v="5"/>
    <n v="-32"/>
    <n v="0"/>
    <n v="94.85"/>
    <s v="Venta"/>
    <s v="EducaTech"/>
    <n v="3035.2"/>
    <n v="18.458651685393257"/>
    <n v="590.67685393258421"/>
    <n v="2444.5231460674158"/>
  </r>
  <r>
    <n v="5132"/>
    <x v="753"/>
    <x v="0"/>
    <s v="PROD-006"/>
    <x v="7"/>
    <n v="-26"/>
    <n v="0"/>
    <n v="80.209999999999994"/>
    <s v="Venta"/>
    <s v="CorpTech Solutions"/>
    <n v="2085.46"/>
    <n v="15.49574137931034"/>
    <n v="402.88927586206887"/>
    <n v="1682.5707241379312"/>
  </r>
  <r>
    <n v="5133"/>
    <x v="753"/>
    <x v="2"/>
    <s v="PROD-005"/>
    <x v="8"/>
    <n v="272"/>
    <n v="118.26"/>
    <n v="0"/>
    <s v="Compra"/>
    <s v="VisionParts"/>
    <n v="0"/>
    <n v="54.214840425531932"/>
    <n v="0"/>
    <n v="0"/>
  </r>
  <r>
    <n v="5134"/>
    <x v="753"/>
    <x v="2"/>
    <s v="PROD-005"/>
    <x v="8"/>
    <n v="95"/>
    <n v="119.27"/>
    <n v="0"/>
    <s v="Compra"/>
    <s v="Componentes Globales"/>
    <n v="0"/>
    <n v="54.214840425531932"/>
    <n v="0"/>
    <n v="0"/>
  </r>
  <r>
    <n v="5135"/>
    <x v="753"/>
    <x v="2"/>
    <s v="PROD-003"/>
    <x v="1"/>
    <n v="290"/>
    <n v="86.4"/>
    <n v="0"/>
    <s v="Compra"/>
    <s v="TechSupplies Inc,"/>
    <n v="0"/>
    <n v="38.917210440456756"/>
    <n v="0"/>
    <n v="0"/>
  </r>
  <r>
    <n v="5136"/>
    <x v="754"/>
    <x v="0"/>
    <s v="PROD-009"/>
    <x v="3"/>
    <n v="-18"/>
    <n v="0"/>
    <n v="297"/>
    <s v="Venta"/>
    <s v="EducaTech"/>
    <n v="5346"/>
    <n v="66.956770642201846"/>
    <n v="1205.2218715596332"/>
    <n v="4140.7781284403663"/>
  </r>
  <r>
    <n v="5137"/>
    <x v="754"/>
    <x v="2"/>
    <s v="PROD-008"/>
    <x v="5"/>
    <n v="157"/>
    <n v="45.11"/>
    <n v="0"/>
    <s v="Compra"/>
    <s v="TechSupplies Inc,"/>
    <n v="0"/>
    <n v="18.458651685393257"/>
    <n v="0"/>
    <n v="0"/>
  </r>
  <r>
    <n v="5138"/>
    <x v="754"/>
    <x v="0"/>
    <s v="PROD-002"/>
    <x v="2"/>
    <n v="-20"/>
    <n v="0"/>
    <n v="897.37"/>
    <s v="Venta"/>
    <s v="Global Office"/>
    <n v="17947.400000000001"/>
    <n v="206.67616747181975"/>
    <n v="4133.5233494363947"/>
    <n v="13813.876650563607"/>
  </r>
  <r>
    <n v="5139"/>
    <x v="754"/>
    <x v="0"/>
    <s v="PROD-008"/>
    <x v="5"/>
    <n v="-31"/>
    <n v="0"/>
    <n v="95.01"/>
    <s v="Venta"/>
    <s v="Global Office"/>
    <n v="2945.31"/>
    <n v="18.458651685393257"/>
    <n v="572.2182022471909"/>
    <n v="2373.0917977528088"/>
  </r>
  <r>
    <n v="5140"/>
    <x v="754"/>
    <x v="0"/>
    <s v="PROD-010"/>
    <x v="4"/>
    <n v="-13"/>
    <n v="0"/>
    <n v="59.97"/>
    <s v="Venta"/>
    <s v="PC Gamers World"/>
    <n v="779.61"/>
    <n v="10.520482758620702"/>
    <n v="136.76627586206911"/>
    <n v="642.84372413793085"/>
  </r>
  <r>
    <n v="5141"/>
    <x v="754"/>
    <x v="2"/>
    <s v="PROD-006"/>
    <x v="7"/>
    <n v="178"/>
    <n v="35.44"/>
    <n v="0"/>
    <s v="Compra"/>
    <s v="PowerCell Co,"/>
    <n v="0"/>
    <n v="15.49574137931034"/>
    <n v="0"/>
    <n v="0"/>
  </r>
  <r>
    <n v="5142"/>
    <x v="754"/>
    <x v="2"/>
    <s v="PROD-003"/>
    <x v="1"/>
    <n v="244"/>
    <n v="86.07"/>
    <n v="0"/>
    <s v="Compra"/>
    <s v="TechSupplies Inc,"/>
    <n v="0"/>
    <n v="38.917210440456756"/>
    <n v="0"/>
    <n v="0"/>
  </r>
  <r>
    <n v="5143"/>
    <x v="755"/>
    <x v="2"/>
    <s v="PROD-005"/>
    <x v="8"/>
    <n v="77"/>
    <n v="120.61"/>
    <n v="0"/>
    <s v="Compra"/>
    <s v="VisionParts"/>
    <n v="0"/>
    <n v="54.214840425531932"/>
    <n v="0"/>
    <n v="0"/>
  </r>
  <r>
    <n v="5144"/>
    <x v="755"/>
    <x v="0"/>
    <s v="PROD-003"/>
    <x v="1"/>
    <n v="-22"/>
    <n v="0"/>
    <n v="160.94"/>
    <s v="Venta"/>
    <s v="CorpTech Solutions"/>
    <n v="3540.68"/>
    <n v="38.917210440456756"/>
    <n v="856.17862969004864"/>
    <n v="2684.5013703099512"/>
  </r>
  <r>
    <n v="5145"/>
    <x v="755"/>
    <x v="0"/>
    <s v="PROD-009"/>
    <x v="3"/>
    <n v="-35"/>
    <n v="0"/>
    <n v="298.31"/>
    <s v="Venta"/>
    <s v="CorpTech Solutions"/>
    <n v="10440.85"/>
    <n v="66.956770642201846"/>
    <n v="2343.4869724770647"/>
    <n v="8097.3630275229352"/>
  </r>
  <r>
    <n v="5146"/>
    <x v="755"/>
    <x v="1"/>
    <s v="PROD-001"/>
    <x v="6"/>
    <n v="87"/>
    <n v="250.24"/>
    <n v="0"/>
    <s v="Fabricación"/>
    <s v="N/A"/>
    <n v="0"/>
    <n v="111.99406451612904"/>
    <n v="0"/>
    <n v="0"/>
  </r>
  <r>
    <n v="5147"/>
    <x v="755"/>
    <x v="2"/>
    <s v="PROD-004"/>
    <x v="9"/>
    <n v="74"/>
    <n v="179.02"/>
    <n v="0"/>
    <s v="Compra"/>
    <s v="TechSupplies Inc,"/>
    <n v="0"/>
    <n v="81.910562499999997"/>
    <n v="0"/>
    <n v="0"/>
  </r>
  <r>
    <n v="5148"/>
    <x v="755"/>
    <x v="0"/>
    <s v="PROD-005"/>
    <x v="8"/>
    <n v="-34"/>
    <n v="0"/>
    <n v="219.84"/>
    <s v="Venta"/>
    <s v="Venta Directa Online"/>
    <n v="7474.56"/>
    <n v="54.214840425531932"/>
    <n v="1843.3045744680858"/>
    <n v="5631.2554255319146"/>
  </r>
  <r>
    <n v="5149"/>
    <x v="756"/>
    <x v="1"/>
    <s v="PROD-002"/>
    <x v="2"/>
    <n v="76"/>
    <n v="449.56"/>
    <n v="0"/>
    <s v="Fabricación"/>
    <s v="N/A"/>
    <n v="0"/>
    <n v="206.67616747181975"/>
    <n v="0"/>
    <n v="0"/>
  </r>
  <r>
    <n v="5150"/>
    <x v="756"/>
    <x v="0"/>
    <s v="PROD-010"/>
    <x v="4"/>
    <n v="-21"/>
    <n v="0"/>
    <n v="60.36"/>
    <s v="Venta"/>
    <s v="EducaTech"/>
    <n v="1267.56"/>
    <n v="10.520482758620702"/>
    <n v="220.93013793103472"/>
    <n v="1046.6298620689652"/>
  </r>
  <r>
    <n v="5151"/>
    <x v="756"/>
    <x v="0"/>
    <s v="PROD-006"/>
    <x v="7"/>
    <n v="-25"/>
    <n v="0"/>
    <n v="80.23"/>
    <s v="Venta"/>
    <s v="Venta Directa Online"/>
    <n v="2005.75"/>
    <n v="15.49574137931034"/>
    <n v="387.39353448275853"/>
    <n v="1618.3564655172415"/>
  </r>
  <r>
    <n v="5152"/>
    <x v="756"/>
    <x v="1"/>
    <s v="PROD-009"/>
    <x v="3"/>
    <n v="29"/>
    <n v="150.66999999999999"/>
    <n v="0"/>
    <s v="Fabricación"/>
    <s v="N/A"/>
    <n v="0"/>
    <n v="66.956770642201846"/>
    <n v="0"/>
    <n v="0"/>
  </r>
  <r>
    <n v="5153"/>
    <x v="756"/>
    <x v="0"/>
    <s v="PROD-002"/>
    <x v="2"/>
    <n v="-39"/>
    <n v="0"/>
    <n v="905.88"/>
    <s v="Venta"/>
    <s v="Global Office"/>
    <n v="35329.32"/>
    <n v="206.67616747181975"/>
    <n v="8060.3705314009703"/>
    <n v="27268.949468599028"/>
  </r>
  <r>
    <n v="5154"/>
    <x v="756"/>
    <x v="0"/>
    <s v="PROD-008"/>
    <x v="5"/>
    <n v="-9"/>
    <n v="0"/>
    <n v="94.74"/>
    <s v="Venta"/>
    <s v="CorpTech Solutions"/>
    <n v="852.66"/>
    <n v="18.458651685393257"/>
    <n v="166.1278651685393"/>
    <n v="686.53213483146067"/>
  </r>
  <r>
    <n v="5155"/>
    <x v="756"/>
    <x v="2"/>
    <s v="PROD-007"/>
    <x v="0"/>
    <n v="185"/>
    <n v="64.650000000000006"/>
    <n v="0"/>
    <s v="Compra"/>
    <s v="PowerCell Co,"/>
    <n v="0"/>
    <n v="28.701865793780652"/>
    <n v="0"/>
    <n v="0"/>
  </r>
  <r>
    <n v="5156"/>
    <x v="757"/>
    <x v="2"/>
    <s v="PROD-008"/>
    <x v="5"/>
    <n v="94"/>
    <n v="45.84"/>
    <n v="0"/>
    <s v="Compra"/>
    <s v="PowerCell Co,"/>
    <n v="0"/>
    <n v="18.458651685393257"/>
    <n v="0"/>
    <n v="0"/>
  </r>
  <r>
    <n v="5157"/>
    <x v="757"/>
    <x v="0"/>
    <s v="PROD-004"/>
    <x v="9"/>
    <n v="-37"/>
    <n v="0"/>
    <n v="350.11"/>
    <s v="Venta"/>
    <s v="EducaTech"/>
    <n v="12954.07"/>
    <n v="81.910562499999997"/>
    <n v="3030.6908125"/>
    <n v="9923.3791874999988"/>
  </r>
  <r>
    <n v="5158"/>
    <x v="757"/>
    <x v="0"/>
    <s v="PROD-002"/>
    <x v="2"/>
    <n v="-16"/>
    <n v="0"/>
    <n v="905.05"/>
    <s v="Venta"/>
    <s v="EducaTech"/>
    <n v="14480.8"/>
    <n v="206.67616747181975"/>
    <n v="3306.818679549116"/>
    <n v="11173.981320450883"/>
  </r>
  <r>
    <n v="5159"/>
    <x v="757"/>
    <x v="0"/>
    <s v="PROD-010"/>
    <x v="4"/>
    <n v="-23"/>
    <n v="0"/>
    <n v="59.6"/>
    <s v="Venta"/>
    <s v="Venta Directa Online"/>
    <n v="1370.8"/>
    <n v="10.520482758620702"/>
    <n v="241.97110344827615"/>
    <n v="1128.8288965517238"/>
  </r>
  <r>
    <n v="5160"/>
    <x v="757"/>
    <x v="0"/>
    <s v="PROD-010"/>
    <x v="4"/>
    <n v="-15"/>
    <n v="0"/>
    <n v="60.38"/>
    <s v="Venta"/>
    <s v="Global Office"/>
    <n v="905.7"/>
    <n v="10.520482758620702"/>
    <n v="157.80724137931054"/>
    <n v="747.89275862068951"/>
  </r>
  <r>
    <n v="5161"/>
    <x v="757"/>
    <x v="2"/>
    <s v="PROD-010"/>
    <x v="4"/>
    <n v="204"/>
    <n v="24.58"/>
    <n v="0"/>
    <s v="Compra"/>
    <s v="Componentes Globales"/>
    <n v="0"/>
    <n v="10.520482758620702"/>
    <n v="0"/>
    <n v="0"/>
  </r>
  <r>
    <n v="5162"/>
    <x v="757"/>
    <x v="2"/>
    <s v="PROD-008"/>
    <x v="5"/>
    <n v="198"/>
    <n v="45.37"/>
    <n v="0"/>
    <s v="Compra"/>
    <s v="PowerCell Co,"/>
    <n v="0"/>
    <n v="18.458651685393257"/>
    <n v="0"/>
    <n v="0"/>
  </r>
  <r>
    <n v="5163"/>
    <x v="758"/>
    <x v="0"/>
    <s v="PROD-010"/>
    <x v="4"/>
    <n v="-11"/>
    <n v="0"/>
    <n v="60.58"/>
    <s v="Venta"/>
    <s v="Global Office"/>
    <n v="666.38"/>
    <n v="10.520482758620702"/>
    <n v="115.72531034482772"/>
    <n v="550.65468965517232"/>
  </r>
  <r>
    <n v="5164"/>
    <x v="758"/>
    <x v="2"/>
    <s v="PROD-004"/>
    <x v="9"/>
    <n v="189"/>
    <n v="181.69"/>
    <n v="0"/>
    <s v="Compra"/>
    <s v="TechSupplies Inc,"/>
    <n v="0"/>
    <n v="81.910562499999997"/>
    <n v="0"/>
    <n v="0"/>
  </r>
  <r>
    <n v="5165"/>
    <x v="758"/>
    <x v="0"/>
    <s v="PROD-003"/>
    <x v="1"/>
    <n v="-21"/>
    <n v="0"/>
    <n v="160.55000000000001"/>
    <s v="Venta"/>
    <s v="EducaTech"/>
    <n v="3371.55"/>
    <n v="38.917210440456756"/>
    <n v="817.26141924959188"/>
    <n v="2554.2885807504081"/>
  </r>
  <r>
    <n v="5166"/>
    <x v="758"/>
    <x v="2"/>
    <s v="PROD-008"/>
    <x v="5"/>
    <n v="271"/>
    <n v="44.31"/>
    <n v="0"/>
    <s v="Compra"/>
    <s v="VisionParts"/>
    <n v="0"/>
    <n v="18.458651685393257"/>
    <n v="0"/>
    <n v="0"/>
  </r>
  <r>
    <n v="5167"/>
    <x v="758"/>
    <x v="0"/>
    <s v="PROD-001"/>
    <x v="6"/>
    <n v="-28"/>
    <n v="0"/>
    <n v="497.74"/>
    <s v="Venta"/>
    <s v="EducaTech"/>
    <n v="13936.720000000001"/>
    <n v="111.99406451612904"/>
    <n v="3135.8338064516133"/>
    <n v="10800.886193548387"/>
  </r>
  <r>
    <n v="5168"/>
    <x v="758"/>
    <x v="2"/>
    <s v="PROD-010"/>
    <x v="4"/>
    <n v="178"/>
    <n v="24.83"/>
    <n v="0"/>
    <s v="Compra"/>
    <s v="VisionParts"/>
    <n v="0"/>
    <n v="10.520482758620702"/>
    <n v="0"/>
    <n v="0"/>
  </r>
  <r>
    <n v="5169"/>
    <x v="758"/>
    <x v="0"/>
    <s v="PROD-005"/>
    <x v="8"/>
    <n v="-44"/>
    <n v="0"/>
    <n v="220.69"/>
    <s v="Venta"/>
    <s v="CorpTech Solutions"/>
    <n v="9710.36"/>
    <n v="54.214840425531932"/>
    <n v="2385.4529787234051"/>
    <n v="7324.9070212765955"/>
  </r>
  <r>
    <n v="5170"/>
    <x v="759"/>
    <x v="0"/>
    <s v="PROD-007"/>
    <x v="0"/>
    <n v="-44"/>
    <n v="0"/>
    <n v="129.30000000000001"/>
    <s v="Venta"/>
    <s v="Global Office"/>
    <n v="5689.2000000000007"/>
    <n v="28.701865793780652"/>
    <n v="1262.8820949263486"/>
    <n v="4426.3179050736526"/>
  </r>
  <r>
    <n v="5171"/>
    <x v="759"/>
    <x v="2"/>
    <s v="PROD-007"/>
    <x v="0"/>
    <n v="223"/>
    <n v="65.55"/>
    <n v="0"/>
    <s v="Compra"/>
    <s v="TechSupplies Inc,"/>
    <n v="0"/>
    <n v="28.701865793780652"/>
    <n v="0"/>
    <n v="0"/>
  </r>
  <r>
    <n v="5172"/>
    <x v="759"/>
    <x v="2"/>
    <s v="PROD-004"/>
    <x v="9"/>
    <n v="90"/>
    <n v="180.68"/>
    <n v="0"/>
    <s v="Compra"/>
    <s v="TechSupplies Inc,"/>
    <n v="0"/>
    <n v="81.910562499999997"/>
    <n v="0"/>
    <n v="0"/>
  </r>
  <r>
    <n v="5173"/>
    <x v="759"/>
    <x v="1"/>
    <s v="PROD-001"/>
    <x v="6"/>
    <n v="45"/>
    <n v="252.35"/>
    <n v="0"/>
    <s v="Fabricación"/>
    <s v="N/A"/>
    <n v="0"/>
    <n v="111.99406451612904"/>
    <n v="0"/>
    <n v="0"/>
  </r>
  <r>
    <n v="5174"/>
    <x v="759"/>
    <x v="1"/>
    <s v="PROD-001"/>
    <x v="6"/>
    <n v="77"/>
    <n v="247.48"/>
    <n v="0"/>
    <s v="Fabricación"/>
    <s v="N/A"/>
    <n v="0"/>
    <n v="111.99406451612904"/>
    <n v="0"/>
    <n v="0"/>
  </r>
  <r>
    <n v="5175"/>
    <x v="759"/>
    <x v="2"/>
    <s v="PROD-005"/>
    <x v="8"/>
    <n v="164"/>
    <n v="118.58"/>
    <n v="0"/>
    <s v="Compra"/>
    <s v="PowerCell Co,"/>
    <n v="0"/>
    <n v="54.214840425531932"/>
    <n v="0"/>
    <n v="0"/>
  </r>
  <r>
    <n v="5176"/>
    <x v="759"/>
    <x v="0"/>
    <s v="PROD-010"/>
    <x v="4"/>
    <n v="-40"/>
    <n v="0"/>
    <n v="60.16"/>
    <s v="Venta"/>
    <s v="EducaTech"/>
    <n v="2406.3999999999996"/>
    <n v="10.520482758620702"/>
    <n v="420.81931034482807"/>
    <n v="1985.5806896551717"/>
  </r>
  <r>
    <n v="5177"/>
    <x v="760"/>
    <x v="2"/>
    <s v="PROD-007"/>
    <x v="0"/>
    <n v="183"/>
    <n v="64.819999999999993"/>
    <n v="0"/>
    <s v="Compra"/>
    <s v="VisionParts"/>
    <n v="0"/>
    <n v="28.701865793780652"/>
    <n v="0"/>
    <n v="0"/>
  </r>
  <r>
    <n v="5178"/>
    <x v="760"/>
    <x v="2"/>
    <s v="PROD-005"/>
    <x v="8"/>
    <n v="279"/>
    <n v="121.22"/>
    <n v="0"/>
    <s v="Compra"/>
    <s v="PowerCell Co,"/>
    <n v="0"/>
    <n v="54.214840425531932"/>
    <n v="0"/>
    <n v="0"/>
  </r>
  <r>
    <n v="5179"/>
    <x v="760"/>
    <x v="2"/>
    <s v="PROD-005"/>
    <x v="8"/>
    <n v="219"/>
    <n v="119.86"/>
    <n v="0"/>
    <s v="Compra"/>
    <s v="VisionParts"/>
    <n v="0"/>
    <n v="54.214840425531932"/>
    <n v="0"/>
    <n v="0"/>
  </r>
  <r>
    <n v="5180"/>
    <x v="760"/>
    <x v="1"/>
    <s v="PROD-002"/>
    <x v="2"/>
    <n v="34"/>
    <n v="446.4"/>
    <n v="0"/>
    <s v="Fabricación"/>
    <s v="N/A"/>
    <n v="0"/>
    <n v="206.67616747181975"/>
    <n v="0"/>
    <n v="0"/>
  </r>
  <r>
    <n v="5181"/>
    <x v="760"/>
    <x v="2"/>
    <s v="PROD-010"/>
    <x v="4"/>
    <n v="106"/>
    <n v="24.73"/>
    <n v="0"/>
    <s v="Compra"/>
    <s v="PowerCell Co,"/>
    <n v="0"/>
    <n v="10.520482758620702"/>
    <n v="0"/>
    <n v="0"/>
  </r>
  <r>
    <n v="5182"/>
    <x v="760"/>
    <x v="2"/>
    <s v="PROD-007"/>
    <x v="0"/>
    <n v="161"/>
    <n v="66.37"/>
    <n v="0"/>
    <s v="Compra"/>
    <s v="Componentes Globales"/>
    <n v="0"/>
    <n v="28.701865793780652"/>
    <n v="0"/>
    <n v="0"/>
  </r>
  <r>
    <n v="5183"/>
    <x v="761"/>
    <x v="0"/>
    <s v="PROD-005"/>
    <x v="8"/>
    <n v="-13"/>
    <n v="0"/>
    <n v="221.01"/>
    <s v="Venta"/>
    <s v="CorpTech Solutions"/>
    <n v="2873.13"/>
    <n v="54.214840425531932"/>
    <n v="704.7929255319151"/>
    <n v="2168.3370744680851"/>
  </r>
  <r>
    <n v="5184"/>
    <x v="761"/>
    <x v="1"/>
    <s v="PROD-002"/>
    <x v="2"/>
    <n v="39"/>
    <n v="442.08"/>
    <n v="0"/>
    <s v="Fabricación"/>
    <s v="N/A"/>
    <n v="0"/>
    <n v="206.67616747181975"/>
    <n v="0"/>
    <n v="0"/>
  </r>
  <r>
    <n v="5185"/>
    <x v="761"/>
    <x v="2"/>
    <s v="PROD-003"/>
    <x v="1"/>
    <n v="186"/>
    <n v="85.92"/>
    <n v="0"/>
    <s v="Compra"/>
    <s v="TechSupplies Inc,"/>
    <n v="0"/>
    <n v="38.917210440456756"/>
    <n v="0"/>
    <n v="0"/>
  </r>
  <r>
    <n v="5186"/>
    <x v="761"/>
    <x v="0"/>
    <s v="PROD-001"/>
    <x v="6"/>
    <n v="-14"/>
    <n v="0"/>
    <n v="502.61"/>
    <s v="Venta"/>
    <s v="PC Gamers World"/>
    <n v="7036.54"/>
    <n v="111.99406451612904"/>
    <n v="1567.9169032258067"/>
    <n v="5468.6230967741931"/>
  </r>
  <r>
    <n v="5187"/>
    <x v="761"/>
    <x v="0"/>
    <s v="PROD-008"/>
    <x v="5"/>
    <n v="-38"/>
    <n v="0"/>
    <n v="95.23"/>
    <s v="Venta"/>
    <s v="EducaTech"/>
    <n v="3618.7400000000002"/>
    <n v="18.458651685393257"/>
    <n v="701.4287640449437"/>
    <n v="2917.3112359550564"/>
  </r>
  <r>
    <n v="5188"/>
    <x v="761"/>
    <x v="0"/>
    <s v="PROD-006"/>
    <x v="7"/>
    <n v="-44"/>
    <n v="0"/>
    <n v="80.790000000000006"/>
    <s v="Venta"/>
    <s v="PC Gamers World"/>
    <n v="3554.76"/>
    <n v="15.49574137931034"/>
    <n v="681.81262068965498"/>
    <n v="2872.9473793103452"/>
  </r>
  <r>
    <n v="5189"/>
    <x v="761"/>
    <x v="1"/>
    <s v="PROD-009"/>
    <x v="3"/>
    <n v="49"/>
    <n v="150.56"/>
    <n v="0"/>
    <s v="Fabricación"/>
    <s v="N/A"/>
    <n v="0"/>
    <n v="66.956770642201846"/>
    <n v="0"/>
    <n v="0"/>
  </r>
  <r>
    <n v="5190"/>
    <x v="762"/>
    <x v="1"/>
    <s v="PROD-009"/>
    <x v="3"/>
    <n v="86"/>
    <n v="149.29"/>
    <n v="0"/>
    <s v="Fabricación"/>
    <s v="N/A"/>
    <n v="0"/>
    <n v="66.956770642201846"/>
    <n v="0"/>
    <n v="0"/>
  </r>
  <r>
    <n v="5191"/>
    <x v="762"/>
    <x v="2"/>
    <s v="PROD-004"/>
    <x v="9"/>
    <n v="124"/>
    <n v="178.22"/>
    <n v="0"/>
    <s v="Compra"/>
    <s v="PowerCell Co,"/>
    <n v="0"/>
    <n v="81.910562499999997"/>
    <n v="0"/>
    <n v="0"/>
  </r>
  <r>
    <n v="5192"/>
    <x v="762"/>
    <x v="0"/>
    <s v="PROD-010"/>
    <x v="4"/>
    <n v="-15"/>
    <n v="0"/>
    <n v="59.96"/>
    <s v="Venta"/>
    <s v="Venta Directa Online"/>
    <n v="899.4"/>
    <n v="10.520482758620702"/>
    <n v="157.80724137931054"/>
    <n v="741.59275862068944"/>
  </r>
  <r>
    <n v="5193"/>
    <x v="762"/>
    <x v="0"/>
    <s v="PROD-007"/>
    <x v="0"/>
    <n v="-7"/>
    <n v="0"/>
    <n v="130.71"/>
    <s v="Venta"/>
    <s v="Global Office"/>
    <n v="914.97"/>
    <n v="28.701865793780652"/>
    <n v="200.91306055646456"/>
    <n v="714.0569394435355"/>
  </r>
  <r>
    <n v="5194"/>
    <x v="762"/>
    <x v="2"/>
    <s v="PROD-008"/>
    <x v="5"/>
    <n v="237"/>
    <n v="44.67"/>
    <n v="0"/>
    <s v="Compra"/>
    <s v="Componentes Globales"/>
    <n v="0"/>
    <n v="18.458651685393257"/>
    <n v="0"/>
    <n v="0"/>
  </r>
  <r>
    <n v="5195"/>
    <x v="762"/>
    <x v="0"/>
    <s v="PROD-008"/>
    <x v="5"/>
    <n v="-34"/>
    <n v="0"/>
    <n v="94.81"/>
    <s v="Venta"/>
    <s v="CorpTech Solutions"/>
    <n v="3223.54"/>
    <n v="18.458651685393257"/>
    <n v="627.59415730337071"/>
    <n v="2595.9458426966294"/>
  </r>
  <r>
    <n v="5196"/>
    <x v="762"/>
    <x v="0"/>
    <s v="PROD-001"/>
    <x v="6"/>
    <n v="-33"/>
    <n v="0"/>
    <n v="504.63"/>
    <s v="Venta"/>
    <s v="EducaTech"/>
    <n v="16652.79"/>
    <n v="111.99406451612904"/>
    <n v="3695.8041290322585"/>
    <n v="12956.985870967743"/>
  </r>
  <r>
    <n v="5197"/>
    <x v="763"/>
    <x v="0"/>
    <s v="PROD-006"/>
    <x v="7"/>
    <n v="-30"/>
    <n v="0"/>
    <n v="80.599999999999994"/>
    <s v="Venta"/>
    <s v="Global Office"/>
    <n v="2418"/>
    <n v="15.49574137931034"/>
    <n v="464.8722413793102"/>
    <n v="1953.1277586206897"/>
  </r>
  <r>
    <n v="5198"/>
    <x v="763"/>
    <x v="0"/>
    <s v="PROD-006"/>
    <x v="7"/>
    <n v="-8"/>
    <n v="0"/>
    <n v="79.61"/>
    <s v="Venta"/>
    <s v="CorpTech Solutions"/>
    <n v="636.88"/>
    <n v="15.49574137931034"/>
    <n v="123.96593103448272"/>
    <n v="512.91406896551723"/>
  </r>
  <r>
    <n v="5199"/>
    <x v="763"/>
    <x v="0"/>
    <s v="PROD-002"/>
    <x v="2"/>
    <n v="-35"/>
    <n v="0"/>
    <n v="900.58"/>
    <s v="Venta"/>
    <s v="CorpTech Solutions"/>
    <n v="31520.300000000003"/>
    <n v="206.67616747181975"/>
    <n v="7233.6658615136912"/>
    <n v="24286.634138486312"/>
  </r>
  <r>
    <n v="5200"/>
    <x v="763"/>
    <x v="2"/>
    <s v="PROD-006"/>
    <x v="7"/>
    <n v="173"/>
    <n v="36.28"/>
    <n v="0"/>
    <s v="Compra"/>
    <s v="Componentes Globales"/>
    <n v="0"/>
    <n v="15.49574137931034"/>
    <n v="0"/>
    <n v="0"/>
  </r>
  <r>
    <n v="5201"/>
    <x v="763"/>
    <x v="0"/>
    <s v="PROD-008"/>
    <x v="5"/>
    <n v="-37"/>
    <n v="0"/>
    <n v="94.29"/>
    <s v="Venta"/>
    <s v="Global Office"/>
    <n v="3488.73"/>
    <n v="18.458651685393257"/>
    <n v="682.97011235955051"/>
    <n v="2805.7598876404495"/>
  </r>
  <r>
    <n v="5202"/>
    <x v="763"/>
    <x v="0"/>
    <s v="PROD-003"/>
    <x v="1"/>
    <n v="-9"/>
    <n v="0"/>
    <n v="161.1"/>
    <s v="Venta"/>
    <s v="Global Office"/>
    <n v="1449.8999999999999"/>
    <n v="38.917210440456756"/>
    <n v="350.25489396411081"/>
    <n v="1099.6451060358891"/>
  </r>
  <r>
    <n v="5203"/>
    <x v="763"/>
    <x v="2"/>
    <s v="PROD-006"/>
    <x v="7"/>
    <n v="168"/>
    <n v="35.19"/>
    <n v="0"/>
    <s v="Compra"/>
    <s v="PowerCell Co,"/>
    <n v="0"/>
    <n v="15.49574137931034"/>
    <n v="0"/>
    <n v="0"/>
  </r>
  <r>
    <n v="5204"/>
    <x v="764"/>
    <x v="0"/>
    <s v="PROD-001"/>
    <x v="6"/>
    <n v="-45"/>
    <n v="0"/>
    <n v="499.9"/>
    <s v="Venta"/>
    <s v="PC Gamers World"/>
    <n v="22495.5"/>
    <n v="111.99406451612904"/>
    <n v="5039.7329032258067"/>
    <n v="17455.767096774194"/>
  </r>
  <r>
    <n v="5205"/>
    <x v="764"/>
    <x v="2"/>
    <s v="PROD-008"/>
    <x v="5"/>
    <n v="169"/>
    <n v="45.8"/>
    <n v="0"/>
    <s v="Compra"/>
    <s v="VisionParts"/>
    <n v="0"/>
    <n v="18.458651685393257"/>
    <n v="0"/>
    <n v="0"/>
  </r>
  <r>
    <n v="5206"/>
    <x v="764"/>
    <x v="2"/>
    <s v="PROD-004"/>
    <x v="9"/>
    <n v="290"/>
    <n v="178.4"/>
    <n v="0"/>
    <s v="Compra"/>
    <s v="VisionParts"/>
    <n v="0"/>
    <n v="81.910562499999997"/>
    <n v="0"/>
    <n v="0"/>
  </r>
  <r>
    <n v="5207"/>
    <x v="764"/>
    <x v="0"/>
    <s v="PROD-008"/>
    <x v="5"/>
    <n v="-10"/>
    <n v="0"/>
    <n v="94.69"/>
    <s v="Venta"/>
    <s v="Venta Directa Online"/>
    <n v="946.9"/>
    <n v="18.458651685393257"/>
    <n v="184.58651685393255"/>
    <n v="762.31348314606748"/>
  </r>
  <r>
    <n v="5208"/>
    <x v="764"/>
    <x v="1"/>
    <s v="PROD-002"/>
    <x v="2"/>
    <n v="100"/>
    <n v="450.09"/>
    <n v="0"/>
    <s v="Fabricación"/>
    <s v="N/A"/>
    <n v="0"/>
    <n v="206.67616747181975"/>
    <n v="0"/>
    <n v="0"/>
  </r>
  <r>
    <n v="5209"/>
    <x v="764"/>
    <x v="1"/>
    <s v="PROD-002"/>
    <x v="2"/>
    <n v="24"/>
    <n v="449.9"/>
    <n v="0"/>
    <s v="Fabricación"/>
    <s v="N/A"/>
    <n v="0"/>
    <n v="206.67616747181975"/>
    <n v="0"/>
    <n v="0"/>
  </r>
  <r>
    <n v="5210"/>
    <x v="764"/>
    <x v="0"/>
    <s v="PROD-007"/>
    <x v="0"/>
    <n v="-15"/>
    <n v="0"/>
    <n v="130.09"/>
    <s v="Venta"/>
    <s v="EducaTech"/>
    <n v="1951.3500000000001"/>
    <n v="28.701865793780652"/>
    <n v="430.52798690670977"/>
    <n v="1520.8220130932905"/>
  </r>
  <r>
    <n v="5211"/>
    <x v="765"/>
    <x v="0"/>
    <s v="PROD-006"/>
    <x v="7"/>
    <n v="-23"/>
    <n v="0"/>
    <n v="79.400000000000006"/>
    <s v="Venta"/>
    <s v="Venta Directa Online"/>
    <n v="1826.2"/>
    <n v="15.49574137931034"/>
    <n v="356.40205172413783"/>
    <n v="1469.7979482758622"/>
  </r>
  <r>
    <n v="5212"/>
    <x v="765"/>
    <x v="0"/>
    <s v="PROD-008"/>
    <x v="5"/>
    <n v="-26"/>
    <n v="0"/>
    <n v="94.91"/>
    <s v="Venta"/>
    <s v="PC Gamers World"/>
    <n v="2467.66"/>
    <n v="18.458651685393257"/>
    <n v="479.92494382022466"/>
    <n v="1987.7350561797753"/>
  </r>
  <r>
    <n v="5213"/>
    <x v="765"/>
    <x v="2"/>
    <s v="PROD-005"/>
    <x v="8"/>
    <n v="58"/>
    <n v="118.63"/>
    <n v="0"/>
    <s v="Compra"/>
    <s v="TechSupplies Inc,"/>
    <n v="0"/>
    <n v="54.214840425531932"/>
    <n v="0"/>
    <n v="0"/>
  </r>
  <r>
    <n v="5214"/>
    <x v="765"/>
    <x v="0"/>
    <s v="PROD-004"/>
    <x v="9"/>
    <n v="-45"/>
    <n v="0"/>
    <n v="347.6"/>
    <s v="Venta"/>
    <s v="PC Gamers World"/>
    <n v="15642.000000000002"/>
    <n v="81.910562499999997"/>
    <n v="3685.9753124999997"/>
    <n v="11956.024687500001"/>
  </r>
  <r>
    <n v="5215"/>
    <x v="765"/>
    <x v="0"/>
    <s v="PROD-009"/>
    <x v="3"/>
    <n v="-2"/>
    <n v="0"/>
    <n v="298.14"/>
    <s v="Venta"/>
    <s v="PC Gamers World"/>
    <n v="596.28"/>
    <n v="66.956770642201846"/>
    <n v="133.91354128440369"/>
    <n v="462.36645871559631"/>
  </r>
  <r>
    <n v="5216"/>
    <x v="765"/>
    <x v="0"/>
    <s v="PROD-006"/>
    <x v="7"/>
    <n v="-28"/>
    <n v="0"/>
    <n v="79.33"/>
    <s v="Venta"/>
    <s v="CorpTech Solutions"/>
    <n v="2221.2399999999998"/>
    <n v="15.49574137931034"/>
    <n v="433.88075862068951"/>
    <n v="1787.3592413793103"/>
  </r>
  <r>
    <n v="5217"/>
    <x v="766"/>
    <x v="2"/>
    <s v="PROD-006"/>
    <x v="7"/>
    <n v="173"/>
    <n v="36.47"/>
    <n v="0"/>
    <s v="Compra"/>
    <s v="Componentes Globales"/>
    <n v="0"/>
    <n v="15.49574137931034"/>
    <n v="0"/>
    <n v="0"/>
  </r>
  <r>
    <n v="5218"/>
    <x v="766"/>
    <x v="2"/>
    <s v="PROD-004"/>
    <x v="9"/>
    <n v="242"/>
    <n v="181.64"/>
    <n v="0"/>
    <s v="Compra"/>
    <s v="TechSupplies Inc,"/>
    <n v="0"/>
    <n v="81.910562499999997"/>
    <n v="0"/>
    <n v="0"/>
  </r>
  <r>
    <n v="5219"/>
    <x v="766"/>
    <x v="2"/>
    <s v="PROD-003"/>
    <x v="1"/>
    <n v="58"/>
    <n v="84.59"/>
    <n v="0"/>
    <s v="Compra"/>
    <s v="PowerCell Co,"/>
    <n v="0"/>
    <n v="38.917210440456756"/>
    <n v="0"/>
    <n v="0"/>
  </r>
  <r>
    <n v="5220"/>
    <x v="766"/>
    <x v="0"/>
    <s v="PROD-001"/>
    <x v="6"/>
    <n v="-8"/>
    <n v="0"/>
    <n v="495.5"/>
    <s v="Venta"/>
    <s v="Venta Directa Online"/>
    <n v="3964"/>
    <n v="111.99406451612904"/>
    <n v="895.95251612903235"/>
    <n v="3068.0474838709679"/>
  </r>
  <r>
    <n v="5221"/>
    <x v="766"/>
    <x v="2"/>
    <s v="PROD-005"/>
    <x v="8"/>
    <n v="64"/>
    <n v="118.32"/>
    <n v="0"/>
    <s v="Compra"/>
    <s v="Componentes Globales"/>
    <n v="0"/>
    <n v="54.214840425531932"/>
    <n v="0"/>
    <n v="0"/>
  </r>
  <r>
    <n v="5222"/>
    <x v="766"/>
    <x v="0"/>
    <s v="PROD-005"/>
    <x v="8"/>
    <n v="-14"/>
    <n v="0"/>
    <n v="221.39"/>
    <s v="Venta"/>
    <s v="Venta Directa Online"/>
    <n v="3099.46"/>
    <n v="54.214840425531932"/>
    <n v="759.00776595744708"/>
    <n v="2340.4522340425528"/>
  </r>
  <r>
    <n v="5223"/>
    <x v="766"/>
    <x v="2"/>
    <s v="PROD-008"/>
    <x v="5"/>
    <n v="264"/>
    <n v="44.26"/>
    <n v="0"/>
    <s v="Compra"/>
    <s v="VisionParts"/>
    <n v="0"/>
    <n v="18.458651685393257"/>
    <n v="0"/>
    <n v="0"/>
  </r>
  <r>
    <n v="5224"/>
    <x v="767"/>
    <x v="2"/>
    <s v="PROD-008"/>
    <x v="5"/>
    <n v="143"/>
    <n v="45.37"/>
    <n v="0"/>
    <s v="Compra"/>
    <s v="PowerCell Co,"/>
    <n v="0"/>
    <n v="18.458651685393257"/>
    <n v="0"/>
    <n v="0"/>
  </r>
  <r>
    <n v="5225"/>
    <x v="767"/>
    <x v="1"/>
    <s v="PROD-001"/>
    <x v="6"/>
    <n v="44"/>
    <n v="247.66"/>
    <n v="0"/>
    <s v="Fabricación"/>
    <s v="N/A"/>
    <n v="0"/>
    <n v="111.99406451612904"/>
    <n v="0"/>
    <n v="0"/>
  </r>
  <r>
    <n v="5226"/>
    <x v="767"/>
    <x v="0"/>
    <s v="PROD-002"/>
    <x v="2"/>
    <n v="-11"/>
    <n v="0"/>
    <n v="897.83"/>
    <s v="Venta"/>
    <s v="Global Office"/>
    <n v="9876.130000000001"/>
    <n v="206.67616747181975"/>
    <n v="2273.4378421900174"/>
    <n v="7602.6921578099837"/>
  </r>
  <r>
    <n v="5227"/>
    <x v="767"/>
    <x v="0"/>
    <s v="PROD-003"/>
    <x v="1"/>
    <n v="-27"/>
    <n v="0"/>
    <n v="161.32"/>
    <s v="Venta"/>
    <s v="Global Office"/>
    <n v="4355.6399999999994"/>
    <n v="38.917210440456756"/>
    <n v="1050.7646818923324"/>
    <n v="3304.8753181076672"/>
  </r>
  <r>
    <n v="5228"/>
    <x v="767"/>
    <x v="2"/>
    <s v="PROD-007"/>
    <x v="0"/>
    <n v="191"/>
    <n v="66.47"/>
    <n v="0"/>
    <s v="Compra"/>
    <s v="TechSupplies Inc,"/>
    <n v="0"/>
    <n v="28.701865793780652"/>
    <n v="0"/>
    <n v="0"/>
  </r>
  <r>
    <n v="5229"/>
    <x v="767"/>
    <x v="1"/>
    <s v="PROD-009"/>
    <x v="3"/>
    <n v="88"/>
    <n v="151.68"/>
    <n v="0"/>
    <s v="Fabricación"/>
    <s v="N/A"/>
    <n v="0"/>
    <n v="66.956770642201846"/>
    <n v="0"/>
    <n v="0"/>
  </r>
  <r>
    <n v="5230"/>
    <x v="767"/>
    <x v="2"/>
    <s v="PROD-008"/>
    <x v="5"/>
    <n v="288"/>
    <n v="44.55"/>
    <n v="0"/>
    <s v="Compra"/>
    <s v="Componentes Globales"/>
    <n v="0"/>
    <n v="18.458651685393257"/>
    <n v="0"/>
    <n v="0"/>
  </r>
  <r>
    <n v="5231"/>
    <x v="768"/>
    <x v="1"/>
    <s v="PROD-009"/>
    <x v="3"/>
    <n v="72"/>
    <n v="149.51"/>
    <n v="0"/>
    <s v="Fabricación"/>
    <s v="N/A"/>
    <n v="0"/>
    <n v="66.956770642201846"/>
    <n v="0"/>
    <n v="0"/>
  </r>
  <r>
    <n v="5232"/>
    <x v="768"/>
    <x v="2"/>
    <s v="PROD-007"/>
    <x v="0"/>
    <n v="166"/>
    <n v="65.959999999999994"/>
    <n v="0"/>
    <s v="Compra"/>
    <s v="TechSupplies Inc,"/>
    <n v="0"/>
    <n v="28.701865793780652"/>
    <n v="0"/>
    <n v="0"/>
  </r>
  <r>
    <n v="5233"/>
    <x v="768"/>
    <x v="2"/>
    <s v="PROD-003"/>
    <x v="1"/>
    <n v="249"/>
    <n v="84.1"/>
    <n v="0"/>
    <s v="Compra"/>
    <s v="PowerCell Co,"/>
    <n v="0"/>
    <n v="38.917210440456756"/>
    <n v="0"/>
    <n v="0"/>
  </r>
  <r>
    <n v="5234"/>
    <x v="768"/>
    <x v="0"/>
    <s v="PROD-004"/>
    <x v="9"/>
    <n v="-38"/>
    <n v="0"/>
    <n v="352.92"/>
    <s v="Venta"/>
    <s v="PC Gamers World"/>
    <n v="13410.960000000001"/>
    <n v="81.910562499999997"/>
    <n v="3112.6013749999997"/>
    <n v="10298.358625000001"/>
  </r>
  <r>
    <n v="5235"/>
    <x v="768"/>
    <x v="0"/>
    <s v="PROD-006"/>
    <x v="7"/>
    <n v="-19"/>
    <n v="0"/>
    <n v="80.650000000000006"/>
    <s v="Venta"/>
    <s v="Global Office"/>
    <n v="1532.3500000000001"/>
    <n v="15.49574137931034"/>
    <n v="294.41908620689645"/>
    <n v="1237.9309137931036"/>
  </r>
  <r>
    <n v="5236"/>
    <x v="768"/>
    <x v="0"/>
    <s v="PROD-009"/>
    <x v="3"/>
    <n v="-1"/>
    <n v="0"/>
    <n v="300.33"/>
    <s v="Venta"/>
    <s v="EducaTech"/>
    <n v="300.33"/>
    <n v="66.956770642201846"/>
    <n v="66.956770642201846"/>
    <n v="233.37322935779815"/>
  </r>
  <r>
    <n v="5237"/>
    <x v="768"/>
    <x v="0"/>
    <s v="PROD-006"/>
    <x v="7"/>
    <n v="-19"/>
    <n v="0"/>
    <n v="80.349999999999994"/>
    <s v="Venta"/>
    <s v="Global Office"/>
    <n v="1526.6499999999999"/>
    <n v="15.49574137931034"/>
    <n v="294.41908620689645"/>
    <n v="1232.2309137931034"/>
  </r>
  <r>
    <n v="5238"/>
    <x v="769"/>
    <x v="0"/>
    <s v="PROD-004"/>
    <x v="9"/>
    <n v="-33"/>
    <n v="0"/>
    <n v="346.61"/>
    <s v="Venta"/>
    <s v="CorpTech Solutions"/>
    <n v="11438.130000000001"/>
    <n v="81.910562499999997"/>
    <n v="2703.0485625000001"/>
    <n v="8735.0814375000009"/>
  </r>
  <r>
    <n v="5239"/>
    <x v="769"/>
    <x v="0"/>
    <s v="PROD-002"/>
    <x v="2"/>
    <n v="-26"/>
    <n v="0"/>
    <n v="907.24"/>
    <s v="Venta"/>
    <s v="Global Office"/>
    <n v="23588.240000000002"/>
    <n v="206.67616747181975"/>
    <n v="5373.5803542673139"/>
    <n v="18214.659645732689"/>
  </r>
  <r>
    <n v="5240"/>
    <x v="769"/>
    <x v="0"/>
    <s v="PROD-001"/>
    <x v="6"/>
    <n v="-8"/>
    <n v="0"/>
    <n v="499.42"/>
    <s v="Venta"/>
    <s v="PC Gamers World"/>
    <n v="3995.36"/>
    <n v="111.99406451612904"/>
    <n v="895.95251612903235"/>
    <n v="3099.4074838709676"/>
  </r>
  <r>
    <n v="5241"/>
    <x v="769"/>
    <x v="0"/>
    <s v="PROD-004"/>
    <x v="9"/>
    <n v="-6"/>
    <n v="0"/>
    <n v="350.92"/>
    <s v="Venta"/>
    <s v="Venta Directa Online"/>
    <n v="2105.52"/>
    <n v="81.910562499999997"/>
    <n v="491.46337499999998"/>
    <n v="1614.0566249999999"/>
  </r>
  <r>
    <n v="5242"/>
    <x v="769"/>
    <x v="2"/>
    <s v="PROD-010"/>
    <x v="4"/>
    <n v="232"/>
    <n v="24.92"/>
    <n v="0"/>
    <s v="Compra"/>
    <s v="Componentes Globales"/>
    <n v="0"/>
    <n v="10.520482758620702"/>
    <n v="0"/>
    <n v="0"/>
  </r>
  <r>
    <n v="5243"/>
    <x v="769"/>
    <x v="2"/>
    <s v="PROD-005"/>
    <x v="8"/>
    <n v="217"/>
    <n v="119.97"/>
    <n v="0"/>
    <s v="Compra"/>
    <s v="TechSupplies Inc,"/>
    <n v="0"/>
    <n v="54.214840425531932"/>
    <n v="0"/>
    <n v="0"/>
  </r>
  <r>
    <n v="5244"/>
    <x v="769"/>
    <x v="0"/>
    <s v="PROD-002"/>
    <x v="2"/>
    <n v="-23"/>
    <n v="0"/>
    <n v="901.79"/>
    <s v="Venta"/>
    <s v="Global Office"/>
    <n v="20741.169999999998"/>
    <n v="206.67616747181975"/>
    <n v="4753.5518518518547"/>
    <n v="15987.618148148144"/>
  </r>
  <r>
    <n v="5245"/>
    <x v="770"/>
    <x v="2"/>
    <s v="PROD-006"/>
    <x v="7"/>
    <n v="230"/>
    <n v="35.46"/>
    <n v="0"/>
    <s v="Compra"/>
    <s v="Componentes Globales"/>
    <n v="0"/>
    <n v="15.49574137931034"/>
    <n v="0"/>
    <n v="0"/>
  </r>
  <r>
    <n v="5246"/>
    <x v="770"/>
    <x v="0"/>
    <s v="PROD-003"/>
    <x v="1"/>
    <n v="-27"/>
    <n v="0"/>
    <n v="159.97"/>
    <s v="Venta"/>
    <s v="PC Gamers World"/>
    <n v="4319.1899999999996"/>
    <n v="38.917210440456756"/>
    <n v="1050.7646818923324"/>
    <n v="3268.4253181076674"/>
  </r>
  <r>
    <n v="5247"/>
    <x v="770"/>
    <x v="1"/>
    <s v="PROD-001"/>
    <x v="6"/>
    <n v="90"/>
    <n v="249.74"/>
    <n v="0"/>
    <s v="Fabricación"/>
    <s v="N/A"/>
    <n v="0"/>
    <n v="111.99406451612904"/>
    <n v="0"/>
    <n v="0"/>
  </r>
  <r>
    <n v="5248"/>
    <x v="770"/>
    <x v="2"/>
    <s v="PROD-008"/>
    <x v="5"/>
    <n v="211"/>
    <n v="45.95"/>
    <n v="0"/>
    <s v="Compra"/>
    <s v="Componentes Globales"/>
    <n v="0"/>
    <n v="18.458651685393257"/>
    <n v="0"/>
    <n v="0"/>
  </r>
  <r>
    <n v="5249"/>
    <x v="770"/>
    <x v="2"/>
    <s v="PROD-003"/>
    <x v="1"/>
    <n v="94"/>
    <n v="84.11"/>
    <n v="0"/>
    <s v="Compra"/>
    <s v="Componentes Globales"/>
    <n v="0"/>
    <n v="38.917210440456756"/>
    <n v="0"/>
    <n v="0"/>
  </r>
  <r>
    <n v="5250"/>
    <x v="770"/>
    <x v="0"/>
    <s v="PROD-010"/>
    <x v="4"/>
    <n v="-5"/>
    <n v="0"/>
    <n v="60.28"/>
    <s v="Venta"/>
    <s v="EducaTech"/>
    <n v="301.39999999999998"/>
    <n v="10.520482758620702"/>
    <n v="52.602413793103509"/>
    <n v="248.79758620689648"/>
  </r>
  <r>
    <n v="5251"/>
    <x v="771"/>
    <x v="0"/>
    <s v="PROD-003"/>
    <x v="1"/>
    <n v="-40"/>
    <n v="0"/>
    <n v="161.04"/>
    <s v="Venta"/>
    <s v="PC Gamers World"/>
    <n v="6441.5999999999995"/>
    <n v="38.917210440456756"/>
    <n v="1556.6884176182703"/>
    <n v="4884.9115823817292"/>
  </r>
  <r>
    <n v="5252"/>
    <x v="771"/>
    <x v="2"/>
    <s v="PROD-004"/>
    <x v="9"/>
    <n v="254"/>
    <n v="182.61"/>
    <n v="0"/>
    <s v="Compra"/>
    <s v="Componentes Globales"/>
    <n v="0"/>
    <n v="81.910562499999997"/>
    <n v="0"/>
    <n v="0"/>
  </r>
  <r>
    <n v="5253"/>
    <x v="771"/>
    <x v="2"/>
    <s v="PROD-005"/>
    <x v="8"/>
    <n v="110"/>
    <n v="121.18"/>
    <n v="0"/>
    <s v="Compra"/>
    <s v="VisionParts"/>
    <n v="0"/>
    <n v="54.214840425531932"/>
    <n v="0"/>
    <n v="0"/>
  </r>
  <r>
    <n v="5254"/>
    <x v="771"/>
    <x v="0"/>
    <s v="PROD-009"/>
    <x v="3"/>
    <n v="-1"/>
    <n v="0"/>
    <n v="298.93"/>
    <s v="Venta"/>
    <s v="Global Office"/>
    <n v="298.93"/>
    <n v="66.956770642201846"/>
    <n v="66.956770642201846"/>
    <n v="231.97322935779817"/>
  </r>
  <r>
    <n v="5255"/>
    <x v="771"/>
    <x v="0"/>
    <s v="PROD-009"/>
    <x v="3"/>
    <n v="-1"/>
    <n v="0"/>
    <n v="299.69"/>
    <s v="Venta"/>
    <s v="Venta Directa Online"/>
    <n v="299.69"/>
    <n v="66.956770642201846"/>
    <n v="66.956770642201846"/>
    <n v="232.73322935779817"/>
  </r>
  <r>
    <n v="5256"/>
    <x v="771"/>
    <x v="0"/>
    <s v="PROD-009"/>
    <x v="3"/>
    <n v="-2"/>
    <n v="0"/>
    <n v="296.37"/>
    <s v="Venta"/>
    <s v="CorpTech Solutions"/>
    <n v="592.74"/>
    <n v="66.956770642201846"/>
    <n v="133.91354128440369"/>
    <n v="458.82645871559635"/>
  </r>
  <r>
    <n v="5257"/>
    <x v="771"/>
    <x v="0"/>
    <s v="PROD-007"/>
    <x v="0"/>
    <n v="-43"/>
    <n v="0"/>
    <n v="130.58000000000001"/>
    <s v="Venta"/>
    <s v="PC Gamers World"/>
    <n v="5614.9400000000005"/>
    <n v="28.701865793780652"/>
    <n v="1234.180229132568"/>
    <n v="4380.759770867433"/>
  </r>
  <r>
    <n v="5258"/>
    <x v="772"/>
    <x v="0"/>
    <s v="PROD-006"/>
    <x v="7"/>
    <n v="-43"/>
    <n v="0"/>
    <n v="79.73"/>
    <s v="Venta"/>
    <s v="CorpTech Solutions"/>
    <n v="3428.3900000000003"/>
    <n v="15.49574137931034"/>
    <n v="666.31687931034458"/>
    <n v="2762.0731206896558"/>
  </r>
  <r>
    <n v="5259"/>
    <x v="772"/>
    <x v="2"/>
    <s v="PROD-003"/>
    <x v="1"/>
    <n v="79"/>
    <n v="86.9"/>
    <n v="0"/>
    <s v="Compra"/>
    <s v="Componentes Globales"/>
    <n v="0"/>
    <n v="38.917210440456756"/>
    <n v="0"/>
    <n v="0"/>
  </r>
  <r>
    <n v="5260"/>
    <x v="772"/>
    <x v="2"/>
    <s v="PROD-004"/>
    <x v="9"/>
    <n v="151"/>
    <n v="180.64"/>
    <n v="0"/>
    <s v="Compra"/>
    <s v="PowerCell Co,"/>
    <n v="0"/>
    <n v="81.910562499999997"/>
    <n v="0"/>
    <n v="0"/>
  </r>
  <r>
    <n v="5261"/>
    <x v="772"/>
    <x v="1"/>
    <s v="PROD-002"/>
    <x v="2"/>
    <n v="99"/>
    <n v="442.48"/>
    <n v="0"/>
    <s v="Fabricación"/>
    <s v="N/A"/>
    <n v="0"/>
    <n v="206.67616747181975"/>
    <n v="0"/>
    <n v="0"/>
  </r>
  <r>
    <n v="5262"/>
    <x v="772"/>
    <x v="1"/>
    <s v="PROD-002"/>
    <x v="2"/>
    <n v="58"/>
    <n v="447.29"/>
    <n v="0"/>
    <s v="Fabricación"/>
    <s v="N/A"/>
    <n v="0"/>
    <n v="206.67616747181975"/>
    <n v="0"/>
    <n v="0"/>
  </r>
  <r>
    <n v="5263"/>
    <x v="772"/>
    <x v="0"/>
    <s v="PROD-005"/>
    <x v="8"/>
    <n v="-15"/>
    <n v="0"/>
    <n v="218.32"/>
    <s v="Venta"/>
    <s v="PC Gamers World"/>
    <n v="3274.7999999999997"/>
    <n v="54.214840425531932"/>
    <n v="813.22260638297894"/>
    <n v="2461.5773936170208"/>
  </r>
  <r>
    <n v="5264"/>
    <x v="772"/>
    <x v="1"/>
    <s v="PROD-001"/>
    <x v="6"/>
    <n v="68"/>
    <n v="249"/>
    <n v="0"/>
    <s v="Fabricación"/>
    <s v="N/A"/>
    <n v="0"/>
    <n v="111.99406451612904"/>
    <n v="0"/>
    <n v="0"/>
  </r>
  <r>
    <n v="5265"/>
    <x v="773"/>
    <x v="0"/>
    <s v="PROD-008"/>
    <x v="5"/>
    <n v="-38"/>
    <n v="0"/>
    <n v="94.63"/>
    <s v="Venta"/>
    <s v="CorpTech Solutions"/>
    <n v="3595.9399999999996"/>
    <n v="18.458651685393257"/>
    <n v="701.4287640449437"/>
    <n v="2894.5112359550558"/>
  </r>
  <r>
    <n v="5266"/>
    <x v="773"/>
    <x v="0"/>
    <s v="PROD-003"/>
    <x v="1"/>
    <n v="-6"/>
    <n v="0"/>
    <n v="160.47999999999999"/>
    <s v="Venta"/>
    <s v="EducaTech"/>
    <n v="962.87999999999988"/>
    <n v="38.917210440456756"/>
    <n v="233.50326264274054"/>
    <n v="729.37673735725934"/>
  </r>
  <r>
    <n v="5267"/>
    <x v="773"/>
    <x v="0"/>
    <s v="PROD-003"/>
    <x v="1"/>
    <n v="-27"/>
    <n v="0"/>
    <n v="159.61000000000001"/>
    <s v="Venta"/>
    <s v="Venta Directa Online"/>
    <n v="4309.47"/>
    <n v="38.917210440456756"/>
    <n v="1050.7646818923324"/>
    <n v="3258.7053181076681"/>
  </r>
  <r>
    <n v="5268"/>
    <x v="773"/>
    <x v="0"/>
    <s v="PROD-003"/>
    <x v="1"/>
    <n v="-13"/>
    <n v="0"/>
    <n v="158.43"/>
    <s v="Venta"/>
    <s v="CorpTech Solutions"/>
    <n v="2059.59"/>
    <n v="38.917210440456756"/>
    <n v="505.92373572593783"/>
    <n v="1553.6662642740623"/>
  </r>
  <r>
    <n v="5269"/>
    <x v="773"/>
    <x v="0"/>
    <s v="PROD-004"/>
    <x v="9"/>
    <n v="-24"/>
    <n v="0"/>
    <n v="348.22"/>
    <s v="Venta"/>
    <s v="CorpTech Solutions"/>
    <n v="8357.2800000000007"/>
    <n v="81.910562499999997"/>
    <n v="1965.8534999999999"/>
    <n v="6391.4265000000005"/>
  </r>
  <r>
    <n v="5270"/>
    <x v="773"/>
    <x v="2"/>
    <s v="PROD-004"/>
    <x v="9"/>
    <n v="158"/>
    <n v="179.79"/>
    <n v="0"/>
    <s v="Compra"/>
    <s v="VisionParts"/>
    <n v="0"/>
    <n v="81.910562499999997"/>
    <n v="0"/>
    <n v="0"/>
  </r>
  <r>
    <n v="5271"/>
    <x v="773"/>
    <x v="0"/>
    <s v="PROD-001"/>
    <x v="6"/>
    <n v="-13"/>
    <n v="0"/>
    <n v="496.22"/>
    <s v="Venta"/>
    <s v="CorpTech Solutions"/>
    <n v="6450.8600000000006"/>
    <n v="111.99406451612904"/>
    <n v="1455.9228387096775"/>
    <n v="4994.9371612903233"/>
  </r>
  <r>
    <n v="5272"/>
    <x v="774"/>
    <x v="1"/>
    <s v="PROD-001"/>
    <x v="6"/>
    <n v="45"/>
    <n v="247.59"/>
    <n v="0"/>
    <s v="Fabricación"/>
    <s v="N/A"/>
    <n v="0"/>
    <n v="111.99406451612904"/>
    <n v="0"/>
    <n v="0"/>
  </r>
  <r>
    <n v="5273"/>
    <x v="774"/>
    <x v="2"/>
    <s v="PROD-007"/>
    <x v="0"/>
    <n v="168"/>
    <n v="66.03"/>
    <n v="0"/>
    <s v="Compra"/>
    <s v="VisionParts"/>
    <n v="0"/>
    <n v="28.701865793780652"/>
    <n v="0"/>
    <n v="0"/>
  </r>
  <r>
    <n v="5274"/>
    <x v="774"/>
    <x v="0"/>
    <s v="PROD-002"/>
    <x v="2"/>
    <n v="-45"/>
    <n v="0"/>
    <n v="902.05"/>
    <s v="Venta"/>
    <s v="Global Office"/>
    <n v="40592.25"/>
    <n v="206.67616747181975"/>
    <n v="9300.4275362318895"/>
    <n v="31291.822463768112"/>
  </r>
  <r>
    <n v="5275"/>
    <x v="774"/>
    <x v="2"/>
    <s v="PROD-007"/>
    <x v="0"/>
    <n v="146"/>
    <n v="65.2"/>
    <n v="0"/>
    <s v="Compra"/>
    <s v="Componentes Globales"/>
    <n v="0"/>
    <n v="28.701865793780652"/>
    <n v="0"/>
    <n v="0"/>
  </r>
  <r>
    <n v="5276"/>
    <x v="774"/>
    <x v="1"/>
    <s v="PROD-002"/>
    <x v="2"/>
    <n v="75"/>
    <n v="443.88"/>
    <n v="0"/>
    <s v="Fabricación"/>
    <s v="N/A"/>
    <n v="0"/>
    <n v="206.67616747181975"/>
    <n v="0"/>
    <n v="0"/>
  </r>
  <r>
    <n v="5277"/>
    <x v="774"/>
    <x v="0"/>
    <s v="PROD-005"/>
    <x v="8"/>
    <n v="-6"/>
    <n v="0"/>
    <n v="220.72"/>
    <s v="Venta"/>
    <s v="CorpTech Solutions"/>
    <n v="1324.32"/>
    <n v="54.214840425531932"/>
    <n v="325.28904255319162"/>
    <n v="999.03095744680832"/>
  </r>
  <r>
    <n v="5278"/>
    <x v="774"/>
    <x v="0"/>
    <s v="PROD-010"/>
    <x v="4"/>
    <n v="-49"/>
    <n v="0"/>
    <n v="60.34"/>
    <s v="Venta"/>
    <s v="EducaTech"/>
    <n v="2956.6600000000003"/>
    <n v="10.520482758620702"/>
    <n v="515.50365517241437"/>
    <n v="2441.1563448275861"/>
  </r>
  <r>
    <n v="5279"/>
    <x v="775"/>
    <x v="1"/>
    <s v="PROD-002"/>
    <x v="2"/>
    <n v="73"/>
    <n v="449.11"/>
    <n v="0"/>
    <s v="Fabricación"/>
    <s v="N/A"/>
    <n v="0"/>
    <n v="206.67616747181975"/>
    <n v="0"/>
    <n v="0"/>
  </r>
  <r>
    <n v="5280"/>
    <x v="775"/>
    <x v="0"/>
    <s v="PROD-004"/>
    <x v="9"/>
    <n v="-7"/>
    <n v="0"/>
    <n v="352.94"/>
    <s v="Venta"/>
    <s v="Venta Directa Online"/>
    <n v="2470.58"/>
    <n v="81.910562499999997"/>
    <n v="573.37393750000001"/>
    <n v="1897.2060624999999"/>
  </r>
  <r>
    <n v="5281"/>
    <x v="775"/>
    <x v="0"/>
    <s v="PROD-007"/>
    <x v="0"/>
    <n v="-6"/>
    <n v="0"/>
    <n v="129.58000000000001"/>
    <s v="Venta"/>
    <s v="Global Office"/>
    <n v="777.48"/>
    <n v="28.701865793780652"/>
    <n v="172.2111947626839"/>
    <n v="605.26880523731609"/>
  </r>
  <r>
    <n v="5282"/>
    <x v="775"/>
    <x v="0"/>
    <s v="PROD-007"/>
    <x v="0"/>
    <n v="-23"/>
    <n v="0"/>
    <n v="128.78"/>
    <s v="Venta"/>
    <s v="Venta Directa Online"/>
    <n v="2961.94"/>
    <n v="28.701865793780652"/>
    <n v="660.14291325695501"/>
    <n v="2301.7970867430449"/>
  </r>
  <r>
    <n v="5283"/>
    <x v="775"/>
    <x v="0"/>
    <s v="PROD-010"/>
    <x v="4"/>
    <n v="-16"/>
    <n v="0"/>
    <n v="59.43"/>
    <s v="Venta"/>
    <s v="EducaTech"/>
    <n v="950.88"/>
    <n v="10.520482758620702"/>
    <n v="168.32772413793123"/>
    <n v="782.55227586206877"/>
  </r>
  <r>
    <n v="5284"/>
    <x v="775"/>
    <x v="0"/>
    <s v="PROD-002"/>
    <x v="2"/>
    <n v="-37"/>
    <n v="0"/>
    <n v="905.25"/>
    <s v="Venta"/>
    <s v="CorpTech Solutions"/>
    <n v="33494.25"/>
    <n v="206.67616747181975"/>
    <n v="7647.0181964573312"/>
    <n v="25847.231803542669"/>
  </r>
  <r>
    <n v="5285"/>
    <x v="775"/>
    <x v="0"/>
    <s v="PROD-008"/>
    <x v="5"/>
    <n v="-6"/>
    <n v="0"/>
    <n v="95.7"/>
    <s v="Venta"/>
    <s v="Global Office"/>
    <n v="574.20000000000005"/>
    <n v="18.458651685393257"/>
    <n v="110.75191011235954"/>
    <n v="463.44808988764049"/>
  </r>
  <r>
    <n v="5286"/>
    <x v="776"/>
    <x v="0"/>
    <s v="PROD-006"/>
    <x v="7"/>
    <n v="-28"/>
    <n v="0"/>
    <n v="79.89"/>
    <s v="Venta"/>
    <s v="PC Gamers World"/>
    <n v="2236.92"/>
    <n v="15.49574137931034"/>
    <n v="433.88075862068951"/>
    <n v="1803.0392413793106"/>
  </r>
  <r>
    <n v="5287"/>
    <x v="776"/>
    <x v="0"/>
    <s v="PROD-010"/>
    <x v="4"/>
    <n v="-5"/>
    <n v="0"/>
    <n v="60.47"/>
    <s v="Venta"/>
    <s v="Global Office"/>
    <n v="302.35000000000002"/>
    <n v="10.520482758620702"/>
    <n v="52.602413793103509"/>
    <n v="249.74758620689653"/>
  </r>
  <r>
    <n v="5288"/>
    <x v="776"/>
    <x v="0"/>
    <s v="PROD-010"/>
    <x v="4"/>
    <n v="-42"/>
    <n v="0"/>
    <n v="60.08"/>
    <s v="Venta"/>
    <s v="CorpTech Solutions"/>
    <n v="2523.36"/>
    <n v="10.520482758620702"/>
    <n v="441.86027586206944"/>
    <n v="2081.4997241379306"/>
  </r>
  <r>
    <n v="5289"/>
    <x v="776"/>
    <x v="1"/>
    <s v="PROD-002"/>
    <x v="2"/>
    <n v="22"/>
    <n v="443.59"/>
    <n v="0"/>
    <s v="Fabricación"/>
    <s v="N/A"/>
    <n v="0"/>
    <n v="206.67616747181975"/>
    <n v="0"/>
    <n v="0"/>
  </r>
  <r>
    <n v="5290"/>
    <x v="776"/>
    <x v="1"/>
    <s v="PROD-009"/>
    <x v="3"/>
    <n v="48"/>
    <n v="148.62"/>
    <n v="0"/>
    <s v="Fabricación"/>
    <s v="N/A"/>
    <n v="0"/>
    <n v="66.956770642201846"/>
    <n v="0"/>
    <n v="0"/>
  </r>
  <r>
    <n v="5291"/>
    <x v="776"/>
    <x v="1"/>
    <s v="PROD-002"/>
    <x v="2"/>
    <n v="67"/>
    <n v="449.9"/>
    <n v="0"/>
    <s v="Fabricación"/>
    <s v="N/A"/>
    <n v="0"/>
    <n v="206.67616747181975"/>
    <n v="0"/>
    <n v="0"/>
  </r>
  <r>
    <n v="5292"/>
    <x v="777"/>
    <x v="0"/>
    <s v="PROD-004"/>
    <x v="9"/>
    <n v="-10"/>
    <n v="0"/>
    <n v="350.66"/>
    <s v="Venta"/>
    <s v="PC Gamers World"/>
    <n v="3506.6000000000004"/>
    <n v="81.910562499999997"/>
    <n v="819.10562499999992"/>
    <n v="2687.4943750000002"/>
  </r>
  <r>
    <n v="5293"/>
    <x v="777"/>
    <x v="0"/>
    <s v="PROD-001"/>
    <x v="6"/>
    <n v="-45"/>
    <n v="0"/>
    <n v="504.88"/>
    <s v="Venta"/>
    <s v="CorpTech Solutions"/>
    <n v="22719.599999999999"/>
    <n v="111.99406451612904"/>
    <n v="5039.7329032258067"/>
    <n v="17679.867096774193"/>
  </r>
  <r>
    <n v="5294"/>
    <x v="777"/>
    <x v="0"/>
    <s v="PROD-006"/>
    <x v="7"/>
    <n v="-19"/>
    <n v="0"/>
    <n v="79.319999999999993"/>
    <s v="Venta"/>
    <s v="PC Gamers World"/>
    <n v="1507.08"/>
    <n v="15.49574137931034"/>
    <n v="294.41908620689645"/>
    <n v="1212.6609137931034"/>
  </r>
  <r>
    <n v="5295"/>
    <x v="777"/>
    <x v="0"/>
    <s v="PROD-008"/>
    <x v="5"/>
    <n v="-16"/>
    <n v="0"/>
    <n v="94.19"/>
    <s v="Venta"/>
    <s v="PC Gamers World"/>
    <n v="1507.04"/>
    <n v="18.458651685393257"/>
    <n v="295.3384269662921"/>
    <n v="1211.701573033708"/>
  </r>
  <r>
    <n v="5296"/>
    <x v="777"/>
    <x v="0"/>
    <s v="PROD-009"/>
    <x v="3"/>
    <n v="-2"/>
    <n v="0"/>
    <n v="296.42"/>
    <s v="Venta"/>
    <s v="Global Office"/>
    <n v="592.84"/>
    <n v="66.956770642201846"/>
    <n v="133.91354128440369"/>
    <n v="458.92645871559637"/>
  </r>
  <r>
    <n v="5297"/>
    <x v="777"/>
    <x v="0"/>
    <s v="PROD-001"/>
    <x v="6"/>
    <n v="-42"/>
    <n v="0"/>
    <n v="503.62"/>
    <s v="Venta"/>
    <s v="Global Office"/>
    <n v="21152.04"/>
    <n v="111.99406451612904"/>
    <n v="4703.7507096774198"/>
    <n v="16448.28929032258"/>
  </r>
  <r>
    <n v="5298"/>
    <x v="777"/>
    <x v="1"/>
    <s v="PROD-009"/>
    <x v="3"/>
    <n v="83"/>
    <n v="148.88"/>
    <n v="0"/>
    <s v="Fabricación"/>
    <s v="N/A"/>
    <n v="0"/>
    <n v="66.956770642201846"/>
    <n v="0"/>
    <n v="0"/>
  </r>
  <r>
    <n v="5299"/>
    <x v="778"/>
    <x v="0"/>
    <s v="PROD-003"/>
    <x v="1"/>
    <n v="-18"/>
    <n v="0"/>
    <n v="159.85"/>
    <s v="Venta"/>
    <s v="CorpTech Solutions"/>
    <n v="2877.2999999999997"/>
    <n v="38.917210440456756"/>
    <n v="700.50978792822161"/>
    <n v="2176.7902120717781"/>
  </r>
  <r>
    <n v="5300"/>
    <x v="778"/>
    <x v="0"/>
    <s v="PROD-001"/>
    <x v="6"/>
    <n v="-26"/>
    <n v="0"/>
    <n v="499.08"/>
    <s v="Venta"/>
    <s v="PC Gamers World"/>
    <n v="12976.08"/>
    <n v="111.99406451612904"/>
    <n v="2911.8456774193551"/>
    <n v="10064.234322580645"/>
  </r>
  <r>
    <n v="5301"/>
    <x v="778"/>
    <x v="2"/>
    <s v="PROD-004"/>
    <x v="9"/>
    <n v="228"/>
    <n v="179.92"/>
    <n v="0"/>
    <s v="Compra"/>
    <s v="Componentes Globales"/>
    <n v="0"/>
    <n v="81.910562499999997"/>
    <n v="0"/>
    <n v="0"/>
  </r>
  <r>
    <n v="5302"/>
    <x v="778"/>
    <x v="1"/>
    <s v="PROD-009"/>
    <x v="3"/>
    <n v="100"/>
    <n v="151.68"/>
    <n v="0"/>
    <s v="Fabricación"/>
    <s v="N/A"/>
    <n v="0"/>
    <n v="66.956770642201846"/>
    <n v="0"/>
    <n v="0"/>
  </r>
  <r>
    <n v="5303"/>
    <x v="778"/>
    <x v="2"/>
    <s v="PROD-008"/>
    <x v="5"/>
    <n v="141"/>
    <n v="45.52"/>
    <n v="0"/>
    <s v="Compra"/>
    <s v="Componentes Globales"/>
    <n v="0"/>
    <n v="18.458651685393257"/>
    <n v="0"/>
    <n v="0"/>
  </r>
  <r>
    <n v="5304"/>
    <x v="778"/>
    <x v="2"/>
    <s v="PROD-005"/>
    <x v="8"/>
    <n v="286"/>
    <n v="122.2"/>
    <n v="0"/>
    <s v="Compra"/>
    <s v="TechSupplies Inc,"/>
    <n v="0"/>
    <n v="54.214840425531932"/>
    <n v="0"/>
    <n v="0"/>
  </r>
  <r>
    <n v="5305"/>
    <x v="778"/>
    <x v="2"/>
    <s v="PROD-005"/>
    <x v="8"/>
    <n v="167"/>
    <n v="121.15"/>
    <n v="0"/>
    <s v="Compra"/>
    <s v="PowerCell Co,"/>
    <n v="0"/>
    <n v="54.214840425531932"/>
    <n v="0"/>
    <n v="0"/>
  </r>
  <r>
    <n v="5306"/>
    <x v="779"/>
    <x v="1"/>
    <s v="PROD-009"/>
    <x v="3"/>
    <n v="93"/>
    <n v="150.33000000000001"/>
    <n v="0"/>
    <s v="Fabricación"/>
    <s v="N/A"/>
    <n v="0"/>
    <n v="66.956770642201846"/>
    <n v="0"/>
    <n v="0"/>
  </r>
  <r>
    <n v="5307"/>
    <x v="779"/>
    <x v="0"/>
    <s v="PROD-010"/>
    <x v="4"/>
    <n v="-37"/>
    <n v="0"/>
    <n v="60.43"/>
    <s v="Venta"/>
    <s v="Global Office"/>
    <n v="2235.91"/>
    <n v="10.520482758620702"/>
    <n v="389.25786206896595"/>
    <n v="1846.6521379310338"/>
  </r>
  <r>
    <n v="5308"/>
    <x v="779"/>
    <x v="0"/>
    <s v="PROD-004"/>
    <x v="9"/>
    <n v="-47"/>
    <n v="0"/>
    <n v="351.9"/>
    <s v="Venta"/>
    <s v="PC Gamers World"/>
    <n v="16539.3"/>
    <n v="81.910562499999997"/>
    <n v="3849.7964374999997"/>
    <n v="12689.5035625"/>
  </r>
  <r>
    <n v="5309"/>
    <x v="779"/>
    <x v="0"/>
    <s v="PROD-006"/>
    <x v="7"/>
    <n v="-34"/>
    <n v="0"/>
    <n v="80.33"/>
    <s v="Venta"/>
    <s v="Global Office"/>
    <n v="2731.22"/>
    <n v="15.49574137931034"/>
    <n v="526.85520689655152"/>
    <n v="2204.3647931034484"/>
  </r>
  <r>
    <n v="5310"/>
    <x v="779"/>
    <x v="0"/>
    <s v="PROD-007"/>
    <x v="0"/>
    <n v="-42"/>
    <n v="0"/>
    <n v="129.18"/>
    <s v="Venta"/>
    <s v="EducaTech"/>
    <n v="5425.56"/>
    <n v="28.701865793780652"/>
    <n v="1205.4783633387874"/>
    <n v="4220.0816366612125"/>
  </r>
  <r>
    <n v="5311"/>
    <x v="779"/>
    <x v="2"/>
    <s v="PROD-006"/>
    <x v="7"/>
    <n v="152"/>
    <n v="35.26"/>
    <n v="0"/>
    <s v="Compra"/>
    <s v="TechSupplies Inc,"/>
    <n v="0"/>
    <n v="15.49574137931034"/>
    <n v="0"/>
    <n v="0"/>
  </r>
  <r>
    <n v="5312"/>
    <x v="779"/>
    <x v="0"/>
    <s v="PROD-002"/>
    <x v="2"/>
    <n v="-24"/>
    <n v="0"/>
    <n v="895.64"/>
    <s v="Venta"/>
    <s v="EducaTech"/>
    <n v="21495.360000000001"/>
    <n v="206.67616747181975"/>
    <n v="4960.2280193236738"/>
    <n v="16535.131980676328"/>
  </r>
  <r>
    <n v="5313"/>
    <x v="780"/>
    <x v="0"/>
    <s v="PROD-009"/>
    <x v="3"/>
    <n v="-2"/>
    <n v="0"/>
    <n v="299.68"/>
    <s v="Venta"/>
    <s v="PC Gamers World"/>
    <n v="599.36"/>
    <n v="66.956770642201846"/>
    <n v="133.91354128440369"/>
    <n v="465.44645871559635"/>
  </r>
  <r>
    <n v="5314"/>
    <x v="780"/>
    <x v="0"/>
    <s v="PROD-001"/>
    <x v="6"/>
    <n v="-36"/>
    <n v="0"/>
    <n v="501.78"/>
    <s v="Venta"/>
    <s v="CorpTech Solutions"/>
    <n v="18064.079999999998"/>
    <n v="111.99406451612904"/>
    <n v="4031.7863225806454"/>
    <n v="14032.293677419353"/>
  </r>
  <r>
    <n v="5315"/>
    <x v="780"/>
    <x v="0"/>
    <s v="PROD-003"/>
    <x v="1"/>
    <n v="-50"/>
    <n v="0"/>
    <n v="158.63"/>
    <s v="Venta"/>
    <s v="CorpTech Solutions"/>
    <n v="7931.5"/>
    <n v="38.917210440456756"/>
    <n v="1945.8605220228378"/>
    <n v="5985.6394779771617"/>
  </r>
  <r>
    <n v="5316"/>
    <x v="780"/>
    <x v="1"/>
    <s v="PROD-002"/>
    <x v="2"/>
    <n v="60"/>
    <n v="447.59"/>
    <n v="0"/>
    <s v="Fabricación"/>
    <s v="N/A"/>
    <n v="0"/>
    <n v="206.67616747181975"/>
    <n v="0"/>
    <n v="0"/>
  </r>
  <r>
    <n v="5317"/>
    <x v="780"/>
    <x v="1"/>
    <s v="PROD-001"/>
    <x v="6"/>
    <n v="96"/>
    <n v="248.25"/>
    <n v="0"/>
    <s v="Fabricación"/>
    <s v="N/A"/>
    <n v="0"/>
    <n v="111.99406451612904"/>
    <n v="0"/>
    <n v="0"/>
  </r>
  <r>
    <n v="5318"/>
    <x v="780"/>
    <x v="0"/>
    <s v="PROD-003"/>
    <x v="1"/>
    <n v="-17"/>
    <n v="0"/>
    <n v="161.02000000000001"/>
    <s v="Venta"/>
    <s v="EducaTech"/>
    <n v="2737.34"/>
    <n v="38.917210440456756"/>
    <n v="661.59257748776486"/>
    <n v="2075.7474225122351"/>
  </r>
  <r>
    <n v="5319"/>
    <x v="780"/>
    <x v="0"/>
    <s v="PROD-009"/>
    <x v="3"/>
    <n v="-1"/>
    <n v="0"/>
    <n v="301.42"/>
    <s v="Venta"/>
    <s v="Venta Directa Online"/>
    <n v="301.42"/>
    <n v="66.956770642201846"/>
    <n v="66.956770642201846"/>
    <n v="234.46322935779818"/>
  </r>
  <r>
    <n v="5320"/>
    <x v="781"/>
    <x v="0"/>
    <s v="PROD-001"/>
    <x v="6"/>
    <n v="-11"/>
    <n v="0"/>
    <n v="503.69"/>
    <s v="Venta"/>
    <s v="CorpTech Solutions"/>
    <n v="5540.59"/>
    <n v="111.99406451612904"/>
    <n v="1231.9347096774195"/>
    <n v="4308.6552903225802"/>
  </r>
  <r>
    <n v="5321"/>
    <x v="781"/>
    <x v="0"/>
    <s v="PROD-004"/>
    <x v="9"/>
    <n v="-50"/>
    <n v="0"/>
    <n v="352.83"/>
    <s v="Venta"/>
    <s v="CorpTech Solutions"/>
    <n v="17641.5"/>
    <n v="81.910562499999997"/>
    <n v="4095.5281249999998"/>
    <n v="13545.971874999999"/>
  </r>
  <r>
    <n v="5322"/>
    <x v="781"/>
    <x v="0"/>
    <s v="PROD-004"/>
    <x v="9"/>
    <n v="-39"/>
    <n v="0"/>
    <n v="351.72"/>
    <s v="Venta"/>
    <s v="PC Gamers World"/>
    <n v="13717.080000000002"/>
    <n v="81.910562499999997"/>
    <n v="3194.5119374999999"/>
    <n v="10522.568062500002"/>
  </r>
  <r>
    <n v="5323"/>
    <x v="781"/>
    <x v="1"/>
    <s v="PROD-009"/>
    <x v="3"/>
    <n v="86"/>
    <n v="147.96"/>
    <n v="0"/>
    <s v="Fabricación"/>
    <s v="N/A"/>
    <n v="0"/>
    <n v="66.956770642201846"/>
    <n v="0"/>
    <n v="0"/>
  </r>
  <r>
    <n v="5324"/>
    <x v="781"/>
    <x v="0"/>
    <s v="PROD-006"/>
    <x v="7"/>
    <n v="-14"/>
    <n v="0"/>
    <n v="80.540000000000006"/>
    <s v="Venta"/>
    <s v="CorpTech Solutions"/>
    <n v="1127.5600000000002"/>
    <n v="15.49574137931034"/>
    <n v="216.94037931034475"/>
    <n v="910.61962068965545"/>
  </r>
  <r>
    <n v="5325"/>
    <x v="781"/>
    <x v="0"/>
    <s v="PROD-002"/>
    <x v="2"/>
    <n v="-13"/>
    <n v="0"/>
    <n v="897.44"/>
    <s v="Venta"/>
    <s v="CorpTech Solutions"/>
    <n v="11666.720000000001"/>
    <n v="206.67616747181975"/>
    <n v="2686.7901771336569"/>
    <n v="8979.9298228663447"/>
  </r>
  <r>
    <n v="5326"/>
    <x v="782"/>
    <x v="0"/>
    <s v="PROD-005"/>
    <x v="8"/>
    <n v="-32"/>
    <n v="0"/>
    <n v="221.82"/>
    <s v="Venta"/>
    <s v="EducaTech"/>
    <n v="7098.24"/>
    <n v="54.214840425531932"/>
    <n v="1734.8748936170218"/>
    <n v="5363.3651063829784"/>
  </r>
  <r>
    <n v="5327"/>
    <x v="782"/>
    <x v="2"/>
    <s v="PROD-003"/>
    <x v="1"/>
    <n v="256"/>
    <n v="84.13"/>
    <n v="0"/>
    <s v="Compra"/>
    <s v="VisionParts"/>
    <n v="0"/>
    <n v="38.917210440456756"/>
    <n v="0"/>
    <n v="0"/>
  </r>
  <r>
    <n v="5328"/>
    <x v="782"/>
    <x v="2"/>
    <s v="PROD-007"/>
    <x v="0"/>
    <n v="210"/>
    <n v="65.319999999999993"/>
    <n v="0"/>
    <s v="Compra"/>
    <s v="PowerCell Co,"/>
    <n v="0"/>
    <n v="28.701865793780652"/>
    <n v="0"/>
    <n v="0"/>
  </r>
  <r>
    <n v="5329"/>
    <x v="782"/>
    <x v="2"/>
    <s v="PROD-006"/>
    <x v="7"/>
    <n v="142"/>
    <n v="36.28"/>
    <n v="0"/>
    <s v="Compra"/>
    <s v="TechSupplies Inc,"/>
    <n v="0"/>
    <n v="15.49574137931034"/>
    <n v="0"/>
    <n v="0"/>
  </r>
  <r>
    <n v="5330"/>
    <x v="782"/>
    <x v="2"/>
    <s v="PROD-003"/>
    <x v="1"/>
    <n v="199"/>
    <n v="86.83"/>
    <n v="0"/>
    <s v="Compra"/>
    <s v="Componentes Globales"/>
    <n v="0"/>
    <n v="38.917210440456756"/>
    <n v="0"/>
    <n v="0"/>
  </r>
  <r>
    <n v="5331"/>
    <x v="782"/>
    <x v="2"/>
    <s v="PROD-010"/>
    <x v="4"/>
    <n v="159"/>
    <n v="24.61"/>
    <n v="0"/>
    <s v="Compra"/>
    <s v="PowerCell Co,"/>
    <n v="0"/>
    <n v="10.520482758620702"/>
    <n v="0"/>
    <n v="0"/>
  </r>
  <r>
    <n v="5332"/>
    <x v="782"/>
    <x v="0"/>
    <s v="PROD-001"/>
    <x v="6"/>
    <n v="-8"/>
    <n v="0"/>
    <n v="497.51"/>
    <s v="Venta"/>
    <s v="CorpTech Solutions"/>
    <n v="3980.08"/>
    <n v="111.99406451612904"/>
    <n v="895.95251612903235"/>
    <n v="3084.1274838709678"/>
  </r>
  <r>
    <n v="5333"/>
    <x v="783"/>
    <x v="0"/>
    <s v="PROD-007"/>
    <x v="0"/>
    <n v="-12"/>
    <n v="0"/>
    <n v="131.18"/>
    <s v="Venta"/>
    <s v="Venta Directa Online"/>
    <n v="1574.16"/>
    <n v="28.701865793780652"/>
    <n v="344.42238952536781"/>
    <n v="1229.7376104746322"/>
  </r>
  <r>
    <n v="5334"/>
    <x v="783"/>
    <x v="0"/>
    <s v="PROD-005"/>
    <x v="8"/>
    <n v="-36"/>
    <n v="0"/>
    <n v="219.39"/>
    <s v="Venta"/>
    <s v="CorpTech Solutions"/>
    <n v="7898.0399999999991"/>
    <n v="54.214840425531932"/>
    <n v="1951.7342553191495"/>
    <n v="5946.3057446808498"/>
  </r>
  <r>
    <n v="5335"/>
    <x v="783"/>
    <x v="1"/>
    <s v="PROD-001"/>
    <x v="6"/>
    <n v="61"/>
    <n v="248.64"/>
    <n v="0"/>
    <s v="Fabricación"/>
    <s v="N/A"/>
    <n v="0"/>
    <n v="111.99406451612904"/>
    <n v="0"/>
    <n v="0"/>
  </r>
  <r>
    <n v="5336"/>
    <x v="783"/>
    <x v="0"/>
    <s v="PROD-009"/>
    <x v="3"/>
    <n v="-1"/>
    <n v="0"/>
    <n v="301.57"/>
    <s v="Venta"/>
    <s v="PC Gamers World"/>
    <n v="301.57"/>
    <n v="66.956770642201846"/>
    <n v="66.956770642201846"/>
    <n v="234.61322935779816"/>
  </r>
  <r>
    <n v="5337"/>
    <x v="783"/>
    <x v="1"/>
    <s v="PROD-001"/>
    <x v="6"/>
    <n v="94"/>
    <n v="254.18"/>
    <n v="0"/>
    <s v="Fabricación"/>
    <s v="N/A"/>
    <n v="0"/>
    <n v="111.99406451612904"/>
    <n v="0"/>
    <n v="0"/>
  </r>
  <r>
    <n v="5338"/>
    <x v="783"/>
    <x v="0"/>
    <s v="PROD-010"/>
    <x v="4"/>
    <n v="-27"/>
    <n v="0"/>
    <n v="59.99"/>
    <s v="Venta"/>
    <s v="PC Gamers World"/>
    <n v="1619.73"/>
    <n v="10.520482758620702"/>
    <n v="284.05303448275896"/>
    <n v="1335.6769655172411"/>
  </r>
  <r>
    <n v="5339"/>
    <x v="783"/>
    <x v="0"/>
    <s v="PROD-008"/>
    <x v="5"/>
    <n v="-47"/>
    <n v="0"/>
    <n v="95.22"/>
    <s v="Venta"/>
    <s v="Global Office"/>
    <n v="4475.34"/>
    <n v="18.458651685393257"/>
    <n v="867.55662921348301"/>
    <n v="3607.783370786517"/>
  </r>
  <r>
    <n v="5340"/>
    <x v="784"/>
    <x v="2"/>
    <s v="PROD-008"/>
    <x v="5"/>
    <n v="212"/>
    <n v="44.3"/>
    <n v="0"/>
    <s v="Compra"/>
    <s v="PowerCell Co,"/>
    <n v="0"/>
    <n v="18.458651685393257"/>
    <n v="0"/>
    <n v="0"/>
  </r>
  <r>
    <n v="5341"/>
    <x v="784"/>
    <x v="1"/>
    <s v="PROD-002"/>
    <x v="2"/>
    <n v="90"/>
    <n v="450.83"/>
    <n v="0"/>
    <s v="Fabricación"/>
    <s v="N/A"/>
    <n v="0"/>
    <n v="206.67616747181975"/>
    <n v="0"/>
    <n v="0"/>
  </r>
  <r>
    <n v="5342"/>
    <x v="784"/>
    <x v="1"/>
    <s v="PROD-009"/>
    <x v="3"/>
    <n v="55"/>
    <n v="151.28"/>
    <n v="0"/>
    <s v="Fabricación"/>
    <s v="N/A"/>
    <n v="0"/>
    <n v="66.956770642201846"/>
    <n v="0"/>
    <n v="0"/>
  </r>
  <r>
    <n v="5343"/>
    <x v="784"/>
    <x v="2"/>
    <s v="PROD-004"/>
    <x v="9"/>
    <n v="215"/>
    <n v="183.64"/>
    <n v="0"/>
    <s v="Compra"/>
    <s v="PowerCell Co,"/>
    <n v="0"/>
    <n v="81.910562499999997"/>
    <n v="0"/>
    <n v="0"/>
  </r>
  <r>
    <n v="5344"/>
    <x v="784"/>
    <x v="0"/>
    <s v="PROD-009"/>
    <x v="3"/>
    <n v="-1"/>
    <n v="0"/>
    <n v="300.52999999999997"/>
    <s v="Venta"/>
    <s v="EducaTech"/>
    <n v="300.52999999999997"/>
    <n v="66.956770642201846"/>
    <n v="66.956770642201846"/>
    <n v="233.57322935779814"/>
  </r>
  <r>
    <n v="5345"/>
    <x v="784"/>
    <x v="1"/>
    <s v="PROD-002"/>
    <x v="2"/>
    <n v="76"/>
    <n v="450.1"/>
    <n v="0"/>
    <s v="Fabricación"/>
    <s v="N/A"/>
    <n v="0"/>
    <n v="206.67616747181975"/>
    <n v="0"/>
    <n v="0"/>
  </r>
  <r>
    <n v="5346"/>
    <x v="784"/>
    <x v="1"/>
    <s v="PROD-001"/>
    <x v="6"/>
    <n v="49"/>
    <n v="253.52"/>
    <n v="0"/>
    <s v="Fabricación"/>
    <s v="N/A"/>
    <n v="0"/>
    <n v="111.99406451612904"/>
    <n v="0"/>
    <n v="0"/>
  </r>
  <r>
    <n v="5347"/>
    <x v="785"/>
    <x v="0"/>
    <s v="PROD-006"/>
    <x v="7"/>
    <n v="-35"/>
    <n v="0"/>
    <n v="79.3"/>
    <s v="Venta"/>
    <s v="Venta Directa Online"/>
    <n v="2775.5"/>
    <n v="15.49574137931034"/>
    <n v="542.35094827586192"/>
    <n v="2233.1490517241382"/>
  </r>
  <r>
    <n v="5348"/>
    <x v="785"/>
    <x v="0"/>
    <s v="PROD-009"/>
    <x v="3"/>
    <n v="-1"/>
    <n v="0"/>
    <n v="301.47000000000003"/>
    <s v="Venta"/>
    <s v="CorpTech Solutions"/>
    <n v="301.47000000000003"/>
    <n v="66.956770642201846"/>
    <n v="66.956770642201846"/>
    <n v="234.5132293577982"/>
  </r>
  <r>
    <n v="5349"/>
    <x v="785"/>
    <x v="0"/>
    <s v="PROD-002"/>
    <x v="2"/>
    <n v="-26"/>
    <n v="0"/>
    <n v="902.45"/>
    <s v="Venta"/>
    <s v="Global Office"/>
    <n v="23463.7"/>
    <n v="206.67616747181975"/>
    <n v="5373.5803542673139"/>
    <n v="18090.119645732688"/>
  </r>
  <r>
    <n v="5350"/>
    <x v="785"/>
    <x v="2"/>
    <s v="PROD-007"/>
    <x v="0"/>
    <n v="271"/>
    <n v="65.08"/>
    <n v="0"/>
    <s v="Compra"/>
    <s v="TechSupplies Inc,"/>
    <n v="0"/>
    <n v="28.701865793780652"/>
    <n v="0"/>
    <n v="0"/>
  </r>
  <r>
    <n v="5351"/>
    <x v="785"/>
    <x v="0"/>
    <s v="PROD-010"/>
    <x v="4"/>
    <n v="-47"/>
    <n v="0"/>
    <n v="60.46"/>
    <s v="Venta"/>
    <s v="CorpTech Solutions"/>
    <n v="2841.62"/>
    <n v="10.520482758620702"/>
    <n v="494.46268965517299"/>
    <n v="2347.1573103448268"/>
  </r>
  <r>
    <n v="5352"/>
    <x v="785"/>
    <x v="0"/>
    <s v="PROD-003"/>
    <x v="1"/>
    <n v="-8"/>
    <n v="0"/>
    <n v="161.12"/>
    <s v="Venta"/>
    <s v="CorpTech Solutions"/>
    <n v="1288.96"/>
    <n v="38.917210440456756"/>
    <n v="311.33768352365405"/>
    <n v="977.62231647634599"/>
  </r>
  <r>
    <n v="5353"/>
    <x v="785"/>
    <x v="2"/>
    <s v="PROD-006"/>
    <x v="7"/>
    <n v="89"/>
    <n v="35.26"/>
    <n v="0"/>
    <s v="Compra"/>
    <s v="VisionParts"/>
    <n v="0"/>
    <n v="15.49574137931034"/>
    <n v="0"/>
    <n v="0"/>
  </r>
  <r>
    <n v="5354"/>
    <x v="786"/>
    <x v="1"/>
    <s v="PROD-002"/>
    <x v="2"/>
    <n v="53"/>
    <n v="450.84"/>
    <n v="0"/>
    <s v="Fabricación"/>
    <s v="N/A"/>
    <n v="0"/>
    <n v="206.67616747181975"/>
    <n v="0"/>
    <n v="0"/>
  </r>
  <r>
    <n v="5355"/>
    <x v="786"/>
    <x v="2"/>
    <s v="PROD-004"/>
    <x v="9"/>
    <n v="212"/>
    <n v="180"/>
    <n v="0"/>
    <s v="Compra"/>
    <s v="TechSupplies Inc,"/>
    <n v="0"/>
    <n v="81.910562499999997"/>
    <n v="0"/>
    <n v="0"/>
  </r>
  <r>
    <n v="5356"/>
    <x v="786"/>
    <x v="1"/>
    <s v="PROD-001"/>
    <x v="6"/>
    <n v="44"/>
    <n v="249.15"/>
    <n v="0"/>
    <s v="Fabricación"/>
    <s v="N/A"/>
    <n v="0"/>
    <n v="111.99406451612904"/>
    <n v="0"/>
    <n v="0"/>
  </r>
  <r>
    <n v="5357"/>
    <x v="786"/>
    <x v="0"/>
    <s v="PROD-001"/>
    <x v="6"/>
    <n v="-9"/>
    <n v="0"/>
    <n v="500.53"/>
    <s v="Venta"/>
    <s v="Global Office"/>
    <n v="4504.7699999999995"/>
    <n v="111.99406451612904"/>
    <n v="1007.9465806451614"/>
    <n v="3496.8234193548383"/>
  </r>
  <r>
    <n v="5358"/>
    <x v="786"/>
    <x v="0"/>
    <s v="PROD-004"/>
    <x v="9"/>
    <n v="-42"/>
    <n v="0"/>
    <n v="351.06"/>
    <s v="Venta"/>
    <s v="EducaTech"/>
    <n v="14744.52"/>
    <n v="81.910562499999997"/>
    <n v="3440.2436250000001"/>
    <n v="11304.276375000001"/>
  </r>
  <r>
    <n v="5359"/>
    <x v="786"/>
    <x v="2"/>
    <s v="PROD-005"/>
    <x v="8"/>
    <n v="296"/>
    <n v="121.69"/>
    <n v="0"/>
    <s v="Compra"/>
    <s v="TechSupplies Inc,"/>
    <n v="0"/>
    <n v="54.214840425531932"/>
    <n v="0"/>
    <n v="0"/>
  </r>
  <r>
    <n v="5360"/>
    <x v="787"/>
    <x v="2"/>
    <s v="PROD-006"/>
    <x v="7"/>
    <n v="146"/>
    <n v="36.229999999999997"/>
    <n v="0"/>
    <s v="Compra"/>
    <s v="Componentes Globales"/>
    <n v="0"/>
    <n v="15.49574137931034"/>
    <n v="0"/>
    <n v="0"/>
  </r>
  <r>
    <n v="5361"/>
    <x v="787"/>
    <x v="0"/>
    <s v="PROD-006"/>
    <x v="7"/>
    <n v="-24"/>
    <n v="0"/>
    <n v="80.09"/>
    <s v="Venta"/>
    <s v="Venta Directa Online"/>
    <n v="1922.16"/>
    <n v="15.49574137931034"/>
    <n v="371.89779310344818"/>
    <n v="1550.262206896552"/>
  </r>
  <r>
    <n v="5362"/>
    <x v="787"/>
    <x v="2"/>
    <s v="PROD-010"/>
    <x v="4"/>
    <n v="181"/>
    <n v="25.16"/>
    <n v="0"/>
    <s v="Compra"/>
    <s v="TechSupplies Inc,"/>
    <n v="0"/>
    <n v="10.520482758620702"/>
    <n v="0"/>
    <n v="0"/>
  </r>
  <r>
    <n v="5363"/>
    <x v="787"/>
    <x v="1"/>
    <s v="PROD-009"/>
    <x v="3"/>
    <n v="55"/>
    <n v="149.02000000000001"/>
    <n v="0"/>
    <s v="Fabricación"/>
    <s v="N/A"/>
    <n v="0"/>
    <n v="66.956770642201846"/>
    <n v="0"/>
    <n v="0"/>
  </r>
  <r>
    <n v="5364"/>
    <x v="787"/>
    <x v="0"/>
    <s v="PROD-005"/>
    <x v="8"/>
    <n v="-5"/>
    <n v="0"/>
    <n v="221.56"/>
    <s v="Venta"/>
    <s v="PC Gamers World"/>
    <n v="1107.8"/>
    <n v="54.214840425531932"/>
    <n v="271.07420212765965"/>
    <n v="836.72579787234031"/>
  </r>
  <r>
    <n v="5365"/>
    <x v="787"/>
    <x v="1"/>
    <s v="PROD-009"/>
    <x v="3"/>
    <n v="24"/>
    <n v="147.54"/>
    <n v="0"/>
    <s v="Fabricación"/>
    <s v="N/A"/>
    <n v="0"/>
    <n v="66.956770642201846"/>
    <n v="0"/>
    <n v="0"/>
  </r>
  <r>
    <n v="5366"/>
    <x v="787"/>
    <x v="2"/>
    <s v="PROD-004"/>
    <x v="9"/>
    <n v="217"/>
    <n v="177.12"/>
    <n v="0"/>
    <s v="Compra"/>
    <s v="TechSupplies Inc,"/>
    <n v="0"/>
    <n v="81.910562499999997"/>
    <n v="0"/>
    <n v="0"/>
  </r>
  <r>
    <n v="5367"/>
    <x v="788"/>
    <x v="2"/>
    <s v="PROD-005"/>
    <x v="8"/>
    <n v="109"/>
    <n v="117.71"/>
    <n v="0"/>
    <s v="Compra"/>
    <s v="PowerCell Co,"/>
    <n v="0"/>
    <n v="54.214840425531932"/>
    <n v="0"/>
    <n v="0"/>
  </r>
  <r>
    <n v="5368"/>
    <x v="788"/>
    <x v="0"/>
    <s v="PROD-004"/>
    <x v="9"/>
    <n v="-48"/>
    <n v="0"/>
    <n v="348.27"/>
    <s v="Venta"/>
    <s v="PC Gamers World"/>
    <n v="16716.96"/>
    <n v="81.910562499999997"/>
    <n v="3931.7069999999999"/>
    <n v="12785.252999999999"/>
  </r>
  <r>
    <n v="5369"/>
    <x v="788"/>
    <x v="0"/>
    <s v="PROD-004"/>
    <x v="9"/>
    <n v="-24"/>
    <n v="0"/>
    <n v="352.62"/>
    <s v="Venta"/>
    <s v="PC Gamers World"/>
    <n v="8462.880000000001"/>
    <n v="81.910562499999997"/>
    <n v="1965.8534999999999"/>
    <n v="6497.0265000000009"/>
  </r>
  <r>
    <n v="5370"/>
    <x v="788"/>
    <x v="0"/>
    <s v="PROD-010"/>
    <x v="4"/>
    <n v="-21"/>
    <n v="0"/>
    <n v="60.45"/>
    <s v="Venta"/>
    <s v="Global Office"/>
    <n v="1269.45"/>
    <n v="10.520482758620702"/>
    <n v="220.93013793103472"/>
    <n v="1048.5198620689653"/>
  </r>
  <r>
    <n v="5371"/>
    <x v="788"/>
    <x v="1"/>
    <s v="PROD-002"/>
    <x v="2"/>
    <n v="67"/>
    <n v="455.74"/>
    <n v="0"/>
    <s v="Fabricación"/>
    <s v="N/A"/>
    <n v="0"/>
    <n v="206.67616747181975"/>
    <n v="0"/>
    <n v="0"/>
  </r>
  <r>
    <n v="5372"/>
    <x v="788"/>
    <x v="0"/>
    <s v="PROD-003"/>
    <x v="1"/>
    <n v="-9"/>
    <n v="0"/>
    <n v="160.22"/>
    <s v="Venta"/>
    <s v="EducaTech"/>
    <n v="1441.98"/>
    <n v="38.917210440456756"/>
    <n v="350.25489396411081"/>
    <n v="1091.7251060358892"/>
  </r>
  <r>
    <n v="5373"/>
    <x v="788"/>
    <x v="2"/>
    <s v="PROD-010"/>
    <x v="4"/>
    <n v="292"/>
    <n v="25.5"/>
    <n v="0"/>
    <s v="Compra"/>
    <s v="PowerCell Co,"/>
    <n v="0"/>
    <n v="10.520482758620702"/>
    <n v="0"/>
    <n v="0"/>
  </r>
  <r>
    <n v="5374"/>
    <x v="789"/>
    <x v="0"/>
    <s v="PROD-004"/>
    <x v="9"/>
    <n v="-20"/>
    <n v="0"/>
    <n v="350.68"/>
    <s v="Venta"/>
    <s v="Global Office"/>
    <n v="7013.6"/>
    <n v="81.910562499999997"/>
    <n v="1638.2112499999998"/>
    <n v="5375.3887500000001"/>
  </r>
  <r>
    <n v="5375"/>
    <x v="789"/>
    <x v="0"/>
    <s v="PROD-002"/>
    <x v="2"/>
    <n v="-22"/>
    <n v="0"/>
    <n v="907.08"/>
    <s v="Venta"/>
    <s v="Venta Directa Online"/>
    <n v="19955.760000000002"/>
    <n v="206.67616747181975"/>
    <n v="4546.8756843800347"/>
    <n v="15408.884315619967"/>
  </r>
  <r>
    <n v="5376"/>
    <x v="789"/>
    <x v="1"/>
    <s v="PROD-001"/>
    <x v="6"/>
    <n v="79"/>
    <n v="248.65"/>
    <n v="0"/>
    <s v="Fabricación"/>
    <s v="N/A"/>
    <n v="0"/>
    <n v="111.99406451612904"/>
    <n v="0"/>
    <n v="0"/>
  </r>
  <r>
    <n v="5377"/>
    <x v="789"/>
    <x v="2"/>
    <s v="PROD-006"/>
    <x v="7"/>
    <n v="119"/>
    <n v="35.69"/>
    <n v="0"/>
    <s v="Compra"/>
    <s v="PowerCell Co,"/>
    <n v="0"/>
    <n v="15.49574137931034"/>
    <n v="0"/>
    <n v="0"/>
  </r>
  <r>
    <n v="5378"/>
    <x v="789"/>
    <x v="2"/>
    <s v="PROD-007"/>
    <x v="0"/>
    <n v="221"/>
    <n v="66.36"/>
    <n v="0"/>
    <s v="Compra"/>
    <s v="TechSupplies Inc,"/>
    <n v="0"/>
    <n v="28.701865793780652"/>
    <n v="0"/>
    <n v="0"/>
  </r>
  <r>
    <n v="5379"/>
    <x v="789"/>
    <x v="0"/>
    <s v="PROD-005"/>
    <x v="8"/>
    <n v="-31"/>
    <n v="0"/>
    <n v="220.3"/>
    <s v="Venta"/>
    <s v="Venta Directa Online"/>
    <n v="6829.3"/>
    <n v="54.214840425531932"/>
    <n v="1680.6600531914899"/>
    <n v="5148.6399468085101"/>
  </r>
  <r>
    <n v="5380"/>
    <x v="789"/>
    <x v="0"/>
    <s v="PROD-007"/>
    <x v="0"/>
    <n v="-36"/>
    <n v="0"/>
    <n v="130.44"/>
    <s v="Venta"/>
    <s v="CorpTech Solutions"/>
    <n v="4695.84"/>
    <n v="28.701865793780652"/>
    <n v="1033.2671685761034"/>
    <n v="3662.5728314238968"/>
  </r>
  <r>
    <n v="5381"/>
    <x v="790"/>
    <x v="0"/>
    <s v="PROD-005"/>
    <x v="8"/>
    <n v="-50"/>
    <n v="0"/>
    <n v="220.1"/>
    <s v="Venta"/>
    <s v="CorpTech Solutions"/>
    <n v="11005"/>
    <n v="54.214840425531932"/>
    <n v="2710.7420212765965"/>
    <n v="8294.2579787234026"/>
  </r>
  <r>
    <n v="5382"/>
    <x v="790"/>
    <x v="0"/>
    <s v="PROD-008"/>
    <x v="5"/>
    <n v="-30"/>
    <n v="0"/>
    <n v="94.7"/>
    <s v="Venta"/>
    <s v="EducaTech"/>
    <n v="2841"/>
    <n v="18.458651685393257"/>
    <n v="553.75955056179771"/>
    <n v="2287.2404494382022"/>
  </r>
  <r>
    <n v="5383"/>
    <x v="790"/>
    <x v="2"/>
    <s v="PROD-010"/>
    <x v="4"/>
    <n v="247"/>
    <n v="25.06"/>
    <n v="0"/>
    <s v="Compra"/>
    <s v="VisionParts"/>
    <n v="0"/>
    <n v="10.520482758620702"/>
    <n v="0"/>
    <n v="0"/>
  </r>
  <r>
    <n v="5384"/>
    <x v="790"/>
    <x v="0"/>
    <s v="PROD-007"/>
    <x v="0"/>
    <n v="-32"/>
    <n v="0"/>
    <n v="130.04"/>
    <s v="Venta"/>
    <s v="Venta Directa Online"/>
    <n v="4161.28"/>
    <n v="28.701865793780652"/>
    <n v="918.45970540098085"/>
    <n v="3242.8202945990188"/>
  </r>
  <r>
    <n v="5385"/>
    <x v="790"/>
    <x v="2"/>
    <s v="PROD-008"/>
    <x v="5"/>
    <n v="56"/>
    <n v="44.24"/>
    <n v="0"/>
    <s v="Compra"/>
    <s v="VisionParts"/>
    <n v="0"/>
    <n v="18.458651685393257"/>
    <n v="0"/>
    <n v="0"/>
  </r>
  <r>
    <n v="5386"/>
    <x v="790"/>
    <x v="0"/>
    <s v="PROD-001"/>
    <x v="6"/>
    <n v="-12"/>
    <n v="0"/>
    <n v="497.94"/>
    <s v="Venta"/>
    <s v="PC Gamers World"/>
    <n v="5975.28"/>
    <n v="111.99406451612904"/>
    <n v="1343.9287741935486"/>
    <n v="4631.3512258064511"/>
  </r>
  <r>
    <n v="5387"/>
    <x v="790"/>
    <x v="2"/>
    <s v="PROD-008"/>
    <x v="5"/>
    <n v="109"/>
    <n v="44.56"/>
    <n v="0"/>
    <s v="Compra"/>
    <s v="Componentes Globales"/>
    <n v="0"/>
    <n v="18.458651685393257"/>
    <n v="0"/>
    <n v="0"/>
  </r>
  <r>
    <n v="5388"/>
    <x v="791"/>
    <x v="2"/>
    <s v="PROD-010"/>
    <x v="4"/>
    <n v="249"/>
    <n v="24.54"/>
    <n v="0"/>
    <s v="Compra"/>
    <s v="Componentes Globales"/>
    <n v="0"/>
    <n v="10.520482758620702"/>
    <n v="0"/>
    <n v="0"/>
  </r>
  <r>
    <n v="5389"/>
    <x v="791"/>
    <x v="2"/>
    <s v="PROD-004"/>
    <x v="9"/>
    <n v="235"/>
    <n v="181.21"/>
    <n v="0"/>
    <s v="Compra"/>
    <s v="Componentes Globales"/>
    <n v="0"/>
    <n v="81.910562499999997"/>
    <n v="0"/>
    <n v="0"/>
  </r>
  <r>
    <n v="5390"/>
    <x v="791"/>
    <x v="0"/>
    <s v="PROD-003"/>
    <x v="1"/>
    <n v="-36"/>
    <n v="0"/>
    <n v="159.77000000000001"/>
    <s v="Venta"/>
    <s v="Venta Directa Online"/>
    <n v="5751.72"/>
    <n v="38.917210440456756"/>
    <n v="1401.0195758564432"/>
    <n v="4350.700424143557"/>
  </r>
  <r>
    <n v="5391"/>
    <x v="791"/>
    <x v="2"/>
    <s v="PROD-004"/>
    <x v="9"/>
    <n v="62"/>
    <n v="179.15"/>
    <n v="0"/>
    <s v="Compra"/>
    <s v="Componentes Globales"/>
    <n v="0"/>
    <n v="81.910562499999997"/>
    <n v="0"/>
    <n v="0"/>
  </r>
  <r>
    <n v="5392"/>
    <x v="791"/>
    <x v="0"/>
    <s v="PROD-009"/>
    <x v="3"/>
    <n v="-2"/>
    <n v="0"/>
    <n v="300.36"/>
    <s v="Venta"/>
    <s v="CorpTech Solutions"/>
    <n v="600.72"/>
    <n v="66.956770642201846"/>
    <n v="133.91354128440369"/>
    <n v="466.80645871559636"/>
  </r>
  <r>
    <n v="5393"/>
    <x v="791"/>
    <x v="2"/>
    <s v="PROD-010"/>
    <x v="4"/>
    <n v="83"/>
    <n v="25.09"/>
    <n v="0"/>
    <s v="Compra"/>
    <s v="PowerCell Co,"/>
    <n v="0"/>
    <n v="10.520482758620702"/>
    <n v="0"/>
    <n v="0"/>
  </r>
  <r>
    <n v="5394"/>
    <x v="792"/>
    <x v="0"/>
    <s v="PROD-007"/>
    <x v="0"/>
    <n v="-45"/>
    <n v="0"/>
    <n v="129.66999999999999"/>
    <s v="Venta"/>
    <s v="EducaTech"/>
    <n v="5835.15"/>
    <n v="28.701865793780652"/>
    <n v="1291.5839607201294"/>
    <n v="4543.56603927987"/>
  </r>
  <r>
    <n v="5395"/>
    <x v="792"/>
    <x v="2"/>
    <s v="PROD-005"/>
    <x v="8"/>
    <n v="123"/>
    <n v="119.36"/>
    <n v="0"/>
    <s v="Compra"/>
    <s v="Componentes Globales"/>
    <n v="0"/>
    <n v="54.214840425531932"/>
    <n v="0"/>
    <n v="0"/>
  </r>
  <r>
    <n v="5396"/>
    <x v="792"/>
    <x v="2"/>
    <s v="PROD-008"/>
    <x v="5"/>
    <n v="70"/>
    <n v="45.13"/>
    <n v="0"/>
    <s v="Compra"/>
    <s v="PowerCell Co,"/>
    <n v="0"/>
    <n v="18.458651685393257"/>
    <n v="0"/>
    <n v="0"/>
  </r>
  <r>
    <n v="5397"/>
    <x v="792"/>
    <x v="1"/>
    <s v="PROD-001"/>
    <x v="6"/>
    <n v="62"/>
    <n v="255.19"/>
    <n v="0"/>
    <s v="Fabricación"/>
    <s v="N/A"/>
    <n v="0"/>
    <n v="111.99406451612904"/>
    <n v="0"/>
    <n v="0"/>
  </r>
  <r>
    <n v="5398"/>
    <x v="792"/>
    <x v="0"/>
    <s v="PROD-007"/>
    <x v="0"/>
    <n v="-48"/>
    <n v="0"/>
    <n v="129.47999999999999"/>
    <s v="Venta"/>
    <s v="EducaTech"/>
    <n v="6215.0399999999991"/>
    <n v="28.701865793780652"/>
    <n v="1377.6895581014712"/>
    <n v="4837.3504418985276"/>
  </r>
  <r>
    <n v="5399"/>
    <x v="792"/>
    <x v="2"/>
    <s v="PROD-005"/>
    <x v="8"/>
    <n v="181"/>
    <n v="120.63"/>
    <n v="0"/>
    <s v="Compra"/>
    <s v="PowerCell Co,"/>
    <n v="0"/>
    <n v="54.214840425531932"/>
    <n v="0"/>
    <n v="0"/>
  </r>
  <r>
    <n v="5400"/>
    <x v="792"/>
    <x v="0"/>
    <s v="PROD-003"/>
    <x v="1"/>
    <n v="-27"/>
    <n v="0"/>
    <n v="159.69999999999999"/>
    <s v="Venta"/>
    <s v="Global Office"/>
    <n v="4311.8999999999996"/>
    <n v="38.917210440456756"/>
    <n v="1050.7646818923324"/>
    <n v="3261.1353181076674"/>
  </r>
  <r>
    <n v="5401"/>
    <x v="793"/>
    <x v="1"/>
    <s v="PROD-001"/>
    <x v="6"/>
    <n v="40"/>
    <n v="252.05"/>
    <n v="0"/>
    <s v="Fabricación"/>
    <s v="N/A"/>
    <n v="0"/>
    <n v="111.99406451612904"/>
    <n v="0"/>
    <n v="0"/>
  </r>
  <r>
    <n v="5402"/>
    <x v="793"/>
    <x v="2"/>
    <s v="PROD-004"/>
    <x v="9"/>
    <n v="120"/>
    <n v="176.79"/>
    <n v="0"/>
    <s v="Compra"/>
    <s v="PowerCell Co,"/>
    <n v="0"/>
    <n v="81.910562499999997"/>
    <n v="0"/>
    <n v="0"/>
  </r>
  <r>
    <n v="5403"/>
    <x v="793"/>
    <x v="0"/>
    <s v="PROD-006"/>
    <x v="7"/>
    <n v="-5"/>
    <n v="0"/>
    <n v="80.27"/>
    <s v="Venta"/>
    <s v="Global Office"/>
    <n v="401.34999999999997"/>
    <n v="15.49574137931034"/>
    <n v="77.478706896551699"/>
    <n v="323.87129310344824"/>
  </r>
  <r>
    <n v="5404"/>
    <x v="793"/>
    <x v="0"/>
    <s v="PROD-003"/>
    <x v="1"/>
    <n v="-28"/>
    <n v="0"/>
    <n v="158.32"/>
    <s v="Venta"/>
    <s v="PC Gamers World"/>
    <n v="4432.96"/>
    <n v="38.917210440456756"/>
    <n v="1089.6818923327892"/>
    <n v="3343.2781076672109"/>
  </r>
  <r>
    <n v="5405"/>
    <x v="793"/>
    <x v="2"/>
    <s v="PROD-008"/>
    <x v="5"/>
    <n v="203"/>
    <n v="44.64"/>
    <n v="0"/>
    <s v="Compra"/>
    <s v="PowerCell Co,"/>
    <n v="0"/>
    <n v="18.458651685393257"/>
    <n v="0"/>
    <n v="0"/>
  </r>
  <r>
    <n v="5406"/>
    <x v="793"/>
    <x v="0"/>
    <s v="PROD-008"/>
    <x v="5"/>
    <n v="-20"/>
    <n v="0"/>
    <n v="94.53"/>
    <s v="Venta"/>
    <s v="Venta Directa Online"/>
    <n v="1890.6"/>
    <n v="18.458651685393257"/>
    <n v="369.1730337078651"/>
    <n v="1521.4269662921347"/>
  </r>
  <r>
    <n v="5407"/>
    <x v="793"/>
    <x v="0"/>
    <s v="PROD-004"/>
    <x v="9"/>
    <n v="-37"/>
    <n v="0"/>
    <n v="349.9"/>
    <s v="Venta"/>
    <s v="EducaTech"/>
    <n v="12946.3"/>
    <n v="81.910562499999997"/>
    <n v="3030.6908125"/>
    <n v="9915.6091874999984"/>
  </r>
  <r>
    <n v="5408"/>
    <x v="794"/>
    <x v="2"/>
    <s v="PROD-005"/>
    <x v="8"/>
    <n v="258"/>
    <n v="120.46"/>
    <n v="0"/>
    <s v="Compra"/>
    <s v="VisionParts"/>
    <n v="0"/>
    <n v="54.214840425531932"/>
    <n v="0"/>
    <n v="0"/>
  </r>
  <r>
    <n v="5409"/>
    <x v="794"/>
    <x v="0"/>
    <s v="PROD-007"/>
    <x v="0"/>
    <n v="-5"/>
    <n v="0"/>
    <n v="128.86000000000001"/>
    <s v="Venta"/>
    <s v="PC Gamers World"/>
    <n v="644.30000000000007"/>
    <n v="28.701865793780652"/>
    <n v="143.50932896890325"/>
    <n v="500.79067103109685"/>
  </r>
  <r>
    <n v="5410"/>
    <x v="794"/>
    <x v="0"/>
    <s v="PROD-003"/>
    <x v="1"/>
    <n v="-34"/>
    <n v="0"/>
    <n v="159.07"/>
    <s v="Venta"/>
    <s v="Venta Directa Online"/>
    <n v="5408.38"/>
    <n v="38.917210440456756"/>
    <n v="1323.1851549755297"/>
    <n v="4085.1948450244704"/>
  </r>
  <r>
    <n v="5411"/>
    <x v="794"/>
    <x v="0"/>
    <s v="PROD-005"/>
    <x v="8"/>
    <n v="-44"/>
    <n v="0"/>
    <n v="221.75"/>
    <s v="Venta"/>
    <s v="PC Gamers World"/>
    <n v="9757"/>
    <n v="54.214840425531932"/>
    <n v="2385.4529787234051"/>
    <n v="7371.5470212765949"/>
  </r>
  <r>
    <n v="5412"/>
    <x v="794"/>
    <x v="2"/>
    <s v="PROD-004"/>
    <x v="9"/>
    <n v="199"/>
    <n v="178.68"/>
    <n v="0"/>
    <s v="Compra"/>
    <s v="TechSupplies Inc,"/>
    <n v="0"/>
    <n v="81.910562499999997"/>
    <n v="0"/>
    <n v="0"/>
  </r>
  <r>
    <n v="5413"/>
    <x v="794"/>
    <x v="2"/>
    <s v="PROD-004"/>
    <x v="9"/>
    <n v="142"/>
    <n v="182.08"/>
    <n v="0"/>
    <s v="Compra"/>
    <s v="TechSupplies Inc,"/>
    <n v="0"/>
    <n v="81.910562499999997"/>
    <n v="0"/>
    <n v="0"/>
  </r>
  <r>
    <n v="5414"/>
    <x v="794"/>
    <x v="0"/>
    <s v="PROD-008"/>
    <x v="5"/>
    <n v="-30"/>
    <n v="0"/>
    <n v="95.49"/>
    <s v="Venta"/>
    <s v="Global Office"/>
    <n v="2864.7"/>
    <n v="18.458651685393257"/>
    <n v="553.75955056179771"/>
    <n v="2310.940449438202"/>
  </r>
  <r>
    <n v="5415"/>
    <x v="795"/>
    <x v="1"/>
    <s v="PROD-009"/>
    <x v="3"/>
    <n v="76"/>
    <n v="150"/>
    <n v="0"/>
    <s v="Fabricación"/>
    <s v="N/A"/>
    <n v="0"/>
    <n v="66.956770642201846"/>
    <n v="0"/>
    <n v="0"/>
  </r>
  <r>
    <n v="5416"/>
    <x v="795"/>
    <x v="2"/>
    <s v="PROD-007"/>
    <x v="0"/>
    <n v="153"/>
    <n v="64.959999999999994"/>
    <n v="0"/>
    <s v="Compra"/>
    <s v="VisionParts"/>
    <n v="0"/>
    <n v="28.701865793780652"/>
    <n v="0"/>
    <n v="0"/>
  </r>
  <r>
    <n v="5417"/>
    <x v="795"/>
    <x v="1"/>
    <s v="PROD-001"/>
    <x v="6"/>
    <n v="76"/>
    <n v="249.32"/>
    <n v="0"/>
    <s v="Fabricación"/>
    <s v="N/A"/>
    <n v="0"/>
    <n v="111.99406451612904"/>
    <n v="0"/>
    <n v="0"/>
  </r>
  <r>
    <n v="5418"/>
    <x v="795"/>
    <x v="2"/>
    <s v="PROD-003"/>
    <x v="1"/>
    <n v="289"/>
    <n v="84.29"/>
    <n v="0"/>
    <s v="Compra"/>
    <s v="Componentes Globales"/>
    <n v="0"/>
    <n v="38.917210440456756"/>
    <n v="0"/>
    <n v="0"/>
  </r>
  <r>
    <n v="5419"/>
    <x v="795"/>
    <x v="2"/>
    <s v="PROD-003"/>
    <x v="1"/>
    <n v="209"/>
    <n v="84.86"/>
    <n v="0"/>
    <s v="Compra"/>
    <s v="PowerCell Co,"/>
    <n v="0"/>
    <n v="38.917210440456756"/>
    <n v="0"/>
    <n v="0"/>
  </r>
  <r>
    <n v="5420"/>
    <x v="795"/>
    <x v="2"/>
    <s v="PROD-003"/>
    <x v="1"/>
    <n v="223"/>
    <n v="84.64"/>
    <n v="0"/>
    <s v="Compra"/>
    <s v="Componentes Globales"/>
    <n v="0"/>
    <n v="38.917210440456756"/>
    <n v="0"/>
    <n v="0"/>
  </r>
  <r>
    <n v="5421"/>
    <x v="795"/>
    <x v="0"/>
    <s v="PROD-008"/>
    <x v="5"/>
    <n v="-43"/>
    <n v="0"/>
    <n v="95.86"/>
    <s v="Venta"/>
    <s v="Venta Directa Online"/>
    <n v="4121.9799999999996"/>
    <n v="18.458651685393257"/>
    <n v="793.72202247191001"/>
    <n v="3328.2579775280897"/>
  </r>
  <r>
    <n v="5422"/>
    <x v="796"/>
    <x v="2"/>
    <s v="PROD-006"/>
    <x v="7"/>
    <n v="286"/>
    <n v="36.409999999999997"/>
    <n v="0"/>
    <s v="Compra"/>
    <s v="PowerCell Co,"/>
    <n v="0"/>
    <n v="15.49574137931034"/>
    <n v="0"/>
    <n v="0"/>
  </r>
  <r>
    <n v="5423"/>
    <x v="796"/>
    <x v="2"/>
    <s v="PROD-003"/>
    <x v="1"/>
    <n v="293"/>
    <n v="85.56"/>
    <n v="0"/>
    <s v="Compra"/>
    <s v="PowerCell Co,"/>
    <n v="0"/>
    <n v="38.917210440456756"/>
    <n v="0"/>
    <n v="0"/>
  </r>
  <r>
    <n v="5424"/>
    <x v="796"/>
    <x v="0"/>
    <s v="PROD-001"/>
    <x v="6"/>
    <n v="-33"/>
    <n v="0"/>
    <n v="497.99"/>
    <s v="Venta"/>
    <s v="Global Office"/>
    <n v="16433.670000000002"/>
    <n v="111.99406451612904"/>
    <n v="3695.8041290322585"/>
    <n v="12737.865870967744"/>
  </r>
  <r>
    <n v="5425"/>
    <x v="796"/>
    <x v="0"/>
    <s v="PROD-008"/>
    <x v="5"/>
    <n v="-6"/>
    <n v="0"/>
    <n v="95.35"/>
    <s v="Venta"/>
    <s v="PC Gamers World"/>
    <n v="572.09999999999991"/>
    <n v="18.458651685393257"/>
    <n v="110.75191011235954"/>
    <n v="461.34808988764036"/>
  </r>
  <r>
    <n v="5426"/>
    <x v="796"/>
    <x v="0"/>
    <s v="PROD-002"/>
    <x v="2"/>
    <n v="-15"/>
    <n v="0"/>
    <n v="903.64"/>
    <s v="Venta"/>
    <s v="EducaTech"/>
    <n v="13554.6"/>
    <n v="206.67616747181975"/>
    <n v="3100.1425120772965"/>
    <n v="10454.457487922704"/>
  </r>
  <r>
    <n v="5427"/>
    <x v="796"/>
    <x v="0"/>
    <s v="PROD-005"/>
    <x v="8"/>
    <n v="-33"/>
    <n v="0"/>
    <n v="219.34"/>
    <s v="Venta"/>
    <s v="CorpTech Solutions"/>
    <n v="7238.22"/>
    <n v="54.214840425531932"/>
    <n v="1789.0897340425538"/>
    <n v="5449.1302659574467"/>
  </r>
  <r>
    <n v="5428"/>
    <x v="796"/>
    <x v="0"/>
    <s v="PROD-006"/>
    <x v="7"/>
    <n v="-11"/>
    <n v="0"/>
    <n v="79.48"/>
    <s v="Venta"/>
    <s v="Global Office"/>
    <n v="874.28000000000009"/>
    <n v="15.49574137931034"/>
    <n v="170.45315517241374"/>
    <n v="703.82684482758634"/>
  </r>
  <r>
    <n v="5429"/>
    <x v="797"/>
    <x v="0"/>
    <s v="PROD-006"/>
    <x v="7"/>
    <n v="-27"/>
    <n v="0"/>
    <n v="80.099999999999994"/>
    <s v="Venta"/>
    <s v="Venta Directa Online"/>
    <n v="2162.6999999999998"/>
    <n v="15.49574137931034"/>
    <n v="418.38501724137916"/>
    <n v="1744.3149827586208"/>
  </r>
  <r>
    <n v="5430"/>
    <x v="797"/>
    <x v="0"/>
    <s v="PROD-008"/>
    <x v="5"/>
    <n v="-17"/>
    <n v="0"/>
    <n v="95.4"/>
    <s v="Venta"/>
    <s v="Venta Directa Online"/>
    <n v="1621.8000000000002"/>
    <n v="18.458651685393257"/>
    <n v="313.79707865168535"/>
    <n v="1308.0029213483149"/>
  </r>
  <r>
    <n v="5431"/>
    <x v="797"/>
    <x v="1"/>
    <s v="PROD-002"/>
    <x v="2"/>
    <n v="88"/>
    <n v="444.65"/>
    <n v="0"/>
    <s v="Fabricación"/>
    <s v="N/A"/>
    <n v="0"/>
    <n v="206.67616747181975"/>
    <n v="0"/>
    <n v="0"/>
  </r>
  <r>
    <n v="5432"/>
    <x v="797"/>
    <x v="0"/>
    <s v="PROD-010"/>
    <x v="4"/>
    <n v="-44"/>
    <n v="0"/>
    <n v="59.88"/>
    <s v="Venta"/>
    <s v="EducaTech"/>
    <n v="2634.7200000000003"/>
    <n v="10.520482758620702"/>
    <n v="462.90124137931087"/>
    <n v="2171.8187586206896"/>
  </r>
  <r>
    <n v="5433"/>
    <x v="797"/>
    <x v="2"/>
    <s v="PROD-003"/>
    <x v="1"/>
    <n v="278"/>
    <n v="85.29"/>
    <n v="0"/>
    <s v="Compra"/>
    <s v="Componentes Globales"/>
    <n v="0"/>
    <n v="38.917210440456756"/>
    <n v="0"/>
    <n v="0"/>
  </r>
  <r>
    <n v="5434"/>
    <x v="797"/>
    <x v="0"/>
    <s v="PROD-008"/>
    <x v="5"/>
    <n v="-40"/>
    <n v="0"/>
    <n v="95.24"/>
    <s v="Venta"/>
    <s v="Venta Directa Online"/>
    <n v="3809.6"/>
    <n v="18.458651685393257"/>
    <n v="738.3460674157302"/>
    <n v="3071.2539325842699"/>
  </r>
  <r>
    <n v="5435"/>
    <x v="798"/>
    <x v="0"/>
    <s v="PROD-001"/>
    <x v="6"/>
    <n v="-43"/>
    <n v="0"/>
    <n v="500.81"/>
    <s v="Venta"/>
    <s v="PC Gamers World"/>
    <n v="21534.83"/>
    <n v="111.99406451612904"/>
    <n v="4815.7447741935484"/>
    <n v="16719.085225806455"/>
  </r>
  <r>
    <n v="5436"/>
    <x v="798"/>
    <x v="0"/>
    <s v="PROD-008"/>
    <x v="5"/>
    <n v="-7"/>
    <n v="0"/>
    <n v="94.64"/>
    <s v="Venta"/>
    <s v="Venta Directa Online"/>
    <n v="662.48"/>
    <n v="18.458651685393257"/>
    <n v="129.2105617977528"/>
    <n v="533.26943820224722"/>
  </r>
  <r>
    <n v="5437"/>
    <x v="798"/>
    <x v="1"/>
    <s v="PROD-002"/>
    <x v="2"/>
    <n v="20"/>
    <n v="453.6"/>
    <n v="0"/>
    <s v="Fabricación"/>
    <s v="N/A"/>
    <n v="0"/>
    <n v="206.67616747181975"/>
    <n v="0"/>
    <n v="0"/>
  </r>
  <r>
    <n v="5438"/>
    <x v="798"/>
    <x v="0"/>
    <s v="PROD-006"/>
    <x v="7"/>
    <n v="-46"/>
    <n v="0"/>
    <n v="79.3"/>
    <s v="Venta"/>
    <s v="CorpTech Solutions"/>
    <n v="3647.7999999999997"/>
    <n v="15.49574137931034"/>
    <n v="712.80410344827567"/>
    <n v="2934.9958965517239"/>
  </r>
  <r>
    <n v="5439"/>
    <x v="798"/>
    <x v="0"/>
    <s v="PROD-004"/>
    <x v="9"/>
    <n v="-43"/>
    <n v="0"/>
    <n v="352.65"/>
    <s v="Venta"/>
    <s v="Venta Directa Online"/>
    <n v="15163.949999999999"/>
    <n v="81.910562499999997"/>
    <n v="3522.1541874999998"/>
    <n v="11641.795812499999"/>
  </r>
  <r>
    <n v="5440"/>
    <x v="798"/>
    <x v="0"/>
    <s v="PROD-003"/>
    <x v="1"/>
    <n v="-13"/>
    <n v="0"/>
    <n v="159.47999999999999"/>
    <s v="Venta"/>
    <s v="Venta Directa Online"/>
    <n v="2073.2399999999998"/>
    <n v="38.917210440456756"/>
    <n v="505.92373572593783"/>
    <n v="1567.316264274062"/>
  </r>
  <r>
    <n v="5441"/>
    <x v="798"/>
    <x v="2"/>
    <s v="PROD-008"/>
    <x v="5"/>
    <n v="173"/>
    <n v="44.54"/>
    <n v="0"/>
    <s v="Compra"/>
    <s v="PowerCell Co,"/>
    <n v="0"/>
    <n v="18.458651685393257"/>
    <n v="0"/>
    <n v="0"/>
  </r>
  <r>
    <n v="5442"/>
    <x v="799"/>
    <x v="2"/>
    <s v="PROD-010"/>
    <x v="4"/>
    <n v="265"/>
    <n v="25.46"/>
    <n v="0"/>
    <s v="Compra"/>
    <s v="TechSupplies Inc,"/>
    <n v="0"/>
    <n v="10.520482758620702"/>
    <n v="0"/>
    <n v="0"/>
  </r>
  <r>
    <n v="5443"/>
    <x v="799"/>
    <x v="2"/>
    <s v="PROD-007"/>
    <x v="0"/>
    <n v="239"/>
    <n v="66.69"/>
    <n v="0"/>
    <s v="Compra"/>
    <s v="VisionParts"/>
    <n v="0"/>
    <n v="28.701865793780652"/>
    <n v="0"/>
    <n v="0"/>
  </r>
  <r>
    <n v="5444"/>
    <x v="799"/>
    <x v="0"/>
    <s v="PROD-009"/>
    <x v="3"/>
    <n v="-2"/>
    <n v="0"/>
    <n v="296.86"/>
    <s v="Venta"/>
    <s v="CorpTech Solutions"/>
    <n v="593.72"/>
    <n v="66.956770642201846"/>
    <n v="133.91354128440369"/>
    <n v="459.80645871559636"/>
  </r>
  <r>
    <n v="5445"/>
    <x v="799"/>
    <x v="2"/>
    <s v="PROD-010"/>
    <x v="4"/>
    <n v="289"/>
    <n v="24.91"/>
    <n v="0"/>
    <s v="Compra"/>
    <s v="TechSupplies Inc,"/>
    <n v="0"/>
    <n v="10.520482758620702"/>
    <n v="0"/>
    <n v="0"/>
  </r>
  <r>
    <n v="5446"/>
    <x v="799"/>
    <x v="0"/>
    <s v="PROD-010"/>
    <x v="4"/>
    <n v="-21"/>
    <n v="0"/>
    <n v="59.55"/>
    <s v="Venta"/>
    <s v="CorpTech Solutions"/>
    <n v="1250.55"/>
    <n v="10.520482758620702"/>
    <n v="220.93013793103472"/>
    <n v="1029.6198620689652"/>
  </r>
  <r>
    <n v="5447"/>
    <x v="799"/>
    <x v="2"/>
    <s v="PROD-007"/>
    <x v="0"/>
    <n v="198"/>
    <n v="64.83"/>
    <n v="0"/>
    <s v="Compra"/>
    <s v="TechSupplies Inc,"/>
    <n v="0"/>
    <n v="28.701865793780652"/>
    <n v="0"/>
    <n v="0"/>
  </r>
  <r>
    <n v="5448"/>
    <x v="799"/>
    <x v="0"/>
    <s v="PROD-003"/>
    <x v="1"/>
    <n v="-18"/>
    <n v="0"/>
    <n v="159.04"/>
    <s v="Venta"/>
    <s v="Global Office"/>
    <n v="2862.72"/>
    <n v="38.917210440456756"/>
    <n v="700.50978792822161"/>
    <n v="2162.2102120717782"/>
  </r>
  <r>
    <n v="5449"/>
    <x v="800"/>
    <x v="2"/>
    <s v="PROD-004"/>
    <x v="9"/>
    <n v="70"/>
    <n v="179.23"/>
    <n v="0"/>
    <s v="Compra"/>
    <s v="PowerCell Co,"/>
    <n v="0"/>
    <n v="81.910562499999997"/>
    <n v="0"/>
    <n v="0"/>
  </r>
  <r>
    <n v="5450"/>
    <x v="800"/>
    <x v="0"/>
    <s v="PROD-006"/>
    <x v="7"/>
    <n v="-6"/>
    <n v="0"/>
    <n v="80.41"/>
    <s v="Venta"/>
    <s v="CorpTech Solutions"/>
    <n v="482.46"/>
    <n v="15.49574137931034"/>
    <n v="92.974448275862045"/>
    <n v="389.48555172413796"/>
  </r>
  <r>
    <n v="5451"/>
    <x v="800"/>
    <x v="2"/>
    <s v="PROD-007"/>
    <x v="0"/>
    <n v="160"/>
    <n v="66.400000000000006"/>
    <n v="0"/>
    <s v="Compra"/>
    <s v="VisionParts"/>
    <n v="0"/>
    <n v="28.701865793780652"/>
    <n v="0"/>
    <n v="0"/>
  </r>
  <r>
    <n v="5452"/>
    <x v="800"/>
    <x v="0"/>
    <s v="PROD-003"/>
    <x v="1"/>
    <n v="-37"/>
    <n v="0"/>
    <n v="159.96"/>
    <s v="Venta"/>
    <s v="EducaTech"/>
    <n v="5918.52"/>
    <n v="38.917210440456756"/>
    <n v="1439.9367862969"/>
    <n v="4478.5832137031002"/>
  </r>
  <r>
    <n v="5453"/>
    <x v="800"/>
    <x v="1"/>
    <s v="PROD-002"/>
    <x v="2"/>
    <n v="56"/>
    <n v="447.02"/>
    <n v="0"/>
    <s v="Fabricación"/>
    <s v="N/A"/>
    <n v="0"/>
    <n v="206.67616747181975"/>
    <n v="0"/>
    <n v="0"/>
  </r>
  <r>
    <n v="5454"/>
    <x v="800"/>
    <x v="2"/>
    <s v="PROD-006"/>
    <x v="7"/>
    <n v="236"/>
    <n v="35.53"/>
    <n v="0"/>
    <s v="Compra"/>
    <s v="VisionParts"/>
    <n v="0"/>
    <n v="15.49574137931034"/>
    <n v="0"/>
    <n v="0"/>
  </r>
  <r>
    <n v="5455"/>
    <x v="800"/>
    <x v="0"/>
    <s v="PROD-009"/>
    <x v="3"/>
    <n v="-1"/>
    <n v="0"/>
    <n v="301.16000000000003"/>
    <s v="Venta"/>
    <s v="EducaTech"/>
    <n v="301.16000000000003"/>
    <n v="66.956770642201846"/>
    <n v="66.956770642201846"/>
    <n v="234.20322935779819"/>
  </r>
  <r>
    <n v="5456"/>
    <x v="801"/>
    <x v="1"/>
    <s v="PROD-009"/>
    <x v="3"/>
    <n v="85"/>
    <n v="152.32"/>
    <n v="0"/>
    <s v="Fabricación"/>
    <s v="N/A"/>
    <n v="0"/>
    <n v="66.956770642201846"/>
    <n v="0"/>
    <n v="0"/>
  </r>
  <r>
    <n v="5457"/>
    <x v="801"/>
    <x v="1"/>
    <s v="PROD-009"/>
    <x v="3"/>
    <n v="48"/>
    <n v="151.76"/>
    <n v="0"/>
    <s v="Fabricación"/>
    <s v="N/A"/>
    <n v="0"/>
    <n v="66.956770642201846"/>
    <n v="0"/>
    <n v="0"/>
  </r>
  <r>
    <n v="5458"/>
    <x v="801"/>
    <x v="2"/>
    <s v="PROD-010"/>
    <x v="4"/>
    <n v="296"/>
    <n v="25.06"/>
    <n v="0"/>
    <s v="Compra"/>
    <s v="VisionParts"/>
    <n v="0"/>
    <n v="10.520482758620702"/>
    <n v="0"/>
    <n v="0"/>
  </r>
  <r>
    <n v="5459"/>
    <x v="801"/>
    <x v="2"/>
    <s v="PROD-007"/>
    <x v="0"/>
    <n v="152"/>
    <n v="65.52"/>
    <n v="0"/>
    <s v="Compra"/>
    <s v="VisionParts"/>
    <n v="0"/>
    <n v="28.701865793780652"/>
    <n v="0"/>
    <n v="0"/>
  </r>
  <r>
    <n v="5460"/>
    <x v="801"/>
    <x v="2"/>
    <s v="PROD-010"/>
    <x v="4"/>
    <n v="158"/>
    <n v="25.12"/>
    <n v="0"/>
    <s v="Compra"/>
    <s v="TechSupplies Inc,"/>
    <n v="0"/>
    <n v="10.520482758620702"/>
    <n v="0"/>
    <n v="0"/>
  </r>
  <r>
    <n v="5461"/>
    <x v="801"/>
    <x v="1"/>
    <s v="PROD-002"/>
    <x v="2"/>
    <n v="76"/>
    <n v="453.9"/>
    <n v="0"/>
    <s v="Fabricación"/>
    <s v="N/A"/>
    <n v="0"/>
    <n v="206.67616747181975"/>
    <n v="0"/>
    <n v="0"/>
  </r>
  <r>
    <n v="5462"/>
    <x v="801"/>
    <x v="2"/>
    <s v="PROD-010"/>
    <x v="4"/>
    <n v="202"/>
    <n v="24.92"/>
    <n v="0"/>
    <s v="Compra"/>
    <s v="VisionParts"/>
    <n v="0"/>
    <n v="10.520482758620702"/>
    <n v="0"/>
    <n v="0"/>
  </r>
  <r>
    <n v="5463"/>
    <x v="802"/>
    <x v="0"/>
    <s v="PROD-002"/>
    <x v="2"/>
    <n v="-47"/>
    <n v="0"/>
    <n v="903"/>
    <s v="Venta"/>
    <s v="Venta Directa Online"/>
    <n v="42441"/>
    <n v="206.67616747181975"/>
    <n v="9713.7798711755277"/>
    <n v="32727.220128824472"/>
  </r>
  <r>
    <n v="5464"/>
    <x v="802"/>
    <x v="0"/>
    <s v="PROD-007"/>
    <x v="0"/>
    <n v="-12"/>
    <n v="0"/>
    <n v="129.75"/>
    <s v="Venta"/>
    <s v="EducaTech"/>
    <n v="1557"/>
    <n v="28.701865793780652"/>
    <n v="344.42238952536781"/>
    <n v="1212.5776104746321"/>
  </r>
  <r>
    <n v="5465"/>
    <x v="802"/>
    <x v="2"/>
    <s v="PROD-008"/>
    <x v="5"/>
    <n v="207"/>
    <n v="45.57"/>
    <n v="0"/>
    <s v="Compra"/>
    <s v="VisionParts"/>
    <n v="0"/>
    <n v="18.458651685393257"/>
    <n v="0"/>
    <n v="0"/>
  </r>
  <r>
    <n v="5466"/>
    <x v="802"/>
    <x v="0"/>
    <s v="PROD-001"/>
    <x v="6"/>
    <n v="-23"/>
    <n v="0"/>
    <n v="504.25"/>
    <s v="Venta"/>
    <s v="Global Office"/>
    <n v="11597.75"/>
    <n v="111.99406451612904"/>
    <n v="2575.8634838709681"/>
    <n v="9021.8865161290323"/>
  </r>
  <r>
    <n v="5467"/>
    <x v="802"/>
    <x v="0"/>
    <s v="PROD-009"/>
    <x v="3"/>
    <n v="-2"/>
    <n v="0"/>
    <n v="299.77999999999997"/>
    <s v="Venta"/>
    <s v="PC Gamers World"/>
    <n v="599.55999999999995"/>
    <n v="66.956770642201846"/>
    <n v="133.91354128440369"/>
    <n v="465.64645871559628"/>
  </r>
  <r>
    <n v="5468"/>
    <x v="802"/>
    <x v="2"/>
    <s v="PROD-003"/>
    <x v="1"/>
    <n v="76"/>
    <n v="86.3"/>
    <n v="0"/>
    <s v="Compra"/>
    <s v="Componentes Globales"/>
    <n v="0"/>
    <n v="38.917210440456756"/>
    <n v="0"/>
    <n v="0"/>
  </r>
  <r>
    <n v="5469"/>
    <x v="803"/>
    <x v="0"/>
    <s v="PROD-003"/>
    <x v="1"/>
    <n v="-26"/>
    <n v="0"/>
    <n v="158.33000000000001"/>
    <s v="Venta"/>
    <s v="PC Gamers World"/>
    <n v="4116.58"/>
    <n v="38.917210440456756"/>
    <n v="1011.8474714518757"/>
    <n v="3104.7325285481243"/>
  </r>
  <r>
    <n v="5470"/>
    <x v="803"/>
    <x v="2"/>
    <s v="PROD-010"/>
    <x v="4"/>
    <n v="256"/>
    <n v="25.01"/>
    <n v="0"/>
    <s v="Compra"/>
    <s v="TechSupplies Inc,"/>
    <n v="0"/>
    <n v="10.520482758620702"/>
    <n v="0"/>
    <n v="0"/>
  </r>
  <r>
    <n v="5471"/>
    <x v="803"/>
    <x v="1"/>
    <s v="PROD-009"/>
    <x v="3"/>
    <n v="51"/>
    <n v="150.36000000000001"/>
    <n v="0"/>
    <s v="Fabricación"/>
    <s v="N/A"/>
    <n v="0"/>
    <n v="66.956770642201846"/>
    <n v="0"/>
    <n v="0"/>
  </r>
  <r>
    <n v="5472"/>
    <x v="803"/>
    <x v="0"/>
    <s v="PROD-009"/>
    <x v="3"/>
    <n v="-1"/>
    <n v="0"/>
    <n v="296.8"/>
    <s v="Venta"/>
    <s v="PC Gamers World"/>
    <n v="296.8"/>
    <n v="66.956770642201846"/>
    <n v="66.956770642201846"/>
    <n v="229.84322935779818"/>
  </r>
  <r>
    <n v="5473"/>
    <x v="803"/>
    <x v="0"/>
    <s v="PROD-004"/>
    <x v="9"/>
    <n v="-12"/>
    <n v="0"/>
    <n v="349.96"/>
    <s v="Venta"/>
    <s v="Global Office"/>
    <n v="4199.5199999999995"/>
    <n v="81.910562499999997"/>
    <n v="982.92674999999997"/>
    <n v="3216.5932499999994"/>
  </r>
  <r>
    <n v="5474"/>
    <x v="803"/>
    <x v="0"/>
    <s v="PROD-004"/>
    <x v="9"/>
    <n v="-28"/>
    <n v="0"/>
    <n v="350.75"/>
    <s v="Venta"/>
    <s v="Venta Directa Online"/>
    <n v="9821"/>
    <n v="81.910562499999997"/>
    <n v="2293.49575"/>
    <n v="7527.50425"/>
  </r>
  <r>
    <n v="5475"/>
    <x v="803"/>
    <x v="0"/>
    <s v="PROD-001"/>
    <x v="6"/>
    <n v="-5"/>
    <n v="0"/>
    <n v="501.93"/>
    <s v="Venta"/>
    <s v="EducaTech"/>
    <n v="2509.65"/>
    <n v="111.99406451612904"/>
    <n v="559.97032258064519"/>
    <n v="1949.6796774193549"/>
  </r>
  <r>
    <n v="5476"/>
    <x v="804"/>
    <x v="2"/>
    <s v="PROD-003"/>
    <x v="1"/>
    <n v="250"/>
    <n v="84.64"/>
    <n v="0"/>
    <s v="Compra"/>
    <s v="TechSupplies Inc,"/>
    <n v="0"/>
    <n v="38.917210440456756"/>
    <n v="0"/>
    <n v="0"/>
  </r>
  <r>
    <n v="5477"/>
    <x v="804"/>
    <x v="0"/>
    <s v="PROD-008"/>
    <x v="5"/>
    <n v="-12"/>
    <n v="0"/>
    <n v="95.78"/>
    <s v="Venta"/>
    <s v="PC Gamers World"/>
    <n v="1149.3600000000001"/>
    <n v="18.458651685393257"/>
    <n v="221.50382022471908"/>
    <n v="927.85617977528102"/>
  </r>
  <r>
    <n v="5478"/>
    <x v="804"/>
    <x v="0"/>
    <s v="PROD-004"/>
    <x v="9"/>
    <n v="-7"/>
    <n v="0"/>
    <n v="346.71"/>
    <s v="Venta"/>
    <s v="Venta Directa Online"/>
    <n v="2426.9699999999998"/>
    <n v="81.910562499999997"/>
    <n v="573.37393750000001"/>
    <n v="1853.5960624999998"/>
  </r>
  <r>
    <n v="5479"/>
    <x v="804"/>
    <x v="2"/>
    <s v="PROD-006"/>
    <x v="7"/>
    <n v="211"/>
    <n v="35.840000000000003"/>
    <n v="0"/>
    <s v="Compra"/>
    <s v="PowerCell Co,"/>
    <n v="0"/>
    <n v="15.49574137931034"/>
    <n v="0"/>
    <n v="0"/>
  </r>
  <r>
    <n v="5480"/>
    <x v="804"/>
    <x v="0"/>
    <s v="PROD-006"/>
    <x v="7"/>
    <n v="-21"/>
    <n v="0"/>
    <n v="79.64"/>
    <s v="Venta"/>
    <s v="PC Gamers World"/>
    <n v="1672.44"/>
    <n v="15.49574137931034"/>
    <n v="325.41056896551714"/>
    <n v="1347.029431034483"/>
  </r>
  <r>
    <n v="5481"/>
    <x v="804"/>
    <x v="2"/>
    <s v="PROD-004"/>
    <x v="9"/>
    <n v="288"/>
    <n v="180.42"/>
    <n v="0"/>
    <s v="Compra"/>
    <s v="PowerCell Co,"/>
    <n v="0"/>
    <n v="81.910562499999997"/>
    <n v="0"/>
    <n v="0"/>
  </r>
  <r>
    <n v="5482"/>
    <x v="804"/>
    <x v="2"/>
    <s v="PROD-003"/>
    <x v="1"/>
    <n v="138"/>
    <n v="87.01"/>
    <n v="0"/>
    <s v="Compra"/>
    <s v="VisionParts"/>
    <n v="0"/>
    <n v="38.917210440456756"/>
    <n v="0"/>
    <n v="0"/>
  </r>
  <r>
    <n v="5483"/>
    <x v="805"/>
    <x v="0"/>
    <s v="PROD-009"/>
    <x v="3"/>
    <n v="-1"/>
    <n v="0"/>
    <n v="300.29000000000002"/>
    <s v="Venta"/>
    <s v="Venta Directa Online"/>
    <n v="300.29000000000002"/>
    <n v="66.956770642201846"/>
    <n v="66.956770642201846"/>
    <n v="233.33322935779819"/>
  </r>
  <r>
    <n v="5484"/>
    <x v="805"/>
    <x v="0"/>
    <s v="PROD-004"/>
    <x v="9"/>
    <n v="-8"/>
    <n v="0"/>
    <n v="346.99"/>
    <s v="Venta"/>
    <s v="EducaTech"/>
    <n v="2775.92"/>
    <n v="81.910562499999997"/>
    <n v="655.28449999999998"/>
    <n v="2120.6355000000003"/>
  </r>
  <r>
    <n v="5485"/>
    <x v="805"/>
    <x v="0"/>
    <s v="PROD-004"/>
    <x v="9"/>
    <n v="-20"/>
    <n v="0"/>
    <n v="349.64"/>
    <s v="Venta"/>
    <s v="Venta Directa Online"/>
    <n v="6992.7999999999993"/>
    <n v="81.910562499999997"/>
    <n v="1638.2112499999998"/>
    <n v="5354.588749999999"/>
  </r>
  <r>
    <n v="5486"/>
    <x v="805"/>
    <x v="2"/>
    <s v="PROD-010"/>
    <x v="4"/>
    <n v="185"/>
    <n v="25.16"/>
    <n v="0"/>
    <s v="Compra"/>
    <s v="TechSupplies Inc,"/>
    <n v="0"/>
    <n v="10.520482758620702"/>
    <n v="0"/>
    <n v="0"/>
  </r>
  <r>
    <n v="5487"/>
    <x v="805"/>
    <x v="0"/>
    <s v="PROD-008"/>
    <x v="5"/>
    <n v="-50"/>
    <n v="0"/>
    <n v="94.93"/>
    <s v="Venta"/>
    <s v="PC Gamers World"/>
    <n v="4746.5"/>
    <n v="18.458651685393257"/>
    <n v="922.93258426966281"/>
    <n v="3823.5674157303374"/>
  </r>
  <r>
    <n v="5488"/>
    <x v="805"/>
    <x v="0"/>
    <s v="PROD-010"/>
    <x v="4"/>
    <n v="-33"/>
    <n v="0"/>
    <n v="60.22"/>
    <s v="Venta"/>
    <s v="EducaTech"/>
    <n v="1987.26"/>
    <n v="10.520482758620702"/>
    <n v="347.17593103448314"/>
    <n v="1640.084068965517"/>
  </r>
  <r>
    <n v="5489"/>
    <x v="805"/>
    <x v="0"/>
    <s v="PROD-006"/>
    <x v="7"/>
    <n v="-31"/>
    <n v="0"/>
    <n v="80.56"/>
    <s v="Venta"/>
    <s v="PC Gamers World"/>
    <n v="2497.36"/>
    <n v="15.49574137931034"/>
    <n v="480.36798275862054"/>
    <n v="2016.9920172413795"/>
  </r>
  <r>
    <n v="5490"/>
    <x v="806"/>
    <x v="2"/>
    <s v="PROD-003"/>
    <x v="1"/>
    <n v="234"/>
    <n v="85.53"/>
    <n v="0"/>
    <s v="Compra"/>
    <s v="VisionParts"/>
    <n v="0"/>
    <n v="38.917210440456756"/>
    <n v="0"/>
    <n v="0"/>
  </r>
  <r>
    <n v="5491"/>
    <x v="806"/>
    <x v="0"/>
    <s v="PROD-006"/>
    <x v="7"/>
    <n v="-22"/>
    <n v="0"/>
    <n v="79.989999999999995"/>
    <s v="Venta"/>
    <s v="Venta Directa Online"/>
    <n v="1759.78"/>
    <n v="15.49574137931034"/>
    <n v="340.90631034482749"/>
    <n v="1418.8736896551725"/>
  </r>
  <r>
    <n v="5492"/>
    <x v="806"/>
    <x v="0"/>
    <s v="PROD-008"/>
    <x v="5"/>
    <n v="-16"/>
    <n v="0"/>
    <n v="95.93"/>
    <s v="Venta"/>
    <s v="CorpTech Solutions"/>
    <n v="1534.88"/>
    <n v="18.458651685393257"/>
    <n v="295.3384269662921"/>
    <n v="1239.5415730337081"/>
  </r>
  <r>
    <n v="5493"/>
    <x v="806"/>
    <x v="0"/>
    <s v="PROD-009"/>
    <x v="3"/>
    <n v="-2"/>
    <n v="0"/>
    <n v="297.63"/>
    <s v="Venta"/>
    <s v="EducaTech"/>
    <n v="595.26"/>
    <n v="66.956770642201846"/>
    <n v="133.91354128440369"/>
    <n v="461.34645871559633"/>
  </r>
  <r>
    <n v="5494"/>
    <x v="806"/>
    <x v="0"/>
    <s v="PROD-002"/>
    <x v="2"/>
    <n v="-14"/>
    <n v="0"/>
    <n v="903.52"/>
    <s v="Venta"/>
    <s v="CorpTech Solutions"/>
    <n v="12649.279999999999"/>
    <n v="206.67616747181975"/>
    <n v="2893.4663446054765"/>
    <n v="9755.8136553945224"/>
  </r>
  <r>
    <n v="5495"/>
    <x v="806"/>
    <x v="0"/>
    <s v="PROD-002"/>
    <x v="2"/>
    <n v="-34"/>
    <n v="0"/>
    <n v="892.31"/>
    <s v="Venta"/>
    <s v="PC Gamers World"/>
    <n v="30338.539999999997"/>
    <n v="206.67616747181975"/>
    <n v="7026.9896940418712"/>
    <n v="23311.550305958124"/>
  </r>
  <r>
    <n v="5496"/>
    <x v="806"/>
    <x v="0"/>
    <s v="PROD-001"/>
    <x v="6"/>
    <n v="-6"/>
    <n v="0"/>
    <n v="503.14"/>
    <s v="Venta"/>
    <s v="Venta Directa Online"/>
    <n v="3018.84"/>
    <n v="111.99406451612904"/>
    <n v="671.96438709677432"/>
    <n v="2346.8756129032258"/>
  </r>
  <r>
    <n v="5497"/>
    <x v="807"/>
    <x v="0"/>
    <s v="PROD-008"/>
    <x v="5"/>
    <n v="-42"/>
    <n v="0"/>
    <n v="95.86"/>
    <s v="Venta"/>
    <s v="EducaTech"/>
    <n v="4026.12"/>
    <n v="18.458651685393257"/>
    <n v="775.26337078651682"/>
    <n v="3250.8566292134828"/>
  </r>
  <r>
    <n v="5498"/>
    <x v="807"/>
    <x v="0"/>
    <s v="PROD-008"/>
    <x v="5"/>
    <n v="-16"/>
    <n v="0"/>
    <n v="95.24"/>
    <s v="Venta"/>
    <s v="PC Gamers World"/>
    <n v="1523.84"/>
    <n v="18.458651685393257"/>
    <n v="295.3384269662921"/>
    <n v="1228.5015730337077"/>
  </r>
  <r>
    <n v="5499"/>
    <x v="807"/>
    <x v="0"/>
    <s v="PROD-007"/>
    <x v="0"/>
    <n v="-22"/>
    <n v="0"/>
    <n v="129.1"/>
    <s v="Venta"/>
    <s v="PC Gamers World"/>
    <n v="2840.2"/>
    <n v="28.701865793780652"/>
    <n v="631.4410474631743"/>
    <n v="2208.7589525368257"/>
  </r>
  <r>
    <n v="5500"/>
    <x v="807"/>
    <x v="0"/>
    <s v="PROD-010"/>
    <x v="4"/>
    <n v="-42"/>
    <n v="0"/>
    <n v="60.49"/>
    <s v="Venta"/>
    <s v="PC Gamers World"/>
    <n v="2540.58"/>
    <n v="10.520482758620702"/>
    <n v="441.86027586206944"/>
    <n v="2098.7197241379304"/>
  </r>
  <r>
    <n v="5501"/>
    <x v="807"/>
    <x v="0"/>
    <s v="PROD-009"/>
    <x v="3"/>
    <n v="-2"/>
    <n v="0"/>
    <n v="296.54000000000002"/>
    <s v="Venta"/>
    <s v="EducaTech"/>
    <n v="593.08000000000004"/>
    <n v="66.956770642201846"/>
    <n v="133.91354128440369"/>
    <n v="459.16645871559638"/>
  </r>
  <r>
    <n v="5502"/>
    <x v="807"/>
    <x v="2"/>
    <s v="PROD-010"/>
    <x v="4"/>
    <n v="234"/>
    <n v="25.3"/>
    <n v="0"/>
    <s v="Compra"/>
    <s v="VisionParts"/>
    <n v="0"/>
    <n v="10.520482758620702"/>
    <n v="0"/>
    <n v="0"/>
  </r>
  <r>
    <n v="5503"/>
    <x v="808"/>
    <x v="2"/>
    <s v="PROD-008"/>
    <x v="5"/>
    <n v="104"/>
    <n v="45.1"/>
    <n v="0"/>
    <s v="Compra"/>
    <s v="PowerCell Co,"/>
    <n v="0"/>
    <n v="18.458651685393257"/>
    <n v="0"/>
    <n v="0"/>
  </r>
  <r>
    <n v="5504"/>
    <x v="808"/>
    <x v="0"/>
    <s v="PROD-003"/>
    <x v="1"/>
    <n v="-6"/>
    <n v="0"/>
    <n v="161.29"/>
    <s v="Venta"/>
    <s v="EducaTech"/>
    <n v="967.74"/>
    <n v="38.917210440456756"/>
    <n v="233.50326264274054"/>
    <n v="734.23673735725947"/>
  </r>
  <r>
    <n v="5505"/>
    <x v="808"/>
    <x v="0"/>
    <s v="PROD-009"/>
    <x v="3"/>
    <n v="-1"/>
    <n v="0"/>
    <n v="298.88"/>
    <s v="Venta"/>
    <s v="Venta Directa Online"/>
    <n v="298.88"/>
    <n v="66.956770642201846"/>
    <n v="66.956770642201846"/>
    <n v="231.92322935779816"/>
  </r>
  <r>
    <n v="5506"/>
    <x v="808"/>
    <x v="1"/>
    <s v="PROD-009"/>
    <x v="3"/>
    <n v="48"/>
    <n v="150.84"/>
    <n v="0"/>
    <s v="Fabricación"/>
    <s v="N/A"/>
    <n v="0"/>
    <n v="66.956770642201846"/>
    <n v="0"/>
    <n v="0"/>
  </r>
  <r>
    <n v="5507"/>
    <x v="808"/>
    <x v="0"/>
    <s v="PROD-009"/>
    <x v="3"/>
    <n v="-2"/>
    <n v="0"/>
    <n v="299.29000000000002"/>
    <s v="Venta"/>
    <s v="PC Gamers World"/>
    <n v="598.58000000000004"/>
    <n v="66.956770642201846"/>
    <n v="133.91354128440369"/>
    <n v="464.66645871559638"/>
  </r>
  <r>
    <n v="5508"/>
    <x v="808"/>
    <x v="2"/>
    <s v="PROD-008"/>
    <x v="5"/>
    <n v="117"/>
    <n v="45.48"/>
    <n v="0"/>
    <s v="Compra"/>
    <s v="TechSupplies Inc,"/>
    <n v="0"/>
    <n v="18.458651685393257"/>
    <n v="0"/>
    <n v="0"/>
  </r>
  <r>
    <n v="5509"/>
    <x v="808"/>
    <x v="0"/>
    <s v="PROD-008"/>
    <x v="5"/>
    <n v="-19"/>
    <n v="0"/>
    <n v="95.75"/>
    <s v="Venta"/>
    <s v="Global Office"/>
    <n v="1819.25"/>
    <n v="18.458651685393257"/>
    <n v="350.71438202247185"/>
    <n v="1468.5356179775281"/>
  </r>
  <r>
    <n v="5510"/>
    <x v="809"/>
    <x v="0"/>
    <s v="PROD-008"/>
    <x v="5"/>
    <n v="-26"/>
    <n v="0"/>
    <n v="94.58"/>
    <s v="Venta"/>
    <s v="EducaTech"/>
    <n v="2459.08"/>
    <n v="18.458651685393257"/>
    <n v="479.92494382022466"/>
    <n v="1979.1550561797753"/>
  </r>
  <r>
    <n v="5511"/>
    <x v="809"/>
    <x v="2"/>
    <s v="PROD-008"/>
    <x v="5"/>
    <n v="178"/>
    <n v="45.24"/>
    <n v="0"/>
    <s v="Compra"/>
    <s v="Componentes Globales"/>
    <n v="0"/>
    <n v="18.458651685393257"/>
    <n v="0"/>
    <n v="0"/>
  </r>
  <r>
    <n v="5512"/>
    <x v="809"/>
    <x v="0"/>
    <s v="PROD-003"/>
    <x v="1"/>
    <n v="-42"/>
    <n v="0"/>
    <n v="160.78"/>
    <s v="Venta"/>
    <s v="PC Gamers World"/>
    <n v="6752.76"/>
    <n v="38.917210440456756"/>
    <n v="1634.5228384991838"/>
    <n v="5118.237161500816"/>
  </r>
  <r>
    <n v="5513"/>
    <x v="809"/>
    <x v="0"/>
    <s v="PROD-004"/>
    <x v="9"/>
    <n v="-11"/>
    <n v="0"/>
    <n v="349.39"/>
    <s v="Venta"/>
    <s v="PC Gamers World"/>
    <n v="3843.29"/>
    <n v="81.910562499999997"/>
    <n v="901.0161875"/>
    <n v="2942.2738125000001"/>
  </r>
  <r>
    <n v="5514"/>
    <x v="809"/>
    <x v="0"/>
    <s v="PROD-010"/>
    <x v="4"/>
    <n v="-45"/>
    <n v="0"/>
    <n v="59.63"/>
    <s v="Venta"/>
    <s v="Global Office"/>
    <n v="2683.35"/>
    <n v="10.520482758620702"/>
    <n v="473.42172413793156"/>
    <n v="2209.9282758620684"/>
  </r>
  <r>
    <n v="5515"/>
    <x v="809"/>
    <x v="0"/>
    <s v="PROD-004"/>
    <x v="9"/>
    <n v="-46"/>
    <n v="0"/>
    <n v="346.92"/>
    <s v="Venta"/>
    <s v="Venta Directa Online"/>
    <n v="15958.320000000002"/>
    <n v="81.910562499999997"/>
    <n v="3767.8858749999999"/>
    <n v="12190.434125000002"/>
  </r>
  <r>
    <n v="5516"/>
    <x v="809"/>
    <x v="0"/>
    <s v="PROD-005"/>
    <x v="8"/>
    <n v="-20"/>
    <n v="0"/>
    <n v="220.44"/>
    <s v="Venta"/>
    <s v="Venta Directa Online"/>
    <n v="4408.8"/>
    <n v="54.214840425531932"/>
    <n v="1084.2968085106386"/>
    <n v="3324.5031914893616"/>
  </r>
  <r>
    <n v="5517"/>
    <x v="810"/>
    <x v="0"/>
    <s v="PROD-001"/>
    <x v="6"/>
    <n v="-16"/>
    <n v="0"/>
    <n v="499.76"/>
    <s v="Venta"/>
    <s v="CorpTech Solutions"/>
    <n v="7996.16"/>
    <n v="111.99406451612904"/>
    <n v="1791.9050322580647"/>
    <n v="6204.2549677419356"/>
  </r>
  <r>
    <n v="5518"/>
    <x v="810"/>
    <x v="2"/>
    <s v="PROD-005"/>
    <x v="8"/>
    <n v="71"/>
    <n v="120.71"/>
    <n v="0"/>
    <s v="Compra"/>
    <s v="Componentes Globales"/>
    <n v="0"/>
    <n v="54.214840425531932"/>
    <n v="0"/>
    <n v="0"/>
  </r>
  <r>
    <n v="5519"/>
    <x v="810"/>
    <x v="2"/>
    <s v="PROD-008"/>
    <x v="5"/>
    <n v="281"/>
    <n v="45.55"/>
    <n v="0"/>
    <s v="Compra"/>
    <s v="TechSupplies Inc,"/>
    <n v="0"/>
    <n v="18.458651685393257"/>
    <n v="0"/>
    <n v="0"/>
  </r>
  <r>
    <n v="5520"/>
    <x v="810"/>
    <x v="1"/>
    <s v="PROD-001"/>
    <x v="6"/>
    <n v="98"/>
    <n v="253.8"/>
    <n v="0"/>
    <s v="Fabricación"/>
    <s v="N/A"/>
    <n v="0"/>
    <n v="111.99406451612904"/>
    <n v="0"/>
    <n v="0"/>
  </r>
  <r>
    <n v="5521"/>
    <x v="810"/>
    <x v="0"/>
    <s v="PROD-010"/>
    <x v="4"/>
    <n v="-41"/>
    <n v="0"/>
    <n v="59.84"/>
    <s v="Venta"/>
    <s v="Venta Directa Online"/>
    <n v="2453.44"/>
    <n v="10.520482758620702"/>
    <n v="431.33979310344876"/>
    <n v="2022.1002068965513"/>
  </r>
  <r>
    <n v="5522"/>
    <x v="810"/>
    <x v="0"/>
    <s v="PROD-006"/>
    <x v="7"/>
    <n v="-20"/>
    <n v="0"/>
    <n v="79.58"/>
    <s v="Venta"/>
    <s v="Global Office"/>
    <n v="1591.6"/>
    <n v="15.49574137931034"/>
    <n v="309.9148275862068"/>
    <n v="1281.6851724137932"/>
  </r>
  <r>
    <n v="5523"/>
    <x v="810"/>
    <x v="1"/>
    <s v="PROD-002"/>
    <x v="2"/>
    <n v="57"/>
    <n v="448.07"/>
    <n v="0"/>
    <s v="Fabricación"/>
    <s v="N/A"/>
    <n v="0"/>
    <n v="206.67616747181975"/>
    <n v="0"/>
    <n v="0"/>
  </r>
  <r>
    <n v="5524"/>
    <x v="811"/>
    <x v="0"/>
    <s v="PROD-009"/>
    <x v="3"/>
    <n v="-1"/>
    <n v="0"/>
    <n v="299.14"/>
    <s v="Venta"/>
    <s v="CorpTech Solutions"/>
    <n v="299.14"/>
    <n v="66.956770642201846"/>
    <n v="66.956770642201846"/>
    <n v="232.18322935779815"/>
  </r>
  <r>
    <n v="5525"/>
    <x v="811"/>
    <x v="0"/>
    <s v="PROD-005"/>
    <x v="8"/>
    <n v="-18"/>
    <n v="0"/>
    <n v="218.12"/>
    <s v="Venta"/>
    <s v="CorpTech Solutions"/>
    <n v="3926.16"/>
    <n v="54.214840425531932"/>
    <n v="975.86712765957475"/>
    <n v="2950.2928723404252"/>
  </r>
  <r>
    <n v="5526"/>
    <x v="811"/>
    <x v="0"/>
    <s v="PROD-010"/>
    <x v="4"/>
    <n v="-11"/>
    <n v="0"/>
    <n v="60.55"/>
    <s v="Venta"/>
    <s v="Global Office"/>
    <n v="666.05"/>
    <n v="10.520482758620702"/>
    <n v="115.72531034482772"/>
    <n v="550.32468965517228"/>
  </r>
  <r>
    <n v="5527"/>
    <x v="811"/>
    <x v="0"/>
    <s v="PROD-003"/>
    <x v="1"/>
    <n v="-26"/>
    <n v="0"/>
    <n v="159.77000000000001"/>
    <s v="Venta"/>
    <s v="EducaTech"/>
    <n v="4154.0200000000004"/>
    <n v="38.917210440456756"/>
    <n v="1011.8474714518757"/>
    <n v="3142.1725285481248"/>
  </r>
  <r>
    <n v="5528"/>
    <x v="811"/>
    <x v="1"/>
    <s v="PROD-002"/>
    <x v="2"/>
    <n v="52"/>
    <n v="446.57"/>
    <n v="0"/>
    <s v="Fabricación"/>
    <s v="N/A"/>
    <n v="0"/>
    <n v="206.67616747181975"/>
    <n v="0"/>
    <n v="0"/>
  </r>
  <r>
    <n v="5529"/>
    <x v="811"/>
    <x v="0"/>
    <s v="PROD-007"/>
    <x v="0"/>
    <n v="-22"/>
    <n v="0"/>
    <n v="128.97"/>
    <s v="Venta"/>
    <s v="PC Gamers World"/>
    <n v="2837.34"/>
    <n v="28.701865793780652"/>
    <n v="631.4410474631743"/>
    <n v="2205.8989525368261"/>
  </r>
  <r>
    <n v="5530"/>
    <x v="811"/>
    <x v="2"/>
    <s v="PROD-008"/>
    <x v="5"/>
    <n v="267"/>
    <n v="44.51"/>
    <n v="0"/>
    <s v="Compra"/>
    <s v="Componentes Globales"/>
    <n v="0"/>
    <n v="18.458651685393257"/>
    <n v="0"/>
    <n v="0"/>
  </r>
  <r>
    <n v="5531"/>
    <x v="812"/>
    <x v="2"/>
    <s v="PROD-004"/>
    <x v="9"/>
    <n v="172"/>
    <n v="179.2"/>
    <n v="0"/>
    <s v="Compra"/>
    <s v="TechSupplies Inc,"/>
    <n v="0"/>
    <n v="81.910562499999997"/>
    <n v="0"/>
    <n v="0"/>
  </r>
  <r>
    <n v="5532"/>
    <x v="812"/>
    <x v="2"/>
    <s v="PROD-003"/>
    <x v="1"/>
    <n v="145"/>
    <n v="85.93"/>
    <n v="0"/>
    <s v="Compra"/>
    <s v="TechSupplies Inc,"/>
    <n v="0"/>
    <n v="38.917210440456756"/>
    <n v="0"/>
    <n v="0"/>
  </r>
  <r>
    <n v="5533"/>
    <x v="812"/>
    <x v="0"/>
    <s v="PROD-004"/>
    <x v="9"/>
    <n v="-42"/>
    <n v="0"/>
    <n v="350.91"/>
    <s v="Venta"/>
    <s v="Global Office"/>
    <n v="14738.220000000001"/>
    <n v="81.910562499999997"/>
    <n v="3440.2436250000001"/>
    <n v="11297.976375000002"/>
  </r>
  <r>
    <n v="5534"/>
    <x v="812"/>
    <x v="0"/>
    <s v="PROD-009"/>
    <x v="3"/>
    <n v="-1"/>
    <n v="0"/>
    <n v="297.42"/>
    <s v="Venta"/>
    <s v="Venta Directa Online"/>
    <n v="297.42"/>
    <n v="66.956770642201846"/>
    <n v="66.956770642201846"/>
    <n v="230.46322935779818"/>
  </r>
  <r>
    <n v="5535"/>
    <x v="812"/>
    <x v="0"/>
    <s v="PROD-005"/>
    <x v="8"/>
    <n v="-9"/>
    <n v="0"/>
    <n v="218.09"/>
    <s v="Venta"/>
    <s v="Global Office"/>
    <n v="1962.81"/>
    <n v="54.214840425531932"/>
    <n v="487.93356382978737"/>
    <n v="1474.8764361702126"/>
  </r>
  <r>
    <n v="5536"/>
    <x v="812"/>
    <x v="0"/>
    <s v="PROD-009"/>
    <x v="3"/>
    <n v="-2"/>
    <n v="0"/>
    <n v="298.8"/>
    <s v="Venta"/>
    <s v="Venta Directa Online"/>
    <n v="597.6"/>
    <n v="66.956770642201846"/>
    <n v="133.91354128440369"/>
    <n v="463.68645871559636"/>
  </r>
  <r>
    <n v="5537"/>
    <x v="813"/>
    <x v="0"/>
    <s v="PROD-009"/>
    <x v="3"/>
    <n v="-2"/>
    <n v="0"/>
    <n v="296.45"/>
    <s v="Venta"/>
    <s v="EducaTech"/>
    <n v="592.9"/>
    <n v="66.956770642201846"/>
    <n v="133.91354128440369"/>
    <n v="458.98645871559631"/>
  </r>
  <r>
    <n v="5538"/>
    <x v="813"/>
    <x v="0"/>
    <s v="PROD-009"/>
    <x v="3"/>
    <n v="-2"/>
    <n v="0"/>
    <n v="296.52"/>
    <s v="Venta"/>
    <s v="Global Office"/>
    <n v="593.04"/>
    <n v="66.956770642201846"/>
    <n v="133.91354128440369"/>
    <n v="459.1264587155963"/>
  </r>
  <r>
    <n v="5539"/>
    <x v="813"/>
    <x v="0"/>
    <s v="PROD-002"/>
    <x v="2"/>
    <n v="-19"/>
    <n v="0"/>
    <n v="906.89"/>
    <s v="Venta"/>
    <s v="Venta Directa Online"/>
    <n v="17230.91"/>
    <n v="206.67616747181975"/>
    <n v="3926.8471819645752"/>
    <n v="13304.062818035425"/>
  </r>
  <r>
    <n v="5540"/>
    <x v="813"/>
    <x v="1"/>
    <s v="PROD-001"/>
    <x v="6"/>
    <n v="22"/>
    <n v="251.73"/>
    <n v="0"/>
    <s v="Fabricación"/>
    <s v="N/A"/>
    <n v="0"/>
    <n v="111.99406451612904"/>
    <n v="0"/>
    <n v="0"/>
  </r>
  <r>
    <n v="5541"/>
    <x v="813"/>
    <x v="0"/>
    <s v="PROD-004"/>
    <x v="9"/>
    <n v="-28"/>
    <n v="0"/>
    <n v="350.96"/>
    <s v="Venta"/>
    <s v="Venta Directa Online"/>
    <n v="9826.8799999999992"/>
    <n v="81.910562499999997"/>
    <n v="2293.49575"/>
    <n v="7533.3842499999992"/>
  </r>
  <r>
    <n v="5542"/>
    <x v="813"/>
    <x v="2"/>
    <s v="PROD-005"/>
    <x v="8"/>
    <n v="221"/>
    <n v="122.26"/>
    <n v="0"/>
    <s v="Compra"/>
    <s v="Componentes Globales"/>
    <n v="0"/>
    <n v="54.214840425531932"/>
    <n v="0"/>
    <n v="0"/>
  </r>
  <r>
    <n v="5543"/>
    <x v="813"/>
    <x v="2"/>
    <s v="PROD-010"/>
    <x v="4"/>
    <n v="171"/>
    <n v="24.75"/>
    <n v="0"/>
    <s v="Compra"/>
    <s v="VisionParts"/>
    <n v="0"/>
    <n v="10.520482758620702"/>
    <n v="0"/>
    <n v="0"/>
  </r>
  <r>
    <n v="5544"/>
    <x v="814"/>
    <x v="0"/>
    <s v="PROD-007"/>
    <x v="0"/>
    <n v="-29"/>
    <n v="0"/>
    <n v="130.07"/>
    <s v="Venta"/>
    <s v="PC Gamers World"/>
    <n v="3772.0299999999997"/>
    <n v="28.701865793780652"/>
    <n v="832.35410801963894"/>
    <n v="2939.6758919803606"/>
  </r>
  <r>
    <n v="5545"/>
    <x v="814"/>
    <x v="0"/>
    <s v="PROD-003"/>
    <x v="1"/>
    <n v="-45"/>
    <n v="0"/>
    <n v="159.12"/>
    <s v="Venta"/>
    <s v="Venta Directa Online"/>
    <n v="7160.4000000000005"/>
    <n v="38.917210440456756"/>
    <n v="1751.274469820554"/>
    <n v="5409.1255301794463"/>
  </r>
  <r>
    <n v="5546"/>
    <x v="814"/>
    <x v="2"/>
    <s v="PROD-004"/>
    <x v="9"/>
    <n v="138"/>
    <n v="177.4"/>
    <n v="0"/>
    <s v="Compra"/>
    <s v="Componentes Globales"/>
    <n v="0"/>
    <n v="81.910562499999997"/>
    <n v="0"/>
    <n v="0"/>
  </r>
  <r>
    <n v="5547"/>
    <x v="814"/>
    <x v="1"/>
    <s v="PROD-009"/>
    <x v="3"/>
    <n v="35"/>
    <n v="151.52000000000001"/>
    <n v="0"/>
    <s v="Fabricación"/>
    <s v="N/A"/>
    <n v="0"/>
    <n v="66.956770642201846"/>
    <n v="0"/>
    <n v="0"/>
  </r>
  <r>
    <n v="5548"/>
    <x v="814"/>
    <x v="0"/>
    <s v="PROD-007"/>
    <x v="0"/>
    <n v="-23"/>
    <n v="0"/>
    <n v="129.71"/>
    <s v="Venta"/>
    <s v="Venta Directa Online"/>
    <n v="2983.3300000000004"/>
    <n v="28.701865793780652"/>
    <n v="660.14291325695501"/>
    <n v="2323.1870867430453"/>
  </r>
  <r>
    <n v="5549"/>
    <x v="814"/>
    <x v="2"/>
    <s v="PROD-008"/>
    <x v="5"/>
    <n v="104"/>
    <n v="45.71"/>
    <n v="0"/>
    <s v="Compra"/>
    <s v="VisionParts"/>
    <n v="0"/>
    <n v="18.458651685393257"/>
    <n v="0"/>
    <n v="0"/>
  </r>
  <r>
    <n v="5550"/>
    <x v="814"/>
    <x v="0"/>
    <s v="PROD-001"/>
    <x v="6"/>
    <n v="-18"/>
    <n v="0"/>
    <n v="496.49"/>
    <s v="Venta"/>
    <s v="PC Gamers World"/>
    <n v="8936.82"/>
    <n v="111.99406451612904"/>
    <n v="2015.8931612903227"/>
    <n v="6920.9268387096772"/>
  </r>
  <r>
    <n v="5551"/>
    <x v="815"/>
    <x v="2"/>
    <s v="PROD-008"/>
    <x v="5"/>
    <n v="82"/>
    <n v="45.64"/>
    <n v="0"/>
    <s v="Compra"/>
    <s v="TechSupplies Inc,"/>
    <n v="0"/>
    <n v="18.458651685393257"/>
    <n v="0"/>
    <n v="0"/>
  </r>
  <r>
    <n v="5552"/>
    <x v="815"/>
    <x v="2"/>
    <s v="PROD-003"/>
    <x v="1"/>
    <n v="197"/>
    <n v="84.83"/>
    <n v="0"/>
    <s v="Compra"/>
    <s v="Componentes Globales"/>
    <n v="0"/>
    <n v="38.917210440456756"/>
    <n v="0"/>
    <n v="0"/>
  </r>
  <r>
    <n v="5553"/>
    <x v="815"/>
    <x v="0"/>
    <s v="PROD-006"/>
    <x v="7"/>
    <n v="-48"/>
    <n v="0"/>
    <n v="80.23"/>
    <s v="Venta"/>
    <s v="Venta Directa Online"/>
    <n v="3851.04"/>
    <n v="15.49574137931034"/>
    <n v="743.79558620689636"/>
    <n v="3107.2444137931034"/>
  </r>
  <r>
    <n v="5554"/>
    <x v="815"/>
    <x v="0"/>
    <s v="PROD-006"/>
    <x v="7"/>
    <n v="-40"/>
    <n v="0"/>
    <n v="79.849999999999994"/>
    <s v="Venta"/>
    <s v="CorpTech Solutions"/>
    <n v="3194"/>
    <n v="15.49574137931034"/>
    <n v="619.8296551724136"/>
    <n v="2574.1703448275866"/>
  </r>
  <r>
    <n v="5555"/>
    <x v="815"/>
    <x v="1"/>
    <s v="PROD-009"/>
    <x v="3"/>
    <n v="66"/>
    <n v="151.55000000000001"/>
    <n v="0"/>
    <s v="Fabricación"/>
    <s v="N/A"/>
    <n v="0"/>
    <n v="66.956770642201846"/>
    <n v="0"/>
    <n v="0"/>
  </r>
  <r>
    <n v="5556"/>
    <x v="815"/>
    <x v="2"/>
    <s v="PROD-006"/>
    <x v="7"/>
    <n v="167"/>
    <n v="35.15"/>
    <n v="0"/>
    <s v="Compra"/>
    <s v="TechSupplies Inc,"/>
    <n v="0"/>
    <n v="15.49574137931034"/>
    <n v="0"/>
    <n v="0"/>
  </r>
  <r>
    <n v="5557"/>
    <x v="815"/>
    <x v="0"/>
    <s v="PROD-007"/>
    <x v="0"/>
    <n v="-15"/>
    <n v="0"/>
    <n v="130.04"/>
    <s v="Venta"/>
    <s v="CorpTech Solutions"/>
    <n v="1950.6"/>
    <n v="28.701865793780652"/>
    <n v="430.52798690670977"/>
    <n v="1520.07201309329"/>
  </r>
  <r>
    <n v="5558"/>
    <x v="816"/>
    <x v="0"/>
    <s v="PROD-001"/>
    <x v="6"/>
    <n v="-31"/>
    <n v="0"/>
    <n v="501.07"/>
    <s v="Venta"/>
    <s v="PC Gamers World"/>
    <n v="15533.17"/>
    <n v="111.99406451612904"/>
    <n v="3471.8160000000003"/>
    <n v="12061.353999999999"/>
  </r>
  <r>
    <n v="5559"/>
    <x v="816"/>
    <x v="0"/>
    <s v="PROD-003"/>
    <x v="1"/>
    <n v="-15"/>
    <n v="0"/>
    <n v="160.19999999999999"/>
    <s v="Venta"/>
    <s v="Global Office"/>
    <n v="2403"/>
    <n v="38.917210440456756"/>
    <n v="583.75815660685134"/>
    <n v="1819.2418433931487"/>
  </r>
  <r>
    <n v="5560"/>
    <x v="816"/>
    <x v="0"/>
    <s v="PROD-007"/>
    <x v="0"/>
    <n v="-31"/>
    <n v="0"/>
    <n v="129.41"/>
    <s v="Venta"/>
    <s v="CorpTech Solutions"/>
    <n v="4011.71"/>
    <n v="28.701865793780652"/>
    <n v="889.75783960720025"/>
    <n v="3121.9521603927997"/>
  </r>
  <r>
    <n v="5561"/>
    <x v="816"/>
    <x v="0"/>
    <s v="PROD-009"/>
    <x v="3"/>
    <n v="-2"/>
    <n v="0"/>
    <n v="299.99"/>
    <s v="Venta"/>
    <s v="CorpTech Solutions"/>
    <n v="599.98"/>
    <n v="66.956770642201846"/>
    <n v="133.91354128440369"/>
    <n v="466.06645871559635"/>
  </r>
  <r>
    <n v="5562"/>
    <x v="816"/>
    <x v="2"/>
    <s v="PROD-007"/>
    <x v="0"/>
    <n v="289"/>
    <n v="66.12"/>
    <n v="0"/>
    <s v="Compra"/>
    <s v="Componentes Globales"/>
    <n v="0"/>
    <n v="28.701865793780652"/>
    <n v="0"/>
    <n v="0"/>
  </r>
  <r>
    <n v="5563"/>
    <x v="816"/>
    <x v="0"/>
    <s v="PROD-001"/>
    <x v="6"/>
    <n v="-18"/>
    <n v="0"/>
    <n v="503.9"/>
    <s v="Venta"/>
    <s v="Venta Directa Online"/>
    <n v="9070.1999999999989"/>
    <n v="111.99406451612904"/>
    <n v="2015.8931612903227"/>
    <n v="7054.3068387096764"/>
  </r>
  <r>
    <n v="5564"/>
    <x v="816"/>
    <x v="0"/>
    <s v="PROD-004"/>
    <x v="9"/>
    <n v="-43"/>
    <n v="0"/>
    <n v="346.69"/>
    <s v="Venta"/>
    <s v="Venta Directa Online"/>
    <n v="14907.67"/>
    <n v="81.910562499999997"/>
    <n v="3522.1541874999998"/>
    <n v="11385.5158125"/>
  </r>
  <r>
    <n v="5565"/>
    <x v="817"/>
    <x v="2"/>
    <s v="PROD-003"/>
    <x v="1"/>
    <n v="114"/>
    <n v="86.59"/>
    <n v="0"/>
    <s v="Compra"/>
    <s v="PowerCell Co,"/>
    <n v="0"/>
    <n v="38.917210440456756"/>
    <n v="0"/>
    <n v="0"/>
  </r>
  <r>
    <n v="5566"/>
    <x v="817"/>
    <x v="2"/>
    <s v="PROD-010"/>
    <x v="4"/>
    <n v="171"/>
    <n v="24.95"/>
    <n v="0"/>
    <s v="Compra"/>
    <s v="PowerCell Co,"/>
    <n v="0"/>
    <n v="10.520482758620702"/>
    <n v="0"/>
    <n v="0"/>
  </r>
  <r>
    <n v="5567"/>
    <x v="817"/>
    <x v="2"/>
    <s v="PROD-006"/>
    <x v="7"/>
    <n v="142"/>
    <n v="35.79"/>
    <n v="0"/>
    <s v="Compra"/>
    <s v="TechSupplies Inc,"/>
    <n v="0"/>
    <n v="15.49574137931034"/>
    <n v="0"/>
    <n v="0"/>
  </r>
  <r>
    <n v="5568"/>
    <x v="817"/>
    <x v="0"/>
    <s v="PROD-007"/>
    <x v="0"/>
    <n v="-50"/>
    <n v="0"/>
    <n v="129.41999999999999"/>
    <s v="Venta"/>
    <s v="Global Office"/>
    <n v="6470.9999999999991"/>
    <n v="28.701865793780652"/>
    <n v="1435.0932896890326"/>
    <n v="5035.9067103109664"/>
  </r>
  <r>
    <n v="5569"/>
    <x v="817"/>
    <x v="0"/>
    <s v="PROD-005"/>
    <x v="8"/>
    <n v="-22"/>
    <n v="0"/>
    <n v="221.25"/>
    <s v="Venta"/>
    <s v="CorpTech Solutions"/>
    <n v="4867.5"/>
    <n v="54.214840425531932"/>
    <n v="1192.7264893617025"/>
    <n v="3674.7735106382975"/>
  </r>
  <r>
    <n v="5570"/>
    <x v="817"/>
    <x v="2"/>
    <s v="PROD-008"/>
    <x v="5"/>
    <n v="264"/>
    <n v="45"/>
    <n v="0"/>
    <s v="Compra"/>
    <s v="Componentes Globales"/>
    <n v="0"/>
    <n v="18.458651685393257"/>
    <n v="0"/>
    <n v="0"/>
  </r>
  <r>
    <n v="5571"/>
    <x v="817"/>
    <x v="0"/>
    <s v="PROD-005"/>
    <x v="8"/>
    <n v="-16"/>
    <n v="0"/>
    <n v="218.37"/>
    <s v="Venta"/>
    <s v="EducaTech"/>
    <n v="3493.92"/>
    <n v="54.214840425531932"/>
    <n v="867.43744680851091"/>
    <n v="2626.4825531914894"/>
  </r>
  <r>
    <n v="5572"/>
    <x v="818"/>
    <x v="1"/>
    <s v="PROD-002"/>
    <x v="2"/>
    <n v="97"/>
    <n v="448.4"/>
    <n v="0"/>
    <s v="Fabricación"/>
    <s v="N/A"/>
    <n v="0"/>
    <n v="206.67616747181975"/>
    <n v="0"/>
    <n v="0"/>
  </r>
  <r>
    <n v="5573"/>
    <x v="818"/>
    <x v="2"/>
    <s v="PROD-004"/>
    <x v="9"/>
    <n v="258"/>
    <n v="178.41"/>
    <n v="0"/>
    <s v="Compra"/>
    <s v="TechSupplies Inc,"/>
    <n v="0"/>
    <n v="81.910562499999997"/>
    <n v="0"/>
    <n v="0"/>
  </r>
  <r>
    <n v="5574"/>
    <x v="818"/>
    <x v="2"/>
    <s v="PROD-004"/>
    <x v="9"/>
    <n v="243"/>
    <n v="182.37"/>
    <n v="0"/>
    <s v="Compra"/>
    <s v="TechSupplies Inc,"/>
    <n v="0"/>
    <n v="81.910562499999997"/>
    <n v="0"/>
    <n v="0"/>
  </r>
  <r>
    <n v="5575"/>
    <x v="818"/>
    <x v="0"/>
    <s v="PROD-009"/>
    <x v="3"/>
    <n v="-2"/>
    <n v="0"/>
    <n v="300.51"/>
    <s v="Venta"/>
    <s v="Global Office"/>
    <n v="601.02"/>
    <n v="66.956770642201846"/>
    <n v="133.91354128440369"/>
    <n v="467.10645871559632"/>
  </r>
  <r>
    <n v="5576"/>
    <x v="818"/>
    <x v="0"/>
    <s v="PROD-004"/>
    <x v="9"/>
    <n v="-22"/>
    <n v="0"/>
    <n v="348.5"/>
    <s v="Venta"/>
    <s v="Venta Directa Online"/>
    <n v="7667"/>
    <n v="81.910562499999997"/>
    <n v="1802.032375"/>
    <n v="5864.9676250000002"/>
  </r>
  <r>
    <n v="5577"/>
    <x v="818"/>
    <x v="2"/>
    <s v="PROD-005"/>
    <x v="8"/>
    <n v="105"/>
    <n v="121.96"/>
    <n v="0"/>
    <s v="Compra"/>
    <s v="PowerCell Co,"/>
    <n v="0"/>
    <n v="54.214840425531932"/>
    <n v="0"/>
    <n v="0"/>
  </r>
  <r>
    <n v="5578"/>
    <x v="819"/>
    <x v="0"/>
    <s v="PROD-005"/>
    <x v="8"/>
    <n v="-25"/>
    <n v="0"/>
    <n v="221.8"/>
    <s v="Venta"/>
    <s v="Venta Directa Online"/>
    <n v="5545"/>
    <n v="54.214840425531932"/>
    <n v="1355.3710106382982"/>
    <n v="4189.6289893617013"/>
  </r>
  <r>
    <n v="5579"/>
    <x v="819"/>
    <x v="2"/>
    <s v="PROD-007"/>
    <x v="0"/>
    <n v="265"/>
    <n v="64.180000000000007"/>
    <n v="0"/>
    <s v="Compra"/>
    <s v="Componentes Globales"/>
    <n v="0"/>
    <n v="28.701865793780652"/>
    <n v="0"/>
    <n v="0"/>
  </r>
  <r>
    <n v="5580"/>
    <x v="819"/>
    <x v="0"/>
    <s v="PROD-002"/>
    <x v="2"/>
    <n v="-15"/>
    <n v="0"/>
    <n v="896.78"/>
    <s v="Venta"/>
    <s v="Venta Directa Online"/>
    <n v="13451.699999999999"/>
    <n v="206.67616747181975"/>
    <n v="3100.1425120772965"/>
    <n v="10351.557487922702"/>
  </r>
  <r>
    <n v="5581"/>
    <x v="819"/>
    <x v="2"/>
    <s v="PROD-006"/>
    <x v="7"/>
    <n v="142"/>
    <n v="35.630000000000003"/>
    <n v="0"/>
    <s v="Compra"/>
    <s v="Componentes Globales"/>
    <n v="0"/>
    <n v="15.49574137931034"/>
    <n v="0"/>
    <n v="0"/>
  </r>
  <r>
    <n v="5582"/>
    <x v="819"/>
    <x v="0"/>
    <s v="PROD-004"/>
    <x v="9"/>
    <n v="-38"/>
    <n v="0"/>
    <n v="347.73"/>
    <s v="Venta"/>
    <s v="Venta Directa Online"/>
    <n v="13213.740000000002"/>
    <n v="81.910562499999997"/>
    <n v="3112.6013749999997"/>
    <n v="10101.138625000001"/>
  </r>
  <r>
    <n v="5583"/>
    <x v="819"/>
    <x v="0"/>
    <s v="PROD-003"/>
    <x v="1"/>
    <n v="-20"/>
    <n v="0"/>
    <n v="160.82"/>
    <s v="Venta"/>
    <s v="CorpTech Solutions"/>
    <n v="3216.3999999999996"/>
    <n v="38.917210440456756"/>
    <n v="778.34420880913513"/>
    <n v="2438.0557911908645"/>
  </r>
  <r>
    <n v="5584"/>
    <x v="819"/>
    <x v="0"/>
    <s v="PROD-003"/>
    <x v="1"/>
    <n v="-45"/>
    <n v="0"/>
    <n v="160.61000000000001"/>
    <s v="Venta"/>
    <s v="Global Office"/>
    <n v="7227.4500000000007"/>
    <n v="38.917210440456756"/>
    <n v="1751.274469820554"/>
    <n v="5476.1755301794465"/>
  </r>
  <r>
    <n v="5585"/>
    <x v="820"/>
    <x v="2"/>
    <s v="PROD-005"/>
    <x v="8"/>
    <n v="58"/>
    <n v="122.13"/>
    <n v="0"/>
    <s v="Compra"/>
    <s v="PowerCell Co,"/>
    <n v="0"/>
    <n v="54.214840425531932"/>
    <n v="0"/>
    <n v="0"/>
  </r>
  <r>
    <n v="5586"/>
    <x v="820"/>
    <x v="2"/>
    <s v="PROD-004"/>
    <x v="9"/>
    <n v="71"/>
    <n v="179.29"/>
    <n v="0"/>
    <s v="Compra"/>
    <s v="PowerCell Co,"/>
    <n v="0"/>
    <n v="81.910562499999997"/>
    <n v="0"/>
    <n v="0"/>
  </r>
  <r>
    <n v="5587"/>
    <x v="820"/>
    <x v="0"/>
    <s v="PROD-001"/>
    <x v="6"/>
    <n v="-24"/>
    <n v="0"/>
    <n v="504.4"/>
    <s v="Venta"/>
    <s v="Global Office"/>
    <n v="12105.599999999999"/>
    <n v="111.99406451612904"/>
    <n v="2687.8575483870973"/>
    <n v="9417.7424516129013"/>
  </r>
  <r>
    <n v="5588"/>
    <x v="820"/>
    <x v="1"/>
    <s v="PROD-002"/>
    <x v="2"/>
    <n v="91"/>
    <n v="449.6"/>
    <n v="0"/>
    <s v="Fabricación"/>
    <s v="N/A"/>
    <n v="0"/>
    <n v="206.67616747181975"/>
    <n v="0"/>
    <n v="0"/>
  </r>
  <r>
    <n v="5589"/>
    <x v="820"/>
    <x v="0"/>
    <s v="PROD-006"/>
    <x v="7"/>
    <n v="-34"/>
    <n v="0"/>
    <n v="79.78"/>
    <s v="Venta"/>
    <s v="EducaTech"/>
    <n v="2712.52"/>
    <n v="15.49574137931034"/>
    <n v="526.85520689655152"/>
    <n v="2185.6647931034486"/>
  </r>
  <r>
    <n v="5590"/>
    <x v="820"/>
    <x v="2"/>
    <s v="PROD-005"/>
    <x v="8"/>
    <n v="244"/>
    <n v="121.76"/>
    <n v="0"/>
    <s v="Compra"/>
    <s v="VisionParts"/>
    <n v="0"/>
    <n v="54.214840425531932"/>
    <n v="0"/>
    <n v="0"/>
  </r>
  <r>
    <n v="5591"/>
    <x v="820"/>
    <x v="2"/>
    <s v="PROD-003"/>
    <x v="1"/>
    <n v="103"/>
    <n v="86.64"/>
    <n v="0"/>
    <s v="Compra"/>
    <s v="Componentes Globales"/>
    <n v="0"/>
    <n v="38.917210440456756"/>
    <n v="0"/>
    <n v="0"/>
  </r>
  <r>
    <n v="5592"/>
    <x v="821"/>
    <x v="2"/>
    <s v="PROD-003"/>
    <x v="1"/>
    <n v="214"/>
    <n v="85.7"/>
    <n v="0"/>
    <s v="Compra"/>
    <s v="VisionParts"/>
    <n v="0"/>
    <n v="38.917210440456756"/>
    <n v="0"/>
    <n v="0"/>
  </r>
  <r>
    <n v="5593"/>
    <x v="821"/>
    <x v="0"/>
    <s v="PROD-005"/>
    <x v="8"/>
    <n v="-43"/>
    <n v="0"/>
    <n v="218.04"/>
    <s v="Venta"/>
    <s v="CorpTech Solutions"/>
    <n v="9375.7199999999993"/>
    <n v="54.214840425531932"/>
    <n v="2331.2381382978729"/>
    <n v="7044.4818617021265"/>
  </r>
  <r>
    <n v="5594"/>
    <x v="821"/>
    <x v="0"/>
    <s v="PROD-001"/>
    <x v="6"/>
    <n v="-21"/>
    <n v="0"/>
    <n v="502.41"/>
    <s v="Venta"/>
    <s v="Venta Directa Online"/>
    <n v="10550.61"/>
    <n v="111.99406451612904"/>
    <n v="2351.8753548387099"/>
    <n v="8198.7346451612902"/>
  </r>
  <r>
    <n v="5595"/>
    <x v="821"/>
    <x v="1"/>
    <s v="PROD-002"/>
    <x v="2"/>
    <n v="87"/>
    <n v="453.33"/>
    <n v="0"/>
    <s v="Fabricación"/>
    <s v="N/A"/>
    <n v="0"/>
    <n v="206.67616747181975"/>
    <n v="0"/>
    <n v="0"/>
  </r>
  <r>
    <n v="5596"/>
    <x v="821"/>
    <x v="2"/>
    <s v="PROD-006"/>
    <x v="7"/>
    <n v="290"/>
    <n v="36.1"/>
    <n v="0"/>
    <s v="Compra"/>
    <s v="VisionParts"/>
    <n v="0"/>
    <n v="15.49574137931034"/>
    <n v="0"/>
    <n v="0"/>
  </r>
  <r>
    <n v="5597"/>
    <x v="821"/>
    <x v="0"/>
    <s v="PROD-002"/>
    <x v="2"/>
    <n v="-21"/>
    <n v="0"/>
    <n v="897.34"/>
    <s v="Venta"/>
    <s v="Venta Directa Online"/>
    <n v="18844.14"/>
    <n v="206.67616747181975"/>
    <n v="4340.1995169082147"/>
    <n v="14503.940483091785"/>
  </r>
  <r>
    <n v="5598"/>
    <x v="821"/>
    <x v="2"/>
    <s v="PROD-008"/>
    <x v="5"/>
    <n v="262"/>
    <n v="45.59"/>
    <n v="0"/>
    <s v="Compra"/>
    <s v="PowerCell Co,"/>
    <n v="0"/>
    <n v="18.458651685393257"/>
    <n v="0"/>
    <n v="0"/>
  </r>
  <r>
    <n v="5599"/>
    <x v="822"/>
    <x v="0"/>
    <s v="PROD-010"/>
    <x v="4"/>
    <n v="-50"/>
    <n v="0"/>
    <n v="59.51"/>
    <s v="Venta"/>
    <s v="PC Gamers World"/>
    <n v="2975.5"/>
    <n v="10.520482758620702"/>
    <n v="526.02413793103506"/>
    <n v="2449.4758620689649"/>
  </r>
  <r>
    <n v="5600"/>
    <x v="822"/>
    <x v="0"/>
    <s v="PROD-001"/>
    <x v="6"/>
    <n v="-12"/>
    <n v="0"/>
    <n v="497.75"/>
    <s v="Venta"/>
    <s v="Global Office"/>
    <n v="5973"/>
    <n v="111.99406451612904"/>
    <n v="1343.9287741935486"/>
    <n v="4629.0712258064514"/>
  </r>
  <r>
    <n v="5601"/>
    <x v="822"/>
    <x v="1"/>
    <s v="PROD-001"/>
    <x v="6"/>
    <n v="44"/>
    <n v="249.65"/>
    <n v="0"/>
    <s v="Fabricación"/>
    <s v="N/A"/>
    <n v="0"/>
    <n v="111.99406451612904"/>
    <n v="0"/>
    <n v="0"/>
  </r>
  <r>
    <n v="5602"/>
    <x v="822"/>
    <x v="0"/>
    <s v="PROD-007"/>
    <x v="0"/>
    <n v="-45"/>
    <n v="0"/>
    <n v="130.16"/>
    <s v="Venta"/>
    <s v="PC Gamers World"/>
    <n v="5857.2"/>
    <n v="28.701865793780652"/>
    <n v="1291.5839607201294"/>
    <n v="4565.6160392798702"/>
  </r>
  <r>
    <n v="5603"/>
    <x v="822"/>
    <x v="2"/>
    <s v="PROD-008"/>
    <x v="5"/>
    <n v="279"/>
    <n v="44.71"/>
    <n v="0"/>
    <s v="Compra"/>
    <s v="Componentes Globales"/>
    <n v="0"/>
    <n v="18.458651685393257"/>
    <n v="0"/>
    <n v="0"/>
  </r>
  <r>
    <n v="5604"/>
    <x v="822"/>
    <x v="2"/>
    <s v="PROD-003"/>
    <x v="1"/>
    <n v="101"/>
    <n v="84.01"/>
    <n v="0"/>
    <s v="Compra"/>
    <s v="Componentes Globales"/>
    <n v="0"/>
    <n v="38.917210440456756"/>
    <n v="0"/>
    <n v="0"/>
  </r>
  <r>
    <n v="5605"/>
    <x v="822"/>
    <x v="0"/>
    <s v="PROD-003"/>
    <x v="1"/>
    <n v="-24"/>
    <n v="0"/>
    <n v="159.41"/>
    <s v="Venta"/>
    <s v="PC Gamers World"/>
    <n v="3825.84"/>
    <n v="38.917210440456756"/>
    <n v="934.01305057096215"/>
    <n v="2891.826949429038"/>
  </r>
  <r>
    <n v="5606"/>
    <x v="823"/>
    <x v="2"/>
    <s v="PROD-004"/>
    <x v="9"/>
    <n v="187"/>
    <n v="180.73"/>
    <n v="0"/>
    <s v="Compra"/>
    <s v="TechSupplies Inc,"/>
    <n v="0"/>
    <n v="81.910562499999997"/>
    <n v="0"/>
    <n v="0"/>
  </r>
  <r>
    <n v="5607"/>
    <x v="823"/>
    <x v="2"/>
    <s v="PROD-004"/>
    <x v="9"/>
    <n v="111"/>
    <n v="182.65"/>
    <n v="0"/>
    <s v="Compra"/>
    <s v="Componentes Globales"/>
    <n v="0"/>
    <n v="81.910562499999997"/>
    <n v="0"/>
    <n v="0"/>
  </r>
  <r>
    <n v="5608"/>
    <x v="823"/>
    <x v="2"/>
    <s v="PROD-006"/>
    <x v="7"/>
    <n v="276"/>
    <n v="35.799999999999997"/>
    <n v="0"/>
    <s v="Compra"/>
    <s v="PowerCell Co,"/>
    <n v="0"/>
    <n v="15.49574137931034"/>
    <n v="0"/>
    <n v="0"/>
  </r>
  <r>
    <n v="5609"/>
    <x v="823"/>
    <x v="0"/>
    <s v="PROD-001"/>
    <x v="6"/>
    <n v="-44"/>
    <n v="0"/>
    <n v="498.32"/>
    <s v="Venta"/>
    <s v="CorpTech Solutions"/>
    <n v="21926.079999999998"/>
    <n v="111.99406451612904"/>
    <n v="4927.738838709678"/>
    <n v="16998.341161290322"/>
  </r>
  <r>
    <n v="5610"/>
    <x v="823"/>
    <x v="0"/>
    <s v="PROD-009"/>
    <x v="3"/>
    <n v="-1"/>
    <n v="0"/>
    <n v="297.94"/>
    <s v="Venta"/>
    <s v="CorpTech Solutions"/>
    <n v="297.94"/>
    <n v="66.956770642201846"/>
    <n v="66.956770642201846"/>
    <n v="230.98322935779817"/>
  </r>
  <r>
    <n v="5611"/>
    <x v="823"/>
    <x v="0"/>
    <s v="PROD-007"/>
    <x v="0"/>
    <n v="-21"/>
    <n v="0"/>
    <n v="131.22999999999999"/>
    <s v="Venta"/>
    <s v="Global Office"/>
    <n v="2755.83"/>
    <n v="28.701865793780652"/>
    <n v="602.7391816693937"/>
    <n v="2153.0908183306065"/>
  </r>
  <r>
    <n v="5612"/>
    <x v="824"/>
    <x v="0"/>
    <s v="PROD-009"/>
    <x v="3"/>
    <n v="-2"/>
    <n v="0"/>
    <n v="301.56"/>
    <s v="Venta"/>
    <s v="EducaTech"/>
    <n v="603.12"/>
    <n v="66.956770642201846"/>
    <n v="133.91354128440369"/>
    <n v="469.20645871559634"/>
  </r>
  <r>
    <n v="5613"/>
    <x v="824"/>
    <x v="2"/>
    <s v="PROD-005"/>
    <x v="8"/>
    <n v="134"/>
    <n v="120.63"/>
    <n v="0"/>
    <s v="Compra"/>
    <s v="TechSupplies Inc,"/>
    <n v="0"/>
    <n v="54.214840425531932"/>
    <n v="0"/>
    <n v="0"/>
  </r>
  <r>
    <n v="5614"/>
    <x v="824"/>
    <x v="0"/>
    <s v="PROD-002"/>
    <x v="2"/>
    <n v="-34"/>
    <n v="0"/>
    <n v="907.15"/>
    <s v="Venta"/>
    <s v="PC Gamers World"/>
    <n v="30843.1"/>
    <n v="206.67616747181975"/>
    <n v="7026.9896940418712"/>
    <n v="23816.110305958129"/>
  </r>
  <r>
    <n v="5615"/>
    <x v="824"/>
    <x v="1"/>
    <s v="PROD-001"/>
    <x v="6"/>
    <n v="75"/>
    <n v="250.74"/>
    <n v="0"/>
    <s v="Fabricación"/>
    <s v="N/A"/>
    <n v="0"/>
    <n v="111.99406451612904"/>
    <n v="0"/>
    <n v="0"/>
  </r>
  <r>
    <n v="5616"/>
    <x v="824"/>
    <x v="0"/>
    <s v="PROD-007"/>
    <x v="0"/>
    <n v="-34"/>
    <n v="0"/>
    <n v="130.38"/>
    <s v="Venta"/>
    <s v="EducaTech"/>
    <n v="4432.92"/>
    <n v="28.701865793780652"/>
    <n v="975.86343698854216"/>
    <n v="3457.0565630114579"/>
  </r>
  <r>
    <n v="5617"/>
    <x v="824"/>
    <x v="0"/>
    <s v="PROD-009"/>
    <x v="3"/>
    <n v="-1"/>
    <n v="0"/>
    <n v="297.95999999999998"/>
    <s v="Venta"/>
    <s v="PC Gamers World"/>
    <n v="297.95999999999998"/>
    <n v="66.956770642201846"/>
    <n v="66.956770642201846"/>
    <n v="231.00322935779815"/>
  </r>
  <r>
    <n v="5618"/>
    <x v="824"/>
    <x v="1"/>
    <s v="PROD-009"/>
    <x v="3"/>
    <n v="21"/>
    <n v="148.56"/>
    <n v="0"/>
    <s v="Fabricación"/>
    <s v="N/A"/>
    <n v="0"/>
    <n v="66.956770642201846"/>
    <n v="0"/>
    <n v="0"/>
  </r>
  <r>
    <n v="5619"/>
    <x v="825"/>
    <x v="0"/>
    <s v="PROD-002"/>
    <x v="2"/>
    <n v="-45"/>
    <n v="0"/>
    <n v="905.25"/>
    <s v="Venta"/>
    <s v="CorpTech Solutions"/>
    <n v="40736.25"/>
    <n v="206.67616747181975"/>
    <n v="9300.4275362318895"/>
    <n v="31435.822463768112"/>
  </r>
  <r>
    <n v="5620"/>
    <x v="825"/>
    <x v="2"/>
    <s v="PROD-008"/>
    <x v="5"/>
    <n v="78"/>
    <n v="45.41"/>
    <n v="0"/>
    <s v="Compra"/>
    <s v="TechSupplies Inc,"/>
    <n v="0"/>
    <n v="18.458651685393257"/>
    <n v="0"/>
    <n v="0"/>
  </r>
  <r>
    <n v="5621"/>
    <x v="825"/>
    <x v="2"/>
    <s v="PROD-010"/>
    <x v="4"/>
    <n v="229"/>
    <n v="24.8"/>
    <n v="0"/>
    <s v="Compra"/>
    <s v="VisionParts"/>
    <n v="0"/>
    <n v="10.520482758620702"/>
    <n v="0"/>
    <n v="0"/>
  </r>
  <r>
    <n v="5622"/>
    <x v="825"/>
    <x v="0"/>
    <s v="PROD-004"/>
    <x v="9"/>
    <n v="-27"/>
    <n v="0"/>
    <n v="347.19"/>
    <s v="Venta"/>
    <s v="EducaTech"/>
    <n v="9374.1299999999992"/>
    <n v="81.910562499999997"/>
    <n v="2211.5851874999998"/>
    <n v="7162.5448124999994"/>
  </r>
  <r>
    <n v="5623"/>
    <x v="825"/>
    <x v="2"/>
    <s v="PROD-003"/>
    <x v="1"/>
    <n v="86"/>
    <n v="85.45"/>
    <n v="0"/>
    <s v="Compra"/>
    <s v="Componentes Globales"/>
    <n v="0"/>
    <n v="38.917210440456756"/>
    <n v="0"/>
    <n v="0"/>
  </r>
  <r>
    <n v="5624"/>
    <x v="825"/>
    <x v="2"/>
    <s v="PROD-010"/>
    <x v="4"/>
    <n v="131"/>
    <n v="24.77"/>
    <n v="0"/>
    <s v="Compra"/>
    <s v="Componentes Globales"/>
    <n v="0"/>
    <n v="10.520482758620702"/>
    <n v="0"/>
    <n v="0"/>
  </r>
  <r>
    <n v="5625"/>
    <x v="825"/>
    <x v="0"/>
    <s v="PROD-004"/>
    <x v="9"/>
    <n v="-18"/>
    <n v="0"/>
    <n v="347.51"/>
    <s v="Venta"/>
    <s v="Venta Directa Online"/>
    <n v="6255.18"/>
    <n v="81.910562499999997"/>
    <n v="1474.3901249999999"/>
    <n v="4780.7898750000004"/>
  </r>
  <r>
    <n v="5626"/>
    <x v="826"/>
    <x v="2"/>
    <s v="PROD-010"/>
    <x v="4"/>
    <n v="158"/>
    <n v="25.2"/>
    <n v="0"/>
    <s v="Compra"/>
    <s v="TechSupplies Inc,"/>
    <n v="0"/>
    <n v="10.520482758620702"/>
    <n v="0"/>
    <n v="0"/>
  </r>
  <r>
    <n v="5627"/>
    <x v="826"/>
    <x v="0"/>
    <s v="PROD-006"/>
    <x v="7"/>
    <n v="-48"/>
    <n v="0"/>
    <n v="79.92"/>
    <s v="Venta"/>
    <s v="EducaTech"/>
    <n v="3836.16"/>
    <n v="15.49574137931034"/>
    <n v="743.79558620689636"/>
    <n v="3092.3644137931033"/>
  </r>
  <r>
    <n v="5628"/>
    <x v="826"/>
    <x v="0"/>
    <s v="PROD-003"/>
    <x v="1"/>
    <n v="-30"/>
    <n v="0"/>
    <n v="159.22"/>
    <s v="Venta"/>
    <s v="Venta Directa Online"/>
    <n v="4776.6000000000004"/>
    <n v="38.917210440456756"/>
    <n v="1167.5163132137027"/>
    <n v="3609.0836867862977"/>
  </r>
  <r>
    <n v="5629"/>
    <x v="826"/>
    <x v="0"/>
    <s v="PROD-008"/>
    <x v="5"/>
    <n v="-34"/>
    <n v="0"/>
    <n v="95.77"/>
    <s v="Venta"/>
    <s v="Global Office"/>
    <n v="3256.18"/>
    <n v="18.458651685393257"/>
    <n v="627.59415730337071"/>
    <n v="2628.5858426966292"/>
  </r>
  <r>
    <n v="5630"/>
    <x v="826"/>
    <x v="0"/>
    <s v="PROD-005"/>
    <x v="8"/>
    <n v="-24"/>
    <n v="0"/>
    <n v="221.9"/>
    <s v="Venta"/>
    <s v="EducaTech"/>
    <n v="5325.6"/>
    <n v="54.214840425531932"/>
    <n v="1301.1561702127665"/>
    <n v="4024.4438297872339"/>
  </r>
  <r>
    <n v="5631"/>
    <x v="826"/>
    <x v="0"/>
    <s v="PROD-002"/>
    <x v="2"/>
    <n v="-33"/>
    <n v="0"/>
    <n v="908.58"/>
    <s v="Venta"/>
    <s v="Venta Directa Online"/>
    <n v="29983.140000000003"/>
    <n v="206.67616747181975"/>
    <n v="6820.3135265700521"/>
    <n v="23162.826473429952"/>
  </r>
  <r>
    <n v="5632"/>
    <x v="826"/>
    <x v="0"/>
    <s v="PROD-007"/>
    <x v="0"/>
    <n v="-44"/>
    <n v="0"/>
    <n v="130.68"/>
    <s v="Venta"/>
    <s v="Venta Directa Online"/>
    <n v="5749.92"/>
    <n v="28.701865793780652"/>
    <n v="1262.8820949263486"/>
    <n v="4487.0379050736519"/>
  </r>
  <r>
    <n v="5633"/>
    <x v="827"/>
    <x v="2"/>
    <s v="PROD-008"/>
    <x v="5"/>
    <n v="218"/>
    <n v="45.55"/>
    <n v="0"/>
    <s v="Compra"/>
    <s v="VisionParts"/>
    <n v="0"/>
    <n v="18.458651685393257"/>
    <n v="0"/>
    <n v="0"/>
  </r>
  <r>
    <n v="5634"/>
    <x v="827"/>
    <x v="0"/>
    <s v="PROD-004"/>
    <x v="9"/>
    <n v="-28"/>
    <n v="0"/>
    <n v="350.92"/>
    <s v="Venta"/>
    <s v="Global Office"/>
    <n v="9825.76"/>
    <n v="81.910562499999997"/>
    <n v="2293.49575"/>
    <n v="7532.2642500000002"/>
  </r>
  <r>
    <n v="5635"/>
    <x v="827"/>
    <x v="0"/>
    <s v="PROD-008"/>
    <x v="5"/>
    <n v="-14"/>
    <n v="0"/>
    <n v="95.07"/>
    <s v="Venta"/>
    <s v="CorpTech Solutions"/>
    <n v="1330.98"/>
    <n v="18.458651685393257"/>
    <n v="258.42112359550561"/>
    <n v="1072.5588764044944"/>
  </r>
  <r>
    <n v="5636"/>
    <x v="827"/>
    <x v="0"/>
    <s v="PROD-008"/>
    <x v="5"/>
    <n v="-29"/>
    <n v="0"/>
    <n v="94.67"/>
    <s v="Venta"/>
    <s v="CorpTech Solutions"/>
    <n v="2745.43"/>
    <n v="18.458651685393257"/>
    <n v="535.3008988764044"/>
    <n v="2210.1291011235953"/>
  </r>
  <r>
    <n v="5637"/>
    <x v="827"/>
    <x v="2"/>
    <s v="PROD-010"/>
    <x v="4"/>
    <n v="190"/>
    <n v="25.22"/>
    <n v="0"/>
    <s v="Compra"/>
    <s v="TechSupplies Inc,"/>
    <n v="0"/>
    <n v="10.520482758620702"/>
    <n v="0"/>
    <n v="0"/>
  </r>
  <r>
    <n v="5638"/>
    <x v="827"/>
    <x v="2"/>
    <s v="PROD-003"/>
    <x v="1"/>
    <n v="290"/>
    <n v="83.88"/>
    <n v="0"/>
    <s v="Compra"/>
    <s v="Componentes Globales"/>
    <n v="0"/>
    <n v="38.917210440456756"/>
    <n v="0"/>
    <n v="0"/>
  </r>
  <r>
    <n v="5639"/>
    <x v="827"/>
    <x v="0"/>
    <s v="PROD-010"/>
    <x v="4"/>
    <n v="-5"/>
    <n v="0"/>
    <n v="60.38"/>
    <s v="Venta"/>
    <s v="CorpTech Solutions"/>
    <n v="301.90000000000003"/>
    <n v="10.520482758620702"/>
    <n v="52.602413793103509"/>
    <n v="249.29758620689654"/>
  </r>
  <r>
    <n v="5640"/>
    <x v="828"/>
    <x v="0"/>
    <s v="PROD-001"/>
    <x v="6"/>
    <n v="-23"/>
    <n v="0"/>
    <n v="497.27"/>
    <s v="Venta"/>
    <s v="Venta Directa Online"/>
    <n v="11437.21"/>
    <n v="111.99406451612904"/>
    <n v="2575.8634838709681"/>
    <n v="8861.3465161290314"/>
  </r>
  <r>
    <n v="5641"/>
    <x v="828"/>
    <x v="2"/>
    <s v="PROD-005"/>
    <x v="8"/>
    <n v="234"/>
    <n v="122.07"/>
    <n v="0"/>
    <s v="Compra"/>
    <s v="VisionParts"/>
    <n v="0"/>
    <n v="54.214840425531932"/>
    <n v="0"/>
    <n v="0"/>
  </r>
  <r>
    <n v="5642"/>
    <x v="828"/>
    <x v="2"/>
    <s v="PROD-004"/>
    <x v="9"/>
    <n v="134"/>
    <n v="181.35"/>
    <n v="0"/>
    <s v="Compra"/>
    <s v="PowerCell Co,"/>
    <n v="0"/>
    <n v="81.910562499999997"/>
    <n v="0"/>
    <n v="0"/>
  </r>
  <r>
    <n v="5643"/>
    <x v="828"/>
    <x v="1"/>
    <s v="PROD-009"/>
    <x v="3"/>
    <n v="60"/>
    <n v="152.18"/>
    <n v="0"/>
    <s v="Fabricación"/>
    <s v="N/A"/>
    <n v="0"/>
    <n v="66.956770642201846"/>
    <n v="0"/>
    <n v="0"/>
  </r>
  <r>
    <n v="5644"/>
    <x v="828"/>
    <x v="0"/>
    <s v="PROD-008"/>
    <x v="5"/>
    <n v="-32"/>
    <n v="0"/>
    <n v="94.1"/>
    <s v="Venta"/>
    <s v="PC Gamers World"/>
    <n v="3011.2"/>
    <n v="18.458651685393257"/>
    <n v="590.67685393258421"/>
    <n v="2420.5231460674158"/>
  </r>
  <r>
    <n v="5645"/>
    <x v="828"/>
    <x v="0"/>
    <s v="PROD-003"/>
    <x v="1"/>
    <n v="-46"/>
    <n v="0"/>
    <n v="159.53"/>
    <s v="Venta"/>
    <s v="PC Gamers World"/>
    <n v="7338.38"/>
    <n v="38.917210440456756"/>
    <n v="1790.1916802610108"/>
    <n v="5548.1883197389889"/>
  </r>
  <r>
    <n v="5646"/>
    <x v="829"/>
    <x v="2"/>
    <s v="PROD-005"/>
    <x v="8"/>
    <n v="243"/>
    <n v="121.07"/>
    <n v="0"/>
    <s v="Compra"/>
    <s v="PowerCell Co,"/>
    <n v="0"/>
    <n v="54.214840425531932"/>
    <n v="0"/>
    <n v="0"/>
  </r>
  <r>
    <n v="5647"/>
    <x v="829"/>
    <x v="2"/>
    <s v="PROD-010"/>
    <x v="4"/>
    <n v="157"/>
    <n v="25"/>
    <n v="0"/>
    <s v="Compra"/>
    <s v="TechSupplies Inc,"/>
    <n v="0"/>
    <n v="10.520482758620702"/>
    <n v="0"/>
    <n v="0"/>
  </r>
  <r>
    <n v="5648"/>
    <x v="829"/>
    <x v="2"/>
    <s v="PROD-010"/>
    <x v="4"/>
    <n v="51"/>
    <n v="25.5"/>
    <n v="0"/>
    <s v="Compra"/>
    <s v="TechSupplies Inc,"/>
    <n v="0"/>
    <n v="10.520482758620702"/>
    <n v="0"/>
    <n v="0"/>
  </r>
  <r>
    <n v="5649"/>
    <x v="829"/>
    <x v="2"/>
    <s v="PROD-004"/>
    <x v="9"/>
    <n v="244"/>
    <n v="182.01"/>
    <n v="0"/>
    <s v="Compra"/>
    <s v="PowerCell Co,"/>
    <n v="0"/>
    <n v="81.910562499999997"/>
    <n v="0"/>
    <n v="0"/>
  </r>
  <r>
    <n v="5650"/>
    <x v="829"/>
    <x v="2"/>
    <s v="PROD-008"/>
    <x v="5"/>
    <n v="240"/>
    <n v="45.95"/>
    <n v="0"/>
    <s v="Compra"/>
    <s v="TechSupplies Inc,"/>
    <n v="0"/>
    <n v="18.458651685393257"/>
    <n v="0"/>
    <n v="0"/>
  </r>
  <r>
    <n v="5651"/>
    <x v="829"/>
    <x v="0"/>
    <s v="PROD-009"/>
    <x v="3"/>
    <n v="-2"/>
    <n v="0"/>
    <n v="301.33999999999997"/>
    <s v="Venta"/>
    <s v="PC Gamers World"/>
    <n v="602.67999999999995"/>
    <n v="66.956770642201846"/>
    <n v="133.91354128440369"/>
    <n v="468.76645871559629"/>
  </r>
  <r>
    <n v="5652"/>
    <x v="829"/>
    <x v="0"/>
    <s v="PROD-008"/>
    <x v="5"/>
    <n v="-38"/>
    <n v="0"/>
    <n v="95.44"/>
    <s v="Venta"/>
    <s v="CorpTech Solutions"/>
    <n v="3626.72"/>
    <n v="18.458651685393257"/>
    <n v="701.4287640449437"/>
    <n v="2925.291235955056"/>
  </r>
  <r>
    <n v="5653"/>
    <x v="830"/>
    <x v="0"/>
    <s v="PROD-004"/>
    <x v="9"/>
    <n v="-17"/>
    <n v="0"/>
    <n v="346.7"/>
    <s v="Venta"/>
    <s v="EducaTech"/>
    <n v="5893.9"/>
    <n v="81.910562499999997"/>
    <n v="1392.4795624999999"/>
    <n v="4501.4204374999999"/>
  </r>
  <r>
    <n v="5654"/>
    <x v="830"/>
    <x v="1"/>
    <s v="PROD-002"/>
    <x v="2"/>
    <n v="47"/>
    <n v="446.15"/>
    <n v="0"/>
    <s v="Fabricación"/>
    <s v="N/A"/>
    <n v="0"/>
    <n v="206.67616747181975"/>
    <n v="0"/>
    <n v="0"/>
  </r>
  <r>
    <n v="5655"/>
    <x v="830"/>
    <x v="0"/>
    <s v="PROD-008"/>
    <x v="5"/>
    <n v="-30"/>
    <n v="0"/>
    <n v="95.07"/>
    <s v="Venta"/>
    <s v="EducaTech"/>
    <n v="2852.1"/>
    <n v="18.458651685393257"/>
    <n v="553.75955056179771"/>
    <n v="2298.3404494382021"/>
  </r>
  <r>
    <n v="5656"/>
    <x v="830"/>
    <x v="0"/>
    <s v="PROD-002"/>
    <x v="2"/>
    <n v="-13"/>
    <n v="0"/>
    <n v="901.82"/>
    <s v="Venta"/>
    <s v="EducaTech"/>
    <n v="11723.66"/>
    <n v="206.67616747181975"/>
    <n v="2686.7901771336569"/>
    <n v="9036.8698228663434"/>
  </r>
  <r>
    <n v="5657"/>
    <x v="830"/>
    <x v="2"/>
    <s v="PROD-006"/>
    <x v="7"/>
    <n v="300"/>
    <n v="36.29"/>
    <n v="0"/>
    <s v="Compra"/>
    <s v="TechSupplies Inc,"/>
    <n v="0"/>
    <n v="15.49574137931034"/>
    <n v="0"/>
    <n v="0"/>
  </r>
  <r>
    <n v="5658"/>
    <x v="830"/>
    <x v="2"/>
    <s v="PROD-008"/>
    <x v="5"/>
    <n v="68"/>
    <n v="44.44"/>
    <n v="0"/>
    <s v="Compra"/>
    <s v="Componentes Globales"/>
    <n v="0"/>
    <n v="18.458651685393257"/>
    <n v="0"/>
    <n v="0"/>
  </r>
  <r>
    <n v="5659"/>
    <x v="830"/>
    <x v="0"/>
    <s v="PROD-008"/>
    <x v="5"/>
    <n v="-39"/>
    <n v="0"/>
    <n v="95.8"/>
    <s v="Venta"/>
    <s v="Global Office"/>
    <n v="3736.2"/>
    <n v="18.458651685393257"/>
    <n v="719.88741573033701"/>
    <n v="3016.3125842696627"/>
  </r>
  <r>
    <n v="5660"/>
    <x v="831"/>
    <x v="0"/>
    <s v="PROD-008"/>
    <x v="5"/>
    <n v="-14"/>
    <n v="0"/>
    <n v="95.91"/>
    <s v="Venta"/>
    <s v="Global Office"/>
    <n v="1342.74"/>
    <n v="18.458651685393257"/>
    <n v="258.42112359550561"/>
    <n v="1084.3188764044944"/>
  </r>
  <r>
    <n v="5661"/>
    <x v="831"/>
    <x v="0"/>
    <s v="PROD-007"/>
    <x v="0"/>
    <n v="-47"/>
    <n v="0"/>
    <n v="129.63"/>
    <s v="Venta"/>
    <s v="Global Office"/>
    <n v="6092.61"/>
    <n v="28.701865793780652"/>
    <n v="1348.9876923076906"/>
    <n v="4743.6223076923088"/>
  </r>
  <r>
    <n v="5662"/>
    <x v="831"/>
    <x v="0"/>
    <s v="PROD-006"/>
    <x v="7"/>
    <n v="-44"/>
    <n v="0"/>
    <n v="80.77"/>
    <s v="Venta"/>
    <s v="PC Gamers World"/>
    <n v="3553.8799999999997"/>
    <n v="15.49574137931034"/>
    <n v="681.81262068965498"/>
    <n v="2872.0673793103447"/>
  </r>
  <r>
    <n v="5663"/>
    <x v="831"/>
    <x v="0"/>
    <s v="PROD-010"/>
    <x v="4"/>
    <n v="-47"/>
    <n v="0"/>
    <n v="59.91"/>
    <s v="Venta"/>
    <s v="Global Office"/>
    <n v="2815.77"/>
    <n v="10.520482758620702"/>
    <n v="494.46268965517299"/>
    <n v="2321.3073103448269"/>
  </r>
  <r>
    <n v="5664"/>
    <x v="831"/>
    <x v="0"/>
    <s v="PROD-009"/>
    <x v="3"/>
    <n v="-1"/>
    <n v="0"/>
    <n v="298.37"/>
    <s v="Venta"/>
    <s v="PC Gamers World"/>
    <n v="298.37"/>
    <n v="66.956770642201846"/>
    <n v="66.956770642201846"/>
    <n v="231.41322935779817"/>
  </r>
  <r>
    <n v="5665"/>
    <x v="831"/>
    <x v="2"/>
    <s v="PROD-007"/>
    <x v="0"/>
    <n v="262"/>
    <n v="64.819999999999993"/>
    <n v="0"/>
    <s v="Compra"/>
    <s v="VisionParts"/>
    <n v="0"/>
    <n v="28.701865793780652"/>
    <n v="0"/>
    <n v="0"/>
  </r>
  <r>
    <n v="5666"/>
    <x v="831"/>
    <x v="0"/>
    <s v="PROD-002"/>
    <x v="2"/>
    <n v="-44"/>
    <n v="0"/>
    <n v="899.64"/>
    <s v="Venta"/>
    <s v="PC Gamers World"/>
    <n v="39584.159999999996"/>
    <n v="206.67616747181975"/>
    <n v="9093.7513687600695"/>
    <n v="30490.408631239927"/>
  </r>
  <r>
    <n v="5667"/>
    <x v="832"/>
    <x v="0"/>
    <s v="PROD-001"/>
    <x v="6"/>
    <n v="-15"/>
    <n v="0"/>
    <n v="501.22"/>
    <s v="Venta"/>
    <s v="Venta Directa Online"/>
    <n v="7518.3"/>
    <n v="111.99406451612904"/>
    <n v="1679.9109677419356"/>
    <n v="5838.3890322580646"/>
  </r>
  <r>
    <n v="5668"/>
    <x v="832"/>
    <x v="1"/>
    <s v="PROD-001"/>
    <x v="6"/>
    <n v="69"/>
    <n v="246.89"/>
    <n v="0"/>
    <s v="Fabricación"/>
    <s v="N/A"/>
    <n v="0"/>
    <n v="111.99406451612904"/>
    <n v="0"/>
    <n v="0"/>
  </r>
  <r>
    <n v="5669"/>
    <x v="832"/>
    <x v="2"/>
    <s v="PROD-010"/>
    <x v="4"/>
    <n v="198"/>
    <n v="25.2"/>
    <n v="0"/>
    <s v="Compra"/>
    <s v="Componentes Globales"/>
    <n v="0"/>
    <n v="10.520482758620702"/>
    <n v="0"/>
    <n v="0"/>
  </r>
  <r>
    <n v="5670"/>
    <x v="832"/>
    <x v="0"/>
    <s v="PROD-007"/>
    <x v="0"/>
    <n v="-23"/>
    <n v="0"/>
    <n v="130.03"/>
    <s v="Venta"/>
    <s v="CorpTech Solutions"/>
    <n v="2990.69"/>
    <n v="28.701865793780652"/>
    <n v="660.14291325695501"/>
    <n v="2330.5470867430449"/>
  </r>
  <r>
    <n v="5671"/>
    <x v="832"/>
    <x v="2"/>
    <s v="PROD-005"/>
    <x v="8"/>
    <n v="296"/>
    <n v="121.35"/>
    <n v="0"/>
    <s v="Compra"/>
    <s v="VisionParts"/>
    <n v="0"/>
    <n v="54.214840425531932"/>
    <n v="0"/>
    <n v="0"/>
  </r>
  <r>
    <n v="5672"/>
    <x v="832"/>
    <x v="2"/>
    <s v="PROD-004"/>
    <x v="9"/>
    <n v="253"/>
    <n v="182.72"/>
    <n v="0"/>
    <s v="Compra"/>
    <s v="PowerCell Co,"/>
    <n v="0"/>
    <n v="81.910562499999997"/>
    <n v="0"/>
    <n v="0"/>
  </r>
  <r>
    <n v="5673"/>
    <x v="832"/>
    <x v="0"/>
    <s v="PROD-009"/>
    <x v="3"/>
    <n v="-2"/>
    <n v="0"/>
    <n v="297.45"/>
    <s v="Venta"/>
    <s v="PC Gamers World"/>
    <n v="594.9"/>
    <n v="66.956770642201846"/>
    <n v="133.91354128440369"/>
    <n v="460.98645871559631"/>
  </r>
  <r>
    <n v="5674"/>
    <x v="833"/>
    <x v="0"/>
    <s v="PROD-010"/>
    <x v="4"/>
    <n v="-17"/>
    <n v="0"/>
    <n v="60.41"/>
    <s v="Venta"/>
    <s v="Venta Directa Online"/>
    <n v="1026.97"/>
    <n v="10.520482758620702"/>
    <n v="178.84820689655191"/>
    <n v="848.12179310344811"/>
  </r>
  <r>
    <n v="5675"/>
    <x v="833"/>
    <x v="0"/>
    <s v="PROD-008"/>
    <x v="5"/>
    <n v="-46"/>
    <n v="0"/>
    <n v="95.02"/>
    <s v="Venta"/>
    <s v="Global Office"/>
    <n v="4370.92"/>
    <n v="18.458651685393257"/>
    <n v="849.09797752808981"/>
    <n v="3521.8220224719103"/>
  </r>
  <r>
    <n v="5676"/>
    <x v="833"/>
    <x v="0"/>
    <s v="PROD-004"/>
    <x v="9"/>
    <n v="-33"/>
    <n v="0"/>
    <n v="352.79"/>
    <s v="Venta"/>
    <s v="Global Office"/>
    <n v="11642.070000000002"/>
    <n v="81.910562499999997"/>
    <n v="2703.0485625000001"/>
    <n v="8939.0214375000014"/>
  </r>
  <r>
    <n v="5677"/>
    <x v="833"/>
    <x v="0"/>
    <s v="PROD-007"/>
    <x v="0"/>
    <n v="-22"/>
    <n v="0"/>
    <n v="129.37"/>
    <s v="Venta"/>
    <s v="EducaTech"/>
    <n v="2846.1400000000003"/>
    <n v="28.701865793780652"/>
    <n v="631.4410474631743"/>
    <n v="2214.6989525368263"/>
  </r>
  <r>
    <n v="5678"/>
    <x v="833"/>
    <x v="0"/>
    <s v="PROD-007"/>
    <x v="0"/>
    <n v="-46"/>
    <n v="0"/>
    <n v="129.35"/>
    <s v="Venta"/>
    <s v="PC Gamers World"/>
    <n v="5950.0999999999995"/>
    <n v="28.701865793780652"/>
    <n v="1320.28582651391"/>
    <n v="4629.8141734860892"/>
  </r>
  <r>
    <n v="5679"/>
    <x v="833"/>
    <x v="0"/>
    <s v="PROD-002"/>
    <x v="2"/>
    <n v="-14"/>
    <n v="0"/>
    <n v="894.13"/>
    <s v="Venta"/>
    <s v="PC Gamers World"/>
    <n v="12517.82"/>
    <n v="206.67616747181975"/>
    <n v="2893.4663446054765"/>
    <n v="9624.3536553945232"/>
  </r>
  <r>
    <n v="5680"/>
    <x v="834"/>
    <x v="0"/>
    <s v="PROD-004"/>
    <x v="9"/>
    <n v="-14"/>
    <n v="0"/>
    <n v="350.13"/>
    <s v="Venta"/>
    <s v="Venta Directa Online"/>
    <n v="4901.82"/>
    <n v="81.910562499999997"/>
    <n v="1146.747875"/>
    <n v="3755.0721249999997"/>
  </r>
  <r>
    <n v="5681"/>
    <x v="834"/>
    <x v="0"/>
    <s v="PROD-004"/>
    <x v="9"/>
    <n v="-19"/>
    <n v="0"/>
    <n v="347.58"/>
    <s v="Venta"/>
    <s v="CorpTech Solutions"/>
    <n v="6604.0199999999995"/>
    <n v="81.910562499999997"/>
    <n v="1556.3006874999999"/>
    <n v="5047.7193124999994"/>
  </r>
  <r>
    <n v="5682"/>
    <x v="834"/>
    <x v="2"/>
    <s v="PROD-004"/>
    <x v="9"/>
    <n v="106"/>
    <n v="178.53"/>
    <n v="0"/>
    <s v="Compra"/>
    <s v="VisionParts"/>
    <n v="0"/>
    <n v="81.910562499999997"/>
    <n v="0"/>
    <n v="0"/>
  </r>
  <r>
    <n v="5683"/>
    <x v="834"/>
    <x v="2"/>
    <s v="PROD-005"/>
    <x v="8"/>
    <n v="271"/>
    <n v="117.68"/>
    <n v="0"/>
    <s v="Compra"/>
    <s v="VisionParts"/>
    <n v="0"/>
    <n v="54.214840425531932"/>
    <n v="0"/>
    <n v="0"/>
  </r>
  <r>
    <n v="5684"/>
    <x v="834"/>
    <x v="1"/>
    <s v="PROD-002"/>
    <x v="2"/>
    <n v="20"/>
    <n v="454.96"/>
    <n v="0"/>
    <s v="Fabricación"/>
    <s v="N/A"/>
    <n v="0"/>
    <n v="206.67616747181975"/>
    <n v="0"/>
    <n v="0"/>
  </r>
  <r>
    <n v="5685"/>
    <x v="834"/>
    <x v="2"/>
    <s v="PROD-004"/>
    <x v="9"/>
    <n v="81"/>
    <n v="180.89"/>
    <n v="0"/>
    <s v="Compra"/>
    <s v="TechSupplies Inc,"/>
    <n v="0"/>
    <n v="81.910562499999997"/>
    <n v="0"/>
    <n v="0"/>
  </r>
  <r>
    <n v="5686"/>
    <x v="834"/>
    <x v="1"/>
    <s v="PROD-001"/>
    <x v="6"/>
    <n v="94"/>
    <n v="250.41"/>
    <n v="0"/>
    <s v="Fabricación"/>
    <s v="N/A"/>
    <n v="0"/>
    <n v="111.99406451612904"/>
    <n v="0"/>
    <n v="0"/>
  </r>
  <r>
    <n v="5687"/>
    <x v="835"/>
    <x v="2"/>
    <s v="PROD-007"/>
    <x v="0"/>
    <n v="253"/>
    <n v="64.87"/>
    <n v="0"/>
    <s v="Compra"/>
    <s v="PowerCell Co,"/>
    <n v="0"/>
    <n v="28.701865793780652"/>
    <n v="0"/>
    <n v="0"/>
  </r>
  <r>
    <n v="5688"/>
    <x v="835"/>
    <x v="0"/>
    <s v="PROD-008"/>
    <x v="5"/>
    <n v="-50"/>
    <n v="0"/>
    <n v="95.52"/>
    <s v="Venta"/>
    <s v="EducaTech"/>
    <n v="4776"/>
    <n v="18.458651685393257"/>
    <n v="922.93258426966281"/>
    <n v="3853.0674157303374"/>
  </r>
  <r>
    <n v="5689"/>
    <x v="835"/>
    <x v="0"/>
    <s v="PROD-005"/>
    <x v="8"/>
    <n v="-49"/>
    <n v="0"/>
    <n v="219.61"/>
    <s v="Venta"/>
    <s v="CorpTech Solutions"/>
    <n v="10760.890000000001"/>
    <n v="54.214840425531932"/>
    <n v="2656.5271808510647"/>
    <n v="8104.362819148937"/>
  </r>
  <r>
    <n v="5690"/>
    <x v="835"/>
    <x v="2"/>
    <s v="PROD-007"/>
    <x v="0"/>
    <n v="105"/>
    <n v="65.09"/>
    <n v="0"/>
    <s v="Compra"/>
    <s v="PowerCell Co,"/>
    <n v="0"/>
    <n v="28.701865793780652"/>
    <n v="0"/>
    <n v="0"/>
  </r>
  <r>
    <n v="5691"/>
    <x v="835"/>
    <x v="2"/>
    <s v="PROD-007"/>
    <x v="0"/>
    <n v="291"/>
    <n v="64.569999999999993"/>
    <n v="0"/>
    <s v="Compra"/>
    <s v="Componentes Globales"/>
    <n v="0"/>
    <n v="28.701865793780652"/>
    <n v="0"/>
    <n v="0"/>
  </r>
  <r>
    <n v="5692"/>
    <x v="835"/>
    <x v="2"/>
    <s v="PROD-007"/>
    <x v="0"/>
    <n v="80"/>
    <n v="65.959999999999994"/>
    <n v="0"/>
    <s v="Compra"/>
    <s v="VisionParts"/>
    <n v="0"/>
    <n v="28.701865793780652"/>
    <n v="0"/>
    <n v="0"/>
  </r>
  <r>
    <n v="5693"/>
    <x v="835"/>
    <x v="2"/>
    <s v="PROD-006"/>
    <x v="7"/>
    <n v="71"/>
    <n v="35.72"/>
    <n v="0"/>
    <s v="Compra"/>
    <s v="PowerCell Co,"/>
    <n v="0"/>
    <n v="15.49574137931034"/>
    <n v="0"/>
    <n v="0"/>
  </r>
  <r>
    <n v="5694"/>
    <x v="836"/>
    <x v="0"/>
    <s v="PROD-006"/>
    <x v="7"/>
    <n v="-28"/>
    <n v="0"/>
    <n v="80.37"/>
    <s v="Venta"/>
    <s v="EducaTech"/>
    <n v="2250.36"/>
    <n v="15.49574137931034"/>
    <n v="433.88075862068951"/>
    <n v="1816.4792413793107"/>
  </r>
  <r>
    <n v="5695"/>
    <x v="836"/>
    <x v="0"/>
    <s v="PROD-001"/>
    <x v="6"/>
    <n v="-35"/>
    <n v="0"/>
    <n v="498.47"/>
    <s v="Venta"/>
    <s v="Global Office"/>
    <n v="17446.45"/>
    <n v="111.99406451612904"/>
    <n v="3919.7922580645163"/>
    <n v="13526.657741935484"/>
  </r>
  <r>
    <n v="5696"/>
    <x v="836"/>
    <x v="0"/>
    <s v="PROD-003"/>
    <x v="1"/>
    <n v="-29"/>
    <n v="0"/>
    <n v="161.37"/>
    <s v="Venta"/>
    <s v="CorpTech Solutions"/>
    <n v="4679.7300000000005"/>
    <n v="38.917210440456756"/>
    <n v="1128.5991027732459"/>
    <n v="3551.1308972267543"/>
  </r>
  <r>
    <n v="5697"/>
    <x v="836"/>
    <x v="2"/>
    <s v="PROD-007"/>
    <x v="0"/>
    <n v="130"/>
    <n v="64.41"/>
    <n v="0"/>
    <s v="Compra"/>
    <s v="Componentes Globales"/>
    <n v="0"/>
    <n v="28.701865793780652"/>
    <n v="0"/>
    <n v="0"/>
  </r>
  <r>
    <n v="5698"/>
    <x v="836"/>
    <x v="0"/>
    <s v="PROD-004"/>
    <x v="9"/>
    <n v="-18"/>
    <n v="0"/>
    <n v="346.98"/>
    <s v="Venta"/>
    <s v="EducaTech"/>
    <n v="6245.64"/>
    <n v="81.910562499999997"/>
    <n v="1474.3901249999999"/>
    <n v="4771.2498750000004"/>
  </r>
  <r>
    <n v="5699"/>
    <x v="836"/>
    <x v="2"/>
    <s v="PROD-006"/>
    <x v="7"/>
    <n v="271"/>
    <n v="36.1"/>
    <n v="0"/>
    <s v="Compra"/>
    <s v="PowerCell Co,"/>
    <n v="0"/>
    <n v="15.49574137931034"/>
    <n v="0"/>
    <n v="0"/>
  </r>
  <r>
    <n v="5700"/>
    <x v="836"/>
    <x v="2"/>
    <s v="PROD-005"/>
    <x v="8"/>
    <n v="257"/>
    <n v="122.16"/>
    <n v="0"/>
    <s v="Compra"/>
    <s v="Componentes Globales"/>
    <n v="0"/>
    <n v="54.214840425531932"/>
    <n v="0"/>
    <n v="0"/>
  </r>
  <r>
    <n v="5701"/>
    <x v="837"/>
    <x v="0"/>
    <s v="PROD-005"/>
    <x v="8"/>
    <n v="-11"/>
    <n v="0"/>
    <n v="220.27"/>
    <s v="Venta"/>
    <s v="PC Gamers World"/>
    <n v="2422.9700000000003"/>
    <n v="54.214840425531932"/>
    <n v="596.36324468085127"/>
    <n v="1826.606755319149"/>
  </r>
  <r>
    <n v="5702"/>
    <x v="837"/>
    <x v="0"/>
    <s v="PROD-008"/>
    <x v="5"/>
    <n v="-28"/>
    <n v="0"/>
    <n v="94.22"/>
    <s v="Venta"/>
    <s v="Venta Directa Online"/>
    <n v="2638.16"/>
    <n v="18.458651685393257"/>
    <n v="516.84224719101121"/>
    <n v="2121.3177528089886"/>
  </r>
  <r>
    <n v="5703"/>
    <x v="837"/>
    <x v="0"/>
    <s v="PROD-003"/>
    <x v="1"/>
    <n v="-8"/>
    <n v="0"/>
    <n v="160.83000000000001"/>
    <s v="Venta"/>
    <s v="EducaTech"/>
    <n v="1286.6400000000001"/>
    <n v="38.917210440456756"/>
    <n v="311.33768352365405"/>
    <n v="975.30231647634605"/>
  </r>
  <r>
    <n v="5704"/>
    <x v="837"/>
    <x v="0"/>
    <s v="PROD-005"/>
    <x v="8"/>
    <n v="-49"/>
    <n v="0"/>
    <n v="220.67"/>
    <s v="Venta"/>
    <s v="CorpTech Solutions"/>
    <n v="10812.83"/>
    <n v="54.214840425531932"/>
    <n v="2656.5271808510647"/>
    <n v="8156.3028191489357"/>
  </r>
  <r>
    <n v="5705"/>
    <x v="837"/>
    <x v="2"/>
    <s v="PROD-003"/>
    <x v="1"/>
    <n v="142"/>
    <n v="86.94"/>
    <n v="0"/>
    <s v="Compra"/>
    <s v="VisionParts"/>
    <n v="0"/>
    <n v="38.917210440456756"/>
    <n v="0"/>
    <n v="0"/>
  </r>
  <r>
    <n v="5706"/>
    <x v="837"/>
    <x v="2"/>
    <s v="PROD-010"/>
    <x v="4"/>
    <n v="300"/>
    <n v="25.43"/>
    <n v="0"/>
    <s v="Compra"/>
    <s v="VisionParts"/>
    <n v="0"/>
    <n v="10.520482758620702"/>
    <n v="0"/>
    <n v="0"/>
  </r>
  <r>
    <n v="5707"/>
    <x v="837"/>
    <x v="0"/>
    <s v="PROD-001"/>
    <x v="6"/>
    <n v="-21"/>
    <n v="0"/>
    <n v="498.69"/>
    <s v="Venta"/>
    <s v="EducaTech"/>
    <n v="10472.49"/>
    <n v="111.99406451612904"/>
    <n v="2351.8753548387099"/>
    <n v="8120.6146451612894"/>
  </r>
  <r>
    <n v="5708"/>
    <x v="838"/>
    <x v="1"/>
    <s v="PROD-001"/>
    <x v="6"/>
    <n v="98"/>
    <n v="254.09"/>
    <n v="0"/>
    <s v="Fabricación"/>
    <s v="N/A"/>
    <n v="0"/>
    <n v="111.99406451612904"/>
    <n v="0"/>
    <n v="0"/>
  </r>
  <r>
    <n v="5709"/>
    <x v="838"/>
    <x v="0"/>
    <s v="PROD-008"/>
    <x v="5"/>
    <n v="-18"/>
    <n v="0"/>
    <n v="94.54"/>
    <s v="Venta"/>
    <s v="EducaTech"/>
    <n v="1701.72"/>
    <n v="18.458651685393257"/>
    <n v="332.2557303370786"/>
    <n v="1369.4642696629214"/>
  </r>
  <r>
    <n v="5710"/>
    <x v="838"/>
    <x v="0"/>
    <s v="PROD-008"/>
    <x v="5"/>
    <n v="-42"/>
    <n v="0"/>
    <n v="95.23"/>
    <s v="Venta"/>
    <s v="EducaTech"/>
    <n v="3999.6600000000003"/>
    <n v="18.458651685393257"/>
    <n v="775.26337078651682"/>
    <n v="3224.3966292134837"/>
  </r>
  <r>
    <n v="5711"/>
    <x v="838"/>
    <x v="1"/>
    <s v="PROD-002"/>
    <x v="2"/>
    <n v="84"/>
    <n v="455.36"/>
    <n v="0"/>
    <s v="Fabricación"/>
    <s v="N/A"/>
    <n v="0"/>
    <n v="206.67616747181975"/>
    <n v="0"/>
    <n v="0"/>
  </r>
  <r>
    <n v="5712"/>
    <x v="838"/>
    <x v="1"/>
    <s v="PROD-009"/>
    <x v="3"/>
    <n v="74"/>
    <n v="148.75"/>
    <n v="0"/>
    <s v="Fabricación"/>
    <s v="N/A"/>
    <n v="0"/>
    <n v="66.956770642201846"/>
    <n v="0"/>
    <n v="0"/>
  </r>
  <r>
    <n v="5713"/>
    <x v="838"/>
    <x v="0"/>
    <s v="PROD-005"/>
    <x v="8"/>
    <n v="-48"/>
    <n v="0"/>
    <n v="219.57"/>
    <s v="Venta"/>
    <s v="Global Office"/>
    <n v="10539.36"/>
    <n v="54.214840425531932"/>
    <n v="2602.312340425533"/>
    <n v="7937.0476595744676"/>
  </r>
  <r>
    <n v="5714"/>
    <x v="838"/>
    <x v="0"/>
    <s v="PROD-001"/>
    <x v="6"/>
    <n v="-15"/>
    <n v="0"/>
    <n v="502.68"/>
    <s v="Venta"/>
    <s v="Global Office"/>
    <n v="7540.2"/>
    <n v="111.99406451612904"/>
    <n v="1679.9109677419356"/>
    <n v="5860.2890322580643"/>
  </r>
  <r>
    <n v="5715"/>
    <x v="839"/>
    <x v="0"/>
    <s v="PROD-002"/>
    <x v="2"/>
    <n v="-30"/>
    <n v="0"/>
    <n v="895.65"/>
    <s v="Venta"/>
    <s v="Venta Directa Online"/>
    <n v="26869.5"/>
    <n v="206.67616747181975"/>
    <n v="6200.285024154593"/>
    <n v="20669.214975845407"/>
  </r>
  <r>
    <n v="5716"/>
    <x v="839"/>
    <x v="0"/>
    <s v="PROD-009"/>
    <x v="3"/>
    <n v="-1"/>
    <n v="0"/>
    <n v="298.45999999999998"/>
    <s v="Venta"/>
    <s v="Venta Directa Online"/>
    <n v="298.45999999999998"/>
    <n v="66.956770642201846"/>
    <n v="66.956770642201846"/>
    <n v="231.50322935779815"/>
  </r>
  <r>
    <n v="5717"/>
    <x v="839"/>
    <x v="0"/>
    <s v="PROD-007"/>
    <x v="0"/>
    <n v="-30"/>
    <n v="0"/>
    <n v="129.81"/>
    <s v="Venta"/>
    <s v="EducaTech"/>
    <n v="3894.3"/>
    <n v="28.701865793780652"/>
    <n v="861.05597381341954"/>
    <n v="3033.2440261865804"/>
  </r>
  <r>
    <n v="5718"/>
    <x v="839"/>
    <x v="0"/>
    <s v="PROD-007"/>
    <x v="0"/>
    <n v="-7"/>
    <n v="0"/>
    <n v="129.22"/>
    <s v="Venta"/>
    <s v="PC Gamers World"/>
    <n v="904.54"/>
    <n v="28.701865793780652"/>
    <n v="200.91306055646456"/>
    <n v="703.62693944353543"/>
  </r>
  <r>
    <n v="5719"/>
    <x v="839"/>
    <x v="0"/>
    <s v="PROD-001"/>
    <x v="6"/>
    <n v="-49"/>
    <n v="0"/>
    <n v="501.4"/>
    <s v="Venta"/>
    <s v="Venta Directa Online"/>
    <n v="24568.6"/>
    <n v="111.99406451612904"/>
    <n v="5487.7091612903232"/>
    <n v="19080.890838709674"/>
  </r>
  <r>
    <n v="5720"/>
    <x v="839"/>
    <x v="1"/>
    <s v="PROD-009"/>
    <x v="3"/>
    <n v="48"/>
    <n v="150.29"/>
    <n v="0"/>
    <s v="Fabricación"/>
    <s v="N/A"/>
    <n v="0"/>
    <n v="66.956770642201846"/>
    <n v="0"/>
    <n v="0"/>
  </r>
  <r>
    <n v="5721"/>
    <x v="840"/>
    <x v="2"/>
    <s v="PROD-005"/>
    <x v="8"/>
    <n v="110"/>
    <n v="122.09"/>
    <n v="0"/>
    <s v="Compra"/>
    <s v="TechSupplies Inc,"/>
    <n v="0"/>
    <n v="54.214840425531932"/>
    <n v="0"/>
    <n v="0"/>
  </r>
  <r>
    <n v="5722"/>
    <x v="840"/>
    <x v="0"/>
    <s v="PROD-002"/>
    <x v="2"/>
    <n v="-5"/>
    <n v="0"/>
    <n v="904.28"/>
    <s v="Venta"/>
    <s v="EducaTech"/>
    <n v="4521.3999999999996"/>
    <n v="206.67616747181975"/>
    <n v="1033.3808373590987"/>
    <n v="3488.019162640901"/>
  </r>
  <r>
    <n v="5723"/>
    <x v="840"/>
    <x v="2"/>
    <s v="PROD-008"/>
    <x v="5"/>
    <n v="55"/>
    <n v="44.81"/>
    <n v="0"/>
    <s v="Compra"/>
    <s v="Componentes Globales"/>
    <n v="0"/>
    <n v="18.458651685393257"/>
    <n v="0"/>
    <n v="0"/>
  </r>
  <r>
    <n v="5724"/>
    <x v="840"/>
    <x v="0"/>
    <s v="PROD-007"/>
    <x v="0"/>
    <n v="-38"/>
    <n v="0"/>
    <n v="129.99"/>
    <s v="Venta"/>
    <s v="PC Gamers World"/>
    <n v="4939.6200000000008"/>
    <n v="28.701865793780652"/>
    <n v="1090.6709001636648"/>
    <n v="3848.9490998363362"/>
  </r>
  <r>
    <n v="5725"/>
    <x v="840"/>
    <x v="2"/>
    <s v="PROD-008"/>
    <x v="5"/>
    <n v="263"/>
    <n v="44.21"/>
    <n v="0"/>
    <s v="Compra"/>
    <s v="VisionParts"/>
    <n v="0"/>
    <n v="18.458651685393257"/>
    <n v="0"/>
    <n v="0"/>
  </r>
  <r>
    <n v="5726"/>
    <x v="840"/>
    <x v="2"/>
    <s v="PROD-004"/>
    <x v="9"/>
    <n v="187"/>
    <n v="179.83"/>
    <n v="0"/>
    <s v="Compra"/>
    <s v="PowerCell Co,"/>
    <n v="0"/>
    <n v="81.910562499999997"/>
    <n v="0"/>
    <n v="0"/>
  </r>
  <r>
    <n v="5727"/>
    <x v="840"/>
    <x v="2"/>
    <s v="PROD-010"/>
    <x v="4"/>
    <n v="125"/>
    <n v="25.31"/>
    <n v="0"/>
    <s v="Compra"/>
    <s v="Componentes Globales"/>
    <n v="0"/>
    <n v="10.520482758620702"/>
    <n v="0"/>
    <n v="0"/>
  </r>
  <r>
    <n v="5728"/>
    <x v="841"/>
    <x v="0"/>
    <s v="PROD-002"/>
    <x v="2"/>
    <n v="-23"/>
    <n v="0"/>
    <n v="897.42"/>
    <s v="Venta"/>
    <s v="CorpTech Solutions"/>
    <n v="20640.66"/>
    <n v="206.67616747181975"/>
    <n v="4753.5518518518547"/>
    <n v="15887.108148148145"/>
  </r>
  <r>
    <n v="5729"/>
    <x v="841"/>
    <x v="0"/>
    <s v="PROD-010"/>
    <x v="4"/>
    <n v="-20"/>
    <n v="0"/>
    <n v="60.18"/>
    <s v="Venta"/>
    <s v="EducaTech"/>
    <n v="1203.5999999999999"/>
    <n v="10.520482758620702"/>
    <n v="210.40965517241403"/>
    <n v="993.19034482758593"/>
  </r>
  <r>
    <n v="5730"/>
    <x v="841"/>
    <x v="2"/>
    <s v="PROD-004"/>
    <x v="9"/>
    <n v="230"/>
    <n v="179.61"/>
    <n v="0"/>
    <s v="Compra"/>
    <s v="PowerCell Co,"/>
    <n v="0"/>
    <n v="81.910562499999997"/>
    <n v="0"/>
    <n v="0"/>
  </r>
  <r>
    <n v="5731"/>
    <x v="841"/>
    <x v="0"/>
    <s v="PROD-008"/>
    <x v="5"/>
    <n v="-30"/>
    <n v="0"/>
    <n v="95.56"/>
    <s v="Venta"/>
    <s v="Venta Directa Online"/>
    <n v="2866.8"/>
    <n v="18.458651685393257"/>
    <n v="553.75955056179771"/>
    <n v="2313.0404494382024"/>
  </r>
  <r>
    <n v="5732"/>
    <x v="841"/>
    <x v="0"/>
    <s v="PROD-006"/>
    <x v="7"/>
    <n v="-32"/>
    <n v="0"/>
    <n v="79.87"/>
    <s v="Venta"/>
    <s v="PC Gamers World"/>
    <n v="2555.84"/>
    <n v="15.49574137931034"/>
    <n v="495.86372413793089"/>
    <n v="2059.9762758620691"/>
  </r>
  <r>
    <n v="5733"/>
    <x v="841"/>
    <x v="0"/>
    <s v="PROD-007"/>
    <x v="0"/>
    <n v="-43"/>
    <n v="0"/>
    <n v="130.16999999999999"/>
    <s v="Venta"/>
    <s v="CorpTech Solutions"/>
    <n v="5597.3099999999995"/>
    <n v="28.701865793780652"/>
    <n v="1234.180229132568"/>
    <n v="4363.1297708674319"/>
  </r>
  <r>
    <n v="5734"/>
    <x v="841"/>
    <x v="2"/>
    <s v="PROD-010"/>
    <x v="4"/>
    <n v="192"/>
    <n v="25.21"/>
    <n v="0"/>
    <s v="Compra"/>
    <s v="Componentes Globales"/>
    <n v="0"/>
    <n v="10.520482758620702"/>
    <n v="0"/>
    <n v="0"/>
  </r>
  <r>
    <n v="5735"/>
    <x v="842"/>
    <x v="0"/>
    <s v="PROD-004"/>
    <x v="9"/>
    <n v="-15"/>
    <n v="0"/>
    <n v="346.81"/>
    <s v="Venta"/>
    <s v="EducaTech"/>
    <n v="5202.1499999999996"/>
    <n v="81.910562499999997"/>
    <n v="1228.6584375"/>
    <n v="3973.4915624999994"/>
  </r>
  <r>
    <n v="5736"/>
    <x v="842"/>
    <x v="1"/>
    <s v="PROD-002"/>
    <x v="2"/>
    <n v="20"/>
    <n v="447.56"/>
    <n v="0"/>
    <s v="Fabricación"/>
    <s v="N/A"/>
    <n v="0"/>
    <n v="206.67616747181975"/>
    <n v="0"/>
    <n v="0"/>
  </r>
  <r>
    <n v="5737"/>
    <x v="842"/>
    <x v="0"/>
    <s v="PROD-010"/>
    <x v="4"/>
    <n v="-39"/>
    <n v="0"/>
    <n v="59.43"/>
    <s v="Venta"/>
    <s v="EducaTech"/>
    <n v="2317.77"/>
    <n v="10.520482758620702"/>
    <n v="410.29882758620738"/>
    <n v="1907.4711724137926"/>
  </r>
  <r>
    <n v="5738"/>
    <x v="842"/>
    <x v="2"/>
    <s v="PROD-004"/>
    <x v="9"/>
    <n v="268"/>
    <n v="179.77"/>
    <n v="0"/>
    <s v="Compra"/>
    <s v="VisionParts"/>
    <n v="0"/>
    <n v="81.910562499999997"/>
    <n v="0"/>
    <n v="0"/>
  </r>
  <r>
    <n v="5739"/>
    <x v="842"/>
    <x v="0"/>
    <s v="PROD-008"/>
    <x v="5"/>
    <n v="-13"/>
    <n v="0"/>
    <n v="94.55"/>
    <s v="Venta"/>
    <s v="EducaTech"/>
    <n v="1229.1499999999999"/>
    <n v="18.458651685393257"/>
    <n v="239.96247191011233"/>
    <n v="989.18752808988756"/>
  </r>
  <r>
    <n v="5740"/>
    <x v="842"/>
    <x v="0"/>
    <s v="PROD-009"/>
    <x v="3"/>
    <n v="-2"/>
    <n v="0"/>
    <n v="300.52"/>
    <s v="Venta"/>
    <s v="PC Gamers World"/>
    <n v="601.04"/>
    <n v="66.956770642201846"/>
    <n v="133.91354128440369"/>
    <n v="467.1264587155963"/>
  </r>
  <r>
    <n v="5741"/>
    <x v="842"/>
    <x v="0"/>
    <s v="PROD-010"/>
    <x v="4"/>
    <n v="-23"/>
    <n v="0"/>
    <n v="59.85"/>
    <s v="Venta"/>
    <s v="Global Office"/>
    <n v="1376.55"/>
    <n v="10.520482758620702"/>
    <n v="241.97110344827615"/>
    <n v="1134.5788965517238"/>
  </r>
  <r>
    <n v="5742"/>
    <x v="843"/>
    <x v="0"/>
    <s v="PROD-005"/>
    <x v="8"/>
    <n v="-21"/>
    <n v="0"/>
    <n v="221.94"/>
    <s v="Venta"/>
    <s v="EducaTech"/>
    <n v="4660.74"/>
    <n v="54.214840425531932"/>
    <n v="1138.5116489361706"/>
    <n v="3522.228351063829"/>
  </r>
  <r>
    <n v="5743"/>
    <x v="843"/>
    <x v="0"/>
    <s v="PROD-008"/>
    <x v="5"/>
    <n v="-29"/>
    <n v="0"/>
    <n v="95.66"/>
    <s v="Venta"/>
    <s v="PC Gamers World"/>
    <n v="2774.14"/>
    <n v="18.458651685393257"/>
    <n v="535.3008988764044"/>
    <n v="2238.8391011235954"/>
  </r>
  <r>
    <n v="5744"/>
    <x v="843"/>
    <x v="1"/>
    <s v="PROD-002"/>
    <x v="2"/>
    <n v="97"/>
    <n v="442.7"/>
    <n v="0"/>
    <s v="Fabricación"/>
    <s v="N/A"/>
    <n v="0"/>
    <n v="206.67616747181975"/>
    <n v="0"/>
    <n v="0"/>
  </r>
  <r>
    <n v="5745"/>
    <x v="843"/>
    <x v="0"/>
    <s v="PROD-008"/>
    <x v="5"/>
    <n v="-49"/>
    <n v="0"/>
    <n v="95.48"/>
    <s v="Venta"/>
    <s v="CorpTech Solutions"/>
    <n v="4678.5200000000004"/>
    <n v="18.458651685393257"/>
    <n v="904.47393258426962"/>
    <n v="3774.0460674157307"/>
  </r>
  <r>
    <n v="5746"/>
    <x v="843"/>
    <x v="0"/>
    <s v="PROD-009"/>
    <x v="3"/>
    <n v="-1"/>
    <n v="0"/>
    <n v="300.98"/>
    <s v="Venta"/>
    <s v="Venta Directa Online"/>
    <n v="300.98"/>
    <n v="66.956770642201846"/>
    <n v="66.956770642201846"/>
    <n v="234.02322935779819"/>
  </r>
  <r>
    <n v="5747"/>
    <x v="843"/>
    <x v="0"/>
    <s v="PROD-001"/>
    <x v="6"/>
    <n v="-10"/>
    <n v="0"/>
    <n v="503.68"/>
    <s v="Venta"/>
    <s v="CorpTech Solutions"/>
    <n v="5036.8"/>
    <n v="111.99406451612904"/>
    <n v="1119.9406451612904"/>
    <n v="3916.8593548387098"/>
  </r>
  <r>
    <n v="5748"/>
    <x v="843"/>
    <x v="0"/>
    <s v="PROD-008"/>
    <x v="5"/>
    <n v="-43"/>
    <n v="0"/>
    <n v="94.86"/>
    <s v="Venta"/>
    <s v="Global Office"/>
    <n v="4078.98"/>
    <n v="18.458651685393257"/>
    <n v="793.72202247191001"/>
    <n v="3285.2579775280901"/>
  </r>
  <r>
    <n v="5749"/>
    <x v="844"/>
    <x v="0"/>
    <s v="PROD-009"/>
    <x v="3"/>
    <n v="-1"/>
    <n v="0"/>
    <n v="297.13"/>
    <s v="Venta"/>
    <s v="CorpTech Solutions"/>
    <n v="297.13"/>
    <n v="66.956770642201846"/>
    <n v="66.956770642201846"/>
    <n v="230.17322935779816"/>
  </r>
  <r>
    <n v="5750"/>
    <x v="844"/>
    <x v="0"/>
    <s v="PROD-008"/>
    <x v="5"/>
    <n v="-5"/>
    <n v="0"/>
    <n v="94.57"/>
    <s v="Venta"/>
    <s v="CorpTech Solutions"/>
    <n v="472.84999999999997"/>
    <n v="18.458651685393257"/>
    <n v="92.293258426966275"/>
    <n v="380.55674157303372"/>
  </r>
  <r>
    <n v="5751"/>
    <x v="844"/>
    <x v="0"/>
    <s v="PROD-010"/>
    <x v="4"/>
    <n v="-8"/>
    <n v="0"/>
    <n v="59.92"/>
    <s v="Venta"/>
    <s v="PC Gamers World"/>
    <n v="479.36"/>
    <n v="10.520482758620702"/>
    <n v="84.163862068965614"/>
    <n v="395.1961379310344"/>
  </r>
  <r>
    <n v="5752"/>
    <x v="844"/>
    <x v="2"/>
    <s v="PROD-004"/>
    <x v="9"/>
    <n v="87"/>
    <n v="182.06"/>
    <n v="0"/>
    <s v="Compra"/>
    <s v="TechSupplies Inc,"/>
    <n v="0"/>
    <n v="81.910562499999997"/>
    <n v="0"/>
    <n v="0"/>
  </r>
  <r>
    <n v="5753"/>
    <x v="844"/>
    <x v="0"/>
    <s v="PROD-007"/>
    <x v="0"/>
    <n v="-5"/>
    <n v="0"/>
    <n v="128.96"/>
    <s v="Venta"/>
    <s v="PC Gamers World"/>
    <n v="644.80000000000007"/>
    <n v="28.701865793780652"/>
    <n v="143.50932896890325"/>
    <n v="501.29067103109685"/>
  </r>
  <r>
    <n v="5754"/>
    <x v="844"/>
    <x v="0"/>
    <s v="PROD-010"/>
    <x v="4"/>
    <n v="-43"/>
    <n v="0"/>
    <n v="60.2"/>
    <s v="Venta"/>
    <s v="EducaTech"/>
    <n v="2588.6"/>
    <n v="10.520482758620702"/>
    <n v="452.38075862069019"/>
    <n v="2136.2192413793096"/>
  </r>
  <r>
    <n v="5755"/>
    <x v="845"/>
    <x v="0"/>
    <s v="PROD-002"/>
    <x v="2"/>
    <n v="-42"/>
    <n v="0"/>
    <n v="902.17"/>
    <s v="Venta"/>
    <s v="EducaTech"/>
    <n v="37891.14"/>
    <n v="206.67616747181975"/>
    <n v="8680.3990338164294"/>
    <n v="29210.74096618357"/>
  </r>
  <r>
    <n v="5756"/>
    <x v="845"/>
    <x v="0"/>
    <s v="PROD-006"/>
    <x v="7"/>
    <n v="-35"/>
    <n v="0"/>
    <n v="79.900000000000006"/>
    <s v="Venta"/>
    <s v="EducaTech"/>
    <n v="2796.5"/>
    <n v="15.49574137931034"/>
    <n v="542.35094827586192"/>
    <n v="2254.1490517241382"/>
  </r>
  <r>
    <n v="5757"/>
    <x v="845"/>
    <x v="1"/>
    <s v="PROD-001"/>
    <x v="6"/>
    <n v="79"/>
    <n v="245.81"/>
    <n v="0"/>
    <s v="Fabricación"/>
    <s v="N/A"/>
    <n v="0"/>
    <n v="111.99406451612904"/>
    <n v="0"/>
    <n v="0"/>
  </r>
  <r>
    <n v="5758"/>
    <x v="845"/>
    <x v="2"/>
    <s v="PROD-006"/>
    <x v="7"/>
    <n v="261"/>
    <n v="35.6"/>
    <n v="0"/>
    <s v="Compra"/>
    <s v="Componentes Globales"/>
    <n v="0"/>
    <n v="15.49574137931034"/>
    <n v="0"/>
    <n v="0"/>
  </r>
  <r>
    <n v="5759"/>
    <x v="845"/>
    <x v="2"/>
    <s v="PROD-010"/>
    <x v="4"/>
    <n v="115"/>
    <n v="25.43"/>
    <n v="0"/>
    <s v="Compra"/>
    <s v="VisionParts"/>
    <n v="0"/>
    <n v="10.520482758620702"/>
    <n v="0"/>
    <n v="0"/>
  </r>
  <r>
    <n v="5760"/>
    <x v="845"/>
    <x v="0"/>
    <s v="PROD-008"/>
    <x v="5"/>
    <n v="-9"/>
    <n v="0"/>
    <n v="95.33"/>
    <s v="Venta"/>
    <s v="CorpTech Solutions"/>
    <n v="857.97"/>
    <n v="18.458651685393257"/>
    <n v="166.1278651685393"/>
    <n v="691.84213483146073"/>
  </r>
  <r>
    <n v="5761"/>
    <x v="845"/>
    <x v="0"/>
    <s v="PROD-002"/>
    <x v="2"/>
    <n v="-32"/>
    <n v="0"/>
    <n v="905"/>
    <s v="Venta"/>
    <s v="Global Office"/>
    <n v="28960"/>
    <n v="206.67616747181975"/>
    <n v="6613.6373590982321"/>
    <n v="22346.362640901767"/>
  </r>
  <r>
    <n v="5762"/>
    <x v="846"/>
    <x v="0"/>
    <s v="PROD-010"/>
    <x v="4"/>
    <n v="-31"/>
    <n v="0"/>
    <n v="59.92"/>
    <s v="Venta"/>
    <s v="EducaTech"/>
    <n v="1857.52"/>
    <n v="10.520482758620702"/>
    <n v="326.13496551724177"/>
    <n v="1531.3850344827583"/>
  </r>
  <r>
    <n v="5763"/>
    <x v="846"/>
    <x v="0"/>
    <s v="PROD-005"/>
    <x v="8"/>
    <n v="-18"/>
    <n v="0"/>
    <n v="219.7"/>
    <s v="Venta"/>
    <s v="Venta Directa Online"/>
    <n v="3954.6"/>
    <n v="54.214840425531932"/>
    <n v="975.86712765957475"/>
    <n v="2978.7328723404253"/>
  </r>
  <r>
    <n v="5764"/>
    <x v="846"/>
    <x v="0"/>
    <s v="PROD-010"/>
    <x v="4"/>
    <n v="-50"/>
    <n v="0"/>
    <n v="59.57"/>
    <s v="Venta"/>
    <s v="CorpTech Solutions"/>
    <n v="2978.5"/>
    <n v="10.520482758620702"/>
    <n v="526.02413793103506"/>
    <n v="2452.4758620689649"/>
  </r>
  <r>
    <n v="5765"/>
    <x v="846"/>
    <x v="1"/>
    <s v="PROD-009"/>
    <x v="3"/>
    <n v="39"/>
    <n v="152.68"/>
    <n v="0"/>
    <s v="Fabricación"/>
    <s v="N/A"/>
    <n v="0"/>
    <n v="66.956770642201846"/>
    <n v="0"/>
    <n v="0"/>
  </r>
  <r>
    <n v="5766"/>
    <x v="846"/>
    <x v="1"/>
    <s v="PROD-002"/>
    <x v="2"/>
    <n v="83"/>
    <n v="455.3"/>
    <n v="0"/>
    <s v="Fabricación"/>
    <s v="N/A"/>
    <n v="0"/>
    <n v="206.67616747181975"/>
    <n v="0"/>
    <n v="0"/>
  </r>
  <r>
    <n v="5767"/>
    <x v="846"/>
    <x v="0"/>
    <s v="PROD-003"/>
    <x v="1"/>
    <n v="-24"/>
    <n v="0"/>
    <n v="161.41"/>
    <s v="Venta"/>
    <s v="CorpTech Solutions"/>
    <n v="3873.84"/>
    <n v="38.917210440456756"/>
    <n v="934.01305057096215"/>
    <n v="2939.826949429038"/>
  </r>
  <r>
    <n v="5768"/>
    <x v="846"/>
    <x v="1"/>
    <s v="PROD-002"/>
    <x v="2"/>
    <n v="88"/>
    <n v="458.56"/>
    <n v="0"/>
    <s v="Fabricación"/>
    <s v="N/A"/>
    <n v="0"/>
    <n v="206.67616747181975"/>
    <n v="0"/>
    <n v="0"/>
  </r>
  <r>
    <n v="5769"/>
    <x v="847"/>
    <x v="2"/>
    <s v="PROD-004"/>
    <x v="9"/>
    <n v="276"/>
    <n v="176.86"/>
    <n v="0"/>
    <s v="Compra"/>
    <s v="Componentes Globales"/>
    <n v="0"/>
    <n v="81.910562499999997"/>
    <n v="0"/>
    <n v="0"/>
  </r>
  <r>
    <n v="5770"/>
    <x v="847"/>
    <x v="2"/>
    <s v="PROD-004"/>
    <x v="9"/>
    <n v="291"/>
    <n v="181.58"/>
    <n v="0"/>
    <s v="Compra"/>
    <s v="PowerCell Co,"/>
    <n v="0"/>
    <n v="81.910562499999997"/>
    <n v="0"/>
    <n v="0"/>
  </r>
  <r>
    <n v="5771"/>
    <x v="847"/>
    <x v="2"/>
    <s v="PROD-005"/>
    <x v="8"/>
    <n v="65"/>
    <n v="119.37"/>
    <n v="0"/>
    <s v="Compra"/>
    <s v="PowerCell Co,"/>
    <n v="0"/>
    <n v="54.214840425531932"/>
    <n v="0"/>
    <n v="0"/>
  </r>
  <r>
    <n v="5772"/>
    <x v="847"/>
    <x v="2"/>
    <s v="PROD-004"/>
    <x v="9"/>
    <n v="53"/>
    <n v="179.53"/>
    <n v="0"/>
    <s v="Compra"/>
    <s v="VisionParts"/>
    <n v="0"/>
    <n v="81.910562499999997"/>
    <n v="0"/>
    <n v="0"/>
  </r>
  <r>
    <n v="5774"/>
    <x v="847"/>
    <x v="2"/>
    <s v="PROD-007"/>
    <x v="0"/>
    <n v="254"/>
    <n v="66.56"/>
    <n v="0"/>
    <s v="Compra"/>
    <s v="TechSupplies Inc,"/>
    <n v="0"/>
    <n v="28.701865793780652"/>
    <n v="0"/>
    <n v="0"/>
  </r>
  <r>
    <n v="5775"/>
    <x v="847"/>
    <x v="1"/>
    <s v="PROD-001"/>
    <x v="6"/>
    <n v="62"/>
    <n v="250.38"/>
    <n v="0"/>
    <s v="Fabricación"/>
    <s v="N/A"/>
    <n v="0"/>
    <n v="111.99406451612904"/>
    <n v="0"/>
    <n v="0"/>
  </r>
  <r>
    <n v="5776"/>
    <x v="848"/>
    <x v="1"/>
    <s v="PROD-001"/>
    <x v="6"/>
    <n v="87"/>
    <n v="245.91"/>
    <n v="0"/>
    <s v="Fabricación"/>
    <s v="N/A"/>
    <n v="0"/>
    <n v="111.99406451612904"/>
    <n v="0"/>
    <n v="0"/>
  </r>
  <r>
    <n v="5777"/>
    <x v="848"/>
    <x v="2"/>
    <s v="PROD-004"/>
    <x v="9"/>
    <n v="149"/>
    <n v="181.65"/>
    <n v="0"/>
    <s v="Compra"/>
    <s v="TechSupplies Inc,"/>
    <n v="0"/>
    <n v="81.910562499999997"/>
    <n v="0"/>
    <n v="0"/>
  </r>
  <r>
    <n v="5778"/>
    <x v="848"/>
    <x v="2"/>
    <s v="PROD-006"/>
    <x v="7"/>
    <n v="196"/>
    <n v="35.51"/>
    <n v="0"/>
    <s v="Compra"/>
    <s v="TechSupplies Inc,"/>
    <n v="0"/>
    <n v="15.49574137931034"/>
    <n v="0"/>
    <n v="0"/>
  </r>
  <r>
    <n v="5779"/>
    <x v="848"/>
    <x v="2"/>
    <s v="PROD-008"/>
    <x v="5"/>
    <n v="287"/>
    <n v="44.9"/>
    <n v="0"/>
    <s v="Compra"/>
    <s v="PowerCell Co,"/>
    <n v="0"/>
    <n v="18.458651685393257"/>
    <n v="0"/>
    <n v="0"/>
  </r>
  <r>
    <n v="5780"/>
    <x v="848"/>
    <x v="1"/>
    <s v="PROD-002"/>
    <x v="2"/>
    <n v="93"/>
    <n v="451.05"/>
    <n v="0"/>
    <s v="Fabricación"/>
    <s v="N/A"/>
    <n v="0"/>
    <n v="206.67616747181975"/>
    <n v="0"/>
    <n v="0"/>
  </r>
  <r>
    <n v="5781"/>
    <x v="848"/>
    <x v="0"/>
    <s v="PROD-009"/>
    <x v="3"/>
    <n v="-1"/>
    <n v="0"/>
    <n v="301.12"/>
    <s v="Venta"/>
    <s v="PC Gamers World"/>
    <n v="301.12"/>
    <n v="66.956770642201846"/>
    <n v="66.956770642201846"/>
    <n v="234.16322935779817"/>
  </r>
  <r>
    <n v="5782"/>
    <x v="848"/>
    <x v="0"/>
    <s v="PROD-002"/>
    <x v="2"/>
    <n v="-17"/>
    <n v="0"/>
    <n v="903.12"/>
    <s v="Venta"/>
    <s v="EducaTech"/>
    <n v="15353.04"/>
    <n v="206.67616747181975"/>
    <n v="3513.4948470209356"/>
    <n v="11839.545152979066"/>
  </r>
  <r>
    <n v="5783"/>
    <x v="849"/>
    <x v="2"/>
    <s v="PROD-006"/>
    <x v="7"/>
    <n v="72"/>
    <n v="35.93"/>
    <n v="0"/>
    <s v="Compra"/>
    <s v="Componentes Globales"/>
    <n v="0"/>
    <n v="15.49574137931034"/>
    <n v="0"/>
    <n v="0"/>
  </r>
  <r>
    <n v="5784"/>
    <x v="849"/>
    <x v="0"/>
    <s v="PROD-009"/>
    <x v="3"/>
    <n v="-2"/>
    <n v="0"/>
    <n v="299.52999999999997"/>
    <s v="Venta"/>
    <s v="Global Office"/>
    <n v="599.05999999999995"/>
    <n v="66.956770642201846"/>
    <n v="133.91354128440369"/>
    <n v="465.14645871559628"/>
  </r>
  <r>
    <n v="5785"/>
    <x v="849"/>
    <x v="0"/>
    <s v="PROD-006"/>
    <x v="7"/>
    <n v="-39"/>
    <n v="0"/>
    <n v="80.31"/>
    <s v="Venta"/>
    <s v="CorpTech Solutions"/>
    <n v="3132.09"/>
    <n v="15.49574137931034"/>
    <n v="604.33391379310331"/>
    <n v="2527.7560862068967"/>
  </r>
  <r>
    <n v="5786"/>
    <x v="849"/>
    <x v="0"/>
    <s v="PROD-005"/>
    <x v="8"/>
    <n v="-17"/>
    <n v="0"/>
    <n v="221.38"/>
    <s v="Venta"/>
    <s v="CorpTech Solutions"/>
    <n v="3763.46"/>
    <n v="54.214840425531932"/>
    <n v="921.65228723404289"/>
    <n v="2841.8077127659571"/>
  </r>
  <r>
    <n v="5787"/>
    <x v="849"/>
    <x v="0"/>
    <s v="PROD-004"/>
    <x v="9"/>
    <n v="-15"/>
    <n v="0"/>
    <n v="352.58"/>
    <s v="Venta"/>
    <s v="PC Gamers World"/>
    <n v="5288.7"/>
    <n v="81.910562499999997"/>
    <n v="1228.6584375"/>
    <n v="4060.0415624999996"/>
  </r>
  <r>
    <n v="5788"/>
    <x v="849"/>
    <x v="2"/>
    <s v="PROD-010"/>
    <x v="4"/>
    <n v="279"/>
    <n v="24.82"/>
    <n v="0"/>
    <s v="Compra"/>
    <s v="TechSupplies Inc,"/>
    <n v="0"/>
    <n v="10.520482758620702"/>
    <n v="0"/>
    <n v="0"/>
  </r>
  <r>
    <n v="5789"/>
    <x v="850"/>
    <x v="0"/>
    <s v="PROD-007"/>
    <x v="0"/>
    <n v="-28"/>
    <n v="0"/>
    <n v="129.26"/>
    <s v="Venta"/>
    <s v="Venta Directa Online"/>
    <n v="3619.2799999999997"/>
    <n v="28.701865793780652"/>
    <n v="803.65224222585823"/>
    <n v="2815.6277577741416"/>
  </r>
  <r>
    <n v="5790"/>
    <x v="850"/>
    <x v="0"/>
    <s v="PROD-007"/>
    <x v="0"/>
    <n v="-17"/>
    <n v="0"/>
    <n v="129.9"/>
    <s v="Venta"/>
    <s v="EducaTech"/>
    <n v="2208.3000000000002"/>
    <n v="28.701865793780652"/>
    <n v="487.93171849427108"/>
    <n v="1720.3682815057291"/>
  </r>
  <r>
    <n v="5791"/>
    <x v="850"/>
    <x v="2"/>
    <s v="PROD-006"/>
    <x v="7"/>
    <n v="181"/>
    <n v="36.01"/>
    <n v="0"/>
    <s v="Compra"/>
    <s v="VisionParts"/>
    <n v="0"/>
    <n v="15.49574137931034"/>
    <n v="0"/>
    <n v="0"/>
  </r>
  <r>
    <n v="5792"/>
    <x v="850"/>
    <x v="2"/>
    <s v="PROD-010"/>
    <x v="4"/>
    <n v="142"/>
    <n v="24.72"/>
    <n v="0"/>
    <s v="Compra"/>
    <s v="Componentes Globales"/>
    <n v="0"/>
    <n v="10.520482758620702"/>
    <n v="0"/>
    <n v="0"/>
  </r>
  <r>
    <n v="5793"/>
    <x v="850"/>
    <x v="0"/>
    <s v="PROD-001"/>
    <x v="6"/>
    <n v="-19"/>
    <n v="0"/>
    <n v="501.35"/>
    <s v="Venta"/>
    <s v="Venta Directa Online"/>
    <n v="9525.65"/>
    <n v="111.99406451612904"/>
    <n v="2127.8872258064516"/>
    <n v="7397.7627741935485"/>
  </r>
  <r>
    <n v="5794"/>
    <x v="850"/>
    <x v="0"/>
    <s v="PROD-002"/>
    <x v="2"/>
    <n v="-21"/>
    <n v="0"/>
    <n v="901.36"/>
    <s v="Venta"/>
    <s v="Global Office"/>
    <n v="18928.560000000001"/>
    <n v="206.67616747181975"/>
    <n v="4340.1995169082147"/>
    <n v="14588.360483091787"/>
  </r>
  <r>
    <n v="5795"/>
    <x v="850"/>
    <x v="0"/>
    <s v="PROD-006"/>
    <x v="7"/>
    <n v="-21"/>
    <n v="0"/>
    <n v="80.650000000000006"/>
    <s v="Venta"/>
    <s v="CorpTech Solutions"/>
    <n v="1693.65"/>
    <n v="15.49574137931034"/>
    <n v="325.41056896551714"/>
    <n v="1368.239431034483"/>
  </r>
  <r>
    <n v="5796"/>
    <x v="851"/>
    <x v="0"/>
    <s v="PROD-005"/>
    <x v="8"/>
    <n v="-22"/>
    <n v="0"/>
    <n v="217.92"/>
    <s v="Venta"/>
    <s v="Global Office"/>
    <n v="4794.24"/>
    <n v="54.214840425531932"/>
    <n v="1192.7264893617025"/>
    <n v="3601.5135106382972"/>
  </r>
  <r>
    <n v="5797"/>
    <x v="851"/>
    <x v="0"/>
    <s v="PROD-004"/>
    <x v="9"/>
    <n v="-50"/>
    <n v="0"/>
    <n v="348.73"/>
    <s v="Venta"/>
    <s v="EducaTech"/>
    <n v="17436.5"/>
    <n v="81.910562499999997"/>
    <n v="4095.5281249999998"/>
    <n v="13340.971874999999"/>
  </r>
  <r>
    <n v="5798"/>
    <x v="851"/>
    <x v="0"/>
    <s v="PROD-008"/>
    <x v="5"/>
    <n v="-17"/>
    <n v="0"/>
    <n v="94.2"/>
    <s v="Venta"/>
    <s v="PC Gamers World"/>
    <n v="1601.4"/>
    <n v="18.458651685393257"/>
    <n v="313.79707865168535"/>
    <n v="1287.6029213483148"/>
  </r>
  <r>
    <n v="5799"/>
    <x v="851"/>
    <x v="2"/>
    <s v="PROD-003"/>
    <x v="1"/>
    <n v="92"/>
    <n v="84"/>
    <n v="0"/>
    <s v="Compra"/>
    <s v="VisionParts"/>
    <n v="0"/>
    <n v="38.917210440456756"/>
    <n v="0"/>
    <n v="0"/>
  </r>
  <r>
    <n v="5800"/>
    <x v="851"/>
    <x v="0"/>
    <s v="PROD-001"/>
    <x v="6"/>
    <n v="-23"/>
    <n v="0"/>
    <n v="504.28"/>
    <s v="Venta"/>
    <s v="Venta Directa Online"/>
    <n v="11598.439999999999"/>
    <n v="111.99406451612904"/>
    <n v="2575.8634838709681"/>
    <n v="9022.576516129031"/>
  </r>
  <r>
    <n v="5801"/>
    <x v="851"/>
    <x v="2"/>
    <s v="PROD-005"/>
    <x v="8"/>
    <n v="188"/>
    <n v="120.4"/>
    <n v="0"/>
    <s v="Compra"/>
    <s v="TechSupplies Inc,"/>
    <n v="0"/>
    <n v="54.214840425531932"/>
    <n v="0"/>
    <n v="0"/>
  </r>
  <r>
    <n v="5802"/>
    <x v="851"/>
    <x v="0"/>
    <s v="PROD-010"/>
    <x v="4"/>
    <n v="-41"/>
    <n v="0"/>
    <n v="59.58"/>
    <s v="Venta"/>
    <s v="PC Gamers World"/>
    <n v="2442.7799999999997"/>
    <n v="10.520482758620702"/>
    <n v="431.33979310344876"/>
    <n v="2011.440206896551"/>
  </r>
  <r>
    <n v="5803"/>
    <x v="852"/>
    <x v="0"/>
    <s v="PROD-005"/>
    <x v="8"/>
    <n v="-38"/>
    <n v="0"/>
    <n v="222.08"/>
    <s v="Venta"/>
    <s v="CorpTech Solutions"/>
    <n v="8439.0400000000009"/>
    <n v="54.214840425531932"/>
    <n v="2060.1639361702132"/>
    <n v="6378.8760638297881"/>
  </r>
  <r>
    <n v="5804"/>
    <x v="852"/>
    <x v="0"/>
    <s v="PROD-010"/>
    <x v="4"/>
    <n v="-17"/>
    <n v="0"/>
    <n v="59.57"/>
    <s v="Venta"/>
    <s v="PC Gamers World"/>
    <n v="1012.69"/>
    <n v="10.520482758620702"/>
    <n v="178.84820689655191"/>
    <n v="833.84179310344814"/>
  </r>
  <r>
    <n v="5805"/>
    <x v="852"/>
    <x v="0"/>
    <s v="PROD-008"/>
    <x v="5"/>
    <n v="-31"/>
    <n v="0"/>
    <n v="95.82"/>
    <s v="Venta"/>
    <s v="CorpTech Solutions"/>
    <n v="2970.4199999999996"/>
    <n v="18.458651685393257"/>
    <n v="572.2182022471909"/>
    <n v="2398.2017977528085"/>
  </r>
  <r>
    <n v="5806"/>
    <x v="852"/>
    <x v="1"/>
    <s v="PROD-009"/>
    <x v="3"/>
    <n v="70"/>
    <n v="148.83000000000001"/>
    <n v="0"/>
    <s v="Fabricación"/>
    <s v="N/A"/>
    <n v="0"/>
    <n v="66.956770642201846"/>
    <n v="0"/>
    <n v="0"/>
  </r>
  <r>
    <n v="5807"/>
    <x v="852"/>
    <x v="0"/>
    <s v="PROD-003"/>
    <x v="1"/>
    <n v="-43"/>
    <n v="0"/>
    <n v="160.82"/>
    <s v="Venta"/>
    <s v="Global Office"/>
    <n v="6915.2599999999993"/>
    <n v="38.917210440456756"/>
    <n v="1673.4400489396405"/>
    <n v="5241.819951060359"/>
  </r>
  <r>
    <n v="5808"/>
    <x v="852"/>
    <x v="2"/>
    <s v="PROD-006"/>
    <x v="7"/>
    <n v="234"/>
    <n v="35.549999999999997"/>
    <n v="0"/>
    <s v="Compra"/>
    <s v="PowerCell Co,"/>
    <n v="0"/>
    <n v="15.49574137931034"/>
    <n v="0"/>
    <n v="0"/>
  </r>
  <r>
    <n v="5809"/>
    <x v="852"/>
    <x v="0"/>
    <s v="PROD-006"/>
    <x v="7"/>
    <n v="-9"/>
    <n v="0"/>
    <n v="79.42"/>
    <s v="Venta"/>
    <s v="Venta Directa Online"/>
    <n v="714.78"/>
    <n v="15.49574137931034"/>
    <n v="139.46167241379305"/>
    <n v="575.31832758620692"/>
  </r>
  <r>
    <n v="5810"/>
    <x v="853"/>
    <x v="2"/>
    <s v="PROD-004"/>
    <x v="9"/>
    <n v="116"/>
    <n v="182.51"/>
    <n v="0"/>
    <s v="Compra"/>
    <s v="PowerCell Co,"/>
    <n v="0"/>
    <n v="81.910562499999997"/>
    <n v="0"/>
    <n v="0"/>
  </r>
  <r>
    <n v="5811"/>
    <x v="853"/>
    <x v="0"/>
    <s v="PROD-004"/>
    <x v="9"/>
    <n v="-6"/>
    <n v="0"/>
    <n v="348.77"/>
    <s v="Venta"/>
    <s v="CorpTech Solutions"/>
    <n v="2092.62"/>
    <n v="81.910562499999997"/>
    <n v="491.46337499999998"/>
    <n v="1601.1566249999998"/>
  </r>
  <r>
    <n v="5812"/>
    <x v="853"/>
    <x v="2"/>
    <s v="PROD-003"/>
    <x v="1"/>
    <n v="260"/>
    <n v="86.39"/>
    <n v="0"/>
    <s v="Compra"/>
    <s v="PowerCell Co,"/>
    <n v="0"/>
    <n v="38.917210440456756"/>
    <n v="0"/>
    <n v="0"/>
  </r>
  <r>
    <n v="5813"/>
    <x v="853"/>
    <x v="2"/>
    <s v="PROD-008"/>
    <x v="5"/>
    <n v="213"/>
    <n v="44.67"/>
    <n v="0"/>
    <s v="Compra"/>
    <s v="VisionParts"/>
    <n v="0"/>
    <n v="18.458651685393257"/>
    <n v="0"/>
    <n v="0"/>
  </r>
  <r>
    <n v="5814"/>
    <x v="853"/>
    <x v="0"/>
    <s v="PROD-003"/>
    <x v="1"/>
    <n v="-49"/>
    <n v="0"/>
    <n v="161.1"/>
    <s v="Venta"/>
    <s v="Global Office"/>
    <n v="7893.9"/>
    <n v="38.917210440456756"/>
    <n v="1906.9433115823811"/>
    <n v="5986.9566884176184"/>
  </r>
  <r>
    <n v="5815"/>
    <x v="853"/>
    <x v="0"/>
    <s v="PROD-007"/>
    <x v="0"/>
    <n v="-19"/>
    <n v="0"/>
    <n v="131.25"/>
    <s v="Venta"/>
    <s v="CorpTech Solutions"/>
    <n v="2493.75"/>
    <n v="28.701865793780652"/>
    <n v="545.33545008183239"/>
    <n v="1948.4145499181677"/>
  </r>
  <r>
    <n v="5816"/>
    <x v="853"/>
    <x v="0"/>
    <s v="PROD-004"/>
    <x v="9"/>
    <n v="-21"/>
    <n v="0"/>
    <n v="352.49"/>
    <s v="Venta"/>
    <s v="EducaTech"/>
    <n v="7402.29"/>
    <n v="81.910562499999997"/>
    <n v="1720.1218125"/>
    <n v="5682.1681874999995"/>
  </r>
  <r>
    <n v="5817"/>
    <x v="854"/>
    <x v="0"/>
    <s v="PROD-009"/>
    <x v="3"/>
    <n v="-2"/>
    <n v="0"/>
    <n v="300.87"/>
    <s v="Venta"/>
    <s v="Global Office"/>
    <n v="601.74"/>
    <n v="66.956770642201846"/>
    <n v="133.91354128440369"/>
    <n v="467.82645871559635"/>
  </r>
  <r>
    <n v="5818"/>
    <x v="854"/>
    <x v="0"/>
    <s v="PROD-005"/>
    <x v="8"/>
    <n v="-27"/>
    <n v="0"/>
    <n v="218.77"/>
    <s v="Venta"/>
    <s v="Venta Directa Online"/>
    <n v="5906.79"/>
    <n v="54.214840425531932"/>
    <n v="1463.8006914893622"/>
    <n v="4442.9893085106378"/>
  </r>
  <r>
    <n v="5819"/>
    <x v="854"/>
    <x v="2"/>
    <s v="PROD-010"/>
    <x v="4"/>
    <n v="135"/>
    <n v="25.45"/>
    <n v="0"/>
    <s v="Compra"/>
    <s v="PowerCell Co,"/>
    <n v="0"/>
    <n v="10.520482758620702"/>
    <n v="0"/>
    <n v="0"/>
  </r>
  <r>
    <n v="5820"/>
    <x v="854"/>
    <x v="0"/>
    <s v="PROD-006"/>
    <x v="7"/>
    <n v="-11"/>
    <n v="0"/>
    <n v="80.55"/>
    <s v="Venta"/>
    <s v="Global Office"/>
    <n v="886.05"/>
    <n v="15.49574137931034"/>
    <n v="170.45315517241374"/>
    <n v="715.59684482758621"/>
  </r>
  <r>
    <n v="5821"/>
    <x v="854"/>
    <x v="0"/>
    <s v="PROD-009"/>
    <x v="3"/>
    <n v="-1"/>
    <n v="0"/>
    <n v="299.57"/>
    <s v="Venta"/>
    <s v="EducaTech"/>
    <n v="299.57"/>
    <n v="66.956770642201846"/>
    <n v="66.956770642201846"/>
    <n v="232.61322935779816"/>
  </r>
  <r>
    <n v="5822"/>
    <x v="854"/>
    <x v="0"/>
    <s v="PROD-010"/>
    <x v="4"/>
    <n v="-36"/>
    <n v="0"/>
    <n v="59.75"/>
    <s v="Venta"/>
    <s v="Venta Directa Online"/>
    <n v="2151"/>
    <n v="10.520482758620702"/>
    <n v="378.73737931034526"/>
    <n v="1772.2626206896548"/>
  </r>
  <r>
    <n v="5823"/>
    <x v="855"/>
    <x v="0"/>
    <s v="PROD-009"/>
    <x v="3"/>
    <n v="-1"/>
    <n v="0"/>
    <n v="299.83"/>
    <s v="Venta"/>
    <s v="CorpTech Solutions"/>
    <n v="299.83"/>
    <n v="66.956770642201846"/>
    <n v="66.956770642201846"/>
    <n v="232.87322935779815"/>
  </r>
  <r>
    <n v="5824"/>
    <x v="855"/>
    <x v="1"/>
    <s v="PROD-002"/>
    <x v="2"/>
    <n v="92"/>
    <n v="445.46"/>
    <n v="0"/>
    <s v="Fabricación"/>
    <s v="N/A"/>
    <n v="0"/>
    <n v="206.67616747181975"/>
    <n v="0"/>
    <n v="0"/>
  </r>
  <r>
    <n v="5825"/>
    <x v="855"/>
    <x v="0"/>
    <s v="PROD-003"/>
    <x v="1"/>
    <n v="-17"/>
    <n v="0"/>
    <n v="159.91999999999999"/>
    <s v="Venta"/>
    <s v="Venta Directa Online"/>
    <n v="2718.64"/>
    <n v="38.917210440456756"/>
    <n v="661.59257748776486"/>
    <n v="2057.0474225122352"/>
  </r>
  <r>
    <n v="5826"/>
    <x v="855"/>
    <x v="0"/>
    <s v="PROD-007"/>
    <x v="0"/>
    <n v="-43"/>
    <n v="0"/>
    <n v="130.12"/>
    <s v="Venta"/>
    <s v="PC Gamers World"/>
    <n v="5595.16"/>
    <n v="28.701865793780652"/>
    <n v="1234.180229132568"/>
    <n v="4360.9797708674323"/>
  </r>
  <r>
    <n v="5827"/>
    <x v="855"/>
    <x v="0"/>
    <s v="PROD-009"/>
    <x v="3"/>
    <n v="-2"/>
    <n v="0"/>
    <n v="299.20999999999998"/>
    <s v="Venta"/>
    <s v="CorpTech Solutions"/>
    <n v="598.41999999999996"/>
    <n v="66.956770642201846"/>
    <n v="133.91354128440369"/>
    <n v="464.5064587155963"/>
  </r>
  <r>
    <n v="5828"/>
    <x v="855"/>
    <x v="1"/>
    <s v="PROD-002"/>
    <x v="2"/>
    <n v="87"/>
    <n v="448.09"/>
    <n v="0"/>
    <s v="Fabricación"/>
    <s v="N/A"/>
    <n v="0"/>
    <n v="206.67616747181975"/>
    <n v="0"/>
    <n v="0"/>
  </r>
  <r>
    <n v="5829"/>
    <x v="855"/>
    <x v="2"/>
    <s v="PROD-010"/>
    <x v="4"/>
    <n v="101"/>
    <n v="25.2"/>
    <n v="0"/>
    <s v="Compra"/>
    <s v="PowerCell Co,"/>
    <n v="0"/>
    <n v="10.520482758620702"/>
    <n v="0"/>
    <n v="0"/>
  </r>
  <r>
    <n v="5830"/>
    <x v="856"/>
    <x v="0"/>
    <s v="PROD-010"/>
    <x v="4"/>
    <n v="-16"/>
    <n v="0"/>
    <n v="59.94"/>
    <s v="Venta"/>
    <s v="Venta Directa Online"/>
    <n v="959.04"/>
    <n v="10.520482758620702"/>
    <n v="168.32772413793123"/>
    <n v="790.71227586206874"/>
  </r>
  <r>
    <n v="5831"/>
    <x v="856"/>
    <x v="1"/>
    <s v="PROD-002"/>
    <x v="2"/>
    <n v="42"/>
    <n v="453.96"/>
    <n v="0"/>
    <s v="Fabricación"/>
    <s v="N/A"/>
    <n v="0"/>
    <n v="206.67616747181975"/>
    <n v="0"/>
    <n v="0"/>
  </r>
  <r>
    <n v="5832"/>
    <x v="856"/>
    <x v="0"/>
    <s v="PROD-006"/>
    <x v="7"/>
    <n v="-29"/>
    <n v="0"/>
    <n v="80.16"/>
    <s v="Venta"/>
    <s v="EducaTech"/>
    <n v="2324.64"/>
    <n v="15.49574137931034"/>
    <n v="449.37649999999985"/>
    <n v="1875.2635"/>
  </r>
  <r>
    <n v="5833"/>
    <x v="856"/>
    <x v="1"/>
    <s v="PROD-002"/>
    <x v="2"/>
    <n v="30"/>
    <n v="450.89"/>
    <n v="0"/>
    <s v="Fabricación"/>
    <s v="N/A"/>
    <n v="0"/>
    <n v="206.67616747181975"/>
    <n v="0"/>
    <n v="0"/>
  </r>
  <r>
    <n v="5834"/>
    <x v="856"/>
    <x v="2"/>
    <s v="PROD-003"/>
    <x v="1"/>
    <n v="207"/>
    <n v="86.46"/>
    <n v="0"/>
    <s v="Compra"/>
    <s v="Componentes Globales"/>
    <n v="0"/>
    <n v="38.917210440456756"/>
    <n v="0"/>
    <n v="0"/>
  </r>
  <r>
    <n v="5835"/>
    <x v="856"/>
    <x v="0"/>
    <s v="PROD-006"/>
    <x v="7"/>
    <n v="-32"/>
    <n v="0"/>
    <n v="80.62"/>
    <s v="Venta"/>
    <s v="EducaTech"/>
    <n v="2579.84"/>
    <n v="15.49574137931034"/>
    <n v="495.86372413793089"/>
    <n v="2083.9762758620691"/>
  </r>
  <r>
    <n v="5836"/>
    <x v="856"/>
    <x v="0"/>
    <s v="PROD-002"/>
    <x v="2"/>
    <n v="-27"/>
    <n v="0"/>
    <n v="902.25"/>
    <s v="Venta"/>
    <s v="Global Office"/>
    <n v="24360.75"/>
    <n v="206.67616747181975"/>
    <n v="5580.2565217391329"/>
    <n v="18780.493478260869"/>
  </r>
  <r>
    <n v="5837"/>
    <x v="857"/>
    <x v="2"/>
    <s v="PROD-003"/>
    <x v="1"/>
    <n v="262"/>
    <n v="85.33"/>
    <n v="0"/>
    <s v="Compra"/>
    <s v="PowerCell Co,"/>
    <n v="0"/>
    <n v="38.917210440456756"/>
    <n v="0"/>
    <n v="0"/>
  </r>
  <r>
    <n v="5838"/>
    <x v="857"/>
    <x v="2"/>
    <s v="PROD-008"/>
    <x v="5"/>
    <n v="204"/>
    <n v="45.41"/>
    <n v="0"/>
    <s v="Compra"/>
    <s v="TechSupplies Inc,"/>
    <n v="0"/>
    <n v="18.458651685393257"/>
    <n v="0"/>
    <n v="0"/>
  </r>
  <r>
    <n v="5839"/>
    <x v="857"/>
    <x v="0"/>
    <s v="PROD-003"/>
    <x v="1"/>
    <n v="-14"/>
    <n v="0"/>
    <n v="160.96"/>
    <s v="Venta"/>
    <s v="PC Gamers World"/>
    <n v="2253.44"/>
    <n v="38.917210440456756"/>
    <n v="544.84094616639459"/>
    <n v="1708.5990538336055"/>
  </r>
  <r>
    <n v="5840"/>
    <x v="857"/>
    <x v="0"/>
    <s v="PROD-007"/>
    <x v="0"/>
    <n v="-8"/>
    <n v="0"/>
    <n v="131.24"/>
    <s v="Venta"/>
    <s v="PC Gamers World"/>
    <n v="1049.92"/>
    <n v="28.701865793780652"/>
    <n v="229.61492635024521"/>
    <n v="820.30507364975483"/>
  </r>
  <r>
    <n v="5841"/>
    <x v="857"/>
    <x v="0"/>
    <s v="PROD-005"/>
    <x v="8"/>
    <n v="-29"/>
    <n v="0"/>
    <n v="219.63"/>
    <s v="Venta"/>
    <s v="EducaTech"/>
    <n v="6369.2699999999995"/>
    <n v="54.214840425531932"/>
    <n v="1572.2303723404261"/>
    <n v="4797.0396276595729"/>
  </r>
  <r>
    <n v="5842"/>
    <x v="857"/>
    <x v="2"/>
    <s v="PROD-010"/>
    <x v="4"/>
    <n v="183"/>
    <n v="25.24"/>
    <n v="0"/>
    <s v="Compra"/>
    <s v="TechSupplies Inc,"/>
    <n v="0"/>
    <n v="10.520482758620702"/>
    <n v="0"/>
    <n v="0"/>
  </r>
  <r>
    <n v="5843"/>
    <x v="857"/>
    <x v="2"/>
    <s v="PROD-008"/>
    <x v="5"/>
    <n v="185"/>
    <n v="44.82"/>
    <n v="0"/>
    <s v="Compra"/>
    <s v="Componentes Globales"/>
    <n v="0"/>
    <n v="18.458651685393257"/>
    <n v="0"/>
    <n v="0"/>
  </r>
  <r>
    <n v="5844"/>
    <x v="858"/>
    <x v="0"/>
    <s v="PROD-008"/>
    <x v="5"/>
    <n v="-10"/>
    <n v="0"/>
    <n v="95.37"/>
    <s v="Venta"/>
    <s v="CorpTech Solutions"/>
    <n v="953.7"/>
    <n v="18.458651685393257"/>
    <n v="184.58651685393255"/>
    <n v="769.11348314606744"/>
  </r>
  <r>
    <n v="5845"/>
    <x v="858"/>
    <x v="2"/>
    <s v="PROD-008"/>
    <x v="5"/>
    <n v="77"/>
    <n v="44.97"/>
    <n v="0"/>
    <s v="Compra"/>
    <s v="PowerCell Co,"/>
    <n v="0"/>
    <n v="18.458651685393257"/>
    <n v="0"/>
    <n v="0"/>
  </r>
  <r>
    <n v="5846"/>
    <x v="858"/>
    <x v="0"/>
    <s v="PROD-008"/>
    <x v="5"/>
    <n v="-38"/>
    <n v="0"/>
    <n v="94.77"/>
    <s v="Venta"/>
    <s v="EducaTech"/>
    <n v="3601.2599999999998"/>
    <n v="18.458651685393257"/>
    <n v="701.4287640449437"/>
    <n v="2899.8312359550559"/>
  </r>
  <r>
    <n v="5847"/>
    <x v="858"/>
    <x v="2"/>
    <s v="PROD-008"/>
    <x v="5"/>
    <n v="204"/>
    <n v="44.45"/>
    <n v="0"/>
    <s v="Compra"/>
    <s v="TechSupplies Inc,"/>
    <n v="0"/>
    <n v="18.458651685393257"/>
    <n v="0"/>
    <n v="0"/>
  </r>
  <r>
    <n v="5848"/>
    <x v="858"/>
    <x v="2"/>
    <s v="PROD-003"/>
    <x v="1"/>
    <n v="187"/>
    <n v="87.02"/>
    <n v="0"/>
    <s v="Compra"/>
    <s v="TechSupplies Inc,"/>
    <n v="0"/>
    <n v="38.917210440456756"/>
    <n v="0"/>
    <n v="0"/>
  </r>
  <r>
    <n v="5849"/>
    <x v="858"/>
    <x v="0"/>
    <s v="PROD-005"/>
    <x v="8"/>
    <n v="-16"/>
    <n v="0"/>
    <n v="220.08"/>
    <s v="Venta"/>
    <s v="PC Gamers World"/>
    <n v="3521.28"/>
    <n v="54.214840425531932"/>
    <n v="867.43744680851091"/>
    <n v="2653.8425531914891"/>
  </r>
  <r>
    <n v="5850"/>
    <x v="858"/>
    <x v="0"/>
    <s v="PROD-004"/>
    <x v="9"/>
    <n v="-16"/>
    <n v="0"/>
    <n v="351.66"/>
    <s v="Venta"/>
    <s v="EducaTech"/>
    <n v="5626.56"/>
    <n v="81.910562499999997"/>
    <n v="1310.569"/>
    <n v="4315.991"/>
  </r>
  <r>
    <n v="5851"/>
    <x v="859"/>
    <x v="1"/>
    <s v="PROD-002"/>
    <x v="2"/>
    <n v="28"/>
    <n v="459.06"/>
    <n v="0"/>
    <s v="Fabricación"/>
    <s v="N/A"/>
    <n v="0"/>
    <n v="206.67616747181975"/>
    <n v="0"/>
    <n v="0"/>
  </r>
  <r>
    <n v="5852"/>
    <x v="859"/>
    <x v="2"/>
    <s v="PROD-010"/>
    <x v="4"/>
    <n v="183"/>
    <n v="25.39"/>
    <n v="0"/>
    <s v="Compra"/>
    <s v="Componentes Globales"/>
    <n v="0"/>
    <n v="10.520482758620702"/>
    <n v="0"/>
    <n v="0"/>
  </r>
  <r>
    <n v="5853"/>
    <x v="859"/>
    <x v="0"/>
    <s v="PROD-003"/>
    <x v="1"/>
    <n v="-20"/>
    <n v="0"/>
    <n v="158.44999999999999"/>
    <s v="Venta"/>
    <s v="Venta Directa Online"/>
    <n v="3169"/>
    <n v="38.917210440456756"/>
    <n v="778.34420880913513"/>
    <n v="2390.6557911908649"/>
  </r>
  <r>
    <n v="5854"/>
    <x v="859"/>
    <x v="2"/>
    <s v="PROD-004"/>
    <x v="9"/>
    <n v="242"/>
    <n v="182.46"/>
    <n v="0"/>
    <s v="Compra"/>
    <s v="VisionParts"/>
    <n v="0"/>
    <n v="81.910562499999997"/>
    <n v="0"/>
    <n v="0"/>
  </r>
  <r>
    <n v="5855"/>
    <x v="859"/>
    <x v="2"/>
    <s v="PROD-008"/>
    <x v="5"/>
    <n v="273"/>
    <n v="44.69"/>
    <n v="0"/>
    <s v="Compra"/>
    <s v="PowerCell Co,"/>
    <n v="0"/>
    <n v="18.458651685393257"/>
    <n v="0"/>
    <n v="0"/>
  </r>
  <r>
    <n v="5856"/>
    <x v="859"/>
    <x v="0"/>
    <s v="PROD-002"/>
    <x v="2"/>
    <n v="-39"/>
    <n v="0"/>
    <n v="903.98"/>
    <s v="Venta"/>
    <s v="CorpTech Solutions"/>
    <n v="35255.22"/>
    <n v="206.67616747181975"/>
    <n v="8060.3705314009703"/>
    <n v="27194.84946859903"/>
  </r>
  <r>
    <n v="5857"/>
    <x v="859"/>
    <x v="0"/>
    <s v="PROD-010"/>
    <x v="4"/>
    <n v="-45"/>
    <n v="0"/>
    <n v="59.42"/>
    <s v="Venta"/>
    <s v="PC Gamers World"/>
    <n v="2673.9"/>
    <n v="10.520482758620702"/>
    <n v="473.42172413793156"/>
    <n v="2200.4782758620686"/>
  </r>
  <r>
    <n v="5858"/>
    <x v="860"/>
    <x v="2"/>
    <s v="PROD-005"/>
    <x v="8"/>
    <n v="252"/>
    <n v="118.11"/>
    <n v="0"/>
    <s v="Compra"/>
    <s v="TechSupplies Inc,"/>
    <n v="0"/>
    <n v="54.214840425531932"/>
    <n v="0"/>
    <n v="0"/>
  </r>
  <r>
    <n v="5859"/>
    <x v="860"/>
    <x v="2"/>
    <s v="PROD-010"/>
    <x v="4"/>
    <n v="76"/>
    <n v="25.41"/>
    <n v="0"/>
    <s v="Compra"/>
    <s v="TechSupplies Inc,"/>
    <n v="0"/>
    <n v="10.520482758620702"/>
    <n v="0"/>
    <n v="0"/>
  </r>
  <r>
    <n v="5860"/>
    <x v="860"/>
    <x v="2"/>
    <s v="PROD-005"/>
    <x v="8"/>
    <n v="81"/>
    <n v="117.62"/>
    <n v="0"/>
    <s v="Compra"/>
    <s v="Componentes Globales"/>
    <n v="0"/>
    <n v="54.214840425531932"/>
    <n v="0"/>
    <n v="0"/>
  </r>
  <r>
    <n v="5861"/>
    <x v="860"/>
    <x v="1"/>
    <s v="PROD-001"/>
    <x v="6"/>
    <n v="100"/>
    <n v="247.52"/>
    <n v="0"/>
    <s v="Fabricación"/>
    <s v="N/A"/>
    <n v="0"/>
    <n v="111.99406451612904"/>
    <n v="0"/>
    <n v="0"/>
  </r>
  <r>
    <n v="5862"/>
    <x v="860"/>
    <x v="0"/>
    <s v="PROD-007"/>
    <x v="0"/>
    <n v="-48"/>
    <n v="0"/>
    <n v="129.61000000000001"/>
    <s v="Venta"/>
    <s v="Global Office"/>
    <n v="6221.2800000000007"/>
    <n v="28.701865793780652"/>
    <n v="1377.6895581014712"/>
    <n v="4843.5904418985292"/>
  </r>
  <r>
    <n v="5863"/>
    <x v="860"/>
    <x v="2"/>
    <s v="PROD-004"/>
    <x v="9"/>
    <n v="296"/>
    <n v="183.14"/>
    <n v="0"/>
    <s v="Compra"/>
    <s v="VisionParts"/>
    <n v="0"/>
    <n v="81.910562499999997"/>
    <n v="0"/>
    <n v="0"/>
  </r>
  <r>
    <n v="5864"/>
    <x v="861"/>
    <x v="0"/>
    <s v="PROD-005"/>
    <x v="8"/>
    <n v="-33"/>
    <n v="0"/>
    <n v="218.71"/>
    <s v="Venta"/>
    <s v="CorpTech Solutions"/>
    <n v="7217.43"/>
    <n v="54.214840425531932"/>
    <n v="1789.0897340425538"/>
    <n v="5428.3402659574467"/>
  </r>
  <r>
    <n v="5865"/>
    <x v="861"/>
    <x v="1"/>
    <s v="PROD-009"/>
    <x v="3"/>
    <n v="91"/>
    <n v="150.03"/>
    <n v="0"/>
    <s v="Fabricación"/>
    <s v="N/A"/>
    <n v="0"/>
    <n v="66.956770642201846"/>
    <n v="0"/>
    <n v="0"/>
  </r>
  <r>
    <n v="5866"/>
    <x v="861"/>
    <x v="1"/>
    <s v="PROD-009"/>
    <x v="3"/>
    <n v="74"/>
    <n v="148.21"/>
    <n v="0"/>
    <s v="Fabricación"/>
    <s v="N/A"/>
    <n v="0"/>
    <n v="66.956770642201846"/>
    <n v="0"/>
    <n v="0"/>
  </r>
  <r>
    <n v="5867"/>
    <x v="861"/>
    <x v="0"/>
    <s v="PROD-009"/>
    <x v="3"/>
    <n v="-2"/>
    <n v="0"/>
    <n v="300.87"/>
    <s v="Venta"/>
    <s v="CorpTech Solutions"/>
    <n v="601.74"/>
    <n v="66.956770642201846"/>
    <n v="133.91354128440369"/>
    <n v="467.82645871559635"/>
  </r>
  <r>
    <n v="5868"/>
    <x v="861"/>
    <x v="1"/>
    <s v="PROD-002"/>
    <x v="2"/>
    <n v="89"/>
    <n v="458.18"/>
    <n v="0"/>
    <s v="Fabricación"/>
    <s v="N/A"/>
    <n v="0"/>
    <n v="206.67616747181975"/>
    <n v="0"/>
    <n v="0"/>
  </r>
  <r>
    <n v="5869"/>
    <x v="861"/>
    <x v="0"/>
    <s v="PROD-002"/>
    <x v="2"/>
    <n v="-10"/>
    <n v="0"/>
    <n v="896.6"/>
    <s v="Venta"/>
    <s v="Global Office"/>
    <n v="8966"/>
    <n v="206.67616747181975"/>
    <n v="2066.7616747181974"/>
    <n v="6899.2383252818026"/>
  </r>
  <r>
    <n v="5870"/>
    <x v="861"/>
    <x v="0"/>
    <s v="PROD-002"/>
    <x v="2"/>
    <n v="-16"/>
    <n v="0"/>
    <n v="900.49"/>
    <s v="Venta"/>
    <s v="PC Gamers World"/>
    <n v="14407.84"/>
    <n v="206.67616747181975"/>
    <n v="3306.818679549116"/>
    <n v="11101.021320450884"/>
  </r>
  <r>
    <n v="5871"/>
    <x v="862"/>
    <x v="2"/>
    <s v="PROD-003"/>
    <x v="1"/>
    <n v="236"/>
    <n v="85.26"/>
    <n v="0"/>
    <s v="Compra"/>
    <s v="TechSupplies Inc,"/>
    <n v="0"/>
    <n v="38.917210440456756"/>
    <n v="0"/>
    <n v="0"/>
  </r>
  <r>
    <n v="5872"/>
    <x v="862"/>
    <x v="2"/>
    <s v="PROD-006"/>
    <x v="7"/>
    <n v="241"/>
    <n v="36.22"/>
    <n v="0"/>
    <s v="Compra"/>
    <s v="PowerCell Co,"/>
    <n v="0"/>
    <n v="15.49574137931034"/>
    <n v="0"/>
    <n v="0"/>
  </r>
  <r>
    <n v="5873"/>
    <x v="862"/>
    <x v="0"/>
    <s v="PROD-008"/>
    <x v="5"/>
    <n v="-26"/>
    <n v="0"/>
    <n v="95.8"/>
    <s v="Venta"/>
    <s v="PC Gamers World"/>
    <n v="2490.7999999999997"/>
    <n v="18.458651685393257"/>
    <n v="479.92494382022466"/>
    <n v="2010.8750561797751"/>
  </r>
  <r>
    <n v="5874"/>
    <x v="862"/>
    <x v="1"/>
    <s v="PROD-001"/>
    <x v="6"/>
    <n v="75"/>
    <n v="252.31"/>
    <n v="0"/>
    <s v="Fabricación"/>
    <s v="N/A"/>
    <n v="0"/>
    <n v="111.99406451612904"/>
    <n v="0"/>
    <n v="0"/>
  </r>
  <r>
    <n v="5875"/>
    <x v="862"/>
    <x v="2"/>
    <s v="PROD-005"/>
    <x v="8"/>
    <n v="80"/>
    <n v="119.63"/>
    <n v="0"/>
    <s v="Compra"/>
    <s v="Componentes Globales"/>
    <n v="0"/>
    <n v="54.214840425531932"/>
    <n v="0"/>
    <n v="0"/>
  </r>
  <r>
    <n v="5876"/>
    <x v="862"/>
    <x v="2"/>
    <s v="PROD-007"/>
    <x v="0"/>
    <n v="161"/>
    <n v="66.2"/>
    <n v="0"/>
    <s v="Compra"/>
    <s v="PowerCell Co,"/>
    <n v="0"/>
    <n v="28.701865793780652"/>
    <n v="0"/>
    <n v="0"/>
  </r>
  <r>
    <n v="5877"/>
    <x v="862"/>
    <x v="0"/>
    <s v="PROD-003"/>
    <x v="1"/>
    <n v="-50"/>
    <n v="0"/>
    <n v="160.69"/>
    <s v="Venta"/>
    <s v="PC Gamers World"/>
    <n v="8034.5"/>
    <n v="38.917210440456756"/>
    <n v="1945.8605220228378"/>
    <n v="6088.6394779771617"/>
  </r>
  <r>
    <n v="5878"/>
    <x v="863"/>
    <x v="0"/>
    <s v="PROD-010"/>
    <x v="4"/>
    <n v="-15"/>
    <n v="0"/>
    <n v="59.57"/>
    <s v="Venta"/>
    <s v="PC Gamers World"/>
    <n v="893.55"/>
    <n v="10.520482758620702"/>
    <n v="157.80724137931054"/>
    <n v="735.74275862068941"/>
  </r>
  <r>
    <n v="5879"/>
    <x v="863"/>
    <x v="0"/>
    <s v="PROD-010"/>
    <x v="4"/>
    <n v="-47"/>
    <n v="0"/>
    <n v="59.91"/>
    <s v="Venta"/>
    <s v="Venta Directa Online"/>
    <n v="2815.77"/>
    <n v="10.520482758620702"/>
    <n v="494.46268965517299"/>
    <n v="2321.3073103448269"/>
  </r>
  <r>
    <n v="5880"/>
    <x v="863"/>
    <x v="2"/>
    <s v="PROD-007"/>
    <x v="0"/>
    <n v="177"/>
    <n v="64.11"/>
    <n v="0"/>
    <s v="Compra"/>
    <s v="PowerCell Co,"/>
    <n v="0"/>
    <n v="28.701865793780652"/>
    <n v="0"/>
    <n v="0"/>
  </r>
  <r>
    <n v="5881"/>
    <x v="863"/>
    <x v="2"/>
    <s v="PROD-006"/>
    <x v="7"/>
    <n v="64"/>
    <n v="35.35"/>
    <n v="0"/>
    <s v="Compra"/>
    <s v="TechSupplies Inc,"/>
    <n v="0"/>
    <n v="15.49574137931034"/>
    <n v="0"/>
    <n v="0"/>
  </r>
  <r>
    <n v="5882"/>
    <x v="863"/>
    <x v="1"/>
    <s v="PROD-009"/>
    <x v="3"/>
    <n v="26"/>
    <n v="152.4"/>
    <n v="0"/>
    <s v="Fabricación"/>
    <s v="N/A"/>
    <n v="0"/>
    <n v="66.956770642201846"/>
    <n v="0"/>
    <n v="0"/>
  </r>
  <r>
    <n v="5883"/>
    <x v="863"/>
    <x v="0"/>
    <s v="PROD-009"/>
    <x v="3"/>
    <n v="-2"/>
    <n v="0"/>
    <n v="297.22000000000003"/>
    <s v="Venta"/>
    <s v="PC Gamers World"/>
    <n v="594.44000000000005"/>
    <n v="66.956770642201846"/>
    <n v="133.91354128440369"/>
    <n v="460.52645871559639"/>
  </r>
  <r>
    <n v="5884"/>
    <x v="863"/>
    <x v="0"/>
    <s v="PROD-006"/>
    <x v="7"/>
    <n v="-39"/>
    <n v="0"/>
    <n v="79.94"/>
    <s v="Venta"/>
    <s v="Venta Directa Online"/>
    <n v="3117.66"/>
    <n v="15.49574137931034"/>
    <n v="604.33391379310331"/>
    <n v="2513.3260862068964"/>
  </r>
  <r>
    <n v="5885"/>
    <x v="864"/>
    <x v="2"/>
    <s v="PROD-005"/>
    <x v="8"/>
    <n v="233"/>
    <n v="119.32"/>
    <n v="0"/>
    <s v="Compra"/>
    <s v="VisionParts"/>
    <n v="0"/>
    <n v="54.214840425531932"/>
    <n v="0"/>
    <n v="0"/>
  </r>
  <r>
    <n v="5886"/>
    <x v="864"/>
    <x v="0"/>
    <s v="PROD-005"/>
    <x v="8"/>
    <n v="-45"/>
    <n v="0"/>
    <n v="219.83"/>
    <s v="Venta"/>
    <s v="CorpTech Solutions"/>
    <n v="9892.35"/>
    <n v="54.214840425531932"/>
    <n v="2439.6678191489368"/>
    <n v="7452.6821808510631"/>
  </r>
  <r>
    <n v="5887"/>
    <x v="864"/>
    <x v="0"/>
    <s v="PROD-003"/>
    <x v="1"/>
    <n v="-13"/>
    <n v="0"/>
    <n v="159.75"/>
    <s v="Venta"/>
    <s v="Venta Directa Online"/>
    <n v="2076.75"/>
    <n v="38.917210440456756"/>
    <n v="505.92373572593783"/>
    <n v="1570.8262642740622"/>
  </r>
  <r>
    <n v="5888"/>
    <x v="864"/>
    <x v="1"/>
    <s v="PROD-002"/>
    <x v="2"/>
    <n v="34"/>
    <n v="457.02"/>
    <n v="0"/>
    <s v="Fabricación"/>
    <s v="N/A"/>
    <n v="0"/>
    <n v="206.67616747181975"/>
    <n v="0"/>
    <n v="0"/>
  </r>
  <r>
    <n v="5889"/>
    <x v="864"/>
    <x v="0"/>
    <s v="PROD-001"/>
    <x v="6"/>
    <n v="-44"/>
    <n v="0"/>
    <n v="497.64"/>
    <s v="Venta"/>
    <s v="Venta Directa Online"/>
    <n v="21896.16"/>
    <n v="111.99406451612904"/>
    <n v="4927.738838709678"/>
    <n v="16968.421161290324"/>
  </r>
  <r>
    <n v="5890"/>
    <x v="864"/>
    <x v="0"/>
    <s v="PROD-010"/>
    <x v="4"/>
    <n v="-36"/>
    <n v="0"/>
    <n v="60.4"/>
    <s v="Venta"/>
    <s v="Venta Directa Online"/>
    <n v="2174.4"/>
    <n v="10.520482758620702"/>
    <n v="378.73737931034526"/>
    <n v="1795.6626206896549"/>
  </r>
  <r>
    <n v="5891"/>
    <x v="864"/>
    <x v="0"/>
    <s v="PROD-007"/>
    <x v="0"/>
    <n v="-42"/>
    <n v="0"/>
    <n v="131.19999999999999"/>
    <s v="Venta"/>
    <s v="CorpTech Solutions"/>
    <n v="5510.4"/>
    <n v="28.701865793780652"/>
    <n v="1205.4783633387874"/>
    <n v="4304.9216366612127"/>
  </r>
  <r>
    <n v="5892"/>
    <x v="865"/>
    <x v="2"/>
    <s v="PROD-003"/>
    <x v="1"/>
    <n v="254"/>
    <n v="84.85"/>
    <n v="0"/>
    <s v="Compra"/>
    <s v="VisionParts"/>
    <n v="0"/>
    <n v="38.917210440456756"/>
    <n v="0"/>
    <n v="0"/>
  </r>
  <r>
    <n v="5893"/>
    <x v="865"/>
    <x v="0"/>
    <s v="PROD-005"/>
    <x v="8"/>
    <n v="-32"/>
    <n v="0"/>
    <n v="221.7"/>
    <s v="Venta"/>
    <s v="EducaTech"/>
    <n v="7094.4"/>
    <n v="54.214840425531932"/>
    <n v="1734.8748936170218"/>
    <n v="5359.5251063829783"/>
  </r>
  <r>
    <n v="5894"/>
    <x v="865"/>
    <x v="2"/>
    <s v="PROD-004"/>
    <x v="9"/>
    <n v="215"/>
    <n v="179.95"/>
    <n v="0"/>
    <s v="Compra"/>
    <s v="PowerCell Co,"/>
    <n v="0"/>
    <n v="81.910562499999997"/>
    <n v="0"/>
    <n v="0"/>
  </r>
  <r>
    <n v="5895"/>
    <x v="865"/>
    <x v="0"/>
    <s v="PROD-002"/>
    <x v="2"/>
    <n v="-23"/>
    <n v="0"/>
    <n v="906.71"/>
    <s v="Venta"/>
    <s v="Venta Directa Online"/>
    <n v="20854.330000000002"/>
    <n v="206.67616747181975"/>
    <n v="4753.5518518518547"/>
    <n v="16100.778148148147"/>
  </r>
  <r>
    <n v="5896"/>
    <x v="865"/>
    <x v="0"/>
    <s v="PROD-006"/>
    <x v="7"/>
    <n v="-5"/>
    <n v="0"/>
    <n v="80.260000000000005"/>
    <s v="Venta"/>
    <s v="PC Gamers World"/>
    <n v="401.3"/>
    <n v="15.49574137931034"/>
    <n v="77.478706896551699"/>
    <n v="323.82129310344828"/>
  </r>
  <r>
    <n v="5897"/>
    <x v="865"/>
    <x v="0"/>
    <s v="PROD-001"/>
    <x v="6"/>
    <n v="-37"/>
    <n v="0"/>
    <n v="503.45"/>
    <s v="Venta"/>
    <s v="PC Gamers World"/>
    <n v="18627.649999999998"/>
    <n v="111.99406451612904"/>
    <n v="4143.7803870967746"/>
    <n v="14483.869612903223"/>
  </r>
  <r>
    <n v="5898"/>
    <x v="866"/>
    <x v="0"/>
    <s v="PROD-006"/>
    <x v="7"/>
    <n v="-28"/>
    <n v="0"/>
    <n v="80.56"/>
    <s v="Venta"/>
    <s v="PC Gamers World"/>
    <n v="2255.6800000000003"/>
    <n v="15.49574137931034"/>
    <n v="433.88075862068951"/>
    <n v="1821.7992413793108"/>
  </r>
  <r>
    <n v="5899"/>
    <x v="866"/>
    <x v="2"/>
    <s v="PROD-008"/>
    <x v="5"/>
    <n v="96"/>
    <n v="44.71"/>
    <n v="0"/>
    <s v="Compra"/>
    <s v="Componentes Globales"/>
    <n v="0"/>
    <n v="18.458651685393257"/>
    <n v="0"/>
    <n v="0"/>
  </r>
  <r>
    <n v="5900"/>
    <x v="866"/>
    <x v="2"/>
    <s v="PROD-008"/>
    <x v="5"/>
    <n v="178"/>
    <n v="45.9"/>
    <n v="0"/>
    <s v="Compra"/>
    <s v="PowerCell Co,"/>
    <n v="0"/>
    <n v="18.458651685393257"/>
    <n v="0"/>
    <n v="0"/>
  </r>
  <r>
    <n v="5901"/>
    <x v="866"/>
    <x v="0"/>
    <s v="PROD-009"/>
    <x v="3"/>
    <n v="-2"/>
    <n v="0"/>
    <n v="301.98"/>
    <s v="Venta"/>
    <s v="PC Gamers World"/>
    <n v="603.96"/>
    <n v="66.956770642201846"/>
    <n v="133.91354128440369"/>
    <n v="470.04645871559637"/>
  </r>
  <r>
    <n v="5902"/>
    <x v="866"/>
    <x v="1"/>
    <s v="PROD-009"/>
    <x v="3"/>
    <n v="37"/>
    <n v="149.79"/>
    <n v="0"/>
    <s v="Fabricación"/>
    <s v="N/A"/>
    <n v="0"/>
    <n v="66.956770642201846"/>
    <n v="0"/>
    <n v="0"/>
  </r>
  <r>
    <n v="5903"/>
    <x v="866"/>
    <x v="0"/>
    <s v="PROD-004"/>
    <x v="9"/>
    <n v="-19"/>
    <n v="0"/>
    <n v="350.94"/>
    <s v="Venta"/>
    <s v="CorpTech Solutions"/>
    <n v="6667.86"/>
    <n v="81.910562499999997"/>
    <n v="1556.3006874999999"/>
    <n v="5111.5593124999996"/>
  </r>
  <r>
    <n v="5904"/>
    <x v="866"/>
    <x v="0"/>
    <s v="PROD-006"/>
    <x v="7"/>
    <n v="-13"/>
    <n v="0"/>
    <n v="80.5"/>
    <s v="Venta"/>
    <s v="EducaTech"/>
    <n v="1046.5"/>
    <n v="15.49574137931034"/>
    <n v="201.44463793103444"/>
    <n v="845.05536206896556"/>
  </r>
  <r>
    <n v="5905"/>
    <x v="867"/>
    <x v="1"/>
    <s v="PROD-001"/>
    <x v="6"/>
    <n v="60"/>
    <n v="250.62"/>
    <n v="0"/>
    <s v="Fabricación"/>
    <s v="N/A"/>
    <n v="0"/>
    <n v="111.99406451612904"/>
    <n v="0"/>
    <n v="0"/>
  </r>
  <r>
    <n v="5906"/>
    <x v="867"/>
    <x v="0"/>
    <s v="PROD-005"/>
    <x v="8"/>
    <n v="-47"/>
    <n v="0"/>
    <n v="222.16"/>
    <s v="Venta"/>
    <s v="EducaTech"/>
    <n v="10441.52"/>
    <n v="54.214840425531932"/>
    <n v="2548.0975000000008"/>
    <n v="7893.4224999999997"/>
  </r>
  <r>
    <n v="5907"/>
    <x v="867"/>
    <x v="2"/>
    <s v="PROD-007"/>
    <x v="0"/>
    <n v="105"/>
    <n v="64.599999999999994"/>
    <n v="0"/>
    <s v="Compra"/>
    <s v="Componentes Globales"/>
    <n v="0"/>
    <n v="28.701865793780652"/>
    <n v="0"/>
    <n v="0"/>
  </r>
  <r>
    <n v="5908"/>
    <x v="867"/>
    <x v="0"/>
    <s v="PROD-002"/>
    <x v="2"/>
    <n v="-8"/>
    <n v="0"/>
    <n v="902.5"/>
    <s v="Venta"/>
    <s v="EducaTech"/>
    <n v="7220"/>
    <n v="206.67616747181975"/>
    <n v="1653.409339774558"/>
    <n v="5566.5906602254418"/>
  </r>
  <r>
    <n v="5909"/>
    <x v="867"/>
    <x v="2"/>
    <s v="PROD-004"/>
    <x v="9"/>
    <n v="224"/>
    <n v="179.56"/>
    <n v="0"/>
    <s v="Compra"/>
    <s v="VisionParts"/>
    <n v="0"/>
    <n v="81.910562499999997"/>
    <n v="0"/>
    <n v="0"/>
  </r>
  <r>
    <n v="5910"/>
    <x v="867"/>
    <x v="0"/>
    <s v="PROD-009"/>
    <x v="3"/>
    <n v="-2"/>
    <n v="0"/>
    <n v="300.58"/>
    <s v="Venta"/>
    <s v="Venta Directa Online"/>
    <n v="601.16"/>
    <n v="66.956770642201846"/>
    <n v="133.91354128440369"/>
    <n v="467.2464587155963"/>
  </r>
  <r>
    <n v="5911"/>
    <x v="867"/>
    <x v="2"/>
    <s v="PROD-003"/>
    <x v="1"/>
    <n v="221"/>
    <n v="85.74"/>
    <n v="0"/>
    <s v="Compra"/>
    <s v="PowerCell Co,"/>
    <n v="0"/>
    <n v="38.917210440456756"/>
    <n v="0"/>
    <n v="0"/>
  </r>
  <r>
    <n v="5912"/>
    <x v="868"/>
    <x v="0"/>
    <s v="PROD-010"/>
    <x v="4"/>
    <n v="-37"/>
    <n v="0"/>
    <n v="60.22"/>
    <s v="Venta"/>
    <s v="PC Gamers World"/>
    <n v="2228.14"/>
    <n v="10.520482758620702"/>
    <n v="389.25786206896595"/>
    <n v="1838.8821379310339"/>
  </r>
  <r>
    <n v="5913"/>
    <x v="868"/>
    <x v="2"/>
    <s v="PROD-004"/>
    <x v="9"/>
    <n v="278"/>
    <n v="181.38"/>
    <n v="0"/>
    <s v="Compra"/>
    <s v="VisionParts"/>
    <n v="0"/>
    <n v="81.910562499999997"/>
    <n v="0"/>
    <n v="0"/>
  </r>
  <r>
    <n v="5914"/>
    <x v="868"/>
    <x v="0"/>
    <s v="PROD-002"/>
    <x v="2"/>
    <n v="-10"/>
    <n v="0"/>
    <n v="897.52"/>
    <s v="Venta"/>
    <s v="PC Gamers World"/>
    <n v="8975.2000000000007"/>
    <n v="206.67616747181975"/>
    <n v="2066.7616747181974"/>
    <n v="6908.4383252818034"/>
  </r>
  <r>
    <n v="5915"/>
    <x v="868"/>
    <x v="2"/>
    <s v="PROD-004"/>
    <x v="9"/>
    <n v="154"/>
    <n v="182.17"/>
    <n v="0"/>
    <s v="Compra"/>
    <s v="PowerCell Co,"/>
    <n v="0"/>
    <n v="81.910562499999997"/>
    <n v="0"/>
    <n v="0"/>
  </r>
  <r>
    <n v="5916"/>
    <x v="868"/>
    <x v="0"/>
    <s v="PROD-006"/>
    <x v="7"/>
    <n v="-21"/>
    <n v="0"/>
    <n v="79.209999999999994"/>
    <s v="Venta"/>
    <s v="EducaTech"/>
    <n v="1663.4099999999999"/>
    <n v="15.49574137931034"/>
    <n v="325.41056896551714"/>
    <n v="1337.9994310344828"/>
  </r>
  <r>
    <n v="5917"/>
    <x v="868"/>
    <x v="0"/>
    <s v="PROD-006"/>
    <x v="7"/>
    <n v="-43"/>
    <n v="0"/>
    <n v="80.73"/>
    <s v="Venta"/>
    <s v="Global Office"/>
    <n v="3471.3900000000003"/>
    <n v="15.49574137931034"/>
    <n v="666.31687931034458"/>
    <n v="2805.0731206896558"/>
  </r>
  <r>
    <n v="5918"/>
    <x v="868"/>
    <x v="2"/>
    <s v="PROD-007"/>
    <x v="0"/>
    <n v="243"/>
    <n v="66.150000000000006"/>
    <n v="0"/>
    <s v="Compra"/>
    <s v="VisionParts"/>
    <n v="0"/>
    <n v="28.701865793780652"/>
    <n v="0"/>
    <n v="0"/>
  </r>
  <r>
    <n v="5919"/>
    <x v="869"/>
    <x v="0"/>
    <s v="PROD-010"/>
    <x v="4"/>
    <n v="-30"/>
    <n v="0"/>
    <n v="60.4"/>
    <s v="Venta"/>
    <s v="Venta Directa Online"/>
    <n v="1812"/>
    <n v="10.520482758620702"/>
    <n v="315.61448275862108"/>
    <n v="1496.3855172413789"/>
  </r>
  <r>
    <n v="5920"/>
    <x v="869"/>
    <x v="2"/>
    <s v="PROD-004"/>
    <x v="9"/>
    <n v="70"/>
    <n v="183.06"/>
    <n v="0"/>
    <s v="Compra"/>
    <s v="TechSupplies Inc,"/>
    <n v="0"/>
    <n v="81.910562499999997"/>
    <n v="0"/>
    <n v="0"/>
  </r>
  <r>
    <n v="5921"/>
    <x v="869"/>
    <x v="1"/>
    <s v="PROD-009"/>
    <x v="3"/>
    <n v="90"/>
    <n v="149.54"/>
    <n v="0"/>
    <s v="Fabricación"/>
    <s v="N/A"/>
    <n v="0"/>
    <n v="66.956770642201846"/>
    <n v="0"/>
    <n v="0"/>
  </r>
  <r>
    <n v="5922"/>
    <x v="869"/>
    <x v="2"/>
    <s v="PROD-004"/>
    <x v="9"/>
    <n v="175"/>
    <n v="177.8"/>
    <n v="0"/>
    <s v="Compra"/>
    <s v="TechSupplies Inc,"/>
    <n v="0"/>
    <n v="81.910562499999997"/>
    <n v="0"/>
    <n v="0"/>
  </r>
  <r>
    <n v="5923"/>
    <x v="869"/>
    <x v="0"/>
    <s v="PROD-005"/>
    <x v="8"/>
    <n v="-26"/>
    <n v="0"/>
    <n v="221.81"/>
    <s v="Venta"/>
    <s v="CorpTech Solutions"/>
    <n v="5767.06"/>
    <n v="54.214840425531932"/>
    <n v="1409.5858510638302"/>
    <n v="4357.4741489361704"/>
  </r>
  <r>
    <n v="5924"/>
    <x v="869"/>
    <x v="0"/>
    <s v="PROD-003"/>
    <x v="1"/>
    <n v="-10"/>
    <n v="0"/>
    <n v="159.72999999999999"/>
    <s v="Venta"/>
    <s v="EducaTech"/>
    <n v="1597.3"/>
    <n v="38.917210440456756"/>
    <n v="389.17210440456756"/>
    <n v="1208.1278955954324"/>
  </r>
  <r>
    <n v="5925"/>
    <x v="869"/>
    <x v="0"/>
    <s v="PROD-004"/>
    <x v="9"/>
    <n v="-50"/>
    <n v="0"/>
    <n v="349.31"/>
    <s v="Venta"/>
    <s v="Venta Directa Online"/>
    <n v="17465.5"/>
    <n v="81.910562499999997"/>
    <n v="4095.5281249999998"/>
    <n v="13369.971874999999"/>
  </r>
  <r>
    <n v="5926"/>
    <x v="870"/>
    <x v="0"/>
    <s v="PROD-010"/>
    <x v="4"/>
    <n v="-13"/>
    <n v="0"/>
    <n v="59.44"/>
    <s v="Venta"/>
    <s v="EducaTech"/>
    <n v="772.72"/>
    <n v="10.520482758620702"/>
    <n v="136.76627586206911"/>
    <n v="635.95372413793098"/>
  </r>
  <r>
    <n v="5927"/>
    <x v="870"/>
    <x v="1"/>
    <s v="PROD-001"/>
    <x v="6"/>
    <n v="55"/>
    <n v="246.09"/>
    <n v="0"/>
    <s v="Fabricación"/>
    <s v="N/A"/>
    <n v="0"/>
    <n v="111.99406451612904"/>
    <n v="0"/>
    <n v="0"/>
  </r>
  <r>
    <n v="5928"/>
    <x v="870"/>
    <x v="2"/>
    <s v="PROD-007"/>
    <x v="0"/>
    <n v="123"/>
    <n v="65.55"/>
    <n v="0"/>
    <s v="Compra"/>
    <s v="TechSupplies Inc,"/>
    <n v="0"/>
    <n v="28.701865793780652"/>
    <n v="0"/>
    <n v="0"/>
  </r>
  <r>
    <n v="5929"/>
    <x v="870"/>
    <x v="0"/>
    <s v="PROD-009"/>
    <x v="3"/>
    <n v="-1"/>
    <n v="0"/>
    <n v="296.43"/>
    <s v="Venta"/>
    <s v="Venta Directa Online"/>
    <n v="296.43"/>
    <n v="66.956770642201846"/>
    <n v="66.956770642201846"/>
    <n v="229.47322935779817"/>
  </r>
  <r>
    <n v="5930"/>
    <x v="870"/>
    <x v="2"/>
    <s v="PROD-003"/>
    <x v="1"/>
    <n v="208"/>
    <n v="86.97"/>
    <n v="0"/>
    <s v="Compra"/>
    <s v="PowerCell Co,"/>
    <n v="0"/>
    <n v="38.917210440456756"/>
    <n v="0"/>
    <n v="0"/>
  </r>
  <r>
    <n v="5931"/>
    <x v="870"/>
    <x v="2"/>
    <s v="PROD-003"/>
    <x v="1"/>
    <n v="78"/>
    <n v="86.01"/>
    <n v="0"/>
    <s v="Compra"/>
    <s v="VisionParts"/>
    <n v="0"/>
    <n v="38.917210440456756"/>
    <n v="0"/>
    <n v="0"/>
  </r>
  <r>
    <n v="5932"/>
    <x v="871"/>
    <x v="2"/>
    <s v="PROD-006"/>
    <x v="7"/>
    <n v="188"/>
    <n v="35.22"/>
    <n v="0"/>
    <s v="Compra"/>
    <s v="Componentes Globales"/>
    <n v="0"/>
    <n v="15.49574137931034"/>
    <n v="0"/>
    <n v="0"/>
  </r>
  <r>
    <n v="5933"/>
    <x v="871"/>
    <x v="0"/>
    <s v="PROD-008"/>
    <x v="5"/>
    <n v="-35"/>
    <n v="0"/>
    <n v="94.54"/>
    <s v="Venta"/>
    <s v="EducaTech"/>
    <n v="3308.9"/>
    <n v="18.458651685393257"/>
    <n v="646.05280898876401"/>
    <n v="2662.8471910112362"/>
  </r>
  <r>
    <n v="5934"/>
    <x v="871"/>
    <x v="0"/>
    <s v="PROD-001"/>
    <x v="6"/>
    <n v="-44"/>
    <n v="0"/>
    <n v="496.67"/>
    <s v="Venta"/>
    <s v="Global Office"/>
    <n v="21853.48"/>
    <n v="111.99406451612904"/>
    <n v="4927.738838709678"/>
    <n v="16925.741161290323"/>
  </r>
  <r>
    <n v="5935"/>
    <x v="871"/>
    <x v="0"/>
    <s v="PROD-002"/>
    <x v="2"/>
    <n v="-22"/>
    <n v="0"/>
    <n v="900.67"/>
    <s v="Venta"/>
    <s v="Global Office"/>
    <n v="19814.739999999998"/>
    <n v="206.67616747181975"/>
    <n v="4546.8756843800347"/>
    <n v="15267.864315619963"/>
  </r>
  <r>
    <n v="5936"/>
    <x v="871"/>
    <x v="1"/>
    <s v="PROD-002"/>
    <x v="2"/>
    <n v="80"/>
    <n v="450.75"/>
    <n v="0"/>
    <s v="Fabricación"/>
    <s v="N/A"/>
    <n v="0"/>
    <n v="206.67616747181975"/>
    <n v="0"/>
    <n v="0"/>
  </r>
  <r>
    <n v="5937"/>
    <x v="871"/>
    <x v="2"/>
    <s v="PROD-008"/>
    <x v="5"/>
    <n v="57"/>
    <n v="44.52"/>
    <n v="0"/>
    <s v="Compra"/>
    <s v="VisionParts"/>
    <n v="0"/>
    <n v="18.458651685393257"/>
    <n v="0"/>
    <n v="0"/>
  </r>
  <r>
    <n v="5938"/>
    <x v="871"/>
    <x v="0"/>
    <s v="PROD-010"/>
    <x v="4"/>
    <n v="-9"/>
    <n v="0"/>
    <n v="59.42"/>
    <s v="Venta"/>
    <s v="EducaTech"/>
    <n v="534.78"/>
    <n v="10.520482758620702"/>
    <n v="94.684344827586315"/>
    <n v="440.09565517241367"/>
  </r>
  <r>
    <n v="5939"/>
    <x v="872"/>
    <x v="2"/>
    <s v="PROD-008"/>
    <x v="5"/>
    <n v="125"/>
    <n v="44.74"/>
    <n v="0"/>
    <s v="Compra"/>
    <s v="Componentes Globales"/>
    <n v="0"/>
    <n v="18.458651685393257"/>
    <n v="0"/>
    <n v="0"/>
  </r>
  <r>
    <n v="5940"/>
    <x v="872"/>
    <x v="2"/>
    <s v="PROD-006"/>
    <x v="7"/>
    <n v="294"/>
    <n v="36.42"/>
    <n v="0"/>
    <s v="Compra"/>
    <s v="VisionParts"/>
    <n v="0"/>
    <n v="15.49574137931034"/>
    <n v="0"/>
    <n v="0"/>
  </r>
  <r>
    <n v="5941"/>
    <x v="872"/>
    <x v="2"/>
    <s v="PROD-005"/>
    <x v="8"/>
    <n v="286"/>
    <n v="120.98"/>
    <n v="0"/>
    <s v="Compra"/>
    <s v="PowerCell Co,"/>
    <n v="0"/>
    <n v="54.214840425531932"/>
    <n v="0"/>
    <n v="0"/>
  </r>
  <r>
    <n v="5942"/>
    <x v="872"/>
    <x v="2"/>
    <s v="PROD-008"/>
    <x v="5"/>
    <n v="81"/>
    <n v="45.51"/>
    <n v="0"/>
    <s v="Compra"/>
    <s v="VisionParts"/>
    <n v="0"/>
    <n v="18.458651685393257"/>
    <n v="0"/>
    <n v="0"/>
  </r>
  <r>
    <n v="5943"/>
    <x v="872"/>
    <x v="0"/>
    <s v="PROD-007"/>
    <x v="0"/>
    <n v="-42"/>
    <n v="0"/>
    <n v="128.75"/>
    <s v="Venta"/>
    <s v="PC Gamers World"/>
    <n v="5407.5"/>
    <n v="28.701865793780652"/>
    <n v="1205.4783633387874"/>
    <n v="4202.0216366612131"/>
  </r>
  <r>
    <n v="5944"/>
    <x v="872"/>
    <x v="0"/>
    <s v="PROD-002"/>
    <x v="2"/>
    <n v="-27"/>
    <n v="0"/>
    <n v="892.42"/>
    <s v="Venta"/>
    <s v="Global Office"/>
    <n v="24095.34"/>
    <n v="206.67616747181975"/>
    <n v="5580.2565217391329"/>
    <n v="18515.083478260865"/>
  </r>
  <r>
    <n v="5945"/>
    <x v="872"/>
    <x v="0"/>
    <s v="PROD-004"/>
    <x v="9"/>
    <n v="-46"/>
    <n v="0"/>
    <n v="352.5"/>
    <s v="Venta"/>
    <s v="EducaTech"/>
    <n v="16215"/>
    <n v="81.910562499999997"/>
    <n v="3767.8858749999999"/>
    <n v="12447.114125"/>
  </r>
  <r>
    <n v="5946"/>
    <x v="873"/>
    <x v="0"/>
    <s v="PROD-004"/>
    <x v="9"/>
    <n v="-5"/>
    <n v="0"/>
    <n v="346.38"/>
    <s v="Venta"/>
    <s v="EducaTech"/>
    <n v="1731.9"/>
    <n v="81.910562499999997"/>
    <n v="409.55281249999996"/>
    <n v="1322.3471875"/>
  </r>
  <r>
    <n v="5947"/>
    <x v="873"/>
    <x v="2"/>
    <s v="PROD-004"/>
    <x v="9"/>
    <n v="231"/>
    <n v="180.21"/>
    <n v="0"/>
    <s v="Compra"/>
    <s v="Componentes Globales"/>
    <n v="0"/>
    <n v="81.910562499999997"/>
    <n v="0"/>
    <n v="0"/>
  </r>
  <r>
    <n v="5948"/>
    <x v="873"/>
    <x v="2"/>
    <s v="PROD-006"/>
    <x v="7"/>
    <n v="279"/>
    <n v="36.07"/>
    <n v="0"/>
    <s v="Compra"/>
    <s v="VisionParts"/>
    <n v="0"/>
    <n v="15.49574137931034"/>
    <n v="0"/>
    <n v="0"/>
  </r>
  <r>
    <n v="5949"/>
    <x v="873"/>
    <x v="0"/>
    <s v="PROD-008"/>
    <x v="5"/>
    <n v="-49"/>
    <n v="0"/>
    <n v="95.01"/>
    <s v="Venta"/>
    <s v="CorpTech Solutions"/>
    <n v="4655.4900000000007"/>
    <n v="18.458651685393257"/>
    <n v="904.47393258426962"/>
    <n v="3751.016067415731"/>
  </r>
  <r>
    <n v="5950"/>
    <x v="873"/>
    <x v="0"/>
    <s v="PROD-008"/>
    <x v="5"/>
    <n v="-31"/>
    <n v="0"/>
    <n v="95.66"/>
    <s v="Venta"/>
    <s v="CorpTech Solutions"/>
    <n v="2965.46"/>
    <n v="18.458651685393257"/>
    <n v="572.2182022471909"/>
    <n v="2393.2417977528094"/>
  </r>
  <r>
    <n v="5951"/>
    <x v="873"/>
    <x v="2"/>
    <s v="PROD-008"/>
    <x v="5"/>
    <n v="256"/>
    <n v="45.2"/>
    <n v="0"/>
    <s v="Compra"/>
    <s v="TechSupplies Inc,"/>
    <n v="0"/>
    <n v="18.458651685393257"/>
    <n v="0"/>
    <n v="0"/>
  </r>
  <r>
    <n v="5952"/>
    <x v="873"/>
    <x v="2"/>
    <s v="PROD-007"/>
    <x v="0"/>
    <n v="153"/>
    <n v="65.069999999999993"/>
    <n v="0"/>
    <s v="Compra"/>
    <s v="Componentes Globales"/>
    <n v="0"/>
    <n v="28.701865793780652"/>
    <n v="0"/>
    <n v="0"/>
  </r>
  <r>
    <n v="5953"/>
    <x v="874"/>
    <x v="0"/>
    <s v="PROD-003"/>
    <x v="1"/>
    <n v="-10"/>
    <n v="0"/>
    <n v="158.9"/>
    <s v="Venta"/>
    <s v="PC Gamers World"/>
    <n v="1589"/>
    <n v="38.917210440456756"/>
    <n v="389.17210440456756"/>
    <n v="1199.8278955954324"/>
  </r>
  <r>
    <n v="5954"/>
    <x v="874"/>
    <x v="0"/>
    <s v="PROD-003"/>
    <x v="1"/>
    <n v="-36"/>
    <n v="0"/>
    <n v="160.58000000000001"/>
    <s v="Venta"/>
    <s v="Venta Directa Online"/>
    <n v="5780.88"/>
    <n v="38.917210440456756"/>
    <n v="1401.0195758564432"/>
    <n v="4379.8604241435569"/>
  </r>
  <r>
    <n v="5955"/>
    <x v="874"/>
    <x v="0"/>
    <s v="PROD-003"/>
    <x v="1"/>
    <n v="-15"/>
    <n v="0"/>
    <n v="159.37"/>
    <s v="Venta"/>
    <s v="CorpTech Solutions"/>
    <n v="2390.5500000000002"/>
    <n v="38.917210440456756"/>
    <n v="583.75815660685134"/>
    <n v="1806.7918433931488"/>
  </r>
  <r>
    <n v="5956"/>
    <x v="874"/>
    <x v="2"/>
    <s v="PROD-003"/>
    <x v="1"/>
    <n v="154"/>
    <n v="83.95"/>
    <n v="0"/>
    <s v="Compra"/>
    <s v="VisionParts"/>
    <n v="0"/>
    <n v="38.917210440456756"/>
    <n v="0"/>
    <n v="0"/>
  </r>
  <r>
    <n v="5957"/>
    <x v="874"/>
    <x v="1"/>
    <s v="PROD-009"/>
    <x v="3"/>
    <n v="75"/>
    <n v="150.96"/>
    <n v="0"/>
    <s v="Fabricación"/>
    <s v="N/A"/>
    <n v="0"/>
    <n v="66.956770642201846"/>
    <n v="0"/>
    <n v="0"/>
  </r>
  <r>
    <n v="5958"/>
    <x v="874"/>
    <x v="2"/>
    <s v="PROD-005"/>
    <x v="8"/>
    <n v="116"/>
    <n v="120.75"/>
    <n v="0"/>
    <s v="Compra"/>
    <s v="VisionParts"/>
    <n v="0"/>
    <n v="54.214840425531932"/>
    <n v="0"/>
    <n v="0"/>
  </r>
  <r>
    <n v="5959"/>
    <x v="874"/>
    <x v="0"/>
    <s v="PROD-007"/>
    <x v="0"/>
    <n v="-34"/>
    <n v="0"/>
    <n v="129.26"/>
    <s v="Venta"/>
    <s v="Venta Directa Online"/>
    <n v="4394.84"/>
    <n v="28.701865793780652"/>
    <n v="975.86343698854216"/>
    <n v="3418.976563011458"/>
  </r>
  <r>
    <n v="5960"/>
    <x v="875"/>
    <x v="0"/>
    <s v="PROD-008"/>
    <x v="5"/>
    <n v="-6"/>
    <n v="0"/>
    <n v="95.18"/>
    <s v="Venta"/>
    <s v="Global Office"/>
    <n v="571.08000000000004"/>
    <n v="18.458651685393257"/>
    <n v="110.75191011235954"/>
    <n v="460.32808988764049"/>
  </r>
  <r>
    <n v="5961"/>
    <x v="875"/>
    <x v="0"/>
    <s v="PROD-007"/>
    <x v="0"/>
    <n v="-44"/>
    <n v="0"/>
    <n v="129.76"/>
    <s v="Venta"/>
    <s v="Global Office"/>
    <n v="5709.44"/>
    <n v="28.701865793780652"/>
    <n v="1262.8820949263486"/>
    <n v="4446.5579050736505"/>
  </r>
  <r>
    <n v="5962"/>
    <x v="875"/>
    <x v="0"/>
    <s v="PROD-007"/>
    <x v="0"/>
    <n v="-20"/>
    <n v="0"/>
    <n v="131.19999999999999"/>
    <s v="Venta"/>
    <s v="Venta Directa Online"/>
    <n v="2624"/>
    <n v="28.701865793780652"/>
    <n v="574.03731587561299"/>
    <n v="2049.9626841243871"/>
  </r>
  <r>
    <n v="5963"/>
    <x v="875"/>
    <x v="0"/>
    <s v="PROD-001"/>
    <x v="6"/>
    <n v="-15"/>
    <n v="0"/>
    <n v="503.54"/>
    <s v="Venta"/>
    <s v="CorpTech Solutions"/>
    <n v="7553.1"/>
    <n v="111.99406451612904"/>
    <n v="1679.9109677419356"/>
    <n v="5873.1890322580648"/>
  </r>
  <r>
    <n v="5964"/>
    <x v="875"/>
    <x v="0"/>
    <s v="PROD-005"/>
    <x v="8"/>
    <n v="-40"/>
    <n v="0"/>
    <n v="221.88"/>
    <s v="Venta"/>
    <s v="Global Office"/>
    <n v="8875.2000000000007"/>
    <n v="54.214840425531932"/>
    <n v="2168.5936170212772"/>
    <n v="6706.6063829787236"/>
  </r>
  <r>
    <n v="5965"/>
    <x v="875"/>
    <x v="2"/>
    <s v="PROD-010"/>
    <x v="4"/>
    <n v="127"/>
    <n v="24.77"/>
    <n v="0"/>
    <s v="Compra"/>
    <s v="TechSupplies Inc,"/>
    <n v="0"/>
    <n v="10.520482758620702"/>
    <n v="0"/>
    <n v="0"/>
  </r>
  <r>
    <n v="5966"/>
    <x v="876"/>
    <x v="0"/>
    <s v="PROD-007"/>
    <x v="0"/>
    <n v="-46"/>
    <n v="0"/>
    <n v="131.13"/>
    <s v="Venta"/>
    <s v="PC Gamers World"/>
    <n v="6031.98"/>
    <n v="28.701865793780652"/>
    <n v="1320.28582651391"/>
    <n v="4711.6941734860893"/>
  </r>
  <r>
    <n v="5967"/>
    <x v="876"/>
    <x v="0"/>
    <s v="PROD-005"/>
    <x v="8"/>
    <n v="-33"/>
    <n v="0"/>
    <n v="219.51"/>
    <s v="Venta"/>
    <s v="CorpTech Solutions"/>
    <n v="7243.83"/>
    <n v="54.214840425531932"/>
    <n v="1789.0897340425538"/>
    <n v="5454.7402659574464"/>
  </r>
  <r>
    <n v="5968"/>
    <x v="876"/>
    <x v="0"/>
    <s v="PROD-003"/>
    <x v="1"/>
    <n v="-15"/>
    <n v="0"/>
    <n v="161.04"/>
    <s v="Venta"/>
    <s v="Venta Directa Online"/>
    <n v="2415.6"/>
    <n v="38.917210440456756"/>
    <n v="583.75815660685134"/>
    <n v="1831.8418433931486"/>
  </r>
  <r>
    <n v="5969"/>
    <x v="876"/>
    <x v="2"/>
    <s v="PROD-008"/>
    <x v="5"/>
    <n v="152"/>
    <n v="44.89"/>
    <n v="0"/>
    <s v="Compra"/>
    <s v="PowerCell Co,"/>
    <n v="0"/>
    <n v="18.458651685393257"/>
    <n v="0"/>
    <n v="0"/>
  </r>
  <r>
    <n v="5970"/>
    <x v="876"/>
    <x v="0"/>
    <s v="PROD-007"/>
    <x v="0"/>
    <n v="-14"/>
    <n v="0"/>
    <n v="129.85"/>
    <s v="Venta"/>
    <s v="EducaTech"/>
    <n v="1817.8999999999999"/>
    <n v="28.701865793780652"/>
    <n v="401.82612111292912"/>
    <n v="1416.0738788870708"/>
  </r>
  <r>
    <n v="5971"/>
    <x v="876"/>
    <x v="1"/>
    <s v="PROD-009"/>
    <x v="3"/>
    <n v="43"/>
    <n v="148.65"/>
    <n v="0"/>
    <s v="Fabricación"/>
    <s v="N/A"/>
    <n v="0"/>
    <n v="66.956770642201846"/>
    <n v="0"/>
    <n v="0"/>
  </r>
  <r>
    <n v="5972"/>
    <x v="876"/>
    <x v="0"/>
    <s v="PROD-006"/>
    <x v="7"/>
    <n v="-29"/>
    <n v="0"/>
    <n v="79.33"/>
    <s v="Venta"/>
    <s v="EducaTech"/>
    <n v="2300.5700000000002"/>
    <n v="15.49574137931034"/>
    <n v="449.37649999999985"/>
    <n v="1851.1935000000003"/>
  </r>
  <r>
    <n v="5973"/>
    <x v="877"/>
    <x v="2"/>
    <s v="PROD-004"/>
    <x v="9"/>
    <n v="202"/>
    <n v="181.87"/>
    <n v="0"/>
    <s v="Compra"/>
    <s v="PowerCell Co,"/>
    <n v="0"/>
    <n v="81.910562499999997"/>
    <n v="0"/>
    <n v="0"/>
  </r>
  <r>
    <n v="5974"/>
    <x v="877"/>
    <x v="0"/>
    <s v="PROD-006"/>
    <x v="7"/>
    <n v="-26"/>
    <n v="0"/>
    <n v="80.78"/>
    <s v="Venta"/>
    <s v="Venta Directa Online"/>
    <n v="2100.2800000000002"/>
    <n v="15.49574137931034"/>
    <n v="402.88927586206887"/>
    <n v="1697.3907241379313"/>
  </r>
  <r>
    <n v="5975"/>
    <x v="877"/>
    <x v="2"/>
    <s v="PROD-005"/>
    <x v="8"/>
    <n v="222"/>
    <n v="119.54"/>
    <n v="0"/>
    <s v="Compra"/>
    <s v="Componentes Globales"/>
    <n v="0"/>
    <n v="54.214840425531932"/>
    <n v="0"/>
    <n v="0"/>
  </r>
  <r>
    <n v="5976"/>
    <x v="877"/>
    <x v="0"/>
    <s v="PROD-002"/>
    <x v="2"/>
    <n v="-7"/>
    <n v="0"/>
    <n v="897.41"/>
    <s v="Venta"/>
    <s v="EducaTech"/>
    <n v="6281.87"/>
    <n v="206.67616747181975"/>
    <n v="1446.7331723027382"/>
    <n v="4835.1368276972617"/>
  </r>
  <r>
    <n v="5977"/>
    <x v="877"/>
    <x v="2"/>
    <s v="PROD-010"/>
    <x v="4"/>
    <n v="143"/>
    <n v="25.1"/>
    <n v="0"/>
    <s v="Compra"/>
    <s v="Componentes Globales"/>
    <n v="0"/>
    <n v="10.520482758620702"/>
    <n v="0"/>
    <n v="0"/>
  </r>
  <r>
    <n v="5978"/>
    <x v="877"/>
    <x v="2"/>
    <s v="PROD-005"/>
    <x v="8"/>
    <n v="52"/>
    <n v="118.58"/>
    <n v="0"/>
    <s v="Compra"/>
    <s v="PowerCell Co,"/>
    <n v="0"/>
    <n v="54.214840425531932"/>
    <n v="0"/>
    <n v="0"/>
  </r>
  <r>
    <n v="5979"/>
    <x v="877"/>
    <x v="0"/>
    <s v="PROD-002"/>
    <x v="2"/>
    <n v="-50"/>
    <n v="0"/>
    <n v="900.64"/>
    <s v="Venta"/>
    <s v="EducaTech"/>
    <n v="45032"/>
    <n v="206.67616747181975"/>
    <n v="10333.808373590988"/>
    <n v="34698.19162640901"/>
  </r>
  <r>
    <n v="5980"/>
    <x v="878"/>
    <x v="2"/>
    <s v="PROD-006"/>
    <x v="7"/>
    <n v="81"/>
    <n v="35.17"/>
    <n v="0"/>
    <s v="Compra"/>
    <s v="PowerCell Co,"/>
    <n v="0"/>
    <n v="15.49574137931034"/>
    <n v="0"/>
    <n v="0"/>
  </r>
  <r>
    <n v="5981"/>
    <x v="878"/>
    <x v="0"/>
    <s v="PROD-006"/>
    <x v="7"/>
    <n v="-40"/>
    <n v="0"/>
    <n v="80.44"/>
    <s v="Venta"/>
    <s v="Venta Directa Online"/>
    <n v="3217.6"/>
    <n v="15.49574137931034"/>
    <n v="619.8296551724136"/>
    <n v="2597.7703448275861"/>
  </r>
  <r>
    <n v="5982"/>
    <x v="878"/>
    <x v="0"/>
    <s v="PROD-002"/>
    <x v="2"/>
    <n v="-18"/>
    <n v="0"/>
    <n v="907.21"/>
    <s v="Venta"/>
    <s v="PC Gamers World"/>
    <n v="16329.78"/>
    <n v="206.67616747181975"/>
    <n v="3720.1710144927556"/>
    <n v="12609.608985507246"/>
  </r>
  <r>
    <n v="5983"/>
    <x v="878"/>
    <x v="0"/>
    <s v="PROD-007"/>
    <x v="0"/>
    <n v="-32"/>
    <n v="0"/>
    <n v="130.34"/>
    <s v="Venta"/>
    <s v="CorpTech Solutions"/>
    <n v="4170.88"/>
    <n v="28.701865793780652"/>
    <n v="918.45970540098085"/>
    <n v="3252.4202945990191"/>
  </r>
  <r>
    <n v="5984"/>
    <x v="878"/>
    <x v="0"/>
    <s v="PROD-008"/>
    <x v="5"/>
    <n v="-21"/>
    <n v="0"/>
    <n v="94.65"/>
    <s v="Venta"/>
    <s v="Venta Directa Online"/>
    <n v="1987.65"/>
    <n v="18.458651685393257"/>
    <n v="387.63168539325841"/>
    <n v="1600.0183146067416"/>
  </r>
  <r>
    <n v="5985"/>
    <x v="878"/>
    <x v="0"/>
    <s v="PROD-001"/>
    <x v="6"/>
    <n v="-12"/>
    <n v="0"/>
    <n v="504.11"/>
    <s v="Venta"/>
    <s v="Global Office"/>
    <n v="6049.32"/>
    <n v="111.99406451612904"/>
    <n v="1343.9287741935486"/>
    <n v="4705.3912258064511"/>
  </r>
  <r>
    <n v="5986"/>
    <x v="878"/>
    <x v="0"/>
    <s v="PROD-001"/>
    <x v="6"/>
    <n v="-37"/>
    <n v="0"/>
    <n v="499.55"/>
    <s v="Venta"/>
    <s v="PC Gamers World"/>
    <n v="18483.350000000002"/>
    <n v="111.99406451612904"/>
    <n v="4143.7803870967746"/>
    <n v="14339.569612903228"/>
  </r>
  <r>
    <n v="5987"/>
    <x v="879"/>
    <x v="0"/>
    <s v="PROD-004"/>
    <x v="9"/>
    <n v="-43"/>
    <n v="0"/>
    <n v="352.46"/>
    <s v="Venta"/>
    <s v="EducaTech"/>
    <n v="15155.779999999999"/>
    <n v="81.910562499999997"/>
    <n v="3522.1541874999998"/>
    <n v="11633.625812499999"/>
  </r>
  <r>
    <n v="5988"/>
    <x v="879"/>
    <x v="1"/>
    <s v="PROD-009"/>
    <x v="3"/>
    <n v="94"/>
    <n v="147.09"/>
    <n v="0"/>
    <s v="Fabricación"/>
    <s v="N/A"/>
    <n v="0"/>
    <n v="66.956770642201846"/>
    <n v="0"/>
    <n v="0"/>
  </r>
  <r>
    <n v="5989"/>
    <x v="879"/>
    <x v="0"/>
    <s v="PROD-004"/>
    <x v="9"/>
    <n v="-21"/>
    <n v="0"/>
    <n v="347.25"/>
    <s v="Venta"/>
    <s v="Venta Directa Online"/>
    <n v="7292.25"/>
    <n v="81.910562499999997"/>
    <n v="1720.1218125"/>
    <n v="5572.1281875000004"/>
  </r>
  <r>
    <n v="5990"/>
    <x v="879"/>
    <x v="0"/>
    <s v="PROD-008"/>
    <x v="5"/>
    <n v="-25"/>
    <n v="0"/>
    <n v="95.21"/>
    <s v="Venta"/>
    <s v="Global Office"/>
    <n v="2380.25"/>
    <n v="18.458651685393257"/>
    <n v="461.46629213483141"/>
    <n v="1918.7837078651687"/>
  </r>
  <r>
    <n v="5991"/>
    <x v="879"/>
    <x v="0"/>
    <s v="PROD-006"/>
    <x v="7"/>
    <n v="-12"/>
    <n v="0"/>
    <n v="80.099999999999994"/>
    <s v="Venta"/>
    <s v="PC Gamers World"/>
    <n v="961.19999999999993"/>
    <n v="15.49574137931034"/>
    <n v="185.94889655172409"/>
    <n v="775.2511034482759"/>
  </r>
  <r>
    <n v="5992"/>
    <x v="879"/>
    <x v="2"/>
    <s v="PROD-005"/>
    <x v="8"/>
    <n v="149"/>
    <n v="120.07"/>
    <n v="0"/>
    <s v="Compra"/>
    <s v="TechSupplies Inc,"/>
    <n v="0"/>
    <n v="54.214840425531932"/>
    <n v="0"/>
    <n v="0"/>
  </r>
  <r>
    <n v="5993"/>
    <x v="879"/>
    <x v="0"/>
    <s v="PROD-010"/>
    <x v="4"/>
    <n v="-32"/>
    <n v="0"/>
    <n v="60"/>
    <s v="Venta"/>
    <s v="PC Gamers World"/>
    <n v="1920"/>
    <n v="10.520482758620702"/>
    <n v="336.65544827586245"/>
    <n v="1583.3445517241375"/>
  </r>
  <r>
    <n v="5994"/>
    <x v="880"/>
    <x v="1"/>
    <s v="PROD-009"/>
    <x v="3"/>
    <n v="31"/>
    <n v="152.35"/>
    <n v="0"/>
    <s v="Fabricación"/>
    <s v="N/A"/>
    <n v="0"/>
    <n v="66.956770642201846"/>
    <n v="0"/>
    <n v="0"/>
  </r>
  <r>
    <n v="5995"/>
    <x v="880"/>
    <x v="0"/>
    <s v="PROD-006"/>
    <x v="7"/>
    <n v="-22"/>
    <n v="0"/>
    <n v="80.12"/>
    <s v="Venta"/>
    <s v="Venta Directa Online"/>
    <n v="1762.64"/>
    <n v="15.49574137931034"/>
    <n v="340.90631034482749"/>
    <n v="1421.7336896551726"/>
  </r>
  <r>
    <n v="5996"/>
    <x v="880"/>
    <x v="0"/>
    <s v="PROD-005"/>
    <x v="8"/>
    <n v="-24"/>
    <n v="0"/>
    <n v="220.52"/>
    <s v="Venta"/>
    <s v="EducaTech"/>
    <n v="5292.4800000000005"/>
    <n v="54.214840425531932"/>
    <n v="1301.1561702127665"/>
    <n v="3991.323829787234"/>
  </r>
  <r>
    <n v="5997"/>
    <x v="880"/>
    <x v="0"/>
    <s v="PROD-008"/>
    <x v="5"/>
    <n v="-27"/>
    <n v="0"/>
    <n v="94.56"/>
    <s v="Venta"/>
    <s v="PC Gamers World"/>
    <n v="2553.12"/>
    <n v="18.458651685393257"/>
    <n v="498.3835955056179"/>
    <n v="2054.736404494382"/>
  </r>
  <r>
    <n v="5998"/>
    <x v="880"/>
    <x v="1"/>
    <s v="PROD-002"/>
    <x v="2"/>
    <n v="30"/>
    <n v="445.75"/>
    <n v="0"/>
    <s v="Fabricación"/>
    <s v="N/A"/>
    <n v="0"/>
    <n v="206.67616747181975"/>
    <n v="0"/>
    <n v="0"/>
  </r>
  <r>
    <n v="5999"/>
    <x v="880"/>
    <x v="0"/>
    <s v="PROD-001"/>
    <x v="6"/>
    <n v="-50"/>
    <n v="0"/>
    <n v="503.07"/>
    <s v="Venta"/>
    <s v="CorpTech Solutions"/>
    <n v="25153.5"/>
    <n v="111.99406451612904"/>
    <n v="5599.7032258064519"/>
    <n v="19553.79677419355"/>
  </r>
  <r>
    <n v="6000"/>
    <x v="881"/>
    <x v="2"/>
    <s v="PROD-005"/>
    <x v="8"/>
    <n v="177"/>
    <n v="117.64"/>
    <n v="0"/>
    <s v="Compra"/>
    <s v="Componentes Globales"/>
    <n v="0"/>
    <n v="54.214840425531932"/>
    <n v="0"/>
    <n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899B44C-916E-428A-8335-F44289BF7869}" name="TablaDinámica4" cacheId="6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chartFormat="23">
  <location ref="G3:H37" firstHeaderRow="1" firstDataRow="1" firstDataCol="1" rowPageCount="1" colPageCount="1"/>
  <pivotFields count="17">
    <pivotField showAll="0"/>
    <pivotField numFmtId="14" showAll="0">
      <items count="88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t="default"/>
      </items>
    </pivotField>
    <pivotField axis="axisPage" showAll="0">
      <items count="4">
        <item x="2"/>
        <item x="1"/>
        <item x="0"/>
        <item t="default"/>
      </items>
    </pivotField>
    <pivotField showAll="0"/>
    <pivotField axis="axisRow" showAll="0" sortType="ascending">
      <items count="11">
        <item x="5"/>
        <item x="3"/>
        <item x="6"/>
        <item x="2"/>
        <item x="8"/>
        <item x="0"/>
        <item x="7"/>
        <item x="1"/>
        <item x="9"/>
        <item x="4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dataField="1" showAll="0"/>
    <pivotField numFmtId="8" showAll="0"/>
    <pivotField numFmtId="8" showAll="0"/>
    <pivotField showAll="0"/>
    <pivotField showAll="0"/>
    <pivotField numFmtId="8" showAll="0"/>
    <pivotField numFmtId="8" showAll="0"/>
    <pivotField numFmtId="8" showAll="0"/>
    <pivotField numFmtId="8" showAll="0"/>
    <pivotField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  <pivotField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axis="axisRow" showAll="0">
      <items count="6">
        <item x="0"/>
        <item x="1"/>
        <item x="2"/>
        <item x="3"/>
        <item x="4"/>
        <item t="default"/>
      </items>
    </pivotField>
  </pivotFields>
  <rowFields count="2">
    <field x="16"/>
    <field x="4"/>
  </rowFields>
  <rowItems count="34">
    <i>
      <x v="1"/>
    </i>
    <i r="1">
      <x v="2"/>
    </i>
    <i r="1">
      <x v="8"/>
    </i>
    <i r="1">
      <x v="5"/>
    </i>
    <i r="1">
      <x/>
    </i>
    <i r="1">
      <x v="7"/>
    </i>
    <i r="1">
      <x v="3"/>
    </i>
    <i r="1">
      <x v="4"/>
    </i>
    <i r="1">
      <x v="9"/>
    </i>
    <i r="1">
      <x v="1"/>
    </i>
    <i r="1">
      <x v="6"/>
    </i>
    <i>
      <x v="2"/>
    </i>
    <i r="1">
      <x/>
    </i>
    <i r="1">
      <x v="3"/>
    </i>
    <i r="1">
      <x v="6"/>
    </i>
    <i r="1">
      <x v="9"/>
    </i>
    <i r="1">
      <x v="7"/>
    </i>
    <i r="1">
      <x v="2"/>
    </i>
    <i r="1">
      <x v="5"/>
    </i>
    <i r="1">
      <x v="8"/>
    </i>
    <i r="1">
      <x v="1"/>
    </i>
    <i r="1">
      <x v="4"/>
    </i>
    <i>
      <x v="3"/>
    </i>
    <i r="1">
      <x/>
    </i>
    <i r="1">
      <x v="5"/>
    </i>
    <i r="1">
      <x v="6"/>
    </i>
    <i r="1">
      <x v="8"/>
    </i>
    <i r="1">
      <x v="9"/>
    </i>
    <i r="1">
      <x v="4"/>
    </i>
    <i r="1">
      <x v="2"/>
    </i>
    <i r="1">
      <x v="7"/>
    </i>
    <i r="1">
      <x v="3"/>
    </i>
    <i r="1">
      <x v="1"/>
    </i>
    <i t="grand">
      <x/>
    </i>
  </rowItems>
  <colItems count="1">
    <i/>
  </colItems>
  <pageFields count="1">
    <pageField fld="2" item="2" hier="-1"/>
  </pageFields>
  <dataFields count="1">
    <dataField name="Suma de Cantidad" fld="5" baseField="0" baseItem="0" numFmtId="164"/>
  </dataFields>
  <formats count="1">
    <format dxfId="0">
      <pivotArea outline="0" collapsedLevelsAreSubtotals="1" fieldPosition="0"/>
    </format>
  </formats>
  <conditionalFormats count="1">
    <conditionalFormat priority="2">
      <pivotAreas count="1">
        <pivotArea type="data" grandCol="1" collapsedLevelsAreSubtotals="1" fieldPosition="0">
          <references count="2">
            <reference field="4294967294" count="1" selected="0">
              <x v="0"/>
            </reference>
            <reference field="4" count="10">
              <x v="0"/>
              <x v="1"/>
              <x v="2"/>
              <x v="3"/>
              <x v="4"/>
              <x v="5"/>
              <x v="6"/>
              <x v="7"/>
              <x v="8"/>
              <x v="9"/>
            </reference>
          </references>
        </pivotArea>
      </pivotAreas>
    </conditionalFormat>
  </conditionalFormats>
  <chartFormats count="3">
    <chartFormat chart="14" format="6" series="1">
      <pivotArea type="data" outline="0" fieldPosition="0">
        <references count="2">
          <reference field="4294967294" count="1" selected="0">
            <x v="0"/>
          </reference>
          <reference field="16" count="1" selected="0">
            <x v="1"/>
          </reference>
        </references>
      </pivotArea>
    </chartFormat>
    <chartFormat chart="14" format="7" series="1">
      <pivotArea type="data" outline="0" fieldPosition="0">
        <references count="2">
          <reference field="4294967294" count="1" selected="0">
            <x v="0"/>
          </reference>
          <reference field="16" count="1" selected="0">
            <x v="2"/>
          </reference>
        </references>
      </pivotArea>
    </chartFormat>
    <chartFormat chart="14" format="8" series="1">
      <pivotArea type="data" outline="0" fieldPosition="0">
        <references count="2">
          <reference field="4294967294" count="1" selected="0">
            <x v="0"/>
          </reference>
          <reference field="16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EBA6FCA-D5DC-4E6F-A1DE-A16B02ADBC6B}" name="TDVentasTiempo" cacheId="6" applyNumberFormats="0" applyBorderFormats="0" applyFontFormats="0" applyPatternFormats="0" applyAlignmentFormats="0" applyWidthHeightFormats="1" dataCaption="Valores" updatedVersion="8" minRefreshableVersion="5" useAutoFormatting="1" itemPrintTitles="1" createdVersion="8" indent="0" outline="1" outlineData="1" multipleFieldFilters="0" chartFormat="32">
  <location ref="P3:AA37" firstHeaderRow="1" firstDataRow="2" firstDataCol="1" rowPageCount="1" colPageCount="1"/>
  <pivotFields count="17">
    <pivotField showAll="0"/>
    <pivotField axis="axisRow" numFmtId="14" showAll="0">
      <items count="88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t="default"/>
      </items>
    </pivotField>
    <pivotField axis="axisPage" showAll="0">
      <items count="4">
        <item x="2"/>
        <item x="1"/>
        <item x="0"/>
        <item t="default"/>
      </items>
    </pivotField>
    <pivotField showAll="0"/>
    <pivotField axis="axisCol" showAll="0" sortType="ascending">
      <items count="11">
        <item x="5"/>
        <item x="3"/>
        <item x="6"/>
        <item x="2"/>
        <item x="8"/>
        <item x="0"/>
        <item x="7"/>
        <item x="1"/>
        <item x="9"/>
        <item x="4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dataField="1" showAll="0"/>
    <pivotField numFmtId="8" showAll="0"/>
    <pivotField numFmtId="8" showAll="0"/>
    <pivotField showAll="0"/>
    <pivotField showAll="0"/>
    <pivotField numFmtId="8" showAll="0"/>
    <pivotField numFmtId="8" showAll="0"/>
    <pivotField numFmtId="8" showAll="0"/>
    <pivotField numFmtId="8" showAll="0"/>
    <pivotField axis="axisRow"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  <pivotField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axis="axisRow" showAll="0">
      <items count="6">
        <item x="0"/>
        <item x="1"/>
        <item x="2"/>
        <item x="3"/>
        <item x="4"/>
        <item t="default"/>
      </items>
    </pivotField>
  </pivotFields>
  <rowFields count="3">
    <field x="16"/>
    <field x="14"/>
    <field x="1"/>
  </rowFields>
  <rowItems count="33">
    <i>
      <x v="1"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>
      <x v="2"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>
      <x v="3"/>
    </i>
    <i r="1">
      <x v="1"/>
    </i>
    <i r="1">
      <x v="2"/>
    </i>
    <i r="1">
      <x v="3"/>
    </i>
    <i r="1">
      <x v="4"/>
    </i>
    <i r="1">
      <x v="5"/>
    </i>
    <i t="grand">
      <x/>
    </i>
  </rowItems>
  <colFields count="1">
    <field x="4"/>
  </colFields>
  <colItems count="11">
    <i>
      <x/>
    </i>
    <i>
      <x v="2"/>
    </i>
    <i>
      <x v="3"/>
    </i>
    <i>
      <x v="8"/>
    </i>
    <i>
      <x v="5"/>
    </i>
    <i>
      <x v="9"/>
    </i>
    <i>
      <x v="6"/>
    </i>
    <i>
      <x v="7"/>
    </i>
    <i>
      <x v="4"/>
    </i>
    <i>
      <x v="1"/>
    </i>
    <i t="grand">
      <x/>
    </i>
  </colItems>
  <pageFields count="1">
    <pageField fld="2" item="2" hier="-1"/>
  </pageFields>
  <dataFields count="1">
    <dataField name="Suma de Cantidad" fld="5" baseField="0" baseItem="0" numFmtId="164"/>
  </dataFields>
  <formats count="1">
    <format dxfId="1">
      <pivotArea outline="0" collapsedLevelsAreSubtotals="1" fieldPosition="0"/>
    </format>
  </formats>
  <conditionalFormats count="1">
    <conditionalFormat priority="3">
      <pivotAreas count="1">
        <pivotArea type="data" grandCol="1" collapsedLevelsAreSubtotals="1" fieldPosition="0">
          <references count="2">
            <reference field="4294967294" count="1" selected="0">
              <x v="0"/>
            </reference>
            <reference field="4" count="10">
              <x v="0"/>
              <x v="1"/>
              <x v="2"/>
              <x v="3"/>
              <x v="4"/>
              <x v="5"/>
              <x v="6"/>
              <x v="7"/>
              <x v="8"/>
              <x v="9"/>
            </reference>
          </references>
        </pivotArea>
      </pivotAreas>
    </conditionalFormat>
  </conditionalFormats>
  <chartFormats count="10">
    <chartFormat chart="25" format="20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0"/>
          </reference>
        </references>
      </pivotArea>
    </chartFormat>
    <chartFormat chart="25" format="21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2"/>
          </reference>
        </references>
      </pivotArea>
    </chartFormat>
    <chartFormat chart="25" format="22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3"/>
          </reference>
        </references>
      </pivotArea>
    </chartFormat>
    <chartFormat chart="25" format="23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8"/>
          </reference>
        </references>
      </pivotArea>
    </chartFormat>
    <chartFormat chart="25" format="24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5"/>
          </reference>
        </references>
      </pivotArea>
    </chartFormat>
    <chartFormat chart="25" format="25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9"/>
          </reference>
        </references>
      </pivotArea>
    </chartFormat>
    <chartFormat chart="25" format="26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6"/>
          </reference>
        </references>
      </pivotArea>
    </chartFormat>
    <chartFormat chart="25" format="27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7"/>
          </reference>
        </references>
      </pivotArea>
    </chartFormat>
    <chartFormat chart="25" format="28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4"/>
          </reference>
        </references>
      </pivotArea>
    </chartFormat>
    <chartFormat chart="25" format="29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9D6C938-2B33-4D37-A314-3C3B5DBE28A2}" name="TDStock" cacheId="6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chartFormat="23">
  <location ref="D3:E37" firstHeaderRow="1" firstDataRow="1" firstDataCol="1"/>
  <pivotFields count="17">
    <pivotField showAll="0"/>
    <pivotField numFmtId="14" showAll="0">
      <items count="88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t="default"/>
      </items>
    </pivotField>
    <pivotField showAll="0"/>
    <pivotField showAll="0"/>
    <pivotField axis="axisRow" showAll="0" sortType="ascending">
      <items count="11">
        <item x="5"/>
        <item x="3"/>
        <item x="6"/>
        <item x="2"/>
        <item x="8"/>
        <item x="0"/>
        <item x="7"/>
        <item x="1"/>
        <item x="9"/>
        <item x="4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dataField="1" showAll="0"/>
    <pivotField numFmtId="8" showAll="0"/>
    <pivotField numFmtId="8" showAll="0"/>
    <pivotField showAll="0"/>
    <pivotField showAll="0"/>
    <pivotField numFmtId="8" showAll="0"/>
    <pivotField numFmtId="8" showAll="0"/>
    <pivotField numFmtId="8" showAll="0"/>
    <pivotField numFmtId="8" showAll="0"/>
    <pivotField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  <pivotField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axis="axisRow" showAll="0">
      <items count="6">
        <item x="0"/>
        <item x="1"/>
        <item x="2"/>
        <item x="3"/>
        <item x="4"/>
        <item t="default"/>
      </items>
    </pivotField>
  </pivotFields>
  <rowFields count="2">
    <field x="16"/>
    <field x="4"/>
  </rowFields>
  <rowItems count="34">
    <i>
      <x v="1"/>
    </i>
    <i r="1">
      <x v="2"/>
    </i>
    <i r="1">
      <x v="1"/>
    </i>
    <i r="1">
      <x v="3"/>
    </i>
    <i r="1">
      <x v="8"/>
    </i>
    <i r="1">
      <x/>
    </i>
    <i r="1">
      <x v="9"/>
    </i>
    <i r="1">
      <x v="4"/>
    </i>
    <i r="1">
      <x v="6"/>
    </i>
    <i r="1">
      <x v="5"/>
    </i>
    <i r="1">
      <x v="7"/>
    </i>
    <i>
      <x v="2"/>
    </i>
    <i r="1">
      <x v="3"/>
    </i>
    <i r="1">
      <x v="1"/>
    </i>
    <i r="1">
      <x v="2"/>
    </i>
    <i r="1">
      <x v="6"/>
    </i>
    <i r="1">
      <x/>
    </i>
    <i r="1">
      <x v="4"/>
    </i>
    <i r="1">
      <x v="9"/>
    </i>
    <i r="1">
      <x v="5"/>
    </i>
    <i r="1">
      <x v="8"/>
    </i>
    <i r="1">
      <x v="7"/>
    </i>
    <i>
      <x v="3"/>
    </i>
    <i r="1">
      <x v="2"/>
    </i>
    <i r="1">
      <x v="3"/>
    </i>
    <i r="1">
      <x v="1"/>
    </i>
    <i r="1">
      <x v="6"/>
    </i>
    <i r="1">
      <x v="7"/>
    </i>
    <i r="1">
      <x v="5"/>
    </i>
    <i r="1">
      <x v="4"/>
    </i>
    <i r="1">
      <x v="9"/>
    </i>
    <i r="1">
      <x/>
    </i>
    <i r="1">
      <x v="8"/>
    </i>
    <i t="grand">
      <x/>
    </i>
  </rowItems>
  <colItems count="1">
    <i/>
  </colItems>
  <dataFields count="1">
    <dataField name="Suma de Cantidad" fld="5" baseField="0" baseItem="0" numFmtId="164"/>
  </dataFields>
  <formats count="1">
    <format dxfId="2">
      <pivotArea outline="0" collapsedLevelsAreSubtotals="1" fieldPosition="0"/>
    </format>
  </formats>
  <conditionalFormats count="1">
    <conditionalFormat priority="4">
      <pivotAreas count="1">
        <pivotArea type="data" grandCol="1" collapsedLevelsAreSubtotals="1" fieldPosition="0">
          <references count="2">
            <reference field="4294967294" count="1" selected="0">
              <x v="0"/>
            </reference>
            <reference field="4" count="10">
              <x v="0"/>
              <x v="1"/>
              <x v="2"/>
              <x v="3"/>
              <x v="4"/>
              <x v="5"/>
              <x v="6"/>
              <x v="7"/>
              <x v="8"/>
              <x v="9"/>
            </reference>
          </references>
        </pivotArea>
      </pivotAreas>
    </conditionalFormat>
  </conditionalFormats>
  <chartFormats count="4">
    <chartFormat chart="14" format="6" series="1">
      <pivotArea type="data" outline="0" fieldPosition="0">
        <references count="2">
          <reference field="4294967294" count="1" selected="0">
            <x v="0"/>
          </reference>
          <reference field="16" count="1" selected="0">
            <x v="1"/>
          </reference>
        </references>
      </pivotArea>
    </chartFormat>
    <chartFormat chart="14" format="7" series="1">
      <pivotArea type="data" outline="0" fieldPosition="0">
        <references count="2">
          <reference field="4294967294" count="1" selected="0">
            <x v="0"/>
          </reference>
          <reference field="16" count="1" selected="0">
            <x v="2"/>
          </reference>
        </references>
      </pivotArea>
    </chartFormat>
    <chartFormat chart="14" format="8" series="1">
      <pivotArea type="data" outline="0" fieldPosition="0">
        <references count="2">
          <reference field="4294967294" count="1" selected="0">
            <x v="0"/>
          </reference>
          <reference field="16" count="1" selected="0">
            <x v="3"/>
          </reference>
        </references>
      </pivotArea>
    </chartFormat>
    <chartFormat chart="14" format="9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48A0AE2-B052-4608-A1A7-58A37C0116ED}" name="TD_MargenProducto" cacheId="6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chartFormat="13">
  <location ref="A4:B15" firstHeaderRow="1" firstDataRow="1" firstDataCol="1" rowPageCount="1" colPageCount="1"/>
  <pivotFields count="17">
    <pivotField showAll="0"/>
    <pivotField numFmtId="14" showAll="0">
      <items count="88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t="default"/>
      </items>
    </pivotField>
    <pivotField showAll="0"/>
    <pivotField showAll="0"/>
    <pivotField axis="axisRow" showAll="0" sortType="descending">
      <items count="11">
        <item x="5"/>
        <item x="3"/>
        <item x="6"/>
        <item x="2"/>
        <item x="8"/>
        <item x="0"/>
        <item x="7"/>
        <item x="1"/>
        <item x="9"/>
        <item x="4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numFmtId="8" showAll="0"/>
    <pivotField numFmtId="8" showAll="0"/>
    <pivotField showAll="0"/>
    <pivotField showAll="0"/>
    <pivotField numFmtId="8" showAll="0"/>
    <pivotField numFmtId="8" showAll="0"/>
    <pivotField numFmtId="8" showAll="0"/>
    <pivotField dataField="1" numFmtId="8" showAll="0"/>
    <pivotField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  <pivotField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axis="axisPage" showAll="0">
      <items count="6">
        <item sd="0" x="0"/>
        <item sd="0" x="1"/>
        <item sd="0" x="2"/>
        <item sd="0" x="3"/>
        <item sd="0" x="4"/>
        <item t="default"/>
      </items>
    </pivotField>
  </pivotFields>
  <rowFields count="1">
    <field x="4"/>
  </rowFields>
  <rowItems count="11">
    <i>
      <x v="3"/>
    </i>
    <i>
      <x v="2"/>
    </i>
    <i>
      <x v="8"/>
    </i>
    <i>
      <x v="1"/>
    </i>
    <i>
      <x v="4"/>
    </i>
    <i>
      <x v="7"/>
    </i>
    <i>
      <x v="5"/>
    </i>
    <i>
      <x/>
    </i>
    <i>
      <x v="6"/>
    </i>
    <i>
      <x v="9"/>
    </i>
    <i t="grand">
      <x/>
    </i>
  </rowItems>
  <colItems count="1">
    <i/>
  </colItems>
  <pageFields count="1">
    <pageField fld="16" item="2" hier="-1"/>
  </pageFields>
  <dataFields count="1">
    <dataField name="Suma de Margen" fld="13" baseField="0" baseItem="0" numFmtId="6"/>
  </dataFields>
  <formats count="1">
    <format dxfId="3">
      <pivotArea outline="0" collapsedLevelsAreSubtotals="1" fieldPosition="0"/>
    </format>
  </formats>
  <conditionalFormats count="1">
    <conditionalFormat priority="5">
      <pivotAreas count="1">
        <pivotArea type="data" collapsedLevelsAreSubtotals="1" fieldPosition="0">
          <references count="2">
            <reference field="4294967294" count="1" selected="0">
              <x v="0"/>
            </reference>
            <reference field="4" count="10">
              <x v="0"/>
              <x v="1"/>
              <x v="2"/>
              <x v="3"/>
              <x v="4"/>
              <x v="5"/>
              <x v="6"/>
              <x v="7"/>
              <x v="8"/>
              <x v="9"/>
            </reference>
          </references>
        </pivotArea>
      </pivotAreas>
    </conditionalFormat>
  </conditionalFormats>
  <chartFormats count="1">
    <chartFormat chart="8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slicerCaches/slicerCache1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ciónDeDatos_Tipo_Movimiento" xr10:uid="{2C5E54EE-1C6C-4623-83D6-B0D00B99E472}" sourceName="Tipo_Movimiento">
  <pivotTables>
    <pivotTable tabId="3" name="TDVentasTiempo"/>
  </pivotTables>
  <data>
    <tabular pivotCacheId="703584393">
      <items count="3">
        <i x="2"/>
        <i x="1"/>
        <i x="0" s="1"/>
      </items>
    </tabular>
  </data>
</slicerCacheDefinition>
</file>

<file path=xl/slicerCaches/slicerCache2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ciónDeDatos_Nombre_Producto" xr10:uid="{2E74D205-DD5B-4EC7-B03B-F082D00AA2C3}" sourceName="Nombre_Producto">
  <pivotTables>
    <pivotTable tabId="3" name="TDVentasTiempo"/>
    <pivotTable tabId="3" name="TD_MargenProducto"/>
    <pivotTable tabId="3" name="TDStock"/>
    <pivotTable tabId="3" name="TablaDinámica4"/>
  </pivotTables>
  <data>
    <tabular pivotCacheId="703584393">
      <items count="10">
        <i x="5" s="1"/>
        <i x="3" s="1"/>
        <i x="6" s="1"/>
        <i x="2" s="1"/>
        <i x="8" s="1"/>
        <i x="0" s="1"/>
        <i x="7" s="1"/>
        <i x="1" s="1"/>
        <i x="9" s="1"/>
        <i x="4" s="1"/>
      </items>
    </tabular>
  </data>
</slicerCacheDefinition>
</file>

<file path=xl/slicers/slicer1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Tipo_Movimiento" xr10:uid="{ABD52F73-29F4-48A4-8BDE-CE7230CAEBA0}" cache="SegmentaciónDeDatos_Tipo_Movimiento" caption="Tipo_Movimiento" rowHeight="247650"/>
  <slicer name="Nombre_Producto" xr10:uid="{49B545AB-CDA3-4461-8A9C-6CE96FCBAFA6}" cache="SegmentaciónDeDatos_Nombre_Producto" caption="Nombre_Producto" columnCount="2" style="SlicerStyleLight2" rowHeight="180000"/>
</slicer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B3E7083-3DE3-44E6-8B4D-8EBBC6C8C598}" name="TablaDatosEmpresa" displayName="TablaDatosEmpresa" ref="A1:N5998" totalsRowShown="0" headerRowDxfId="11">
  <autoFilter ref="A1:N5998" xr:uid="{BB3E7083-3DE3-44E6-8B4D-8EBBC6C8C598}"/>
  <tableColumns count="14">
    <tableColumn id="1" xr3:uid="{F8E5B0BE-BA2C-4D69-87C3-C628865944E6}" name="ID_Transaccion"/>
    <tableColumn id="2" xr3:uid="{08B07C7F-7726-48AC-B9BA-11220A54D954}" name="Fecha" dataDxfId="10"/>
    <tableColumn id="3" xr3:uid="{8987A135-DA4B-46C5-B00A-0334D303B198}" name="Tipo_Movimiento"/>
    <tableColumn id="4" xr3:uid="{98F68836-5AD0-4EAC-AB40-5C6332DA8A4A}" name="ID_Producto"/>
    <tableColumn id="5" xr3:uid="{5F82C66C-03CC-46DF-85A9-1C8948B0CAFA}" name="Nombre_Producto"/>
    <tableColumn id="6" xr3:uid="{66EA8246-A6A5-4B58-A7F1-A1D3B06744A7}" name="Cantidad"/>
    <tableColumn id="7" xr3:uid="{DDBC211E-6D72-4A5C-A8FC-D9ED29959785}" name="Costo_Unitario" dataDxfId="9"/>
    <tableColumn id="8" xr3:uid="{D7998CC4-CE47-4E2F-8281-7D49548EFA63}" name="Precio_Venta_Unitario" dataDxfId="8"/>
    <tableColumn id="9" xr3:uid="{CA88E921-1A54-4B16-B0BB-D98EDFED1B3C}" name="Origen"/>
    <tableColumn id="10" xr3:uid="{ACE169CA-CD51-4609-ACFB-18017833C8E8}" name="Proveedor_Cliente"/>
    <tableColumn id="11" xr3:uid="{BC821B2F-5FFE-4C55-BB65-47C8139512A2}" name="Ingresos" dataDxfId="7">
      <calculatedColumnFormula>IF(TablaDatosEmpresa[[#This Row],[Tipo_Movimiento]] = "Venta", -TablaDatosEmpresa[[#This Row],[Cantidad]] * TablaDatosEmpresa[[#This Row],[Precio_Venta_Unitario]], 0)</calculatedColumnFormula>
    </tableColumn>
    <tableColumn id="12" xr3:uid="{426ADC08-BD7E-4F11-A8B9-D6125527FAAD}" name="CosteAdquisicionPromedio" dataDxfId="6">
      <calculatedColumnFormula>AVERAGEIF(TablaDatosEmpresa[Nombre_Producto],TablaDatosEmpresa[[#This Row],[Nombre_Producto]],TablaDatosEmpresa[Costo_Unitario])</calculatedColumnFormula>
    </tableColumn>
    <tableColumn id="13" xr3:uid="{08A06E99-176D-4367-91C8-1B3CD0BFDF6F}" name="Coste_Vemta" dataDxfId="5">
      <calculatedColumnFormula>IF(TablaDatosEmpresa[[#This Row],[Tipo_Movimiento]] = "Venta", -TablaDatosEmpresa[[#This Row],[Cantidad]] * TablaDatosEmpresa[[#This Row],[CosteAdquisicionPromedio]], 0)</calculatedColumnFormula>
    </tableColumn>
    <tableColumn id="14" xr3:uid="{EB895A66-81BE-4F40-8C65-D2CB726B5346}" name="Margen" dataDxfId="4">
      <calculatedColumnFormula>TablaDatosEmpresa[[#This Row],[Ingresos]]-TablaDatosEmpresa[[#This Row],[Coste_Vemta]]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timelineCaches/timelineCache1.xml><?xml version="1.0" encoding="utf-8"?>
<timelineCacheDefinition xmlns="http://schemas.microsoft.com/office/spreadsheetml/2010/11/main" xmlns:x15="http://schemas.microsoft.com/office/spreadsheetml/2010/11/main" xmlns:mc="http://schemas.openxmlformats.org/markup-compatibility/2006" xmlns:xr10="http://schemas.microsoft.com/office/spreadsheetml/2016/revision10" mc:Ignorable="xr10" name="NativeTimeline_Fecha" xr10:uid="{2A5FF306-70C3-4D16-80CF-DF0840CA98ED}" sourceName="Fecha">
  <pivotTables>
    <pivotTable tabId="3" name="TDVentasTiempo"/>
  </pivotTables>
  <state minimalRefreshVersion="6" lastRefreshVersion="6" pivotCacheId="703584393" filterType="unknown">
    <bounds startDate="2022-01-01T00:00:00" endDate="2025-01-01T00:00:00"/>
  </state>
</timelineCacheDefinition>
</file>

<file path=xl/timelines/timeline1.xml><?xml version="1.0" encoding="utf-8"?>
<timelines xmlns="http://schemas.microsoft.com/office/spreadsheetml/2010/11/main" xmlns:mc="http://schemas.openxmlformats.org/markup-compatibility/2006" xmlns:x="http://schemas.openxmlformats.org/spreadsheetml/2006/main" xmlns:xr10="http://schemas.microsoft.com/office/spreadsheetml/2016/revision10" mc:Ignorable="x xr10">
  <timeline name="Fecha" xr10:uid="{02E7EF96-74C8-48DF-ABF6-7AB6CE43690F}" cache="NativeTimeline_Fecha" caption="Fecha" level="0" selectionLevel="0" scrollPosition="2022-01-01T00:00:00"/>
</timeline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4" Type="http://schemas.openxmlformats.org/officeDocument/2006/relationships/pivotTable" Target="../pivotTables/pivotTable4.xml"/></Relationships>
</file>

<file path=xl/worksheets/_rels/sheet3.xml.rels><?xml version="1.0" encoding="UTF-8" standalone="yes"?>
<Relationships xmlns="http://schemas.openxmlformats.org/package/2006/relationships"><Relationship Id="rId3" Type="http://schemas.microsoft.com/office/2007/relationships/slicer" Target="../slicers/slicer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microsoft.com/office/2011/relationships/timeline" Target="../timelines/timelin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8E6517-1E65-47B1-B8D3-EBAFFA69C0A1}">
  <dimension ref="A1:N5998"/>
  <sheetViews>
    <sheetView topLeftCell="A2" workbookViewId="0">
      <selection activeCell="B5" sqref="B5"/>
    </sheetView>
  </sheetViews>
  <sheetFormatPr baseColWidth="10" defaultRowHeight="14.4" x14ac:dyDescent="0.3"/>
  <cols>
    <col min="1" max="1" width="15.77734375" bestFit="1" customWidth="1"/>
    <col min="2" max="2" width="10.33203125" bestFit="1" customWidth="1"/>
    <col min="3" max="3" width="17.33203125" bestFit="1" customWidth="1"/>
    <col min="4" max="4" width="13.33203125" bestFit="1" customWidth="1"/>
    <col min="5" max="5" width="21.5546875" bestFit="1" customWidth="1"/>
    <col min="6" max="6" width="10.88671875" bestFit="1" customWidth="1"/>
    <col min="7" max="7" width="15.44140625" style="3" bestFit="1" customWidth="1"/>
    <col min="8" max="8" width="21.6640625" style="3" bestFit="1" customWidth="1"/>
    <col min="9" max="9" width="10.5546875" bestFit="1" customWidth="1"/>
    <col min="10" max="10" width="19.77734375" bestFit="1" customWidth="1"/>
    <col min="11" max="11" width="19" bestFit="1" customWidth="1"/>
    <col min="12" max="12" width="26.21875" bestFit="1" customWidth="1"/>
    <col min="13" max="13" width="14.21875" bestFit="1" customWidth="1"/>
  </cols>
  <sheetData>
    <row r="1" spans="1:14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5" t="s">
        <v>6</v>
      </c>
      <c r="H1" s="5" t="s">
        <v>7</v>
      </c>
      <c r="I1" s="4" t="s">
        <v>8</v>
      </c>
      <c r="J1" s="4" t="s">
        <v>9</v>
      </c>
      <c r="K1" s="4" t="s">
        <v>47</v>
      </c>
      <c r="L1" s="4" t="s">
        <v>48</v>
      </c>
      <c r="M1" s="4" t="s">
        <v>49</v>
      </c>
      <c r="N1" s="4" t="s">
        <v>50</v>
      </c>
    </row>
    <row r="2" spans="1:14" x14ac:dyDescent="0.3">
      <c r="A2">
        <v>1</v>
      </c>
      <c r="B2" s="1">
        <v>44562</v>
      </c>
      <c r="C2" t="s">
        <v>10</v>
      </c>
      <c r="D2" t="s">
        <v>11</v>
      </c>
      <c r="E2" t="s">
        <v>12</v>
      </c>
      <c r="F2">
        <v>-46</v>
      </c>
      <c r="G2" s="3">
        <v>0</v>
      </c>
      <c r="H2" s="3">
        <v>129.09</v>
      </c>
      <c r="I2" t="s">
        <v>10</v>
      </c>
      <c r="J2" t="s">
        <v>13</v>
      </c>
      <c r="K2" s="3">
        <f>IF(TablaDatosEmpresa[[#This Row],[Tipo_Movimiento]] = "Venta", -TablaDatosEmpresa[[#This Row],[Cantidad]] * TablaDatosEmpresa[[#This Row],[Precio_Venta_Unitario]], 0)</f>
        <v>5938.14</v>
      </c>
      <c r="L2" s="3">
        <f>AVERAGEIF(TablaDatosEmpresa[Nombre_Producto],TablaDatosEmpresa[[#This Row],[Nombre_Producto]],TablaDatosEmpresa[Costo_Unitario])</f>
        <v>28.701865793780652</v>
      </c>
      <c r="M2" s="3">
        <f>IF(TablaDatosEmpresa[[#This Row],[Tipo_Movimiento]] = "Venta", -TablaDatosEmpresa[[#This Row],[Cantidad]] * TablaDatosEmpresa[[#This Row],[CosteAdquisicionPromedio]], 0)</f>
        <v>1320.28582651391</v>
      </c>
      <c r="N2" s="3">
        <f>TablaDatosEmpresa[[#This Row],[Ingresos]]-TablaDatosEmpresa[[#This Row],[Coste_Vemta]]</f>
        <v>4617.8541734860901</v>
      </c>
    </row>
    <row r="3" spans="1:14" x14ac:dyDescent="0.3">
      <c r="A3">
        <v>2</v>
      </c>
      <c r="B3" s="1">
        <v>44562</v>
      </c>
      <c r="C3" t="s">
        <v>10</v>
      </c>
      <c r="D3" t="s">
        <v>14</v>
      </c>
      <c r="E3" t="s">
        <v>41</v>
      </c>
      <c r="F3">
        <v>-44</v>
      </c>
      <c r="G3" s="3">
        <v>0</v>
      </c>
      <c r="H3" s="3">
        <v>159.18</v>
      </c>
      <c r="I3" t="s">
        <v>10</v>
      </c>
      <c r="J3" t="s">
        <v>15</v>
      </c>
      <c r="K3" s="3">
        <f>IF(TablaDatosEmpresa[[#This Row],[Tipo_Movimiento]] = "Venta", -TablaDatosEmpresa[[#This Row],[Cantidad]] * TablaDatosEmpresa[[#This Row],[Precio_Venta_Unitario]], 0)</f>
        <v>7003.92</v>
      </c>
      <c r="L3" s="3">
        <f>AVERAGEIF(TablaDatosEmpresa[Nombre_Producto],TablaDatosEmpresa[[#This Row],[Nombre_Producto]],TablaDatosEmpresa[Costo_Unitario])</f>
        <v>38.917210440456756</v>
      </c>
      <c r="M3" s="3">
        <f>IF(TablaDatosEmpresa[[#This Row],[Tipo_Movimiento]] = "Venta", -TablaDatosEmpresa[[#This Row],[Cantidad]] * TablaDatosEmpresa[[#This Row],[CosteAdquisicionPromedio]], 0)</f>
        <v>1712.3572593800973</v>
      </c>
      <c r="N3" s="3">
        <f>TablaDatosEmpresa[[#This Row],[Ingresos]]-TablaDatosEmpresa[[#This Row],[Coste_Vemta]]</f>
        <v>5291.5627406199028</v>
      </c>
    </row>
    <row r="4" spans="1:14" x14ac:dyDescent="0.3">
      <c r="A4">
        <v>3</v>
      </c>
      <c r="B4" s="1">
        <v>44562</v>
      </c>
      <c r="C4" t="s">
        <v>16</v>
      </c>
      <c r="D4" t="s">
        <v>17</v>
      </c>
      <c r="E4" t="s">
        <v>42</v>
      </c>
      <c r="F4">
        <v>66</v>
      </c>
      <c r="G4" s="3">
        <v>442.56</v>
      </c>
      <c r="H4" s="3">
        <v>0</v>
      </c>
      <c r="I4" t="s">
        <v>46</v>
      </c>
      <c r="J4" t="s">
        <v>18</v>
      </c>
      <c r="K4" s="3">
        <f>IF(TablaDatosEmpresa[[#This Row],[Tipo_Movimiento]] = "Venta", -TablaDatosEmpresa[[#This Row],[Cantidad]] * TablaDatosEmpresa[[#This Row],[Precio_Venta_Unitario]], 0)</f>
        <v>0</v>
      </c>
      <c r="L4" s="3">
        <f>AVERAGEIF(TablaDatosEmpresa[Nombre_Producto],TablaDatosEmpresa[[#This Row],[Nombre_Producto]],TablaDatosEmpresa[Costo_Unitario])</f>
        <v>206.67616747181975</v>
      </c>
      <c r="M4" s="3">
        <f>IF(TablaDatosEmpresa[[#This Row],[Tipo_Movimiento]] = "Venta", -TablaDatosEmpresa[[#This Row],[Cantidad]] * TablaDatosEmpresa[[#This Row],[CosteAdquisicionPromedio]], 0)</f>
        <v>0</v>
      </c>
      <c r="N4" s="3">
        <f>TablaDatosEmpresa[[#This Row],[Ingresos]]-TablaDatosEmpresa[[#This Row],[Coste_Vemta]]</f>
        <v>0</v>
      </c>
    </row>
    <row r="5" spans="1:14" x14ac:dyDescent="0.3">
      <c r="A5">
        <v>4</v>
      </c>
      <c r="B5" s="1">
        <v>44562</v>
      </c>
      <c r="C5" t="s">
        <v>16</v>
      </c>
      <c r="D5" t="s">
        <v>19</v>
      </c>
      <c r="E5" t="s">
        <v>20</v>
      </c>
      <c r="F5">
        <v>59</v>
      </c>
      <c r="G5" s="3">
        <v>149</v>
      </c>
      <c r="H5" s="3">
        <v>0</v>
      </c>
      <c r="I5" t="s">
        <v>46</v>
      </c>
      <c r="J5" t="s">
        <v>18</v>
      </c>
      <c r="K5" s="3">
        <f>IF(TablaDatosEmpresa[[#This Row],[Tipo_Movimiento]] = "Venta", -TablaDatosEmpresa[[#This Row],[Cantidad]] * TablaDatosEmpresa[[#This Row],[Precio_Venta_Unitario]], 0)</f>
        <v>0</v>
      </c>
      <c r="L5" s="3">
        <f>AVERAGEIF(TablaDatosEmpresa[Nombre_Producto],TablaDatosEmpresa[[#This Row],[Nombre_Producto]],TablaDatosEmpresa[Costo_Unitario])</f>
        <v>66.956770642201846</v>
      </c>
      <c r="M5" s="3">
        <f>IF(TablaDatosEmpresa[[#This Row],[Tipo_Movimiento]] = "Venta", -TablaDatosEmpresa[[#This Row],[Cantidad]] * TablaDatosEmpresa[[#This Row],[CosteAdquisicionPromedio]], 0)</f>
        <v>0</v>
      </c>
      <c r="N5" s="3">
        <f>TablaDatosEmpresa[[#This Row],[Ingresos]]-TablaDatosEmpresa[[#This Row],[Coste_Vemta]]</f>
        <v>0</v>
      </c>
    </row>
    <row r="6" spans="1:14" x14ac:dyDescent="0.3">
      <c r="A6">
        <v>5</v>
      </c>
      <c r="B6" s="1">
        <v>44562</v>
      </c>
      <c r="C6" t="s">
        <v>10</v>
      </c>
      <c r="D6" t="s">
        <v>21</v>
      </c>
      <c r="E6" t="s">
        <v>22</v>
      </c>
      <c r="F6">
        <v>-14</v>
      </c>
      <c r="G6" s="3">
        <v>0</v>
      </c>
      <c r="H6" s="3">
        <v>59.77</v>
      </c>
      <c r="I6" t="s">
        <v>10</v>
      </c>
      <c r="J6" t="s">
        <v>23</v>
      </c>
      <c r="K6" s="3">
        <f>IF(TablaDatosEmpresa[[#This Row],[Tipo_Movimiento]] = "Venta", -TablaDatosEmpresa[[#This Row],[Cantidad]] * TablaDatosEmpresa[[#This Row],[Precio_Venta_Unitario]], 0)</f>
        <v>836.78000000000009</v>
      </c>
      <c r="L6" s="3">
        <f>AVERAGEIF(TablaDatosEmpresa[Nombre_Producto],TablaDatosEmpresa[[#This Row],[Nombre_Producto]],TablaDatosEmpresa[Costo_Unitario])</f>
        <v>10.520482758620702</v>
      </c>
      <c r="M6" s="3">
        <f>IF(TablaDatosEmpresa[[#This Row],[Tipo_Movimiento]] = "Venta", -TablaDatosEmpresa[[#This Row],[Cantidad]] * TablaDatosEmpresa[[#This Row],[CosteAdquisicionPromedio]], 0)</f>
        <v>147.28675862068982</v>
      </c>
      <c r="N6" s="3">
        <f>TablaDatosEmpresa[[#This Row],[Ingresos]]-TablaDatosEmpresa[[#This Row],[Coste_Vemta]]</f>
        <v>689.49324137931023</v>
      </c>
    </row>
    <row r="7" spans="1:14" x14ac:dyDescent="0.3">
      <c r="A7">
        <v>6</v>
      </c>
      <c r="B7" s="1">
        <v>44562</v>
      </c>
      <c r="C7" t="s">
        <v>10</v>
      </c>
      <c r="D7" t="s">
        <v>14</v>
      </c>
      <c r="E7" t="s">
        <v>41</v>
      </c>
      <c r="F7">
        <v>-50</v>
      </c>
      <c r="G7" s="3">
        <v>0</v>
      </c>
      <c r="H7" s="3">
        <v>158.66999999999999</v>
      </c>
      <c r="I7" t="s">
        <v>10</v>
      </c>
      <c r="J7" t="s">
        <v>13</v>
      </c>
      <c r="K7" s="3">
        <f>IF(TablaDatosEmpresa[[#This Row],[Tipo_Movimiento]] = "Venta", -TablaDatosEmpresa[[#This Row],[Cantidad]] * TablaDatosEmpresa[[#This Row],[Precio_Venta_Unitario]], 0)</f>
        <v>7933.4999999999991</v>
      </c>
      <c r="L7" s="3">
        <f>AVERAGEIF(TablaDatosEmpresa[Nombre_Producto],TablaDatosEmpresa[[#This Row],[Nombre_Producto]],TablaDatosEmpresa[Costo_Unitario])</f>
        <v>38.917210440456756</v>
      </c>
      <c r="M7" s="3">
        <f>IF(TablaDatosEmpresa[[#This Row],[Tipo_Movimiento]] = "Venta", -TablaDatosEmpresa[[#This Row],[Cantidad]] * TablaDatosEmpresa[[#This Row],[CosteAdquisicionPromedio]], 0)</f>
        <v>1945.8605220228378</v>
      </c>
      <c r="N7" s="3">
        <f>TablaDatosEmpresa[[#This Row],[Ingresos]]-TablaDatosEmpresa[[#This Row],[Coste_Vemta]]</f>
        <v>5987.6394779771617</v>
      </c>
    </row>
    <row r="8" spans="1:14" x14ac:dyDescent="0.3">
      <c r="A8">
        <v>7</v>
      </c>
      <c r="B8" s="1">
        <v>44562</v>
      </c>
      <c r="C8" t="s">
        <v>10</v>
      </c>
      <c r="D8" t="s">
        <v>11</v>
      </c>
      <c r="E8" t="s">
        <v>12</v>
      </c>
      <c r="F8">
        <v>-23</v>
      </c>
      <c r="G8" s="3">
        <v>0</v>
      </c>
      <c r="H8" s="3">
        <v>129.4</v>
      </c>
      <c r="I8" t="s">
        <v>10</v>
      </c>
      <c r="J8" t="s">
        <v>15</v>
      </c>
      <c r="K8" s="3">
        <f>IF(TablaDatosEmpresa[[#This Row],[Tipo_Movimiento]] = "Venta", -TablaDatosEmpresa[[#This Row],[Cantidad]] * TablaDatosEmpresa[[#This Row],[Precio_Venta_Unitario]], 0)</f>
        <v>2976.2000000000003</v>
      </c>
      <c r="L8" s="3">
        <f>AVERAGEIF(TablaDatosEmpresa[Nombre_Producto],TablaDatosEmpresa[[#This Row],[Nombre_Producto]],TablaDatosEmpresa[Costo_Unitario])</f>
        <v>28.701865793780652</v>
      </c>
      <c r="M8" s="3">
        <f>IF(TablaDatosEmpresa[[#This Row],[Tipo_Movimiento]] = "Venta", -TablaDatosEmpresa[[#This Row],[Cantidad]] * TablaDatosEmpresa[[#This Row],[CosteAdquisicionPromedio]], 0)</f>
        <v>660.14291325695501</v>
      </c>
      <c r="N8" s="3">
        <f>TablaDatosEmpresa[[#This Row],[Ingresos]]-TablaDatosEmpresa[[#This Row],[Coste_Vemta]]</f>
        <v>2316.0570867430451</v>
      </c>
    </row>
    <row r="9" spans="1:14" x14ac:dyDescent="0.3">
      <c r="A9">
        <v>8</v>
      </c>
      <c r="B9" s="1">
        <v>44563</v>
      </c>
      <c r="C9" t="s">
        <v>10</v>
      </c>
      <c r="D9" t="s">
        <v>11</v>
      </c>
      <c r="E9" t="s">
        <v>12</v>
      </c>
      <c r="F9">
        <v>-36</v>
      </c>
      <c r="G9" s="3">
        <v>0</v>
      </c>
      <c r="H9" s="3">
        <v>130.94999999999999</v>
      </c>
      <c r="I9" t="s">
        <v>10</v>
      </c>
      <c r="J9" t="s">
        <v>13</v>
      </c>
      <c r="K9" s="3">
        <f>IF(TablaDatosEmpresa[[#This Row],[Tipo_Movimiento]] = "Venta", -TablaDatosEmpresa[[#This Row],[Cantidad]] * TablaDatosEmpresa[[#This Row],[Precio_Venta_Unitario]], 0)</f>
        <v>4714.2</v>
      </c>
      <c r="L9" s="3">
        <f>AVERAGEIF(TablaDatosEmpresa[Nombre_Producto],TablaDatosEmpresa[[#This Row],[Nombre_Producto]],TablaDatosEmpresa[Costo_Unitario])</f>
        <v>28.701865793780652</v>
      </c>
      <c r="M9" s="3">
        <f>IF(TablaDatosEmpresa[[#This Row],[Tipo_Movimiento]] = "Venta", -TablaDatosEmpresa[[#This Row],[Cantidad]] * TablaDatosEmpresa[[#This Row],[CosteAdquisicionPromedio]], 0)</f>
        <v>1033.2671685761034</v>
      </c>
      <c r="N9" s="3">
        <f>TablaDatosEmpresa[[#This Row],[Ingresos]]-TablaDatosEmpresa[[#This Row],[Coste_Vemta]]</f>
        <v>3680.9328314238965</v>
      </c>
    </row>
    <row r="10" spans="1:14" x14ac:dyDescent="0.3">
      <c r="A10">
        <v>9</v>
      </c>
      <c r="B10" s="1">
        <v>44563</v>
      </c>
      <c r="C10" t="s">
        <v>24</v>
      </c>
      <c r="D10" t="s">
        <v>25</v>
      </c>
      <c r="E10" s="2" t="s">
        <v>43</v>
      </c>
      <c r="F10">
        <v>193</v>
      </c>
      <c r="G10" s="3">
        <v>45.98</v>
      </c>
      <c r="H10" s="3">
        <v>0</v>
      </c>
      <c r="I10" t="s">
        <v>24</v>
      </c>
      <c r="J10" t="s">
        <v>26</v>
      </c>
      <c r="K10" s="3">
        <f>IF(TablaDatosEmpresa[[#This Row],[Tipo_Movimiento]] = "Venta", -TablaDatosEmpresa[[#This Row],[Cantidad]] * TablaDatosEmpresa[[#This Row],[Precio_Venta_Unitario]], 0)</f>
        <v>0</v>
      </c>
      <c r="L10" s="3">
        <f>AVERAGEIF(TablaDatosEmpresa[Nombre_Producto],TablaDatosEmpresa[[#This Row],[Nombre_Producto]],TablaDatosEmpresa[Costo_Unitario])</f>
        <v>18.458651685393257</v>
      </c>
      <c r="M10" s="3">
        <f>IF(TablaDatosEmpresa[[#This Row],[Tipo_Movimiento]] = "Venta", -TablaDatosEmpresa[[#This Row],[Cantidad]] * TablaDatosEmpresa[[#This Row],[CosteAdquisicionPromedio]], 0)</f>
        <v>0</v>
      </c>
      <c r="N10" s="3">
        <f>TablaDatosEmpresa[[#This Row],[Ingresos]]-TablaDatosEmpresa[[#This Row],[Coste_Vemta]]</f>
        <v>0</v>
      </c>
    </row>
    <row r="11" spans="1:14" x14ac:dyDescent="0.3">
      <c r="A11">
        <v>10</v>
      </c>
      <c r="B11" s="1">
        <v>44563</v>
      </c>
      <c r="C11" t="s">
        <v>10</v>
      </c>
      <c r="D11" t="s">
        <v>19</v>
      </c>
      <c r="E11" t="s">
        <v>20</v>
      </c>
      <c r="F11">
        <v>-31</v>
      </c>
      <c r="G11" s="3">
        <v>0</v>
      </c>
      <c r="H11" s="3">
        <v>296.14</v>
      </c>
      <c r="I11" t="s">
        <v>10</v>
      </c>
      <c r="J11" t="s">
        <v>13</v>
      </c>
      <c r="K11" s="3">
        <f>IF(TablaDatosEmpresa[[#This Row],[Tipo_Movimiento]] = "Venta", -TablaDatosEmpresa[[#This Row],[Cantidad]] * TablaDatosEmpresa[[#This Row],[Precio_Venta_Unitario]], 0)</f>
        <v>9180.34</v>
      </c>
      <c r="L11" s="3">
        <f>AVERAGEIF(TablaDatosEmpresa[Nombre_Producto],TablaDatosEmpresa[[#This Row],[Nombre_Producto]],TablaDatosEmpresa[Costo_Unitario])</f>
        <v>66.956770642201846</v>
      </c>
      <c r="M11" s="3">
        <f>IF(TablaDatosEmpresa[[#This Row],[Tipo_Movimiento]] = "Venta", -TablaDatosEmpresa[[#This Row],[Cantidad]] * TablaDatosEmpresa[[#This Row],[CosteAdquisicionPromedio]], 0)</f>
        <v>2075.6598899082574</v>
      </c>
      <c r="N11" s="3">
        <f>TablaDatosEmpresa[[#This Row],[Ingresos]]-TablaDatosEmpresa[[#This Row],[Coste_Vemta]]</f>
        <v>7104.6801100917428</v>
      </c>
    </row>
    <row r="12" spans="1:14" x14ac:dyDescent="0.3">
      <c r="A12">
        <v>11</v>
      </c>
      <c r="B12" s="1">
        <v>44563</v>
      </c>
      <c r="C12" t="s">
        <v>16</v>
      </c>
      <c r="D12" t="s">
        <v>17</v>
      </c>
      <c r="E12" t="s">
        <v>42</v>
      </c>
      <c r="F12">
        <v>41</v>
      </c>
      <c r="G12" s="3">
        <v>450.58</v>
      </c>
      <c r="H12" s="3">
        <v>0</v>
      </c>
      <c r="I12" t="s">
        <v>46</v>
      </c>
      <c r="J12" t="s">
        <v>18</v>
      </c>
      <c r="K12" s="3">
        <f>IF(TablaDatosEmpresa[[#This Row],[Tipo_Movimiento]] = "Venta", -TablaDatosEmpresa[[#This Row],[Cantidad]] * TablaDatosEmpresa[[#This Row],[Precio_Venta_Unitario]], 0)</f>
        <v>0</v>
      </c>
      <c r="L12" s="3">
        <f>AVERAGEIF(TablaDatosEmpresa[Nombre_Producto],TablaDatosEmpresa[[#This Row],[Nombre_Producto]],TablaDatosEmpresa[Costo_Unitario])</f>
        <v>206.67616747181975</v>
      </c>
      <c r="M12" s="3">
        <f>IF(TablaDatosEmpresa[[#This Row],[Tipo_Movimiento]] = "Venta", -TablaDatosEmpresa[[#This Row],[Cantidad]] * TablaDatosEmpresa[[#This Row],[CosteAdquisicionPromedio]], 0)</f>
        <v>0</v>
      </c>
      <c r="N12" s="3">
        <f>TablaDatosEmpresa[[#This Row],[Ingresos]]-TablaDatosEmpresa[[#This Row],[Coste_Vemta]]</f>
        <v>0</v>
      </c>
    </row>
    <row r="13" spans="1:14" x14ac:dyDescent="0.3">
      <c r="A13">
        <v>12</v>
      </c>
      <c r="B13" s="1">
        <v>44563</v>
      </c>
      <c r="C13" t="s">
        <v>16</v>
      </c>
      <c r="D13" t="s">
        <v>17</v>
      </c>
      <c r="E13" t="s">
        <v>42</v>
      </c>
      <c r="F13">
        <v>20</v>
      </c>
      <c r="G13" s="3">
        <v>451.29</v>
      </c>
      <c r="H13" s="3">
        <v>0</v>
      </c>
      <c r="I13" t="s">
        <v>46</v>
      </c>
      <c r="J13" t="s">
        <v>18</v>
      </c>
      <c r="K13" s="3">
        <f>IF(TablaDatosEmpresa[[#This Row],[Tipo_Movimiento]] = "Venta", -TablaDatosEmpresa[[#This Row],[Cantidad]] * TablaDatosEmpresa[[#This Row],[Precio_Venta_Unitario]], 0)</f>
        <v>0</v>
      </c>
      <c r="L13" s="3">
        <f>AVERAGEIF(TablaDatosEmpresa[Nombre_Producto],TablaDatosEmpresa[[#This Row],[Nombre_Producto]],TablaDatosEmpresa[Costo_Unitario])</f>
        <v>206.67616747181975</v>
      </c>
      <c r="M13" s="3">
        <f>IF(TablaDatosEmpresa[[#This Row],[Tipo_Movimiento]] = "Venta", -TablaDatosEmpresa[[#This Row],[Cantidad]] * TablaDatosEmpresa[[#This Row],[CosteAdquisicionPromedio]], 0)</f>
        <v>0</v>
      </c>
      <c r="N13" s="3">
        <f>TablaDatosEmpresa[[#This Row],[Ingresos]]-TablaDatosEmpresa[[#This Row],[Coste_Vemta]]</f>
        <v>0</v>
      </c>
    </row>
    <row r="14" spans="1:14" x14ac:dyDescent="0.3">
      <c r="A14">
        <v>13</v>
      </c>
      <c r="B14" s="1">
        <v>44563</v>
      </c>
      <c r="C14" t="s">
        <v>16</v>
      </c>
      <c r="D14" t="s">
        <v>27</v>
      </c>
      <c r="E14" t="s">
        <v>44</v>
      </c>
      <c r="F14">
        <v>65</v>
      </c>
      <c r="G14" s="3">
        <v>246.27</v>
      </c>
      <c r="H14" s="3">
        <v>0</v>
      </c>
      <c r="I14" t="s">
        <v>46</v>
      </c>
      <c r="J14" t="s">
        <v>18</v>
      </c>
      <c r="K14" s="3">
        <f>IF(TablaDatosEmpresa[[#This Row],[Tipo_Movimiento]] = "Venta", -TablaDatosEmpresa[[#This Row],[Cantidad]] * TablaDatosEmpresa[[#This Row],[Precio_Venta_Unitario]], 0)</f>
        <v>0</v>
      </c>
      <c r="L14" s="3">
        <f>AVERAGEIF(TablaDatosEmpresa[Nombre_Producto],TablaDatosEmpresa[[#This Row],[Nombre_Producto]],TablaDatosEmpresa[Costo_Unitario])</f>
        <v>111.99406451612904</v>
      </c>
      <c r="M14" s="3">
        <f>IF(TablaDatosEmpresa[[#This Row],[Tipo_Movimiento]] = "Venta", -TablaDatosEmpresa[[#This Row],[Cantidad]] * TablaDatosEmpresa[[#This Row],[CosteAdquisicionPromedio]], 0)</f>
        <v>0</v>
      </c>
      <c r="N14" s="3">
        <f>TablaDatosEmpresa[[#This Row],[Ingresos]]-TablaDatosEmpresa[[#This Row],[Coste_Vemta]]</f>
        <v>0</v>
      </c>
    </row>
    <row r="15" spans="1:14" x14ac:dyDescent="0.3">
      <c r="A15">
        <v>14</v>
      </c>
      <c r="B15" s="1">
        <v>44563</v>
      </c>
      <c r="C15" t="s">
        <v>16</v>
      </c>
      <c r="D15" t="s">
        <v>17</v>
      </c>
      <c r="E15" t="s">
        <v>42</v>
      </c>
      <c r="F15">
        <v>70</v>
      </c>
      <c r="G15" s="3">
        <v>455.07</v>
      </c>
      <c r="H15" s="3">
        <v>0</v>
      </c>
      <c r="I15" t="s">
        <v>46</v>
      </c>
      <c r="J15" t="s">
        <v>18</v>
      </c>
      <c r="K15" s="3">
        <f>IF(TablaDatosEmpresa[[#This Row],[Tipo_Movimiento]] = "Venta", -TablaDatosEmpresa[[#This Row],[Cantidad]] * TablaDatosEmpresa[[#This Row],[Precio_Venta_Unitario]], 0)</f>
        <v>0</v>
      </c>
      <c r="L15" s="3">
        <f>AVERAGEIF(TablaDatosEmpresa[Nombre_Producto],TablaDatosEmpresa[[#This Row],[Nombre_Producto]],TablaDatosEmpresa[Costo_Unitario])</f>
        <v>206.67616747181975</v>
      </c>
      <c r="M15" s="3">
        <f>IF(TablaDatosEmpresa[[#This Row],[Tipo_Movimiento]] = "Venta", -TablaDatosEmpresa[[#This Row],[Cantidad]] * TablaDatosEmpresa[[#This Row],[CosteAdquisicionPromedio]], 0)</f>
        <v>0</v>
      </c>
      <c r="N15" s="3">
        <f>TablaDatosEmpresa[[#This Row],[Ingresos]]-TablaDatosEmpresa[[#This Row],[Coste_Vemta]]</f>
        <v>0</v>
      </c>
    </row>
    <row r="16" spans="1:14" x14ac:dyDescent="0.3">
      <c r="A16">
        <v>15</v>
      </c>
      <c r="B16" s="1">
        <v>44564</v>
      </c>
      <c r="C16" t="s">
        <v>24</v>
      </c>
      <c r="D16" t="s">
        <v>25</v>
      </c>
      <c r="E16" t="s">
        <v>43</v>
      </c>
      <c r="F16">
        <v>299</v>
      </c>
      <c r="G16" s="3">
        <v>45.85</v>
      </c>
      <c r="H16" s="3">
        <v>0</v>
      </c>
      <c r="I16" t="s">
        <v>24</v>
      </c>
      <c r="J16" t="s">
        <v>28</v>
      </c>
      <c r="K16" s="3">
        <f>IF(TablaDatosEmpresa[[#This Row],[Tipo_Movimiento]] = "Venta", -TablaDatosEmpresa[[#This Row],[Cantidad]] * TablaDatosEmpresa[[#This Row],[Precio_Venta_Unitario]], 0)</f>
        <v>0</v>
      </c>
      <c r="L16" s="3">
        <f>AVERAGEIF(TablaDatosEmpresa[Nombre_Producto],TablaDatosEmpresa[[#This Row],[Nombre_Producto]],TablaDatosEmpresa[Costo_Unitario])</f>
        <v>18.458651685393257</v>
      </c>
      <c r="M16" s="3">
        <f>IF(TablaDatosEmpresa[[#This Row],[Tipo_Movimiento]] = "Venta", -TablaDatosEmpresa[[#This Row],[Cantidad]] * TablaDatosEmpresa[[#This Row],[CosteAdquisicionPromedio]], 0)</f>
        <v>0</v>
      </c>
      <c r="N16" s="3">
        <f>TablaDatosEmpresa[[#This Row],[Ingresos]]-TablaDatosEmpresa[[#This Row],[Coste_Vemta]]</f>
        <v>0</v>
      </c>
    </row>
    <row r="17" spans="1:14" x14ac:dyDescent="0.3">
      <c r="A17">
        <v>16</v>
      </c>
      <c r="B17" s="1">
        <v>44564</v>
      </c>
      <c r="C17" t="s">
        <v>24</v>
      </c>
      <c r="D17" t="s">
        <v>14</v>
      </c>
      <c r="E17" t="s">
        <v>41</v>
      </c>
      <c r="F17">
        <v>250</v>
      </c>
      <c r="G17" s="3">
        <v>85.49</v>
      </c>
      <c r="H17" s="3">
        <v>0</v>
      </c>
      <c r="I17" t="s">
        <v>24</v>
      </c>
      <c r="J17" t="s">
        <v>36</v>
      </c>
      <c r="K17" s="3">
        <f>IF(TablaDatosEmpresa[[#This Row],[Tipo_Movimiento]] = "Venta", -TablaDatosEmpresa[[#This Row],[Cantidad]] * TablaDatosEmpresa[[#This Row],[Precio_Venta_Unitario]], 0)</f>
        <v>0</v>
      </c>
      <c r="L17" s="3">
        <f>AVERAGEIF(TablaDatosEmpresa[Nombre_Producto],TablaDatosEmpresa[[#This Row],[Nombre_Producto]],TablaDatosEmpresa[Costo_Unitario])</f>
        <v>38.917210440456756</v>
      </c>
      <c r="M17" s="3">
        <f>IF(TablaDatosEmpresa[[#This Row],[Tipo_Movimiento]] = "Venta", -TablaDatosEmpresa[[#This Row],[Cantidad]] * TablaDatosEmpresa[[#This Row],[CosteAdquisicionPromedio]], 0)</f>
        <v>0</v>
      </c>
      <c r="N17" s="3">
        <f>TablaDatosEmpresa[[#This Row],[Ingresos]]-TablaDatosEmpresa[[#This Row],[Coste_Vemta]]</f>
        <v>0</v>
      </c>
    </row>
    <row r="18" spans="1:14" x14ac:dyDescent="0.3">
      <c r="A18">
        <v>17</v>
      </c>
      <c r="B18" s="1">
        <v>44564</v>
      </c>
      <c r="C18" t="s">
        <v>10</v>
      </c>
      <c r="D18" t="s">
        <v>29</v>
      </c>
      <c r="E18" t="s">
        <v>30</v>
      </c>
      <c r="F18">
        <v>-25</v>
      </c>
      <c r="G18" s="3">
        <v>0</v>
      </c>
      <c r="H18" s="3">
        <v>79.400000000000006</v>
      </c>
      <c r="I18" t="s">
        <v>10</v>
      </c>
      <c r="J18" t="s">
        <v>23</v>
      </c>
      <c r="K18" s="3">
        <f>IF(TablaDatosEmpresa[[#This Row],[Tipo_Movimiento]] = "Venta", -TablaDatosEmpresa[[#This Row],[Cantidad]] * TablaDatosEmpresa[[#This Row],[Precio_Venta_Unitario]], 0)</f>
        <v>1985.0000000000002</v>
      </c>
      <c r="L18" s="3">
        <f>AVERAGEIF(TablaDatosEmpresa[Nombre_Producto],TablaDatosEmpresa[[#This Row],[Nombre_Producto]],TablaDatosEmpresa[Costo_Unitario])</f>
        <v>15.49574137931034</v>
      </c>
      <c r="M18" s="3">
        <f>IF(TablaDatosEmpresa[[#This Row],[Tipo_Movimiento]] = "Venta", -TablaDatosEmpresa[[#This Row],[Cantidad]] * TablaDatosEmpresa[[#This Row],[CosteAdquisicionPromedio]], 0)</f>
        <v>387.39353448275853</v>
      </c>
      <c r="N18" s="3">
        <f>TablaDatosEmpresa[[#This Row],[Ingresos]]-TablaDatosEmpresa[[#This Row],[Coste_Vemta]]</f>
        <v>1597.6064655172418</v>
      </c>
    </row>
    <row r="19" spans="1:14" x14ac:dyDescent="0.3">
      <c r="A19">
        <v>18</v>
      </c>
      <c r="B19" s="1">
        <v>44564</v>
      </c>
      <c r="C19" t="s">
        <v>10</v>
      </c>
      <c r="D19" t="s">
        <v>29</v>
      </c>
      <c r="E19" t="s">
        <v>30</v>
      </c>
      <c r="F19">
        <v>-49</v>
      </c>
      <c r="G19" s="3">
        <v>0</v>
      </c>
      <c r="H19" s="3">
        <v>79.52</v>
      </c>
      <c r="I19" t="s">
        <v>10</v>
      </c>
      <c r="J19" t="s">
        <v>31</v>
      </c>
      <c r="K19" s="3">
        <f>IF(TablaDatosEmpresa[[#This Row],[Tipo_Movimiento]] = "Venta", -TablaDatosEmpresa[[#This Row],[Cantidad]] * TablaDatosEmpresa[[#This Row],[Precio_Venta_Unitario]], 0)</f>
        <v>3896.48</v>
      </c>
      <c r="L19" s="3">
        <f>AVERAGEIF(TablaDatosEmpresa[Nombre_Producto],TablaDatosEmpresa[[#This Row],[Nombre_Producto]],TablaDatosEmpresa[Costo_Unitario])</f>
        <v>15.49574137931034</v>
      </c>
      <c r="M19" s="3">
        <f>IF(TablaDatosEmpresa[[#This Row],[Tipo_Movimiento]] = "Venta", -TablaDatosEmpresa[[#This Row],[Cantidad]] * TablaDatosEmpresa[[#This Row],[CosteAdquisicionPromedio]], 0)</f>
        <v>759.29132758620665</v>
      </c>
      <c r="N19" s="3">
        <f>TablaDatosEmpresa[[#This Row],[Ingresos]]-TablaDatosEmpresa[[#This Row],[Coste_Vemta]]</f>
        <v>3137.1886724137935</v>
      </c>
    </row>
    <row r="20" spans="1:14" x14ac:dyDescent="0.3">
      <c r="A20">
        <v>19</v>
      </c>
      <c r="B20" s="1">
        <v>44564</v>
      </c>
      <c r="C20" t="s">
        <v>10</v>
      </c>
      <c r="D20" t="s">
        <v>32</v>
      </c>
      <c r="E20" t="s">
        <v>33</v>
      </c>
      <c r="F20">
        <v>-38</v>
      </c>
      <c r="G20" s="3">
        <v>0</v>
      </c>
      <c r="H20" s="3">
        <v>221.3</v>
      </c>
      <c r="I20" t="s">
        <v>10</v>
      </c>
      <c r="J20" t="s">
        <v>31</v>
      </c>
      <c r="K20" s="3">
        <f>IF(TablaDatosEmpresa[[#This Row],[Tipo_Movimiento]] = "Venta", -TablaDatosEmpresa[[#This Row],[Cantidad]] * TablaDatosEmpresa[[#This Row],[Precio_Venta_Unitario]], 0)</f>
        <v>8409.4</v>
      </c>
      <c r="L20" s="3">
        <f>AVERAGEIF(TablaDatosEmpresa[Nombre_Producto],TablaDatosEmpresa[[#This Row],[Nombre_Producto]],TablaDatosEmpresa[Costo_Unitario])</f>
        <v>54.214840425531932</v>
      </c>
      <c r="M20" s="3">
        <f>IF(TablaDatosEmpresa[[#This Row],[Tipo_Movimiento]] = "Venta", -TablaDatosEmpresa[[#This Row],[Cantidad]] * TablaDatosEmpresa[[#This Row],[CosteAdquisicionPromedio]], 0)</f>
        <v>2060.1639361702132</v>
      </c>
      <c r="N20" s="3">
        <f>TablaDatosEmpresa[[#This Row],[Ingresos]]-TablaDatosEmpresa[[#This Row],[Coste_Vemta]]</f>
        <v>6349.2360638297869</v>
      </c>
    </row>
    <row r="21" spans="1:14" x14ac:dyDescent="0.3">
      <c r="A21">
        <v>20</v>
      </c>
      <c r="B21" s="1">
        <v>44564</v>
      </c>
      <c r="C21" t="s">
        <v>10</v>
      </c>
      <c r="D21" t="s">
        <v>11</v>
      </c>
      <c r="E21" t="s">
        <v>12</v>
      </c>
      <c r="F21">
        <v>-5</v>
      </c>
      <c r="G21" s="3">
        <v>0</v>
      </c>
      <c r="H21" s="3">
        <v>129.21</v>
      </c>
      <c r="I21" t="s">
        <v>10</v>
      </c>
      <c r="J21" t="s">
        <v>23</v>
      </c>
      <c r="K21" s="3">
        <f>IF(TablaDatosEmpresa[[#This Row],[Tipo_Movimiento]] = "Venta", -TablaDatosEmpresa[[#This Row],[Cantidad]] * TablaDatosEmpresa[[#This Row],[Precio_Venta_Unitario]], 0)</f>
        <v>646.05000000000007</v>
      </c>
      <c r="L21" s="3">
        <f>AVERAGEIF(TablaDatosEmpresa[Nombre_Producto],TablaDatosEmpresa[[#This Row],[Nombre_Producto]],TablaDatosEmpresa[Costo_Unitario])</f>
        <v>28.701865793780652</v>
      </c>
      <c r="M21" s="3">
        <f>IF(TablaDatosEmpresa[[#This Row],[Tipo_Movimiento]] = "Venta", -TablaDatosEmpresa[[#This Row],[Cantidad]] * TablaDatosEmpresa[[#This Row],[CosteAdquisicionPromedio]], 0)</f>
        <v>143.50932896890325</v>
      </c>
      <c r="N21" s="3">
        <f>TablaDatosEmpresa[[#This Row],[Ingresos]]-TablaDatosEmpresa[[#This Row],[Coste_Vemta]]</f>
        <v>502.54067103109685</v>
      </c>
    </row>
    <row r="22" spans="1:14" x14ac:dyDescent="0.3">
      <c r="A22">
        <v>21</v>
      </c>
      <c r="B22" s="1">
        <v>44564</v>
      </c>
      <c r="C22" t="s">
        <v>10</v>
      </c>
      <c r="D22" t="s">
        <v>32</v>
      </c>
      <c r="E22" t="s">
        <v>33</v>
      </c>
      <c r="F22">
        <v>-17</v>
      </c>
      <c r="G22" s="3">
        <v>0</v>
      </c>
      <c r="H22" s="3">
        <v>219.89</v>
      </c>
      <c r="I22" t="s">
        <v>10</v>
      </c>
      <c r="J22" t="s">
        <v>31</v>
      </c>
      <c r="K22" s="3">
        <f>IF(TablaDatosEmpresa[[#This Row],[Tipo_Movimiento]] = "Venta", -TablaDatosEmpresa[[#This Row],[Cantidad]] * TablaDatosEmpresa[[#This Row],[Precio_Venta_Unitario]], 0)</f>
        <v>3738.1299999999997</v>
      </c>
      <c r="L22" s="3">
        <f>AVERAGEIF(TablaDatosEmpresa[Nombre_Producto],TablaDatosEmpresa[[#This Row],[Nombre_Producto]],TablaDatosEmpresa[Costo_Unitario])</f>
        <v>54.214840425531932</v>
      </c>
      <c r="M22" s="3">
        <f>IF(TablaDatosEmpresa[[#This Row],[Tipo_Movimiento]] = "Venta", -TablaDatosEmpresa[[#This Row],[Cantidad]] * TablaDatosEmpresa[[#This Row],[CosteAdquisicionPromedio]], 0)</f>
        <v>921.65228723404289</v>
      </c>
      <c r="N22" s="3">
        <f>TablaDatosEmpresa[[#This Row],[Ingresos]]-TablaDatosEmpresa[[#This Row],[Coste_Vemta]]</f>
        <v>2816.4777127659568</v>
      </c>
    </row>
    <row r="23" spans="1:14" x14ac:dyDescent="0.3">
      <c r="A23">
        <v>22</v>
      </c>
      <c r="B23" s="1">
        <v>44565</v>
      </c>
      <c r="C23" t="s">
        <v>24</v>
      </c>
      <c r="D23" t="s">
        <v>11</v>
      </c>
      <c r="E23" t="s">
        <v>12</v>
      </c>
      <c r="F23">
        <v>234</v>
      </c>
      <c r="G23" s="3">
        <v>65.56</v>
      </c>
      <c r="H23" s="3">
        <v>0</v>
      </c>
      <c r="I23" t="s">
        <v>24</v>
      </c>
      <c r="J23" t="s">
        <v>36</v>
      </c>
      <c r="K23" s="3">
        <f>IF(TablaDatosEmpresa[[#This Row],[Tipo_Movimiento]] = "Venta", -TablaDatosEmpresa[[#This Row],[Cantidad]] * TablaDatosEmpresa[[#This Row],[Precio_Venta_Unitario]], 0)</f>
        <v>0</v>
      </c>
      <c r="L23" s="3">
        <f>AVERAGEIF(TablaDatosEmpresa[Nombre_Producto],TablaDatosEmpresa[[#This Row],[Nombre_Producto]],TablaDatosEmpresa[Costo_Unitario])</f>
        <v>28.701865793780652</v>
      </c>
      <c r="M23" s="3">
        <f>IF(TablaDatosEmpresa[[#This Row],[Tipo_Movimiento]] = "Venta", -TablaDatosEmpresa[[#This Row],[Cantidad]] * TablaDatosEmpresa[[#This Row],[CosteAdquisicionPromedio]], 0)</f>
        <v>0</v>
      </c>
      <c r="N23" s="3">
        <f>TablaDatosEmpresa[[#This Row],[Ingresos]]-TablaDatosEmpresa[[#This Row],[Coste_Vemta]]</f>
        <v>0</v>
      </c>
    </row>
    <row r="24" spans="1:14" x14ac:dyDescent="0.3">
      <c r="A24">
        <v>23</v>
      </c>
      <c r="B24" s="1">
        <v>44565</v>
      </c>
      <c r="C24" t="s">
        <v>24</v>
      </c>
      <c r="D24" t="s">
        <v>25</v>
      </c>
      <c r="E24" t="s">
        <v>43</v>
      </c>
      <c r="F24">
        <v>190</v>
      </c>
      <c r="G24" s="3">
        <v>45.21</v>
      </c>
      <c r="H24" s="3">
        <v>0</v>
      </c>
      <c r="I24" t="s">
        <v>24</v>
      </c>
      <c r="J24" t="s">
        <v>26</v>
      </c>
      <c r="K24" s="3">
        <f>IF(TablaDatosEmpresa[[#This Row],[Tipo_Movimiento]] = "Venta", -TablaDatosEmpresa[[#This Row],[Cantidad]] * TablaDatosEmpresa[[#This Row],[Precio_Venta_Unitario]], 0)</f>
        <v>0</v>
      </c>
      <c r="L24" s="3">
        <f>AVERAGEIF(TablaDatosEmpresa[Nombre_Producto],TablaDatosEmpresa[[#This Row],[Nombre_Producto]],TablaDatosEmpresa[Costo_Unitario])</f>
        <v>18.458651685393257</v>
      </c>
      <c r="M24" s="3">
        <f>IF(TablaDatosEmpresa[[#This Row],[Tipo_Movimiento]] = "Venta", -TablaDatosEmpresa[[#This Row],[Cantidad]] * TablaDatosEmpresa[[#This Row],[CosteAdquisicionPromedio]], 0)</f>
        <v>0</v>
      </c>
      <c r="N24" s="3">
        <f>TablaDatosEmpresa[[#This Row],[Ingresos]]-TablaDatosEmpresa[[#This Row],[Coste_Vemta]]</f>
        <v>0</v>
      </c>
    </row>
    <row r="25" spans="1:14" x14ac:dyDescent="0.3">
      <c r="A25">
        <v>24</v>
      </c>
      <c r="B25" s="1">
        <v>44565</v>
      </c>
      <c r="C25" t="s">
        <v>10</v>
      </c>
      <c r="D25" t="s">
        <v>27</v>
      </c>
      <c r="E25" t="s">
        <v>44</v>
      </c>
      <c r="F25">
        <v>-29</v>
      </c>
      <c r="G25" s="3">
        <v>0</v>
      </c>
      <c r="H25" s="3">
        <v>500.47</v>
      </c>
      <c r="I25" t="s">
        <v>10</v>
      </c>
      <c r="J25" t="s">
        <v>23</v>
      </c>
      <c r="K25" s="3">
        <f>IF(TablaDatosEmpresa[[#This Row],[Tipo_Movimiento]] = "Venta", -TablaDatosEmpresa[[#This Row],[Cantidad]] * TablaDatosEmpresa[[#This Row],[Precio_Venta_Unitario]], 0)</f>
        <v>14513.630000000001</v>
      </c>
      <c r="L25" s="3">
        <f>AVERAGEIF(TablaDatosEmpresa[Nombre_Producto],TablaDatosEmpresa[[#This Row],[Nombre_Producto]],TablaDatosEmpresa[Costo_Unitario])</f>
        <v>111.99406451612904</v>
      </c>
      <c r="M25" s="3">
        <f>IF(TablaDatosEmpresa[[#This Row],[Tipo_Movimiento]] = "Venta", -TablaDatosEmpresa[[#This Row],[Cantidad]] * TablaDatosEmpresa[[#This Row],[CosteAdquisicionPromedio]], 0)</f>
        <v>3247.8278709677425</v>
      </c>
      <c r="N25" s="3">
        <f>TablaDatosEmpresa[[#This Row],[Ingresos]]-TablaDatosEmpresa[[#This Row],[Coste_Vemta]]</f>
        <v>11265.802129032258</v>
      </c>
    </row>
    <row r="26" spans="1:14" x14ac:dyDescent="0.3">
      <c r="A26">
        <v>25</v>
      </c>
      <c r="B26" s="1">
        <v>44565</v>
      </c>
      <c r="C26" t="s">
        <v>10</v>
      </c>
      <c r="D26" t="s">
        <v>14</v>
      </c>
      <c r="E26" t="s">
        <v>41</v>
      </c>
      <c r="F26">
        <v>-26</v>
      </c>
      <c r="G26" s="3">
        <v>0</v>
      </c>
      <c r="H26" s="3">
        <v>159.93</v>
      </c>
      <c r="I26" t="s">
        <v>10</v>
      </c>
      <c r="J26" t="s">
        <v>31</v>
      </c>
      <c r="K26" s="3">
        <f>IF(TablaDatosEmpresa[[#This Row],[Tipo_Movimiento]] = "Venta", -TablaDatosEmpresa[[#This Row],[Cantidad]] * TablaDatosEmpresa[[#This Row],[Precio_Venta_Unitario]], 0)</f>
        <v>4158.18</v>
      </c>
      <c r="L26" s="3">
        <f>AVERAGEIF(TablaDatosEmpresa[Nombre_Producto],TablaDatosEmpresa[[#This Row],[Nombre_Producto]],TablaDatosEmpresa[Costo_Unitario])</f>
        <v>38.917210440456756</v>
      </c>
      <c r="M26" s="3">
        <f>IF(TablaDatosEmpresa[[#This Row],[Tipo_Movimiento]] = "Venta", -TablaDatosEmpresa[[#This Row],[Cantidad]] * TablaDatosEmpresa[[#This Row],[CosteAdquisicionPromedio]], 0)</f>
        <v>1011.8474714518757</v>
      </c>
      <c r="N26" s="3">
        <f>TablaDatosEmpresa[[#This Row],[Ingresos]]-TablaDatosEmpresa[[#This Row],[Coste_Vemta]]</f>
        <v>3146.3325285481246</v>
      </c>
    </row>
    <row r="27" spans="1:14" x14ac:dyDescent="0.3">
      <c r="A27">
        <v>26</v>
      </c>
      <c r="B27" s="1">
        <v>44565</v>
      </c>
      <c r="C27" t="s">
        <v>24</v>
      </c>
      <c r="D27" t="s">
        <v>25</v>
      </c>
      <c r="E27" t="s">
        <v>43</v>
      </c>
      <c r="F27">
        <v>52</v>
      </c>
      <c r="G27" s="3">
        <v>44.83</v>
      </c>
      <c r="H27" s="3">
        <v>0</v>
      </c>
      <c r="I27" t="s">
        <v>24</v>
      </c>
      <c r="J27" t="s">
        <v>28</v>
      </c>
      <c r="K27" s="3">
        <f>IF(TablaDatosEmpresa[[#This Row],[Tipo_Movimiento]] = "Venta", -TablaDatosEmpresa[[#This Row],[Cantidad]] * TablaDatosEmpresa[[#This Row],[Precio_Venta_Unitario]], 0)</f>
        <v>0</v>
      </c>
      <c r="L27" s="3">
        <f>AVERAGEIF(TablaDatosEmpresa[Nombre_Producto],TablaDatosEmpresa[[#This Row],[Nombre_Producto]],TablaDatosEmpresa[Costo_Unitario])</f>
        <v>18.458651685393257</v>
      </c>
      <c r="M27" s="3">
        <f>IF(TablaDatosEmpresa[[#This Row],[Tipo_Movimiento]] = "Venta", -TablaDatosEmpresa[[#This Row],[Cantidad]] * TablaDatosEmpresa[[#This Row],[CosteAdquisicionPromedio]], 0)</f>
        <v>0</v>
      </c>
      <c r="N27" s="3">
        <f>TablaDatosEmpresa[[#This Row],[Ingresos]]-TablaDatosEmpresa[[#This Row],[Coste_Vemta]]</f>
        <v>0</v>
      </c>
    </row>
    <row r="28" spans="1:14" x14ac:dyDescent="0.3">
      <c r="A28">
        <v>27</v>
      </c>
      <c r="B28" s="1">
        <v>44565</v>
      </c>
      <c r="C28" t="s">
        <v>24</v>
      </c>
      <c r="D28" t="s">
        <v>29</v>
      </c>
      <c r="E28" t="s">
        <v>30</v>
      </c>
      <c r="F28">
        <v>277</v>
      </c>
      <c r="G28" s="3">
        <v>35.340000000000003</v>
      </c>
      <c r="H28" s="3">
        <v>0</v>
      </c>
      <c r="I28" t="s">
        <v>24</v>
      </c>
      <c r="J28" t="s">
        <v>36</v>
      </c>
      <c r="K28" s="3">
        <f>IF(TablaDatosEmpresa[[#This Row],[Tipo_Movimiento]] = "Venta", -TablaDatosEmpresa[[#This Row],[Cantidad]] * TablaDatosEmpresa[[#This Row],[Precio_Venta_Unitario]], 0)</f>
        <v>0</v>
      </c>
      <c r="L28" s="3">
        <f>AVERAGEIF(TablaDatosEmpresa[Nombre_Producto],TablaDatosEmpresa[[#This Row],[Nombre_Producto]],TablaDatosEmpresa[Costo_Unitario])</f>
        <v>15.49574137931034</v>
      </c>
      <c r="M28" s="3">
        <f>IF(TablaDatosEmpresa[[#This Row],[Tipo_Movimiento]] = "Venta", -TablaDatosEmpresa[[#This Row],[Cantidad]] * TablaDatosEmpresa[[#This Row],[CosteAdquisicionPromedio]], 0)</f>
        <v>0</v>
      </c>
      <c r="N28" s="3">
        <f>TablaDatosEmpresa[[#This Row],[Ingresos]]-TablaDatosEmpresa[[#This Row],[Coste_Vemta]]</f>
        <v>0</v>
      </c>
    </row>
    <row r="29" spans="1:14" x14ac:dyDescent="0.3">
      <c r="A29">
        <v>28</v>
      </c>
      <c r="B29" s="1">
        <v>44565</v>
      </c>
      <c r="C29" t="s">
        <v>24</v>
      </c>
      <c r="D29" t="s">
        <v>11</v>
      </c>
      <c r="E29" t="s">
        <v>12</v>
      </c>
      <c r="F29">
        <v>242</v>
      </c>
      <c r="G29" s="3">
        <v>66.650000000000006</v>
      </c>
      <c r="H29" s="3">
        <v>0</v>
      </c>
      <c r="I29" t="s">
        <v>24</v>
      </c>
      <c r="J29" t="s">
        <v>37</v>
      </c>
      <c r="K29" s="3">
        <f>IF(TablaDatosEmpresa[[#This Row],[Tipo_Movimiento]] = "Venta", -TablaDatosEmpresa[[#This Row],[Cantidad]] * TablaDatosEmpresa[[#This Row],[Precio_Venta_Unitario]], 0)</f>
        <v>0</v>
      </c>
      <c r="L29" s="3">
        <f>AVERAGEIF(TablaDatosEmpresa[Nombre_Producto],TablaDatosEmpresa[[#This Row],[Nombre_Producto]],TablaDatosEmpresa[Costo_Unitario])</f>
        <v>28.701865793780652</v>
      </c>
      <c r="M29" s="3">
        <f>IF(TablaDatosEmpresa[[#This Row],[Tipo_Movimiento]] = "Venta", -TablaDatosEmpresa[[#This Row],[Cantidad]] * TablaDatosEmpresa[[#This Row],[CosteAdquisicionPromedio]], 0)</f>
        <v>0</v>
      </c>
      <c r="N29" s="3">
        <f>TablaDatosEmpresa[[#This Row],[Ingresos]]-TablaDatosEmpresa[[#This Row],[Coste_Vemta]]</f>
        <v>0</v>
      </c>
    </row>
    <row r="30" spans="1:14" x14ac:dyDescent="0.3">
      <c r="A30">
        <v>29</v>
      </c>
      <c r="B30" s="1">
        <v>44566</v>
      </c>
      <c r="C30" t="s">
        <v>10</v>
      </c>
      <c r="D30" t="s">
        <v>11</v>
      </c>
      <c r="E30" t="s">
        <v>12</v>
      </c>
      <c r="F30">
        <v>-47</v>
      </c>
      <c r="G30" s="3">
        <v>0</v>
      </c>
      <c r="H30" s="3">
        <v>129.79</v>
      </c>
      <c r="I30" t="s">
        <v>10</v>
      </c>
      <c r="J30" t="s">
        <v>13</v>
      </c>
      <c r="K30" s="3">
        <f>IF(TablaDatosEmpresa[[#This Row],[Tipo_Movimiento]] = "Venta", -TablaDatosEmpresa[[#This Row],[Cantidad]] * TablaDatosEmpresa[[#This Row],[Precio_Venta_Unitario]], 0)</f>
        <v>6100.1299999999992</v>
      </c>
      <c r="L30" s="3">
        <f>AVERAGEIF(TablaDatosEmpresa[Nombre_Producto],TablaDatosEmpresa[[#This Row],[Nombre_Producto]],TablaDatosEmpresa[Costo_Unitario])</f>
        <v>28.701865793780652</v>
      </c>
      <c r="M30" s="3">
        <f>IF(TablaDatosEmpresa[[#This Row],[Tipo_Movimiento]] = "Venta", -TablaDatosEmpresa[[#This Row],[Cantidad]] * TablaDatosEmpresa[[#This Row],[CosteAdquisicionPromedio]], 0)</f>
        <v>1348.9876923076906</v>
      </c>
      <c r="N30" s="3">
        <f>TablaDatosEmpresa[[#This Row],[Ingresos]]-TablaDatosEmpresa[[#This Row],[Coste_Vemta]]</f>
        <v>4751.1423076923083</v>
      </c>
    </row>
    <row r="31" spans="1:14" x14ac:dyDescent="0.3">
      <c r="A31">
        <v>30</v>
      </c>
      <c r="B31" s="1">
        <v>44566</v>
      </c>
      <c r="C31" t="s">
        <v>16</v>
      </c>
      <c r="D31" t="s">
        <v>27</v>
      </c>
      <c r="E31" t="s">
        <v>44</v>
      </c>
      <c r="F31">
        <v>85</v>
      </c>
      <c r="G31" s="3">
        <v>248.69</v>
      </c>
      <c r="H31" s="3">
        <v>0</v>
      </c>
      <c r="I31" t="s">
        <v>46</v>
      </c>
      <c r="J31" t="s">
        <v>18</v>
      </c>
      <c r="K31" s="3">
        <f>IF(TablaDatosEmpresa[[#This Row],[Tipo_Movimiento]] = "Venta", -TablaDatosEmpresa[[#This Row],[Cantidad]] * TablaDatosEmpresa[[#This Row],[Precio_Venta_Unitario]], 0)</f>
        <v>0</v>
      </c>
      <c r="L31" s="3">
        <f>AVERAGEIF(TablaDatosEmpresa[Nombre_Producto],TablaDatosEmpresa[[#This Row],[Nombre_Producto]],TablaDatosEmpresa[Costo_Unitario])</f>
        <v>111.99406451612904</v>
      </c>
      <c r="M31" s="3">
        <f>IF(TablaDatosEmpresa[[#This Row],[Tipo_Movimiento]] = "Venta", -TablaDatosEmpresa[[#This Row],[Cantidad]] * TablaDatosEmpresa[[#This Row],[CosteAdquisicionPromedio]], 0)</f>
        <v>0</v>
      </c>
      <c r="N31" s="3">
        <f>TablaDatosEmpresa[[#This Row],[Ingresos]]-TablaDatosEmpresa[[#This Row],[Coste_Vemta]]</f>
        <v>0</v>
      </c>
    </row>
    <row r="32" spans="1:14" x14ac:dyDescent="0.3">
      <c r="A32">
        <v>31</v>
      </c>
      <c r="B32" s="1">
        <v>44566</v>
      </c>
      <c r="C32" t="s">
        <v>10</v>
      </c>
      <c r="D32" t="s">
        <v>27</v>
      </c>
      <c r="E32" t="s">
        <v>44</v>
      </c>
      <c r="F32">
        <v>-10</v>
      </c>
      <c r="G32" s="3">
        <v>0</v>
      </c>
      <c r="H32" s="3">
        <v>502.3</v>
      </c>
      <c r="I32" t="s">
        <v>10</v>
      </c>
      <c r="J32" t="s">
        <v>15</v>
      </c>
      <c r="K32" s="3">
        <f>IF(TablaDatosEmpresa[[#This Row],[Tipo_Movimiento]] = "Venta", -TablaDatosEmpresa[[#This Row],[Cantidad]] * TablaDatosEmpresa[[#This Row],[Precio_Venta_Unitario]], 0)</f>
        <v>5023</v>
      </c>
      <c r="L32" s="3">
        <f>AVERAGEIF(TablaDatosEmpresa[Nombre_Producto],TablaDatosEmpresa[[#This Row],[Nombre_Producto]],TablaDatosEmpresa[Costo_Unitario])</f>
        <v>111.99406451612904</v>
      </c>
      <c r="M32" s="3">
        <f>IF(TablaDatosEmpresa[[#This Row],[Tipo_Movimiento]] = "Venta", -TablaDatosEmpresa[[#This Row],[Cantidad]] * TablaDatosEmpresa[[#This Row],[CosteAdquisicionPromedio]], 0)</f>
        <v>1119.9406451612904</v>
      </c>
      <c r="N32" s="3">
        <f>TablaDatosEmpresa[[#This Row],[Ingresos]]-TablaDatosEmpresa[[#This Row],[Coste_Vemta]]</f>
        <v>3903.0593548387096</v>
      </c>
    </row>
    <row r="33" spans="1:14" x14ac:dyDescent="0.3">
      <c r="A33">
        <v>32</v>
      </c>
      <c r="B33" s="1">
        <v>44566</v>
      </c>
      <c r="C33" t="s">
        <v>24</v>
      </c>
      <c r="D33" t="s">
        <v>32</v>
      </c>
      <c r="E33" t="s">
        <v>33</v>
      </c>
      <c r="F33">
        <v>292</v>
      </c>
      <c r="G33" s="3">
        <v>119.41</v>
      </c>
      <c r="H33" s="3">
        <v>0</v>
      </c>
      <c r="I33" t="s">
        <v>24</v>
      </c>
      <c r="J33" t="s">
        <v>28</v>
      </c>
      <c r="K33" s="3">
        <f>IF(TablaDatosEmpresa[[#This Row],[Tipo_Movimiento]] = "Venta", -TablaDatosEmpresa[[#This Row],[Cantidad]] * TablaDatosEmpresa[[#This Row],[Precio_Venta_Unitario]], 0)</f>
        <v>0</v>
      </c>
      <c r="L33" s="3">
        <f>AVERAGEIF(TablaDatosEmpresa[Nombre_Producto],TablaDatosEmpresa[[#This Row],[Nombre_Producto]],TablaDatosEmpresa[Costo_Unitario])</f>
        <v>54.214840425531932</v>
      </c>
      <c r="M33" s="3">
        <f>IF(TablaDatosEmpresa[[#This Row],[Tipo_Movimiento]] = "Venta", -TablaDatosEmpresa[[#This Row],[Cantidad]] * TablaDatosEmpresa[[#This Row],[CosteAdquisicionPromedio]], 0)</f>
        <v>0</v>
      </c>
      <c r="N33" s="3">
        <f>TablaDatosEmpresa[[#This Row],[Ingresos]]-TablaDatosEmpresa[[#This Row],[Coste_Vemta]]</f>
        <v>0</v>
      </c>
    </row>
    <row r="34" spans="1:14" x14ac:dyDescent="0.3">
      <c r="A34">
        <v>33</v>
      </c>
      <c r="B34" s="1">
        <v>44566</v>
      </c>
      <c r="C34" t="s">
        <v>24</v>
      </c>
      <c r="D34" t="s">
        <v>14</v>
      </c>
      <c r="E34" t="s">
        <v>41</v>
      </c>
      <c r="F34">
        <v>174</v>
      </c>
      <c r="G34" s="3">
        <v>86.98</v>
      </c>
      <c r="H34" s="3">
        <v>0</v>
      </c>
      <c r="I34" t="s">
        <v>24</v>
      </c>
      <c r="J34" t="s">
        <v>26</v>
      </c>
      <c r="K34" s="3">
        <f>IF(TablaDatosEmpresa[[#This Row],[Tipo_Movimiento]] = "Venta", -TablaDatosEmpresa[[#This Row],[Cantidad]] * TablaDatosEmpresa[[#This Row],[Precio_Venta_Unitario]], 0)</f>
        <v>0</v>
      </c>
      <c r="L34" s="3">
        <f>AVERAGEIF(TablaDatosEmpresa[Nombre_Producto],TablaDatosEmpresa[[#This Row],[Nombre_Producto]],TablaDatosEmpresa[Costo_Unitario])</f>
        <v>38.917210440456756</v>
      </c>
      <c r="M34" s="3">
        <f>IF(TablaDatosEmpresa[[#This Row],[Tipo_Movimiento]] = "Venta", -TablaDatosEmpresa[[#This Row],[Cantidad]] * TablaDatosEmpresa[[#This Row],[CosteAdquisicionPromedio]], 0)</f>
        <v>0</v>
      </c>
      <c r="N34" s="3">
        <f>TablaDatosEmpresa[[#This Row],[Ingresos]]-TablaDatosEmpresa[[#This Row],[Coste_Vemta]]</f>
        <v>0</v>
      </c>
    </row>
    <row r="35" spans="1:14" x14ac:dyDescent="0.3">
      <c r="A35">
        <v>34</v>
      </c>
      <c r="B35" s="1">
        <v>44566</v>
      </c>
      <c r="C35" t="s">
        <v>24</v>
      </c>
      <c r="D35" t="s">
        <v>21</v>
      </c>
      <c r="E35" t="s">
        <v>22</v>
      </c>
      <c r="F35">
        <v>176</v>
      </c>
      <c r="G35" s="3">
        <v>25.32</v>
      </c>
      <c r="H35" s="3">
        <v>0</v>
      </c>
      <c r="I35" t="s">
        <v>24</v>
      </c>
      <c r="J35" t="s">
        <v>36</v>
      </c>
      <c r="K35" s="3">
        <f>IF(TablaDatosEmpresa[[#This Row],[Tipo_Movimiento]] = "Venta", -TablaDatosEmpresa[[#This Row],[Cantidad]] * TablaDatosEmpresa[[#This Row],[Precio_Venta_Unitario]], 0)</f>
        <v>0</v>
      </c>
      <c r="L35" s="3">
        <f>AVERAGEIF(TablaDatosEmpresa[Nombre_Producto],TablaDatosEmpresa[[#This Row],[Nombre_Producto]],TablaDatosEmpresa[Costo_Unitario])</f>
        <v>10.520482758620702</v>
      </c>
      <c r="M35" s="3">
        <f>IF(TablaDatosEmpresa[[#This Row],[Tipo_Movimiento]] = "Venta", -TablaDatosEmpresa[[#This Row],[Cantidad]] * TablaDatosEmpresa[[#This Row],[CosteAdquisicionPromedio]], 0)</f>
        <v>0</v>
      </c>
      <c r="N35" s="3">
        <f>TablaDatosEmpresa[[#This Row],[Ingresos]]-TablaDatosEmpresa[[#This Row],[Coste_Vemta]]</f>
        <v>0</v>
      </c>
    </row>
    <row r="36" spans="1:14" x14ac:dyDescent="0.3">
      <c r="A36">
        <v>35</v>
      </c>
      <c r="B36" s="1">
        <v>44566</v>
      </c>
      <c r="C36" t="s">
        <v>10</v>
      </c>
      <c r="D36" t="s">
        <v>21</v>
      </c>
      <c r="E36" t="s">
        <v>22</v>
      </c>
      <c r="F36">
        <v>-30</v>
      </c>
      <c r="G36" s="3">
        <v>0</v>
      </c>
      <c r="H36" s="3">
        <v>60.35</v>
      </c>
      <c r="I36" t="s">
        <v>10</v>
      </c>
      <c r="J36" t="s">
        <v>15</v>
      </c>
      <c r="K36" s="3">
        <f>IF(TablaDatosEmpresa[[#This Row],[Tipo_Movimiento]] = "Venta", -TablaDatosEmpresa[[#This Row],[Cantidad]] * TablaDatosEmpresa[[#This Row],[Precio_Venta_Unitario]], 0)</f>
        <v>1810.5</v>
      </c>
      <c r="L36" s="3">
        <f>AVERAGEIF(TablaDatosEmpresa[Nombre_Producto],TablaDatosEmpresa[[#This Row],[Nombre_Producto]],TablaDatosEmpresa[Costo_Unitario])</f>
        <v>10.520482758620702</v>
      </c>
      <c r="M36" s="3">
        <f>IF(TablaDatosEmpresa[[#This Row],[Tipo_Movimiento]] = "Venta", -TablaDatosEmpresa[[#This Row],[Cantidad]] * TablaDatosEmpresa[[#This Row],[CosteAdquisicionPromedio]], 0)</f>
        <v>315.61448275862108</v>
      </c>
      <c r="N36" s="3">
        <f>TablaDatosEmpresa[[#This Row],[Ingresos]]-TablaDatosEmpresa[[#This Row],[Coste_Vemta]]</f>
        <v>1494.8855172413789</v>
      </c>
    </row>
    <row r="37" spans="1:14" x14ac:dyDescent="0.3">
      <c r="A37">
        <v>36</v>
      </c>
      <c r="B37" s="1">
        <v>44567</v>
      </c>
      <c r="C37" t="s">
        <v>24</v>
      </c>
      <c r="D37" t="s">
        <v>29</v>
      </c>
      <c r="E37" t="s">
        <v>30</v>
      </c>
      <c r="F37">
        <v>244</v>
      </c>
      <c r="G37" s="3">
        <v>35.61</v>
      </c>
      <c r="H37" s="3">
        <v>0</v>
      </c>
      <c r="I37" t="s">
        <v>24</v>
      </c>
      <c r="J37" t="s">
        <v>36</v>
      </c>
      <c r="K37" s="3">
        <f>IF(TablaDatosEmpresa[[#This Row],[Tipo_Movimiento]] = "Venta", -TablaDatosEmpresa[[#This Row],[Cantidad]] * TablaDatosEmpresa[[#This Row],[Precio_Venta_Unitario]], 0)</f>
        <v>0</v>
      </c>
      <c r="L37" s="3">
        <f>AVERAGEIF(TablaDatosEmpresa[Nombre_Producto],TablaDatosEmpresa[[#This Row],[Nombre_Producto]],TablaDatosEmpresa[Costo_Unitario])</f>
        <v>15.49574137931034</v>
      </c>
      <c r="M37" s="3">
        <f>IF(TablaDatosEmpresa[[#This Row],[Tipo_Movimiento]] = "Venta", -TablaDatosEmpresa[[#This Row],[Cantidad]] * TablaDatosEmpresa[[#This Row],[CosteAdquisicionPromedio]], 0)</f>
        <v>0</v>
      </c>
      <c r="N37" s="3">
        <f>TablaDatosEmpresa[[#This Row],[Ingresos]]-TablaDatosEmpresa[[#This Row],[Coste_Vemta]]</f>
        <v>0</v>
      </c>
    </row>
    <row r="38" spans="1:14" x14ac:dyDescent="0.3">
      <c r="A38">
        <v>37</v>
      </c>
      <c r="B38" s="1">
        <v>44567</v>
      </c>
      <c r="C38" t="s">
        <v>24</v>
      </c>
      <c r="D38" t="s">
        <v>32</v>
      </c>
      <c r="E38" t="s">
        <v>33</v>
      </c>
      <c r="F38">
        <v>277</v>
      </c>
      <c r="G38" s="3">
        <v>118.82</v>
      </c>
      <c r="H38" s="3">
        <v>0</v>
      </c>
      <c r="I38" t="s">
        <v>24</v>
      </c>
      <c r="J38" t="s">
        <v>36</v>
      </c>
      <c r="K38" s="3">
        <f>IF(TablaDatosEmpresa[[#This Row],[Tipo_Movimiento]] = "Venta", -TablaDatosEmpresa[[#This Row],[Cantidad]] * TablaDatosEmpresa[[#This Row],[Precio_Venta_Unitario]], 0)</f>
        <v>0</v>
      </c>
      <c r="L38" s="3">
        <f>AVERAGEIF(TablaDatosEmpresa[Nombre_Producto],TablaDatosEmpresa[[#This Row],[Nombre_Producto]],TablaDatosEmpresa[Costo_Unitario])</f>
        <v>54.214840425531932</v>
      </c>
      <c r="M38" s="3">
        <f>IF(TablaDatosEmpresa[[#This Row],[Tipo_Movimiento]] = "Venta", -TablaDatosEmpresa[[#This Row],[Cantidad]] * TablaDatosEmpresa[[#This Row],[CosteAdquisicionPromedio]], 0)</f>
        <v>0</v>
      </c>
      <c r="N38" s="3">
        <f>TablaDatosEmpresa[[#This Row],[Ingresos]]-TablaDatosEmpresa[[#This Row],[Coste_Vemta]]</f>
        <v>0</v>
      </c>
    </row>
    <row r="39" spans="1:14" x14ac:dyDescent="0.3">
      <c r="A39">
        <v>38</v>
      </c>
      <c r="B39" s="1">
        <v>44567</v>
      </c>
      <c r="C39" t="s">
        <v>10</v>
      </c>
      <c r="D39" t="s">
        <v>14</v>
      </c>
      <c r="E39" t="s">
        <v>41</v>
      </c>
      <c r="F39">
        <v>-49</v>
      </c>
      <c r="G39" s="3">
        <v>0</v>
      </c>
      <c r="H39" s="3">
        <v>159.30000000000001</v>
      </c>
      <c r="I39" t="s">
        <v>10</v>
      </c>
      <c r="J39" t="s">
        <v>15</v>
      </c>
      <c r="K39" s="3">
        <f>IF(TablaDatosEmpresa[[#This Row],[Tipo_Movimiento]] = "Venta", -TablaDatosEmpresa[[#This Row],[Cantidad]] * TablaDatosEmpresa[[#This Row],[Precio_Venta_Unitario]], 0)</f>
        <v>7805.7000000000007</v>
      </c>
      <c r="L39" s="3">
        <f>AVERAGEIF(TablaDatosEmpresa[Nombre_Producto],TablaDatosEmpresa[[#This Row],[Nombre_Producto]],TablaDatosEmpresa[Costo_Unitario])</f>
        <v>38.917210440456756</v>
      </c>
      <c r="M39" s="3">
        <f>IF(TablaDatosEmpresa[[#This Row],[Tipo_Movimiento]] = "Venta", -TablaDatosEmpresa[[#This Row],[Cantidad]] * TablaDatosEmpresa[[#This Row],[CosteAdquisicionPromedio]], 0)</f>
        <v>1906.9433115823811</v>
      </c>
      <c r="N39" s="3">
        <f>TablaDatosEmpresa[[#This Row],[Ingresos]]-TablaDatosEmpresa[[#This Row],[Coste_Vemta]]</f>
        <v>5898.7566884176194</v>
      </c>
    </row>
    <row r="40" spans="1:14" x14ac:dyDescent="0.3">
      <c r="A40">
        <v>39</v>
      </c>
      <c r="B40" s="1">
        <v>44567</v>
      </c>
      <c r="C40" t="s">
        <v>10</v>
      </c>
      <c r="D40" t="s">
        <v>19</v>
      </c>
      <c r="E40" t="s">
        <v>20</v>
      </c>
      <c r="F40">
        <v>-29</v>
      </c>
      <c r="G40" s="3">
        <v>0</v>
      </c>
      <c r="H40" s="3">
        <v>300.58</v>
      </c>
      <c r="I40" t="s">
        <v>10</v>
      </c>
      <c r="J40" t="s">
        <v>31</v>
      </c>
      <c r="K40" s="3">
        <f>IF(TablaDatosEmpresa[[#This Row],[Tipo_Movimiento]] = "Venta", -TablaDatosEmpresa[[#This Row],[Cantidad]] * TablaDatosEmpresa[[#This Row],[Precio_Venta_Unitario]], 0)</f>
        <v>8716.82</v>
      </c>
      <c r="L40" s="3">
        <f>AVERAGEIF(TablaDatosEmpresa[Nombre_Producto],TablaDatosEmpresa[[#This Row],[Nombre_Producto]],TablaDatosEmpresa[Costo_Unitario])</f>
        <v>66.956770642201846</v>
      </c>
      <c r="M40" s="3">
        <f>IF(TablaDatosEmpresa[[#This Row],[Tipo_Movimiento]] = "Venta", -TablaDatosEmpresa[[#This Row],[Cantidad]] * TablaDatosEmpresa[[#This Row],[CosteAdquisicionPromedio]], 0)</f>
        <v>1941.7463486238535</v>
      </c>
      <c r="N40" s="3">
        <f>TablaDatosEmpresa[[#This Row],[Ingresos]]-TablaDatosEmpresa[[#This Row],[Coste_Vemta]]</f>
        <v>6775.0736513761458</v>
      </c>
    </row>
    <row r="41" spans="1:14" x14ac:dyDescent="0.3">
      <c r="A41">
        <v>40</v>
      </c>
      <c r="B41" s="1">
        <v>44567</v>
      </c>
      <c r="C41" t="s">
        <v>24</v>
      </c>
      <c r="D41" t="s">
        <v>32</v>
      </c>
      <c r="E41" t="s">
        <v>33</v>
      </c>
      <c r="F41">
        <v>288</v>
      </c>
      <c r="G41" s="3">
        <v>118.15</v>
      </c>
      <c r="H41" s="3">
        <v>0</v>
      </c>
      <c r="I41" t="s">
        <v>24</v>
      </c>
      <c r="J41" t="s">
        <v>36</v>
      </c>
      <c r="K41" s="3">
        <f>IF(TablaDatosEmpresa[[#This Row],[Tipo_Movimiento]] = "Venta", -TablaDatosEmpresa[[#This Row],[Cantidad]] * TablaDatosEmpresa[[#This Row],[Precio_Venta_Unitario]], 0)</f>
        <v>0</v>
      </c>
      <c r="L41" s="3">
        <f>AVERAGEIF(TablaDatosEmpresa[Nombre_Producto],TablaDatosEmpresa[[#This Row],[Nombre_Producto]],TablaDatosEmpresa[Costo_Unitario])</f>
        <v>54.214840425531932</v>
      </c>
      <c r="M41" s="3">
        <f>IF(TablaDatosEmpresa[[#This Row],[Tipo_Movimiento]] = "Venta", -TablaDatosEmpresa[[#This Row],[Cantidad]] * TablaDatosEmpresa[[#This Row],[CosteAdquisicionPromedio]], 0)</f>
        <v>0</v>
      </c>
      <c r="N41" s="3">
        <f>TablaDatosEmpresa[[#This Row],[Ingresos]]-TablaDatosEmpresa[[#This Row],[Coste_Vemta]]</f>
        <v>0</v>
      </c>
    </row>
    <row r="42" spans="1:14" x14ac:dyDescent="0.3">
      <c r="A42">
        <v>41</v>
      </c>
      <c r="B42" s="1">
        <v>44567</v>
      </c>
      <c r="C42" t="s">
        <v>16</v>
      </c>
      <c r="D42" t="s">
        <v>17</v>
      </c>
      <c r="E42" t="s">
        <v>42</v>
      </c>
      <c r="F42">
        <v>36</v>
      </c>
      <c r="G42" s="3">
        <v>454.11</v>
      </c>
      <c r="H42" s="3">
        <v>0</v>
      </c>
      <c r="I42" t="s">
        <v>46</v>
      </c>
      <c r="J42" t="s">
        <v>18</v>
      </c>
      <c r="K42" s="3">
        <f>IF(TablaDatosEmpresa[[#This Row],[Tipo_Movimiento]] = "Venta", -TablaDatosEmpresa[[#This Row],[Cantidad]] * TablaDatosEmpresa[[#This Row],[Precio_Venta_Unitario]], 0)</f>
        <v>0</v>
      </c>
      <c r="L42" s="3">
        <f>AVERAGEIF(TablaDatosEmpresa[Nombre_Producto],TablaDatosEmpresa[[#This Row],[Nombre_Producto]],TablaDatosEmpresa[Costo_Unitario])</f>
        <v>206.67616747181975</v>
      </c>
      <c r="M42" s="3">
        <f>IF(TablaDatosEmpresa[[#This Row],[Tipo_Movimiento]] = "Venta", -TablaDatosEmpresa[[#This Row],[Cantidad]] * TablaDatosEmpresa[[#This Row],[CosteAdquisicionPromedio]], 0)</f>
        <v>0</v>
      </c>
      <c r="N42" s="3">
        <f>TablaDatosEmpresa[[#This Row],[Ingresos]]-TablaDatosEmpresa[[#This Row],[Coste_Vemta]]</f>
        <v>0</v>
      </c>
    </row>
    <row r="43" spans="1:14" x14ac:dyDescent="0.3">
      <c r="A43">
        <v>42</v>
      </c>
      <c r="B43" s="1">
        <v>44568</v>
      </c>
      <c r="C43" t="s">
        <v>10</v>
      </c>
      <c r="D43" t="s">
        <v>34</v>
      </c>
      <c r="E43" t="s">
        <v>45</v>
      </c>
      <c r="F43">
        <v>-21</v>
      </c>
      <c r="G43" s="3">
        <v>0</v>
      </c>
      <c r="H43" s="3">
        <v>348.24</v>
      </c>
      <c r="I43" t="s">
        <v>10</v>
      </c>
      <c r="J43" t="s">
        <v>15</v>
      </c>
      <c r="K43" s="3">
        <f>IF(TablaDatosEmpresa[[#This Row],[Tipo_Movimiento]] = "Venta", -TablaDatosEmpresa[[#This Row],[Cantidad]] * TablaDatosEmpresa[[#This Row],[Precio_Venta_Unitario]], 0)</f>
        <v>7313.04</v>
      </c>
      <c r="L43" s="3">
        <f>AVERAGEIF(TablaDatosEmpresa[Nombre_Producto],TablaDatosEmpresa[[#This Row],[Nombre_Producto]],TablaDatosEmpresa[Costo_Unitario])</f>
        <v>81.910562499999997</v>
      </c>
      <c r="M43" s="3">
        <f>IF(TablaDatosEmpresa[[#This Row],[Tipo_Movimiento]] = "Venta", -TablaDatosEmpresa[[#This Row],[Cantidad]] * TablaDatosEmpresa[[#This Row],[CosteAdquisicionPromedio]], 0)</f>
        <v>1720.1218125</v>
      </c>
      <c r="N43" s="3">
        <f>TablaDatosEmpresa[[#This Row],[Ingresos]]-TablaDatosEmpresa[[#This Row],[Coste_Vemta]]</f>
        <v>5592.9181874999995</v>
      </c>
    </row>
    <row r="44" spans="1:14" x14ac:dyDescent="0.3">
      <c r="A44">
        <v>43</v>
      </c>
      <c r="B44" s="1">
        <v>44568</v>
      </c>
      <c r="C44" t="s">
        <v>10</v>
      </c>
      <c r="D44" t="s">
        <v>27</v>
      </c>
      <c r="E44" t="s">
        <v>44</v>
      </c>
      <c r="F44">
        <v>-32</v>
      </c>
      <c r="G44" s="3">
        <v>0</v>
      </c>
      <c r="H44" s="3">
        <v>501.47</v>
      </c>
      <c r="I44" t="s">
        <v>10</v>
      </c>
      <c r="J44" t="s">
        <v>15</v>
      </c>
      <c r="K44" s="3">
        <f>IF(TablaDatosEmpresa[[#This Row],[Tipo_Movimiento]] = "Venta", -TablaDatosEmpresa[[#This Row],[Cantidad]] * TablaDatosEmpresa[[#This Row],[Precio_Venta_Unitario]], 0)</f>
        <v>16047.04</v>
      </c>
      <c r="L44" s="3">
        <f>AVERAGEIF(TablaDatosEmpresa[Nombre_Producto],TablaDatosEmpresa[[#This Row],[Nombre_Producto]],TablaDatosEmpresa[Costo_Unitario])</f>
        <v>111.99406451612904</v>
      </c>
      <c r="M44" s="3">
        <f>IF(TablaDatosEmpresa[[#This Row],[Tipo_Movimiento]] = "Venta", -TablaDatosEmpresa[[#This Row],[Cantidad]] * TablaDatosEmpresa[[#This Row],[CosteAdquisicionPromedio]], 0)</f>
        <v>3583.8100645161294</v>
      </c>
      <c r="N44" s="3">
        <f>TablaDatosEmpresa[[#This Row],[Ingresos]]-TablaDatosEmpresa[[#This Row],[Coste_Vemta]]</f>
        <v>12463.229935483872</v>
      </c>
    </row>
    <row r="45" spans="1:14" x14ac:dyDescent="0.3">
      <c r="A45">
        <v>44</v>
      </c>
      <c r="B45" s="1">
        <v>44568</v>
      </c>
      <c r="C45" t="s">
        <v>10</v>
      </c>
      <c r="D45" t="s">
        <v>29</v>
      </c>
      <c r="E45" t="s">
        <v>30</v>
      </c>
      <c r="F45">
        <v>-8</v>
      </c>
      <c r="G45" s="3">
        <v>0</v>
      </c>
      <c r="H45" s="3">
        <v>80.239999999999995</v>
      </c>
      <c r="I45" t="s">
        <v>10</v>
      </c>
      <c r="J45" t="s">
        <v>15</v>
      </c>
      <c r="K45" s="3">
        <f>IF(TablaDatosEmpresa[[#This Row],[Tipo_Movimiento]] = "Venta", -TablaDatosEmpresa[[#This Row],[Cantidad]] * TablaDatosEmpresa[[#This Row],[Precio_Venta_Unitario]], 0)</f>
        <v>641.91999999999996</v>
      </c>
      <c r="L45" s="3">
        <f>AVERAGEIF(TablaDatosEmpresa[Nombre_Producto],TablaDatosEmpresa[[#This Row],[Nombre_Producto]],TablaDatosEmpresa[Costo_Unitario])</f>
        <v>15.49574137931034</v>
      </c>
      <c r="M45" s="3">
        <f>IF(TablaDatosEmpresa[[#This Row],[Tipo_Movimiento]] = "Venta", -TablaDatosEmpresa[[#This Row],[Cantidad]] * TablaDatosEmpresa[[#This Row],[CosteAdquisicionPromedio]], 0)</f>
        <v>123.96593103448272</v>
      </c>
      <c r="N45" s="3">
        <f>TablaDatosEmpresa[[#This Row],[Ingresos]]-TablaDatosEmpresa[[#This Row],[Coste_Vemta]]</f>
        <v>517.95406896551719</v>
      </c>
    </row>
    <row r="46" spans="1:14" x14ac:dyDescent="0.3">
      <c r="A46">
        <v>45</v>
      </c>
      <c r="B46" s="1">
        <v>44568</v>
      </c>
      <c r="C46" t="s">
        <v>10</v>
      </c>
      <c r="D46" t="s">
        <v>29</v>
      </c>
      <c r="E46" t="s">
        <v>30</v>
      </c>
      <c r="F46">
        <v>-5</v>
      </c>
      <c r="G46" s="3">
        <v>0</v>
      </c>
      <c r="H46" s="3">
        <v>79.72</v>
      </c>
      <c r="I46" t="s">
        <v>10</v>
      </c>
      <c r="J46" t="s">
        <v>35</v>
      </c>
      <c r="K46" s="3">
        <f>IF(TablaDatosEmpresa[[#This Row],[Tipo_Movimiento]] = "Venta", -TablaDatosEmpresa[[#This Row],[Cantidad]] * TablaDatosEmpresa[[#This Row],[Precio_Venta_Unitario]], 0)</f>
        <v>398.6</v>
      </c>
      <c r="L46" s="3">
        <f>AVERAGEIF(TablaDatosEmpresa[Nombre_Producto],TablaDatosEmpresa[[#This Row],[Nombre_Producto]],TablaDatosEmpresa[Costo_Unitario])</f>
        <v>15.49574137931034</v>
      </c>
      <c r="M46" s="3">
        <f>IF(TablaDatosEmpresa[[#This Row],[Tipo_Movimiento]] = "Venta", -TablaDatosEmpresa[[#This Row],[Cantidad]] * TablaDatosEmpresa[[#This Row],[CosteAdquisicionPromedio]], 0)</f>
        <v>77.478706896551699</v>
      </c>
      <c r="N46" s="3">
        <f>TablaDatosEmpresa[[#This Row],[Ingresos]]-TablaDatosEmpresa[[#This Row],[Coste_Vemta]]</f>
        <v>321.12129310344835</v>
      </c>
    </row>
    <row r="47" spans="1:14" x14ac:dyDescent="0.3">
      <c r="A47">
        <v>46</v>
      </c>
      <c r="B47" s="1">
        <v>44568</v>
      </c>
      <c r="C47" t="s">
        <v>24</v>
      </c>
      <c r="D47" t="s">
        <v>11</v>
      </c>
      <c r="E47" t="s">
        <v>12</v>
      </c>
      <c r="F47">
        <v>285</v>
      </c>
      <c r="G47" s="3">
        <v>65.959999999999994</v>
      </c>
      <c r="H47" s="3">
        <v>0</v>
      </c>
      <c r="I47" t="s">
        <v>24</v>
      </c>
      <c r="J47" t="s">
        <v>28</v>
      </c>
      <c r="K47" s="3">
        <f>IF(TablaDatosEmpresa[[#This Row],[Tipo_Movimiento]] = "Venta", -TablaDatosEmpresa[[#This Row],[Cantidad]] * TablaDatosEmpresa[[#This Row],[Precio_Venta_Unitario]], 0)</f>
        <v>0</v>
      </c>
      <c r="L47" s="3">
        <f>AVERAGEIF(TablaDatosEmpresa[Nombre_Producto],TablaDatosEmpresa[[#This Row],[Nombre_Producto]],TablaDatosEmpresa[Costo_Unitario])</f>
        <v>28.701865793780652</v>
      </c>
      <c r="M47" s="3">
        <f>IF(TablaDatosEmpresa[[#This Row],[Tipo_Movimiento]] = "Venta", -TablaDatosEmpresa[[#This Row],[Cantidad]] * TablaDatosEmpresa[[#This Row],[CosteAdquisicionPromedio]], 0)</f>
        <v>0</v>
      </c>
      <c r="N47" s="3">
        <f>TablaDatosEmpresa[[#This Row],[Ingresos]]-TablaDatosEmpresa[[#This Row],[Coste_Vemta]]</f>
        <v>0</v>
      </c>
    </row>
    <row r="48" spans="1:14" x14ac:dyDescent="0.3">
      <c r="A48">
        <v>47</v>
      </c>
      <c r="B48" s="1">
        <v>44568</v>
      </c>
      <c r="C48" t="s">
        <v>24</v>
      </c>
      <c r="D48" t="s">
        <v>32</v>
      </c>
      <c r="E48" t="s">
        <v>33</v>
      </c>
      <c r="F48">
        <v>237</v>
      </c>
      <c r="G48" s="3">
        <v>117.66</v>
      </c>
      <c r="H48" s="3">
        <v>0</v>
      </c>
      <c r="I48" t="s">
        <v>24</v>
      </c>
      <c r="J48" t="s">
        <v>37</v>
      </c>
      <c r="K48" s="3">
        <f>IF(TablaDatosEmpresa[[#This Row],[Tipo_Movimiento]] = "Venta", -TablaDatosEmpresa[[#This Row],[Cantidad]] * TablaDatosEmpresa[[#This Row],[Precio_Venta_Unitario]], 0)</f>
        <v>0</v>
      </c>
      <c r="L48" s="3">
        <f>AVERAGEIF(TablaDatosEmpresa[Nombre_Producto],TablaDatosEmpresa[[#This Row],[Nombre_Producto]],TablaDatosEmpresa[Costo_Unitario])</f>
        <v>54.214840425531932</v>
      </c>
      <c r="M48" s="3">
        <f>IF(TablaDatosEmpresa[[#This Row],[Tipo_Movimiento]] = "Venta", -TablaDatosEmpresa[[#This Row],[Cantidad]] * TablaDatosEmpresa[[#This Row],[CosteAdquisicionPromedio]], 0)</f>
        <v>0</v>
      </c>
      <c r="N48" s="3">
        <f>TablaDatosEmpresa[[#This Row],[Ingresos]]-TablaDatosEmpresa[[#This Row],[Coste_Vemta]]</f>
        <v>0</v>
      </c>
    </row>
    <row r="49" spans="1:14" x14ac:dyDescent="0.3">
      <c r="A49">
        <v>48</v>
      </c>
      <c r="B49" s="1">
        <v>44568</v>
      </c>
      <c r="C49" t="s">
        <v>10</v>
      </c>
      <c r="D49" t="s">
        <v>14</v>
      </c>
      <c r="E49" t="s">
        <v>41</v>
      </c>
      <c r="F49">
        <v>-42</v>
      </c>
      <c r="G49" s="3">
        <v>0</v>
      </c>
      <c r="H49" s="3">
        <v>158.56</v>
      </c>
      <c r="I49" t="s">
        <v>10</v>
      </c>
      <c r="J49" t="s">
        <v>35</v>
      </c>
      <c r="K49" s="3">
        <f>IF(TablaDatosEmpresa[[#This Row],[Tipo_Movimiento]] = "Venta", -TablaDatosEmpresa[[#This Row],[Cantidad]] * TablaDatosEmpresa[[#This Row],[Precio_Venta_Unitario]], 0)</f>
        <v>6659.52</v>
      </c>
      <c r="L49" s="3">
        <f>AVERAGEIF(TablaDatosEmpresa[Nombre_Producto],TablaDatosEmpresa[[#This Row],[Nombre_Producto]],TablaDatosEmpresa[Costo_Unitario])</f>
        <v>38.917210440456756</v>
      </c>
      <c r="M49" s="3">
        <f>IF(TablaDatosEmpresa[[#This Row],[Tipo_Movimiento]] = "Venta", -TablaDatosEmpresa[[#This Row],[Cantidad]] * TablaDatosEmpresa[[#This Row],[CosteAdquisicionPromedio]], 0)</f>
        <v>1634.5228384991838</v>
      </c>
      <c r="N49" s="3">
        <f>TablaDatosEmpresa[[#This Row],[Ingresos]]-TablaDatosEmpresa[[#This Row],[Coste_Vemta]]</f>
        <v>5024.9971615008162</v>
      </c>
    </row>
    <row r="50" spans="1:14" x14ac:dyDescent="0.3">
      <c r="A50">
        <v>49</v>
      </c>
      <c r="B50" s="1">
        <v>44569</v>
      </c>
      <c r="C50" t="s">
        <v>10</v>
      </c>
      <c r="D50" t="s">
        <v>27</v>
      </c>
      <c r="E50" t="s">
        <v>44</v>
      </c>
      <c r="F50">
        <v>-43</v>
      </c>
      <c r="G50" s="3">
        <v>0</v>
      </c>
      <c r="H50" s="3">
        <v>499.95</v>
      </c>
      <c r="I50" t="s">
        <v>10</v>
      </c>
      <c r="J50" t="s">
        <v>31</v>
      </c>
      <c r="K50" s="3">
        <f>IF(TablaDatosEmpresa[[#This Row],[Tipo_Movimiento]] = "Venta", -TablaDatosEmpresa[[#This Row],[Cantidad]] * TablaDatosEmpresa[[#This Row],[Precio_Venta_Unitario]], 0)</f>
        <v>21497.85</v>
      </c>
      <c r="L50" s="3">
        <f>AVERAGEIF(TablaDatosEmpresa[Nombre_Producto],TablaDatosEmpresa[[#This Row],[Nombre_Producto]],TablaDatosEmpresa[Costo_Unitario])</f>
        <v>111.99406451612904</v>
      </c>
      <c r="M50" s="3">
        <f>IF(TablaDatosEmpresa[[#This Row],[Tipo_Movimiento]] = "Venta", -TablaDatosEmpresa[[#This Row],[Cantidad]] * TablaDatosEmpresa[[#This Row],[CosteAdquisicionPromedio]], 0)</f>
        <v>4815.7447741935484</v>
      </c>
      <c r="N50" s="3">
        <f>TablaDatosEmpresa[[#This Row],[Ingresos]]-TablaDatosEmpresa[[#This Row],[Coste_Vemta]]</f>
        <v>16682.105225806452</v>
      </c>
    </row>
    <row r="51" spans="1:14" x14ac:dyDescent="0.3">
      <c r="A51">
        <v>50</v>
      </c>
      <c r="B51" s="1">
        <v>44569</v>
      </c>
      <c r="C51" t="s">
        <v>10</v>
      </c>
      <c r="D51" t="s">
        <v>11</v>
      </c>
      <c r="E51" t="s">
        <v>12</v>
      </c>
      <c r="F51">
        <v>-21</v>
      </c>
      <c r="G51" s="3">
        <v>0</v>
      </c>
      <c r="H51" s="3">
        <v>129.38</v>
      </c>
      <c r="I51" t="s">
        <v>10</v>
      </c>
      <c r="J51" t="s">
        <v>13</v>
      </c>
      <c r="K51" s="3">
        <f>IF(TablaDatosEmpresa[[#This Row],[Tipo_Movimiento]] = "Venta", -TablaDatosEmpresa[[#This Row],[Cantidad]] * TablaDatosEmpresa[[#This Row],[Precio_Venta_Unitario]], 0)</f>
        <v>2716.98</v>
      </c>
      <c r="L51" s="3">
        <f>AVERAGEIF(TablaDatosEmpresa[Nombre_Producto],TablaDatosEmpresa[[#This Row],[Nombre_Producto]],TablaDatosEmpresa[Costo_Unitario])</f>
        <v>28.701865793780652</v>
      </c>
      <c r="M51" s="3">
        <f>IF(TablaDatosEmpresa[[#This Row],[Tipo_Movimiento]] = "Venta", -TablaDatosEmpresa[[#This Row],[Cantidad]] * TablaDatosEmpresa[[#This Row],[CosteAdquisicionPromedio]], 0)</f>
        <v>602.7391816693937</v>
      </c>
      <c r="N51" s="3">
        <f>TablaDatosEmpresa[[#This Row],[Ingresos]]-TablaDatosEmpresa[[#This Row],[Coste_Vemta]]</f>
        <v>2114.2408183306061</v>
      </c>
    </row>
    <row r="52" spans="1:14" x14ac:dyDescent="0.3">
      <c r="A52">
        <v>51</v>
      </c>
      <c r="B52" s="1">
        <v>44569</v>
      </c>
      <c r="C52" t="s">
        <v>24</v>
      </c>
      <c r="D52" t="s">
        <v>25</v>
      </c>
      <c r="E52" t="s">
        <v>43</v>
      </c>
      <c r="F52">
        <v>190</v>
      </c>
      <c r="G52" s="3">
        <v>44.72</v>
      </c>
      <c r="H52" s="3">
        <v>0</v>
      </c>
      <c r="I52" t="s">
        <v>24</v>
      </c>
      <c r="J52" t="s">
        <v>28</v>
      </c>
      <c r="K52" s="3">
        <f>IF(TablaDatosEmpresa[[#This Row],[Tipo_Movimiento]] = "Venta", -TablaDatosEmpresa[[#This Row],[Cantidad]] * TablaDatosEmpresa[[#This Row],[Precio_Venta_Unitario]], 0)</f>
        <v>0</v>
      </c>
      <c r="L52" s="3">
        <f>AVERAGEIF(TablaDatosEmpresa[Nombre_Producto],TablaDatosEmpresa[[#This Row],[Nombre_Producto]],TablaDatosEmpresa[Costo_Unitario])</f>
        <v>18.458651685393257</v>
      </c>
      <c r="M52" s="3">
        <f>IF(TablaDatosEmpresa[[#This Row],[Tipo_Movimiento]] = "Venta", -TablaDatosEmpresa[[#This Row],[Cantidad]] * TablaDatosEmpresa[[#This Row],[CosteAdquisicionPromedio]], 0)</f>
        <v>0</v>
      </c>
      <c r="N52" s="3">
        <f>TablaDatosEmpresa[[#This Row],[Ingresos]]-TablaDatosEmpresa[[#This Row],[Coste_Vemta]]</f>
        <v>0</v>
      </c>
    </row>
    <row r="53" spans="1:14" x14ac:dyDescent="0.3">
      <c r="A53">
        <v>52</v>
      </c>
      <c r="B53" s="1">
        <v>44569</v>
      </c>
      <c r="C53" t="s">
        <v>10</v>
      </c>
      <c r="D53" t="s">
        <v>11</v>
      </c>
      <c r="E53" t="s">
        <v>12</v>
      </c>
      <c r="F53">
        <v>-45</v>
      </c>
      <c r="G53" s="3">
        <v>0</v>
      </c>
      <c r="H53" s="3">
        <v>128.96</v>
      </c>
      <c r="I53" t="s">
        <v>10</v>
      </c>
      <c r="J53" t="s">
        <v>15</v>
      </c>
      <c r="K53" s="3">
        <f>IF(TablaDatosEmpresa[[#This Row],[Tipo_Movimiento]] = "Venta", -TablaDatosEmpresa[[#This Row],[Cantidad]] * TablaDatosEmpresa[[#This Row],[Precio_Venta_Unitario]], 0)</f>
        <v>5803.2000000000007</v>
      </c>
      <c r="L53" s="3">
        <f>AVERAGEIF(TablaDatosEmpresa[Nombre_Producto],TablaDatosEmpresa[[#This Row],[Nombre_Producto]],TablaDatosEmpresa[Costo_Unitario])</f>
        <v>28.701865793780652</v>
      </c>
      <c r="M53" s="3">
        <f>IF(TablaDatosEmpresa[[#This Row],[Tipo_Movimiento]] = "Venta", -TablaDatosEmpresa[[#This Row],[Cantidad]] * TablaDatosEmpresa[[#This Row],[CosteAdquisicionPromedio]], 0)</f>
        <v>1291.5839607201294</v>
      </c>
      <c r="N53" s="3">
        <f>TablaDatosEmpresa[[#This Row],[Ingresos]]-TablaDatosEmpresa[[#This Row],[Coste_Vemta]]</f>
        <v>4511.6160392798711</v>
      </c>
    </row>
    <row r="54" spans="1:14" x14ac:dyDescent="0.3">
      <c r="A54">
        <v>53</v>
      </c>
      <c r="B54" s="1">
        <v>44569</v>
      </c>
      <c r="C54" t="s">
        <v>10</v>
      </c>
      <c r="D54" t="s">
        <v>14</v>
      </c>
      <c r="E54" t="s">
        <v>41</v>
      </c>
      <c r="F54">
        <v>-25</v>
      </c>
      <c r="G54" s="3">
        <v>0</v>
      </c>
      <c r="H54" s="3">
        <v>161.25</v>
      </c>
      <c r="I54" t="s">
        <v>10</v>
      </c>
      <c r="J54" t="s">
        <v>13</v>
      </c>
      <c r="K54" s="3">
        <f>IF(TablaDatosEmpresa[[#This Row],[Tipo_Movimiento]] = "Venta", -TablaDatosEmpresa[[#This Row],[Cantidad]] * TablaDatosEmpresa[[#This Row],[Precio_Venta_Unitario]], 0)</f>
        <v>4031.25</v>
      </c>
      <c r="L54" s="3">
        <f>AVERAGEIF(TablaDatosEmpresa[Nombre_Producto],TablaDatosEmpresa[[#This Row],[Nombre_Producto]],TablaDatosEmpresa[Costo_Unitario])</f>
        <v>38.917210440456756</v>
      </c>
      <c r="M54" s="3">
        <f>IF(TablaDatosEmpresa[[#This Row],[Tipo_Movimiento]] = "Venta", -TablaDatosEmpresa[[#This Row],[Cantidad]] * TablaDatosEmpresa[[#This Row],[CosteAdquisicionPromedio]], 0)</f>
        <v>972.93026101141891</v>
      </c>
      <c r="N54" s="3">
        <f>TablaDatosEmpresa[[#This Row],[Ingresos]]-TablaDatosEmpresa[[#This Row],[Coste_Vemta]]</f>
        <v>3058.3197389885809</v>
      </c>
    </row>
    <row r="55" spans="1:14" x14ac:dyDescent="0.3">
      <c r="A55">
        <v>54</v>
      </c>
      <c r="B55" s="1">
        <v>44569</v>
      </c>
      <c r="C55" t="s">
        <v>10</v>
      </c>
      <c r="D55" t="s">
        <v>17</v>
      </c>
      <c r="E55" t="s">
        <v>42</v>
      </c>
      <c r="F55">
        <v>-31</v>
      </c>
      <c r="G55" s="3">
        <v>0</v>
      </c>
      <c r="H55" s="3">
        <v>904.3</v>
      </c>
      <c r="I55" t="s">
        <v>10</v>
      </c>
      <c r="J55" t="s">
        <v>23</v>
      </c>
      <c r="K55" s="3">
        <f>IF(TablaDatosEmpresa[[#This Row],[Tipo_Movimiento]] = "Venta", -TablaDatosEmpresa[[#This Row],[Cantidad]] * TablaDatosEmpresa[[#This Row],[Precio_Venta_Unitario]], 0)</f>
        <v>28033.3</v>
      </c>
      <c r="L55" s="3">
        <f>AVERAGEIF(TablaDatosEmpresa[Nombre_Producto],TablaDatosEmpresa[[#This Row],[Nombre_Producto]],TablaDatosEmpresa[Costo_Unitario])</f>
        <v>206.67616747181975</v>
      </c>
      <c r="M55" s="3">
        <f>IF(TablaDatosEmpresa[[#This Row],[Tipo_Movimiento]] = "Venta", -TablaDatosEmpresa[[#This Row],[Cantidad]] * TablaDatosEmpresa[[#This Row],[CosteAdquisicionPromedio]], 0)</f>
        <v>6406.9611916264121</v>
      </c>
      <c r="N55" s="3">
        <f>TablaDatosEmpresa[[#This Row],[Ingresos]]-TablaDatosEmpresa[[#This Row],[Coste_Vemta]]</f>
        <v>21626.338808373588</v>
      </c>
    </row>
    <row r="56" spans="1:14" x14ac:dyDescent="0.3">
      <c r="A56">
        <v>55</v>
      </c>
      <c r="B56" s="1">
        <v>44569</v>
      </c>
      <c r="C56" t="s">
        <v>16</v>
      </c>
      <c r="D56" t="s">
        <v>19</v>
      </c>
      <c r="E56" t="s">
        <v>20</v>
      </c>
      <c r="F56">
        <v>23</v>
      </c>
      <c r="G56" s="3">
        <v>148.4</v>
      </c>
      <c r="H56" s="3">
        <v>0</v>
      </c>
      <c r="I56" t="s">
        <v>46</v>
      </c>
      <c r="J56" t="s">
        <v>18</v>
      </c>
      <c r="K56" s="3">
        <f>IF(TablaDatosEmpresa[[#This Row],[Tipo_Movimiento]] = "Venta", -TablaDatosEmpresa[[#This Row],[Cantidad]] * TablaDatosEmpresa[[#This Row],[Precio_Venta_Unitario]], 0)</f>
        <v>0</v>
      </c>
      <c r="L56" s="3">
        <f>AVERAGEIF(TablaDatosEmpresa[Nombre_Producto],TablaDatosEmpresa[[#This Row],[Nombre_Producto]],TablaDatosEmpresa[Costo_Unitario])</f>
        <v>66.956770642201846</v>
      </c>
      <c r="M56" s="3">
        <f>IF(TablaDatosEmpresa[[#This Row],[Tipo_Movimiento]] = "Venta", -TablaDatosEmpresa[[#This Row],[Cantidad]] * TablaDatosEmpresa[[#This Row],[CosteAdquisicionPromedio]], 0)</f>
        <v>0</v>
      </c>
      <c r="N56" s="3">
        <f>TablaDatosEmpresa[[#This Row],[Ingresos]]-TablaDatosEmpresa[[#This Row],[Coste_Vemta]]</f>
        <v>0</v>
      </c>
    </row>
    <row r="57" spans="1:14" x14ac:dyDescent="0.3">
      <c r="A57">
        <v>56</v>
      </c>
      <c r="B57" s="1">
        <v>44570</v>
      </c>
      <c r="C57" t="s">
        <v>24</v>
      </c>
      <c r="D57" t="s">
        <v>11</v>
      </c>
      <c r="E57" t="s">
        <v>12</v>
      </c>
      <c r="F57">
        <v>124</v>
      </c>
      <c r="G57" s="3">
        <v>65.459999999999994</v>
      </c>
      <c r="H57" s="3">
        <v>0</v>
      </c>
      <c r="I57" t="s">
        <v>24</v>
      </c>
      <c r="J57" t="s">
        <v>28</v>
      </c>
      <c r="K57" s="3">
        <f>IF(TablaDatosEmpresa[[#This Row],[Tipo_Movimiento]] = "Venta", -TablaDatosEmpresa[[#This Row],[Cantidad]] * TablaDatosEmpresa[[#This Row],[Precio_Venta_Unitario]], 0)</f>
        <v>0</v>
      </c>
      <c r="L57" s="3">
        <f>AVERAGEIF(TablaDatosEmpresa[Nombre_Producto],TablaDatosEmpresa[[#This Row],[Nombre_Producto]],TablaDatosEmpresa[Costo_Unitario])</f>
        <v>28.701865793780652</v>
      </c>
      <c r="M57" s="3">
        <f>IF(TablaDatosEmpresa[[#This Row],[Tipo_Movimiento]] = "Venta", -TablaDatosEmpresa[[#This Row],[Cantidad]] * TablaDatosEmpresa[[#This Row],[CosteAdquisicionPromedio]], 0)</f>
        <v>0</v>
      </c>
      <c r="N57" s="3">
        <f>TablaDatosEmpresa[[#This Row],[Ingresos]]-TablaDatosEmpresa[[#This Row],[Coste_Vemta]]</f>
        <v>0</v>
      </c>
    </row>
    <row r="58" spans="1:14" x14ac:dyDescent="0.3">
      <c r="A58">
        <v>57</v>
      </c>
      <c r="B58" s="1">
        <v>44570</v>
      </c>
      <c r="C58" t="s">
        <v>24</v>
      </c>
      <c r="D58" t="s">
        <v>34</v>
      </c>
      <c r="E58" t="s">
        <v>45</v>
      </c>
      <c r="F58">
        <v>211</v>
      </c>
      <c r="G58" s="3">
        <v>177.67</v>
      </c>
      <c r="H58" s="3">
        <v>0</v>
      </c>
      <c r="I58" t="s">
        <v>24</v>
      </c>
      <c r="J58" t="s">
        <v>26</v>
      </c>
      <c r="K58" s="3">
        <f>IF(TablaDatosEmpresa[[#This Row],[Tipo_Movimiento]] = "Venta", -TablaDatosEmpresa[[#This Row],[Cantidad]] * TablaDatosEmpresa[[#This Row],[Precio_Venta_Unitario]], 0)</f>
        <v>0</v>
      </c>
      <c r="L58" s="3">
        <f>AVERAGEIF(TablaDatosEmpresa[Nombre_Producto],TablaDatosEmpresa[[#This Row],[Nombre_Producto]],TablaDatosEmpresa[Costo_Unitario])</f>
        <v>81.910562499999997</v>
      </c>
      <c r="M58" s="3">
        <f>IF(TablaDatosEmpresa[[#This Row],[Tipo_Movimiento]] = "Venta", -TablaDatosEmpresa[[#This Row],[Cantidad]] * TablaDatosEmpresa[[#This Row],[CosteAdquisicionPromedio]], 0)</f>
        <v>0</v>
      </c>
      <c r="N58" s="3">
        <f>TablaDatosEmpresa[[#This Row],[Ingresos]]-TablaDatosEmpresa[[#This Row],[Coste_Vemta]]</f>
        <v>0</v>
      </c>
    </row>
    <row r="59" spans="1:14" x14ac:dyDescent="0.3">
      <c r="A59">
        <v>58</v>
      </c>
      <c r="B59" s="1">
        <v>44570</v>
      </c>
      <c r="C59" t="s">
        <v>24</v>
      </c>
      <c r="D59" t="s">
        <v>29</v>
      </c>
      <c r="E59" t="s">
        <v>30</v>
      </c>
      <c r="F59">
        <v>158</v>
      </c>
      <c r="G59" s="3">
        <v>35.880000000000003</v>
      </c>
      <c r="H59" s="3">
        <v>0</v>
      </c>
      <c r="I59" t="s">
        <v>24</v>
      </c>
      <c r="J59" t="s">
        <v>37</v>
      </c>
      <c r="K59" s="3">
        <f>IF(TablaDatosEmpresa[[#This Row],[Tipo_Movimiento]] = "Venta", -TablaDatosEmpresa[[#This Row],[Cantidad]] * TablaDatosEmpresa[[#This Row],[Precio_Venta_Unitario]], 0)</f>
        <v>0</v>
      </c>
      <c r="L59" s="3">
        <f>AVERAGEIF(TablaDatosEmpresa[Nombre_Producto],TablaDatosEmpresa[[#This Row],[Nombre_Producto]],TablaDatosEmpresa[Costo_Unitario])</f>
        <v>15.49574137931034</v>
      </c>
      <c r="M59" s="3">
        <f>IF(TablaDatosEmpresa[[#This Row],[Tipo_Movimiento]] = "Venta", -TablaDatosEmpresa[[#This Row],[Cantidad]] * TablaDatosEmpresa[[#This Row],[CosteAdquisicionPromedio]], 0)</f>
        <v>0</v>
      </c>
      <c r="N59" s="3">
        <f>TablaDatosEmpresa[[#This Row],[Ingresos]]-TablaDatosEmpresa[[#This Row],[Coste_Vemta]]</f>
        <v>0</v>
      </c>
    </row>
    <row r="60" spans="1:14" x14ac:dyDescent="0.3">
      <c r="A60">
        <v>59</v>
      </c>
      <c r="B60" s="1">
        <v>44570</v>
      </c>
      <c r="C60" t="s">
        <v>24</v>
      </c>
      <c r="D60" t="s">
        <v>34</v>
      </c>
      <c r="E60" t="s">
        <v>45</v>
      </c>
      <c r="F60">
        <v>169</v>
      </c>
      <c r="G60" s="3">
        <v>178.36</v>
      </c>
      <c r="H60" s="3">
        <v>0</v>
      </c>
      <c r="I60" t="s">
        <v>24</v>
      </c>
      <c r="J60" t="s">
        <v>28</v>
      </c>
      <c r="K60" s="3">
        <f>IF(TablaDatosEmpresa[[#This Row],[Tipo_Movimiento]] = "Venta", -TablaDatosEmpresa[[#This Row],[Cantidad]] * TablaDatosEmpresa[[#This Row],[Precio_Venta_Unitario]], 0)</f>
        <v>0</v>
      </c>
      <c r="L60" s="3">
        <f>AVERAGEIF(TablaDatosEmpresa[Nombre_Producto],TablaDatosEmpresa[[#This Row],[Nombre_Producto]],TablaDatosEmpresa[Costo_Unitario])</f>
        <v>81.910562499999997</v>
      </c>
      <c r="M60" s="3">
        <f>IF(TablaDatosEmpresa[[#This Row],[Tipo_Movimiento]] = "Venta", -TablaDatosEmpresa[[#This Row],[Cantidad]] * TablaDatosEmpresa[[#This Row],[CosteAdquisicionPromedio]], 0)</f>
        <v>0</v>
      </c>
      <c r="N60" s="3">
        <f>TablaDatosEmpresa[[#This Row],[Ingresos]]-TablaDatosEmpresa[[#This Row],[Coste_Vemta]]</f>
        <v>0</v>
      </c>
    </row>
    <row r="61" spans="1:14" x14ac:dyDescent="0.3">
      <c r="A61">
        <v>60</v>
      </c>
      <c r="B61" s="1">
        <v>44570</v>
      </c>
      <c r="C61" t="s">
        <v>16</v>
      </c>
      <c r="D61" t="s">
        <v>27</v>
      </c>
      <c r="E61" t="s">
        <v>44</v>
      </c>
      <c r="F61">
        <v>24</v>
      </c>
      <c r="G61" s="3">
        <v>251.69</v>
      </c>
      <c r="H61" s="3">
        <v>0</v>
      </c>
      <c r="I61" t="s">
        <v>46</v>
      </c>
      <c r="J61" t="s">
        <v>18</v>
      </c>
      <c r="K61" s="3">
        <f>IF(TablaDatosEmpresa[[#This Row],[Tipo_Movimiento]] = "Venta", -TablaDatosEmpresa[[#This Row],[Cantidad]] * TablaDatosEmpresa[[#This Row],[Precio_Venta_Unitario]], 0)</f>
        <v>0</v>
      </c>
      <c r="L61" s="3">
        <f>AVERAGEIF(TablaDatosEmpresa[Nombre_Producto],TablaDatosEmpresa[[#This Row],[Nombre_Producto]],TablaDatosEmpresa[Costo_Unitario])</f>
        <v>111.99406451612904</v>
      </c>
      <c r="M61" s="3">
        <f>IF(TablaDatosEmpresa[[#This Row],[Tipo_Movimiento]] = "Venta", -TablaDatosEmpresa[[#This Row],[Cantidad]] * TablaDatosEmpresa[[#This Row],[CosteAdquisicionPromedio]], 0)</f>
        <v>0</v>
      </c>
      <c r="N61" s="3">
        <f>TablaDatosEmpresa[[#This Row],[Ingresos]]-TablaDatosEmpresa[[#This Row],[Coste_Vemta]]</f>
        <v>0</v>
      </c>
    </row>
    <row r="62" spans="1:14" x14ac:dyDescent="0.3">
      <c r="A62">
        <v>61</v>
      </c>
      <c r="B62" s="1">
        <v>44570</v>
      </c>
      <c r="C62" t="s">
        <v>24</v>
      </c>
      <c r="D62" t="s">
        <v>29</v>
      </c>
      <c r="E62" t="s">
        <v>30</v>
      </c>
      <c r="F62">
        <v>264</v>
      </c>
      <c r="G62" s="3">
        <v>36.450000000000003</v>
      </c>
      <c r="H62" s="3">
        <v>0</v>
      </c>
      <c r="I62" t="s">
        <v>24</v>
      </c>
      <c r="J62" t="s">
        <v>37</v>
      </c>
      <c r="K62" s="3">
        <f>IF(TablaDatosEmpresa[[#This Row],[Tipo_Movimiento]] = "Venta", -TablaDatosEmpresa[[#This Row],[Cantidad]] * TablaDatosEmpresa[[#This Row],[Precio_Venta_Unitario]], 0)</f>
        <v>0</v>
      </c>
      <c r="L62" s="3">
        <f>AVERAGEIF(TablaDatosEmpresa[Nombre_Producto],TablaDatosEmpresa[[#This Row],[Nombre_Producto]],TablaDatosEmpresa[Costo_Unitario])</f>
        <v>15.49574137931034</v>
      </c>
      <c r="M62" s="3">
        <f>IF(TablaDatosEmpresa[[#This Row],[Tipo_Movimiento]] = "Venta", -TablaDatosEmpresa[[#This Row],[Cantidad]] * TablaDatosEmpresa[[#This Row],[CosteAdquisicionPromedio]], 0)</f>
        <v>0</v>
      </c>
      <c r="N62" s="3">
        <f>TablaDatosEmpresa[[#This Row],[Ingresos]]-TablaDatosEmpresa[[#This Row],[Coste_Vemta]]</f>
        <v>0</v>
      </c>
    </row>
    <row r="63" spans="1:14" x14ac:dyDescent="0.3">
      <c r="A63">
        <v>62</v>
      </c>
      <c r="B63" s="1">
        <v>44570</v>
      </c>
      <c r="C63" t="s">
        <v>10</v>
      </c>
      <c r="D63" t="s">
        <v>32</v>
      </c>
      <c r="E63" t="s">
        <v>33</v>
      </c>
      <c r="F63">
        <v>-23</v>
      </c>
      <c r="G63" s="3">
        <v>0</v>
      </c>
      <c r="H63" s="3">
        <v>219.58</v>
      </c>
      <c r="I63" t="s">
        <v>10</v>
      </c>
      <c r="J63" t="s">
        <v>31</v>
      </c>
      <c r="K63" s="3">
        <f>IF(TablaDatosEmpresa[[#This Row],[Tipo_Movimiento]] = "Venta", -TablaDatosEmpresa[[#This Row],[Cantidad]] * TablaDatosEmpresa[[#This Row],[Precio_Venta_Unitario]], 0)</f>
        <v>5050.34</v>
      </c>
      <c r="L63" s="3">
        <f>AVERAGEIF(TablaDatosEmpresa[Nombre_Producto],TablaDatosEmpresa[[#This Row],[Nombre_Producto]],TablaDatosEmpresa[Costo_Unitario])</f>
        <v>54.214840425531932</v>
      </c>
      <c r="M63" s="3">
        <f>IF(TablaDatosEmpresa[[#This Row],[Tipo_Movimiento]] = "Venta", -TablaDatosEmpresa[[#This Row],[Cantidad]] * TablaDatosEmpresa[[#This Row],[CosteAdquisicionPromedio]], 0)</f>
        <v>1246.9413297872345</v>
      </c>
      <c r="N63" s="3">
        <f>TablaDatosEmpresa[[#This Row],[Ingresos]]-TablaDatosEmpresa[[#This Row],[Coste_Vemta]]</f>
        <v>3803.3986702127659</v>
      </c>
    </row>
    <row r="64" spans="1:14" x14ac:dyDescent="0.3">
      <c r="A64">
        <v>63</v>
      </c>
      <c r="B64" s="1">
        <v>44571</v>
      </c>
      <c r="C64" t="s">
        <v>16</v>
      </c>
      <c r="D64" t="s">
        <v>17</v>
      </c>
      <c r="E64" t="s">
        <v>42</v>
      </c>
      <c r="F64">
        <v>50</v>
      </c>
      <c r="G64" s="3">
        <v>456.25</v>
      </c>
      <c r="H64" s="3">
        <v>0</v>
      </c>
      <c r="I64" t="s">
        <v>46</v>
      </c>
      <c r="J64" t="s">
        <v>18</v>
      </c>
      <c r="K64" s="3">
        <f>IF(TablaDatosEmpresa[[#This Row],[Tipo_Movimiento]] = "Venta", -TablaDatosEmpresa[[#This Row],[Cantidad]] * TablaDatosEmpresa[[#This Row],[Precio_Venta_Unitario]], 0)</f>
        <v>0</v>
      </c>
      <c r="L64" s="3">
        <f>AVERAGEIF(TablaDatosEmpresa[Nombre_Producto],TablaDatosEmpresa[[#This Row],[Nombre_Producto]],TablaDatosEmpresa[Costo_Unitario])</f>
        <v>206.67616747181975</v>
      </c>
      <c r="M64" s="3">
        <f>IF(TablaDatosEmpresa[[#This Row],[Tipo_Movimiento]] = "Venta", -TablaDatosEmpresa[[#This Row],[Cantidad]] * TablaDatosEmpresa[[#This Row],[CosteAdquisicionPromedio]], 0)</f>
        <v>0</v>
      </c>
      <c r="N64" s="3">
        <f>TablaDatosEmpresa[[#This Row],[Ingresos]]-TablaDatosEmpresa[[#This Row],[Coste_Vemta]]</f>
        <v>0</v>
      </c>
    </row>
    <row r="65" spans="1:14" x14ac:dyDescent="0.3">
      <c r="A65">
        <v>64</v>
      </c>
      <c r="B65" s="1">
        <v>44571</v>
      </c>
      <c r="C65" t="s">
        <v>16</v>
      </c>
      <c r="D65" t="s">
        <v>19</v>
      </c>
      <c r="E65" t="s">
        <v>20</v>
      </c>
      <c r="F65">
        <v>40</v>
      </c>
      <c r="G65" s="3">
        <v>149.6</v>
      </c>
      <c r="H65" s="3">
        <v>0</v>
      </c>
      <c r="I65" t="s">
        <v>46</v>
      </c>
      <c r="J65" t="s">
        <v>18</v>
      </c>
      <c r="K65" s="3">
        <f>IF(TablaDatosEmpresa[[#This Row],[Tipo_Movimiento]] = "Venta", -TablaDatosEmpresa[[#This Row],[Cantidad]] * TablaDatosEmpresa[[#This Row],[Precio_Venta_Unitario]], 0)</f>
        <v>0</v>
      </c>
      <c r="L65" s="3">
        <f>AVERAGEIF(TablaDatosEmpresa[Nombre_Producto],TablaDatosEmpresa[[#This Row],[Nombre_Producto]],TablaDatosEmpresa[Costo_Unitario])</f>
        <v>66.956770642201846</v>
      </c>
      <c r="M65" s="3">
        <f>IF(TablaDatosEmpresa[[#This Row],[Tipo_Movimiento]] = "Venta", -TablaDatosEmpresa[[#This Row],[Cantidad]] * TablaDatosEmpresa[[#This Row],[CosteAdquisicionPromedio]], 0)</f>
        <v>0</v>
      </c>
      <c r="N65" s="3">
        <f>TablaDatosEmpresa[[#This Row],[Ingresos]]-TablaDatosEmpresa[[#This Row],[Coste_Vemta]]</f>
        <v>0</v>
      </c>
    </row>
    <row r="66" spans="1:14" x14ac:dyDescent="0.3">
      <c r="A66">
        <v>65</v>
      </c>
      <c r="B66" s="1">
        <v>44571</v>
      </c>
      <c r="C66" t="s">
        <v>10</v>
      </c>
      <c r="D66" t="s">
        <v>17</v>
      </c>
      <c r="E66" t="s">
        <v>42</v>
      </c>
      <c r="F66">
        <v>-44</v>
      </c>
      <c r="G66" s="3">
        <v>0</v>
      </c>
      <c r="H66" s="3">
        <v>908.9</v>
      </c>
      <c r="I66" t="s">
        <v>10</v>
      </c>
      <c r="J66" t="s">
        <v>23</v>
      </c>
      <c r="K66" s="3">
        <f>IF(TablaDatosEmpresa[[#This Row],[Tipo_Movimiento]] = "Venta", -TablaDatosEmpresa[[#This Row],[Cantidad]] * TablaDatosEmpresa[[#This Row],[Precio_Venta_Unitario]], 0)</f>
        <v>39991.599999999999</v>
      </c>
      <c r="L66" s="3">
        <f>AVERAGEIF(TablaDatosEmpresa[Nombre_Producto],TablaDatosEmpresa[[#This Row],[Nombre_Producto]],TablaDatosEmpresa[Costo_Unitario])</f>
        <v>206.67616747181975</v>
      </c>
      <c r="M66" s="3">
        <f>IF(TablaDatosEmpresa[[#This Row],[Tipo_Movimiento]] = "Venta", -TablaDatosEmpresa[[#This Row],[Cantidad]] * TablaDatosEmpresa[[#This Row],[CosteAdquisicionPromedio]], 0)</f>
        <v>9093.7513687600695</v>
      </c>
      <c r="N66" s="3">
        <f>TablaDatosEmpresa[[#This Row],[Ingresos]]-TablaDatosEmpresa[[#This Row],[Coste_Vemta]]</f>
        <v>30897.848631239929</v>
      </c>
    </row>
    <row r="67" spans="1:14" x14ac:dyDescent="0.3">
      <c r="A67">
        <v>66</v>
      </c>
      <c r="B67" s="1">
        <v>44571</v>
      </c>
      <c r="C67" t="s">
        <v>16</v>
      </c>
      <c r="D67" t="s">
        <v>17</v>
      </c>
      <c r="E67" t="s">
        <v>42</v>
      </c>
      <c r="F67">
        <v>53</v>
      </c>
      <c r="G67" s="3">
        <v>451.97</v>
      </c>
      <c r="H67" s="3">
        <v>0</v>
      </c>
      <c r="I67" t="s">
        <v>46</v>
      </c>
      <c r="J67" t="s">
        <v>18</v>
      </c>
      <c r="K67" s="3">
        <f>IF(TablaDatosEmpresa[[#This Row],[Tipo_Movimiento]] = "Venta", -TablaDatosEmpresa[[#This Row],[Cantidad]] * TablaDatosEmpresa[[#This Row],[Precio_Venta_Unitario]], 0)</f>
        <v>0</v>
      </c>
      <c r="L67" s="3">
        <f>AVERAGEIF(TablaDatosEmpresa[Nombre_Producto],TablaDatosEmpresa[[#This Row],[Nombre_Producto]],TablaDatosEmpresa[Costo_Unitario])</f>
        <v>206.67616747181975</v>
      </c>
      <c r="M67" s="3">
        <f>IF(TablaDatosEmpresa[[#This Row],[Tipo_Movimiento]] = "Venta", -TablaDatosEmpresa[[#This Row],[Cantidad]] * TablaDatosEmpresa[[#This Row],[CosteAdquisicionPromedio]], 0)</f>
        <v>0</v>
      </c>
      <c r="N67" s="3">
        <f>TablaDatosEmpresa[[#This Row],[Ingresos]]-TablaDatosEmpresa[[#This Row],[Coste_Vemta]]</f>
        <v>0</v>
      </c>
    </row>
    <row r="68" spans="1:14" x14ac:dyDescent="0.3">
      <c r="A68">
        <v>67</v>
      </c>
      <c r="B68" s="1">
        <v>44571</v>
      </c>
      <c r="C68" t="s">
        <v>10</v>
      </c>
      <c r="D68" t="s">
        <v>21</v>
      </c>
      <c r="E68" t="s">
        <v>22</v>
      </c>
      <c r="F68">
        <v>-7</v>
      </c>
      <c r="G68" s="3">
        <v>0</v>
      </c>
      <c r="H68" s="3">
        <v>59.93</v>
      </c>
      <c r="I68" t="s">
        <v>10</v>
      </c>
      <c r="J68" t="s">
        <v>23</v>
      </c>
      <c r="K68" s="3">
        <f>IF(TablaDatosEmpresa[[#This Row],[Tipo_Movimiento]] = "Venta", -TablaDatosEmpresa[[#This Row],[Cantidad]] * TablaDatosEmpresa[[#This Row],[Precio_Venta_Unitario]], 0)</f>
        <v>419.51</v>
      </c>
      <c r="L68" s="3">
        <f>AVERAGEIF(TablaDatosEmpresa[Nombre_Producto],TablaDatosEmpresa[[#This Row],[Nombre_Producto]],TablaDatosEmpresa[Costo_Unitario])</f>
        <v>10.520482758620702</v>
      </c>
      <c r="M68" s="3">
        <f>IF(TablaDatosEmpresa[[#This Row],[Tipo_Movimiento]] = "Venta", -TablaDatosEmpresa[[#This Row],[Cantidad]] * TablaDatosEmpresa[[#This Row],[CosteAdquisicionPromedio]], 0)</f>
        <v>73.643379310344912</v>
      </c>
      <c r="N68" s="3">
        <f>TablaDatosEmpresa[[#This Row],[Ingresos]]-TablaDatosEmpresa[[#This Row],[Coste_Vemta]]</f>
        <v>345.86662068965506</v>
      </c>
    </row>
    <row r="69" spans="1:14" x14ac:dyDescent="0.3">
      <c r="A69">
        <v>68</v>
      </c>
      <c r="B69" s="1">
        <v>44571</v>
      </c>
      <c r="C69" t="s">
        <v>24</v>
      </c>
      <c r="D69" t="s">
        <v>32</v>
      </c>
      <c r="E69" t="s">
        <v>33</v>
      </c>
      <c r="F69">
        <v>119</v>
      </c>
      <c r="G69" s="3">
        <v>119.45</v>
      </c>
      <c r="H69" s="3">
        <v>0</v>
      </c>
      <c r="I69" t="s">
        <v>24</v>
      </c>
      <c r="J69" t="s">
        <v>37</v>
      </c>
      <c r="K69" s="3">
        <f>IF(TablaDatosEmpresa[[#This Row],[Tipo_Movimiento]] = "Venta", -TablaDatosEmpresa[[#This Row],[Cantidad]] * TablaDatosEmpresa[[#This Row],[Precio_Venta_Unitario]], 0)</f>
        <v>0</v>
      </c>
      <c r="L69" s="3">
        <f>AVERAGEIF(TablaDatosEmpresa[Nombre_Producto],TablaDatosEmpresa[[#This Row],[Nombre_Producto]],TablaDatosEmpresa[Costo_Unitario])</f>
        <v>54.214840425531932</v>
      </c>
      <c r="M69" s="3">
        <f>IF(TablaDatosEmpresa[[#This Row],[Tipo_Movimiento]] = "Venta", -TablaDatosEmpresa[[#This Row],[Cantidad]] * TablaDatosEmpresa[[#This Row],[CosteAdquisicionPromedio]], 0)</f>
        <v>0</v>
      </c>
      <c r="N69" s="3">
        <f>TablaDatosEmpresa[[#This Row],[Ingresos]]-TablaDatosEmpresa[[#This Row],[Coste_Vemta]]</f>
        <v>0</v>
      </c>
    </row>
    <row r="70" spans="1:14" x14ac:dyDescent="0.3">
      <c r="A70">
        <v>69</v>
      </c>
      <c r="B70" s="1">
        <v>44571</v>
      </c>
      <c r="C70" t="s">
        <v>16</v>
      </c>
      <c r="D70" t="s">
        <v>27</v>
      </c>
      <c r="E70" t="s">
        <v>44</v>
      </c>
      <c r="F70">
        <v>83</v>
      </c>
      <c r="G70" s="3">
        <v>250.22</v>
      </c>
      <c r="H70" s="3">
        <v>0</v>
      </c>
      <c r="I70" t="s">
        <v>46</v>
      </c>
      <c r="J70" t="s">
        <v>18</v>
      </c>
      <c r="K70" s="3">
        <f>IF(TablaDatosEmpresa[[#This Row],[Tipo_Movimiento]] = "Venta", -TablaDatosEmpresa[[#This Row],[Cantidad]] * TablaDatosEmpresa[[#This Row],[Precio_Venta_Unitario]], 0)</f>
        <v>0</v>
      </c>
      <c r="L70" s="3">
        <f>AVERAGEIF(TablaDatosEmpresa[Nombre_Producto],TablaDatosEmpresa[[#This Row],[Nombre_Producto]],TablaDatosEmpresa[Costo_Unitario])</f>
        <v>111.99406451612904</v>
      </c>
      <c r="M70" s="3">
        <f>IF(TablaDatosEmpresa[[#This Row],[Tipo_Movimiento]] = "Venta", -TablaDatosEmpresa[[#This Row],[Cantidad]] * TablaDatosEmpresa[[#This Row],[CosteAdquisicionPromedio]], 0)</f>
        <v>0</v>
      </c>
      <c r="N70" s="3">
        <f>TablaDatosEmpresa[[#This Row],[Ingresos]]-TablaDatosEmpresa[[#This Row],[Coste_Vemta]]</f>
        <v>0</v>
      </c>
    </row>
    <row r="71" spans="1:14" x14ac:dyDescent="0.3">
      <c r="A71">
        <v>70</v>
      </c>
      <c r="B71" s="1">
        <v>44572</v>
      </c>
      <c r="C71" t="s">
        <v>24</v>
      </c>
      <c r="D71" t="s">
        <v>32</v>
      </c>
      <c r="E71" t="s">
        <v>33</v>
      </c>
      <c r="F71">
        <v>218</v>
      </c>
      <c r="G71" s="3">
        <v>121.9</v>
      </c>
      <c r="H71" s="3">
        <v>0</v>
      </c>
      <c r="I71" t="s">
        <v>24</v>
      </c>
      <c r="J71" t="s">
        <v>26</v>
      </c>
      <c r="K71" s="3">
        <f>IF(TablaDatosEmpresa[[#This Row],[Tipo_Movimiento]] = "Venta", -TablaDatosEmpresa[[#This Row],[Cantidad]] * TablaDatosEmpresa[[#This Row],[Precio_Venta_Unitario]], 0)</f>
        <v>0</v>
      </c>
      <c r="L71" s="3">
        <f>AVERAGEIF(TablaDatosEmpresa[Nombre_Producto],TablaDatosEmpresa[[#This Row],[Nombre_Producto]],TablaDatosEmpresa[Costo_Unitario])</f>
        <v>54.214840425531932</v>
      </c>
      <c r="M71" s="3">
        <f>IF(TablaDatosEmpresa[[#This Row],[Tipo_Movimiento]] = "Venta", -TablaDatosEmpresa[[#This Row],[Cantidad]] * TablaDatosEmpresa[[#This Row],[CosteAdquisicionPromedio]], 0)</f>
        <v>0</v>
      </c>
      <c r="N71" s="3">
        <f>TablaDatosEmpresa[[#This Row],[Ingresos]]-TablaDatosEmpresa[[#This Row],[Coste_Vemta]]</f>
        <v>0</v>
      </c>
    </row>
    <row r="72" spans="1:14" x14ac:dyDescent="0.3">
      <c r="A72">
        <v>71</v>
      </c>
      <c r="B72" s="1">
        <v>44572</v>
      </c>
      <c r="C72" t="s">
        <v>10</v>
      </c>
      <c r="D72" t="s">
        <v>17</v>
      </c>
      <c r="E72" t="s">
        <v>42</v>
      </c>
      <c r="F72">
        <v>-23</v>
      </c>
      <c r="G72" s="3">
        <v>0</v>
      </c>
      <c r="H72" s="3">
        <v>904.84</v>
      </c>
      <c r="I72" t="s">
        <v>10</v>
      </c>
      <c r="J72" t="s">
        <v>35</v>
      </c>
      <c r="K72" s="3">
        <f>IF(TablaDatosEmpresa[[#This Row],[Tipo_Movimiento]] = "Venta", -TablaDatosEmpresa[[#This Row],[Cantidad]] * TablaDatosEmpresa[[#This Row],[Precio_Venta_Unitario]], 0)</f>
        <v>20811.32</v>
      </c>
      <c r="L72" s="3">
        <f>AVERAGEIF(TablaDatosEmpresa[Nombre_Producto],TablaDatosEmpresa[[#This Row],[Nombre_Producto]],TablaDatosEmpresa[Costo_Unitario])</f>
        <v>206.67616747181975</v>
      </c>
      <c r="M72" s="3">
        <f>IF(TablaDatosEmpresa[[#This Row],[Tipo_Movimiento]] = "Venta", -TablaDatosEmpresa[[#This Row],[Cantidad]] * TablaDatosEmpresa[[#This Row],[CosteAdquisicionPromedio]], 0)</f>
        <v>4753.5518518518547</v>
      </c>
      <c r="N72" s="3">
        <f>TablaDatosEmpresa[[#This Row],[Ingresos]]-TablaDatosEmpresa[[#This Row],[Coste_Vemta]]</f>
        <v>16057.768148148145</v>
      </c>
    </row>
    <row r="73" spans="1:14" x14ac:dyDescent="0.3">
      <c r="A73">
        <v>72</v>
      </c>
      <c r="B73" s="1">
        <v>44572</v>
      </c>
      <c r="C73" t="s">
        <v>10</v>
      </c>
      <c r="D73" t="s">
        <v>34</v>
      </c>
      <c r="E73" t="s">
        <v>45</v>
      </c>
      <c r="F73">
        <v>-43</v>
      </c>
      <c r="G73" s="3">
        <v>0</v>
      </c>
      <c r="H73" s="3">
        <v>350.27</v>
      </c>
      <c r="I73" t="s">
        <v>10</v>
      </c>
      <c r="J73" t="s">
        <v>13</v>
      </c>
      <c r="K73" s="3">
        <f>IF(TablaDatosEmpresa[[#This Row],[Tipo_Movimiento]] = "Venta", -TablaDatosEmpresa[[#This Row],[Cantidad]] * TablaDatosEmpresa[[#This Row],[Precio_Venta_Unitario]], 0)</f>
        <v>15061.609999999999</v>
      </c>
      <c r="L73" s="3">
        <f>AVERAGEIF(TablaDatosEmpresa[Nombre_Producto],TablaDatosEmpresa[[#This Row],[Nombre_Producto]],TablaDatosEmpresa[Costo_Unitario])</f>
        <v>81.910562499999997</v>
      </c>
      <c r="M73" s="3">
        <f>IF(TablaDatosEmpresa[[#This Row],[Tipo_Movimiento]] = "Venta", -TablaDatosEmpresa[[#This Row],[Cantidad]] * TablaDatosEmpresa[[#This Row],[CosteAdquisicionPromedio]], 0)</f>
        <v>3522.1541874999998</v>
      </c>
      <c r="N73" s="3">
        <f>TablaDatosEmpresa[[#This Row],[Ingresos]]-TablaDatosEmpresa[[#This Row],[Coste_Vemta]]</f>
        <v>11539.455812499999</v>
      </c>
    </row>
    <row r="74" spans="1:14" x14ac:dyDescent="0.3">
      <c r="A74">
        <v>73</v>
      </c>
      <c r="B74" s="1">
        <v>44572</v>
      </c>
      <c r="C74" t="s">
        <v>24</v>
      </c>
      <c r="D74" t="s">
        <v>21</v>
      </c>
      <c r="E74" t="s">
        <v>22</v>
      </c>
      <c r="F74">
        <v>244</v>
      </c>
      <c r="G74" s="3">
        <v>24.55</v>
      </c>
      <c r="H74" s="3">
        <v>0</v>
      </c>
      <c r="I74" t="s">
        <v>24</v>
      </c>
      <c r="J74" t="s">
        <v>36</v>
      </c>
      <c r="K74" s="3">
        <f>IF(TablaDatosEmpresa[[#This Row],[Tipo_Movimiento]] = "Venta", -TablaDatosEmpresa[[#This Row],[Cantidad]] * TablaDatosEmpresa[[#This Row],[Precio_Venta_Unitario]], 0)</f>
        <v>0</v>
      </c>
      <c r="L74" s="3">
        <f>AVERAGEIF(TablaDatosEmpresa[Nombre_Producto],TablaDatosEmpresa[[#This Row],[Nombre_Producto]],TablaDatosEmpresa[Costo_Unitario])</f>
        <v>10.520482758620702</v>
      </c>
      <c r="M74" s="3">
        <f>IF(TablaDatosEmpresa[[#This Row],[Tipo_Movimiento]] = "Venta", -TablaDatosEmpresa[[#This Row],[Cantidad]] * TablaDatosEmpresa[[#This Row],[CosteAdquisicionPromedio]], 0)</f>
        <v>0</v>
      </c>
      <c r="N74" s="3">
        <f>TablaDatosEmpresa[[#This Row],[Ingresos]]-TablaDatosEmpresa[[#This Row],[Coste_Vemta]]</f>
        <v>0</v>
      </c>
    </row>
    <row r="75" spans="1:14" x14ac:dyDescent="0.3">
      <c r="A75">
        <v>74</v>
      </c>
      <c r="B75" s="1">
        <v>44572</v>
      </c>
      <c r="C75" t="s">
        <v>24</v>
      </c>
      <c r="D75" t="s">
        <v>29</v>
      </c>
      <c r="E75" t="s">
        <v>30</v>
      </c>
      <c r="F75">
        <v>116</v>
      </c>
      <c r="G75" s="3">
        <v>36.36</v>
      </c>
      <c r="H75" s="3">
        <v>0</v>
      </c>
      <c r="I75" t="s">
        <v>24</v>
      </c>
      <c r="J75" t="s">
        <v>28</v>
      </c>
      <c r="K75" s="3">
        <f>IF(TablaDatosEmpresa[[#This Row],[Tipo_Movimiento]] = "Venta", -TablaDatosEmpresa[[#This Row],[Cantidad]] * TablaDatosEmpresa[[#This Row],[Precio_Venta_Unitario]], 0)</f>
        <v>0</v>
      </c>
      <c r="L75" s="3">
        <f>AVERAGEIF(TablaDatosEmpresa[Nombre_Producto],TablaDatosEmpresa[[#This Row],[Nombre_Producto]],TablaDatosEmpresa[Costo_Unitario])</f>
        <v>15.49574137931034</v>
      </c>
      <c r="M75" s="3">
        <f>IF(TablaDatosEmpresa[[#This Row],[Tipo_Movimiento]] = "Venta", -TablaDatosEmpresa[[#This Row],[Cantidad]] * TablaDatosEmpresa[[#This Row],[CosteAdquisicionPromedio]], 0)</f>
        <v>0</v>
      </c>
      <c r="N75" s="3">
        <f>TablaDatosEmpresa[[#This Row],[Ingresos]]-TablaDatosEmpresa[[#This Row],[Coste_Vemta]]</f>
        <v>0</v>
      </c>
    </row>
    <row r="76" spans="1:14" x14ac:dyDescent="0.3">
      <c r="A76">
        <v>75</v>
      </c>
      <c r="B76" s="1">
        <v>44572</v>
      </c>
      <c r="C76" t="s">
        <v>24</v>
      </c>
      <c r="D76" t="s">
        <v>34</v>
      </c>
      <c r="E76" t="s">
        <v>45</v>
      </c>
      <c r="F76">
        <v>121</v>
      </c>
      <c r="G76" s="3">
        <v>179.07</v>
      </c>
      <c r="H76" s="3">
        <v>0</v>
      </c>
      <c r="I76" t="s">
        <v>24</v>
      </c>
      <c r="J76" t="s">
        <v>26</v>
      </c>
      <c r="K76" s="3">
        <f>IF(TablaDatosEmpresa[[#This Row],[Tipo_Movimiento]] = "Venta", -TablaDatosEmpresa[[#This Row],[Cantidad]] * TablaDatosEmpresa[[#This Row],[Precio_Venta_Unitario]], 0)</f>
        <v>0</v>
      </c>
      <c r="L76" s="3">
        <f>AVERAGEIF(TablaDatosEmpresa[Nombre_Producto],TablaDatosEmpresa[[#This Row],[Nombre_Producto]],TablaDatosEmpresa[Costo_Unitario])</f>
        <v>81.910562499999997</v>
      </c>
      <c r="M76" s="3">
        <f>IF(TablaDatosEmpresa[[#This Row],[Tipo_Movimiento]] = "Venta", -TablaDatosEmpresa[[#This Row],[Cantidad]] * TablaDatosEmpresa[[#This Row],[CosteAdquisicionPromedio]], 0)</f>
        <v>0</v>
      </c>
      <c r="N76" s="3">
        <f>TablaDatosEmpresa[[#This Row],[Ingresos]]-TablaDatosEmpresa[[#This Row],[Coste_Vemta]]</f>
        <v>0</v>
      </c>
    </row>
    <row r="77" spans="1:14" x14ac:dyDescent="0.3">
      <c r="A77">
        <v>76</v>
      </c>
      <c r="B77" s="1">
        <v>44573</v>
      </c>
      <c r="C77" t="s">
        <v>24</v>
      </c>
      <c r="D77" t="s">
        <v>21</v>
      </c>
      <c r="E77" t="s">
        <v>22</v>
      </c>
      <c r="F77">
        <v>225</v>
      </c>
      <c r="G77" s="3">
        <v>24.83</v>
      </c>
      <c r="H77" s="3">
        <v>0</v>
      </c>
      <c r="I77" t="s">
        <v>24</v>
      </c>
      <c r="J77" t="s">
        <v>28</v>
      </c>
      <c r="K77" s="3">
        <f>IF(TablaDatosEmpresa[[#This Row],[Tipo_Movimiento]] = "Venta", -TablaDatosEmpresa[[#This Row],[Cantidad]] * TablaDatosEmpresa[[#This Row],[Precio_Venta_Unitario]], 0)</f>
        <v>0</v>
      </c>
      <c r="L77" s="3">
        <f>AVERAGEIF(TablaDatosEmpresa[Nombre_Producto],TablaDatosEmpresa[[#This Row],[Nombre_Producto]],TablaDatosEmpresa[Costo_Unitario])</f>
        <v>10.520482758620702</v>
      </c>
      <c r="M77" s="3">
        <f>IF(TablaDatosEmpresa[[#This Row],[Tipo_Movimiento]] = "Venta", -TablaDatosEmpresa[[#This Row],[Cantidad]] * TablaDatosEmpresa[[#This Row],[CosteAdquisicionPromedio]], 0)</f>
        <v>0</v>
      </c>
      <c r="N77" s="3">
        <f>TablaDatosEmpresa[[#This Row],[Ingresos]]-TablaDatosEmpresa[[#This Row],[Coste_Vemta]]</f>
        <v>0</v>
      </c>
    </row>
    <row r="78" spans="1:14" x14ac:dyDescent="0.3">
      <c r="A78">
        <v>77</v>
      </c>
      <c r="B78" s="1">
        <v>44573</v>
      </c>
      <c r="C78" t="s">
        <v>24</v>
      </c>
      <c r="D78" t="s">
        <v>29</v>
      </c>
      <c r="E78" t="s">
        <v>30</v>
      </c>
      <c r="F78">
        <v>173</v>
      </c>
      <c r="G78" s="3">
        <v>35.549999999999997</v>
      </c>
      <c r="H78" s="3">
        <v>0</v>
      </c>
      <c r="I78" t="s">
        <v>24</v>
      </c>
      <c r="J78" t="s">
        <v>37</v>
      </c>
      <c r="K78" s="3">
        <f>IF(TablaDatosEmpresa[[#This Row],[Tipo_Movimiento]] = "Venta", -TablaDatosEmpresa[[#This Row],[Cantidad]] * TablaDatosEmpresa[[#This Row],[Precio_Venta_Unitario]], 0)</f>
        <v>0</v>
      </c>
      <c r="L78" s="3">
        <f>AVERAGEIF(TablaDatosEmpresa[Nombre_Producto],TablaDatosEmpresa[[#This Row],[Nombre_Producto]],TablaDatosEmpresa[Costo_Unitario])</f>
        <v>15.49574137931034</v>
      </c>
      <c r="M78" s="3">
        <f>IF(TablaDatosEmpresa[[#This Row],[Tipo_Movimiento]] = "Venta", -TablaDatosEmpresa[[#This Row],[Cantidad]] * TablaDatosEmpresa[[#This Row],[CosteAdquisicionPromedio]], 0)</f>
        <v>0</v>
      </c>
      <c r="N78" s="3">
        <f>TablaDatosEmpresa[[#This Row],[Ingresos]]-TablaDatosEmpresa[[#This Row],[Coste_Vemta]]</f>
        <v>0</v>
      </c>
    </row>
    <row r="79" spans="1:14" x14ac:dyDescent="0.3">
      <c r="A79">
        <v>78</v>
      </c>
      <c r="B79" s="1">
        <v>44573</v>
      </c>
      <c r="C79" t="s">
        <v>10</v>
      </c>
      <c r="D79" t="s">
        <v>34</v>
      </c>
      <c r="E79" t="s">
        <v>45</v>
      </c>
      <c r="F79">
        <v>-17</v>
      </c>
      <c r="G79" s="3">
        <v>0</v>
      </c>
      <c r="H79" s="3">
        <v>347.45</v>
      </c>
      <c r="I79" t="s">
        <v>10</v>
      </c>
      <c r="J79" t="s">
        <v>35</v>
      </c>
      <c r="K79" s="3">
        <f>IF(TablaDatosEmpresa[[#This Row],[Tipo_Movimiento]] = "Venta", -TablaDatosEmpresa[[#This Row],[Cantidad]] * TablaDatosEmpresa[[#This Row],[Precio_Venta_Unitario]], 0)</f>
        <v>5906.65</v>
      </c>
      <c r="L79" s="3">
        <f>AVERAGEIF(TablaDatosEmpresa[Nombre_Producto],TablaDatosEmpresa[[#This Row],[Nombre_Producto]],TablaDatosEmpresa[Costo_Unitario])</f>
        <v>81.910562499999997</v>
      </c>
      <c r="M79" s="3">
        <f>IF(TablaDatosEmpresa[[#This Row],[Tipo_Movimiento]] = "Venta", -TablaDatosEmpresa[[#This Row],[Cantidad]] * TablaDatosEmpresa[[#This Row],[CosteAdquisicionPromedio]], 0)</f>
        <v>1392.4795624999999</v>
      </c>
      <c r="N79" s="3">
        <f>TablaDatosEmpresa[[#This Row],[Ingresos]]-TablaDatosEmpresa[[#This Row],[Coste_Vemta]]</f>
        <v>4514.1704374999999</v>
      </c>
    </row>
    <row r="80" spans="1:14" x14ac:dyDescent="0.3">
      <c r="A80">
        <v>79</v>
      </c>
      <c r="B80" s="1">
        <v>44573</v>
      </c>
      <c r="C80" t="s">
        <v>10</v>
      </c>
      <c r="D80" t="s">
        <v>34</v>
      </c>
      <c r="E80" t="s">
        <v>45</v>
      </c>
      <c r="F80">
        <v>-35</v>
      </c>
      <c r="G80" s="3">
        <v>0</v>
      </c>
      <c r="H80" s="3">
        <v>351.27</v>
      </c>
      <c r="I80" t="s">
        <v>10</v>
      </c>
      <c r="J80" t="s">
        <v>15</v>
      </c>
      <c r="K80" s="3">
        <f>IF(TablaDatosEmpresa[[#This Row],[Tipo_Movimiento]] = "Venta", -TablaDatosEmpresa[[#This Row],[Cantidad]] * TablaDatosEmpresa[[#This Row],[Precio_Venta_Unitario]], 0)</f>
        <v>12294.449999999999</v>
      </c>
      <c r="L80" s="3">
        <f>AVERAGEIF(TablaDatosEmpresa[Nombre_Producto],TablaDatosEmpresa[[#This Row],[Nombre_Producto]],TablaDatosEmpresa[Costo_Unitario])</f>
        <v>81.910562499999997</v>
      </c>
      <c r="M80" s="3">
        <f>IF(TablaDatosEmpresa[[#This Row],[Tipo_Movimiento]] = "Venta", -TablaDatosEmpresa[[#This Row],[Cantidad]] * TablaDatosEmpresa[[#This Row],[CosteAdquisicionPromedio]], 0)</f>
        <v>2866.8696875000001</v>
      </c>
      <c r="N80" s="3">
        <f>TablaDatosEmpresa[[#This Row],[Ingresos]]-TablaDatosEmpresa[[#This Row],[Coste_Vemta]]</f>
        <v>9427.5803124999984</v>
      </c>
    </row>
    <row r="81" spans="1:14" x14ac:dyDescent="0.3">
      <c r="A81">
        <v>80</v>
      </c>
      <c r="B81" s="1">
        <v>44573</v>
      </c>
      <c r="C81" t="s">
        <v>24</v>
      </c>
      <c r="D81" t="s">
        <v>29</v>
      </c>
      <c r="E81" t="s">
        <v>30</v>
      </c>
      <c r="F81">
        <v>245</v>
      </c>
      <c r="G81" s="3">
        <v>36.32</v>
      </c>
      <c r="H81" s="3">
        <v>0</v>
      </c>
      <c r="I81" t="s">
        <v>24</v>
      </c>
      <c r="J81" t="s">
        <v>28</v>
      </c>
      <c r="K81" s="3">
        <f>IF(TablaDatosEmpresa[[#This Row],[Tipo_Movimiento]] = "Venta", -TablaDatosEmpresa[[#This Row],[Cantidad]] * TablaDatosEmpresa[[#This Row],[Precio_Venta_Unitario]], 0)</f>
        <v>0</v>
      </c>
      <c r="L81" s="3">
        <f>AVERAGEIF(TablaDatosEmpresa[Nombre_Producto],TablaDatosEmpresa[[#This Row],[Nombre_Producto]],TablaDatosEmpresa[Costo_Unitario])</f>
        <v>15.49574137931034</v>
      </c>
      <c r="M81" s="3">
        <f>IF(TablaDatosEmpresa[[#This Row],[Tipo_Movimiento]] = "Venta", -TablaDatosEmpresa[[#This Row],[Cantidad]] * TablaDatosEmpresa[[#This Row],[CosteAdquisicionPromedio]], 0)</f>
        <v>0</v>
      </c>
      <c r="N81" s="3">
        <f>TablaDatosEmpresa[[#This Row],[Ingresos]]-TablaDatosEmpresa[[#This Row],[Coste_Vemta]]</f>
        <v>0</v>
      </c>
    </row>
    <row r="82" spans="1:14" x14ac:dyDescent="0.3">
      <c r="A82">
        <v>81</v>
      </c>
      <c r="B82" s="1">
        <v>44573</v>
      </c>
      <c r="C82" t="s">
        <v>10</v>
      </c>
      <c r="D82" t="s">
        <v>34</v>
      </c>
      <c r="E82" t="s">
        <v>45</v>
      </c>
      <c r="F82">
        <v>-9</v>
      </c>
      <c r="G82" s="3">
        <v>0</v>
      </c>
      <c r="H82" s="3">
        <v>351.39</v>
      </c>
      <c r="I82" t="s">
        <v>10</v>
      </c>
      <c r="J82" t="s">
        <v>13</v>
      </c>
      <c r="K82" s="3">
        <f>IF(TablaDatosEmpresa[[#This Row],[Tipo_Movimiento]] = "Venta", -TablaDatosEmpresa[[#This Row],[Cantidad]] * TablaDatosEmpresa[[#This Row],[Precio_Venta_Unitario]], 0)</f>
        <v>3162.5099999999998</v>
      </c>
      <c r="L82" s="3">
        <f>AVERAGEIF(TablaDatosEmpresa[Nombre_Producto],TablaDatosEmpresa[[#This Row],[Nombre_Producto]],TablaDatosEmpresa[Costo_Unitario])</f>
        <v>81.910562499999997</v>
      </c>
      <c r="M82" s="3">
        <f>IF(TablaDatosEmpresa[[#This Row],[Tipo_Movimiento]] = "Venta", -TablaDatosEmpresa[[#This Row],[Cantidad]] * TablaDatosEmpresa[[#This Row],[CosteAdquisicionPromedio]], 0)</f>
        <v>737.19506249999995</v>
      </c>
      <c r="N82" s="3">
        <f>TablaDatosEmpresa[[#This Row],[Ingresos]]-TablaDatosEmpresa[[#This Row],[Coste_Vemta]]</f>
        <v>2425.3149374999998</v>
      </c>
    </row>
    <row r="83" spans="1:14" x14ac:dyDescent="0.3">
      <c r="A83">
        <v>82</v>
      </c>
      <c r="B83" s="1">
        <v>44573</v>
      </c>
      <c r="C83" t="s">
        <v>16</v>
      </c>
      <c r="D83" t="s">
        <v>19</v>
      </c>
      <c r="E83" t="s">
        <v>20</v>
      </c>
      <c r="F83">
        <v>34</v>
      </c>
      <c r="G83" s="3">
        <v>150.83000000000001</v>
      </c>
      <c r="H83" s="3">
        <v>0</v>
      </c>
      <c r="I83" t="s">
        <v>46</v>
      </c>
      <c r="J83" t="s">
        <v>18</v>
      </c>
      <c r="K83" s="3">
        <f>IF(TablaDatosEmpresa[[#This Row],[Tipo_Movimiento]] = "Venta", -TablaDatosEmpresa[[#This Row],[Cantidad]] * TablaDatosEmpresa[[#This Row],[Precio_Venta_Unitario]], 0)</f>
        <v>0</v>
      </c>
      <c r="L83" s="3">
        <f>AVERAGEIF(TablaDatosEmpresa[Nombre_Producto],TablaDatosEmpresa[[#This Row],[Nombre_Producto]],TablaDatosEmpresa[Costo_Unitario])</f>
        <v>66.956770642201846</v>
      </c>
      <c r="M83" s="3">
        <f>IF(TablaDatosEmpresa[[#This Row],[Tipo_Movimiento]] = "Venta", -TablaDatosEmpresa[[#This Row],[Cantidad]] * TablaDatosEmpresa[[#This Row],[CosteAdquisicionPromedio]], 0)</f>
        <v>0</v>
      </c>
      <c r="N83" s="3">
        <f>TablaDatosEmpresa[[#This Row],[Ingresos]]-TablaDatosEmpresa[[#This Row],[Coste_Vemta]]</f>
        <v>0</v>
      </c>
    </row>
    <row r="84" spans="1:14" x14ac:dyDescent="0.3">
      <c r="A84">
        <v>83</v>
      </c>
      <c r="B84" s="1">
        <v>44574</v>
      </c>
      <c r="C84" t="s">
        <v>16</v>
      </c>
      <c r="D84" t="s">
        <v>19</v>
      </c>
      <c r="E84" t="s">
        <v>20</v>
      </c>
      <c r="F84">
        <v>68</v>
      </c>
      <c r="G84" s="3">
        <v>152.41</v>
      </c>
      <c r="H84" s="3">
        <v>0</v>
      </c>
      <c r="I84" t="s">
        <v>46</v>
      </c>
      <c r="J84" t="s">
        <v>18</v>
      </c>
      <c r="K84" s="3">
        <f>IF(TablaDatosEmpresa[[#This Row],[Tipo_Movimiento]] = "Venta", -TablaDatosEmpresa[[#This Row],[Cantidad]] * TablaDatosEmpresa[[#This Row],[Precio_Venta_Unitario]], 0)</f>
        <v>0</v>
      </c>
      <c r="L84" s="3">
        <f>AVERAGEIF(TablaDatosEmpresa[Nombre_Producto],TablaDatosEmpresa[[#This Row],[Nombre_Producto]],TablaDatosEmpresa[Costo_Unitario])</f>
        <v>66.956770642201846</v>
      </c>
      <c r="M84" s="3">
        <f>IF(TablaDatosEmpresa[[#This Row],[Tipo_Movimiento]] = "Venta", -TablaDatosEmpresa[[#This Row],[Cantidad]] * TablaDatosEmpresa[[#This Row],[CosteAdquisicionPromedio]], 0)</f>
        <v>0</v>
      </c>
      <c r="N84" s="3">
        <f>TablaDatosEmpresa[[#This Row],[Ingresos]]-TablaDatosEmpresa[[#This Row],[Coste_Vemta]]</f>
        <v>0</v>
      </c>
    </row>
    <row r="85" spans="1:14" x14ac:dyDescent="0.3">
      <c r="A85">
        <v>84</v>
      </c>
      <c r="B85" s="1">
        <v>44574</v>
      </c>
      <c r="C85" t="s">
        <v>24</v>
      </c>
      <c r="D85" t="s">
        <v>25</v>
      </c>
      <c r="E85" t="s">
        <v>43</v>
      </c>
      <c r="F85">
        <v>87</v>
      </c>
      <c r="G85" s="3">
        <v>45.52</v>
      </c>
      <c r="H85" s="3">
        <v>0</v>
      </c>
      <c r="I85" t="s">
        <v>24</v>
      </c>
      <c r="J85" t="s">
        <v>36</v>
      </c>
      <c r="K85" s="3">
        <f>IF(TablaDatosEmpresa[[#This Row],[Tipo_Movimiento]] = "Venta", -TablaDatosEmpresa[[#This Row],[Cantidad]] * TablaDatosEmpresa[[#This Row],[Precio_Venta_Unitario]], 0)</f>
        <v>0</v>
      </c>
      <c r="L85" s="3">
        <f>AVERAGEIF(TablaDatosEmpresa[Nombre_Producto],TablaDatosEmpresa[[#This Row],[Nombre_Producto]],TablaDatosEmpresa[Costo_Unitario])</f>
        <v>18.458651685393257</v>
      </c>
      <c r="M85" s="3">
        <f>IF(TablaDatosEmpresa[[#This Row],[Tipo_Movimiento]] = "Venta", -TablaDatosEmpresa[[#This Row],[Cantidad]] * TablaDatosEmpresa[[#This Row],[CosteAdquisicionPromedio]], 0)</f>
        <v>0</v>
      </c>
      <c r="N85" s="3">
        <f>TablaDatosEmpresa[[#This Row],[Ingresos]]-TablaDatosEmpresa[[#This Row],[Coste_Vemta]]</f>
        <v>0</v>
      </c>
    </row>
    <row r="86" spans="1:14" x14ac:dyDescent="0.3">
      <c r="A86">
        <v>85</v>
      </c>
      <c r="B86" s="1">
        <v>44574</v>
      </c>
      <c r="C86" t="s">
        <v>24</v>
      </c>
      <c r="D86" t="s">
        <v>29</v>
      </c>
      <c r="E86" t="s">
        <v>30</v>
      </c>
      <c r="F86">
        <v>110</v>
      </c>
      <c r="G86" s="3">
        <v>35.299999999999997</v>
      </c>
      <c r="H86" s="3">
        <v>0</v>
      </c>
      <c r="I86" t="s">
        <v>24</v>
      </c>
      <c r="J86" t="s">
        <v>26</v>
      </c>
      <c r="K86" s="3">
        <f>IF(TablaDatosEmpresa[[#This Row],[Tipo_Movimiento]] = "Venta", -TablaDatosEmpresa[[#This Row],[Cantidad]] * TablaDatosEmpresa[[#This Row],[Precio_Venta_Unitario]], 0)</f>
        <v>0</v>
      </c>
      <c r="L86" s="3">
        <f>AVERAGEIF(TablaDatosEmpresa[Nombre_Producto],TablaDatosEmpresa[[#This Row],[Nombre_Producto]],TablaDatosEmpresa[Costo_Unitario])</f>
        <v>15.49574137931034</v>
      </c>
      <c r="M86" s="3">
        <f>IF(TablaDatosEmpresa[[#This Row],[Tipo_Movimiento]] = "Venta", -TablaDatosEmpresa[[#This Row],[Cantidad]] * TablaDatosEmpresa[[#This Row],[CosteAdquisicionPromedio]], 0)</f>
        <v>0</v>
      </c>
      <c r="N86" s="3">
        <f>TablaDatosEmpresa[[#This Row],[Ingresos]]-TablaDatosEmpresa[[#This Row],[Coste_Vemta]]</f>
        <v>0</v>
      </c>
    </row>
    <row r="87" spans="1:14" x14ac:dyDescent="0.3">
      <c r="A87">
        <v>86</v>
      </c>
      <c r="B87" s="1">
        <v>44574</v>
      </c>
      <c r="C87" t="s">
        <v>16</v>
      </c>
      <c r="D87" t="s">
        <v>19</v>
      </c>
      <c r="E87" t="s">
        <v>20</v>
      </c>
      <c r="F87">
        <v>77</v>
      </c>
      <c r="G87" s="3">
        <v>151.80000000000001</v>
      </c>
      <c r="H87" s="3">
        <v>0</v>
      </c>
      <c r="I87" t="s">
        <v>46</v>
      </c>
      <c r="J87" t="s">
        <v>18</v>
      </c>
      <c r="K87" s="3">
        <f>IF(TablaDatosEmpresa[[#This Row],[Tipo_Movimiento]] = "Venta", -TablaDatosEmpresa[[#This Row],[Cantidad]] * TablaDatosEmpresa[[#This Row],[Precio_Venta_Unitario]], 0)</f>
        <v>0</v>
      </c>
      <c r="L87" s="3">
        <f>AVERAGEIF(TablaDatosEmpresa[Nombre_Producto],TablaDatosEmpresa[[#This Row],[Nombre_Producto]],TablaDatosEmpresa[Costo_Unitario])</f>
        <v>66.956770642201846</v>
      </c>
      <c r="M87" s="3">
        <f>IF(TablaDatosEmpresa[[#This Row],[Tipo_Movimiento]] = "Venta", -TablaDatosEmpresa[[#This Row],[Cantidad]] * TablaDatosEmpresa[[#This Row],[CosteAdquisicionPromedio]], 0)</f>
        <v>0</v>
      </c>
      <c r="N87" s="3">
        <f>TablaDatosEmpresa[[#This Row],[Ingresos]]-TablaDatosEmpresa[[#This Row],[Coste_Vemta]]</f>
        <v>0</v>
      </c>
    </row>
    <row r="88" spans="1:14" x14ac:dyDescent="0.3">
      <c r="A88">
        <v>87</v>
      </c>
      <c r="B88" s="1">
        <v>44574</v>
      </c>
      <c r="C88" t="s">
        <v>16</v>
      </c>
      <c r="D88" t="s">
        <v>17</v>
      </c>
      <c r="E88" t="s">
        <v>42</v>
      </c>
      <c r="F88">
        <v>77</v>
      </c>
      <c r="G88" s="3">
        <v>455.02</v>
      </c>
      <c r="H88" s="3">
        <v>0</v>
      </c>
      <c r="I88" t="s">
        <v>46</v>
      </c>
      <c r="J88" t="s">
        <v>18</v>
      </c>
      <c r="K88" s="3">
        <f>IF(TablaDatosEmpresa[[#This Row],[Tipo_Movimiento]] = "Venta", -TablaDatosEmpresa[[#This Row],[Cantidad]] * TablaDatosEmpresa[[#This Row],[Precio_Venta_Unitario]], 0)</f>
        <v>0</v>
      </c>
      <c r="L88" s="3">
        <f>AVERAGEIF(TablaDatosEmpresa[Nombre_Producto],TablaDatosEmpresa[[#This Row],[Nombre_Producto]],TablaDatosEmpresa[Costo_Unitario])</f>
        <v>206.67616747181975</v>
      </c>
      <c r="M88" s="3">
        <f>IF(TablaDatosEmpresa[[#This Row],[Tipo_Movimiento]] = "Venta", -TablaDatosEmpresa[[#This Row],[Cantidad]] * TablaDatosEmpresa[[#This Row],[CosteAdquisicionPromedio]], 0)</f>
        <v>0</v>
      </c>
      <c r="N88" s="3">
        <f>TablaDatosEmpresa[[#This Row],[Ingresos]]-TablaDatosEmpresa[[#This Row],[Coste_Vemta]]</f>
        <v>0</v>
      </c>
    </row>
    <row r="89" spans="1:14" x14ac:dyDescent="0.3">
      <c r="A89">
        <v>88</v>
      </c>
      <c r="B89" s="1">
        <v>44574</v>
      </c>
      <c r="C89" t="s">
        <v>24</v>
      </c>
      <c r="D89" t="s">
        <v>29</v>
      </c>
      <c r="E89" t="s">
        <v>30</v>
      </c>
      <c r="F89">
        <v>103</v>
      </c>
      <c r="G89" s="3">
        <v>35.39</v>
      </c>
      <c r="H89" s="3">
        <v>0</v>
      </c>
      <c r="I89" t="s">
        <v>24</v>
      </c>
      <c r="J89" t="s">
        <v>37</v>
      </c>
      <c r="K89" s="3">
        <f>IF(TablaDatosEmpresa[[#This Row],[Tipo_Movimiento]] = "Venta", -TablaDatosEmpresa[[#This Row],[Cantidad]] * TablaDatosEmpresa[[#This Row],[Precio_Venta_Unitario]], 0)</f>
        <v>0</v>
      </c>
      <c r="L89" s="3">
        <f>AVERAGEIF(TablaDatosEmpresa[Nombre_Producto],TablaDatosEmpresa[[#This Row],[Nombre_Producto]],TablaDatosEmpresa[Costo_Unitario])</f>
        <v>15.49574137931034</v>
      </c>
      <c r="M89" s="3">
        <f>IF(TablaDatosEmpresa[[#This Row],[Tipo_Movimiento]] = "Venta", -TablaDatosEmpresa[[#This Row],[Cantidad]] * TablaDatosEmpresa[[#This Row],[CosteAdquisicionPromedio]], 0)</f>
        <v>0</v>
      </c>
      <c r="N89" s="3">
        <f>TablaDatosEmpresa[[#This Row],[Ingresos]]-TablaDatosEmpresa[[#This Row],[Coste_Vemta]]</f>
        <v>0</v>
      </c>
    </row>
    <row r="90" spans="1:14" x14ac:dyDescent="0.3">
      <c r="A90">
        <v>89</v>
      </c>
      <c r="B90" s="1">
        <v>44574</v>
      </c>
      <c r="C90" t="s">
        <v>16</v>
      </c>
      <c r="D90" t="s">
        <v>17</v>
      </c>
      <c r="E90" t="s">
        <v>42</v>
      </c>
      <c r="F90">
        <v>78</v>
      </c>
      <c r="G90" s="3">
        <v>446.94</v>
      </c>
      <c r="H90" s="3">
        <v>0</v>
      </c>
      <c r="I90" t="s">
        <v>46</v>
      </c>
      <c r="J90" t="s">
        <v>18</v>
      </c>
      <c r="K90" s="3">
        <f>IF(TablaDatosEmpresa[[#This Row],[Tipo_Movimiento]] = "Venta", -TablaDatosEmpresa[[#This Row],[Cantidad]] * TablaDatosEmpresa[[#This Row],[Precio_Venta_Unitario]], 0)</f>
        <v>0</v>
      </c>
      <c r="L90" s="3">
        <f>AVERAGEIF(TablaDatosEmpresa[Nombre_Producto],TablaDatosEmpresa[[#This Row],[Nombre_Producto]],TablaDatosEmpresa[Costo_Unitario])</f>
        <v>206.67616747181975</v>
      </c>
      <c r="M90" s="3">
        <f>IF(TablaDatosEmpresa[[#This Row],[Tipo_Movimiento]] = "Venta", -TablaDatosEmpresa[[#This Row],[Cantidad]] * TablaDatosEmpresa[[#This Row],[CosteAdquisicionPromedio]], 0)</f>
        <v>0</v>
      </c>
      <c r="N90" s="3">
        <f>TablaDatosEmpresa[[#This Row],[Ingresos]]-TablaDatosEmpresa[[#This Row],[Coste_Vemta]]</f>
        <v>0</v>
      </c>
    </row>
    <row r="91" spans="1:14" x14ac:dyDescent="0.3">
      <c r="A91">
        <v>90</v>
      </c>
      <c r="B91" s="1">
        <v>44575</v>
      </c>
      <c r="C91" t="s">
        <v>10</v>
      </c>
      <c r="D91" t="s">
        <v>29</v>
      </c>
      <c r="E91" t="s">
        <v>30</v>
      </c>
      <c r="F91">
        <v>-24</v>
      </c>
      <c r="G91" s="3">
        <v>0</v>
      </c>
      <c r="H91" s="3">
        <v>79.89</v>
      </c>
      <c r="I91" t="s">
        <v>10</v>
      </c>
      <c r="J91" t="s">
        <v>35</v>
      </c>
      <c r="K91" s="3">
        <f>IF(TablaDatosEmpresa[[#This Row],[Tipo_Movimiento]] = "Venta", -TablaDatosEmpresa[[#This Row],[Cantidad]] * TablaDatosEmpresa[[#This Row],[Precio_Venta_Unitario]], 0)</f>
        <v>1917.3600000000001</v>
      </c>
      <c r="L91" s="3">
        <f>AVERAGEIF(TablaDatosEmpresa[Nombre_Producto],TablaDatosEmpresa[[#This Row],[Nombre_Producto]],TablaDatosEmpresa[Costo_Unitario])</f>
        <v>15.49574137931034</v>
      </c>
      <c r="M91" s="3">
        <f>IF(TablaDatosEmpresa[[#This Row],[Tipo_Movimiento]] = "Venta", -TablaDatosEmpresa[[#This Row],[Cantidad]] * TablaDatosEmpresa[[#This Row],[CosteAdquisicionPromedio]], 0)</f>
        <v>371.89779310344818</v>
      </c>
      <c r="N91" s="3">
        <f>TablaDatosEmpresa[[#This Row],[Ingresos]]-TablaDatosEmpresa[[#This Row],[Coste_Vemta]]</f>
        <v>1545.4622068965518</v>
      </c>
    </row>
    <row r="92" spans="1:14" x14ac:dyDescent="0.3">
      <c r="A92">
        <v>91</v>
      </c>
      <c r="B92" s="1">
        <v>44575</v>
      </c>
      <c r="C92" t="s">
        <v>10</v>
      </c>
      <c r="D92" t="s">
        <v>34</v>
      </c>
      <c r="E92" t="s">
        <v>45</v>
      </c>
      <c r="F92">
        <v>-15</v>
      </c>
      <c r="G92" s="3">
        <v>0</v>
      </c>
      <c r="H92" s="3">
        <v>348.43</v>
      </c>
      <c r="I92" t="s">
        <v>10</v>
      </c>
      <c r="J92" t="s">
        <v>31</v>
      </c>
      <c r="K92" s="3">
        <f>IF(TablaDatosEmpresa[[#This Row],[Tipo_Movimiento]] = "Venta", -TablaDatosEmpresa[[#This Row],[Cantidad]] * TablaDatosEmpresa[[#This Row],[Precio_Venta_Unitario]], 0)</f>
        <v>5226.45</v>
      </c>
      <c r="L92" s="3">
        <f>AVERAGEIF(TablaDatosEmpresa[Nombre_Producto],TablaDatosEmpresa[[#This Row],[Nombre_Producto]],TablaDatosEmpresa[Costo_Unitario])</f>
        <v>81.910562499999997</v>
      </c>
      <c r="M92" s="3">
        <f>IF(TablaDatosEmpresa[[#This Row],[Tipo_Movimiento]] = "Venta", -TablaDatosEmpresa[[#This Row],[Cantidad]] * TablaDatosEmpresa[[#This Row],[CosteAdquisicionPromedio]], 0)</f>
        <v>1228.6584375</v>
      </c>
      <c r="N92" s="3">
        <f>TablaDatosEmpresa[[#This Row],[Ingresos]]-TablaDatosEmpresa[[#This Row],[Coste_Vemta]]</f>
        <v>3997.7915624999996</v>
      </c>
    </row>
    <row r="93" spans="1:14" x14ac:dyDescent="0.3">
      <c r="A93">
        <v>92</v>
      </c>
      <c r="B93" s="1">
        <v>44575</v>
      </c>
      <c r="C93" t="s">
        <v>24</v>
      </c>
      <c r="D93" t="s">
        <v>14</v>
      </c>
      <c r="E93" t="s">
        <v>41</v>
      </c>
      <c r="F93">
        <v>64</v>
      </c>
      <c r="G93" s="3">
        <v>85.36</v>
      </c>
      <c r="H93" s="3">
        <v>0</v>
      </c>
      <c r="I93" t="s">
        <v>24</v>
      </c>
      <c r="J93" t="s">
        <v>37</v>
      </c>
      <c r="K93" s="3">
        <f>IF(TablaDatosEmpresa[[#This Row],[Tipo_Movimiento]] = "Venta", -TablaDatosEmpresa[[#This Row],[Cantidad]] * TablaDatosEmpresa[[#This Row],[Precio_Venta_Unitario]], 0)</f>
        <v>0</v>
      </c>
      <c r="L93" s="3">
        <f>AVERAGEIF(TablaDatosEmpresa[Nombre_Producto],TablaDatosEmpresa[[#This Row],[Nombre_Producto]],TablaDatosEmpresa[Costo_Unitario])</f>
        <v>38.917210440456756</v>
      </c>
      <c r="M93" s="3">
        <f>IF(TablaDatosEmpresa[[#This Row],[Tipo_Movimiento]] = "Venta", -TablaDatosEmpresa[[#This Row],[Cantidad]] * TablaDatosEmpresa[[#This Row],[CosteAdquisicionPromedio]], 0)</f>
        <v>0</v>
      </c>
      <c r="N93" s="3">
        <f>TablaDatosEmpresa[[#This Row],[Ingresos]]-TablaDatosEmpresa[[#This Row],[Coste_Vemta]]</f>
        <v>0</v>
      </c>
    </row>
    <row r="94" spans="1:14" x14ac:dyDescent="0.3">
      <c r="A94">
        <v>93</v>
      </c>
      <c r="B94" s="1">
        <v>44575</v>
      </c>
      <c r="C94" t="s">
        <v>10</v>
      </c>
      <c r="D94" t="s">
        <v>32</v>
      </c>
      <c r="E94" t="s">
        <v>33</v>
      </c>
      <c r="F94">
        <v>-27</v>
      </c>
      <c r="G94" s="3">
        <v>0</v>
      </c>
      <c r="H94" s="3">
        <v>218.93</v>
      </c>
      <c r="I94" t="s">
        <v>10</v>
      </c>
      <c r="J94" t="s">
        <v>15</v>
      </c>
      <c r="K94" s="3">
        <f>IF(TablaDatosEmpresa[[#This Row],[Tipo_Movimiento]] = "Venta", -TablaDatosEmpresa[[#This Row],[Cantidad]] * TablaDatosEmpresa[[#This Row],[Precio_Venta_Unitario]], 0)</f>
        <v>5911.1100000000006</v>
      </c>
      <c r="L94" s="3">
        <f>AVERAGEIF(TablaDatosEmpresa[Nombre_Producto],TablaDatosEmpresa[[#This Row],[Nombre_Producto]],TablaDatosEmpresa[Costo_Unitario])</f>
        <v>54.214840425531932</v>
      </c>
      <c r="M94" s="3">
        <f>IF(TablaDatosEmpresa[[#This Row],[Tipo_Movimiento]] = "Venta", -TablaDatosEmpresa[[#This Row],[Cantidad]] * TablaDatosEmpresa[[#This Row],[CosteAdquisicionPromedio]], 0)</f>
        <v>1463.8006914893622</v>
      </c>
      <c r="N94" s="3">
        <f>TablaDatosEmpresa[[#This Row],[Ingresos]]-TablaDatosEmpresa[[#This Row],[Coste_Vemta]]</f>
        <v>4447.3093085106384</v>
      </c>
    </row>
    <row r="95" spans="1:14" x14ac:dyDescent="0.3">
      <c r="A95">
        <v>94</v>
      </c>
      <c r="B95" s="1">
        <v>44575</v>
      </c>
      <c r="C95" t="s">
        <v>16</v>
      </c>
      <c r="D95" t="s">
        <v>17</v>
      </c>
      <c r="E95" t="s">
        <v>42</v>
      </c>
      <c r="F95">
        <v>64</v>
      </c>
      <c r="G95" s="3">
        <v>458.3</v>
      </c>
      <c r="H95" s="3">
        <v>0</v>
      </c>
      <c r="I95" t="s">
        <v>46</v>
      </c>
      <c r="J95" t="s">
        <v>18</v>
      </c>
      <c r="K95" s="3">
        <f>IF(TablaDatosEmpresa[[#This Row],[Tipo_Movimiento]] = "Venta", -TablaDatosEmpresa[[#This Row],[Cantidad]] * TablaDatosEmpresa[[#This Row],[Precio_Venta_Unitario]], 0)</f>
        <v>0</v>
      </c>
      <c r="L95" s="3">
        <f>AVERAGEIF(TablaDatosEmpresa[Nombre_Producto],TablaDatosEmpresa[[#This Row],[Nombre_Producto]],TablaDatosEmpresa[Costo_Unitario])</f>
        <v>206.67616747181975</v>
      </c>
      <c r="M95" s="3">
        <f>IF(TablaDatosEmpresa[[#This Row],[Tipo_Movimiento]] = "Venta", -TablaDatosEmpresa[[#This Row],[Cantidad]] * TablaDatosEmpresa[[#This Row],[CosteAdquisicionPromedio]], 0)</f>
        <v>0</v>
      </c>
      <c r="N95" s="3">
        <f>TablaDatosEmpresa[[#This Row],[Ingresos]]-TablaDatosEmpresa[[#This Row],[Coste_Vemta]]</f>
        <v>0</v>
      </c>
    </row>
    <row r="96" spans="1:14" x14ac:dyDescent="0.3">
      <c r="A96">
        <v>95</v>
      </c>
      <c r="B96" s="1">
        <v>44575</v>
      </c>
      <c r="C96" t="s">
        <v>10</v>
      </c>
      <c r="D96" t="s">
        <v>25</v>
      </c>
      <c r="E96" t="s">
        <v>43</v>
      </c>
      <c r="F96">
        <v>-44</v>
      </c>
      <c r="G96" s="3">
        <v>0</v>
      </c>
      <c r="H96" s="3">
        <v>94.29</v>
      </c>
      <c r="I96" t="s">
        <v>10</v>
      </c>
      <c r="J96" t="s">
        <v>13</v>
      </c>
      <c r="K96" s="3">
        <f>IF(TablaDatosEmpresa[[#This Row],[Tipo_Movimiento]] = "Venta", -TablaDatosEmpresa[[#This Row],[Cantidad]] * TablaDatosEmpresa[[#This Row],[Precio_Venta_Unitario]], 0)</f>
        <v>4148.76</v>
      </c>
      <c r="L96" s="3">
        <f>AVERAGEIF(TablaDatosEmpresa[Nombre_Producto],TablaDatosEmpresa[[#This Row],[Nombre_Producto]],TablaDatosEmpresa[Costo_Unitario])</f>
        <v>18.458651685393257</v>
      </c>
      <c r="M96" s="3">
        <f>IF(TablaDatosEmpresa[[#This Row],[Tipo_Movimiento]] = "Venta", -TablaDatosEmpresa[[#This Row],[Cantidad]] * TablaDatosEmpresa[[#This Row],[CosteAdquisicionPromedio]], 0)</f>
        <v>812.18067415730332</v>
      </c>
      <c r="N96" s="3">
        <f>TablaDatosEmpresa[[#This Row],[Ingresos]]-TablaDatosEmpresa[[#This Row],[Coste_Vemta]]</f>
        <v>3336.579325842697</v>
      </c>
    </row>
    <row r="97" spans="1:14" x14ac:dyDescent="0.3">
      <c r="A97">
        <v>96</v>
      </c>
      <c r="B97" s="1">
        <v>44575</v>
      </c>
      <c r="C97" t="s">
        <v>10</v>
      </c>
      <c r="D97" t="s">
        <v>14</v>
      </c>
      <c r="E97" t="s">
        <v>41</v>
      </c>
      <c r="F97">
        <v>-26</v>
      </c>
      <c r="G97" s="3">
        <v>0</v>
      </c>
      <c r="H97" s="3">
        <v>159.56</v>
      </c>
      <c r="I97" t="s">
        <v>10</v>
      </c>
      <c r="J97" t="s">
        <v>13</v>
      </c>
      <c r="K97" s="3">
        <f>IF(TablaDatosEmpresa[[#This Row],[Tipo_Movimiento]] = "Venta", -TablaDatosEmpresa[[#This Row],[Cantidad]] * TablaDatosEmpresa[[#This Row],[Precio_Venta_Unitario]], 0)</f>
        <v>4148.5600000000004</v>
      </c>
      <c r="L97" s="3">
        <f>AVERAGEIF(TablaDatosEmpresa[Nombre_Producto],TablaDatosEmpresa[[#This Row],[Nombre_Producto]],TablaDatosEmpresa[Costo_Unitario])</f>
        <v>38.917210440456756</v>
      </c>
      <c r="M97" s="3">
        <f>IF(TablaDatosEmpresa[[#This Row],[Tipo_Movimiento]] = "Venta", -TablaDatosEmpresa[[#This Row],[Cantidad]] * TablaDatosEmpresa[[#This Row],[CosteAdquisicionPromedio]], 0)</f>
        <v>1011.8474714518757</v>
      </c>
      <c r="N97" s="3">
        <f>TablaDatosEmpresa[[#This Row],[Ingresos]]-TablaDatosEmpresa[[#This Row],[Coste_Vemta]]</f>
        <v>3136.7125285481247</v>
      </c>
    </row>
    <row r="98" spans="1:14" x14ac:dyDescent="0.3">
      <c r="A98">
        <v>97</v>
      </c>
      <c r="B98" s="1">
        <v>44576</v>
      </c>
      <c r="C98" t="s">
        <v>10</v>
      </c>
      <c r="D98" t="s">
        <v>27</v>
      </c>
      <c r="E98" t="s">
        <v>44</v>
      </c>
      <c r="F98">
        <v>-46</v>
      </c>
      <c r="G98" s="3">
        <v>0</v>
      </c>
      <c r="H98" s="3">
        <v>496</v>
      </c>
      <c r="I98" t="s">
        <v>10</v>
      </c>
      <c r="J98" t="s">
        <v>15</v>
      </c>
      <c r="K98" s="3">
        <f>IF(TablaDatosEmpresa[[#This Row],[Tipo_Movimiento]] = "Venta", -TablaDatosEmpresa[[#This Row],[Cantidad]] * TablaDatosEmpresa[[#This Row],[Precio_Venta_Unitario]], 0)</f>
        <v>22816</v>
      </c>
      <c r="L98" s="3">
        <f>AVERAGEIF(TablaDatosEmpresa[Nombre_Producto],TablaDatosEmpresa[[#This Row],[Nombre_Producto]],TablaDatosEmpresa[Costo_Unitario])</f>
        <v>111.99406451612904</v>
      </c>
      <c r="M98" s="3">
        <f>IF(TablaDatosEmpresa[[#This Row],[Tipo_Movimiento]] = "Venta", -TablaDatosEmpresa[[#This Row],[Cantidad]] * TablaDatosEmpresa[[#This Row],[CosteAdquisicionPromedio]], 0)</f>
        <v>5151.7269677419363</v>
      </c>
      <c r="N98" s="3">
        <f>TablaDatosEmpresa[[#This Row],[Ingresos]]-TablaDatosEmpresa[[#This Row],[Coste_Vemta]]</f>
        <v>17664.273032258065</v>
      </c>
    </row>
    <row r="99" spans="1:14" x14ac:dyDescent="0.3">
      <c r="A99">
        <v>98</v>
      </c>
      <c r="B99" s="1">
        <v>44576</v>
      </c>
      <c r="C99" t="s">
        <v>10</v>
      </c>
      <c r="D99" t="s">
        <v>34</v>
      </c>
      <c r="E99" t="s">
        <v>45</v>
      </c>
      <c r="F99">
        <v>-16</v>
      </c>
      <c r="G99" s="3">
        <v>0</v>
      </c>
      <c r="H99" s="3">
        <v>351.67</v>
      </c>
      <c r="I99" t="s">
        <v>10</v>
      </c>
      <c r="J99" t="s">
        <v>15</v>
      </c>
      <c r="K99" s="3">
        <f>IF(TablaDatosEmpresa[[#This Row],[Tipo_Movimiento]] = "Venta", -TablaDatosEmpresa[[#This Row],[Cantidad]] * TablaDatosEmpresa[[#This Row],[Precio_Venta_Unitario]], 0)</f>
        <v>5626.72</v>
      </c>
      <c r="L99" s="3">
        <f>AVERAGEIF(TablaDatosEmpresa[Nombre_Producto],TablaDatosEmpresa[[#This Row],[Nombre_Producto]],TablaDatosEmpresa[Costo_Unitario])</f>
        <v>81.910562499999997</v>
      </c>
      <c r="M99" s="3">
        <f>IF(TablaDatosEmpresa[[#This Row],[Tipo_Movimiento]] = "Venta", -TablaDatosEmpresa[[#This Row],[Cantidad]] * TablaDatosEmpresa[[#This Row],[CosteAdquisicionPromedio]], 0)</f>
        <v>1310.569</v>
      </c>
      <c r="N99" s="3">
        <f>TablaDatosEmpresa[[#This Row],[Ingresos]]-TablaDatosEmpresa[[#This Row],[Coste_Vemta]]</f>
        <v>4316.1509999999998</v>
      </c>
    </row>
    <row r="100" spans="1:14" x14ac:dyDescent="0.3">
      <c r="A100">
        <v>99</v>
      </c>
      <c r="B100" s="1">
        <v>44576</v>
      </c>
      <c r="C100" t="s">
        <v>24</v>
      </c>
      <c r="D100" t="s">
        <v>29</v>
      </c>
      <c r="E100" t="s">
        <v>30</v>
      </c>
      <c r="F100">
        <v>203</v>
      </c>
      <c r="G100" s="3">
        <v>35.58</v>
      </c>
      <c r="H100" s="3">
        <v>0</v>
      </c>
      <c r="I100" t="s">
        <v>24</v>
      </c>
      <c r="J100" t="s">
        <v>26</v>
      </c>
      <c r="K100" s="3">
        <f>IF(TablaDatosEmpresa[[#This Row],[Tipo_Movimiento]] = "Venta", -TablaDatosEmpresa[[#This Row],[Cantidad]] * TablaDatosEmpresa[[#This Row],[Precio_Venta_Unitario]], 0)</f>
        <v>0</v>
      </c>
      <c r="L100" s="3">
        <f>AVERAGEIF(TablaDatosEmpresa[Nombre_Producto],TablaDatosEmpresa[[#This Row],[Nombre_Producto]],TablaDatosEmpresa[Costo_Unitario])</f>
        <v>15.49574137931034</v>
      </c>
      <c r="M100" s="3">
        <f>IF(TablaDatosEmpresa[[#This Row],[Tipo_Movimiento]] = "Venta", -TablaDatosEmpresa[[#This Row],[Cantidad]] * TablaDatosEmpresa[[#This Row],[CosteAdquisicionPromedio]], 0)</f>
        <v>0</v>
      </c>
      <c r="N100" s="3">
        <f>TablaDatosEmpresa[[#This Row],[Ingresos]]-TablaDatosEmpresa[[#This Row],[Coste_Vemta]]</f>
        <v>0</v>
      </c>
    </row>
    <row r="101" spans="1:14" x14ac:dyDescent="0.3">
      <c r="A101">
        <v>100</v>
      </c>
      <c r="B101" s="1">
        <v>44576</v>
      </c>
      <c r="C101" t="s">
        <v>24</v>
      </c>
      <c r="D101" t="s">
        <v>25</v>
      </c>
      <c r="E101" t="s">
        <v>43</v>
      </c>
      <c r="F101">
        <v>88</v>
      </c>
      <c r="G101" s="3">
        <v>45.12</v>
      </c>
      <c r="H101" s="3">
        <v>0</v>
      </c>
      <c r="I101" t="s">
        <v>24</v>
      </c>
      <c r="J101" t="s">
        <v>37</v>
      </c>
      <c r="K101" s="3">
        <f>IF(TablaDatosEmpresa[[#This Row],[Tipo_Movimiento]] = "Venta", -TablaDatosEmpresa[[#This Row],[Cantidad]] * TablaDatosEmpresa[[#This Row],[Precio_Venta_Unitario]], 0)</f>
        <v>0</v>
      </c>
      <c r="L101" s="3">
        <f>AVERAGEIF(TablaDatosEmpresa[Nombre_Producto],TablaDatosEmpresa[[#This Row],[Nombre_Producto]],TablaDatosEmpresa[Costo_Unitario])</f>
        <v>18.458651685393257</v>
      </c>
      <c r="M101" s="3">
        <f>IF(TablaDatosEmpresa[[#This Row],[Tipo_Movimiento]] = "Venta", -TablaDatosEmpresa[[#This Row],[Cantidad]] * TablaDatosEmpresa[[#This Row],[CosteAdquisicionPromedio]], 0)</f>
        <v>0</v>
      </c>
      <c r="N101" s="3">
        <f>TablaDatosEmpresa[[#This Row],[Ingresos]]-TablaDatosEmpresa[[#This Row],[Coste_Vemta]]</f>
        <v>0</v>
      </c>
    </row>
    <row r="102" spans="1:14" x14ac:dyDescent="0.3">
      <c r="A102">
        <v>101</v>
      </c>
      <c r="B102" s="1">
        <v>44576</v>
      </c>
      <c r="C102" t="s">
        <v>10</v>
      </c>
      <c r="D102" t="s">
        <v>29</v>
      </c>
      <c r="E102" t="s">
        <v>30</v>
      </c>
      <c r="F102">
        <v>-45</v>
      </c>
      <c r="G102" s="3">
        <v>0</v>
      </c>
      <c r="H102" s="3">
        <v>79.55</v>
      </c>
      <c r="I102" t="s">
        <v>10</v>
      </c>
      <c r="J102" t="s">
        <v>13</v>
      </c>
      <c r="K102" s="3">
        <f>IF(TablaDatosEmpresa[[#This Row],[Tipo_Movimiento]] = "Venta", -TablaDatosEmpresa[[#This Row],[Cantidad]] * TablaDatosEmpresa[[#This Row],[Precio_Venta_Unitario]], 0)</f>
        <v>3579.75</v>
      </c>
      <c r="L102" s="3">
        <f>AVERAGEIF(TablaDatosEmpresa[Nombre_Producto],TablaDatosEmpresa[[#This Row],[Nombre_Producto]],TablaDatosEmpresa[Costo_Unitario])</f>
        <v>15.49574137931034</v>
      </c>
      <c r="M102" s="3">
        <f>IF(TablaDatosEmpresa[[#This Row],[Tipo_Movimiento]] = "Venta", -TablaDatosEmpresa[[#This Row],[Cantidad]] * TablaDatosEmpresa[[#This Row],[CosteAdquisicionPromedio]], 0)</f>
        <v>697.30836206896527</v>
      </c>
      <c r="N102" s="3">
        <f>TablaDatosEmpresa[[#This Row],[Ingresos]]-TablaDatosEmpresa[[#This Row],[Coste_Vemta]]</f>
        <v>2882.4416379310346</v>
      </c>
    </row>
    <row r="103" spans="1:14" x14ac:dyDescent="0.3">
      <c r="A103">
        <v>102</v>
      </c>
      <c r="B103" s="1">
        <v>44576</v>
      </c>
      <c r="C103" t="s">
        <v>10</v>
      </c>
      <c r="D103" t="s">
        <v>27</v>
      </c>
      <c r="E103" t="s">
        <v>44</v>
      </c>
      <c r="F103">
        <v>-47</v>
      </c>
      <c r="G103" s="3">
        <v>0</v>
      </c>
      <c r="H103" s="3">
        <v>500.36</v>
      </c>
      <c r="I103" t="s">
        <v>10</v>
      </c>
      <c r="J103" t="s">
        <v>31</v>
      </c>
      <c r="K103" s="3">
        <f>IF(TablaDatosEmpresa[[#This Row],[Tipo_Movimiento]] = "Venta", -TablaDatosEmpresa[[#This Row],[Cantidad]] * TablaDatosEmpresa[[#This Row],[Precio_Venta_Unitario]], 0)</f>
        <v>23516.920000000002</v>
      </c>
      <c r="L103" s="3">
        <f>AVERAGEIF(TablaDatosEmpresa[Nombre_Producto],TablaDatosEmpresa[[#This Row],[Nombre_Producto]],TablaDatosEmpresa[Costo_Unitario])</f>
        <v>111.99406451612904</v>
      </c>
      <c r="M103" s="3">
        <f>IF(TablaDatosEmpresa[[#This Row],[Tipo_Movimiento]] = "Venta", -TablaDatosEmpresa[[#This Row],[Cantidad]] * TablaDatosEmpresa[[#This Row],[CosteAdquisicionPromedio]], 0)</f>
        <v>5263.721032258065</v>
      </c>
      <c r="N103" s="3">
        <f>TablaDatosEmpresa[[#This Row],[Ingresos]]-TablaDatosEmpresa[[#This Row],[Coste_Vemta]]</f>
        <v>18253.198967741937</v>
      </c>
    </row>
    <row r="104" spans="1:14" x14ac:dyDescent="0.3">
      <c r="A104">
        <v>103</v>
      </c>
      <c r="B104" s="1">
        <v>44576</v>
      </c>
      <c r="C104" t="s">
        <v>10</v>
      </c>
      <c r="D104" t="s">
        <v>34</v>
      </c>
      <c r="E104" t="s">
        <v>45</v>
      </c>
      <c r="F104">
        <v>-13</v>
      </c>
      <c r="G104" s="3">
        <v>0</v>
      </c>
      <c r="H104" s="3">
        <v>350.63</v>
      </c>
      <c r="I104" t="s">
        <v>10</v>
      </c>
      <c r="J104" t="s">
        <v>13</v>
      </c>
      <c r="K104" s="3">
        <f>IF(TablaDatosEmpresa[[#This Row],[Tipo_Movimiento]] = "Venta", -TablaDatosEmpresa[[#This Row],[Cantidad]] * TablaDatosEmpresa[[#This Row],[Precio_Venta_Unitario]], 0)</f>
        <v>4558.1899999999996</v>
      </c>
      <c r="L104" s="3">
        <f>AVERAGEIF(TablaDatosEmpresa[Nombre_Producto],TablaDatosEmpresa[[#This Row],[Nombre_Producto]],TablaDatosEmpresa[Costo_Unitario])</f>
        <v>81.910562499999997</v>
      </c>
      <c r="M104" s="3">
        <f>IF(TablaDatosEmpresa[[#This Row],[Tipo_Movimiento]] = "Venta", -TablaDatosEmpresa[[#This Row],[Cantidad]] * TablaDatosEmpresa[[#This Row],[CosteAdquisicionPromedio]], 0)</f>
        <v>1064.8373125000001</v>
      </c>
      <c r="N104" s="3">
        <f>TablaDatosEmpresa[[#This Row],[Ingresos]]-TablaDatosEmpresa[[#This Row],[Coste_Vemta]]</f>
        <v>3493.3526874999998</v>
      </c>
    </row>
    <row r="105" spans="1:14" x14ac:dyDescent="0.3">
      <c r="A105">
        <v>104</v>
      </c>
      <c r="B105" s="1">
        <v>44577</v>
      </c>
      <c r="C105" t="s">
        <v>24</v>
      </c>
      <c r="D105" t="s">
        <v>29</v>
      </c>
      <c r="E105" t="s">
        <v>30</v>
      </c>
      <c r="F105">
        <v>287</v>
      </c>
      <c r="G105" s="3">
        <v>35.17</v>
      </c>
      <c r="H105" s="3">
        <v>0</v>
      </c>
      <c r="I105" t="s">
        <v>24</v>
      </c>
      <c r="J105" t="s">
        <v>26</v>
      </c>
      <c r="K105" s="3">
        <f>IF(TablaDatosEmpresa[[#This Row],[Tipo_Movimiento]] = "Venta", -TablaDatosEmpresa[[#This Row],[Cantidad]] * TablaDatosEmpresa[[#This Row],[Precio_Venta_Unitario]], 0)</f>
        <v>0</v>
      </c>
      <c r="L105" s="3">
        <f>AVERAGEIF(TablaDatosEmpresa[Nombre_Producto],TablaDatosEmpresa[[#This Row],[Nombre_Producto]],TablaDatosEmpresa[Costo_Unitario])</f>
        <v>15.49574137931034</v>
      </c>
      <c r="M105" s="3">
        <f>IF(TablaDatosEmpresa[[#This Row],[Tipo_Movimiento]] = "Venta", -TablaDatosEmpresa[[#This Row],[Cantidad]] * TablaDatosEmpresa[[#This Row],[CosteAdquisicionPromedio]], 0)</f>
        <v>0</v>
      </c>
      <c r="N105" s="3">
        <f>TablaDatosEmpresa[[#This Row],[Ingresos]]-TablaDatosEmpresa[[#This Row],[Coste_Vemta]]</f>
        <v>0</v>
      </c>
    </row>
    <row r="106" spans="1:14" x14ac:dyDescent="0.3">
      <c r="A106">
        <v>105</v>
      </c>
      <c r="B106" s="1">
        <v>44577</v>
      </c>
      <c r="C106" t="s">
        <v>16</v>
      </c>
      <c r="D106" t="s">
        <v>17</v>
      </c>
      <c r="E106" t="s">
        <v>42</v>
      </c>
      <c r="F106">
        <v>69</v>
      </c>
      <c r="G106" s="3">
        <v>442.93</v>
      </c>
      <c r="H106" s="3">
        <v>0</v>
      </c>
      <c r="I106" t="s">
        <v>46</v>
      </c>
      <c r="J106" t="s">
        <v>18</v>
      </c>
      <c r="K106" s="3">
        <f>IF(TablaDatosEmpresa[[#This Row],[Tipo_Movimiento]] = "Venta", -TablaDatosEmpresa[[#This Row],[Cantidad]] * TablaDatosEmpresa[[#This Row],[Precio_Venta_Unitario]], 0)</f>
        <v>0</v>
      </c>
      <c r="L106" s="3">
        <f>AVERAGEIF(TablaDatosEmpresa[Nombre_Producto],TablaDatosEmpresa[[#This Row],[Nombre_Producto]],TablaDatosEmpresa[Costo_Unitario])</f>
        <v>206.67616747181975</v>
      </c>
      <c r="M106" s="3">
        <f>IF(TablaDatosEmpresa[[#This Row],[Tipo_Movimiento]] = "Venta", -TablaDatosEmpresa[[#This Row],[Cantidad]] * TablaDatosEmpresa[[#This Row],[CosteAdquisicionPromedio]], 0)</f>
        <v>0</v>
      </c>
      <c r="N106" s="3">
        <f>TablaDatosEmpresa[[#This Row],[Ingresos]]-TablaDatosEmpresa[[#This Row],[Coste_Vemta]]</f>
        <v>0</v>
      </c>
    </row>
    <row r="107" spans="1:14" x14ac:dyDescent="0.3">
      <c r="A107">
        <v>106</v>
      </c>
      <c r="B107" s="1">
        <v>44577</v>
      </c>
      <c r="C107" t="s">
        <v>10</v>
      </c>
      <c r="D107" t="s">
        <v>27</v>
      </c>
      <c r="E107" t="s">
        <v>44</v>
      </c>
      <c r="F107">
        <v>-13</v>
      </c>
      <c r="G107" s="3">
        <v>0</v>
      </c>
      <c r="H107" s="3">
        <v>502.45</v>
      </c>
      <c r="I107" t="s">
        <v>10</v>
      </c>
      <c r="J107" t="s">
        <v>31</v>
      </c>
      <c r="K107" s="3">
        <f>IF(TablaDatosEmpresa[[#This Row],[Tipo_Movimiento]] = "Venta", -TablaDatosEmpresa[[#This Row],[Cantidad]] * TablaDatosEmpresa[[#This Row],[Precio_Venta_Unitario]], 0)</f>
        <v>6531.8499999999995</v>
      </c>
      <c r="L107" s="3">
        <f>AVERAGEIF(TablaDatosEmpresa[Nombre_Producto],TablaDatosEmpresa[[#This Row],[Nombre_Producto]],TablaDatosEmpresa[Costo_Unitario])</f>
        <v>111.99406451612904</v>
      </c>
      <c r="M107" s="3">
        <f>IF(TablaDatosEmpresa[[#This Row],[Tipo_Movimiento]] = "Venta", -TablaDatosEmpresa[[#This Row],[Cantidad]] * TablaDatosEmpresa[[#This Row],[CosteAdquisicionPromedio]], 0)</f>
        <v>1455.9228387096775</v>
      </c>
      <c r="N107" s="3">
        <f>TablaDatosEmpresa[[#This Row],[Ingresos]]-TablaDatosEmpresa[[#This Row],[Coste_Vemta]]</f>
        <v>5075.9271612903221</v>
      </c>
    </row>
    <row r="108" spans="1:14" x14ac:dyDescent="0.3">
      <c r="A108">
        <v>107</v>
      </c>
      <c r="B108" s="1">
        <v>44577</v>
      </c>
      <c r="C108" t="s">
        <v>24</v>
      </c>
      <c r="D108" t="s">
        <v>29</v>
      </c>
      <c r="E108" t="s">
        <v>30</v>
      </c>
      <c r="F108">
        <v>76</v>
      </c>
      <c r="G108" s="3">
        <v>35.36</v>
      </c>
      <c r="H108" s="3">
        <v>0</v>
      </c>
      <c r="I108" t="s">
        <v>24</v>
      </c>
      <c r="J108" t="s">
        <v>36</v>
      </c>
      <c r="K108" s="3">
        <f>IF(TablaDatosEmpresa[[#This Row],[Tipo_Movimiento]] = "Venta", -TablaDatosEmpresa[[#This Row],[Cantidad]] * TablaDatosEmpresa[[#This Row],[Precio_Venta_Unitario]], 0)</f>
        <v>0</v>
      </c>
      <c r="L108" s="3">
        <f>AVERAGEIF(TablaDatosEmpresa[Nombre_Producto],TablaDatosEmpresa[[#This Row],[Nombre_Producto]],TablaDatosEmpresa[Costo_Unitario])</f>
        <v>15.49574137931034</v>
      </c>
      <c r="M108" s="3">
        <f>IF(TablaDatosEmpresa[[#This Row],[Tipo_Movimiento]] = "Venta", -TablaDatosEmpresa[[#This Row],[Cantidad]] * TablaDatosEmpresa[[#This Row],[CosteAdquisicionPromedio]], 0)</f>
        <v>0</v>
      </c>
      <c r="N108" s="3">
        <f>TablaDatosEmpresa[[#This Row],[Ingresos]]-TablaDatosEmpresa[[#This Row],[Coste_Vemta]]</f>
        <v>0</v>
      </c>
    </row>
    <row r="109" spans="1:14" x14ac:dyDescent="0.3">
      <c r="A109">
        <v>108</v>
      </c>
      <c r="B109" s="1">
        <v>44577</v>
      </c>
      <c r="C109" t="s">
        <v>10</v>
      </c>
      <c r="D109" t="s">
        <v>34</v>
      </c>
      <c r="E109" t="s">
        <v>45</v>
      </c>
      <c r="F109">
        <v>-28</v>
      </c>
      <c r="G109" s="3">
        <v>0</v>
      </c>
      <c r="H109" s="3">
        <v>350.36</v>
      </c>
      <c r="I109" t="s">
        <v>10</v>
      </c>
      <c r="J109" t="s">
        <v>23</v>
      </c>
      <c r="K109" s="3">
        <f>IF(TablaDatosEmpresa[[#This Row],[Tipo_Movimiento]] = "Venta", -TablaDatosEmpresa[[#This Row],[Cantidad]] * TablaDatosEmpresa[[#This Row],[Precio_Venta_Unitario]], 0)</f>
        <v>9810.08</v>
      </c>
      <c r="L109" s="3">
        <f>AVERAGEIF(TablaDatosEmpresa[Nombre_Producto],TablaDatosEmpresa[[#This Row],[Nombre_Producto]],TablaDatosEmpresa[Costo_Unitario])</f>
        <v>81.910562499999997</v>
      </c>
      <c r="M109" s="3">
        <f>IF(TablaDatosEmpresa[[#This Row],[Tipo_Movimiento]] = "Venta", -TablaDatosEmpresa[[#This Row],[Cantidad]] * TablaDatosEmpresa[[#This Row],[CosteAdquisicionPromedio]], 0)</f>
        <v>2293.49575</v>
      </c>
      <c r="N109" s="3">
        <f>TablaDatosEmpresa[[#This Row],[Ingresos]]-TablaDatosEmpresa[[#This Row],[Coste_Vemta]]</f>
        <v>7516.5842499999999</v>
      </c>
    </row>
    <row r="110" spans="1:14" x14ac:dyDescent="0.3">
      <c r="A110">
        <v>109</v>
      </c>
      <c r="B110" s="1">
        <v>44577</v>
      </c>
      <c r="C110" t="s">
        <v>10</v>
      </c>
      <c r="D110" t="s">
        <v>32</v>
      </c>
      <c r="E110" t="s">
        <v>33</v>
      </c>
      <c r="F110">
        <v>-35</v>
      </c>
      <c r="G110" s="3">
        <v>0</v>
      </c>
      <c r="H110" s="3">
        <v>218.08</v>
      </c>
      <c r="I110" t="s">
        <v>10</v>
      </c>
      <c r="J110" t="s">
        <v>35</v>
      </c>
      <c r="K110" s="3">
        <f>IF(TablaDatosEmpresa[[#This Row],[Tipo_Movimiento]] = "Venta", -TablaDatosEmpresa[[#This Row],[Cantidad]] * TablaDatosEmpresa[[#This Row],[Precio_Venta_Unitario]], 0)</f>
        <v>7632.8</v>
      </c>
      <c r="L110" s="3">
        <f>AVERAGEIF(TablaDatosEmpresa[Nombre_Producto],TablaDatosEmpresa[[#This Row],[Nombre_Producto]],TablaDatosEmpresa[Costo_Unitario])</f>
        <v>54.214840425531932</v>
      </c>
      <c r="M110" s="3">
        <f>IF(TablaDatosEmpresa[[#This Row],[Tipo_Movimiento]] = "Venta", -TablaDatosEmpresa[[#This Row],[Cantidad]] * TablaDatosEmpresa[[#This Row],[CosteAdquisicionPromedio]], 0)</f>
        <v>1897.5194148936175</v>
      </c>
      <c r="N110" s="3">
        <f>TablaDatosEmpresa[[#This Row],[Ingresos]]-TablaDatosEmpresa[[#This Row],[Coste_Vemta]]</f>
        <v>5735.2805851063822</v>
      </c>
    </row>
    <row r="111" spans="1:14" x14ac:dyDescent="0.3">
      <c r="A111">
        <v>110</v>
      </c>
      <c r="B111" s="1">
        <v>44578</v>
      </c>
      <c r="C111" t="s">
        <v>10</v>
      </c>
      <c r="D111" t="s">
        <v>14</v>
      </c>
      <c r="E111" t="s">
        <v>41</v>
      </c>
      <c r="F111">
        <v>-6</v>
      </c>
      <c r="G111" s="3">
        <v>0</v>
      </c>
      <c r="H111" s="3">
        <v>159.12</v>
      </c>
      <c r="I111" t="s">
        <v>10</v>
      </c>
      <c r="J111" t="s">
        <v>23</v>
      </c>
      <c r="K111" s="3">
        <f>IF(TablaDatosEmpresa[[#This Row],[Tipo_Movimiento]] = "Venta", -TablaDatosEmpresa[[#This Row],[Cantidad]] * TablaDatosEmpresa[[#This Row],[Precio_Venta_Unitario]], 0)</f>
        <v>954.72</v>
      </c>
      <c r="L111" s="3">
        <f>AVERAGEIF(TablaDatosEmpresa[Nombre_Producto],TablaDatosEmpresa[[#This Row],[Nombre_Producto]],TablaDatosEmpresa[Costo_Unitario])</f>
        <v>38.917210440456756</v>
      </c>
      <c r="M111" s="3">
        <f>IF(TablaDatosEmpresa[[#This Row],[Tipo_Movimiento]] = "Venta", -TablaDatosEmpresa[[#This Row],[Cantidad]] * TablaDatosEmpresa[[#This Row],[CosteAdquisicionPromedio]], 0)</f>
        <v>233.50326264274054</v>
      </c>
      <c r="N111" s="3">
        <f>TablaDatosEmpresa[[#This Row],[Ingresos]]-TablaDatosEmpresa[[#This Row],[Coste_Vemta]]</f>
        <v>721.21673735725949</v>
      </c>
    </row>
    <row r="112" spans="1:14" x14ac:dyDescent="0.3">
      <c r="A112">
        <v>111</v>
      </c>
      <c r="B112" s="1">
        <v>44578</v>
      </c>
      <c r="C112" t="s">
        <v>10</v>
      </c>
      <c r="D112" t="s">
        <v>17</v>
      </c>
      <c r="E112" t="s">
        <v>42</v>
      </c>
      <c r="F112">
        <v>-36</v>
      </c>
      <c r="G112" s="3">
        <v>0</v>
      </c>
      <c r="H112" s="3">
        <v>894.75</v>
      </c>
      <c r="I112" t="s">
        <v>10</v>
      </c>
      <c r="J112" t="s">
        <v>23</v>
      </c>
      <c r="K112" s="3">
        <f>IF(TablaDatosEmpresa[[#This Row],[Tipo_Movimiento]] = "Venta", -TablaDatosEmpresa[[#This Row],[Cantidad]] * TablaDatosEmpresa[[#This Row],[Precio_Venta_Unitario]], 0)</f>
        <v>32211</v>
      </c>
      <c r="L112" s="3">
        <f>AVERAGEIF(TablaDatosEmpresa[Nombre_Producto],TablaDatosEmpresa[[#This Row],[Nombre_Producto]],TablaDatosEmpresa[Costo_Unitario])</f>
        <v>206.67616747181975</v>
      </c>
      <c r="M112" s="3">
        <f>IF(TablaDatosEmpresa[[#This Row],[Tipo_Movimiento]] = "Venta", -TablaDatosEmpresa[[#This Row],[Cantidad]] * TablaDatosEmpresa[[#This Row],[CosteAdquisicionPromedio]], 0)</f>
        <v>7440.3420289855112</v>
      </c>
      <c r="N112" s="3">
        <f>TablaDatosEmpresa[[#This Row],[Ingresos]]-TablaDatosEmpresa[[#This Row],[Coste_Vemta]]</f>
        <v>24770.657971014487</v>
      </c>
    </row>
    <row r="113" spans="1:14" x14ac:dyDescent="0.3">
      <c r="A113">
        <v>112</v>
      </c>
      <c r="B113" s="1">
        <v>44578</v>
      </c>
      <c r="C113" t="s">
        <v>10</v>
      </c>
      <c r="D113" t="s">
        <v>27</v>
      </c>
      <c r="E113" t="s">
        <v>44</v>
      </c>
      <c r="F113">
        <v>-26</v>
      </c>
      <c r="G113" s="3">
        <v>0</v>
      </c>
      <c r="H113" s="3">
        <v>501.59</v>
      </c>
      <c r="I113" t="s">
        <v>10</v>
      </c>
      <c r="J113" t="s">
        <v>23</v>
      </c>
      <c r="K113" s="3">
        <f>IF(TablaDatosEmpresa[[#This Row],[Tipo_Movimiento]] = "Venta", -TablaDatosEmpresa[[#This Row],[Cantidad]] * TablaDatosEmpresa[[#This Row],[Precio_Venta_Unitario]], 0)</f>
        <v>13041.34</v>
      </c>
      <c r="L113" s="3">
        <f>AVERAGEIF(TablaDatosEmpresa[Nombre_Producto],TablaDatosEmpresa[[#This Row],[Nombre_Producto]],TablaDatosEmpresa[Costo_Unitario])</f>
        <v>111.99406451612904</v>
      </c>
      <c r="M113" s="3">
        <f>IF(TablaDatosEmpresa[[#This Row],[Tipo_Movimiento]] = "Venta", -TablaDatosEmpresa[[#This Row],[Cantidad]] * TablaDatosEmpresa[[#This Row],[CosteAdquisicionPromedio]], 0)</f>
        <v>2911.8456774193551</v>
      </c>
      <c r="N113" s="3">
        <f>TablaDatosEmpresa[[#This Row],[Ingresos]]-TablaDatosEmpresa[[#This Row],[Coste_Vemta]]</f>
        <v>10129.494322580646</v>
      </c>
    </row>
    <row r="114" spans="1:14" x14ac:dyDescent="0.3">
      <c r="A114">
        <v>113</v>
      </c>
      <c r="B114" s="1">
        <v>44578</v>
      </c>
      <c r="C114" t="s">
        <v>16</v>
      </c>
      <c r="D114" t="s">
        <v>19</v>
      </c>
      <c r="E114" t="s">
        <v>20</v>
      </c>
      <c r="F114">
        <v>43</v>
      </c>
      <c r="G114" s="3">
        <v>150.49</v>
      </c>
      <c r="H114" s="3">
        <v>0</v>
      </c>
      <c r="I114" t="s">
        <v>46</v>
      </c>
      <c r="J114" t="s">
        <v>18</v>
      </c>
      <c r="K114" s="3">
        <f>IF(TablaDatosEmpresa[[#This Row],[Tipo_Movimiento]] = "Venta", -TablaDatosEmpresa[[#This Row],[Cantidad]] * TablaDatosEmpresa[[#This Row],[Precio_Venta_Unitario]], 0)</f>
        <v>0</v>
      </c>
      <c r="L114" s="3">
        <f>AVERAGEIF(TablaDatosEmpresa[Nombre_Producto],TablaDatosEmpresa[[#This Row],[Nombre_Producto]],TablaDatosEmpresa[Costo_Unitario])</f>
        <v>66.956770642201846</v>
      </c>
      <c r="M114" s="3">
        <f>IF(TablaDatosEmpresa[[#This Row],[Tipo_Movimiento]] = "Venta", -TablaDatosEmpresa[[#This Row],[Cantidad]] * TablaDatosEmpresa[[#This Row],[CosteAdquisicionPromedio]], 0)</f>
        <v>0</v>
      </c>
      <c r="N114" s="3">
        <f>TablaDatosEmpresa[[#This Row],[Ingresos]]-TablaDatosEmpresa[[#This Row],[Coste_Vemta]]</f>
        <v>0</v>
      </c>
    </row>
    <row r="115" spans="1:14" x14ac:dyDescent="0.3">
      <c r="A115">
        <v>114</v>
      </c>
      <c r="B115" s="1">
        <v>44578</v>
      </c>
      <c r="C115" t="s">
        <v>10</v>
      </c>
      <c r="D115" t="s">
        <v>27</v>
      </c>
      <c r="E115" t="s">
        <v>44</v>
      </c>
      <c r="F115">
        <v>-15</v>
      </c>
      <c r="G115" s="3">
        <v>0</v>
      </c>
      <c r="H115" s="3">
        <v>497.65</v>
      </c>
      <c r="I115" t="s">
        <v>10</v>
      </c>
      <c r="J115" t="s">
        <v>23</v>
      </c>
      <c r="K115" s="3">
        <f>IF(TablaDatosEmpresa[[#This Row],[Tipo_Movimiento]] = "Venta", -TablaDatosEmpresa[[#This Row],[Cantidad]] * TablaDatosEmpresa[[#This Row],[Precio_Venta_Unitario]], 0)</f>
        <v>7464.75</v>
      </c>
      <c r="L115" s="3">
        <f>AVERAGEIF(TablaDatosEmpresa[Nombre_Producto],TablaDatosEmpresa[[#This Row],[Nombre_Producto]],TablaDatosEmpresa[Costo_Unitario])</f>
        <v>111.99406451612904</v>
      </c>
      <c r="M115" s="3">
        <f>IF(TablaDatosEmpresa[[#This Row],[Tipo_Movimiento]] = "Venta", -TablaDatosEmpresa[[#This Row],[Cantidad]] * TablaDatosEmpresa[[#This Row],[CosteAdquisicionPromedio]], 0)</f>
        <v>1679.9109677419356</v>
      </c>
      <c r="N115" s="3">
        <f>TablaDatosEmpresa[[#This Row],[Ingresos]]-TablaDatosEmpresa[[#This Row],[Coste_Vemta]]</f>
        <v>5784.8390322580644</v>
      </c>
    </row>
    <row r="116" spans="1:14" x14ac:dyDescent="0.3">
      <c r="A116">
        <v>115</v>
      </c>
      <c r="B116" s="1">
        <v>44578</v>
      </c>
      <c r="C116" t="s">
        <v>10</v>
      </c>
      <c r="D116" t="s">
        <v>25</v>
      </c>
      <c r="E116" t="s">
        <v>43</v>
      </c>
      <c r="F116">
        <v>-25</v>
      </c>
      <c r="G116" s="3">
        <v>0</v>
      </c>
      <c r="H116" s="3">
        <v>95.76</v>
      </c>
      <c r="I116" t="s">
        <v>10</v>
      </c>
      <c r="J116" t="s">
        <v>31</v>
      </c>
      <c r="K116" s="3">
        <f>IF(TablaDatosEmpresa[[#This Row],[Tipo_Movimiento]] = "Venta", -TablaDatosEmpresa[[#This Row],[Cantidad]] * TablaDatosEmpresa[[#This Row],[Precio_Venta_Unitario]], 0)</f>
        <v>2394</v>
      </c>
      <c r="L116" s="3">
        <f>AVERAGEIF(TablaDatosEmpresa[Nombre_Producto],TablaDatosEmpresa[[#This Row],[Nombre_Producto]],TablaDatosEmpresa[Costo_Unitario])</f>
        <v>18.458651685393257</v>
      </c>
      <c r="M116" s="3">
        <f>IF(TablaDatosEmpresa[[#This Row],[Tipo_Movimiento]] = "Venta", -TablaDatosEmpresa[[#This Row],[Cantidad]] * TablaDatosEmpresa[[#This Row],[CosteAdquisicionPromedio]], 0)</f>
        <v>461.46629213483141</v>
      </c>
      <c r="N116" s="3">
        <f>TablaDatosEmpresa[[#This Row],[Ingresos]]-TablaDatosEmpresa[[#This Row],[Coste_Vemta]]</f>
        <v>1932.5337078651687</v>
      </c>
    </row>
    <row r="117" spans="1:14" x14ac:dyDescent="0.3">
      <c r="A117">
        <v>116</v>
      </c>
      <c r="B117" s="1">
        <v>44578</v>
      </c>
      <c r="C117" t="s">
        <v>10</v>
      </c>
      <c r="D117" t="s">
        <v>32</v>
      </c>
      <c r="E117" t="s">
        <v>33</v>
      </c>
      <c r="F117">
        <v>-19</v>
      </c>
      <c r="G117" s="3">
        <v>0</v>
      </c>
      <c r="H117" s="3">
        <v>220.41</v>
      </c>
      <c r="I117" t="s">
        <v>10</v>
      </c>
      <c r="J117" t="s">
        <v>31</v>
      </c>
      <c r="K117" s="3">
        <f>IF(TablaDatosEmpresa[[#This Row],[Tipo_Movimiento]] = "Venta", -TablaDatosEmpresa[[#This Row],[Cantidad]] * TablaDatosEmpresa[[#This Row],[Precio_Venta_Unitario]], 0)</f>
        <v>4187.79</v>
      </c>
      <c r="L117" s="3">
        <f>AVERAGEIF(TablaDatosEmpresa[Nombre_Producto],TablaDatosEmpresa[[#This Row],[Nombre_Producto]],TablaDatosEmpresa[Costo_Unitario])</f>
        <v>54.214840425531932</v>
      </c>
      <c r="M117" s="3">
        <f>IF(TablaDatosEmpresa[[#This Row],[Tipo_Movimiento]] = "Venta", -TablaDatosEmpresa[[#This Row],[Cantidad]] * TablaDatosEmpresa[[#This Row],[CosteAdquisicionPromedio]], 0)</f>
        <v>1030.0819680851066</v>
      </c>
      <c r="N117" s="3">
        <f>TablaDatosEmpresa[[#This Row],[Ingresos]]-TablaDatosEmpresa[[#This Row],[Coste_Vemta]]</f>
        <v>3157.7080319148936</v>
      </c>
    </row>
    <row r="118" spans="1:14" x14ac:dyDescent="0.3">
      <c r="A118">
        <v>117</v>
      </c>
      <c r="B118" s="1">
        <v>44579</v>
      </c>
      <c r="C118" t="s">
        <v>24</v>
      </c>
      <c r="D118" t="s">
        <v>21</v>
      </c>
      <c r="E118" t="s">
        <v>22</v>
      </c>
      <c r="F118">
        <v>110</v>
      </c>
      <c r="G118" s="3">
        <v>25.31</v>
      </c>
      <c r="H118" s="3">
        <v>0</v>
      </c>
      <c r="I118" t="s">
        <v>24</v>
      </c>
      <c r="J118" t="s">
        <v>28</v>
      </c>
      <c r="K118" s="3">
        <f>IF(TablaDatosEmpresa[[#This Row],[Tipo_Movimiento]] = "Venta", -TablaDatosEmpresa[[#This Row],[Cantidad]] * TablaDatosEmpresa[[#This Row],[Precio_Venta_Unitario]], 0)</f>
        <v>0</v>
      </c>
      <c r="L118" s="3">
        <f>AVERAGEIF(TablaDatosEmpresa[Nombre_Producto],TablaDatosEmpresa[[#This Row],[Nombre_Producto]],TablaDatosEmpresa[Costo_Unitario])</f>
        <v>10.520482758620702</v>
      </c>
      <c r="M118" s="3">
        <f>IF(TablaDatosEmpresa[[#This Row],[Tipo_Movimiento]] = "Venta", -TablaDatosEmpresa[[#This Row],[Cantidad]] * TablaDatosEmpresa[[#This Row],[CosteAdquisicionPromedio]], 0)</f>
        <v>0</v>
      </c>
      <c r="N118" s="3">
        <f>TablaDatosEmpresa[[#This Row],[Ingresos]]-TablaDatosEmpresa[[#This Row],[Coste_Vemta]]</f>
        <v>0</v>
      </c>
    </row>
    <row r="119" spans="1:14" x14ac:dyDescent="0.3">
      <c r="A119">
        <v>118</v>
      </c>
      <c r="B119" s="1">
        <v>44579</v>
      </c>
      <c r="C119" t="s">
        <v>10</v>
      </c>
      <c r="D119" t="s">
        <v>34</v>
      </c>
      <c r="E119" t="s">
        <v>45</v>
      </c>
      <c r="F119">
        <v>-16</v>
      </c>
      <c r="G119" s="3">
        <v>0</v>
      </c>
      <c r="H119" s="3">
        <v>346.11</v>
      </c>
      <c r="I119" t="s">
        <v>10</v>
      </c>
      <c r="J119" t="s">
        <v>15</v>
      </c>
      <c r="K119" s="3">
        <f>IF(TablaDatosEmpresa[[#This Row],[Tipo_Movimiento]] = "Venta", -TablaDatosEmpresa[[#This Row],[Cantidad]] * TablaDatosEmpresa[[#This Row],[Precio_Venta_Unitario]], 0)</f>
        <v>5537.76</v>
      </c>
      <c r="L119" s="3">
        <f>AVERAGEIF(TablaDatosEmpresa[Nombre_Producto],TablaDatosEmpresa[[#This Row],[Nombre_Producto]],TablaDatosEmpresa[Costo_Unitario])</f>
        <v>81.910562499999997</v>
      </c>
      <c r="M119" s="3">
        <f>IF(TablaDatosEmpresa[[#This Row],[Tipo_Movimiento]] = "Venta", -TablaDatosEmpresa[[#This Row],[Cantidad]] * TablaDatosEmpresa[[#This Row],[CosteAdquisicionPromedio]], 0)</f>
        <v>1310.569</v>
      </c>
      <c r="N119" s="3">
        <f>TablaDatosEmpresa[[#This Row],[Ingresos]]-TablaDatosEmpresa[[#This Row],[Coste_Vemta]]</f>
        <v>4227.1910000000007</v>
      </c>
    </row>
    <row r="120" spans="1:14" x14ac:dyDescent="0.3">
      <c r="A120">
        <v>119</v>
      </c>
      <c r="B120" s="1">
        <v>44579</v>
      </c>
      <c r="C120" t="s">
        <v>10</v>
      </c>
      <c r="D120" t="s">
        <v>25</v>
      </c>
      <c r="E120" t="s">
        <v>43</v>
      </c>
      <c r="F120">
        <v>-5</v>
      </c>
      <c r="G120" s="3">
        <v>0</v>
      </c>
      <c r="H120" s="3">
        <v>95</v>
      </c>
      <c r="I120" t="s">
        <v>10</v>
      </c>
      <c r="J120" t="s">
        <v>13</v>
      </c>
      <c r="K120" s="3">
        <f>IF(TablaDatosEmpresa[[#This Row],[Tipo_Movimiento]] = "Venta", -TablaDatosEmpresa[[#This Row],[Cantidad]] * TablaDatosEmpresa[[#This Row],[Precio_Venta_Unitario]], 0)</f>
        <v>475</v>
      </c>
      <c r="L120" s="3">
        <f>AVERAGEIF(TablaDatosEmpresa[Nombre_Producto],TablaDatosEmpresa[[#This Row],[Nombre_Producto]],TablaDatosEmpresa[Costo_Unitario])</f>
        <v>18.458651685393257</v>
      </c>
      <c r="M120" s="3">
        <f>IF(TablaDatosEmpresa[[#This Row],[Tipo_Movimiento]] = "Venta", -TablaDatosEmpresa[[#This Row],[Cantidad]] * TablaDatosEmpresa[[#This Row],[CosteAdquisicionPromedio]], 0)</f>
        <v>92.293258426966275</v>
      </c>
      <c r="N120" s="3">
        <f>TablaDatosEmpresa[[#This Row],[Ingresos]]-TablaDatosEmpresa[[#This Row],[Coste_Vemta]]</f>
        <v>382.7067415730337</v>
      </c>
    </row>
    <row r="121" spans="1:14" x14ac:dyDescent="0.3">
      <c r="A121">
        <v>120</v>
      </c>
      <c r="B121" s="1">
        <v>44579</v>
      </c>
      <c r="C121" t="s">
        <v>10</v>
      </c>
      <c r="D121" t="s">
        <v>19</v>
      </c>
      <c r="E121" t="s">
        <v>20</v>
      </c>
      <c r="F121">
        <v>-39</v>
      </c>
      <c r="G121" s="3">
        <v>0</v>
      </c>
      <c r="H121" s="3">
        <v>299.12</v>
      </c>
      <c r="I121" t="s">
        <v>10</v>
      </c>
      <c r="J121" t="s">
        <v>31</v>
      </c>
      <c r="K121" s="3">
        <f>IF(TablaDatosEmpresa[[#This Row],[Tipo_Movimiento]] = "Venta", -TablaDatosEmpresa[[#This Row],[Cantidad]] * TablaDatosEmpresa[[#This Row],[Precio_Venta_Unitario]], 0)</f>
        <v>11665.68</v>
      </c>
      <c r="L121" s="3">
        <f>AVERAGEIF(TablaDatosEmpresa[Nombre_Producto],TablaDatosEmpresa[[#This Row],[Nombre_Producto]],TablaDatosEmpresa[Costo_Unitario])</f>
        <v>66.956770642201846</v>
      </c>
      <c r="M121" s="3">
        <f>IF(TablaDatosEmpresa[[#This Row],[Tipo_Movimiento]] = "Venta", -TablaDatosEmpresa[[#This Row],[Cantidad]] * TablaDatosEmpresa[[#This Row],[CosteAdquisicionPromedio]], 0)</f>
        <v>2611.314055045872</v>
      </c>
      <c r="N121" s="3">
        <f>TablaDatosEmpresa[[#This Row],[Ingresos]]-TablaDatosEmpresa[[#This Row],[Coste_Vemta]]</f>
        <v>9054.3659449541283</v>
      </c>
    </row>
    <row r="122" spans="1:14" x14ac:dyDescent="0.3">
      <c r="A122">
        <v>121</v>
      </c>
      <c r="B122" s="1">
        <v>44579</v>
      </c>
      <c r="C122" t="s">
        <v>16</v>
      </c>
      <c r="D122" t="s">
        <v>17</v>
      </c>
      <c r="E122" t="s">
        <v>42</v>
      </c>
      <c r="F122">
        <v>61</v>
      </c>
      <c r="G122" s="3">
        <v>445.76</v>
      </c>
      <c r="H122" s="3">
        <v>0</v>
      </c>
      <c r="I122" t="s">
        <v>46</v>
      </c>
      <c r="J122" t="s">
        <v>18</v>
      </c>
      <c r="K122" s="3">
        <f>IF(TablaDatosEmpresa[[#This Row],[Tipo_Movimiento]] = "Venta", -TablaDatosEmpresa[[#This Row],[Cantidad]] * TablaDatosEmpresa[[#This Row],[Precio_Venta_Unitario]], 0)</f>
        <v>0</v>
      </c>
      <c r="L122" s="3">
        <f>AVERAGEIF(TablaDatosEmpresa[Nombre_Producto],TablaDatosEmpresa[[#This Row],[Nombre_Producto]],TablaDatosEmpresa[Costo_Unitario])</f>
        <v>206.67616747181975</v>
      </c>
      <c r="M122" s="3">
        <f>IF(TablaDatosEmpresa[[#This Row],[Tipo_Movimiento]] = "Venta", -TablaDatosEmpresa[[#This Row],[Cantidad]] * TablaDatosEmpresa[[#This Row],[CosteAdquisicionPromedio]], 0)</f>
        <v>0</v>
      </c>
      <c r="N122" s="3">
        <f>TablaDatosEmpresa[[#This Row],[Ingresos]]-TablaDatosEmpresa[[#This Row],[Coste_Vemta]]</f>
        <v>0</v>
      </c>
    </row>
    <row r="123" spans="1:14" x14ac:dyDescent="0.3">
      <c r="A123">
        <v>122</v>
      </c>
      <c r="B123" s="1">
        <v>44579</v>
      </c>
      <c r="C123" t="s">
        <v>16</v>
      </c>
      <c r="D123" t="s">
        <v>17</v>
      </c>
      <c r="E123" t="s">
        <v>42</v>
      </c>
      <c r="F123">
        <v>67</v>
      </c>
      <c r="G123" s="3">
        <v>449.33</v>
      </c>
      <c r="H123" s="3">
        <v>0</v>
      </c>
      <c r="I123" t="s">
        <v>46</v>
      </c>
      <c r="J123" t="s">
        <v>18</v>
      </c>
      <c r="K123" s="3">
        <f>IF(TablaDatosEmpresa[[#This Row],[Tipo_Movimiento]] = "Venta", -TablaDatosEmpresa[[#This Row],[Cantidad]] * TablaDatosEmpresa[[#This Row],[Precio_Venta_Unitario]], 0)</f>
        <v>0</v>
      </c>
      <c r="L123" s="3">
        <f>AVERAGEIF(TablaDatosEmpresa[Nombre_Producto],TablaDatosEmpresa[[#This Row],[Nombre_Producto]],TablaDatosEmpresa[Costo_Unitario])</f>
        <v>206.67616747181975</v>
      </c>
      <c r="M123" s="3">
        <f>IF(TablaDatosEmpresa[[#This Row],[Tipo_Movimiento]] = "Venta", -TablaDatosEmpresa[[#This Row],[Cantidad]] * TablaDatosEmpresa[[#This Row],[CosteAdquisicionPromedio]], 0)</f>
        <v>0</v>
      </c>
      <c r="N123" s="3">
        <f>TablaDatosEmpresa[[#This Row],[Ingresos]]-TablaDatosEmpresa[[#This Row],[Coste_Vemta]]</f>
        <v>0</v>
      </c>
    </row>
    <row r="124" spans="1:14" x14ac:dyDescent="0.3">
      <c r="A124">
        <v>123</v>
      </c>
      <c r="B124" s="1">
        <v>44579</v>
      </c>
      <c r="C124" t="s">
        <v>16</v>
      </c>
      <c r="D124" t="s">
        <v>17</v>
      </c>
      <c r="E124" t="s">
        <v>42</v>
      </c>
      <c r="F124">
        <v>50</v>
      </c>
      <c r="G124" s="3">
        <v>459.21</v>
      </c>
      <c r="H124" s="3">
        <v>0</v>
      </c>
      <c r="I124" t="s">
        <v>46</v>
      </c>
      <c r="J124" t="s">
        <v>18</v>
      </c>
      <c r="K124" s="3">
        <f>IF(TablaDatosEmpresa[[#This Row],[Tipo_Movimiento]] = "Venta", -TablaDatosEmpresa[[#This Row],[Cantidad]] * TablaDatosEmpresa[[#This Row],[Precio_Venta_Unitario]], 0)</f>
        <v>0</v>
      </c>
      <c r="L124" s="3">
        <f>AVERAGEIF(TablaDatosEmpresa[Nombre_Producto],TablaDatosEmpresa[[#This Row],[Nombre_Producto]],TablaDatosEmpresa[Costo_Unitario])</f>
        <v>206.67616747181975</v>
      </c>
      <c r="M124" s="3">
        <f>IF(TablaDatosEmpresa[[#This Row],[Tipo_Movimiento]] = "Venta", -TablaDatosEmpresa[[#This Row],[Cantidad]] * TablaDatosEmpresa[[#This Row],[CosteAdquisicionPromedio]], 0)</f>
        <v>0</v>
      </c>
      <c r="N124" s="3">
        <f>TablaDatosEmpresa[[#This Row],[Ingresos]]-TablaDatosEmpresa[[#This Row],[Coste_Vemta]]</f>
        <v>0</v>
      </c>
    </row>
    <row r="125" spans="1:14" x14ac:dyDescent="0.3">
      <c r="A125">
        <v>124</v>
      </c>
      <c r="B125" s="1">
        <v>44580</v>
      </c>
      <c r="C125" t="s">
        <v>10</v>
      </c>
      <c r="D125" t="s">
        <v>17</v>
      </c>
      <c r="E125" t="s">
        <v>42</v>
      </c>
      <c r="F125">
        <v>-16</v>
      </c>
      <c r="G125" s="3">
        <v>0</v>
      </c>
      <c r="H125" s="3">
        <v>905.34</v>
      </c>
      <c r="I125" t="s">
        <v>10</v>
      </c>
      <c r="J125" t="s">
        <v>23</v>
      </c>
      <c r="K125" s="3">
        <f>IF(TablaDatosEmpresa[[#This Row],[Tipo_Movimiento]] = "Venta", -TablaDatosEmpresa[[#This Row],[Cantidad]] * TablaDatosEmpresa[[#This Row],[Precio_Venta_Unitario]], 0)</f>
        <v>14485.44</v>
      </c>
      <c r="L125" s="3">
        <f>AVERAGEIF(TablaDatosEmpresa[Nombre_Producto],TablaDatosEmpresa[[#This Row],[Nombre_Producto]],TablaDatosEmpresa[Costo_Unitario])</f>
        <v>206.67616747181975</v>
      </c>
      <c r="M125" s="3">
        <f>IF(TablaDatosEmpresa[[#This Row],[Tipo_Movimiento]] = "Venta", -TablaDatosEmpresa[[#This Row],[Cantidad]] * TablaDatosEmpresa[[#This Row],[CosteAdquisicionPromedio]], 0)</f>
        <v>3306.818679549116</v>
      </c>
      <c r="N125" s="3">
        <f>TablaDatosEmpresa[[#This Row],[Ingresos]]-TablaDatosEmpresa[[#This Row],[Coste_Vemta]]</f>
        <v>11178.621320450884</v>
      </c>
    </row>
    <row r="126" spans="1:14" x14ac:dyDescent="0.3">
      <c r="A126">
        <v>125</v>
      </c>
      <c r="B126" s="1">
        <v>44580</v>
      </c>
      <c r="C126" t="s">
        <v>16</v>
      </c>
      <c r="D126" t="s">
        <v>19</v>
      </c>
      <c r="E126" t="s">
        <v>20</v>
      </c>
      <c r="F126">
        <v>64</v>
      </c>
      <c r="G126" s="3">
        <v>148.51</v>
      </c>
      <c r="H126" s="3">
        <v>0</v>
      </c>
      <c r="I126" t="s">
        <v>46</v>
      </c>
      <c r="J126" t="s">
        <v>18</v>
      </c>
      <c r="K126" s="3">
        <f>IF(TablaDatosEmpresa[[#This Row],[Tipo_Movimiento]] = "Venta", -TablaDatosEmpresa[[#This Row],[Cantidad]] * TablaDatosEmpresa[[#This Row],[Precio_Venta_Unitario]], 0)</f>
        <v>0</v>
      </c>
      <c r="L126" s="3">
        <f>AVERAGEIF(TablaDatosEmpresa[Nombre_Producto],TablaDatosEmpresa[[#This Row],[Nombre_Producto]],TablaDatosEmpresa[Costo_Unitario])</f>
        <v>66.956770642201846</v>
      </c>
      <c r="M126" s="3">
        <f>IF(TablaDatosEmpresa[[#This Row],[Tipo_Movimiento]] = "Venta", -TablaDatosEmpresa[[#This Row],[Cantidad]] * TablaDatosEmpresa[[#This Row],[CosteAdquisicionPromedio]], 0)</f>
        <v>0</v>
      </c>
      <c r="N126" s="3">
        <f>TablaDatosEmpresa[[#This Row],[Ingresos]]-TablaDatosEmpresa[[#This Row],[Coste_Vemta]]</f>
        <v>0</v>
      </c>
    </row>
    <row r="127" spans="1:14" x14ac:dyDescent="0.3">
      <c r="A127">
        <v>126</v>
      </c>
      <c r="B127" s="1">
        <v>44580</v>
      </c>
      <c r="C127" t="s">
        <v>10</v>
      </c>
      <c r="D127" t="s">
        <v>17</v>
      </c>
      <c r="E127" t="s">
        <v>42</v>
      </c>
      <c r="F127">
        <v>-14</v>
      </c>
      <c r="G127" s="3">
        <v>0</v>
      </c>
      <c r="H127" s="3">
        <v>893.51</v>
      </c>
      <c r="I127" t="s">
        <v>10</v>
      </c>
      <c r="J127" t="s">
        <v>23</v>
      </c>
      <c r="K127" s="3">
        <f>IF(TablaDatosEmpresa[[#This Row],[Tipo_Movimiento]] = "Venta", -TablaDatosEmpresa[[#This Row],[Cantidad]] * TablaDatosEmpresa[[#This Row],[Precio_Venta_Unitario]], 0)</f>
        <v>12509.14</v>
      </c>
      <c r="L127" s="3">
        <f>AVERAGEIF(TablaDatosEmpresa[Nombre_Producto],TablaDatosEmpresa[[#This Row],[Nombre_Producto]],TablaDatosEmpresa[Costo_Unitario])</f>
        <v>206.67616747181975</v>
      </c>
      <c r="M127" s="3">
        <f>IF(TablaDatosEmpresa[[#This Row],[Tipo_Movimiento]] = "Venta", -TablaDatosEmpresa[[#This Row],[Cantidad]] * TablaDatosEmpresa[[#This Row],[CosteAdquisicionPromedio]], 0)</f>
        <v>2893.4663446054765</v>
      </c>
      <c r="N127" s="3">
        <f>TablaDatosEmpresa[[#This Row],[Ingresos]]-TablaDatosEmpresa[[#This Row],[Coste_Vemta]]</f>
        <v>9615.6736553945229</v>
      </c>
    </row>
    <row r="128" spans="1:14" x14ac:dyDescent="0.3">
      <c r="A128">
        <v>127</v>
      </c>
      <c r="B128" s="1">
        <v>44580</v>
      </c>
      <c r="C128" t="s">
        <v>10</v>
      </c>
      <c r="D128" t="s">
        <v>11</v>
      </c>
      <c r="E128" t="s">
        <v>12</v>
      </c>
      <c r="F128">
        <v>-24</v>
      </c>
      <c r="G128" s="3">
        <v>0</v>
      </c>
      <c r="H128" s="3">
        <v>130.1</v>
      </c>
      <c r="I128" t="s">
        <v>10</v>
      </c>
      <c r="J128" t="s">
        <v>23</v>
      </c>
      <c r="K128" s="3">
        <f>IF(TablaDatosEmpresa[[#This Row],[Tipo_Movimiento]] = "Venta", -TablaDatosEmpresa[[#This Row],[Cantidad]] * TablaDatosEmpresa[[#This Row],[Precio_Venta_Unitario]], 0)</f>
        <v>3122.3999999999996</v>
      </c>
      <c r="L128" s="3">
        <f>AVERAGEIF(TablaDatosEmpresa[Nombre_Producto],TablaDatosEmpresa[[#This Row],[Nombre_Producto]],TablaDatosEmpresa[Costo_Unitario])</f>
        <v>28.701865793780652</v>
      </c>
      <c r="M128" s="3">
        <f>IF(TablaDatosEmpresa[[#This Row],[Tipo_Movimiento]] = "Venta", -TablaDatosEmpresa[[#This Row],[Cantidad]] * TablaDatosEmpresa[[#This Row],[CosteAdquisicionPromedio]], 0)</f>
        <v>688.84477905073561</v>
      </c>
      <c r="N128" s="3">
        <f>TablaDatosEmpresa[[#This Row],[Ingresos]]-TablaDatosEmpresa[[#This Row],[Coste_Vemta]]</f>
        <v>2433.5552209492639</v>
      </c>
    </row>
    <row r="129" spans="1:14" x14ac:dyDescent="0.3">
      <c r="A129">
        <v>128</v>
      </c>
      <c r="B129" s="1">
        <v>44580</v>
      </c>
      <c r="C129" t="s">
        <v>24</v>
      </c>
      <c r="D129" t="s">
        <v>14</v>
      </c>
      <c r="E129" t="s">
        <v>41</v>
      </c>
      <c r="F129">
        <v>234</v>
      </c>
      <c r="G129" s="3">
        <v>85.66</v>
      </c>
      <c r="H129" s="3">
        <v>0</v>
      </c>
      <c r="I129" t="s">
        <v>24</v>
      </c>
      <c r="J129" t="s">
        <v>36</v>
      </c>
      <c r="K129" s="3">
        <f>IF(TablaDatosEmpresa[[#This Row],[Tipo_Movimiento]] = "Venta", -TablaDatosEmpresa[[#This Row],[Cantidad]] * TablaDatosEmpresa[[#This Row],[Precio_Venta_Unitario]], 0)</f>
        <v>0</v>
      </c>
      <c r="L129" s="3">
        <f>AVERAGEIF(TablaDatosEmpresa[Nombre_Producto],TablaDatosEmpresa[[#This Row],[Nombre_Producto]],TablaDatosEmpresa[Costo_Unitario])</f>
        <v>38.917210440456756</v>
      </c>
      <c r="M129" s="3">
        <f>IF(TablaDatosEmpresa[[#This Row],[Tipo_Movimiento]] = "Venta", -TablaDatosEmpresa[[#This Row],[Cantidad]] * TablaDatosEmpresa[[#This Row],[CosteAdquisicionPromedio]], 0)</f>
        <v>0</v>
      </c>
      <c r="N129" s="3">
        <f>TablaDatosEmpresa[[#This Row],[Ingresos]]-TablaDatosEmpresa[[#This Row],[Coste_Vemta]]</f>
        <v>0</v>
      </c>
    </row>
    <row r="130" spans="1:14" x14ac:dyDescent="0.3">
      <c r="A130">
        <v>129</v>
      </c>
      <c r="B130" s="1">
        <v>44580</v>
      </c>
      <c r="C130" t="s">
        <v>24</v>
      </c>
      <c r="D130" t="s">
        <v>11</v>
      </c>
      <c r="E130" t="s">
        <v>12</v>
      </c>
      <c r="F130">
        <v>71</v>
      </c>
      <c r="G130" s="3">
        <v>64.92</v>
      </c>
      <c r="H130" s="3">
        <v>0</v>
      </c>
      <c r="I130" t="s">
        <v>24</v>
      </c>
      <c r="J130" t="s">
        <v>37</v>
      </c>
      <c r="K130" s="3">
        <f>IF(TablaDatosEmpresa[[#This Row],[Tipo_Movimiento]] = "Venta", -TablaDatosEmpresa[[#This Row],[Cantidad]] * TablaDatosEmpresa[[#This Row],[Precio_Venta_Unitario]], 0)</f>
        <v>0</v>
      </c>
      <c r="L130" s="3">
        <f>AVERAGEIF(TablaDatosEmpresa[Nombre_Producto],TablaDatosEmpresa[[#This Row],[Nombre_Producto]],TablaDatosEmpresa[Costo_Unitario])</f>
        <v>28.701865793780652</v>
      </c>
      <c r="M130" s="3">
        <f>IF(TablaDatosEmpresa[[#This Row],[Tipo_Movimiento]] = "Venta", -TablaDatosEmpresa[[#This Row],[Cantidad]] * TablaDatosEmpresa[[#This Row],[CosteAdquisicionPromedio]], 0)</f>
        <v>0</v>
      </c>
      <c r="N130" s="3">
        <f>TablaDatosEmpresa[[#This Row],[Ingresos]]-TablaDatosEmpresa[[#This Row],[Coste_Vemta]]</f>
        <v>0</v>
      </c>
    </row>
    <row r="131" spans="1:14" x14ac:dyDescent="0.3">
      <c r="A131">
        <v>130</v>
      </c>
      <c r="B131" s="1">
        <v>44580</v>
      </c>
      <c r="C131" t="s">
        <v>10</v>
      </c>
      <c r="D131" t="s">
        <v>32</v>
      </c>
      <c r="E131" t="s">
        <v>33</v>
      </c>
      <c r="F131">
        <v>-31</v>
      </c>
      <c r="G131" s="3">
        <v>0</v>
      </c>
      <c r="H131" s="3">
        <v>219.5</v>
      </c>
      <c r="I131" t="s">
        <v>10</v>
      </c>
      <c r="J131" t="s">
        <v>35</v>
      </c>
      <c r="K131" s="3">
        <f>IF(TablaDatosEmpresa[[#This Row],[Tipo_Movimiento]] = "Venta", -TablaDatosEmpresa[[#This Row],[Cantidad]] * TablaDatosEmpresa[[#This Row],[Precio_Venta_Unitario]], 0)</f>
        <v>6804.5</v>
      </c>
      <c r="L131" s="3">
        <f>AVERAGEIF(TablaDatosEmpresa[Nombre_Producto],TablaDatosEmpresa[[#This Row],[Nombre_Producto]],TablaDatosEmpresa[Costo_Unitario])</f>
        <v>54.214840425531932</v>
      </c>
      <c r="M131" s="3">
        <f>IF(TablaDatosEmpresa[[#This Row],[Tipo_Movimiento]] = "Venta", -TablaDatosEmpresa[[#This Row],[Cantidad]] * TablaDatosEmpresa[[#This Row],[CosteAdquisicionPromedio]], 0)</f>
        <v>1680.6600531914899</v>
      </c>
      <c r="N131" s="3">
        <f>TablaDatosEmpresa[[#This Row],[Ingresos]]-TablaDatosEmpresa[[#This Row],[Coste_Vemta]]</f>
        <v>5123.8399468085099</v>
      </c>
    </row>
    <row r="132" spans="1:14" x14ac:dyDescent="0.3">
      <c r="A132">
        <v>131</v>
      </c>
      <c r="B132" s="1">
        <v>44581</v>
      </c>
      <c r="C132" t="s">
        <v>24</v>
      </c>
      <c r="D132" t="s">
        <v>25</v>
      </c>
      <c r="E132" t="s">
        <v>43</v>
      </c>
      <c r="F132">
        <v>252</v>
      </c>
      <c r="G132" s="3">
        <v>45.16</v>
      </c>
      <c r="H132" s="3">
        <v>0</v>
      </c>
      <c r="I132" t="s">
        <v>24</v>
      </c>
      <c r="J132" t="s">
        <v>37</v>
      </c>
      <c r="K132" s="3">
        <f>IF(TablaDatosEmpresa[[#This Row],[Tipo_Movimiento]] = "Venta", -TablaDatosEmpresa[[#This Row],[Cantidad]] * TablaDatosEmpresa[[#This Row],[Precio_Venta_Unitario]], 0)</f>
        <v>0</v>
      </c>
      <c r="L132" s="3">
        <f>AVERAGEIF(TablaDatosEmpresa[Nombre_Producto],TablaDatosEmpresa[[#This Row],[Nombre_Producto]],TablaDatosEmpresa[Costo_Unitario])</f>
        <v>18.458651685393257</v>
      </c>
      <c r="M132" s="3">
        <f>IF(TablaDatosEmpresa[[#This Row],[Tipo_Movimiento]] = "Venta", -TablaDatosEmpresa[[#This Row],[Cantidad]] * TablaDatosEmpresa[[#This Row],[CosteAdquisicionPromedio]], 0)</f>
        <v>0</v>
      </c>
      <c r="N132" s="3">
        <f>TablaDatosEmpresa[[#This Row],[Ingresos]]-TablaDatosEmpresa[[#This Row],[Coste_Vemta]]</f>
        <v>0</v>
      </c>
    </row>
    <row r="133" spans="1:14" x14ac:dyDescent="0.3">
      <c r="A133">
        <v>132</v>
      </c>
      <c r="B133" s="1">
        <v>44581</v>
      </c>
      <c r="C133" t="s">
        <v>10</v>
      </c>
      <c r="D133" t="s">
        <v>25</v>
      </c>
      <c r="E133" t="s">
        <v>43</v>
      </c>
      <c r="F133">
        <v>-8</v>
      </c>
      <c r="G133" s="3">
        <v>0</v>
      </c>
      <c r="H133" s="3">
        <v>95.68</v>
      </c>
      <c r="I133" t="s">
        <v>10</v>
      </c>
      <c r="J133" t="s">
        <v>23</v>
      </c>
      <c r="K133" s="3">
        <f>IF(TablaDatosEmpresa[[#This Row],[Tipo_Movimiento]] = "Venta", -TablaDatosEmpresa[[#This Row],[Cantidad]] * TablaDatosEmpresa[[#This Row],[Precio_Venta_Unitario]], 0)</f>
        <v>765.44</v>
      </c>
      <c r="L133" s="3">
        <f>AVERAGEIF(TablaDatosEmpresa[Nombre_Producto],TablaDatosEmpresa[[#This Row],[Nombre_Producto]],TablaDatosEmpresa[Costo_Unitario])</f>
        <v>18.458651685393257</v>
      </c>
      <c r="M133" s="3">
        <f>IF(TablaDatosEmpresa[[#This Row],[Tipo_Movimiento]] = "Venta", -TablaDatosEmpresa[[#This Row],[Cantidad]] * TablaDatosEmpresa[[#This Row],[CosteAdquisicionPromedio]], 0)</f>
        <v>147.66921348314605</v>
      </c>
      <c r="N133" s="3">
        <f>TablaDatosEmpresa[[#This Row],[Ingresos]]-TablaDatosEmpresa[[#This Row],[Coste_Vemta]]</f>
        <v>617.77078651685406</v>
      </c>
    </row>
    <row r="134" spans="1:14" x14ac:dyDescent="0.3">
      <c r="A134">
        <v>133</v>
      </c>
      <c r="B134" s="1">
        <v>44581</v>
      </c>
      <c r="C134" t="s">
        <v>24</v>
      </c>
      <c r="D134" t="s">
        <v>21</v>
      </c>
      <c r="E134" t="s">
        <v>22</v>
      </c>
      <c r="F134">
        <v>191</v>
      </c>
      <c r="G134" s="3">
        <v>25.16</v>
      </c>
      <c r="H134" s="3">
        <v>0</v>
      </c>
      <c r="I134" t="s">
        <v>24</v>
      </c>
      <c r="J134" t="s">
        <v>26</v>
      </c>
      <c r="K134" s="3">
        <f>IF(TablaDatosEmpresa[[#This Row],[Tipo_Movimiento]] = "Venta", -TablaDatosEmpresa[[#This Row],[Cantidad]] * TablaDatosEmpresa[[#This Row],[Precio_Venta_Unitario]], 0)</f>
        <v>0</v>
      </c>
      <c r="L134" s="3">
        <f>AVERAGEIF(TablaDatosEmpresa[Nombre_Producto],TablaDatosEmpresa[[#This Row],[Nombre_Producto]],TablaDatosEmpresa[Costo_Unitario])</f>
        <v>10.520482758620702</v>
      </c>
      <c r="M134" s="3">
        <f>IF(TablaDatosEmpresa[[#This Row],[Tipo_Movimiento]] = "Venta", -TablaDatosEmpresa[[#This Row],[Cantidad]] * TablaDatosEmpresa[[#This Row],[CosteAdquisicionPromedio]], 0)</f>
        <v>0</v>
      </c>
      <c r="N134" s="3">
        <f>TablaDatosEmpresa[[#This Row],[Ingresos]]-TablaDatosEmpresa[[#This Row],[Coste_Vemta]]</f>
        <v>0</v>
      </c>
    </row>
    <row r="135" spans="1:14" x14ac:dyDescent="0.3">
      <c r="A135">
        <v>134</v>
      </c>
      <c r="B135" s="1">
        <v>44581</v>
      </c>
      <c r="C135" t="s">
        <v>10</v>
      </c>
      <c r="D135" t="s">
        <v>21</v>
      </c>
      <c r="E135" t="s">
        <v>22</v>
      </c>
      <c r="F135">
        <v>-26</v>
      </c>
      <c r="G135" s="3">
        <v>0</v>
      </c>
      <c r="H135" s="3">
        <v>59.53</v>
      </c>
      <c r="I135" t="s">
        <v>10</v>
      </c>
      <c r="J135" t="s">
        <v>31</v>
      </c>
      <c r="K135" s="3">
        <f>IF(TablaDatosEmpresa[[#This Row],[Tipo_Movimiento]] = "Venta", -TablaDatosEmpresa[[#This Row],[Cantidad]] * TablaDatosEmpresa[[#This Row],[Precio_Venta_Unitario]], 0)</f>
        <v>1547.78</v>
      </c>
      <c r="L135" s="3">
        <f>AVERAGEIF(TablaDatosEmpresa[Nombre_Producto],TablaDatosEmpresa[[#This Row],[Nombre_Producto]],TablaDatosEmpresa[Costo_Unitario])</f>
        <v>10.520482758620702</v>
      </c>
      <c r="M135" s="3">
        <f>IF(TablaDatosEmpresa[[#This Row],[Tipo_Movimiento]] = "Venta", -TablaDatosEmpresa[[#This Row],[Cantidad]] * TablaDatosEmpresa[[#This Row],[CosteAdquisicionPromedio]], 0)</f>
        <v>273.53255172413822</v>
      </c>
      <c r="N135" s="3">
        <f>TablaDatosEmpresa[[#This Row],[Ingresos]]-TablaDatosEmpresa[[#This Row],[Coste_Vemta]]</f>
        <v>1274.2474482758616</v>
      </c>
    </row>
    <row r="136" spans="1:14" x14ac:dyDescent="0.3">
      <c r="A136">
        <v>135</v>
      </c>
      <c r="B136" s="1">
        <v>44581</v>
      </c>
      <c r="C136" t="s">
        <v>16</v>
      </c>
      <c r="D136" t="s">
        <v>19</v>
      </c>
      <c r="E136" t="s">
        <v>20</v>
      </c>
      <c r="F136">
        <v>89</v>
      </c>
      <c r="G136" s="3">
        <v>150.69</v>
      </c>
      <c r="H136" s="3">
        <v>0</v>
      </c>
      <c r="I136" t="s">
        <v>46</v>
      </c>
      <c r="J136" t="s">
        <v>18</v>
      </c>
      <c r="K136" s="3">
        <f>IF(TablaDatosEmpresa[[#This Row],[Tipo_Movimiento]] = "Venta", -TablaDatosEmpresa[[#This Row],[Cantidad]] * TablaDatosEmpresa[[#This Row],[Precio_Venta_Unitario]], 0)</f>
        <v>0</v>
      </c>
      <c r="L136" s="3">
        <f>AVERAGEIF(TablaDatosEmpresa[Nombre_Producto],TablaDatosEmpresa[[#This Row],[Nombre_Producto]],TablaDatosEmpresa[Costo_Unitario])</f>
        <v>66.956770642201846</v>
      </c>
      <c r="M136" s="3">
        <f>IF(TablaDatosEmpresa[[#This Row],[Tipo_Movimiento]] = "Venta", -TablaDatosEmpresa[[#This Row],[Cantidad]] * TablaDatosEmpresa[[#This Row],[CosteAdquisicionPromedio]], 0)</f>
        <v>0</v>
      </c>
      <c r="N136" s="3">
        <f>TablaDatosEmpresa[[#This Row],[Ingresos]]-TablaDatosEmpresa[[#This Row],[Coste_Vemta]]</f>
        <v>0</v>
      </c>
    </row>
    <row r="137" spans="1:14" x14ac:dyDescent="0.3">
      <c r="A137">
        <v>136</v>
      </c>
      <c r="B137" s="1">
        <v>44581</v>
      </c>
      <c r="C137" t="s">
        <v>10</v>
      </c>
      <c r="D137" t="s">
        <v>25</v>
      </c>
      <c r="E137" t="s">
        <v>43</v>
      </c>
      <c r="F137">
        <v>-16</v>
      </c>
      <c r="G137" s="3">
        <v>0</v>
      </c>
      <c r="H137" s="3">
        <v>94.31</v>
      </c>
      <c r="I137" t="s">
        <v>10</v>
      </c>
      <c r="J137" t="s">
        <v>15</v>
      </c>
      <c r="K137" s="3">
        <f>IF(TablaDatosEmpresa[[#This Row],[Tipo_Movimiento]] = "Venta", -TablaDatosEmpresa[[#This Row],[Cantidad]] * TablaDatosEmpresa[[#This Row],[Precio_Venta_Unitario]], 0)</f>
        <v>1508.96</v>
      </c>
      <c r="L137" s="3">
        <f>AVERAGEIF(TablaDatosEmpresa[Nombre_Producto],TablaDatosEmpresa[[#This Row],[Nombre_Producto]],TablaDatosEmpresa[Costo_Unitario])</f>
        <v>18.458651685393257</v>
      </c>
      <c r="M137" s="3">
        <f>IF(TablaDatosEmpresa[[#This Row],[Tipo_Movimiento]] = "Venta", -TablaDatosEmpresa[[#This Row],[Cantidad]] * TablaDatosEmpresa[[#This Row],[CosteAdquisicionPromedio]], 0)</f>
        <v>295.3384269662921</v>
      </c>
      <c r="N137" s="3">
        <f>TablaDatosEmpresa[[#This Row],[Ingresos]]-TablaDatosEmpresa[[#This Row],[Coste_Vemta]]</f>
        <v>1213.621573033708</v>
      </c>
    </row>
    <row r="138" spans="1:14" x14ac:dyDescent="0.3">
      <c r="A138">
        <v>137</v>
      </c>
      <c r="B138" s="1">
        <v>44581</v>
      </c>
      <c r="C138" t="s">
        <v>24</v>
      </c>
      <c r="D138" t="s">
        <v>14</v>
      </c>
      <c r="E138" t="s">
        <v>41</v>
      </c>
      <c r="F138">
        <v>88</v>
      </c>
      <c r="G138" s="3">
        <v>85.98</v>
      </c>
      <c r="H138" s="3">
        <v>0</v>
      </c>
      <c r="I138" t="s">
        <v>24</v>
      </c>
      <c r="J138" t="s">
        <v>37</v>
      </c>
      <c r="K138" s="3">
        <f>IF(TablaDatosEmpresa[[#This Row],[Tipo_Movimiento]] = "Venta", -TablaDatosEmpresa[[#This Row],[Cantidad]] * TablaDatosEmpresa[[#This Row],[Precio_Venta_Unitario]], 0)</f>
        <v>0</v>
      </c>
      <c r="L138" s="3">
        <f>AVERAGEIF(TablaDatosEmpresa[Nombre_Producto],TablaDatosEmpresa[[#This Row],[Nombre_Producto]],TablaDatosEmpresa[Costo_Unitario])</f>
        <v>38.917210440456756</v>
      </c>
      <c r="M138" s="3">
        <f>IF(TablaDatosEmpresa[[#This Row],[Tipo_Movimiento]] = "Venta", -TablaDatosEmpresa[[#This Row],[Cantidad]] * TablaDatosEmpresa[[#This Row],[CosteAdquisicionPromedio]], 0)</f>
        <v>0</v>
      </c>
      <c r="N138" s="3">
        <f>TablaDatosEmpresa[[#This Row],[Ingresos]]-TablaDatosEmpresa[[#This Row],[Coste_Vemta]]</f>
        <v>0</v>
      </c>
    </row>
    <row r="139" spans="1:14" x14ac:dyDescent="0.3">
      <c r="A139">
        <v>138</v>
      </c>
      <c r="B139" s="1">
        <v>44582</v>
      </c>
      <c r="C139" t="s">
        <v>24</v>
      </c>
      <c r="D139" t="s">
        <v>25</v>
      </c>
      <c r="E139" t="s">
        <v>43</v>
      </c>
      <c r="F139">
        <v>263</v>
      </c>
      <c r="G139" s="3">
        <v>44.75</v>
      </c>
      <c r="H139" s="3">
        <v>0</v>
      </c>
      <c r="I139" t="s">
        <v>24</v>
      </c>
      <c r="J139" t="s">
        <v>37</v>
      </c>
      <c r="K139" s="3">
        <f>IF(TablaDatosEmpresa[[#This Row],[Tipo_Movimiento]] = "Venta", -TablaDatosEmpresa[[#This Row],[Cantidad]] * TablaDatosEmpresa[[#This Row],[Precio_Venta_Unitario]], 0)</f>
        <v>0</v>
      </c>
      <c r="L139" s="3">
        <f>AVERAGEIF(TablaDatosEmpresa[Nombre_Producto],TablaDatosEmpresa[[#This Row],[Nombre_Producto]],TablaDatosEmpresa[Costo_Unitario])</f>
        <v>18.458651685393257</v>
      </c>
      <c r="M139" s="3">
        <f>IF(TablaDatosEmpresa[[#This Row],[Tipo_Movimiento]] = "Venta", -TablaDatosEmpresa[[#This Row],[Cantidad]] * TablaDatosEmpresa[[#This Row],[CosteAdquisicionPromedio]], 0)</f>
        <v>0</v>
      </c>
      <c r="N139" s="3">
        <f>TablaDatosEmpresa[[#This Row],[Ingresos]]-TablaDatosEmpresa[[#This Row],[Coste_Vemta]]</f>
        <v>0</v>
      </c>
    </row>
    <row r="140" spans="1:14" x14ac:dyDescent="0.3">
      <c r="A140">
        <v>139</v>
      </c>
      <c r="B140" s="1">
        <v>44582</v>
      </c>
      <c r="C140" t="s">
        <v>24</v>
      </c>
      <c r="D140" t="s">
        <v>34</v>
      </c>
      <c r="E140" t="s">
        <v>45</v>
      </c>
      <c r="F140">
        <v>246</v>
      </c>
      <c r="G140" s="3">
        <v>181.54</v>
      </c>
      <c r="H140" s="3">
        <v>0</v>
      </c>
      <c r="I140" t="s">
        <v>24</v>
      </c>
      <c r="J140" t="s">
        <v>37</v>
      </c>
      <c r="K140" s="3">
        <f>IF(TablaDatosEmpresa[[#This Row],[Tipo_Movimiento]] = "Venta", -TablaDatosEmpresa[[#This Row],[Cantidad]] * TablaDatosEmpresa[[#This Row],[Precio_Venta_Unitario]], 0)</f>
        <v>0</v>
      </c>
      <c r="L140" s="3">
        <f>AVERAGEIF(TablaDatosEmpresa[Nombre_Producto],TablaDatosEmpresa[[#This Row],[Nombre_Producto]],TablaDatosEmpresa[Costo_Unitario])</f>
        <v>81.910562499999997</v>
      </c>
      <c r="M140" s="3">
        <f>IF(TablaDatosEmpresa[[#This Row],[Tipo_Movimiento]] = "Venta", -TablaDatosEmpresa[[#This Row],[Cantidad]] * TablaDatosEmpresa[[#This Row],[CosteAdquisicionPromedio]], 0)</f>
        <v>0</v>
      </c>
      <c r="N140" s="3">
        <f>TablaDatosEmpresa[[#This Row],[Ingresos]]-TablaDatosEmpresa[[#This Row],[Coste_Vemta]]</f>
        <v>0</v>
      </c>
    </row>
    <row r="141" spans="1:14" x14ac:dyDescent="0.3">
      <c r="A141">
        <v>140</v>
      </c>
      <c r="B141" s="1">
        <v>44582</v>
      </c>
      <c r="C141" t="s">
        <v>10</v>
      </c>
      <c r="D141" t="s">
        <v>21</v>
      </c>
      <c r="E141" t="s">
        <v>22</v>
      </c>
      <c r="F141">
        <v>-21</v>
      </c>
      <c r="G141" s="3">
        <v>0</v>
      </c>
      <c r="H141" s="3">
        <v>59.85</v>
      </c>
      <c r="I141" t="s">
        <v>10</v>
      </c>
      <c r="J141" t="s">
        <v>15</v>
      </c>
      <c r="K141" s="3">
        <f>IF(TablaDatosEmpresa[[#This Row],[Tipo_Movimiento]] = "Venta", -TablaDatosEmpresa[[#This Row],[Cantidad]] * TablaDatosEmpresa[[#This Row],[Precio_Venta_Unitario]], 0)</f>
        <v>1256.8500000000001</v>
      </c>
      <c r="L141" s="3">
        <f>AVERAGEIF(TablaDatosEmpresa[Nombre_Producto],TablaDatosEmpresa[[#This Row],[Nombre_Producto]],TablaDatosEmpresa[Costo_Unitario])</f>
        <v>10.520482758620702</v>
      </c>
      <c r="M141" s="3">
        <f>IF(TablaDatosEmpresa[[#This Row],[Tipo_Movimiento]] = "Venta", -TablaDatosEmpresa[[#This Row],[Cantidad]] * TablaDatosEmpresa[[#This Row],[CosteAdquisicionPromedio]], 0)</f>
        <v>220.93013793103472</v>
      </c>
      <c r="N141" s="3">
        <f>TablaDatosEmpresa[[#This Row],[Ingresos]]-TablaDatosEmpresa[[#This Row],[Coste_Vemta]]</f>
        <v>1035.9198620689654</v>
      </c>
    </row>
    <row r="142" spans="1:14" x14ac:dyDescent="0.3">
      <c r="A142">
        <v>141</v>
      </c>
      <c r="B142" s="1">
        <v>44582</v>
      </c>
      <c r="C142" t="s">
        <v>24</v>
      </c>
      <c r="D142" t="s">
        <v>14</v>
      </c>
      <c r="E142" t="s">
        <v>41</v>
      </c>
      <c r="F142">
        <v>256</v>
      </c>
      <c r="G142" s="3">
        <v>87.19</v>
      </c>
      <c r="H142" s="3">
        <v>0</v>
      </c>
      <c r="I142" t="s">
        <v>24</v>
      </c>
      <c r="J142" t="s">
        <v>37</v>
      </c>
      <c r="K142" s="3">
        <f>IF(TablaDatosEmpresa[[#This Row],[Tipo_Movimiento]] = "Venta", -TablaDatosEmpresa[[#This Row],[Cantidad]] * TablaDatosEmpresa[[#This Row],[Precio_Venta_Unitario]], 0)</f>
        <v>0</v>
      </c>
      <c r="L142" s="3">
        <f>AVERAGEIF(TablaDatosEmpresa[Nombre_Producto],TablaDatosEmpresa[[#This Row],[Nombre_Producto]],TablaDatosEmpresa[Costo_Unitario])</f>
        <v>38.917210440456756</v>
      </c>
      <c r="M142" s="3">
        <f>IF(TablaDatosEmpresa[[#This Row],[Tipo_Movimiento]] = "Venta", -TablaDatosEmpresa[[#This Row],[Cantidad]] * TablaDatosEmpresa[[#This Row],[CosteAdquisicionPromedio]], 0)</f>
        <v>0</v>
      </c>
      <c r="N142" s="3">
        <f>TablaDatosEmpresa[[#This Row],[Ingresos]]-TablaDatosEmpresa[[#This Row],[Coste_Vemta]]</f>
        <v>0</v>
      </c>
    </row>
    <row r="143" spans="1:14" x14ac:dyDescent="0.3">
      <c r="A143">
        <v>142</v>
      </c>
      <c r="B143" s="1">
        <v>44582</v>
      </c>
      <c r="C143" t="s">
        <v>24</v>
      </c>
      <c r="D143" t="s">
        <v>29</v>
      </c>
      <c r="E143" t="s">
        <v>30</v>
      </c>
      <c r="F143">
        <v>208</v>
      </c>
      <c r="G143" s="3">
        <v>35.409999999999997</v>
      </c>
      <c r="H143" s="3">
        <v>0</v>
      </c>
      <c r="I143" t="s">
        <v>24</v>
      </c>
      <c r="J143" t="s">
        <v>28</v>
      </c>
      <c r="K143" s="3">
        <f>IF(TablaDatosEmpresa[[#This Row],[Tipo_Movimiento]] = "Venta", -TablaDatosEmpresa[[#This Row],[Cantidad]] * TablaDatosEmpresa[[#This Row],[Precio_Venta_Unitario]], 0)</f>
        <v>0</v>
      </c>
      <c r="L143" s="3">
        <f>AVERAGEIF(TablaDatosEmpresa[Nombre_Producto],TablaDatosEmpresa[[#This Row],[Nombre_Producto]],TablaDatosEmpresa[Costo_Unitario])</f>
        <v>15.49574137931034</v>
      </c>
      <c r="M143" s="3">
        <f>IF(TablaDatosEmpresa[[#This Row],[Tipo_Movimiento]] = "Venta", -TablaDatosEmpresa[[#This Row],[Cantidad]] * TablaDatosEmpresa[[#This Row],[CosteAdquisicionPromedio]], 0)</f>
        <v>0</v>
      </c>
      <c r="N143" s="3">
        <f>TablaDatosEmpresa[[#This Row],[Ingresos]]-TablaDatosEmpresa[[#This Row],[Coste_Vemta]]</f>
        <v>0</v>
      </c>
    </row>
    <row r="144" spans="1:14" x14ac:dyDescent="0.3">
      <c r="A144">
        <v>143</v>
      </c>
      <c r="B144" s="1">
        <v>44582</v>
      </c>
      <c r="C144" t="s">
        <v>10</v>
      </c>
      <c r="D144" t="s">
        <v>17</v>
      </c>
      <c r="E144" t="s">
        <v>42</v>
      </c>
      <c r="F144">
        <v>-6</v>
      </c>
      <c r="G144" s="3">
        <v>0</v>
      </c>
      <c r="H144" s="3">
        <v>907.83</v>
      </c>
      <c r="I144" t="s">
        <v>10</v>
      </c>
      <c r="J144" t="s">
        <v>15</v>
      </c>
      <c r="K144" s="3">
        <f>IF(TablaDatosEmpresa[[#This Row],[Tipo_Movimiento]] = "Venta", -TablaDatosEmpresa[[#This Row],[Cantidad]] * TablaDatosEmpresa[[#This Row],[Precio_Venta_Unitario]], 0)</f>
        <v>5446.9800000000005</v>
      </c>
      <c r="L144" s="3">
        <f>AVERAGEIF(TablaDatosEmpresa[Nombre_Producto],TablaDatosEmpresa[[#This Row],[Nombre_Producto]],TablaDatosEmpresa[Costo_Unitario])</f>
        <v>206.67616747181975</v>
      </c>
      <c r="M144" s="3">
        <f>IF(TablaDatosEmpresa[[#This Row],[Tipo_Movimiento]] = "Venta", -TablaDatosEmpresa[[#This Row],[Cantidad]] * TablaDatosEmpresa[[#This Row],[CosteAdquisicionPromedio]], 0)</f>
        <v>1240.0570048309185</v>
      </c>
      <c r="N144" s="3">
        <f>TablaDatosEmpresa[[#This Row],[Ingresos]]-TablaDatosEmpresa[[#This Row],[Coste_Vemta]]</f>
        <v>4206.9229951690822</v>
      </c>
    </row>
    <row r="145" spans="1:14" x14ac:dyDescent="0.3">
      <c r="A145">
        <v>144</v>
      </c>
      <c r="B145" s="1">
        <v>44583</v>
      </c>
      <c r="C145" t="s">
        <v>10</v>
      </c>
      <c r="D145" t="s">
        <v>32</v>
      </c>
      <c r="E145" t="s">
        <v>33</v>
      </c>
      <c r="F145">
        <v>-35</v>
      </c>
      <c r="G145" s="3">
        <v>0</v>
      </c>
      <c r="H145" s="3">
        <v>218.23</v>
      </c>
      <c r="I145" t="s">
        <v>10</v>
      </c>
      <c r="J145" t="s">
        <v>13</v>
      </c>
      <c r="K145" s="3">
        <f>IF(TablaDatosEmpresa[[#This Row],[Tipo_Movimiento]] = "Venta", -TablaDatosEmpresa[[#This Row],[Cantidad]] * TablaDatosEmpresa[[#This Row],[Precio_Venta_Unitario]], 0)</f>
        <v>7638.0499999999993</v>
      </c>
      <c r="L145" s="3">
        <f>AVERAGEIF(TablaDatosEmpresa[Nombre_Producto],TablaDatosEmpresa[[#This Row],[Nombre_Producto]],TablaDatosEmpresa[Costo_Unitario])</f>
        <v>54.214840425531932</v>
      </c>
      <c r="M145" s="3">
        <f>IF(TablaDatosEmpresa[[#This Row],[Tipo_Movimiento]] = "Venta", -TablaDatosEmpresa[[#This Row],[Cantidad]] * TablaDatosEmpresa[[#This Row],[CosteAdquisicionPromedio]], 0)</f>
        <v>1897.5194148936175</v>
      </c>
      <c r="N145" s="3">
        <f>TablaDatosEmpresa[[#This Row],[Ingresos]]-TablaDatosEmpresa[[#This Row],[Coste_Vemta]]</f>
        <v>5740.5305851063822</v>
      </c>
    </row>
    <row r="146" spans="1:14" x14ac:dyDescent="0.3">
      <c r="A146">
        <v>145</v>
      </c>
      <c r="B146" s="1">
        <v>44583</v>
      </c>
      <c r="C146" t="s">
        <v>10</v>
      </c>
      <c r="D146" t="s">
        <v>19</v>
      </c>
      <c r="E146" t="s">
        <v>20</v>
      </c>
      <c r="F146">
        <v>-50</v>
      </c>
      <c r="G146" s="3">
        <v>0</v>
      </c>
      <c r="H146" s="3">
        <v>296.06</v>
      </c>
      <c r="I146" t="s">
        <v>10</v>
      </c>
      <c r="J146" t="s">
        <v>35</v>
      </c>
      <c r="K146" s="3">
        <f>IF(TablaDatosEmpresa[[#This Row],[Tipo_Movimiento]] = "Venta", -TablaDatosEmpresa[[#This Row],[Cantidad]] * TablaDatosEmpresa[[#This Row],[Precio_Venta_Unitario]], 0)</f>
        <v>14803</v>
      </c>
      <c r="L146" s="3">
        <f>AVERAGEIF(TablaDatosEmpresa[Nombre_Producto],TablaDatosEmpresa[[#This Row],[Nombre_Producto]],TablaDatosEmpresa[Costo_Unitario])</f>
        <v>66.956770642201846</v>
      </c>
      <c r="M146" s="3">
        <f>IF(TablaDatosEmpresa[[#This Row],[Tipo_Movimiento]] = "Venta", -TablaDatosEmpresa[[#This Row],[Cantidad]] * TablaDatosEmpresa[[#This Row],[CosteAdquisicionPromedio]], 0)</f>
        <v>3347.8385321100923</v>
      </c>
      <c r="N146" s="3">
        <f>TablaDatosEmpresa[[#This Row],[Ingresos]]-TablaDatosEmpresa[[#This Row],[Coste_Vemta]]</f>
        <v>11455.161467889908</v>
      </c>
    </row>
    <row r="147" spans="1:14" x14ac:dyDescent="0.3">
      <c r="A147">
        <v>146</v>
      </c>
      <c r="B147" s="1">
        <v>44583</v>
      </c>
      <c r="C147" t="s">
        <v>10</v>
      </c>
      <c r="D147" t="s">
        <v>27</v>
      </c>
      <c r="E147" t="s">
        <v>44</v>
      </c>
      <c r="F147">
        <v>-49</v>
      </c>
      <c r="G147" s="3">
        <v>0</v>
      </c>
      <c r="H147" s="3">
        <v>499.74</v>
      </c>
      <c r="I147" t="s">
        <v>10</v>
      </c>
      <c r="J147" t="s">
        <v>13</v>
      </c>
      <c r="K147" s="3">
        <f>IF(TablaDatosEmpresa[[#This Row],[Tipo_Movimiento]] = "Venta", -TablaDatosEmpresa[[#This Row],[Cantidad]] * TablaDatosEmpresa[[#This Row],[Precio_Venta_Unitario]], 0)</f>
        <v>24487.260000000002</v>
      </c>
      <c r="L147" s="3">
        <f>AVERAGEIF(TablaDatosEmpresa[Nombre_Producto],TablaDatosEmpresa[[#This Row],[Nombre_Producto]],TablaDatosEmpresa[Costo_Unitario])</f>
        <v>111.99406451612904</v>
      </c>
      <c r="M147" s="3">
        <f>IF(TablaDatosEmpresa[[#This Row],[Tipo_Movimiento]] = "Venta", -TablaDatosEmpresa[[#This Row],[Cantidad]] * TablaDatosEmpresa[[#This Row],[CosteAdquisicionPromedio]], 0)</f>
        <v>5487.7091612903232</v>
      </c>
      <c r="N147" s="3">
        <f>TablaDatosEmpresa[[#This Row],[Ingresos]]-TablaDatosEmpresa[[#This Row],[Coste_Vemta]]</f>
        <v>18999.550838709678</v>
      </c>
    </row>
    <row r="148" spans="1:14" x14ac:dyDescent="0.3">
      <c r="A148">
        <v>147</v>
      </c>
      <c r="B148" s="1">
        <v>44583</v>
      </c>
      <c r="C148" t="s">
        <v>16</v>
      </c>
      <c r="D148" t="s">
        <v>27</v>
      </c>
      <c r="E148" t="s">
        <v>44</v>
      </c>
      <c r="F148">
        <v>80</v>
      </c>
      <c r="G148" s="3">
        <v>253.61</v>
      </c>
      <c r="H148" s="3">
        <v>0</v>
      </c>
      <c r="I148" t="s">
        <v>46</v>
      </c>
      <c r="J148" t="s">
        <v>18</v>
      </c>
      <c r="K148" s="3">
        <f>IF(TablaDatosEmpresa[[#This Row],[Tipo_Movimiento]] = "Venta", -TablaDatosEmpresa[[#This Row],[Cantidad]] * TablaDatosEmpresa[[#This Row],[Precio_Venta_Unitario]], 0)</f>
        <v>0</v>
      </c>
      <c r="L148" s="3">
        <f>AVERAGEIF(TablaDatosEmpresa[Nombre_Producto],TablaDatosEmpresa[[#This Row],[Nombre_Producto]],TablaDatosEmpresa[Costo_Unitario])</f>
        <v>111.99406451612904</v>
      </c>
      <c r="M148" s="3">
        <f>IF(TablaDatosEmpresa[[#This Row],[Tipo_Movimiento]] = "Venta", -TablaDatosEmpresa[[#This Row],[Cantidad]] * TablaDatosEmpresa[[#This Row],[CosteAdquisicionPromedio]], 0)</f>
        <v>0</v>
      </c>
      <c r="N148" s="3">
        <f>TablaDatosEmpresa[[#This Row],[Ingresos]]-TablaDatosEmpresa[[#This Row],[Coste_Vemta]]</f>
        <v>0</v>
      </c>
    </row>
    <row r="149" spans="1:14" x14ac:dyDescent="0.3">
      <c r="A149">
        <v>148</v>
      </c>
      <c r="B149" s="1">
        <v>44583</v>
      </c>
      <c r="C149" t="s">
        <v>10</v>
      </c>
      <c r="D149" t="s">
        <v>32</v>
      </c>
      <c r="E149" t="s">
        <v>33</v>
      </c>
      <c r="F149">
        <v>-17</v>
      </c>
      <c r="G149" s="3">
        <v>0</v>
      </c>
      <c r="H149" s="3">
        <v>218.77</v>
      </c>
      <c r="I149" t="s">
        <v>10</v>
      </c>
      <c r="J149" t="s">
        <v>15</v>
      </c>
      <c r="K149" s="3">
        <f>IF(TablaDatosEmpresa[[#This Row],[Tipo_Movimiento]] = "Venta", -TablaDatosEmpresa[[#This Row],[Cantidad]] * TablaDatosEmpresa[[#This Row],[Precio_Venta_Unitario]], 0)</f>
        <v>3719.09</v>
      </c>
      <c r="L149" s="3">
        <f>AVERAGEIF(TablaDatosEmpresa[Nombre_Producto],TablaDatosEmpresa[[#This Row],[Nombre_Producto]],TablaDatosEmpresa[Costo_Unitario])</f>
        <v>54.214840425531932</v>
      </c>
      <c r="M149" s="3">
        <f>IF(TablaDatosEmpresa[[#This Row],[Tipo_Movimiento]] = "Venta", -TablaDatosEmpresa[[#This Row],[Cantidad]] * TablaDatosEmpresa[[#This Row],[CosteAdquisicionPromedio]], 0)</f>
        <v>921.65228723404289</v>
      </c>
      <c r="N149" s="3">
        <f>TablaDatosEmpresa[[#This Row],[Ingresos]]-TablaDatosEmpresa[[#This Row],[Coste_Vemta]]</f>
        <v>2797.4377127659573</v>
      </c>
    </row>
    <row r="150" spans="1:14" x14ac:dyDescent="0.3">
      <c r="A150">
        <v>149</v>
      </c>
      <c r="B150" s="1">
        <v>44583</v>
      </c>
      <c r="C150" t="s">
        <v>10</v>
      </c>
      <c r="D150" t="s">
        <v>14</v>
      </c>
      <c r="E150" t="s">
        <v>41</v>
      </c>
      <c r="F150">
        <v>-49</v>
      </c>
      <c r="G150" s="3">
        <v>0</v>
      </c>
      <c r="H150" s="3">
        <v>158.81</v>
      </c>
      <c r="I150" t="s">
        <v>10</v>
      </c>
      <c r="J150" t="s">
        <v>23</v>
      </c>
      <c r="K150" s="3">
        <f>IF(TablaDatosEmpresa[[#This Row],[Tipo_Movimiento]] = "Venta", -TablaDatosEmpresa[[#This Row],[Cantidad]] * TablaDatosEmpresa[[#This Row],[Precio_Venta_Unitario]], 0)</f>
        <v>7781.6900000000005</v>
      </c>
      <c r="L150" s="3">
        <f>AVERAGEIF(TablaDatosEmpresa[Nombre_Producto],TablaDatosEmpresa[[#This Row],[Nombre_Producto]],TablaDatosEmpresa[Costo_Unitario])</f>
        <v>38.917210440456756</v>
      </c>
      <c r="M150" s="3">
        <f>IF(TablaDatosEmpresa[[#This Row],[Tipo_Movimiento]] = "Venta", -TablaDatosEmpresa[[#This Row],[Cantidad]] * TablaDatosEmpresa[[#This Row],[CosteAdquisicionPromedio]], 0)</f>
        <v>1906.9433115823811</v>
      </c>
      <c r="N150" s="3">
        <f>TablaDatosEmpresa[[#This Row],[Ingresos]]-TablaDatosEmpresa[[#This Row],[Coste_Vemta]]</f>
        <v>5874.7466884176192</v>
      </c>
    </row>
    <row r="151" spans="1:14" x14ac:dyDescent="0.3">
      <c r="A151">
        <v>150</v>
      </c>
      <c r="B151" s="1">
        <v>44583</v>
      </c>
      <c r="C151" t="s">
        <v>10</v>
      </c>
      <c r="D151" t="s">
        <v>11</v>
      </c>
      <c r="E151" t="s">
        <v>12</v>
      </c>
      <c r="F151">
        <v>-46</v>
      </c>
      <c r="G151" s="3">
        <v>0</v>
      </c>
      <c r="H151" s="3">
        <v>130.06</v>
      </c>
      <c r="I151" t="s">
        <v>10</v>
      </c>
      <c r="J151" t="s">
        <v>23</v>
      </c>
      <c r="K151" s="3">
        <f>IF(TablaDatosEmpresa[[#This Row],[Tipo_Movimiento]] = "Venta", -TablaDatosEmpresa[[#This Row],[Cantidad]] * TablaDatosEmpresa[[#This Row],[Precio_Venta_Unitario]], 0)</f>
        <v>5982.76</v>
      </c>
      <c r="L151" s="3">
        <f>AVERAGEIF(TablaDatosEmpresa[Nombre_Producto],TablaDatosEmpresa[[#This Row],[Nombre_Producto]],TablaDatosEmpresa[Costo_Unitario])</f>
        <v>28.701865793780652</v>
      </c>
      <c r="M151" s="3">
        <f>IF(TablaDatosEmpresa[[#This Row],[Tipo_Movimiento]] = "Venta", -TablaDatosEmpresa[[#This Row],[Cantidad]] * TablaDatosEmpresa[[#This Row],[CosteAdquisicionPromedio]], 0)</f>
        <v>1320.28582651391</v>
      </c>
      <c r="N151" s="3">
        <f>TablaDatosEmpresa[[#This Row],[Ingresos]]-TablaDatosEmpresa[[#This Row],[Coste_Vemta]]</f>
        <v>4662.47417348609</v>
      </c>
    </row>
    <row r="152" spans="1:14" x14ac:dyDescent="0.3">
      <c r="A152">
        <v>151</v>
      </c>
      <c r="B152" s="1">
        <v>44584</v>
      </c>
      <c r="C152" t="s">
        <v>10</v>
      </c>
      <c r="D152" t="s">
        <v>34</v>
      </c>
      <c r="E152" t="s">
        <v>45</v>
      </c>
      <c r="F152">
        <v>-5</v>
      </c>
      <c r="G152" s="3">
        <v>0</v>
      </c>
      <c r="H152" s="3">
        <v>346.56</v>
      </c>
      <c r="I152" t="s">
        <v>10</v>
      </c>
      <c r="J152" t="s">
        <v>15</v>
      </c>
      <c r="K152" s="3">
        <f>IF(TablaDatosEmpresa[[#This Row],[Tipo_Movimiento]] = "Venta", -TablaDatosEmpresa[[#This Row],[Cantidad]] * TablaDatosEmpresa[[#This Row],[Precio_Venta_Unitario]], 0)</f>
        <v>1732.8</v>
      </c>
      <c r="L152" s="3">
        <f>AVERAGEIF(TablaDatosEmpresa[Nombre_Producto],TablaDatosEmpresa[[#This Row],[Nombre_Producto]],TablaDatosEmpresa[Costo_Unitario])</f>
        <v>81.910562499999997</v>
      </c>
      <c r="M152" s="3">
        <f>IF(TablaDatosEmpresa[[#This Row],[Tipo_Movimiento]] = "Venta", -TablaDatosEmpresa[[#This Row],[Cantidad]] * TablaDatosEmpresa[[#This Row],[CosteAdquisicionPromedio]], 0)</f>
        <v>409.55281249999996</v>
      </c>
      <c r="N152" s="3">
        <f>TablaDatosEmpresa[[#This Row],[Ingresos]]-TablaDatosEmpresa[[#This Row],[Coste_Vemta]]</f>
        <v>1323.2471875000001</v>
      </c>
    </row>
    <row r="153" spans="1:14" x14ac:dyDescent="0.3">
      <c r="A153">
        <v>152</v>
      </c>
      <c r="B153" s="1">
        <v>44584</v>
      </c>
      <c r="C153" t="s">
        <v>24</v>
      </c>
      <c r="D153" t="s">
        <v>29</v>
      </c>
      <c r="E153" t="s">
        <v>30</v>
      </c>
      <c r="F153">
        <v>247</v>
      </c>
      <c r="G153" s="3">
        <v>35.75</v>
      </c>
      <c r="H153" s="3">
        <v>0</v>
      </c>
      <c r="I153" t="s">
        <v>24</v>
      </c>
      <c r="J153" t="s">
        <v>26</v>
      </c>
      <c r="K153" s="3">
        <f>IF(TablaDatosEmpresa[[#This Row],[Tipo_Movimiento]] = "Venta", -TablaDatosEmpresa[[#This Row],[Cantidad]] * TablaDatosEmpresa[[#This Row],[Precio_Venta_Unitario]], 0)</f>
        <v>0</v>
      </c>
      <c r="L153" s="3">
        <f>AVERAGEIF(TablaDatosEmpresa[Nombre_Producto],TablaDatosEmpresa[[#This Row],[Nombre_Producto]],TablaDatosEmpresa[Costo_Unitario])</f>
        <v>15.49574137931034</v>
      </c>
      <c r="M153" s="3">
        <f>IF(TablaDatosEmpresa[[#This Row],[Tipo_Movimiento]] = "Venta", -TablaDatosEmpresa[[#This Row],[Cantidad]] * TablaDatosEmpresa[[#This Row],[CosteAdquisicionPromedio]], 0)</f>
        <v>0</v>
      </c>
      <c r="N153" s="3">
        <f>TablaDatosEmpresa[[#This Row],[Ingresos]]-TablaDatosEmpresa[[#This Row],[Coste_Vemta]]</f>
        <v>0</v>
      </c>
    </row>
    <row r="154" spans="1:14" x14ac:dyDescent="0.3">
      <c r="A154">
        <v>153</v>
      </c>
      <c r="B154" s="1">
        <v>44584</v>
      </c>
      <c r="C154" t="s">
        <v>24</v>
      </c>
      <c r="D154" t="s">
        <v>21</v>
      </c>
      <c r="E154" t="s">
        <v>22</v>
      </c>
      <c r="F154">
        <v>293</v>
      </c>
      <c r="G154" s="3">
        <v>25.13</v>
      </c>
      <c r="H154" s="3">
        <v>0</v>
      </c>
      <c r="I154" t="s">
        <v>24</v>
      </c>
      <c r="J154" t="s">
        <v>37</v>
      </c>
      <c r="K154" s="3">
        <f>IF(TablaDatosEmpresa[[#This Row],[Tipo_Movimiento]] = "Venta", -TablaDatosEmpresa[[#This Row],[Cantidad]] * TablaDatosEmpresa[[#This Row],[Precio_Venta_Unitario]], 0)</f>
        <v>0</v>
      </c>
      <c r="L154" s="3">
        <f>AVERAGEIF(TablaDatosEmpresa[Nombre_Producto],TablaDatosEmpresa[[#This Row],[Nombre_Producto]],TablaDatosEmpresa[Costo_Unitario])</f>
        <v>10.520482758620702</v>
      </c>
      <c r="M154" s="3">
        <f>IF(TablaDatosEmpresa[[#This Row],[Tipo_Movimiento]] = "Venta", -TablaDatosEmpresa[[#This Row],[Cantidad]] * TablaDatosEmpresa[[#This Row],[CosteAdquisicionPromedio]], 0)</f>
        <v>0</v>
      </c>
      <c r="N154" s="3">
        <f>TablaDatosEmpresa[[#This Row],[Ingresos]]-TablaDatosEmpresa[[#This Row],[Coste_Vemta]]</f>
        <v>0</v>
      </c>
    </row>
    <row r="155" spans="1:14" x14ac:dyDescent="0.3">
      <c r="A155">
        <v>154</v>
      </c>
      <c r="B155" s="1">
        <v>44584</v>
      </c>
      <c r="C155" t="s">
        <v>10</v>
      </c>
      <c r="D155" t="s">
        <v>25</v>
      </c>
      <c r="E155" t="s">
        <v>43</v>
      </c>
      <c r="F155">
        <v>-48</v>
      </c>
      <c r="G155" s="3">
        <v>0</v>
      </c>
      <c r="H155" s="3">
        <v>95.58</v>
      </c>
      <c r="I155" t="s">
        <v>10</v>
      </c>
      <c r="J155" t="s">
        <v>23</v>
      </c>
      <c r="K155" s="3">
        <f>IF(TablaDatosEmpresa[[#This Row],[Tipo_Movimiento]] = "Venta", -TablaDatosEmpresa[[#This Row],[Cantidad]] * TablaDatosEmpresa[[#This Row],[Precio_Venta_Unitario]], 0)</f>
        <v>4587.84</v>
      </c>
      <c r="L155" s="3">
        <f>AVERAGEIF(TablaDatosEmpresa[Nombre_Producto],TablaDatosEmpresa[[#This Row],[Nombre_Producto]],TablaDatosEmpresa[Costo_Unitario])</f>
        <v>18.458651685393257</v>
      </c>
      <c r="M155" s="3">
        <f>IF(TablaDatosEmpresa[[#This Row],[Tipo_Movimiento]] = "Venta", -TablaDatosEmpresa[[#This Row],[Cantidad]] * TablaDatosEmpresa[[#This Row],[CosteAdquisicionPromedio]], 0)</f>
        <v>886.01528089887631</v>
      </c>
      <c r="N155" s="3">
        <f>TablaDatosEmpresa[[#This Row],[Ingresos]]-TablaDatosEmpresa[[#This Row],[Coste_Vemta]]</f>
        <v>3701.8247191011237</v>
      </c>
    </row>
    <row r="156" spans="1:14" x14ac:dyDescent="0.3">
      <c r="A156">
        <v>155</v>
      </c>
      <c r="B156" s="1">
        <v>44584</v>
      </c>
      <c r="C156" t="s">
        <v>10</v>
      </c>
      <c r="D156" t="s">
        <v>29</v>
      </c>
      <c r="E156" t="s">
        <v>30</v>
      </c>
      <c r="F156">
        <v>-23</v>
      </c>
      <c r="G156" s="3">
        <v>0</v>
      </c>
      <c r="H156" s="3">
        <v>80.209999999999994</v>
      </c>
      <c r="I156" t="s">
        <v>10</v>
      </c>
      <c r="J156" t="s">
        <v>31</v>
      </c>
      <c r="K156" s="3">
        <f>IF(TablaDatosEmpresa[[#This Row],[Tipo_Movimiento]] = "Venta", -TablaDatosEmpresa[[#This Row],[Cantidad]] * TablaDatosEmpresa[[#This Row],[Precio_Venta_Unitario]], 0)</f>
        <v>1844.83</v>
      </c>
      <c r="L156" s="3">
        <f>AVERAGEIF(TablaDatosEmpresa[Nombre_Producto],TablaDatosEmpresa[[#This Row],[Nombre_Producto]],TablaDatosEmpresa[Costo_Unitario])</f>
        <v>15.49574137931034</v>
      </c>
      <c r="M156" s="3">
        <f>IF(TablaDatosEmpresa[[#This Row],[Tipo_Movimiento]] = "Venta", -TablaDatosEmpresa[[#This Row],[Cantidad]] * TablaDatosEmpresa[[#This Row],[CosteAdquisicionPromedio]], 0)</f>
        <v>356.40205172413783</v>
      </c>
      <c r="N156" s="3">
        <f>TablaDatosEmpresa[[#This Row],[Ingresos]]-TablaDatosEmpresa[[#This Row],[Coste_Vemta]]</f>
        <v>1488.427948275862</v>
      </c>
    </row>
    <row r="157" spans="1:14" x14ac:dyDescent="0.3">
      <c r="A157">
        <v>156</v>
      </c>
      <c r="B157" s="1">
        <v>44584</v>
      </c>
      <c r="C157" t="s">
        <v>10</v>
      </c>
      <c r="D157" t="s">
        <v>14</v>
      </c>
      <c r="E157" t="s">
        <v>41</v>
      </c>
      <c r="F157">
        <v>-12</v>
      </c>
      <c r="G157" s="3">
        <v>0</v>
      </c>
      <c r="H157" s="3">
        <v>161.06</v>
      </c>
      <c r="I157" t="s">
        <v>10</v>
      </c>
      <c r="J157" t="s">
        <v>35</v>
      </c>
      <c r="K157" s="3">
        <f>IF(TablaDatosEmpresa[[#This Row],[Tipo_Movimiento]] = "Venta", -TablaDatosEmpresa[[#This Row],[Cantidad]] * TablaDatosEmpresa[[#This Row],[Precio_Venta_Unitario]], 0)</f>
        <v>1932.72</v>
      </c>
      <c r="L157" s="3">
        <f>AVERAGEIF(TablaDatosEmpresa[Nombre_Producto],TablaDatosEmpresa[[#This Row],[Nombre_Producto]],TablaDatosEmpresa[Costo_Unitario])</f>
        <v>38.917210440456756</v>
      </c>
      <c r="M157" s="3">
        <f>IF(TablaDatosEmpresa[[#This Row],[Tipo_Movimiento]] = "Venta", -TablaDatosEmpresa[[#This Row],[Cantidad]] * TablaDatosEmpresa[[#This Row],[CosteAdquisicionPromedio]], 0)</f>
        <v>467.00652528548108</v>
      </c>
      <c r="N157" s="3">
        <f>TablaDatosEmpresa[[#This Row],[Ingresos]]-TablaDatosEmpresa[[#This Row],[Coste_Vemta]]</f>
        <v>1465.713474714519</v>
      </c>
    </row>
    <row r="158" spans="1:14" x14ac:dyDescent="0.3">
      <c r="A158">
        <v>157</v>
      </c>
      <c r="B158" s="1">
        <v>44584</v>
      </c>
      <c r="C158" t="s">
        <v>24</v>
      </c>
      <c r="D158" t="s">
        <v>34</v>
      </c>
      <c r="E158" t="s">
        <v>45</v>
      </c>
      <c r="F158">
        <v>236</v>
      </c>
      <c r="G158" s="3">
        <v>180.3</v>
      </c>
      <c r="H158" s="3">
        <v>0</v>
      </c>
      <c r="I158" t="s">
        <v>24</v>
      </c>
      <c r="J158" t="s">
        <v>26</v>
      </c>
      <c r="K158" s="3">
        <f>IF(TablaDatosEmpresa[[#This Row],[Tipo_Movimiento]] = "Venta", -TablaDatosEmpresa[[#This Row],[Cantidad]] * TablaDatosEmpresa[[#This Row],[Precio_Venta_Unitario]], 0)</f>
        <v>0</v>
      </c>
      <c r="L158" s="3">
        <f>AVERAGEIF(TablaDatosEmpresa[Nombre_Producto],TablaDatosEmpresa[[#This Row],[Nombre_Producto]],TablaDatosEmpresa[Costo_Unitario])</f>
        <v>81.910562499999997</v>
      </c>
      <c r="M158" s="3">
        <f>IF(TablaDatosEmpresa[[#This Row],[Tipo_Movimiento]] = "Venta", -TablaDatosEmpresa[[#This Row],[Cantidad]] * TablaDatosEmpresa[[#This Row],[CosteAdquisicionPromedio]], 0)</f>
        <v>0</v>
      </c>
      <c r="N158" s="3">
        <f>TablaDatosEmpresa[[#This Row],[Ingresos]]-TablaDatosEmpresa[[#This Row],[Coste_Vemta]]</f>
        <v>0</v>
      </c>
    </row>
    <row r="159" spans="1:14" x14ac:dyDescent="0.3">
      <c r="A159">
        <v>158</v>
      </c>
      <c r="B159" s="1">
        <v>44585</v>
      </c>
      <c r="C159" t="s">
        <v>10</v>
      </c>
      <c r="D159" t="s">
        <v>25</v>
      </c>
      <c r="E159" t="s">
        <v>43</v>
      </c>
      <c r="F159">
        <v>-31</v>
      </c>
      <c r="G159" s="3">
        <v>0</v>
      </c>
      <c r="H159" s="3">
        <v>94.35</v>
      </c>
      <c r="I159" t="s">
        <v>10</v>
      </c>
      <c r="J159" t="s">
        <v>13</v>
      </c>
      <c r="K159" s="3">
        <f>IF(TablaDatosEmpresa[[#This Row],[Tipo_Movimiento]] = "Venta", -TablaDatosEmpresa[[#This Row],[Cantidad]] * TablaDatosEmpresa[[#This Row],[Precio_Venta_Unitario]], 0)</f>
        <v>2924.85</v>
      </c>
      <c r="L159" s="3">
        <f>AVERAGEIF(TablaDatosEmpresa[Nombre_Producto],TablaDatosEmpresa[[#This Row],[Nombre_Producto]],TablaDatosEmpresa[Costo_Unitario])</f>
        <v>18.458651685393257</v>
      </c>
      <c r="M159" s="3">
        <f>IF(TablaDatosEmpresa[[#This Row],[Tipo_Movimiento]] = "Venta", -TablaDatosEmpresa[[#This Row],[Cantidad]] * TablaDatosEmpresa[[#This Row],[CosteAdquisicionPromedio]], 0)</f>
        <v>572.2182022471909</v>
      </c>
      <c r="N159" s="3">
        <f>TablaDatosEmpresa[[#This Row],[Ingresos]]-TablaDatosEmpresa[[#This Row],[Coste_Vemta]]</f>
        <v>2352.6317977528088</v>
      </c>
    </row>
    <row r="160" spans="1:14" x14ac:dyDescent="0.3">
      <c r="A160">
        <v>159</v>
      </c>
      <c r="B160" s="1">
        <v>44585</v>
      </c>
      <c r="C160" t="s">
        <v>10</v>
      </c>
      <c r="D160" t="s">
        <v>14</v>
      </c>
      <c r="E160" t="s">
        <v>41</v>
      </c>
      <c r="F160">
        <v>-42</v>
      </c>
      <c r="G160" s="3">
        <v>0</v>
      </c>
      <c r="H160" s="3">
        <v>159.63999999999999</v>
      </c>
      <c r="I160" t="s">
        <v>10</v>
      </c>
      <c r="J160" t="s">
        <v>23</v>
      </c>
      <c r="K160" s="3">
        <f>IF(TablaDatosEmpresa[[#This Row],[Tipo_Movimiento]] = "Venta", -TablaDatosEmpresa[[#This Row],[Cantidad]] * TablaDatosEmpresa[[#This Row],[Precio_Venta_Unitario]], 0)</f>
        <v>6704.8799999999992</v>
      </c>
      <c r="L160" s="3">
        <f>AVERAGEIF(TablaDatosEmpresa[Nombre_Producto],TablaDatosEmpresa[[#This Row],[Nombre_Producto]],TablaDatosEmpresa[Costo_Unitario])</f>
        <v>38.917210440456756</v>
      </c>
      <c r="M160" s="3">
        <f>IF(TablaDatosEmpresa[[#This Row],[Tipo_Movimiento]] = "Venta", -TablaDatosEmpresa[[#This Row],[Cantidad]] * TablaDatosEmpresa[[#This Row],[CosteAdquisicionPromedio]], 0)</f>
        <v>1634.5228384991838</v>
      </c>
      <c r="N160" s="3">
        <f>TablaDatosEmpresa[[#This Row],[Ingresos]]-TablaDatosEmpresa[[#This Row],[Coste_Vemta]]</f>
        <v>5070.357161500815</v>
      </c>
    </row>
    <row r="161" spans="1:14" x14ac:dyDescent="0.3">
      <c r="A161">
        <v>160</v>
      </c>
      <c r="B161" s="1">
        <v>44585</v>
      </c>
      <c r="C161" t="s">
        <v>24</v>
      </c>
      <c r="D161" t="s">
        <v>21</v>
      </c>
      <c r="E161" t="s">
        <v>22</v>
      </c>
      <c r="F161">
        <v>122</v>
      </c>
      <c r="G161" s="3">
        <v>24.79</v>
      </c>
      <c r="H161" s="3">
        <v>0</v>
      </c>
      <c r="I161" t="s">
        <v>24</v>
      </c>
      <c r="J161" t="s">
        <v>36</v>
      </c>
      <c r="K161" s="3">
        <f>IF(TablaDatosEmpresa[[#This Row],[Tipo_Movimiento]] = "Venta", -TablaDatosEmpresa[[#This Row],[Cantidad]] * TablaDatosEmpresa[[#This Row],[Precio_Venta_Unitario]], 0)</f>
        <v>0</v>
      </c>
      <c r="L161" s="3">
        <f>AVERAGEIF(TablaDatosEmpresa[Nombre_Producto],TablaDatosEmpresa[[#This Row],[Nombre_Producto]],TablaDatosEmpresa[Costo_Unitario])</f>
        <v>10.520482758620702</v>
      </c>
      <c r="M161" s="3">
        <f>IF(TablaDatosEmpresa[[#This Row],[Tipo_Movimiento]] = "Venta", -TablaDatosEmpresa[[#This Row],[Cantidad]] * TablaDatosEmpresa[[#This Row],[CosteAdquisicionPromedio]], 0)</f>
        <v>0</v>
      </c>
      <c r="N161" s="3">
        <f>TablaDatosEmpresa[[#This Row],[Ingresos]]-TablaDatosEmpresa[[#This Row],[Coste_Vemta]]</f>
        <v>0</v>
      </c>
    </row>
    <row r="162" spans="1:14" x14ac:dyDescent="0.3">
      <c r="A162">
        <v>161</v>
      </c>
      <c r="B162" s="1">
        <v>44585</v>
      </c>
      <c r="C162" t="s">
        <v>10</v>
      </c>
      <c r="D162" t="s">
        <v>27</v>
      </c>
      <c r="E162" t="s">
        <v>44</v>
      </c>
      <c r="F162">
        <v>-22</v>
      </c>
      <c r="G162" s="3">
        <v>0</v>
      </c>
      <c r="H162" s="3">
        <v>501.6</v>
      </c>
      <c r="I162" t="s">
        <v>10</v>
      </c>
      <c r="J162" t="s">
        <v>15</v>
      </c>
      <c r="K162" s="3">
        <f>IF(TablaDatosEmpresa[[#This Row],[Tipo_Movimiento]] = "Venta", -TablaDatosEmpresa[[#This Row],[Cantidad]] * TablaDatosEmpresa[[#This Row],[Precio_Venta_Unitario]], 0)</f>
        <v>11035.2</v>
      </c>
      <c r="L162" s="3">
        <f>AVERAGEIF(TablaDatosEmpresa[Nombre_Producto],TablaDatosEmpresa[[#This Row],[Nombre_Producto]],TablaDatosEmpresa[Costo_Unitario])</f>
        <v>111.99406451612904</v>
      </c>
      <c r="M162" s="3">
        <f>IF(TablaDatosEmpresa[[#This Row],[Tipo_Movimiento]] = "Venta", -TablaDatosEmpresa[[#This Row],[Cantidad]] * TablaDatosEmpresa[[#This Row],[CosteAdquisicionPromedio]], 0)</f>
        <v>2463.869419354839</v>
      </c>
      <c r="N162" s="3">
        <f>TablaDatosEmpresa[[#This Row],[Ingresos]]-TablaDatosEmpresa[[#This Row],[Coste_Vemta]]</f>
        <v>8571.3305806451608</v>
      </c>
    </row>
    <row r="163" spans="1:14" x14ac:dyDescent="0.3">
      <c r="A163">
        <v>162</v>
      </c>
      <c r="B163" s="1">
        <v>44585</v>
      </c>
      <c r="C163" t="s">
        <v>10</v>
      </c>
      <c r="D163" t="s">
        <v>25</v>
      </c>
      <c r="E163" t="s">
        <v>43</v>
      </c>
      <c r="F163">
        <v>-44</v>
      </c>
      <c r="G163" s="3">
        <v>0</v>
      </c>
      <c r="H163" s="3">
        <v>95.46</v>
      </c>
      <c r="I163" t="s">
        <v>10</v>
      </c>
      <c r="J163" t="s">
        <v>13</v>
      </c>
      <c r="K163" s="3">
        <f>IF(TablaDatosEmpresa[[#This Row],[Tipo_Movimiento]] = "Venta", -TablaDatosEmpresa[[#This Row],[Cantidad]] * TablaDatosEmpresa[[#This Row],[Precio_Venta_Unitario]], 0)</f>
        <v>4200.24</v>
      </c>
      <c r="L163" s="3">
        <f>AVERAGEIF(TablaDatosEmpresa[Nombre_Producto],TablaDatosEmpresa[[#This Row],[Nombre_Producto]],TablaDatosEmpresa[Costo_Unitario])</f>
        <v>18.458651685393257</v>
      </c>
      <c r="M163" s="3">
        <f>IF(TablaDatosEmpresa[[#This Row],[Tipo_Movimiento]] = "Venta", -TablaDatosEmpresa[[#This Row],[Cantidad]] * TablaDatosEmpresa[[#This Row],[CosteAdquisicionPromedio]], 0)</f>
        <v>812.18067415730332</v>
      </c>
      <c r="N163" s="3">
        <f>TablaDatosEmpresa[[#This Row],[Ingresos]]-TablaDatosEmpresa[[#This Row],[Coste_Vemta]]</f>
        <v>3388.0593258426966</v>
      </c>
    </row>
    <row r="164" spans="1:14" x14ac:dyDescent="0.3">
      <c r="A164">
        <v>163</v>
      </c>
      <c r="B164" s="1">
        <v>44585</v>
      </c>
      <c r="C164" t="s">
        <v>10</v>
      </c>
      <c r="D164" t="s">
        <v>11</v>
      </c>
      <c r="E164" t="s">
        <v>12</v>
      </c>
      <c r="F164">
        <v>-34</v>
      </c>
      <c r="G164" s="3">
        <v>0</v>
      </c>
      <c r="H164" s="3">
        <v>131.22999999999999</v>
      </c>
      <c r="I164" t="s">
        <v>10</v>
      </c>
      <c r="J164" t="s">
        <v>35</v>
      </c>
      <c r="K164" s="3">
        <f>IF(TablaDatosEmpresa[[#This Row],[Tipo_Movimiento]] = "Venta", -TablaDatosEmpresa[[#This Row],[Cantidad]] * TablaDatosEmpresa[[#This Row],[Precio_Venta_Unitario]], 0)</f>
        <v>4461.82</v>
      </c>
      <c r="L164" s="3">
        <f>AVERAGEIF(TablaDatosEmpresa[Nombre_Producto],TablaDatosEmpresa[[#This Row],[Nombre_Producto]],TablaDatosEmpresa[Costo_Unitario])</f>
        <v>28.701865793780652</v>
      </c>
      <c r="M164" s="3">
        <f>IF(TablaDatosEmpresa[[#This Row],[Tipo_Movimiento]] = "Venta", -TablaDatosEmpresa[[#This Row],[Cantidad]] * TablaDatosEmpresa[[#This Row],[CosteAdquisicionPromedio]], 0)</f>
        <v>975.86343698854216</v>
      </c>
      <c r="N164" s="3">
        <f>TablaDatosEmpresa[[#This Row],[Ingresos]]-TablaDatosEmpresa[[#This Row],[Coste_Vemta]]</f>
        <v>3485.9565630114575</v>
      </c>
    </row>
    <row r="165" spans="1:14" x14ac:dyDescent="0.3">
      <c r="A165">
        <v>164</v>
      </c>
      <c r="B165" s="1">
        <v>44585</v>
      </c>
      <c r="C165" t="s">
        <v>10</v>
      </c>
      <c r="D165" t="s">
        <v>14</v>
      </c>
      <c r="E165" t="s">
        <v>41</v>
      </c>
      <c r="F165">
        <v>-38</v>
      </c>
      <c r="G165" s="3">
        <v>0</v>
      </c>
      <c r="H165" s="3">
        <v>159.19999999999999</v>
      </c>
      <c r="I165" t="s">
        <v>10</v>
      </c>
      <c r="J165" t="s">
        <v>23</v>
      </c>
      <c r="K165" s="3">
        <f>IF(TablaDatosEmpresa[[#This Row],[Tipo_Movimiento]] = "Venta", -TablaDatosEmpresa[[#This Row],[Cantidad]] * TablaDatosEmpresa[[#This Row],[Precio_Venta_Unitario]], 0)</f>
        <v>6049.5999999999995</v>
      </c>
      <c r="L165" s="3">
        <f>AVERAGEIF(TablaDatosEmpresa[Nombre_Producto],TablaDatosEmpresa[[#This Row],[Nombre_Producto]],TablaDatosEmpresa[Costo_Unitario])</f>
        <v>38.917210440456756</v>
      </c>
      <c r="M165" s="3">
        <f>IF(TablaDatosEmpresa[[#This Row],[Tipo_Movimiento]] = "Venta", -TablaDatosEmpresa[[#This Row],[Cantidad]] * TablaDatosEmpresa[[#This Row],[CosteAdquisicionPromedio]], 0)</f>
        <v>1478.8539967373567</v>
      </c>
      <c r="N165" s="3">
        <f>TablaDatosEmpresa[[#This Row],[Ingresos]]-TablaDatosEmpresa[[#This Row],[Coste_Vemta]]</f>
        <v>4570.7460032626423</v>
      </c>
    </row>
    <row r="166" spans="1:14" x14ac:dyDescent="0.3">
      <c r="A166">
        <v>165</v>
      </c>
      <c r="B166" s="1">
        <v>44586</v>
      </c>
      <c r="C166" t="s">
        <v>10</v>
      </c>
      <c r="D166" t="s">
        <v>14</v>
      </c>
      <c r="E166" t="s">
        <v>41</v>
      </c>
      <c r="F166">
        <v>-46</v>
      </c>
      <c r="G166" s="3">
        <v>0</v>
      </c>
      <c r="H166" s="3">
        <v>161.02000000000001</v>
      </c>
      <c r="I166" t="s">
        <v>10</v>
      </c>
      <c r="J166" t="s">
        <v>13</v>
      </c>
      <c r="K166" s="3">
        <f>IF(TablaDatosEmpresa[[#This Row],[Tipo_Movimiento]] = "Venta", -TablaDatosEmpresa[[#This Row],[Cantidad]] * TablaDatosEmpresa[[#This Row],[Precio_Venta_Unitario]], 0)</f>
        <v>7406.92</v>
      </c>
      <c r="L166" s="3">
        <f>AVERAGEIF(TablaDatosEmpresa[Nombre_Producto],TablaDatosEmpresa[[#This Row],[Nombre_Producto]],TablaDatosEmpresa[Costo_Unitario])</f>
        <v>38.917210440456756</v>
      </c>
      <c r="M166" s="3">
        <f>IF(TablaDatosEmpresa[[#This Row],[Tipo_Movimiento]] = "Venta", -TablaDatosEmpresa[[#This Row],[Cantidad]] * TablaDatosEmpresa[[#This Row],[CosteAdquisicionPromedio]], 0)</f>
        <v>1790.1916802610108</v>
      </c>
      <c r="N166" s="3">
        <f>TablaDatosEmpresa[[#This Row],[Ingresos]]-TablaDatosEmpresa[[#This Row],[Coste_Vemta]]</f>
        <v>5616.7283197389897</v>
      </c>
    </row>
    <row r="167" spans="1:14" x14ac:dyDescent="0.3">
      <c r="A167">
        <v>166</v>
      </c>
      <c r="B167" s="1">
        <v>44586</v>
      </c>
      <c r="C167" t="s">
        <v>10</v>
      </c>
      <c r="D167" t="s">
        <v>25</v>
      </c>
      <c r="E167" t="s">
        <v>43</v>
      </c>
      <c r="F167">
        <v>-34</v>
      </c>
      <c r="G167" s="3">
        <v>0</v>
      </c>
      <c r="H167" s="3">
        <v>94.56</v>
      </c>
      <c r="I167" t="s">
        <v>10</v>
      </c>
      <c r="J167" t="s">
        <v>23</v>
      </c>
      <c r="K167" s="3">
        <f>IF(TablaDatosEmpresa[[#This Row],[Tipo_Movimiento]] = "Venta", -TablaDatosEmpresa[[#This Row],[Cantidad]] * TablaDatosEmpresa[[#This Row],[Precio_Venta_Unitario]], 0)</f>
        <v>3215.04</v>
      </c>
      <c r="L167" s="3">
        <f>AVERAGEIF(TablaDatosEmpresa[Nombre_Producto],TablaDatosEmpresa[[#This Row],[Nombre_Producto]],TablaDatosEmpresa[Costo_Unitario])</f>
        <v>18.458651685393257</v>
      </c>
      <c r="M167" s="3">
        <f>IF(TablaDatosEmpresa[[#This Row],[Tipo_Movimiento]] = "Venta", -TablaDatosEmpresa[[#This Row],[Cantidad]] * TablaDatosEmpresa[[#This Row],[CosteAdquisicionPromedio]], 0)</f>
        <v>627.59415730337071</v>
      </c>
      <c r="N167" s="3">
        <f>TablaDatosEmpresa[[#This Row],[Ingresos]]-TablaDatosEmpresa[[#This Row],[Coste_Vemta]]</f>
        <v>2587.4458426966294</v>
      </c>
    </row>
    <row r="168" spans="1:14" x14ac:dyDescent="0.3">
      <c r="A168">
        <v>167</v>
      </c>
      <c r="B168" s="1">
        <v>44586</v>
      </c>
      <c r="C168" t="s">
        <v>10</v>
      </c>
      <c r="D168" t="s">
        <v>17</v>
      </c>
      <c r="E168" t="s">
        <v>42</v>
      </c>
      <c r="F168">
        <v>-9</v>
      </c>
      <c r="G168" s="3">
        <v>0</v>
      </c>
      <c r="H168" s="3">
        <v>894.11</v>
      </c>
      <c r="I168" t="s">
        <v>10</v>
      </c>
      <c r="J168" t="s">
        <v>23</v>
      </c>
      <c r="K168" s="3">
        <f>IF(TablaDatosEmpresa[[#This Row],[Tipo_Movimiento]] = "Venta", -TablaDatosEmpresa[[#This Row],[Cantidad]] * TablaDatosEmpresa[[#This Row],[Precio_Venta_Unitario]], 0)</f>
        <v>8046.99</v>
      </c>
      <c r="L168" s="3">
        <f>AVERAGEIF(TablaDatosEmpresa[Nombre_Producto],TablaDatosEmpresa[[#This Row],[Nombre_Producto]],TablaDatosEmpresa[Costo_Unitario])</f>
        <v>206.67616747181975</v>
      </c>
      <c r="M168" s="3">
        <f>IF(TablaDatosEmpresa[[#This Row],[Tipo_Movimiento]] = "Venta", -TablaDatosEmpresa[[#This Row],[Cantidad]] * TablaDatosEmpresa[[#This Row],[CosteAdquisicionPromedio]], 0)</f>
        <v>1860.0855072463778</v>
      </c>
      <c r="N168" s="3">
        <f>TablaDatosEmpresa[[#This Row],[Ingresos]]-TablaDatosEmpresa[[#This Row],[Coste_Vemta]]</f>
        <v>6186.9044927536215</v>
      </c>
    </row>
    <row r="169" spans="1:14" x14ac:dyDescent="0.3">
      <c r="A169">
        <v>168</v>
      </c>
      <c r="B169" s="1">
        <v>44586</v>
      </c>
      <c r="C169" t="s">
        <v>10</v>
      </c>
      <c r="D169" t="s">
        <v>29</v>
      </c>
      <c r="E169" t="s">
        <v>30</v>
      </c>
      <c r="F169">
        <v>-6</v>
      </c>
      <c r="G169" s="3">
        <v>0</v>
      </c>
      <c r="H169" s="3">
        <v>79.599999999999994</v>
      </c>
      <c r="I169" t="s">
        <v>10</v>
      </c>
      <c r="J169" t="s">
        <v>35</v>
      </c>
      <c r="K169" s="3">
        <f>IF(TablaDatosEmpresa[[#This Row],[Tipo_Movimiento]] = "Venta", -TablaDatosEmpresa[[#This Row],[Cantidad]] * TablaDatosEmpresa[[#This Row],[Precio_Venta_Unitario]], 0)</f>
        <v>477.59999999999997</v>
      </c>
      <c r="L169" s="3">
        <f>AVERAGEIF(TablaDatosEmpresa[Nombre_Producto],TablaDatosEmpresa[[#This Row],[Nombre_Producto]],TablaDatosEmpresa[Costo_Unitario])</f>
        <v>15.49574137931034</v>
      </c>
      <c r="M169" s="3">
        <f>IF(TablaDatosEmpresa[[#This Row],[Tipo_Movimiento]] = "Venta", -TablaDatosEmpresa[[#This Row],[Cantidad]] * TablaDatosEmpresa[[#This Row],[CosteAdquisicionPromedio]], 0)</f>
        <v>92.974448275862045</v>
      </c>
      <c r="N169" s="3">
        <f>TablaDatosEmpresa[[#This Row],[Ingresos]]-TablaDatosEmpresa[[#This Row],[Coste_Vemta]]</f>
        <v>384.62555172413795</v>
      </c>
    </row>
    <row r="170" spans="1:14" x14ac:dyDescent="0.3">
      <c r="A170">
        <v>169</v>
      </c>
      <c r="B170" s="1">
        <v>44586</v>
      </c>
      <c r="C170" t="s">
        <v>24</v>
      </c>
      <c r="D170" t="s">
        <v>29</v>
      </c>
      <c r="E170" t="s">
        <v>30</v>
      </c>
      <c r="F170">
        <v>87</v>
      </c>
      <c r="G170" s="3">
        <v>36.47</v>
      </c>
      <c r="H170" s="3">
        <v>0</v>
      </c>
      <c r="I170" t="s">
        <v>24</v>
      </c>
      <c r="J170" t="s">
        <v>37</v>
      </c>
      <c r="K170" s="3">
        <f>IF(TablaDatosEmpresa[[#This Row],[Tipo_Movimiento]] = "Venta", -TablaDatosEmpresa[[#This Row],[Cantidad]] * TablaDatosEmpresa[[#This Row],[Precio_Venta_Unitario]], 0)</f>
        <v>0</v>
      </c>
      <c r="L170" s="3">
        <f>AVERAGEIF(TablaDatosEmpresa[Nombre_Producto],TablaDatosEmpresa[[#This Row],[Nombre_Producto]],TablaDatosEmpresa[Costo_Unitario])</f>
        <v>15.49574137931034</v>
      </c>
      <c r="M170" s="3">
        <f>IF(TablaDatosEmpresa[[#This Row],[Tipo_Movimiento]] = "Venta", -TablaDatosEmpresa[[#This Row],[Cantidad]] * TablaDatosEmpresa[[#This Row],[CosteAdquisicionPromedio]], 0)</f>
        <v>0</v>
      </c>
      <c r="N170" s="3">
        <f>TablaDatosEmpresa[[#This Row],[Ingresos]]-TablaDatosEmpresa[[#This Row],[Coste_Vemta]]</f>
        <v>0</v>
      </c>
    </row>
    <row r="171" spans="1:14" x14ac:dyDescent="0.3">
      <c r="A171">
        <v>170</v>
      </c>
      <c r="B171" s="1">
        <v>44586</v>
      </c>
      <c r="C171" t="s">
        <v>24</v>
      </c>
      <c r="D171" t="s">
        <v>11</v>
      </c>
      <c r="E171" t="s">
        <v>12</v>
      </c>
      <c r="F171">
        <v>225</v>
      </c>
      <c r="G171" s="3">
        <v>64.489999999999995</v>
      </c>
      <c r="H171" s="3">
        <v>0</v>
      </c>
      <c r="I171" t="s">
        <v>24</v>
      </c>
      <c r="J171" t="s">
        <v>37</v>
      </c>
      <c r="K171" s="3">
        <f>IF(TablaDatosEmpresa[[#This Row],[Tipo_Movimiento]] = "Venta", -TablaDatosEmpresa[[#This Row],[Cantidad]] * TablaDatosEmpresa[[#This Row],[Precio_Venta_Unitario]], 0)</f>
        <v>0</v>
      </c>
      <c r="L171" s="3">
        <f>AVERAGEIF(TablaDatosEmpresa[Nombre_Producto],TablaDatosEmpresa[[#This Row],[Nombre_Producto]],TablaDatosEmpresa[Costo_Unitario])</f>
        <v>28.701865793780652</v>
      </c>
      <c r="M171" s="3">
        <f>IF(TablaDatosEmpresa[[#This Row],[Tipo_Movimiento]] = "Venta", -TablaDatosEmpresa[[#This Row],[Cantidad]] * TablaDatosEmpresa[[#This Row],[CosteAdquisicionPromedio]], 0)</f>
        <v>0</v>
      </c>
      <c r="N171" s="3">
        <f>TablaDatosEmpresa[[#This Row],[Ingresos]]-TablaDatosEmpresa[[#This Row],[Coste_Vemta]]</f>
        <v>0</v>
      </c>
    </row>
    <row r="172" spans="1:14" x14ac:dyDescent="0.3">
      <c r="A172">
        <v>171</v>
      </c>
      <c r="B172" s="1">
        <v>44586</v>
      </c>
      <c r="C172" t="s">
        <v>10</v>
      </c>
      <c r="D172" t="s">
        <v>11</v>
      </c>
      <c r="E172" t="s">
        <v>12</v>
      </c>
      <c r="F172">
        <v>-22</v>
      </c>
      <c r="G172" s="3">
        <v>0</v>
      </c>
      <c r="H172" s="3">
        <v>128.72999999999999</v>
      </c>
      <c r="I172" t="s">
        <v>10</v>
      </c>
      <c r="J172" t="s">
        <v>31</v>
      </c>
      <c r="K172" s="3">
        <f>IF(TablaDatosEmpresa[[#This Row],[Tipo_Movimiento]] = "Venta", -TablaDatosEmpresa[[#This Row],[Cantidad]] * TablaDatosEmpresa[[#This Row],[Precio_Venta_Unitario]], 0)</f>
        <v>2832.06</v>
      </c>
      <c r="L172" s="3">
        <f>AVERAGEIF(TablaDatosEmpresa[Nombre_Producto],TablaDatosEmpresa[[#This Row],[Nombre_Producto]],TablaDatosEmpresa[Costo_Unitario])</f>
        <v>28.701865793780652</v>
      </c>
      <c r="M172" s="3">
        <f>IF(TablaDatosEmpresa[[#This Row],[Tipo_Movimiento]] = "Venta", -TablaDatosEmpresa[[#This Row],[Cantidad]] * TablaDatosEmpresa[[#This Row],[CosteAdquisicionPromedio]], 0)</f>
        <v>631.4410474631743</v>
      </c>
      <c r="N172" s="3">
        <f>TablaDatosEmpresa[[#This Row],[Ingresos]]-TablaDatosEmpresa[[#This Row],[Coste_Vemta]]</f>
        <v>2200.6189525368254</v>
      </c>
    </row>
    <row r="173" spans="1:14" x14ac:dyDescent="0.3">
      <c r="A173">
        <v>172</v>
      </c>
      <c r="B173" s="1">
        <v>44587</v>
      </c>
      <c r="C173" t="s">
        <v>10</v>
      </c>
      <c r="D173" t="s">
        <v>32</v>
      </c>
      <c r="E173" t="s">
        <v>33</v>
      </c>
      <c r="F173">
        <v>-40</v>
      </c>
      <c r="G173" s="3">
        <v>0</v>
      </c>
      <c r="H173" s="3">
        <v>221.13</v>
      </c>
      <c r="I173" t="s">
        <v>10</v>
      </c>
      <c r="J173" t="s">
        <v>23</v>
      </c>
      <c r="K173" s="3">
        <f>IF(TablaDatosEmpresa[[#This Row],[Tipo_Movimiento]] = "Venta", -TablaDatosEmpresa[[#This Row],[Cantidad]] * TablaDatosEmpresa[[#This Row],[Precio_Venta_Unitario]], 0)</f>
        <v>8845.2000000000007</v>
      </c>
      <c r="L173" s="3">
        <f>AVERAGEIF(TablaDatosEmpresa[Nombre_Producto],TablaDatosEmpresa[[#This Row],[Nombre_Producto]],TablaDatosEmpresa[Costo_Unitario])</f>
        <v>54.214840425531932</v>
      </c>
      <c r="M173" s="3">
        <f>IF(TablaDatosEmpresa[[#This Row],[Tipo_Movimiento]] = "Venta", -TablaDatosEmpresa[[#This Row],[Cantidad]] * TablaDatosEmpresa[[#This Row],[CosteAdquisicionPromedio]], 0)</f>
        <v>2168.5936170212772</v>
      </c>
      <c r="N173" s="3">
        <f>TablaDatosEmpresa[[#This Row],[Ingresos]]-TablaDatosEmpresa[[#This Row],[Coste_Vemta]]</f>
        <v>6676.6063829787236</v>
      </c>
    </row>
    <row r="174" spans="1:14" x14ac:dyDescent="0.3">
      <c r="A174">
        <v>173</v>
      </c>
      <c r="B174" s="1">
        <v>44587</v>
      </c>
      <c r="C174" t="s">
        <v>10</v>
      </c>
      <c r="D174" t="s">
        <v>14</v>
      </c>
      <c r="E174" t="s">
        <v>41</v>
      </c>
      <c r="F174">
        <v>-36</v>
      </c>
      <c r="G174" s="3">
        <v>0</v>
      </c>
      <c r="H174" s="3">
        <v>160.21</v>
      </c>
      <c r="I174" t="s">
        <v>10</v>
      </c>
      <c r="J174" t="s">
        <v>31</v>
      </c>
      <c r="K174" s="3">
        <f>IF(TablaDatosEmpresa[[#This Row],[Tipo_Movimiento]] = "Venta", -TablaDatosEmpresa[[#This Row],[Cantidad]] * TablaDatosEmpresa[[#This Row],[Precio_Venta_Unitario]], 0)</f>
        <v>5767.56</v>
      </c>
      <c r="L174" s="3">
        <f>AVERAGEIF(TablaDatosEmpresa[Nombre_Producto],TablaDatosEmpresa[[#This Row],[Nombre_Producto]],TablaDatosEmpresa[Costo_Unitario])</f>
        <v>38.917210440456756</v>
      </c>
      <c r="M174" s="3">
        <f>IF(TablaDatosEmpresa[[#This Row],[Tipo_Movimiento]] = "Venta", -TablaDatosEmpresa[[#This Row],[Cantidad]] * TablaDatosEmpresa[[#This Row],[CosteAdquisicionPromedio]], 0)</f>
        <v>1401.0195758564432</v>
      </c>
      <c r="N174" s="3">
        <f>TablaDatosEmpresa[[#This Row],[Ingresos]]-TablaDatosEmpresa[[#This Row],[Coste_Vemta]]</f>
        <v>4366.5404241435572</v>
      </c>
    </row>
    <row r="175" spans="1:14" x14ac:dyDescent="0.3">
      <c r="A175">
        <v>174</v>
      </c>
      <c r="B175" s="1">
        <v>44587</v>
      </c>
      <c r="C175" t="s">
        <v>24</v>
      </c>
      <c r="D175" t="s">
        <v>21</v>
      </c>
      <c r="E175" t="s">
        <v>22</v>
      </c>
      <c r="F175">
        <v>282</v>
      </c>
      <c r="G175" s="3">
        <v>25.23</v>
      </c>
      <c r="H175" s="3">
        <v>0</v>
      </c>
      <c r="I175" t="s">
        <v>24</v>
      </c>
      <c r="J175" t="s">
        <v>36</v>
      </c>
      <c r="K175" s="3">
        <f>IF(TablaDatosEmpresa[[#This Row],[Tipo_Movimiento]] = "Venta", -TablaDatosEmpresa[[#This Row],[Cantidad]] * TablaDatosEmpresa[[#This Row],[Precio_Venta_Unitario]], 0)</f>
        <v>0</v>
      </c>
      <c r="L175" s="3">
        <f>AVERAGEIF(TablaDatosEmpresa[Nombre_Producto],TablaDatosEmpresa[[#This Row],[Nombre_Producto]],TablaDatosEmpresa[Costo_Unitario])</f>
        <v>10.520482758620702</v>
      </c>
      <c r="M175" s="3">
        <f>IF(TablaDatosEmpresa[[#This Row],[Tipo_Movimiento]] = "Venta", -TablaDatosEmpresa[[#This Row],[Cantidad]] * TablaDatosEmpresa[[#This Row],[CosteAdquisicionPromedio]], 0)</f>
        <v>0</v>
      </c>
      <c r="N175" s="3">
        <f>TablaDatosEmpresa[[#This Row],[Ingresos]]-TablaDatosEmpresa[[#This Row],[Coste_Vemta]]</f>
        <v>0</v>
      </c>
    </row>
    <row r="176" spans="1:14" x14ac:dyDescent="0.3">
      <c r="A176">
        <v>175</v>
      </c>
      <c r="B176" s="1">
        <v>44587</v>
      </c>
      <c r="C176" t="s">
        <v>24</v>
      </c>
      <c r="D176" t="s">
        <v>21</v>
      </c>
      <c r="E176" t="s">
        <v>22</v>
      </c>
      <c r="F176">
        <v>186</v>
      </c>
      <c r="G176" s="3">
        <v>24.95</v>
      </c>
      <c r="H176" s="3">
        <v>0</v>
      </c>
      <c r="I176" t="s">
        <v>24</v>
      </c>
      <c r="J176" t="s">
        <v>36</v>
      </c>
      <c r="K176" s="3">
        <f>IF(TablaDatosEmpresa[[#This Row],[Tipo_Movimiento]] = "Venta", -TablaDatosEmpresa[[#This Row],[Cantidad]] * TablaDatosEmpresa[[#This Row],[Precio_Venta_Unitario]], 0)</f>
        <v>0</v>
      </c>
      <c r="L176" s="3">
        <f>AVERAGEIF(TablaDatosEmpresa[Nombre_Producto],TablaDatosEmpresa[[#This Row],[Nombre_Producto]],TablaDatosEmpresa[Costo_Unitario])</f>
        <v>10.520482758620702</v>
      </c>
      <c r="M176" s="3">
        <f>IF(TablaDatosEmpresa[[#This Row],[Tipo_Movimiento]] = "Venta", -TablaDatosEmpresa[[#This Row],[Cantidad]] * TablaDatosEmpresa[[#This Row],[CosteAdquisicionPromedio]], 0)</f>
        <v>0</v>
      </c>
      <c r="N176" s="3">
        <f>TablaDatosEmpresa[[#This Row],[Ingresos]]-TablaDatosEmpresa[[#This Row],[Coste_Vemta]]</f>
        <v>0</v>
      </c>
    </row>
    <row r="177" spans="1:14" x14ac:dyDescent="0.3">
      <c r="A177">
        <v>176</v>
      </c>
      <c r="B177" s="1">
        <v>44587</v>
      </c>
      <c r="C177" t="s">
        <v>24</v>
      </c>
      <c r="D177" t="s">
        <v>32</v>
      </c>
      <c r="E177" t="s">
        <v>33</v>
      </c>
      <c r="F177">
        <v>177</v>
      </c>
      <c r="G177" s="3">
        <v>119.92</v>
      </c>
      <c r="H177" s="3">
        <v>0</v>
      </c>
      <c r="I177" t="s">
        <v>24</v>
      </c>
      <c r="J177" t="s">
        <v>36</v>
      </c>
      <c r="K177" s="3">
        <f>IF(TablaDatosEmpresa[[#This Row],[Tipo_Movimiento]] = "Venta", -TablaDatosEmpresa[[#This Row],[Cantidad]] * TablaDatosEmpresa[[#This Row],[Precio_Venta_Unitario]], 0)</f>
        <v>0</v>
      </c>
      <c r="L177" s="3">
        <f>AVERAGEIF(TablaDatosEmpresa[Nombre_Producto],TablaDatosEmpresa[[#This Row],[Nombre_Producto]],TablaDatosEmpresa[Costo_Unitario])</f>
        <v>54.214840425531932</v>
      </c>
      <c r="M177" s="3">
        <f>IF(TablaDatosEmpresa[[#This Row],[Tipo_Movimiento]] = "Venta", -TablaDatosEmpresa[[#This Row],[Cantidad]] * TablaDatosEmpresa[[#This Row],[CosteAdquisicionPromedio]], 0)</f>
        <v>0</v>
      </c>
      <c r="N177" s="3">
        <f>TablaDatosEmpresa[[#This Row],[Ingresos]]-TablaDatosEmpresa[[#This Row],[Coste_Vemta]]</f>
        <v>0</v>
      </c>
    </row>
    <row r="178" spans="1:14" x14ac:dyDescent="0.3">
      <c r="A178">
        <v>177</v>
      </c>
      <c r="B178" s="1">
        <v>44587</v>
      </c>
      <c r="C178" t="s">
        <v>10</v>
      </c>
      <c r="D178" t="s">
        <v>21</v>
      </c>
      <c r="E178" t="s">
        <v>22</v>
      </c>
      <c r="F178">
        <v>-24</v>
      </c>
      <c r="G178" s="3">
        <v>0</v>
      </c>
      <c r="H178" s="3">
        <v>60.5</v>
      </c>
      <c r="I178" t="s">
        <v>10</v>
      </c>
      <c r="J178" t="s">
        <v>31</v>
      </c>
      <c r="K178" s="3">
        <f>IF(TablaDatosEmpresa[[#This Row],[Tipo_Movimiento]] = "Venta", -TablaDatosEmpresa[[#This Row],[Cantidad]] * TablaDatosEmpresa[[#This Row],[Precio_Venta_Unitario]], 0)</f>
        <v>1452</v>
      </c>
      <c r="L178" s="3">
        <f>AVERAGEIF(TablaDatosEmpresa[Nombre_Producto],TablaDatosEmpresa[[#This Row],[Nombre_Producto]],TablaDatosEmpresa[Costo_Unitario])</f>
        <v>10.520482758620702</v>
      </c>
      <c r="M178" s="3">
        <f>IF(TablaDatosEmpresa[[#This Row],[Tipo_Movimiento]] = "Venta", -TablaDatosEmpresa[[#This Row],[Cantidad]] * TablaDatosEmpresa[[#This Row],[CosteAdquisicionPromedio]], 0)</f>
        <v>252.49158620689684</v>
      </c>
      <c r="N178" s="3">
        <f>TablaDatosEmpresa[[#This Row],[Ingresos]]-TablaDatosEmpresa[[#This Row],[Coste_Vemta]]</f>
        <v>1199.508413793103</v>
      </c>
    </row>
    <row r="179" spans="1:14" x14ac:dyDescent="0.3">
      <c r="A179">
        <v>178</v>
      </c>
      <c r="B179" s="1">
        <v>44587</v>
      </c>
      <c r="C179" t="s">
        <v>10</v>
      </c>
      <c r="D179" t="s">
        <v>25</v>
      </c>
      <c r="E179" t="s">
        <v>43</v>
      </c>
      <c r="F179">
        <v>-8</v>
      </c>
      <c r="G179" s="3">
        <v>0</v>
      </c>
      <c r="H179" s="3">
        <v>94.16</v>
      </c>
      <c r="I179" t="s">
        <v>10</v>
      </c>
      <c r="J179" t="s">
        <v>23</v>
      </c>
      <c r="K179" s="3">
        <f>IF(TablaDatosEmpresa[[#This Row],[Tipo_Movimiento]] = "Venta", -TablaDatosEmpresa[[#This Row],[Cantidad]] * TablaDatosEmpresa[[#This Row],[Precio_Venta_Unitario]], 0)</f>
        <v>753.28</v>
      </c>
      <c r="L179" s="3">
        <f>AVERAGEIF(TablaDatosEmpresa[Nombre_Producto],TablaDatosEmpresa[[#This Row],[Nombre_Producto]],TablaDatosEmpresa[Costo_Unitario])</f>
        <v>18.458651685393257</v>
      </c>
      <c r="M179" s="3">
        <f>IF(TablaDatosEmpresa[[#This Row],[Tipo_Movimiento]] = "Venta", -TablaDatosEmpresa[[#This Row],[Cantidad]] * TablaDatosEmpresa[[#This Row],[CosteAdquisicionPromedio]], 0)</f>
        <v>147.66921348314605</v>
      </c>
      <c r="N179" s="3">
        <f>TablaDatosEmpresa[[#This Row],[Ingresos]]-TablaDatosEmpresa[[#This Row],[Coste_Vemta]]</f>
        <v>605.61078651685398</v>
      </c>
    </row>
    <row r="180" spans="1:14" x14ac:dyDescent="0.3">
      <c r="A180">
        <v>179</v>
      </c>
      <c r="B180" s="1">
        <v>44588</v>
      </c>
      <c r="C180" t="s">
        <v>10</v>
      </c>
      <c r="D180" t="s">
        <v>29</v>
      </c>
      <c r="E180" t="s">
        <v>30</v>
      </c>
      <c r="F180">
        <v>-14</v>
      </c>
      <c r="G180" s="3">
        <v>0</v>
      </c>
      <c r="H180" s="3">
        <v>79.34</v>
      </c>
      <c r="I180" t="s">
        <v>10</v>
      </c>
      <c r="J180" t="s">
        <v>35</v>
      </c>
      <c r="K180" s="3">
        <f>IF(TablaDatosEmpresa[[#This Row],[Tipo_Movimiento]] = "Venta", -TablaDatosEmpresa[[#This Row],[Cantidad]] * TablaDatosEmpresa[[#This Row],[Precio_Venta_Unitario]], 0)</f>
        <v>1110.76</v>
      </c>
      <c r="L180" s="3">
        <f>AVERAGEIF(TablaDatosEmpresa[Nombre_Producto],TablaDatosEmpresa[[#This Row],[Nombre_Producto]],TablaDatosEmpresa[Costo_Unitario])</f>
        <v>15.49574137931034</v>
      </c>
      <c r="M180" s="3">
        <f>IF(TablaDatosEmpresa[[#This Row],[Tipo_Movimiento]] = "Venta", -TablaDatosEmpresa[[#This Row],[Cantidad]] * TablaDatosEmpresa[[#This Row],[CosteAdquisicionPromedio]], 0)</f>
        <v>216.94037931034475</v>
      </c>
      <c r="N180" s="3">
        <f>TablaDatosEmpresa[[#This Row],[Ingresos]]-TablaDatosEmpresa[[#This Row],[Coste_Vemta]]</f>
        <v>893.81962068965527</v>
      </c>
    </row>
    <row r="181" spans="1:14" x14ac:dyDescent="0.3">
      <c r="A181">
        <v>180</v>
      </c>
      <c r="B181" s="1">
        <v>44588</v>
      </c>
      <c r="C181" t="s">
        <v>16</v>
      </c>
      <c r="D181" t="s">
        <v>19</v>
      </c>
      <c r="E181" t="s">
        <v>20</v>
      </c>
      <c r="F181">
        <v>94</v>
      </c>
      <c r="G181" s="3">
        <v>147.91999999999999</v>
      </c>
      <c r="H181" s="3">
        <v>0</v>
      </c>
      <c r="I181" t="s">
        <v>46</v>
      </c>
      <c r="J181" t="s">
        <v>18</v>
      </c>
      <c r="K181" s="3">
        <f>IF(TablaDatosEmpresa[[#This Row],[Tipo_Movimiento]] = "Venta", -TablaDatosEmpresa[[#This Row],[Cantidad]] * TablaDatosEmpresa[[#This Row],[Precio_Venta_Unitario]], 0)</f>
        <v>0</v>
      </c>
      <c r="L181" s="3">
        <f>AVERAGEIF(TablaDatosEmpresa[Nombre_Producto],TablaDatosEmpresa[[#This Row],[Nombre_Producto]],TablaDatosEmpresa[Costo_Unitario])</f>
        <v>66.956770642201846</v>
      </c>
      <c r="M181" s="3">
        <f>IF(TablaDatosEmpresa[[#This Row],[Tipo_Movimiento]] = "Venta", -TablaDatosEmpresa[[#This Row],[Cantidad]] * TablaDatosEmpresa[[#This Row],[CosteAdquisicionPromedio]], 0)</f>
        <v>0</v>
      </c>
      <c r="N181" s="3">
        <f>TablaDatosEmpresa[[#This Row],[Ingresos]]-TablaDatosEmpresa[[#This Row],[Coste_Vemta]]</f>
        <v>0</v>
      </c>
    </row>
    <row r="182" spans="1:14" x14ac:dyDescent="0.3">
      <c r="A182">
        <v>181</v>
      </c>
      <c r="B182" s="1">
        <v>44588</v>
      </c>
      <c r="C182" t="s">
        <v>10</v>
      </c>
      <c r="D182" t="s">
        <v>14</v>
      </c>
      <c r="E182" t="s">
        <v>41</v>
      </c>
      <c r="F182">
        <v>-7</v>
      </c>
      <c r="G182" s="3">
        <v>0</v>
      </c>
      <c r="H182" s="3">
        <v>159.61000000000001</v>
      </c>
      <c r="I182" t="s">
        <v>10</v>
      </c>
      <c r="J182" t="s">
        <v>35</v>
      </c>
      <c r="K182" s="3">
        <f>IF(TablaDatosEmpresa[[#This Row],[Tipo_Movimiento]] = "Venta", -TablaDatosEmpresa[[#This Row],[Cantidad]] * TablaDatosEmpresa[[#This Row],[Precio_Venta_Unitario]], 0)</f>
        <v>1117.27</v>
      </c>
      <c r="L182" s="3">
        <f>AVERAGEIF(TablaDatosEmpresa[Nombre_Producto],TablaDatosEmpresa[[#This Row],[Nombre_Producto]],TablaDatosEmpresa[Costo_Unitario])</f>
        <v>38.917210440456756</v>
      </c>
      <c r="M182" s="3">
        <f>IF(TablaDatosEmpresa[[#This Row],[Tipo_Movimiento]] = "Venta", -TablaDatosEmpresa[[#This Row],[Cantidad]] * TablaDatosEmpresa[[#This Row],[CosteAdquisicionPromedio]], 0)</f>
        <v>272.42047308319729</v>
      </c>
      <c r="N182" s="3">
        <f>TablaDatosEmpresa[[#This Row],[Ingresos]]-TablaDatosEmpresa[[#This Row],[Coste_Vemta]]</f>
        <v>844.84952691680269</v>
      </c>
    </row>
    <row r="183" spans="1:14" x14ac:dyDescent="0.3">
      <c r="A183">
        <v>182</v>
      </c>
      <c r="B183" s="1">
        <v>44588</v>
      </c>
      <c r="C183" t="s">
        <v>10</v>
      </c>
      <c r="D183" t="s">
        <v>32</v>
      </c>
      <c r="E183" t="s">
        <v>33</v>
      </c>
      <c r="F183">
        <v>-11</v>
      </c>
      <c r="G183" s="3">
        <v>0</v>
      </c>
      <c r="H183" s="3">
        <v>220.86</v>
      </c>
      <c r="I183" t="s">
        <v>10</v>
      </c>
      <c r="J183" t="s">
        <v>35</v>
      </c>
      <c r="K183" s="3">
        <f>IF(TablaDatosEmpresa[[#This Row],[Tipo_Movimiento]] = "Venta", -TablaDatosEmpresa[[#This Row],[Cantidad]] * TablaDatosEmpresa[[#This Row],[Precio_Venta_Unitario]], 0)</f>
        <v>2429.46</v>
      </c>
      <c r="L183" s="3">
        <f>AVERAGEIF(TablaDatosEmpresa[Nombre_Producto],TablaDatosEmpresa[[#This Row],[Nombre_Producto]],TablaDatosEmpresa[Costo_Unitario])</f>
        <v>54.214840425531932</v>
      </c>
      <c r="M183" s="3">
        <f>IF(TablaDatosEmpresa[[#This Row],[Tipo_Movimiento]] = "Venta", -TablaDatosEmpresa[[#This Row],[Cantidad]] * TablaDatosEmpresa[[#This Row],[CosteAdquisicionPromedio]], 0)</f>
        <v>596.36324468085127</v>
      </c>
      <c r="N183" s="3">
        <f>TablaDatosEmpresa[[#This Row],[Ingresos]]-TablaDatosEmpresa[[#This Row],[Coste_Vemta]]</f>
        <v>1833.0967553191488</v>
      </c>
    </row>
    <row r="184" spans="1:14" x14ac:dyDescent="0.3">
      <c r="A184">
        <v>183</v>
      </c>
      <c r="B184" s="1">
        <v>44588</v>
      </c>
      <c r="C184" t="s">
        <v>10</v>
      </c>
      <c r="D184" t="s">
        <v>34</v>
      </c>
      <c r="E184" t="s">
        <v>45</v>
      </c>
      <c r="F184">
        <v>-19</v>
      </c>
      <c r="G184" s="3">
        <v>0</v>
      </c>
      <c r="H184" s="3">
        <v>348.86</v>
      </c>
      <c r="I184" t="s">
        <v>10</v>
      </c>
      <c r="J184" t="s">
        <v>13</v>
      </c>
      <c r="K184" s="3">
        <f>IF(TablaDatosEmpresa[[#This Row],[Tipo_Movimiento]] = "Venta", -TablaDatosEmpresa[[#This Row],[Cantidad]] * TablaDatosEmpresa[[#This Row],[Precio_Venta_Unitario]], 0)</f>
        <v>6628.34</v>
      </c>
      <c r="L184" s="3">
        <f>AVERAGEIF(TablaDatosEmpresa[Nombre_Producto],TablaDatosEmpresa[[#This Row],[Nombre_Producto]],TablaDatosEmpresa[Costo_Unitario])</f>
        <v>81.910562499999997</v>
      </c>
      <c r="M184" s="3">
        <f>IF(TablaDatosEmpresa[[#This Row],[Tipo_Movimiento]] = "Venta", -TablaDatosEmpresa[[#This Row],[Cantidad]] * TablaDatosEmpresa[[#This Row],[CosteAdquisicionPromedio]], 0)</f>
        <v>1556.3006874999999</v>
      </c>
      <c r="N184" s="3">
        <f>TablaDatosEmpresa[[#This Row],[Ingresos]]-TablaDatosEmpresa[[#This Row],[Coste_Vemta]]</f>
        <v>5072.0393125000001</v>
      </c>
    </row>
    <row r="185" spans="1:14" x14ac:dyDescent="0.3">
      <c r="A185">
        <v>184</v>
      </c>
      <c r="B185" s="1">
        <v>44588</v>
      </c>
      <c r="C185" t="s">
        <v>16</v>
      </c>
      <c r="D185" t="s">
        <v>19</v>
      </c>
      <c r="E185" t="s">
        <v>20</v>
      </c>
      <c r="F185">
        <v>87</v>
      </c>
      <c r="G185" s="3">
        <v>151.9</v>
      </c>
      <c r="H185" s="3">
        <v>0</v>
      </c>
      <c r="I185" t="s">
        <v>46</v>
      </c>
      <c r="J185" t="s">
        <v>18</v>
      </c>
      <c r="K185" s="3">
        <f>IF(TablaDatosEmpresa[[#This Row],[Tipo_Movimiento]] = "Venta", -TablaDatosEmpresa[[#This Row],[Cantidad]] * TablaDatosEmpresa[[#This Row],[Precio_Venta_Unitario]], 0)</f>
        <v>0</v>
      </c>
      <c r="L185" s="3">
        <f>AVERAGEIF(TablaDatosEmpresa[Nombre_Producto],TablaDatosEmpresa[[#This Row],[Nombre_Producto]],TablaDatosEmpresa[Costo_Unitario])</f>
        <v>66.956770642201846</v>
      </c>
      <c r="M185" s="3">
        <f>IF(TablaDatosEmpresa[[#This Row],[Tipo_Movimiento]] = "Venta", -TablaDatosEmpresa[[#This Row],[Cantidad]] * TablaDatosEmpresa[[#This Row],[CosteAdquisicionPromedio]], 0)</f>
        <v>0</v>
      </c>
      <c r="N185" s="3">
        <f>TablaDatosEmpresa[[#This Row],[Ingresos]]-TablaDatosEmpresa[[#This Row],[Coste_Vemta]]</f>
        <v>0</v>
      </c>
    </row>
    <row r="186" spans="1:14" x14ac:dyDescent="0.3">
      <c r="A186">
        <v>185</v>
      </c>
      <c r="B186" s="1">
        <v>44589</v>
      </c>
      <c r="C186" t="s">
        <v>24</v>
      </c>
      <c r="D186" t="s">
        <v>11</v>
      </c>
      <c r="E186" t="s">
        <v>12</v>
      </c>
      <c r="F186">
        <v>183</v>
      </c>
      <c r="G186" s="3">
        <v>66.03</v>
      </c>
      <c r="H186" s="3">
        <v>0</v>
      </c>
      <c r="I186" t="s">
        <v>24</v>
      </c>
      <c r="J186" t="s">
        <v>28</v>
      </c>
      <c r="K186" s="3">
        <f>IF(TablaDatosEmpresa[[#This Row],[Tipo_Movimiento]] = "Venta", -TablaDatosEmpresa[[#This Row],[Cantidad]] * TablaDatosEmpresa[[#This Row],[Precio_Venta_Unitario]], 0)</f>
        <v>0</v>
      </c>
      <c r="L186" s="3">
        <f>AVERAGEIF(TablaDatosEmpresa[Nombre_Producto],TablaDatosEmpresa[[#This Row],[Nombre_Producto]],TablaDatosEmpresa[Costo_Unitario])</f>
        <v>28.701865793780652</v>
      </c>
      <c r="M186" s="3">
        <f>IF(TablaDatosEmpresa[[#This Row],[Tipo_Movimiento]] = "Venta", -TablaDatosEmpresa[[#This Row],[Cantidad]] * TablaDatosEmpresa[[#This Row],[CosteAdquisicionPromedio]], 0)</f>
        <v>0</v>
      </c>
      <c r="N186" s="3">
        <f>TablaDatosEmpresa[[#This Row],[Ingresos]]-TablaDatosEmpresa[[#This Row],[Coste_Vemta]]</f>
        <v>0</v>
      </c>
    </row>
    <row r="187" spans="1:14" x14ac:dyDescent="0.3">
      <c r="A187">
        <v>186</v>
      </c>
      <c r="B187" s="1">
        <v>44589</v>
      </c>
      <c r="C187" t="s">
        <v>10</v>
      </c>
      <c r="D187" t="s">
        <v>17</v>
      </c>
      <c r="E187" t="s">
        <v>42</v>
      </c>
      <c r="F187">
        <v>-45</v>
      </c>
      <c r="G187" s="3">
        <v>0</v>
      </c>
      <c r="H187" s="3">
        <v>903.72</v>
      </c>
      <c r="I187" t="s">
        <v>10</v>
      </c>
      <c r="J187" t="s">
        <v>13</v>
      </c>
      <c r="K187" s="3">
        <f>IF(TablaDatosEmpresa[[#This Row],[Tipo_Movimiento]] = "Venta", -TablaDatosEmpresa[[#This Row],[Cantidad]] * TablaDatosEmpresa[[#This Row],[Precio_Venta_Unitario]], 0)</f>
        <v>40667.4</v>
      </c>
      <c r="L187" s="3">
        <f>AVERAGEIF(TablaDatosEmpresa[Nombre_Producto],TablaDatosEmpresa[[#This Row],[Nombre_Producto]],TablaDatosEmpresa[Costo_Unitario])</f>
        <v>206.67616747181975</v>
      </c>
      <c r="M187" s="3">
        <f>IF(TablaDatosEmpresa[[#This Row],[Tipo_Movimiento]] = "Venta", -TablaDatosEmpresa[[#This Row],[Cantidad]] * TablaDatosEmpresa[[#This Row],[CosteAdquisicionPromedio]], 0)</f>
        <v>9300.4275362318895</v>
      </c>
      <c r="N187" s="3">
        <f>TablaDatosEmpresa[[#This Row],[Ingresos]]-TablaDatosEmpresa[[#This Row],[Coste_Vemta]]</f>
        <v>31366.972463768114</v>
      </c>
    </row>
    <row r="188" spans="1:14" x14ac:dyDescent="0.3">
      <c r="A188">
        <v>187</v>
      </c>
      <c r="B188" s="1">
        <v>44589</v>
      </c>
      <c r="C188" t="s">
        <v>10</v>
      </c>
      <c r="D188" t="s">
        <v>14</v>
      </c>
      <c r="E188" t="s">
        <v>41</v>
      </c>
      <c r="F188">
        <v>-48</v>
      </c>
      <c r="G188" s="3">
        <v>0</v>
      </c>
      <c r="H188" s="3">
        <v>160.96</v>
      </c>
      <c r="I188" t="s">
        <v>10</v>
      </c>
      <c r="J188" t="s">
        <v>13</v>
      </c>
      <c r="K188" s="3">
        <f>IF(TablaDatosEmpresa[[#This Row],[Tipo_Movimiento]] = "Venta", -TablaDatosEmpresa[[#This Row],[Cantidad]] * TablaDatosEmpresa[[#This Row],[Precio_Venta_Unitario]], 0)</f>
        <v>7726.08</v>
      </c>
      <c r="L188" s="3">
        <f>AVERAGEIF(TablaDatosEmpresa[Nombre_Producto],TablaDatosEmpresa[[#This Row],[Nombre_Producto]],TablaDatosEmpresa[Costo_Unitario])</f>
        <v>38.917210440456756</v>
      </c>
      <c r="M188" s="3">
        <f>IF(TablaDatosEmpresa[[#This Row],[Tipo_Movimiento]] = "Venta", -TablaDatosEmpresa[[#This Row],[Cantidad]] * TablaDatosEmpresa[[#This Row],[CosteAdquisicionPromedio]], 0)</f>
        <v>1868.0261011419243</v>
      </c>
      <c r="N188" s="3">
        <f>TablaDatosEmpresa[[#This Row],[Ingresos]]-TablaDatosEmpresa[[#This Row],[Coste_Vemta]]</f>
        <v>5858.0538988580756</v>
      </c>
    </row>
    <row r="189" spans="1:14" x14ac:dyDescent="0.3">
      <c r="A189">
        <v>188</v>
      </c>
      <c r="B189" s="1">
        <v>44589</v>
      </c>
      <c r="C189" t="s">
        <v>10</v>
      </c>
      <c r="D189" t="s">
        <v>19</v>
      </c>
      <c r="E189" t="s">
        <v>20</v>
      </c>
      <c r="F189">
        <v>-32</v>
      </c>
      <c r="G189" s="3">
        <v>0</v>
      </c>
      <c r="H189" s="3">
        <v>297.63</v>
      </c>
      <c r="I189" t="s">
        <v>10</v>
      </c>
      <c r="J189" t="s">
        <v>23</v>
      </c>
      <c r="K189" s="3">
        <f>IF(TablaDatosEmpresa[[#This Row],[Tipo_Movimiento]] = "Venta", -TablaDatosEmpresa[[#This Row],[Cantidad]] * TablaDatosEmpresa[[#This Row],[Precio_Venta_Unitario]], 0)</f>
        <v>9524.16</v>
      </c>
      <c r="L189" s="3">
        <f>AVERAGEIF(TablaDatosEmpresa[Nombre_Producto],TablaDatosEmpresa[[#This Row],[Nombre_Producto]],TablaDatosEmpresa[Costo_Unitario])</f>
        <v>66.956770642201846</v>
      </c>
      <c r="M189" s="3">
        <f>IF(TablaDatosEmpresa[[#This Row],[Tipo_Movimiento]] = "Venta", -TablaDatosEmpresa[[#This Row],[Cantidad]] * TablaDatosEmpresa[[#This Row],[CosteAdquisicionPromedio]], 0)</f>
        <v>2142.6166605504591</v>
      </c>
      <c r="N189" s="3">
        <f>TablaDatosEmpresa[[#This Row],[Ingresos]]-TablaDatosEmpresa[[#This Row],[Coste_Vemta]]</f>
        <v>7381.5433394495412</v>
      </c>
    </row>
    <row r="190" spans="1:14" x14ac:dyDescent="0.3">
      <c r="A190">
        <v>189</v>
      </c>
      <c r="B190" s="1">
        <v>44589</v>
      </c>
      <c r="C190" t="s">
        <v>10</v>
      </c>
      <c r="D190" t="s">
        <v>34</v>
      </c>
      <c r="E190" t="s">
        <v>45</v>
      </c>
      <c r="F190">
        <v>-12</v>
      </c>
      <c r="G190" s="3">
        <v>0</v>
      </c>
      <c r="H190" s="3">
        <v>350.15</v>
      </c>
      <c r="I190" t="s">
        <v>10</v>
      </c>
      <c r="J190" t="s">
        <v>31</v>
      </c>
      <c r="K190" s="3">
        <f>IF(TablaDatosEmpresa[[#This Row],[Tipo_Movimiento]] = "Venta", -TablaDatosEmpresa[[#This Row],[Cantidad]] * TablaDatosEmpresa[[#This Row],[Precio_Venta_Unitario]], 0)</f>
        <v>4201.7999999999993</v>
      </c>
      <c r="L190" s="3">
        <f>AVERAGEIF(TablaDatosEmpresa[Nombre_Producto],TablaDatosEmpresa[[#This Row],[Nombre_Producto]],TablaDatosEmpresa[Costo_Unitario])</f>
        <v>81.910562499999997</v>
      </c>
      <c r="M190" s="3">
        <f>IF(TablaDatosEmpresa[[#This Row],[Tipo_Movimiento]] = "Venta", -TablaDatosEmpresa[[#This Row],[Cantidad]] * TablaDatosEmpresa[[#This Row],[CosteAdquisicionPromedio]], 0)</f>
        <v>982.92674999999997</v>
      </c>
      <c r="N190" s="3">
        <f>TablaDatosEmpresa[[#This Row],[Ingresos]]-TablaDatosEmpresa[[#This Row],[Coste_Vemta]]</f>
        <v>3218.8732499999992</v>
      </c>
    </row>
    <row r="191" spans="1:14" x14ac:dyDescent="0.3">
      <c r="A191">
        <v>190</v>
      </c>
      <c r="B191" s="1">
        <v>44589</v>
      </c>
      <c r="C191" t="s">
        <v>24</v>
      </c>
      <c r="D191" t="s">
        <v>21</v>
      </c>
      <c r="E191" t="s">
        <v>22</v>
      </c>
      <c r="F191">
        <v>51</v>
      </c>
      <c r="G191" s="3">
        <v>24.89</v>
      </c>
      <c r="H191" s="3">
        <v>0</v>
      </c>
      <c r="I191" t="s">
        <v>24</v>
      </c>
      <c r="J191" t="s">
        <v>28</v>
      </c>
      <c r="K191" s="3">
        <f>IF(TablaDatosEmpresa[[#This Row],[Tipo_Movimiento]] = "Venta", -TablaDatosEmpresa[[#This Row],[Cantidad]] * TablaDatosEmpresa[[#This Row],[Precio_Venta_Unitario]], 0)</f>
        <v>0</v>
      </c>
      <c r="L191" s="3">
        <f>AVERAGEIF(TablaDatosEmpresa[Nombre_Producto],TablaDatosEmpresa[[#This Row],[Nombre_Producto]],TablaDatosEmpresa[Costo_Unitario])</f>
        <v>10.520482758620702</v>
      </c>
      <c r="M191" s="3">
        <f>IF(TablaDatosEmpresa[[#This Row],[Tipo_Movimiento]] = "Venta", -TablaDatosEmpresa[[#This Row],[Cantidad]] * TablaDatosEmpresa[[#This Row],[CosteAdquisicionPromedio]], 0)</f>
        <v>0</v>
      </c>
      <c r="N191" s="3">
        <f>TablaDatosEmpresa[[#This Row],[Ingresos]]-TablaDatosEmpresa[[#This Row],[Coste_Vemta]]</f>
        <v>0</v>
      </c>
    </row>
    <row r="192" spans="1:14" x14ac:dyDescent="0.3">
      <c r="A192">
        <v>191</v>
      </c>
      <c r="B192" s="1">
        <v>44589</v>
      </c>
      <c r="C192" t="s">
        <v>10</v>
      </c>
      <c r="D192" t="s">
        <v>27</v>
      </c>
      <c r="E192" t="s">
        <v>44</v>
      </c>
      <c r="F192">
        <v>-44</v>
      </c>
      <c r="G192" s="3">
        <v>0</v>
      </c>
      <c r="H192" s="3">
        <v>498.16</v>
      </c>
      <c r="I192" t="s">
        <v>10</v>
      </c>
      <c r="J192" t="s">
        <v>13</v>
      </c>
      <c r="K192" s="3">
        <f>IF(TablaDatosEmpresa[[#This Row],[Tipo_Movimiento]] = "Venta", -TablaDatosEmpresa[[#This Row],[Cantidad]] * TablaDatosEmpresa[[#This Row],[Precio_Venta_Unitario]], 0)</f>
        <v>21919.040000000001</v>
      </c>
      <c r="L192" s="3">
        <f>AVERAGEIF(TablaDatosEmpresa[Nombre_Producto],TablaDatosEmpresa[[#This Row],[Nombre_Producto]],TablaDatosEmpresa[Costo_Unitario])</f>
        <v>111.99406451612904</v>
      </c>
      <c r="M192" s="3">
        <f>IF(TablaDatosEmpresa[[#This Row],[Tipo_Movimiento]] = "Venta", -TablaDatosEmpresa[[#This Row],[Cantidad]] * TablaDatosEmpresa[[#This Row],[CosteAdquisicionPromedio]], 0)</f>
        <v>4927.738838709678</v>
      </c>
      <c r="N192" s="3">
        <f>TablaDatosEmpresa[[#This Row],[Ingresos]]-TablaDatosEmpresa[[#This Row],[Coste_Vemta]]</f>
        <v>16991.301161290321</v>
      </c>
    </row>
    <row r="193" spans="1:14" x14ac:dyDescent="0.3">
      <c r="A193">
        <v>192</v>
      </c>
      <c r="B193" s="1">
        <v>44590</v>
      </c>
      <c r="C193" t="s">
        <v>16</v>
      </c>
      <c r="D193" t="s">
        <v>17</v>
      </c>
      <c r="E193" t="s">
        <v>42</v>
      </c>
      <c r="F193">
        <v>63</v>
      </c>
      <c r="G193" s="3">
        <v>455.61</v>
      </c>
      <c r="H193" s="3">
        <v>0</v>
      </c>
      <c r="I193" t="s">
        <v>46</v>
      </c>
      <c r="J193" t="s">
        <v>18</v>
      </c>
      <c r="K193" s="3">
        <f>IF(TablaDatosEmpresa[[#This Row],[Tipo_Movimiento]] = "Venta", -TablaDatosEmpresa[[#This Row],[Cantidad]] * TablaDatosEmpresa[[#This Row],[Precio_Venta_Unitario]], 0)</f>
        <v>0</v>
      </c>
      <c r="L193" s="3">
        <f>AVERAGEIF(TablaDatosEmpresa[Nombre_Producto],TablaDatosEmpresa[[#This Row],[Nombre_Producto]],TablaDatosEmpresa[Costo_Unitario])</f>
        <v>206.67616747181975</v>
      </c>
      <c r="M193" s="3">
        <f>IF(TablaDatosEmpresa[[#This Row],[Tipo_Movimiento]] = "Venta", -TablaDatosEmpresa[[#This Row],[Cantidad]] * TablaDatosEmpresa[[#This Row],[CosteAdquisicionPromedio]], 0)</f>
        <v>0</v>
      </c>
      <c r="N193" s="3">
        <f>TablaDatosEmpresa[[#This Row],[Ingresos]]-TablaDatosEmpresa[[#This Row],[Coste_Vemta]]</f>
        <v>0</v>
      </c>
    </row>
    <row r="194" spans="1:14" x14ac:dyDescent="0.3">
      <c r="A194">
        <v>193</v>
      </c>
      <c r="B194" s="1">
        <v>44590</v>
      </c>
      <c r="C194" t="s">
        <v>10</v>
      </c>
      <c r="D194" t="s">
        <v>32</v>
      </c>
      <c r="E194" t="s">
        <v>33</v>
      </c>
      <c r="F194">
        <v>-27</v>
      </c>
      <c r="G194" s="3">
        <v>0</v>
      </c>
      <c r="H194" s="3">
        <v>220.01</v>
      </c>
      <c r="I194" t="s">
        <v>10</v>
      </c>
      <c r="J194" t="s">
        <v>13</v>
      </c>
      <c r="K194" s="3">
        <f>IF(TablaDatosEmpresa[[#This Row],[Tipo_Movimiento]] = "Venta", -TablaDatosEmpresa[[#This Row],[Cantidad]] * TablaDatosEmpresa[[#This Row],[Precio_Venta_Unitario]], 0)</f>
        <v>5940.2699999999995</v>
      </c>
      <c r="L194" s="3">
        <f>AVERAGEIF(TablaDatosEmpresa[Nombre_Producto],TablaDatosEmpresa[[#This Row],[Nombre_Producto]],TablaDatosEmpresa[Costo_Unitario])</f>
        <v>54.214840425531932</v>
      </c>
      <c r="M194" s="3">
        <f>IF(TablaDatosEmpresa[[#This Row],[Tipo_Movimiento]] = "Venta", -TablaDatosEmpresa[[#This Row],[Cantidad]] * TablaDatosEmpresa[[#This Row],[CosteAdquisicionPromedio]], 0)</f>
        <v>1463.8006914893622</v>
      </c>
      <c r="N194" s="3">
        <f>TablaDatosEmpresa[[#This Row],[Ingresos]]-TablaDatosEmpresa[[#This Row],[Coste_Vemta]]</f>
        <v>4476.4693085106373</v>
      </c>
    </row>
    <row r="195" spans="1:14" x14ac:dyDescent="0.3">
      <c r="A195">
        <v>194</v>
      </c>
      <c r="B195" s="1">
        <v>44590</v>
      </c>
      <c r="C195" t="s">
        <v>10</v>
      </c>
      <c r="D195" t="s">
        <v>34</v>
      </c>
      <c r="E195" t="s">
        <v>45</v>
      </c>
      <c r="F195">
        <v>-12</v>
      </c>
      <c r="G195" s="3">
        <v>0</v>
      </c>
      <c r="H195" s="3">
        <v>352.92</v>
      </c>
      <c r="I195" t="s">
        <v>10</v>
      </c>
      <c r="J195" t="s">
        <v>35</v>
      </c>
      <c r="K195" s="3">
        <f>IF(TablaDatosEmpresa[[#This Row],[Tipo_Movimiento]] = "Venta", -TablaDatosEmpresa[[#This Row],[Cantidad]] * TablaDatosEmpresa[[#This Row],[Precio_Venta_Unitario]], 0)</f>
        <v>4235.04</v>
      </c>
      <c r="L195" s="3">
        <f>AVERAGEIF(TablaDatosEmpresa[Nombre_Producto],TablaDatosEmpresa[[#This Row],[Nombre_Producto]],TablaDatosEmpresa[Costo_Unitario])</f>
        <v>81.910562499999997</v>
      </c>
      <c r="M195" s="3">
        <f>IF(TablaDatosEmpresa[[#This Row],[Tipo_Movimiento]] = "Venta", -TablaDatosEmpresa[[#This Row],[Cantidad]] * TablaDatosEmpresa[[#This Row],[CosteAdquisicionPromedio]], 0)</f>
        <v>982.92674999999997</v>
      </c>
      <c r="N195" s="3">
        <f>TablaDatosEmpresa[[#This Row],[Ingresos]]-TablaDatosEmpresa[[#This Row],[Coste_Vemta]]</f>
        <v>3252.1132499999999</v>
      </c>
    </row>
    <row r="196" spans="1:14" x14ac:dyDescent="0.3">
      <c r="A196">
        <v>195</v>
      </c>
      <c r="B196" s="1">
        <v>44590</v>
      </c>
      <c r="C196" t="s">
        <v>10</v>
      </c>
      <c r="D196" t="s">
        <v>32</v>
      </c>
      <c r="E196" t="s">
        <v>33</v>
      </c>
      <c r="F196">
        <v>-27</v>
      </c>
      <c r="G196" s="3">
        <v>0</v>
      </c>
      <c r="H196" s="3">
        <v>222.18</v>
      </c>
      <c r="I196" t="s">
        <v>10</v>
      </c>
      <c r="J196" t="s">
        <v>15</v>
      </c>
      <c r="K196" s="3">
        <f>IF(TablaDatosEmpresa[[#This Row],[Tipo_Movimiento]] = "Venta", -TablaDatosEmpresa[[#This Row],[Cantidad]] * TablaDatosEmpresa[[#This Row],[Precio_Venta_Unitario]], 0)</f>
        <v>5998.8600000000006</v>
      </c>
      <c r="L196" s="3">
        <f>AVERAGEIF(TablaDatosEmpresa[Nombre_Producto],TablaDatosEmpresa[[#This Row],[Nombre_Producto]],TablaDatosEmpresa[Costo_Unitario])</f>
        <v>54.214840425531932</v>
      </c>
      <c r="M196" s="3">
        <f>IF(TablaDatosEmpresa[[#This Row],[Tipo_Movimiento]] = "Venta", -TablaDatosEmpresa[[#This Row],[Cantidad]] * TablaDatosEmpresa[[#This Row],[CosteAdquisicionPromedio]], 0)</f>
        <v>1463.8006914893622</v>
      </c>
      <c r="N196" s="3">
        <f>TablaDatosEmpresa[[#This Row],[Ingresos]]-TablaDatosEmpresa[[#This Row],[Coste_Vemta]]</f>
        <v>4535.0593085106384</v>
      </c>
    </row>
    <row r="197" spans="1:14" x14ac:dyDescent="0.3">
      <c r="A197">
        <v>196</v>
      </c>
      <c r="B197" s="1">
        <v>44590</v>
      </c>
      <c r="C197" t="s">
        <v>10</v>
      </c>
      <c r="D197" t="s">
        <v>25</v>
      </c>
      <c r="E197" t="s">
        <v>43</v>
      </c>
      <c r="F197">
        <v>-19</v>
      </c>
      <c r="G197" s="3">
        <v>0</v>
      </c>
      <c r="H197" s="3">
        <v>95.19</v>
      </c>
      <c r="I197" t="s">
        <v>10</v>
      </c>
      <c r="J197" t="s">
        <v>31</v>
      </c>
      <c r="K197" s="3">
        <f>IF(TablaDatosEmpresa[[#This Row],[Tipo_Movimiento]] = "Venta", -TablaDatosEmpresa[[#This Row],[Cantidad]] * TablaDatosEmpresa[[#This Row],[Precio_Venta_Unitario]], 0)</f>
        <v>1808.61</v>
      </c>
      <c r="L197" s="3">
        <f>AVERAGEIF(TablaDatosEmpresa[Nombre_Producto],TablaDatosEmpresa[[#This Row],[Nombre_Producto]],TablaDatosEmpresa[Costo_Unitario])</f>
        <v>18.458651685393257</v>
      </c>
      <c r="M197" s="3">
        <f>IF(TablaDatosEmpresa[[#This Row],[Tipo_Movimiento]] = "Venta", -TablaDatosEmpresa[[#This Row],[Cantidad]] * TablaDatosEmpresa[[#This Row],[CosteAdquisicionPromedio]], 0)</f>
        <v>350.71438202247185</v>
      </c>
      <c r="N197" s="3">
        <f>TablaDatosEmpresa[[#This Row],[Ingresos]]-TablaDatosEmpresa[[#This Row],[Coste_Vemta]]</f>
        <v>1457.895617977528</v>
      </c>
    </row>
    <row r="198" spans="1:14" x14ac:dyDescent="0.3">
      <c r="A198">
        <v>197</v>
      </c>
      <c r="B198" s="1">
        <v>44590</v>
      </c>
      <c r="C198" t="s">
        <v>10</v>
      </c>
      <c r="D198" t="s">
        <v>11</v>
      </c>
      <c r="E198" t="s">
        <v>12</v>
      </c>
      <c r="F198">
        <v>-48</v>
      </c>
      <c r="G198" s="3">
        <v>0</v>
      </c>
      <c r="H198" s="3">
        <v>129.41</v>
      </c>
      <c r="I198" t="s">
        <v>10</v>
      </c>
      <c r="J198" t="s">
        <v>23</v>
      </c>
      <c r="K198" s="3">
        <f>IF(TablaDatosEmpresa[[#This Row],[Tipo_Movimiento]] = "Venta", -TablaDatosEmpresa[[#This Row],[Cantidad]] * TablaDatosEmpresa[[#This Row],[Precio_Venta_Unitario]], 0)</f>
        <v>6211.68</v>
      </c>
      <c r="L198" s="3">
        <f>AVERAGEIF(TablaDatosEmpresa[Nombre_Producto],TablaDatosEmpresa[[#This Row],[Nombre_Producto]],TablaDatosEmpresa[Costo_Unitario])</f>
        <v>28.701865793780652</v>
      </c>
      <c r="M198" s="3">
        <f>IF(TablaDatosEmpresa[[#This Row],[Tipo_Movimiento]] = "Venta", -TablaDatosEmpresa[[#This Row],[Cantidad]] * TablaDatosEmpresa[[#This Row],[CosteAdquisicionPromedio]], 0)</f>
        <v>1377.6895581014712</v>
      </c>
      <c r="N198" s="3">
        <f>TablaDatosEmpresa[[#This Row],[Ingresos]]-TablaDatosEmpresa[[#This Row],[Coste_Vemta]]</f>
        <v>4833.9904418985288</v>
      </c>
    </row>
    <row r="199" spans="1:14" x14ac:dyDescent="0.3">
      <c r="A199">
        <v>198</v>
      </c>
      <c r="B199" s="1">
        <v>44590</v>
      </c>
      <c r="C199" t="s">
        <v>10</v>
      </c>
      <c r="D199" t="s">
        <v>21</v>
      </c>
      <c r="E199" t="s">
        <v>22</v>
      </c>
      <c r="F199">
        <v>-29</v>
      </c>
      <c r="G199" s="3">
        <v>0</v>
      </c>
      <c r="H199" s="3">
        <v>59.97</v>
      </c>
      <c r="I199" t="s">
        <v>10</v>
      </c>
      <c r="J199" t="s">
        <v>23</v>
      </c>
      <c r="K199" s="3">
        <f>IF(TablaDatosEmpresa[[#This Row],[Tipo_Movimiento]] = "Venta", -TablaDatosEmpresa[[#This Row],[Cantidad]] * TablaDatosEmpresa[[#This Row],[Precio_Venta_Unitario]], 0)</f>
        <v>1739.1299999999999</v>
      </c>
      <c r="L199" s="3">
        <f>AVERAGEIF(TablaDatosEmpresa[Nombre_Producto],TablaDatosEmpresa[[#This Row],[Nombre_Producto]],TablaDatosEmpresa[Costo_Unitario])</f>
        <v>10.520482758620702</v>
      </c>
      <c r="M199" s="3">
        <f>IF(TablaDatosEmpresa[[#This Row],[Tipo_Movimiento]] = "Venta", -TablaDatosEmpresa[[#This Row],[Cantidad]] * TablaDatosEmpresa[[#This Row],[CosteAdquisicionPromedio]], 0)</f>
        <v>305.09400000000034</v>
      </c>
      <c r="N199" s="3">
        <f>TablaDatosEmpresa[[#This Row],[Ingresos]]-TablaDatosEmpresa[[#This Row],[Coste_Vemta]]</f>
        <v>1434.0359999999996</v>
      </c>
    </row>
    <row r="200" spans="1:14" x14ac:dyDescent="0.3">
      <c r="A200">
        <v>199</v>
      </c>
      <c r="B200" s="1">
        <v>44591</v>
      </c>
      <c r="C200" t="s">
        <v>10</v>
      </c>
      <c r="D200" t="s">
        <v>29</v>
      </c>
      <c r="E200" t="s">
        <v>30</v>
      </c>
      <c r="F200">
        <v>-19</v>
      </c>
      <c r="G200" s="3">
        <v>0</v>
      </c>
      <c r="H200" s="3">
        <v>79.53</v>
      </c>
      <c r="I200" t="s">
        <v>10</v>
      </c>
      <c r="J200" t="s">
        <v>31</v>
      </c>
      <c r="K200" s="3">
        <f>IF(TablaDatosEmpresa[[#This Row],[Tipo_Movimiento]] = "Venta", -TablaDatosEmpresa[[#This Row],[Cantidad]] * TablaDatosEmpresa[[#This Row],[Precio_Venta_Unitario]], 0)</f>
        <v>1511.07</v>
      </c>
      <c r="L200" s="3">
        <f>AVERAGEIF(TablaDatosEmpresa[Nombre_Producto],TablaDatosEmpresa[[#This Row],[Nombre_Producto]],TablaDatosEmpresa[Costo_Unitario])</f>
        <v>15.49574137931034</v>
      </c>
      <c r="M200" s="3">
        <f>IF(TablaDatosEmpresa[[#This Row],[Tipo_Movimiento]] = "Venta", -TablaDatosEmpresa[[#This Row],[Cantidad]] * TablaDatosEmpresa[[#This Row],[CosteAdquisicionPromedio]], 0)</f>
        <v>294.41908620689645</v>
      </c>
      <c r="N200" s="3">
        <f>TablaDatosEmpresa[[#This Row],[Ingresos]]-TablaDatosEmpresa[[#This Row],[Coste_Vemta]]</f>
        <v>1216.6509137931034</v>
      </c>
    </row>
    <row r="201" spans="1:14" x14ac:dyDescent="0.3">
      <c r="A201">
        <v>200</v>
      </c>
      <c r="B201" s="1">
        <v>44591</v>
      </c>
      <c r="C201" t="s">
        <v>10</v>
      </c>
      <c r="D201" t="s">
        <v>11</v>
      </c>
      <c r="E201" t="s">
        <v>12</v>
      </c>
      <c r="F201">
        <v>-11</v>
      </c>
      <c r="G201" s="3">
        <v>0</v>
      </c>
      <c r="H201" s="3">
        <v>129.51</v>
      </c>
      <c r="I201" t="s">
        <v>10</v>
      </c>
      <c r="J201" t="s">
        <v>15</v>
      </c>
      <c r="K201" s="3">
        <f>IF(TablaDatosEmpresa[[#This Row],[Tipo_Movimiento]] = "Venta", -TablaDatosEmpresa[[#This Row],[Cantidad]] * TablaDatosEmpresa[[#This Row],[Precio_Venta_Unitario]], 0)</f>
        <v>1424.61</v>
      </c>
      <c r="L201" s="3">
        <f>AVERAGEIF(TablaDatosEmpresa[Nombre_Producto],TablaDatosEmpresa[[#This Row],[Nombre_Producto]],TablaDatosEmpresa[Costo_Unitario])</f>
        <v>28.701865793780652</v>
      </c>
      <c r="M201" s="3">
        <f>IF(TablaDatosEmpresa[[#This Row],[Tipo_Movimiento]] = "Venta", -TablaDatosEmpresa[[#This Row],[Cantidad]] * TablaDatosEmpresa[[#This Row],[CosteAdquisicionPromedio]], 0)</f>
        <v>315.72052373158715</v>
      </c>
      <c r="N201" s="3">
        <f>TablaDatosEmpresa[[#This Row],[Ingresos]]-TablaDatosEmpresa[[#This Row],[Coste_Vemta]]</f>
        <v>1108.8894762684126</v>
      </c>
    </row>
    <row r="202" spans="1:14" x14ac:dyDescent="0.3">
      <c r="A202">
        <v>201</v>
      </c>
      <c r="B202" s="1">
        <v>44591</v>
      </c>
      <c r="C202" t="s">
        <v>10</v>
      </c>
      <c r="D202" t="s">
        <v>11</v>
      </c>
      <c r="E202" t="s">
        <v>12</v>
      </c>
      <c r="F202">
        <v>-6</v>
      </c>
      <c r="G202" s="3">
        <v>0</v>
      </c>
      <c r="H202" s="3">
        <v>131.12</v>
      </c>
      <c r="I202" t="s">
        <v>10</v>
      </c>
      <c r="J202" t="s">
        <v>35</v>
      </c>
      <c r="K202" s="3">
        <f>IF(TablaDatosEmpresa[[#This Row],[Tipo_Movimiento]] = "Venta", -TablaDatosEmpresa[[#This Row],[Cantidad]] * TablaDatosEmpresa[[#This Row],[Precio_Venta_Unitario]], 0)</f>
        <v>786.72</v>
      </c>
      <c r="L202" s="3">
        <f>AVERAGEIF(TablaDatosEmpresa[Nombre_Producto],TablaDatosEmpresa[[#This Row],[Nombre_Producto]],TablaDatosEmpresa[Costo_Unitario])</f>
        <v>28.701865793780652</v>
      </c>
      <c r="M202" s="3">
        <f>IF(TablaDatosEmpresa[[#This Row],[Tipo_Movimiento]] = "Venta", -TablaDatosEmpresa[[#This Row],[Cantidad]] * TablaDatosEmpresa[[#This Row],[CosteAdquisicionPromedio]], 0)</f>
        <v>172.2111947626839</v>
      </c>
      <c r="N202" s="3">
        <f>TablaDatosEmpresa[[#This Row],[Ingresos]]-TablaDatosEmpresa[[#This Row],[Coste_Vemta]]</f>
        <v>614.5088052373161</v>
      </c>
    </row>
    <row r="203" spans="1:14" x14ac:dyDescent="0.3">
      <c r="A203">
        <v>202</v>
      </c>
      <c r="B203" s="1">
        <v>44591</v>
      </c>
      <c r="C203" t="s">
        <v>24</v>
      </c>
      <c r="D203" t="s">
        <v>29</v>
      </c>
      <c r="E203" t="s">
        <v>30</v>
      </c>
      <c r="F203">
        <v>115</v>
      </c>
      <c r="G203" s="3">
        <v>36.51</v>
      </c>
      <c r="H203" s="3">
        <v>0</v>
      </c>
      <c r="I203" t="s">
        <v>24</v>
      </c>
      <c r="J203" t="s">
        <v>37</v>
      </c>
      <c r="K203" s="3">
        <f>IF(TablaDatosEmpresa[[#This Row],[Tipo_Movimiento]] = "Venta", -TablaDatosEmpresa[[#This Row],[Cantidad]] * TablaDatosEmpresa[[#This Row],[Precio_Venta_Unitario]], 0)</f>
        <v>0</v>
      </c>
      <c r="L203" s="3">
        <f>AVERAGEIF(TablaDatosEmpresa[Nombre_Producto],TablaDatosEmpresa[[#This Row],[Nombre_Producto]],TablaDatosEmpresa[Costo_Unitario])</f>
        <v>15.49574137931034</v>
      </c>
      <c r="M203" s="3">
        <f>IF(TablaDatosEmpresa[[#This Row],[Tipo_Movimiento]] = "Venta", -TablaDatosEmpresa[[#This Row],[Cantidad]] * TablaDatosEmpresa[[#This Row],[CosteAdquisicionPromedio]], 0)</f>
        <v>0</v>
      </c>
      <c r="N203" s="3">
        <f>TablaDatosEmpresa[[#This Row],[Ingresos]]-TablaDatosEmpresa[[#This Row],[Coste_Vemta]]</f>
        <v>0</v>
      </c>
    </row>
    <row r="204" spans="1:14" x14ac:dyDescent="0.3">
      <c r="A204">
        <v>203</v>
      </c>
      <c r="B204" s="1">
        <v>44591</v>
      </c>
      <c r="C204" t="s">
        <v>10</v>
      </c>
      <c r="D204" t="s">
        <v>32</v>
      </c>
      <c r="E204" t="s">
        <v>33</v>
      </c>
      <c r="F204">
        <v>-47</v>
      </c>
      <c r="G204" s="3">
        <v>0</v>
      </c>
      <c r="H204" s="3">
        <v>219.59</v>
      </c>
      <c r="I204" t="s">
        <v>10</v>
      </c>
      <c r="J204" t="s">
        <v>31</v>
      </c>
      <c r="K204" s="3">
        <f>IF(TablaDatosEmpresa[[#This Row],[Tipo_Movimiento]] = "Venta", -TablaDatosEmpresa[[#This Row],[Cantidad]] * TablaDatosEmpresa[[#This Row],[Precio_Venta_Unitario]], 0)</f>
        <v>10320.73</v>
      </c>
      <c r="L204" s="3">
        <f>AVERAGEIF(TablaDatosEmpresa[Nombre_Producto],TablaDatosEmpresa[[#This Row],[Nombre_Producto]],TablaDatosEmpresa[Costo_Unitario])</f>
        <v>54.214840425531932</v>
      </c>
      <c r="M204" s="3">
        <f>IF(TablaDatosEmpresa[[#This Row],[Tipo_Movimiento]] = "Venta", -TablaDatosEmpresa[[#This Row],[Cantidad]] * TablaDatosEmpresa[[#This Row],[CosteAdquisicionPromedio]], 0)</f>
        <v>2548.0975000000008</v>
      </c>
      <c r="N204" s="3">
        <f>TablaDatosEmpresa[[#This Row],[Ingresos]]-TablaDatosEmpresa[[#This Row],[Coste_Vemta]]</f>
        <v>7772.6324999999988</v>
      </c>
    </row>
    <row r="205" spans="1:14" x14ac:dyDescent="0.3">
      <c r="A205">
        <v>204</v>
      </c>
      <c r="B205" s="1">
        <v>44591</v>
      </c>
      <c r="C205" t="s">
        <v>10</v>
      </c>
      <c r="D205" t="s">
        <v>29</v>
      </c>
      <c r="E205" t="s">
        <v>30</v>
      </c>
      <c r="F205">
        <v>-5</v>
      </c>
      <c r="G205" s="3">
        <v>0</v>
      </c>
      <c r="H205" s="3">
        <v>79.97</v>
      </c>
      <c r="I205" t="s">
        <v>10</v>
      </c>
      <c r="J205" t="s">
        <v>23</v>
      </c>
      <c r="K205" s="3">
        <f>IF(TablaDatosEmpresa[[#This Row],[Tipo_Movimiento]] = "Venta", -TablaDatosEmpresa[[#This Row],[Cantidad]] * TablaDatosEmpresa[[#This Row],[Precio_Venta_Unitario]], 0)</f>
        <v>399.85</v>
      </c>
      <c r="L205" s="3">
        <f>AVERAGEIF(TablaDatosEmpresa[Nombre_Producto],TablaDatosEmpresa[[#This Row],[Nombre_Producto]],TablaDatosEmpresa[Costo_Unitario])</f>
        <v>15.49574137931034</v>
      </c>
      <c r="M205" s="3">
        <f>IF(TablaDatosEmpresa[[#This Row],[Tipo_Movimiento]] = "Venta", -TablaDatosEmpresa[[#This Row],[Cantidad]] * TablaDatosEmpresa[[#This Row],[CosteAdquisicionPromedio]], 0)</f>
        <v>77.478706896551699</v>
      </c>
      <c r="N205" s="3">
        <f>TablaDatosEmpresa[[#This Row],[Ingresos]]-TablaDatosEmpresa[[#This Row],[Coste_Vemta]]</f>
        <v>322.37129310344835</v>
      </c>
    </row>
    <row r="206" spans="1:14" x14ac:dyDescent="0.3">
      <c r="A206">
        <v>205</v>
      </c>
      <c r="B206" s="1">
        <v>44591</v>
      </c>
      <c r="C206" t="s">
        <v>10</v>
      </c>
      <c r="D206" t="s">
        <v>32</v>
      </c>
      <c r="E206" t="s">
        <v>33</v>
      </c>
      <c r="F206">
        <v>-9</v>
      </c>
      <c r="G206" s="3">
        <v>0</v>
      </c>
      <c r="H206" s="3">
        <v>218.06</v>
      </c>
      <c r="I206" t="s">
        <v>10</v>
      </c>
      <c r="J206" t="s">
        <v>31</v>
      </c>
      <c r="K206" s="3">
        <f>IF(TablaDatosEmpresa[[#This Row],[Tipo_Movimiento]] = "Venta", -TablaDatosEmpresa[[#This Row],[Cantidad]] * TablaDatosEmpresa[[#This Row],[Precio_Venta_Unitario]], 0)</f>
        <v>1962.54</v>
      </c>
      <c r="L206" s="3">
        <f>AVERAGEIF(TablaDatosEmpresa[Nombre_Producto],TablaDatosEmpresa[[#This Row],[Nombre_Producto]],TablaDatosEmpresa[Costo_Unitario])</f>
        <v>54.214840425531932</v>
      </c>
      <c r="M206" s="3">
        <f>IF(TablaDatosEmpresa[[#This Row],[Tipo_Movimiento]] = "Venta", -TablaDatosEmpresa[[#This Row],[Cantidad]] * TablaDatosEmpresa[[#This Row],[CosteAdquisicionPromedio]], 0)</f>
        <v>487.93356382978737</v>
      </c>
      <c r="N206" s="3">
        <f>TablaDatosEmpresa[[#This Row],[Ingresos]]-TablaDatosEmpresa[[#This Row],[Coste_Vemta]]</f>
        <v>1474.6064361702126</v>
      </c>
    </row>
    <row r="207" spans="1:14" x14ac:dyDescent="0.3">
      <c r="A207">
        <v>206</v>
      </c>
      <c r="B207" s="1">
        <v>44592</v>
      </c>
      <c r="C207" t="s">
        <v>10</v>
      </c>
      <c r="D207" t="s">
        <v>14</v>
      </c>
      <c r="E207" t="s">
        <v>41</v>
      </c>
      <c r="F207">
        <v>-19</v>
      </c>
      <c r="G207" s="3">
        <v>0</v>
      </c>
      <c r="H207" s="3">
        <v>159.07</v>
      </c>
      <c r="I207" t="s">
        <v>10</v>
      </c>
      <c r="J207" t="s">
        <v>35</v>
      </c>
      <c r="K207" s="3">
        <f>IF(TablaDatosEmpresa[[#This Row],[Tipo_Movimiento]] = "Venta", -TablaDatosEmpresa[[#This Row],[Cantidad]] * TablaDatosEmpresa[[#This Row],[Precio_Venta_Unitario]], 0)</f>
        <v>3022.33</v>
      </c>
      <c r="L207" s="3">
        <f>AVERAGEIF(TablaDatosEmpresa[Nombre_Producto],TablaDatosEmpresa[[#This Row],[Nombre_Producto]],TablaDatosEmpresa[Costo_Unitario])</f>
        <v>38.917210440456756</v>
      </c>
      <c r="M207" s="3">
        <f>IF(TablaDatosEmpresa[[#This Row],[Tipo_Movimiento]] = "Venta", -TablaDatosEmpresa[[#This Row],[Cantidad]] * TablaDatosEmpresa[[#This Row],[CosteAdquisicionPromedio]], 0)</f>
        <v>739.42699836867837</v>
      </c>
      <c r="N207" s="3">
        <f>TablaDatosEmpresa[[#This Row],[Ingresos]]-TablaDatosEmpresa[[#This Row],[Coste_Vemta]]</f>
        <v>2282.9030016313218</v>
      </c>
    </row>
    <row r="208" spans="1:14" x14ac:dyDescent="0.3">
      <c r="A208">
        <v>207</v>
      </c>
      <c r="B208" s="1">
        <v>44592</v>
      </c>
      <c r="C208" t="s">
        <v>24</v>
      </c>
      <c r="D208" t="s">
        <v>34</v>
      </c>
      <c r="E208" t="s">
        <v>45</v>
      </c>
      <c r="F208">
        <v>139</v>
      </c>
      <c r="G208" s="3">
        <v>181.08</v>
      </c>
      <c r="H208" s="3">
        <v>0</v>
      </c>
      <c r="I208" t="s">
        <v>24</v>
      </c>
      <c r="J208" t="s">
        <v>26</v>
      </c>
      <c r="K208" s="3">
        <f>IF(TablaDatosEmpresa[[#This Row],[Tipo_Movimiento]] = "Venta", -TablaDatosEmpresa[[#This Row],[Cantidad]] * TablaDatosEmpresa[[#This Row],[Precio_Venta_Unitario]], 0)</f>
        <v>0</v>
      </c>
      <c r="L208" s="3">
        <f>AVERAGEIF(TablaDatosEmpresa[Nombre_Producto],TablaDatosEmpresa[[#This Row],[Nombre_Producto]],TablaDatosEmpresa[Costo_Unitario])</f>
        <v>81.910562499999997</v>
      </c>
      <c r="M208" s="3">
        <f>IF(TablaDatosEmpresa[[#This Row],[Tipo_Movimiento]] = "Venta", -TablaDatosEmpresa[[#This Row],[Cantidad]] * TablaDatosEmpresa[[#This Row],[CosteAdquisicionPromedio]], 0)</f>
        <v>0</v>
      </c>
      <c r="N208" s="3">
        <f>TablaDatosEmpresa[[#This Row],[Ingresos]]-TablaDatosEmpresa[[#This Row],[Coste_Vemta]]</f>
        <v>0</v>
      </c>
    </row>
    <row r="209" spans="1:14" x14ac:dyDescent="0.3">
      <c r="A209">
        <v>208</v>
      </c>
      <c r="B209" s="1">
        <v>44592</v>
      </c>
      <c r="C209" t="s">
        <v>24</v>
      </c>
      <c r="D209" t="s">
        <v>32</v>
      </c>
      <c r="E209" t="s">
        <v>33</v>
      </c>
      <c r="F209">
        <v>66</v>
      </c>
      <c r="G209" s="3">
        <v>118.55</v>
      </c>
      <c r="H209" s="3">
        <v>0</v>
      </c>
      <c r="I209" t="s">
        <v>24</v>
      </c>
      <c r="J209" t="s">
        <v>37</v>
      </c>
      <c r="K209" s="3">
        <f>IF(TablaDatosEmpresa[[#This Row],[Tipo_Movimiento]] = "Venta", -TablaDatosEmpresa[[#This Row],[Cantidad]] * TablaDatosEmpresa[[#This Row],[Precio_Venta_Unitario]], 0)</f>
        <v>0</v>
      </c>
      <c r="L209" s="3">
        <f>AVERAGEIF(TablaDatosEmpresa[Nombre_Producto],TablaDatosEmpresa[[#This Row],[Nombre_Producto]],TablaDatosEmpresa[Costo_Unitario])</f>
        <v>54.214840425531932</v>
      </c>
      <c r="M209" s="3">
        <f>IF(TablaDatosEmpresa[[#This Row],[Tipo_Movimiento]] = "Venta", -TablaDatosEmpresa[[#This Row],[Cantidad]] * TablaDatosEmpresa[[#This Row],[CosteAdquisicionPromedio]], 0)</f>
        <v>0</v>
      </c>
      <c r="N209" s="3">
        <f>TablaDatosEmpresa[[#This Row],[Ingresos]]-TablaDatosEmpresa[[#This Row],[Coste_Vemta]]</f>
        <v>0</v>
      </c>
    </row>
    <row r="210" spans="1:14" x14ac:dyDescent="0.3">
      <c r="A210">
        <v>209</v>
      </c>
      <c r="B210" s="1">
        <v>44592</v>
      </c>
      <c r="C210" t="s">
        <v>10</v>
      </c>
      <c r="D210" t="s">
        <v>32</v>
      </c>
      <c r="E210" t="s">
        <v>33</v>
      </c>
      <c r="F210">
        <v>-30</v>
      </c>
      <c r="G210" s="3">
        <v>0</v>
      </c>
      <c r="H210" s="3">
        <v>221.25</v>
      </c>
      <c r="I210" t="s">
        <v>10</v>
      </c>
      <c r="J210" t="s">
        <v>13</v>
      </c>
      <c r="K210" s="3">
        <f>IF(TablaDatosEmpresa[[#This Row],[Tipo_Movimiento]] = "Venta", -TablaDatosEmpresa[[#This Row],[Cantidad]] * TablaDatosEmpresa[[#This Row],[Precio_Venta_Unitario]], 0)</f>
        <v>6637.5</v>
      </c>
      <c r="L210" s="3">
        <f>AVERAGEIF(TablaDatosEmpresa[Nombre_Producto],TablaDatosEmpresa[[#This Row],[Nombre_Producto]],TablaDatosEmpresa[Costo_Unitario])</f>
        <v>54.214840425531932</v>
      </c>
      <c r="M210" s="3">
        <f>IF(TablaDatosEmpresa[[#This Row],[Tipo_Movimiento]] = "Venta", -TablaDatosEmpresa[[#This Row],[Cantidad]] * TablaDatosEmpresa[[#This Row],[CosteAdquisicionPromedio]], 0)</f>
        <v>1626.4452127659579</v>
      </c>
      <c r="N210" s="3">
        <f>TablaDatosEmpresa[[#This Row],[Ingresos]]-TablaDatosEmpresa[[#This Row],[Coste_Vemta]]</f>
        <v>5011.0547872340421</v>
      </c>
    </row>
    <row r="211" spans="1:14" x14ac:dyDescent="0.3">
      <c r="A211">
        <v>210</v>
      </c>
      <c r="B211" s="1">
        <v>44592</v>
      </c>
      <c r="C211" t="s">
        <v>10</v>
      </c>
      <c r="D211" t="s">
        <v>27</v>
      </c>
      <c r="E211" t="s">
        <v>44</v>
      </c>
      <c r="F211">
        <v>-40</v>
      </c>
      <c r="G211" s="3">
        <v>0</v>
      </c>
      <c r="H211" s="3">
        <v>497.08</v>
      </c>
      <c r="I211" t="s">
        <v>10</v>
      </c>
      <c r="J211" t="s">
        <v>15</v>
      </c>
      <c r="K211" s="3">
        <f>IF(TablaDatosEmpresa[[#This Row],[Tipo_Movimiento]] = "Venta", -TablaDatosEmpresa[[#This Row],[Cantidad]] * TablaDatosEmpresa[[#This Row],[Precio_Venta_Unitario]], 0)</f>
        <v>19883.2</v>
      </c>
      <c r="L211" s="3">
        <f>AVERAGEIF(TablaDatosEmpresa[Nombre_Producto],TablaDatosEmpresa[[#This Row],[Nombre_Producto]],TablaDatosEmpresa[Costo_Unitario])</f>
        <v>111.99406451612904</v>
      </c>
      <c r="M211" s="3">
        <f>IF(TablaDatosEmpresa[[#This Row],[Tipo_Movimiento]] = "Venta", -TablaDatosEmpresa[[#This Row],[Cantidad]] * TablaDatosEmpresa[[#This Row],[CosteAdquisicionPromedio]], 0)</f>
        <v>4479.7625806451615</v>
      </c>
      <c r="N211" s="3">
        <f>TablaDatosEmpresa[[#This Row],[Ingresos]]-TablaDatosEmpresa[[#This Row],[Coste_Vemta]]</f>
        <v>15403.437419354839</v>
      </c>
    </row>
    <row r="212" spans="1:14" x14ac:dyDescent="0.3">
      <c r="A212">
        <v>211</v>
      </c>
      <c r="B212" s="1">
        <v>44592</v>
      </c>
      <c r="C212" t="s">
        <v>10</v>
      </c>
      <c r="D212" t="s">
        <v>27</v>
      </c>
      <c r="E212" t="s">
        <v>44</v>
      </c>
      <c r="F212">
        <v>-31</v>
      </c>
      <c r="G212" s="3">
        <v>0</v>
      </c>
      <c r="H212" s="3">
        <v>498.86</v>
      </c>
      <c r="I212" t="s">
        <v>10</v>
      </c>
      <c r="J212" t="s">
        <v>23</v>
      </c>
      <c r="K212" s="3">
        <f>IF(TablaDatosEmpresa[[#This Row],[Tipo_Movimiento]] = "Venta", -TablaDatosEmpresa[[#This Row],[Cantidad]] * TablaDatosEmpresa[[#This Row],[Precio_Venta_Unitario]], 0)</f>
        <v>15464.66</v>
      </c>
      <c r="L212" s="3">
        <f>AVERAGEIF(TablaDatosEmpresa[Nombre_Producto],TablaDatosEmpresa[[#This Row],[Nombre_Producto]],TablaDatosEmpresa[Costo_Unitario])</f>
        <v>111.99406451612904</v>
      </c>
      <c r="M212" s="3">
        <f>IF(TablaDatosEmpresa[[#This Row],[Tipo_Movimiento]] = "Venta", -TablaDatosEmpresa[[#This Row],[Cantidad]] * TablaDatosEmpresa[[#This Row],[CosteAdquisicionPromedio]], 0)</f>
        <v>3471.8160000000003</v>
      </c>
      <c r="N212" s="3">
        <f>TablaDatosEmpresa[[#This Row],[Ingresos]]-TablaDatosEmpresa[[#This Row],[Coste_Vemta]]</f>
        <v>11992.843999999999</v>
      </c>
    </row>
    <row r="213" spans="1:14" x14ac:dyDescent="0.3">
      <c r="A213">
        <v>212</v>
      </c>
      <c r="B213" s="1">
        <v>44592</v>
      </c>
      <c r="C213" t="s">
        <v>10</v>
      </c>
      <c r="D213" t="s">
        <v>11</v>
      </c>
      <c r="E213" t="s">
        <v>12</v>
      </c>
      <c r="F213">
        <v>-6</v>
      </c>
      <c r="G213" s="3">
        <v>0</v>
      </c>
      <c r="H213" s="3">
        <v>130.69999999999999</v>
      </c>
      <c r="I213" t="s">
        <v>10</v>
      </c>
      <c r="J213" t="s">
        <v>35</v>
      </c>
      <c r="K213" s="3">
        <f>IF(TablaDatosEmpresa[[#This Row],[Tipo_Movimiento]] = "Venta", -TablaDatosEmpresa[[#This Row],[Cantidad]] * TablaDatosEmpresa[[#This Row],[Precio_Venta_Unitario]], 0)</f>
        <v>784.19999999999993</v>
      </c>
      <c r="L213" s="3">
        <f>AVERAGEIF(TablaDatosEmpresa[Nombre_Producto],TablaDatosEmpresa[[#This Row],[Nombre_Producto]],TablaDatosEmpresa[Costo_Unitario])</f>
        <v>28.701865793780652</v>
      </c>
      <c r="M213" s="3">
        <f>IF(TablaDatosEmpresa[[#This Row],[Tipo_Movimiento]] = "Venta", -TablaDatosEmpresa[[#This Row],[Cantidad]] * TablaDatosEmpresa[[#This Row],[CosteAdquisicionPromedio]], 0)</f>
        <v>172.2111947626839</v>
      </c>
      <c r="N213" s="3">
        <f>TablaDatosEmpresa[[#This Row],[Ingresos]]-TablaDatosEmpresa[[#This Row],[Coste_Vemta]]</f>
        <v>611.988805237316</v>
      </c>
    </row>
    <row r="214" spans="1:14" x14ac:dyDescent="0.3">
      <c r="A214">
        <v>213</v>
      </c>
      <c r="B214" s="1">
        <v>44593</v>
      </c>
      <c r="C214" t="s">
        <v>10</v>
      </c>
      <c r="D214" t="s">
        <v>21</v>
      </c>
      <c r="E214" t="s">
        <v>22</v>
      </c>
      <c r="F214">
        <v>-20</v>
      </c>
      <c r="G214" s="3">
        <v>0</v>
      </c>
      <c r="H214" s="3">
        <v>60.2</v>
      </c>
      <c r="I214" t="s">
        <v>10</v>
      </c>
      <c r="J214" t="s">
        <v>35</v>
      </c>
      <c r="K214" s="3">
        <f>IF(TablaDatosEmpresa[[#This Row],[Tipo_Movimiento]] = "Venta", -TablaDatosEmpresa[[#This Row],[Cantidad]] * TablaDatosEmpresa[[#This Row],[Precio_Venta_Unitario]], 0)</f>
        <v>1204</v>
      </c>
      <c r="L214" s="3">
        <f>AVERAGEIF(TablaDatosEmpresa[Nombre_Producto],TablaDatosEmpresa[[#This Row],[Nombre_Producto]],TablaDatosEmpresa[Costo_Unitario])</f>
        <v>10.520482758620702</v>
      </c>
      <c r="M214" s="3">
        <f>IF(TablaDatosEmpresa[[#This Row],[Tipo_Movimiento]] = "Venta", -TablaDatosEmpresa[[#This Row],[Cantidad]] * TablaDatosEmpresa[[#This Row],[CosteAdquisicionPromedio]], 0)</f>
        <v>210.40965517241403</v>
      </c>
      <c r="N214" s="3">
        <f>TablaDatosEmpresa[[#This Row],[Ingresos]]-TablaDatosEmpresa[[#This Row],[Coste_Vemta]]</f>
        <v>993.59034482758602</v>
      </c>
    </row>
    <row r="215" spans="1:14" x14ac:dyDescent="0.3">
      <c r="A215">
        <v>214</v>
      </c>
      <c r="B215" s="1">
        <v>44593</v>
      </c>
      <c r="C215" t="s">
        <v>10</v>
      </c>
      <c r="D215" t="s">
        <v>11</v>
      </c>
      <c r="E215" t="s">
        <v>12</v>
      </c>
      <c r="F215">
        <v>-24</v>
      </c>
      <c r="G215" s="3">
        <v>0</v>
      </c>
      <c r="H215" s="3">
        <v>130.37</v>
      </c>
      <c r="I215" t="s">
        <v>10</v>
      </c>
      <c r="J215" t="s">
        <v>23</v>
      </c>
      <c r="K215" s="3">
        <f>IF(TablaDatosEmpresa[[#This Row],[Tipo_Movimiento]] = "Venta", -TablaDatosEmpresa[[#This Row],[Cantidad]] * TablaDatosEmpresa[[#This Row],[Precio_Venta_Unitario]], 0)</f>
        <v>3128.88</v>
      </c>
      <c r="L215" s="3">
        <f>AVERAGEIF(TablaDatosEmpresa[Nombre_Producto],TablaDatosEmpresa[[#This Row],[Nombre_Producto]],TablaDatosEmpresa[Costo_Unitario])</f>
        <v>28.701865793780652</v>
      </c>
      <c r="M215" s="3">
        <f>IF(TablaDatosEmpresa[[#This Row],[Tipo_Movimiento]] = "Venta", -TablaDatosEmpresa[[#This Row],[Cantidad]] * TablaDatosEmpresa[[#This Row],[CosteAdquisicionPromedio]], 0)</f>
        <v>688.84477905073561</v>
      </c>
      <c r="N215" s="3">
        <f>TablaDatosEmpresa[[#This Row],[Ingresos]]-TablaDatosEmpresa[[#This Row],[Coste_Vemta]]</f>
        <v>2440.0352209492644</v>
      </c>
    </row>
    <row r="216" spans="1:14" x14ac:dyDescent="0.3">
      <c r="A216">
        <v>215</v>
      </c>
      <c r="B216" s="1">
        <v>44593</v>
      </c>
      <c r="C216" t="s">
        <v>10</v>
      </c>
      <c r="D216" t="s">
        <v>17</v>
      </c>
      <c r="E216" t="s">
        <v>42</v>
      </c>
      <c r="F216">
        <v>-49</v>
      </c>
      <c r="G216" s="3">
        <v>0</v>
      </c>
      <c r="H216" s="3">
        <v>897.04</v>
      </c>
      <c r="I216" t="s">
        <v>10</v>
      </c>
      <c r="J216" t="s">
        <v>13</v>
      </c>
      <c r="K216" s="3">
        <f>IF(TablaDatosEmpresa[[#This Row],[Tipo_Movimiento]] = "Venta", -TablaDatosEmpresa[[#This Row],[Cantidad]] * TablaDatosEmpresa[[#This Row],[Precio_Venta_Unitario]], 0)</f>
        <v>43954.96</v>
      </c>
      <c r="L216" s="3">
        <f>AVERAGEIF(TablaDatosEmpresa[Nombre_Producto],TablaDatosEmpresa[[#This Row],[Nombre_Producto]],TablaDatosEmpresa[Costo_Unitario])</f>
        <v>206.67616747181975</v>
      </c>
      <c r="M216" s="3">
        <f>IF(TablaDatosEmpresa[[#This Row],[Tipo_Movimiento]] = "Venta", -TablaDatosEmpresa[[#This Row],[Cantidad]] * TablaDatosEmpresa[[#This Row],[CosteAdquisicionPromedio]], 0)</f>
        <v>10127.132206119168</v>
      </c>
      <c r="N216" s="3">
        <f>TablaDatosEmpresa[[#This Row],[Ingresos]]-TablaDatosEmpresa[[#This Row],[Coste_Vemta]]</f>
        <v>33827.827793880831</v>
      </c>
    </row>
    <row r="217" spans="1:14" x14ac:dyDescent="0.3">
      <c r="A217">
        <v>216</v>
      </c>
      <c r="B217" s="1">
        <v>44593</v>
      </c>
      <c r="C217" t="s">
        <v>10</v>
      </c>
      <c r="D217" t="s">
        <v>17</v>
      </c>
      <c r="E217" t="s">
        <v>42</v>
      </c>
      <c r="F217">
        <v>-27</v>
      </c>
      <c r="G217" s="3">
        <v>0</v>
      </c>
      <c r="H217" s="3">
        <v>906.51</v>
      </c>
      <c r="I217" t="s">
        <v>10</v>
      </c>
      <c r="J217" t="s">
        <v>23</v>
      </c>
      <c r="K217" s="3">
        <f>IF(TablaDatosEmpresa[[#This Row],[Tipo_Movimiento]] = "Venta", -TablaDatosEmpresa[[#This Row],[Cantidad]] * TablaDatosEmpresa[[#This Row],[Precio_Venta_Unitario]], 0)</f>
        <v>24475.77</v>
      </c>
      <c r="L217" s="3">
        <f>AVERAGEIF(TablaDatosEmpresa[Nombre_Producto],TablaDatosEmpresa[[#This Row],[Nombre_Producto]],TablaDatosEmpresa[Costo_Unitario])</f>
        <v>206.67616747181975</v>
      </c>
      <c r="M217" s="3">
        <f>IF(TablaDatosEmpresa[[#This Row],[Tipo_Movimiento]] = "Venta", -TablaDatosEmpresa[[#This Row],[Cantidad]] * TablaDatosEmpresa[[#This Row],[CosteAdquisicionPromedio]], 0)</f>
        <v>5580.2565217391329</v>
      </c>
      <c r="N217" s="3">
        <f>TablaDatosEmpresa[[#This Row],[Ingresos]]-TablaDatosEmpresa[[#This Row],[Coste_Vemta]]</f>
        <v>18895.513478260866</v>
      </c>
    </row>
    <row r="218" spans="1:14" x14ac:dyDescent="0.3">
      <c r="A218">
        <v>217</v>
      </c>
      <c r="B218" s="1">
        <v>44593</v>
      </c>
      <c r="C218" t="s">
        <v>10</v>
      </c>
      <c r="D218" t="s">
        <v>11</v>
      </c>
      <c r="E218" t="s">
        <v>12</v>
      </c>
      <c r="F218">
        <v>-7</v>
      </c>
      <c r="G218" s="3">
        <v>0</v>
      </c>
      <c r="H218" s="3">
        <v>129.31</v>
      </c>
      <c r="I218" t="s">
        <v>10</v>
      </c>
      <c r="J218" t="s">
        <v>35</v>
      </c>
      <c r="K218" s="3">
        <f>IF(TablaDatosEmpresa[[#This Row],[Tipo_Movimiento]] = "Venta", -TablaDatosEmpresa[[#This Row],[Cantidad]] * TablaDatosEmpresa[[#This Row],[Precio_Venta_Unitario]], 0)</f>
        <v>905.17000000000007</v>
      </c>
      <c r="L218" s="3">
        <f>AVERAGEIF(TablaDatosEmpresa[Nombre_Producto],TablaDatosEmpresa[[#This Row],[Nombre_Producto]],TablaDatosEmpresa[Costo_Unitario])</f>
        <v>28.701865793780652</v>
      </c>
      <c r="M218" s="3">
        <f>IF(TablaDatosEmpresa[[#This Row],[Tipo_Movimiento]] = "Venta", -TablaDatosEmpresa[[#This Row],[Cantidad]] * TablaDatosEmpresa[[#This Row],[CosteAdquisicionPromedio]], 0)</f>
        <v>200.91306055646456</v>
      </c>
      <c r="N218" s="3">
        <f>TablaDatosEmpresa[[#This Row],[Ingresos]]-TablaDatosEmpresa[[#This Row],[Coste_Vemta]]</f>
        <v>704.25693944353554</v>
      </c>
    </row>
    <row r="219" spans="1:14" x14ac:dyDescent="0.3">
      <c r="A219">
        <v>218</v>
      </c>
      <c r="B219" s="1">
        <v>44593</v>
      </c>
      <c r="C219" t="s">
        <v>16</v>
      </c>
      <c r="D219" t="s">
        <v>17</v>
      </c>
      <c r="E219" t="s">
        <v>42</v>
      </c>
      <c r="F219">
        <v>73</v>
      </c>
      <c r="G219" s="3">
        <v>449.65</v>
      </c>
      <c r="H219" s="3">
        <v>0</v>
      </c>
      <c r="I219" t="s">
        <v>46</v>
      </c>
      <c r="J219" t="s">
        <v>18</v>
      </c>
      <c r="K219" s="3">
        <f>IF(TablaDatosEmpresa[[#This Row],[Tipo_Movimiento]] = "Venta", -TablaDatosEmpresa[[#This Row],[Cantidad]] * TablaDatosEmpresa[[#This Row],[Precio_Venta_Unitario]], 0)</f>
        <v>0</v>
      </c>
      <c r="L219" s="3">
        <f>AVERAGEIF(TablaDatosEmpresa[Nombre_Producto],TablaDatosEmpresa[[#This Row],[Nombre_Producto]],TablaDatosEmpresa[Costo_Unitario])</f>
        <v>206.67616747181975</v>
      </c>
      <c r="M219" s="3">
        <f>IF(TablaDatosEmpresa[[#This Row],[Tipo_Movimiento]] = "Venta", -TablaDatosEmpresa[[#This Row],[Cantidad]] * TablaDatosEmpresa[[#This Row],[CosteAdquisicionPromedio]], 0)</f>
        <v>0</v>
      </c>
      <c r="N219" s="3">
        <f>TablaDatosEmpresa[[#This Row],[Ingresos]]-TablaDatosEmpresa[[#This Row],[Coste_Vemta]]</f>
        <v>0</v>
      </c>
    </row>
    <row r="220" spans="1:14" x14ac:dyDescent="0.3">
      <c r="A220">
        <v>219</v>
      </c>
      <c r="B220" s="1">
        <v>44594</v>
      </c>
      <c r="C220" t="s">
        <v>10</v>
      </c>
      <c r="D220" t="s">
        <v>21</v>
      </c>
      <c r="E220" t="s">
        <v>22</v>
      </c>
      <c r="F220">
        <v>-47</v>
      </c>
      <c r="G220" s="3">
        <v>0</v>
      </c>
      <c r="H220" s="3">
        <v>59.87</v>
      </c>
      <c r="I220" t="s">
        <v>10</v>
      </c>
      <c r="J220" t="s">
        <v>13</v>
      </c>
      <c r="K220" s="3">
        <f>IF(TablaDatosEmpresa[[#This Row],[Tipo_Movimiento]] = "Venta", -TablaDatosEmpresa[[#This Row],[Cantidad]] * TablaDatosEmpresa[[#This Row],[Precio_Venta_Unitario]], 0)</f>
        <v>2813.89</v>
      </c>
      <c r="L220" s="3">
        <f>AVERAGEIF(TablaDatosEmpresa[Nombre_Producto],TablaDatosEmpresa[[#This Row],[Nombre_Producto]],TablaDatosEmpresa[Costo_Unitario])</f>
        <v>10.520482758620702</v>
      </c>
      <c r="M220" s="3">
        <f>IF(TablaDatosEmpresa[[#This Row],[Tipo_Movimiento]] = "Venta", -TablaDatosEmpresa[[#This Row],[Cantidad]] * TablaDatosEmpresa[[#This Row],[CosteAdquisicionPromedio]], 0)</f>
        <v>494.46268965517299</v>
      </c>
      <c r="N220" s="3">
        <f>TablaDatosEmpresa[[#This Row],[Ingresos]]-TablaDatosEmpresa[[#This Row],[Coste_Vemta]]</f>
        <v>2319.4273103448268</v>
      </c>
    </row>
    <row r="221" spans="1:14" x14ac:dyDescent="0.3">
      <c r="A221">
        <v>220</v>
      </c>
      <c r="B221" s="1">
        <v>44594</v>
      </c>
      <c r="C221" t="s">
        <v>10</v>
      </c>
      <c r="D221" t="s">
        <v>21</v>
      </c>
      <c r="E221" t="s">
        <v>22</v>
      </c>
      <c r="F221">
        <v>-22</v>
      </c>
      <c r="G221" s="3">
        <v>0</v>
      </c>
      <c r="H221" s="3">
        <v>60.17</v>
      </c>
      <c r="I221" t="s">
        <v>10</v>
      </c>
      <c r="J221" t="s">
        <v>15</v>
      </c>
      <c r="K221" s="3">
        <f>IF(TablaDatosEmpresa[[#This Row],[Tipo_Movimiento]] = "Venta", -TablaDatosEmpresa[[#This Row],[Cantidad]] * TablaDatosEmpresa[[#This Row],[Precio_Venta_Unitario]], 0)</f>
        <v>1323.74</v>
      </c>
      <c r="L221" s="3">
        <f>AVERAGEIF(TablaDatosEmpresa[Nombre_Producto],TablaDatosEmpresa[[#This Row],[Nombre_Producto]],TablaDatosEmpresa[Costo_Unitario])</f>
        <v>10.520482758620702</v>
      </c>
      <c r="M221" s="3">
        <f>IF(TablaDatosEmpresa[[#This Row],[Tipo_Movimiento]] = "Venta", -TablaDatosEmpresa[[#This Row],[Cantidad]] * TablaDatosEmpresa[[#This Row],[CosteAdquisicionPromedio]], 0)</f>
        <v>231.45062068965544</v>
      </c>
      <c r="N221" s="3">
        <f>TablaDatosEmpresa[[#This Row],[Ingresos]]-TablaDatosEmpresa[[#This Row],[Coste_Vemta]]</f>
        <v>1092.2893793103447</v>
      </c>
    </row>
    <row r="222" spans="1:14" x14ac:dyDescent="0.3">
      <c r="A222">
        <v>221</v>
      </c>
      <c r="B222" s="1">
        <v>44594</v>
      </c>
      <c r="C222" t="s">
        <v>24</v>
      </c>
      <c r="D222" t="s">
        <v>11</v>
      </c>
      <c r="E222" t="s">
        <v>12</v>
      </c>
      <c r="F222">
        <v>171</v>
      </c>
      <c r="G222" s="3">
        <v>66.3</v>
      </c>
      <c r="H222" s="3">
        <v>0</v>
      </c>
      <c r="I222" t="s">
        <v>24</v>
      </c>
      <c r="J222" t="s">
        <v>36</v>
      </c>
      <c r="K222" s="3">
        <f>IF(TablaDatosEmpresa[[#This Row],[Tipo_Movimiento]] = "Venta", -TablaDatosEmpresa[[#This Row],[Cantidad]] * TablaDatosEmpresa[[#This Row],[Precio_Venta_Unitario]], 0)</f>
        <v>0</v>
      </c>
      <c r="L222" s="3">
        <f>AVERAGEIF(TablaDatosEmpresa[Nombre_Producto],TablaDatosEmpresa[[#This Row],[Nombre_Producto]],TablaDatosEmpresa[Costo_Unitario])</f>
        <v>28.701865793780652</v>
      </c>
      <c r="M222" s="3">
        <f>IF(TablaDatosEmpresa[[#This Row],[Tipo_Movimiento]] = "Venta", -TablaDatosEmpresa[[#This Row],[Cantidad]] * TablaDatosEmpresa[[#This Row],[CosteAdquisicionPromedio]], 0)</f>
        <v>0</v>
      </c>
      <c r="N222" s="3">
        <f>TablaDatosEmpresa[[#This Row],[Ingresos]]-TablaDatosEmpresa[[#This Row],[Coste_Vemta]]</f>
        <v>0</v>
      </c>
    </row>
    <row r="223" spans="1:14" x14ac:dyDescent="0.3">
      <c r="A223">
        <v>222</v>
      </c>
      <c r="B223" s="1">
        <v>44594</v>
      </c>
      <c r="C223" t="s">
        <v>10</v>
      </c>
      <c r="D223" t="s">
        <v>34</v>
      </c>
      <c r="E223" t="s">
        <v>45</v>
      </c>
      <c r="F223">
        <v>-21</v>
      </c>
      <c r="G223" s="3">
        <v>0</v>
      </c>
      <c r="H223" s="3">
        <v>351.73</v>
      </c>
      <c r="I223" t="s">
        <v>10</v>
      </c>
      <c r="J223" t="s">
        <v>23</v>
      </c>
      <c r="K223" s="3">
        <f>IF(TablaDatosEmpresa[[#This Row],[Tipo_Movimiento]] = "Venta", -TablaDatosEmpresa[[#This Row],[Cantidad]] * TablaDatosEmpresa[[#This Row],[Precio_Venta_Unitario]], 0)</f>
        <v>7386.33</v>
      </c>
      <c r="L223" s="3">
        <f>AVERAGEIF(TablaDatosEmpresa[Nombre_Producto],TablaDatosEmpresa[[#This Row],[Nombre_Producto]],TablaDatosEmpresa[Costo_Unitario])</f>
        <v>81.910562499999997</v>
      </c>
      <c r="M223" s="3">
        <f>IF(TablaDatosEmpresa[[#This Row],[Tipo_Movimiento]] = "Venta", -TablaDatosEmpresa[[#This Row],[Cantidad]] * TablaDatosEmpresa[[#This Row],[CosteAdquisicionPromedio]], 0)</f>
        <v>1720.1218125</v>
      </c>
      <c r="N223" s="3">
        <f>TablaDatosEmpresa[[#This Row],[Ingresos]]-TablaDatosEmpresa[[#This Row],[Coste_Vemta]]</f>
        <v>5666.2081875000003</v>
      </c>
    </row>
    <row r="224" spans="1:14" x14ac:dyDescent="0.3">
      <c r="A224">
        <v>223</v>
      </c>
      <c r="B224" s="1">
        <v>44594</v>
      </c>
      <c r="C224" t="s">
        <v>16</v>
      </c>
      <c r="D224" t="s">
        <v>17</v>
      </c>
      <c r="E224" t="s">
        <v>42</v>
      </c>
      <c r="F224">
        <v>58</v>
      </c>
      <c r="G224" s="3">
        <v>451.33</v>
      </c>
      <c r="H224" s="3">
        <v>0</v>
      </c>
      <c r="I224" t="s">
        <v>46</v>
      </c>
      <c r="J224" t="s">
        <v>18</v>
      </c>
      <c r="K224" s="3">
        <f>IF(TablaDatosEmpresa[[#This Row],[Tipo_Movimiento]] = "Venta", -TablaDatosEmpresa[[#This Row],[Cantidad]] * TablaDatosEmpresa[[#This Row],[Precio_Venta_Unitario]], 0)</f>
        <v>0</v>
      </c>
      <c r="L224" s="3">
        <f>AVERAGEIF(TablaDatosEmpresa[Nombre_Producto],TablaDatosEmpresa[[#This Row],[Nombre_Producto]],TablaDatosEmpresa[Costo_Unitario])</f>
        <v>206.67616747181975</v>
      </c>
      <c r="M224" s="3">
        <f>IF(TablaDatosEmpresa[[#This Row],[Tipo_Movimiento]] = "Venta", -TablaDatosEmpresa[[#This Row],[Cantidad]] * TablaDatosEmpresa[[#This Row],[CosteAdquisicionPromedio]], 0)</f>
        <v>0</v>
      </c>
      <c r="N224" s="3">
        <f>TablaDatosEmpresa[[#This Row],[Ingresos]]-TablaDatosEmpresa[[#This Row],[Coste_Vemta]]</f>
        <v>0</v>
      </c>
    </row>
    <row r="225" spans="1:14" x14ac:dyDescent="0.3">
      <c r="A225">
        <v>224</v>
      </c>
      <c r="B225" s="1">
        <v>44594</v>
      </c>
      <c r="C225" t="s">
        <v>16</v>
      </c>
      <c r="D225" t="s">
        <v>27</v>
      </c>
      <c r="E225" t="s">
        <v>44</v>
      </c>
      <c r="F225">
        <v>30</v>
      </c>
      <c r="G225" s="3">
        <v>250</v>
      </c>
      <c r="H225" s="3">
        <v>0</v>
      </c>
      <c r="I225" t="s">
        <v>46</v>
      </c>
      <c r="J225" t="s">
        <v>18</v>
      </c>
      <c r="K225" s="3">
        <f>IF(TablaDatosEmpresa[[#This Row],[Tipo_Movimiento]] = "Venta", -TablaDatosEmpresa[[#This Row],[Cantidad]] * TablaDatosEmpresa[[#This Row],[Precio_Venta_Unitario]], 0)</f>
        <v>0</v>
      </c>
      <c r="L225" s="3">
        <f>AVERAGEIF(TablaDatosEmpresa[Nombre_Producto],TablaDatosEmpresa[[#This Row],[Nombre_Producto]],TablaDatosEmpresa[Costo_Unitario])</f>
        <v>111.99406451612904</v>
      </c>
      <c r="M225" s="3">
        <f>IF(TablaDatosEmpresa[[#This Row],[Tipo_Movimiento]] = "Venta", -TablaDatosEmpresa[[#This Row],[Cantidad]] * TablaDatosEmpresa[[#This Row],[CosteAdquisicionPromedio]], 0)</f>
        <v>0</v>
      </c>
      <c r="N225" s="3">
        <f>TablaDatosEmpresa[[#This Row],[Ingresos]]-TablaDatosEmpresa[[#This Row],[Coste_Vemta]]</f>
        <v>0</v>
      </c>
    </row>
    <row r="226" spans="1:14" x14ac:dyDescent="0.3">
      <c r="A226">
        <v>225</v>
      </c>
      <c r="B226" s="1">
        <v>44594</v>
      </c>
      <c r="C226" t="s">
        <v>10</v>
      </c>
      <c r="D226" t="s">
        <v>21</v>
      </c>
      <c r="E226" t="s">
        <v>22</v>
      </c>
      <c r="F226">
        <v>-44</v>
      </c>
      <c r="G226" s="3">
        <v>0</v>
      </c>
      <c r="H226" s="3">
        <v>60.15</v>
      </c>
      <c r="I226" t="s">
        <v>10</v>
      </c>
      <c r="J226" t="s">
        <v>31</v>
      </c>
      <c r="K226" s="3">
        <f>IF(TablaDatosEmpresa[[#This Row],[Tipo_Movimiento]] = "Venta", -TablaDatosEmpresa[[#This Row],[Cantidad]] * TablaDatosEmpresa[[#This Row],[Precio_Venta_Unitario]], 0)</f>
        <v>2646.6</v>
      </c>
      <c r="L226" s="3">
        <f>AVERAGEIF(TablaDatosEmpresa[Nombre_Producto],TablaDatosEmpresa[[#This Row],[Nombre_Producto]],TablaDatosEmpresa[Costo_Unitario])</f>
        <v>10.520482758620702</v>
      </c>
      <c r="M226" s="3">
        <f>IF(TablaDatosEmpresa[[#This Row],[Tipo_Movimiento]] = "Venta", -TablaDatosEmpresa[[#This Row],[Cantidad]] * TablaDatosEmpresa[[#This Row],[CosteAdquisicionPromedio]], 0)</f>
        <v>462.90124137931087</v>
      </c>
      <c r="N226" s="3">
        <f>TablaDatosEmpresa[[#This Row],[Ingresos]]-TablaDatosEmpresa[[#This Row],[Coste_Vemta]]</f>
        <v>2183.6987586206892</v>
      </c>
    </row>
    <row r="227" spans="1:14" x14ac:dyDescent="0.3">
      <c r="A227">
        <v>226</v>
      </c>
      <c r="B227" s="1">
        <v>44595</v>
      </c>
      <c r="C227" t="s">
        <v>10</v>
      </c>
      <c r="D227" t="s">
        <v>11</v>
      </c>
      <c r="E227" t="s">
        <v>12</v>
      </c>
      <c r="F227">
        <v>-27</v>
      </c>
      <c r="G227" s="3">
        <v>0</v>
      </c>
      <c r="H227" s="3">
        <v>130.6</v>
      </c>
      <c r="I227" t="s">
        <v>10</v>
      </c>
      <c r="J227" t="s">
        <v>31</v>
      </c>
      <c r="K227" s="3">
        <f>IF(TablaDatosEmpresa[[#This Row],[Tipo_Movimiento]] = "Venta", -TablaDatosEmpresa[[#This Row],[Cantidad]] * TablaDatosEmpresa[[#This Row],[Precio_Venta_Unitario]], 0)</f>
        <v>3526.2</v>
      </c>
      <c r="L227" s="3">
        <f>AVERAGEIF(TablaDatosEmpresa[Nombre_Producto],TablaDatosEmpresa[[#This Row],[Nombre_Producto]],TablaDatosEmpresa[Costo_Unitario])</f>
        <v>28.701865793780652</v>
      </c>
      <c r="M227" s="3">
        <f>IF(TablaDatosEmpresa[[#This Row],[Tipo_Movimiento]] = "Venta", -TablaDatosEmpresa[[#This Row],[Cantidad]] * TablaDatosEmpresa[[#This Row],[CosteAdquisicionPromedio]], 0)</f>
        <v>774.95037643207763</v>
      </c>
      <c r="N227" s="3">
        <f>TablaDatosEmpresa[[#This Row],[Ingresos]]-TablaDatosEmpresa[[#This Row],[Coste_Vemta]]</f>
        <v>2751.2496235679223</v>
      </c>
    </row>
    <row r="228" spans="1:14" x14ac:dyDescent="0.3">
      <c r="A228">
        <v>227</v>
      </c>
      <c r="B228" s="1">
        <v>44595</v>
      </c>
      <c r="C228" t="s">
        <v>10</v>
      </c>
      <c r="D228" t="s">
        <v>27</v>
      </c>
      <c r="E228" t="s">
        <v>44</v>
      </c>
      <c r="F228">
        <v>-28</v>
      </c>
      <c r="G228" s="3">
        <v>0</v>
      </c>
      <c r="H228" s="3">
        <v>502.57</v>
      </c>
      <c r="I228" t="s">
        <v>10</v>
      </c>
      <c r="J228" t="s">
        <v>23</v>
      </c>
      <c r="K228" s="3">
        <f>IF(TablaDatosEmpresa[[#This Row],[Tipo_Movimiento]] = "Venta", -TablaDatosEmpresa[[#This Row],[Cantidad]] * TablaDatosEmpresa[[#This Row],[Precio_Venta_Unitario]], 0)</f>
        <v>14071.96</v>
      </c>
      <c r="L228" s="3">
        <f>AVERAGEIF(TablaDatosEmpresa[Nombre_Producto],TablaDatosEmpresa[[#This Row],[Nombre_Producto]],TablaDatosEmpresa[Costo_Unitario])</f>
        <v>111.99406451612904</v>
      </c>
      <c r="M228" s="3">
        <f>IF(TablaDatosEmpresa[[#This Row],[Tipo_Movimiento]] = "Venta", -TablaDatosEmpresa[[#This Row],[Cantidad]] * TablaDatosEmpresa[[#This Row],[CosteAdquisicionPromedio]], 0)</f>
        <v>3135.8338064516133</v>
      </c>
      <c r="N228" s="3">
        <f>TablaDatosEmpresa[[#This Row],[Ingresos]]-TablaDatosEmpresa[[#This Row],[Coste_Vemta]]</f>
        <v>10936.126193548385</v>
      </c>
    </row>
    <row r="229" spans="1:14" x14ac:dyDescent="0.3">
      <c r="A229">
        <v>228</v>
      </c>
      <c r="B229" s="1">
        <v>44595</v>
      </c>
      <c r="C229" t="s">
        <v>24</v>
      </c>
      <c r="D229" t="s">
        <v>11</v>
      </c>
      <c r="E229" t="s">
        <v>12</v>
      </c>
      <c r="F229">
        <v>249</v>
      </c>
      <c r="G229" s="3">
        <v>66.09</v>
      </c>
      <c r="H229" s="3">
        <v>0</v>
      </c>
      <c r="I229" t="s">
        <v>24</v>
      </c>
      <c r="J229" t="s">
        <v>36</v>
      </c>
      <c r="K229" s="3">
        <f>IF(TablaDatosEmpresa[[#This Row],[Tipo_Movimiento]] = "Venta", -TablaDatosEmpresa[[#This Row],[Cantidad]] * TablaDatosEmpresa[[#This Row],[Precio_Venta_Unitario]], 0)</f>
        <v>0</v>
      </c>
      <c r="L229" s="3">
        <f>AVERAGEIF(TablaDatosEmpresa[Nombre_Producto],TablaDatosEmpresa[[#This Row],[Nombre_Producto]],TablaDatosEmpresa[Costo_Unitario])</f>
        <v>28.701865793780652</v>
      </c>
      <c r="M229" s="3">
        <f>IF(TablaDatosEmpresa[[#This Row],[Tipo_Movimiento]] = "Venta", -TablaDatosEmpresa[[#This Row],[Cantidad]] * TablaDatosEmpresa[[#This Row],[CosteAdquisicionPromedio]], 0)</f>
        <v>0</v>
      </c>
      <c r="N229" s="3">
        <f>TablaDatosEmpresa[[#This Row],[Ingresos]]-TablaDatosEmpresa[[#This Row],[Coste_Vemta]]</f>
        <v>0</v>
      </c>
    </row>
    <row r="230" spans="1:14" x14ac:dyDescent="0.3">
      <c r="A230">
        <v>229</v>
      </c>
      <c r="B230" s="1">
        <v>44595</v>
      </c>
      <c r="C230" t="s">
        <v>10</v>
      </c>
      <c r="D230" t="s">
        <v>17</v>
      </c>
      <c r="E230" t="s">
        <v>42</v>
      </c>
      <c r="F230">
        <v>-17</v>
      </c>
      <c r="G230" s="3">
        <v>0</v>
      </c>
      <c r="H230" s="3">
        <v>896.53</v>
      </c>
      <c r="I230" t="s">
        <v>10</v>
      </c>
      <c r="J230" t="s">
        <v>23</v>
      </c>
      <c r="K230" s="3">
        <f>IF(TablaDatosEmpresa[[#This Row],[Tipo_Movimiento]] = "Venta", -TablaDatosEmpresa[[#This Row],[Cantidad]] * TablaDatosEmpresa[[#This Row],[Precio_Venta_Unitario]], 0)</f>
        <v>15241.01</v>
      </c>
      <c r="L230" s="3">
        <f>AVERAGEIF(TablaDatosEmpresa[Nombre_Producto],TablaDatosEmpresa[[#This Row],[Nombre_Producto]],TablaDatosEmpresa[Costo_Unitario])</f>
        <v>206.67616747181975</v>
      </c>
      <c r="M230" s="3">
        <f>IF(TablaDatosEmpresa[[#This Row],[Tipo_Movimiento]] = "Venta", -TablaDatosEmpresa[[#This Row],[Cantidad]] * TablaDatosEmpresa[[#This Row],[CosteAdquisicionPromedio]], 0)</f>
        <v>3513.4948470209356</v>
      </c>
      <c r="N230" s="3">
        <f>TablaDatosEmpresa[[#This Row],[Ingresos]]-TablaDatosEmpresa[[#This Row],[Coste_Vemta]]</f>
        <v>11727.515152979064</v>
      </c>
    </row>
    <row r="231" spans="1:14" x14ac:dyDescent="0.3">
      <c r="A231">
        <v>230</v>
      </c>
      <c r="B231" s="1">
        <v>44595</v>
      </c>
      <c r="C231" t="s">
        <v>10</v>
      </c>
      <c r="D231" t="s">
        <v>11</v>
      </c>
      <c r="E231" t="s">
        <v>12</v>
      </c>
      <c r="F231">
        <v>-46</v>
      </c>
      <c r="G231" s="3">
        <v>0</v>
      </c>
      <c r="H231" s="3">
        <v>129.9</v>
      </c>
      <c r="I231" t="s">
        <v>10</v>
      </c>
      <c r="J231" t="s">
        <v>23</v>
      </c>
      <c r="K231" s="3">
        <f>IF(TablaDatosEmpresa[[#This Row],[Tipo_Movimiento]] = "Venta", -TablaDatosEmpresa[[#This Row],[Cantidad]] * TablaDatosEmpresa[[#This Row],[Precio_Venta_Unitario]], 0)</f>
        <v>5975.4000000000005</v>
      </c>
      <c r="L231" s="3">
        <f>AVERAGEIF(TablaDatosEmpresa[Nombre_Producto],TablaDatosEmpresa[[#This Row],[Nombre_Producto]],TablaDatosEmpresa[Costo_Unitario])</f>
        <v>28.701865793780652</v>
      </c>
      <c r="M231" s="3">
        <f>IF(TablaDatosEmpresa[[#This Row],[Tipo_Movimiento]] = "Venta", -TablaDatosEmpresa[[#This Row],[Cantidad]] * TablaDatosEmpresa[[#This Row],[CosteAdquisicionPromedio]], 0)</f>
        <v>1320.28582651391</v>
      </c>
      <c r="N231" s="3">
        <f>TablaDatosEmpresa[[#This Row],[Ingresos]]-TablaDatosEmpresa[[#This Row],[Coste_Vemta]]</f>
        <v>4655.1141734860903</v>
      </c>
    </row>
    <row r="232" spans="1:14" x14ac:dyDescent="0.3">
      <c r="A232">
        <v>231</v>
      </c>
      <c r="B232" s="1">
        <v>44595</v>
      </c>
      <c r="C232" t="s">
        <v>16</v>
      </c>
      <c r="D232" t="s">
        <v>17</v>
      </c>
      <c r="E232" t="s">
        <v>42</v>
      </c>
      <c r="F232">
        <v>74</v>
      </c>
      <c r="G232" s="3">
        <v>454.6</v>
      </c>
      <c r="H232" s="3">
        <v>0</v>
      </c>
      <c r="I232" t="s">
        <v>46</v>
      </c>
      <c r="J232" t="s">
        <v>18</v>
      </c>
      <c r="K232" s="3">
        <f>IF(TablaDatosEmpresa[[#This Row],[Tipo_Movimiento]] = "Venta", -TablaDatosEmpresa[[#This Row],[Cantidad]] * TablaDatosEmpresa[[#This Row],[Precio_Venta_Unitario]], 0)</f>
        <v>0</v>
      </c>
      <c r="L232" s="3">
        <f>AVERAGEIF(TablaDatosEmpresa[Nombre_Producto],TablaDatosEmpresa[[#This Row],[Nombre_Producto]],TablaDatosEmpresa[Costo_Unitario])</f>
        <v>206.67616747181975</v>
      </c>
      <c r="M232" s="3">
        <f>IF(TablaDatosEmpresa[[#This Row],[Tipo_Movimiento]] = "Venta", -TablaDatosEmpresa[[#This Row],[Cantidad]] * TablaDatosEmpresa[[#This Row],[CosteAdquisicionPromedio]], 0)</f>
        <v>0</v>
      </c>
      <c r="N232" s="3">
        <f>TablaDatosEmpresa[[#This Row],[Ingresos]]-TablaDatosEmpresa[[#This Row],[Coste_Vemta]]</f>
        <v>0</v>
      </c>
    </row>
    <row r="233" spans="1:14" x14ac:dyDescent="0.3">
      <c r="A233">
        <v>232</v>
      </c>
      <c r="B233" s="1">
        <v>44595</v>
      </c>
      <c r="C233" t="s">
        <v>24</v>
      </c>
      <c r="D233" t="s">
        <v>21</v>
      </c>
      <c r="E233" t="s">
        <v>22</v>
      </c>
      <c r="F233">
        <v>154</v>
      </c>
      <c r="G233" s="3">
        <v>24.94</v>
      </c>
      <c r="H233" s="3">
        <v>0</v>
      </c>
      <c r="I233" t="s">
        <v>24</v>
      </c>
      <c r="J233" t="s">
        <v>37</v>
      </c>
      <c r="K233" s="3">
        <f>IF(TablaDatosEmpresa[[#This Row],[Tipo_Movimiento]] = "Venta", -TablaDatosEmpresa[[#This Row],[Cantidad]] * TablaDatosEmpresa[[#This Row],[Precio_Venta_Unitario]], 0)</f>
        <v>0</v>
      </c>
      <c r="L233" s="3">
        <f>AVERAGEIF(TablaDatosEmpresa[Nombre_Producto],TablaDatosEmpresa[[#This Row],[Nombre_Producto]],TablaDatosEmpresa[Costo_Unitario])</f>
        <v>10.520482758620702</v>
      </c>
      <c r="M233" s="3">
        <f>IF(TablaDatosEmpresa[[#This Row],[Tipo_Movimiento]] = "Venta", -TablaDatosEmpresa[[#This Row],[Cantidad]] * TablaDatosEmpresa[[#This Row],[CosteAdquisicionPromedio]], 0)</f>
        <v>0</v>
      </c>
      <c r="N233" s="3">
        <f>TablaDatosEmpresa[[#This Row],[Ingresos]]-TablaDatosEmpresa[[#This Row],[Coste_Vemta]]</f>
        <v>0</v>
      </c>
    </row>
    <row r="234" spans="1:14" x14ac:dyDescent="0.3">
      <c r="A234">
        <v>233</v>
      </c>
      <c r="B234" s="1">
        <v>44596</v>
      </c>
      <c r="C234" t="s">
        <v>16</v>
      </c>
      <c r="D234" t="s">
        <v>17</v>
      </c>
      <c r="E234" t="s">
        <v>42</v>
      </c>
      <c r="F234">
        <v>56</v>
      </c>
      <c r="G234" s="3">
        <v>442.02</v>
      </c>
      <c r="H234" s="3">
        <v>0</v>
      </c>
      <c r="I234" t="s">
        <v>46</v>
      </c>
      <c r="J234" t="s">
        <v>18</v>
      </c>
      <c r="K234" s="3">
        <f>IF(TablaDatosEmpresa[[#This Row],[Tipo_Movimiento]] = "Venta", -TablaDatosEmpresa[[#This Row],[Cantidad]] * TablaDatosEmpresa[[#This Row],[Precio_Venta_Unitario]], 0)</f>
        <v>0</v>
      </c>
      <c r="L234" s="3">
        <f>AVERAGEIF(TablaDatosEmpresa[Nombre_Producto],TablaDatosEmpresa[[#This Row],[Nombre_Producto]],TablaDatosEmpresa[Costo_Unitario])</f>
        <v>206.67616747181975</v>
      </c>
      <c r="M234" s="3">
        <f>IF(TablaDatosEmpresa[[#This Row],[Tipo_Movimiento]] = "Venta", -TablaDatosEmpresa[[#This Row],[Cantidad]] * TablaDatosEmpresa[[#This Row],[CosteAdquisicionPromedio]], 0)</f>
        <v>0</v>
      </c>
      <c r="N234" s="3">
        <f>TablaDatosEmpresa[[#This Row],[Ingresos]]-TablaDatosEmpresa[[#This Row],[Coste_Vemta]]</f>
        <v>0</v>
      </c>
    </row>
    <row r="235" spans="1:14" x14ac:dyDescent="0.3">
      <c r="A235">
        <v>234</v>
      </c>
      <c r="B235" s="1">
        <v>44596</v>
      </c>
      <c r="C235" t="s">
        <v>10</v>
      </c>
      <c r="D235" t="s">
        <v>21</v>
      </c>
      <c r="E235" t="s">
        <v>22</v>
      </c>
      <c r="F235">
        <v>-5</v>
      </c>
      <c r="G235" s="3">
        <v>0</v>
      </c>
      <c r="H235" s="3">
        <v>60.58</v>
      </c>
      <c r="I235" t="s">
        <v>10</v>
      </c>
      <c r="J235" t="s">
        <v>31</v>
      </c>
      <c r="K235" s="3">
        <f>IF(TablaDatosEmpresa[[#This Row],[Tipo_Movimiento]] = "Venta", -TablaDatosEmpresa[[#This Row],[Cantidad]] * TablaDatosEmpresa[[#This Row],[Precio_Venta_Unitario]], 0)</f>
        <v>302.89999999999998</v>
      </c>
      <c r="L235" s="3">
        <f>AVERAGEIF(TablaDatosEmpresa[Nombre_Producto],TablaDatosEmpresa[[#This Row],[Nombre_Producto]],TablaDatosEmpresa[Costo_Unitario])</f>
        <v>10.520482758620702</v>
      </c>
      <c r="M235" s="3">
        <f>IF(TablaDatosEmpresa[[#This Row],[Tipo_Movimiento]] = "Venta", -TablaDatosEmpresa[[#This Row],[Cantidad]] * TablaDatosEmpresa[[#This Row],[CosteAdquisicionPromedio]], 0)</f>
        <v>52.602413793103509</v>
      </c>
      <c r="N235" s="3">
        <f>TablaDatosEmpresa[[#This Row],[Ingresos]]-TablaDatosEmpresa[[#This Row],[Coste_Vemta]]</f>
        <v>250.29758620689648</v>
      </c>
    </row>
    <row r="236" spans="1:14" x14ac:dyDescent="0.3">
      <c r="A236">
        <v>235</v>
      </c>
      <c r="B236" s="1">
        <v>44596</v>
      </c>
      <c r="C236" t="s">
        <v>10</v>
      </c>
      <c r="D236" t="s">
        <v>17</v>
      </c>
      <c r="E236" t="s">
        <v>42</v>
      </c>
      <c r="F236">
        <v>-31</v>
      </c>
      <c r="G236" s="3">
        <v>0</v>
      </c>
      <c r="H236" s="3">
        <v>907.82</v>
      </c>
      <c r="I236" t="s">
        <v>10</v>
      </c>
      <c r="J236" t="s">
        <v>35</v>
      </c>
      <c r="K236" s="3">
        <f>IF(TablaDatosEmpresa[[#This Row],[Tipo_Movimiento]] = "Venta", -TablaDatosEmpresa[[#This Row],[Cantidad]] * TablaDatosEmpresa[[#This Row],[Precio_Venta_Unitario]], 0)</f>
        <v>28142.420000000002</v>
      </c>
      <c r="L236" s="3">
        <f>AVERAGEIF(TablaDatosEmpresa[Nombre_Producto],TablaDatosEmpresa[[#This Row],[Nombre_Producto]],TablaDatosEmpresa[Costo_Unitario])</f>
        <v>206.67616747181975</v>
      </c>
      <c r="M236" s="3">
        <f>IF(TablaDatosEmpresa[[#This Row],[Tipo_Movimiento]] = "Venta", -TablaDatosEmpresa[[#This Row],[Cantidad]] * TablaDatosEmpresa[[#This Row],[CosteAdquisicionPromedio]], 0)</f>
        <v>6406.9611916264121</v>
      </c>
      <c r="N236" s="3">
        <f>TablaDatosEmpresa[[#This Row],[Ingresos]]-TablaDatosEmpresa[[#This Row],[Coste_Vemta]]</f>
        <v>21735.458808373591</v>
      </c>
    </row>
    <row r="237" spans="1:14" x14ac:dyDescent="0.3">
      <c r="A237">
        <v>236</v>
      </c>
      <c r="B237" s="1">
        <v>44596</v>
      </c>
      <c r="C237" t="s">
        <v>10</v>
      </c>
      <c r="D237" t="s">
        <v>21</v>
      </c>
      <c r="E237" t="s">
        <v>22</v>
      </c>
      <c r="F237">
        <v>-49</v>
      </c>
      <c r="G237" s="3">
        <v>0</v>
      </c>
      <c r="H237" s="3">
        <v>60.15</v>
      </c>
      <c r="I237" t="s">
        <v>10</v>
      </c>
      <c r="J237" t="s">
        <v>35</v>
      </c>
      <c r="K237" s="3">
        <f>IF(TablaDatosEmpresa[[#This Row],[Tipo_Movimiento]] = "Venta", -TablaDatosEmpresa[[#This Row],[Cantidad]] * TablaDatosEmpresa[[#This Row],[Precio_Venta_Unitario]], 0)</f>
        <v>2947.35</v>
      </c>
      <c r="L237" s="3">
        <f>AVERAGEIF(TablaDatosEmpresa[Nombre_Producto],TablaDatosEmpresa[[#This Row],[Nombre_Producto]],TablaDatosEmpresa[Costo_Unitario])</f>
        <v>10.520482758620702</v>
      </c>
      <c r="M237" s="3">
        <f>IF(TablaDatosEmpresa[[#This Row],[Tipo_Movimiento]] = "Venta", -TablaDatosEmpresa[[#This Row],[Cantidad]] * TablaDatosEmpresa[[#This Row],[CosteAdquisicionPromedio]], 0)</f>
        <v>515.50365517241437</v>
      </c>
      <c r="N237" s="3">
        <f>TablaDatosEmpresa[[#This Row],[Ingresos]]-TablaDatosEmpresa[[#This Row],[Coste_Vemta]]</f>
        <v>2431.8463448275857</v>
      </c>
    </row>
    <row r="238" spans="1:14" x14ac:dyDescent="0.3">
      <c r="A238">
        <v>237</v>
      </c>
      <c r="B238" s="1">
        <v>44596</v>
      </c>
      <c r="C238" t="s">
        <v>10</v>
      </c>
      <c r="D238" t="s">
        <v>14</v>
      </c>
      <c r="E238" t="s">
        <v>41</v>
      </c>
      <c r="F238">
        <v>-37</v>
      </c>
      <c r="G238" s="3">
        <v>0</v>
      </c>
      <c r="H238" s="3">
        <v>160.56</v>
      </c>
      <c r="I238" t="s">
        <v>10</v>
      </c>
      <c r="J238" t="s">
        <v>23</v>
      </c>
      <c r="K238" s="3">
        <f>IF(TablaDatosEmpresa[[#This Row],[Tipo_Movimiento]] = "Venta", -TablaDatosEmpresa[[#This Row],[Cantidad]] * TablaDatosEmpresa[[#This Row],[Precio_Venta_Unitario]], 0)</f>
        <v>5940.72</v>
      </c>
      <c r="L238" s="3">
        <f>AVERAGEIF(TablaDatosEmpresa[Nombre_Producto],TablaDatosEmpresa[[#This Row],[Nombre_Producto]],TablaDatosEmpresa[Costo_Unitario])</f>
        <v>38.917210440456756</v>
      </c>
      <c r="M238" s="3">
        <f>IF(TablaDatosEmpresa[[#This Row],[Tipo_Movimiento]] = "Venta", -TablaDatosEmpresa[[#This Row],[Cantidad]] * TablaDatosEmpresa[[#This Row],[CosteAdquisicionPromedio]], 0)</f>
        <v>1439.9367862969</v>
      </c>
      <c r="N238" s="3">
        <f>TablaDatosEmpresa[[#This Row],[Ingresos]]-TablaDatosEmpresa[[#This Row],[Coste_Vemta]]</f>
        <v>4500.7832137031</v>
      </c>
    </row>
    <row r="239" spans="1:14" x14ac:dyDescent="0.3">
      <c r="A239">
        <v>238</v>
      </c>
      <c r="B239" s="1">
        <v>44596</v>
      </c>
      <c r="C239" t="s">
        <v>24</v>
      </c>
      <c r="D239" t="s">
        <v>25</v>
      </c>
      <c r="E239" t="s">
        <v>43</v>
      </c>
      <c r="F239">
        <v>159</v>
      </c>
      <c r="G239" s="3">
        <v>45.15</v>
      </c>
      <c r="H239" s="3">
        <v>0</v>
      </c>
      <c r="I239" t="s">
        <v>24</v>
      </c>
      <c r="J239" t="s">
        <v>26</v>
      </c>
      <c r="K239" s="3">
        <f>IF(TablaDatosEmpresa[[#This Row],[Tipo_Movimiento]] = "Venta", -TablaDatosEmpresa[[#This Row],[Cantidad]] * TablaDatosEmpresa[[#This Row],[Precio_Venta_Unitario]], 0)</f>
        <v>0</v>
      </c>
      <c r="L239" s="3">
        <f>AVERAGEIF(TablaDatosEmpresa[Nombre_Producto],TablaDatosEmpresa[[#This Row],[Nombre_Producto]],TablaDatosEmpresa[Costo_Unitario])</f>
        <v>18.458651685393257</v>
      </c>
      <c r="M239" s="3">
        <f>IF(TablaDatosEmpresa[[#This Row],[Tipo_Movimiento]] = "Venta", -TablaDatosEmpresa[[#This Row],[Cantidad]] * TablaDatosEmpresa[[#This Row],[CosteAdquisicionPromedio]], 0)</f>
        <v>0</v>
      </c>
      <c r="N239" s="3">
        <f>TablaDatosEmpresa[[#This Row],[Ingresos]]-TablaDatosEmpresa[[#This Row],[Coste_Vemta]]</f>
        <v>0</v>
      </c>
    </row>
    <row r="240" spans="1:14" x14ac:dyDescent="0.3">
      <c r="A240">
        <v>239</v>
      </c>
      <c r="B240" s="1">
        <v>44596</v>
      </c>
      <c r="C240" t="s">
        <v>24</v>
      </c>
      <c r="D240" t="s">
        <v>25</v>
      </c>
      <c r="E240" t="s">
        <v>43</v>
      </c>
      <c r="F240">
        <v>292</v>
      </c>
      <c r="G240" s="3">
        <v>45.89</v>
      </c>
      <c r="H240" s="3">
        <v>0</v>
      </c>
      <c r="I240" t="s">
        <v>24</v>
      </c>
      <c r="J240" t="s">
        <v>37</v>
      </c>
      <c r="K240" s="3">
        <f>IF(TablaDatosEmpresa[[#This Row],[Tipo_Movimiento]] = "Venta", -TablaDatosEmpresa[[#This Row],[Cantidad]] * TablaDatosEmpresa[[#This Row],[Precio_Venta_Unitario]], 0)</f>
        <v>0</v>
      </c>
      <c r="L240" s="3">
        <f>AVERAGEIF(TablaDatosEmpresa[Nombre_Producto],TablaDatosEmpresa[[#This Row],[Nombre_Producto]],TablaDatosEmpresa[Costo_Unitario])</f>
        <v>18.458651685393257</v>
      </c>
      <c r="M240" s="3">
        <f>IF(TablaDatosEmpresa[[#This Row],[Tipo_Movimiento]] = "Venta", -TablaDatosEmpresa[[#This Row],[Cantidad]] * TablaDatosEmpresa[[#This Row],[CosteAdquisicionPromedio]], 0)</f>
        <v>0</v>
      </c>
      <c r="N240" s="3">
        <f>TablaDatosEmpresa[[#This Row],[Ingresos]]-TablaDatosEmpresa[[#This Row],[Coste_Vemta]]</f>
        <v>0</v>
      </c>
    </row>
    <row r="241" spans="1:14" x14ac:dyDescent="0.3">
      <c r="A241">
        <v>240</v>
      </c>
      <c r="B241" s="1">
        <v>44597</v>
      </c>
      <c r="C241" t="s">
        <v>10</v>
      </c>
      <c r="D241" t="s">
        <v>19</v>
      </c>
      <c r="E241" t="s">
        <v>20</v>
      </c>
      <c r="F241">
        <v>-15</v>
      </c>
      <c r="G241" s="3">
        <v>0</v>
      </c>
      <c r="H241" s="3">
        <v>296.77</v>
      </c>
      <c r="I241" t="s">
        <v>10</v>
      </c>
      <c r="J241" t="s">
        <v>31</v>
      </c>
      <c r="K241" s="3">
        <f>IF(TablaDatosEmpresa[[#This Row],[Tipo_Movimiento]] = "Venta", -TablaDatosEmpresa[[#This Row],[Cantidad]] * TablaDatosEmpresa[[#This Row],[Precio_Venta_Unitario]], 0)</f>
        <v>4451.5499999999993</v>
      </c>
      <c r="L241" s="3">
        <f>AVERAGEIF(TablaDatosEmpresa[Nombre_Producto],TablaDatosEmpresa[[#This Row],[Nombre_Producto]],TablaDatosEmpresa[Costo_Unitario])</f>
        <v>66.956770642201846</v>
      </c>
      <c r="M241" s="3">
        <f>IF(TablaDatosEmpresa[[#This Row],[Tipo_Movimiento]] = "Venta", -TablaDatosEmpresa[[#This Row],[Cantidad]] * TablaDatosEmpresa[[#This Row],[CosteAdquisicionPromedio]], 0)</f>
        <v>1004.3515596330277</v>
      </c>
      <c r="N241" s="3">
        <f>TablaDatosEmpresa[[#This Row],[Ingresos]]-TablaDatosEmpresa[[#This Row],[Coste_Vemta]]</f>
        <v>3447.1984403669717</v>
      </c>
    </row>
    <row r="242" spans="1:14" x14ac:dyDescent="0.3">
      <c r="A242">
        <v>241</v>
      </c>
      <c r="B242" s="1">
        <v>44597</v>
      </c>
      <c r="C242" t="s">
        <v>10</v>
      </c>
      <c r="D242" t="s">
        <v>25</v>
      </c>
      <c r="E242" t="s">
        <v>43</v>
      </c>
      <c r="F242">
        <v>-35</v>
      </c>
      <c r="G242" s="3">
        <v>0</v>
      </c>
      <c r="H242" s="3">
        <v>94.99</v>
      </c>
      <c r="I242" t="s">
        <v>10</v>
      </c>
      <c r="J242" t="s">
        <v>35</v>
      </c>
      <c r="K242" s="3">
        <f>IF(TablaDatosEmpresa[[#This Row],[Tipo_Movimiento]] = "Venta", -TablaDatosEmpresa[[#This Row],[Cantidad]] * TablaDatosEmpresa[[#This Row],[Precio_Venta_Unitario]], 0)</f>
        <v>3324.6499999999996</v>
      </c>
      <c r="L242" s="3">
        <f>AVERAGEIF(TablaDatosEmpresa[Nombre_Producto],TablaDatosEmpresa[[#This Row],[Nombre_Producto]],TablaDatosEmpresa[Costo_Unitario])</f>
        <v>18.458651685393257</v>
      </c>
      <c r="M242" s="3">
        <f>IF(TablaDatosEmpresa[[#This Row],[Tipo_Movimiento]] = "Venta", -TablaDatosEmpresa[[#This Row],[Cantidad]] * TablaDatosEmpresa[[#This Row],[CosteAdquisicionPromedio]], 0)</f>
        <v>646.05280898876401</v>
      </c>
      <c r="N242" s="3">
        <f>TablaDatosEmpresa[[#This Row],[Ingresos]]-TablaDatosEmpresa[[#This Row],[Coste_Vemta]]</f>
        <v>2678.5971910112357</v>
      </c>
    </row>
    <row r="243" spans="1:14" x14ac:dyDescent="0.3">
      <c r="A243">
        <v>242</v>
      </c>
      <c r="B243" s="1">
        <v>44597</v>
      </c>
      <c r="C243" t="s">
        <v>24</v>
      </c>
      <c r="D243" t="s">
        <v>11</v>
      </c>
      <c r="E243" t="s">
        <v>12</v>
      </c>
      <c r="F243">
        <v>63</v>
      </c>
      <c r="G243" s="3">
        <v>64.55</v>
      </c>
      <c r="H243" s="3">
        <v>0</v>
      </c>
      <c r="I243" t="s">
        <v>24</v>
      </c>
      <c r="J243" t="s">
        <v>37</v>
      </c>
      <c r="K243" s="3">
        <f>IF(TablaDatosEmpresa[[#This Row],[Tipo_Movimiento]] = "Venta", -TablaDatosEmpresa[[#This Row],[Cantidad]] * TablaDatosEmpresa[[#This Row],[Precio_Venta_Unitario]], 0)</f>
        <v>0</v>
      </c>
      <c r="L243" s="3">
        <f>AVERAGEIF(TablaDatosEmpresa[Nombre_Producto],TablaDatosEmpresa[[#This Row],[Nombre_Producto]],TablaDatosEmpresa[Costo_Unitario])</f>
        <v>28.701865793780652</v>
      </c>
      <c r="M243" s="3">
        <f>IF(TablaDatosEmpresa[[#This Row],[Tipo_Movimiento]] = "Venta", -TablaDatosEmpresa[[#This Row],[Cantidad]] * TablaDatosEmpresa[[#This Row],[CosteAdquisicionPromedio]], 0)</f>
        <v>0</v>
      </c>
      <c r="N243" s="3">
        <f>TablaDatosEmpresa[[#This Row],[Ingresos]]-TablaDatosEmpresa[[#This Row],[Coste_Vemta]]</f>
        <v>0</v>
      </c>
    </row>
    <row r="244" spans="1:14" x14ac:dyDescent="0.3">
      <c r="A244">
        <v>243</v>
      </c>
      <c r="B244" s="1">
        <v>44597</v>
      </c>
      <c r="C244" t="s">
        <v>10</v>
      </c>
      <c r="D244" t="s">
        <v>19</v>
      </c>
      <c r="E244" t="s">
        <v>20</v>
      </c>
      <c r="F244">
        <v>-48</v>
      </c>
      <c r="G244" s="3">
        <v>0</v>
      </c>
      <c r="H244" s="3">
        <v>301.81</v>
      </c>
      <c r="I244" t="s">
        <v>10</v>
      </c>
      <c r="J244" t="s">
        <v>31</v>
      </c>
      <c r="K244" s="3">
        <f>IF(TablaDatosEmpresa[[#This Row],[Tipo_Movimiento]] = "Venta", -TablaDatosEmpresa[[#This Row],[Cantidad]] * TablaDatosEmpresa[[#This Row],[Precio_Venta_Unitario]], 0)</f>
        <v>14486.880000000001</v>
      </c>
      <c r="L244" s="3">
        <f>AVERAGEIF(TablaDatosEmpresa[Nombre_Producto],TablaDatosEmpresa[[#This Row],[Nombre_Producto]],TablaDatosEmpresa[Costo_Unitario])</f>
        <v>66.956770642201846</v>
      </c>
      <c r="M244" s="3">
        <f>IF(TablaDatosEmpresa[[#This Row],[Tipo_Movimiento]] = "Venta", -TablaDatosEmpresa[[#This Row],[Cantidad]] * TablaDatosEmpresa[[#This Row],[CosteAdquisicionPromedio]], 0)</f>
        <v>3213.9249908256888</v>
      </c>
      <c r="N244" s="3">
        <f>TablaDatosEmpresa[[#This Row],[Ingresos]]-TablaDatosEmpresa[[#This Row],[Coste_Vemta]]</f>
        <v>11272.955009174311</v>
      </c>
    </row>
    <row r="245" spans="1:14" x14ac:dyDescent="0.3">
      <c r="A245">
        <v>244</v>
      </c>
      <c r="B245" s="1">
        <v>44597</v>
      </c>
      <c r="C245" t="s">
        <v>10</v>
      </c>
      <c r="D245" t="s">
        <v>11</v>
      </c>
      <c r="E245" t="s">
        <v>12</v>
      </c>
      <c r="F245">
        <v>-11</v>
      </c>
      <c r="G245" s="3">
        <v>0</v>
      </c>
      <c r="H245" s="3">
        <v>130.97</v>
      </c>
      <c r="I245" t="s">
        <v>10</v>
      </c>
      <c r="J245" t="s">
        <v>35</v>
      </c>
      <c r="K245" s="3">
        <f>IF(TablaDatosEmpresa[[#This Row],[Tipo_Movimiento]] = "Venta", -TablaDatosEmpresa[[#This Row],[Cantidad]] * TablaDatosEmpresa[[#This Row],[Precio_Venta_Unitario]], 0)</f>
        <v>1440.67</v>
      </c>
      <c r="L245" s="3">
        <f>AVERAGEIF(TablaDatosEmpresa[Nombre_Producto],TablaDatosEmpresa[[#This Row],[Nombre_Producto]],TablaDatosEmpresa[Costo_Unitario])</f>
        <v>28.701865793780652</v>
      </c>
      <c r="M245" s="3">
        <f>IF(TablaDatosEmpresa[[#This Row],[Tipo_Movimiento]] = "Venta", -TablaDatosEmpresa[[#This Row],[Cantidad]] * TablaDatosEmpresa[[#This Row],[CosteAdquisicionPromedio]], 0)</f>
        <v>315.72052373158715</v>
      </c>
      <c r="N245" s="3">
        <f>TablaDatosEmpresa[[#This Row],[Ingresos]]-TablaDatosEmpresa[[#This Row],[Coste_Vemta]]</f>
        <v>1124.949476268413</v>
      </c>
    </row>
    <row r="246" spans="1:14" x14ac:dyDescent="0.3">
      <c r="A246">
        <v>245</v>
      </c>
      <c r="B246" s="1">
        <v>44597</v>
      </c>
      <c r="C246" t="s">
        <v>24</v>
      </c>
      <c r="D246" t="s">
        <v>29</v>
      </c>
      <c r="E246" t="s">
        <v>30</v>
      </c>
      <c r="F246">
        <v>186</v>
      </c>
      <c r="G246" s="3">
        <v>35.96</v>
      </c>
      <c r="H246" s="3">
        <v>0</v>
      </c>
      <c r="I246" t="s">
        <v>24</v>
      </c>
      <c r="J246" t="s">
        <v>26</v>
      </c>
      <c r="K246" s="3">
        <f>IF(TablaDatosEmpresa[[#This Row],[Tipo_Movimiento]] = "Venta", -TablaDatosEmpresa[[#This Row],[Cantidad]] * TablaDatosEmpresa[[#This Row],[Precio_Venta_Unitario]], 0)</f>
        <v>0</v>
      </c>
      <c r="L246" s="3">
        <f>AVERAGEIF(TablaDatosEmpresa[Nombre_Producto],TablaDatosEmpresa[[#This Row],[Nombre_Producto]],TablaDatosEmpresa[Costo_Unitario])</f>
        <v>15.49574137931034</v>
      </c>
      <c r="M246" s="3">
        <f>IF(TablaDatosEmpresa[[#This Row],[Tipo_Movimiento]] = "Venta", -TablaDatosEmpresa[[#This Row],[Cantidad]] * TablaDatosEmpresa[[#This Row],[CosteAdquisicionPromedio]], 0)</f>
        <v>0</v>
      </c>
      <c r="N246" s="3">
        <f>TablaDatosEmpresa[[#This Row],[Ingresos]]-TablaDatosEmpresa[[#This Row],[Coste_Vemta]]</f>
        <v>0</v>
      </c>
    </row>
    <row r="247" spans="1:14" x14ac:dyDescent="0.3">
      <c r="A247">
        <v>246</v>
      </c>
      <c r="B247" s="1">
        <v>44597</v>
      </c>
      <c r="C247" t="s">
        <v>10</v>
      </c>
      <c r="D247" t="s">
        <v>25</v>
      </c>
      <c r="E247" t="s">
        <v>43</v>
      </c>
      <c r="F247">
        <v>-10</v>
      </c>
      <c r="G247" s="3">
        <v>0</v>
      </c>
      <c r="H247" s="3">
        <v>94.65</v>
      </c>
      <c r="I247" t="s">
        <v>10</v>
      </c>
      <c r="J247" t="s">
        <v>35</v>
      </c>
      <c r="K247" s="3">
        <f>IF(TablaDatosEmpresa[[#This Row],[Tipo_Movimiento]] = "Venta", -TablaDatosEmpresa[[#This Row],[Cantidad]] * TablaDatosEmpresa[[#This Row],[Precio_Venta_Unitario]], 0)</f>
        <v>946.5</v>
      </c>
      <c r="L247" s="3">
        <f>AVERAGEIF(TablaDatosEmpresa[Nombre_Producto],TablaDatosEmpresa[[#This Row],[Nombre_Producto]],TablaDatosEmpresa[Costo_Unitario])</f>
        <v>18.458651685393257</v>
      </c>
      <c r="M247" s="3">
        <f>IF(TablaDatosEmpresa[[#This Row],[Tipo_Movimiento]] = "Venta", -TablaDatosEmpresa[[#This Row],[Cantidad]] * TablaDatosEmpresa[[#This Row],[CosteAdquisicionPromedio]], 0)</f>
        <v>184.58651685393255</v>
      </c>
      <c r="N247" s="3">
        <f>TablaDatosEmpresa[[#This Row],[Ingresos]]-TablaDatosEmpresa[[#This Row],[Coste_Vemta]]</f>
        <v>761.91348314606739</v>
      </c>
    </row>
    <row r="248" spans="1:14" x14ac:dyDescent="0.3">
      <c r="A248">
        <v>247</v>
      </c>
      <c r="B248" s="1">
        <v>44598</v>
      </c>
      <c r="C248" t="s">
        <v>16</v>
      </c>
      <c r="D248" t="s">
        <v>19</v>
      </c>
      <c r="E248" t="s">
        <v>20</v>
      </c>
      <c r="F248">
        <v>74</v>
      </c>
      <c r="G248" s="3">
        <v>149.13</v>
      </c>
      <c r="H248" s="3">
        <v>0</v>
      </c>
      <c r="I248" t="s">
        <v>46</v>
      </c>
      <c r="J248" t="s">
        <v>18</v>
      </c>
      <c r="K248" s="3">
        <f>IF(TablaDatosEmpresa[[#This Row],[Tipo_Movimiento]] = "Venta", -TablaDatosEmpresa[[#This Row],[Cantidad]] * TablaDatosEmpresa[[#This Row],[Precio_Venta_Unitario]], 0)</f>
        <v>0</v>
      </c>
      <c r="L248" s="3">
        <f>AVERAGEIF(TablaDatosEmpresa[Nombre_Producto],TablaDatosEmpresa[[#This Row],[Nombre_Producto]],TablaDatosEmpresa[Costo_Unitario])</f>
        <v>66.956770642201846</v>
      </c>
      <c r="M248" s="3">
        <f>IF(TablaDatosEmpresa[[#This Row],[Tipo_Movimiento]] = "Venta", -TablaDatosEmpresa[[#This Row],[Cantidad]] * TablaDatosEmpresa[[#This Row],[CosteAdquisicionPromedio]], 0)</f>
        <v>0</v>
      </c>
      <c r="N248" s="3">
        <f>TablaDatosEmpresa[[#This Row],[Ingresos]]-TablaDatosEmpresa[[#This Row],[Coste_Vemta]]</f>
        <v>0</v>
      </c>
    </row>
    <row r="249" spans="1:14" x14ac:dyDescent="0.3">
      <c r="A249">
        <v>248</v>
      </c>
      <c r="B249" s="1">
        <v>44598</v>
      </c>
      <c r="C249" t="s">
        <v>10</v>
      </c>
      <c r="D249" t="s">
        <v>17</v>
      </c>
      <c r="E249" t="s">
        <v>42</v>
      </c>
      <c r="F249">
        <v>-11</v>
      </c>
      <c r="G249" s="3">
        <v>0</v>
      </c>
      <c r="H249" s="3">
        <v>891.27</v>
      </c>
      <c r="I249" t="s">
        <v>10</v>
      </c>
      <c r="J249" t="s">
        <v>23</v>
      </c>
      <c r="K249" s="3">
        <f>IF(TablaDatosEmpresa[[#This Row],[Tipo_Movimiento]] = "Venta", -TablaDatosEmpresa[[#This Row],[Cantidad]] * TablaDatosEmpresa[[#This Row],[Precio_Venta_Unitario]], 0)</f>
        <v>9803.9699999999993</v>
      </c>
      <c r="L249" s="3">
        <f>AVERAGEIF(TablaDatosEmpresa[Nombre_Producto],TablaDatosEmpresa[[#This Row],[Nombre_Producto]],TablaDatosEmpresa[Costo_Unitario])</f>
        <v>206.67616747181975</v>
      </c>
      <c r="M249" s="3">
        <f>IF(TablaDatosEmpresa[[#This Row],[Tipo_Movimiento]] = "Venta", -TablaDatosEmpresa[[#This Row],[Cantidad]] * TablaDatosEmpresa[[#This Row],[CosteAdquisicionPromedio]], 0)</f>
        <v>2273.4378421900174</v>
      </c>
      <c r="N249" s="3">
        <f>TablaDatosEmpresa[[#This Row],[Ingresos]]-TablaDatosEmpresa[[#This Row],[Coste_Vemta]]</f>
        <v>7530.532157809982</v>
      </c>
    </row>
    <row r="250" spans="1:14" x14ac:dyDescent="0.3">
      <c r="A250">
        <v>249</v>
      </c>
      <c r="B250" s="1">
        <v>44598</v>
      </c>
      <c r="C250" t="s">
        <v>24</v>
      </c>
      <c r="D250" t="s">
        <v>32</v>
      </c>
      <c r="E250" t="s">
        <v>33</v>
      </c>
      <c r="F250">
        <v>90</v>
      </c>
      <c r="G250" s="3">
        <v>119.94</v>
      </c>
      <c r="H250" s="3">
        <v>0</v>
      </c>
      <c r="I250" t="s">
        <v>24</v>
      </c>
      <c r="J250" t="s">
        <v>26</v>
      </c>
      <c r="K250" s="3">
        <f>IF(TablaDatosEmpresa[[#This Row],[Tipo_Movimiento]] = "Venta", -TablaDatosEmpresa[[#This Row],[Cantidad]] * TablaDatosEmpresa[[#This Row],[Precio_Venta_Unitario]], 0)</f>
        <v>0</v>
      </c>
      <c r="L250" s="3">
        <f>AVERAGEIF(TablaDatosEmpresa[Nombre_Producto],TablaDatosEmpresa[[#This Row],[Nombre_Producto]],TablaDatosEmpresa[Costo_Unitario])</f>
        <v>54.214840425531932</v>
      </c>
      <c r="M250" s="3">
        <f>IF(TablaDatosEmpresa[[#This Row],[Tipo_Movimiento]] = "Venta", -TablaDatosEmpresa[[#This Row],[Cantidad]] * TablaDatosEmpresa[[#This Row],[CosteAdquisicionPromedio]], 0)</f>
        <v>0</v>
      </c>
      <c r="N250" s="3">
        <f>TablaDatosEmpresa[[#This Row],[Ingresos]]-TablaDatosEmpresa[[#This Row],[Coste_Vemta]]</f>
        <v>0</v>
      </c>
    </row>
    <row r="251" spans="1:14" x14ac:dyDescent="0.3">
      <c r="A251">
        <v>250</v>
      </c>
      <c r="B251" s="1">
        <v>44598</v>
      </c>
      <c r="C251" t="s">
        <v>10</v>
      </c>
      <c r="D251" t="s">
        <v>21</v>
      </c>
      <c r="E251" t="s">
        <v>22</v>
      </c>
      <c r="F251">
        <v>-39</v>
      </c>
      <c r="G251" s="3">
        <v>0</v>
      </c>
      <c r="H251" s="3">
        <v>60.05</v>
      </c>
      <c r="I251" t="s">
        <v>10</v>
      </c>
      <c r="J251" t="s">
        <v>13</v>
      </c>
      <c r="K251" s="3">
        <f>IF(TablaDatosEmpresa[[#This Row],[Tipo_Movimiento]] = "Venta", -TablaDatosEmpresa[[#This Row],[Cantidad]] * TablaDatosEmpresa[[#This Row],[Precio_Venta_Unitario]], 0)</f>
        <v>2341.9499999999998</v>
      </c>
      <c r="L251" s="3">
        <f>AVERAGEIF(TablaDatosEmpresa[Nombre_Producto],TablaDatosEmpresa[[#This Row],[Nombre_Producto]],TablaDatosEmpresa[Costo_Unitario])</f>
        <v>10.520482758620702</v>
      </c>
      <c r="M251" s="3">
        <f>IF(TablaDatosEmpresa[[#This Row],[Tipo_Movimiento]] = "Venta", -TablaDatosEmpresa[[#This Row],[Cantidad]] * TablaDatosEmpresa[[#This Row],[CosteAdquisicionPromedio]], 0)</f>
        <v>410.29882758620738</v>
      </c>
      <c r="N251" s="3">
        <f>TablaDatosEmpresa[[#This Row],[Ingresos]]-TablaDatosEmpresa[[#This Row],[Coste_Vemta]]</f>
        <v>1931.6511724137924</v>
      </c>
    </row>
    <row r="252" spans="1:14" x14ac:dyDescent="0.3">
      <c r="A252">
        <v>251</v>
      </c>
      <c r="B252" s="1">
        <v>44598</v>
      </c>
      <c r="C252" t="s">
        <v>24</v>
      </c>
      <c r="D252" t="s">
        <v>11</v>
      </c>
      <c r="E252" t="s">
        <v>12</v>
      </c>
      <c r="F252">
        <v>219</v>
      </c>
      <c r="G252" s="3">
        <v>64.540000000000006</v>
      </c>
      <c r="H252" s="3">
        <v>0</v>
      </c>
      <c r="I252" t="s">
        <v>24</v>
      </c>
      <c r="J252" t="s">
        <v>26</v>
      </c>
      <c r="K252" s="3">
        <f>IF(TablaDatosEmpresa[[#This Row],[Tipo_Movimiento]] = "Venta", -TablaDatosEmpresa[[#This Row],[Cantidad]] * TablaDatosEmpresa[[#This Row],[Precio_Venta_Unitario]], 0)</f>
        <v>0</v>
      </c>
      <c r="L252" s="3">
        <f>AVERAGEIF(TablaDatosEmpresa[Nombre_Producto],TablaDatosEmpresa[[#This Row],[Nombre_Producto]],TablaDatosEmpresa[Costo_Unitario])</f>
        <v>28.701865793780652</v>
      </c>
      <c r="M252" s="3">
        <f>IF(TablaDatosEmpresa[[#This Row],[Tipo_Movimiento]] = "Venta", -TablaDatosEmpresa[[#This Row],[Cantidad]] * TablaDatosEmpresa[[#This Row],[CosteAdquisicionPromedio]], 0)</f>
        <v>0</v>
      </c>
      <c r="N252" s="3">
        <f>TablaDatosEmpresa[[#This Row],[Ingresos]]-TablaDatosEmpresa[[#This Row],[Coste_Vemta]]</f>
        <v>0</v>
      </c>
    </row>
    <row r="253" spans="1:14" x14ac:dyDescent="0.3">
      <c r="A253">
        <v>252</v>
      </c>
      <c r="B253" s="1">
        <v>44598</v>
      </c>
      <c r="C253" t="s">
        <v>10</v>
      </c>
      <c r="D253" t="s">
        <v>34</v>
      </c>
      <c r="E253" t="s">
        <v>45</v>
      </c>
      <c r="F253">
        <v>-35</v>
      </c>
      <c r="G253" s="3">
        <v>0</v>
      </c>
      <c r="H253" s="3">
        <v>346.91</v>
      </c>
      <c r="I253" t="s">
        <v>10</v>
      </c>
      <c r="J253" t="s">
        <v>13</v>
      </c>
      <c r="K253" s="3">
        <f>IF(TablaDatosEmpresa[[#This Row],[Tipo_Movimiento]] = "Venta", -TablaDatosEmpresa[[#This Row],[Cantidad]] * TablaDatosEmpresa[[#This Row],[Precio_Venta_Unitario]], 0)</f>
        <v>12141.85</v>
      </c>
      <c r="L253" s="3">
        <f>AVERAGEIF(TablaDatosEmpresa[Nombre_Producto],TablaDatosEmpresa[[#This Row],[Nombre_Producto]],TablaDatosEmpresa[Costo_Unitario])</f>
        <v>81.910562499999997</v>
      </c>
      <c r="M253" s="3">
        <f>IF(TablaDatosEmpresa[[#This Row],[Tipo_Movimiento]] = "Venta", -TablaDatosEmpresa[[#This Row],[Cantidad]] * TablaDatosEmpresa[[#This Row],[CosteAdquisicionPromedio]], 0)</f>
        <v>2866.8696875000001</v>
      </c>
      <c r="N253" s="3">
        <f>TablaDatosEmpresa[[#This Row],[Ingresos]]-TablaDatosEmpresa[[#This Row],[Coste_Vemta]]</f>
        <v>9274.9803124999999</v>
      </c>
    </row>
    <row r="254" spans="1:14" x14ac:dyDescent="0.3">
      <c r="A254">
        <v>253</v>
      </c>
      <c r="B254" s="1">
        <v>44599</v>
      </c>
      <c r="C254" t="s">
        <v>10</v>
      </c>
      <c r="D254" t="s">
        <v>34</v>
      </c>
      <c r="E254" t="s">
        <v>45</v>
      </c>
      <c r="F254">
        <v>-40</v>
      </c>
      <c r="G254" s="3">
        <v>0</v>
      </c>
      <c r="H254" s="3">
        <v>351.92</v>
      </c>
      <c r="I254" t="s">
        <v>10</v>
      </c>
      <c r="J254" t="s">
        <v>35</v>
      </c>
      <c r="K254" s="3">
        <f>IF(TablaDatosEmpresa[[#This Row],[Tipo_Movimiento]] = "Venta", -TablaDatosEmpresa[[#This Row],[Cantidad]] * TablaDatosEmpresa[[#This Row],[Precio_Venta_Unitario]], 0)</f>
        <v>14076.800000000001</v>
      </c>
      <c r="L254" s="3">
        <f>AVERAGEIF(TablaDatosEmpresa[Nombre_Producto],TablaDatosEmpresa[[#This Row],[Nombre_Producto]],TablaDatosEmpresa[Costo_Unitario])</f>
        <v>81.910562499999997</v>
      </c>
      <c r="M254" s="3">
        <f>IF(TablaDatosEmpresa[[#This Row],[Tipo_Movimiento]] = "Venta", -TablaDatosEmpresa[[#This Row],[Cantidad]] * TablaDatosEmpresa[[#This Row],[CosteAdquisicionPromedio]], 0)</f>
        <v>3276.4224999999997</v>
      </c>
      <c r="N254" s="3">
        <f>TablaDatosEmpresa[[#This Row],[Ingresos]]-TablaDatosEmpresa[[#This Row],[Coste_Vemta]]</f>
        <v>10800.377500000002</v>
      </c>
    </row>
    <row r="255" spans="1:14" x14ac:dyDescent="0.3">
      <c r="A255">
        <v>254</v>
      </c>
      <c r="B255" s="1">
        <v>44599</v>
      </c>
      <c r="C255" t="s">
        <v>10</v>
      </c>
      <c r="D255" t="s">
        <v>14</v>
      </c>
      <c r="E255" t="s">
        <v>41</v>
      </c>
      <c r="F255">
        <v>-46</v>
      </c>
      <c r="G255" s="3">
        <v>0</v>
      </c>
      <c r="H255" s="3">
        <v>158.93</v>
      </c>
      <c r="I255" t="s">
        <v>10</v>
      </c>
      <c r="J255" t="s">
        <v>13</v>
      </c>
      <c r="K255" s="3">
        <f>IF(TablaDatosEmpresa[[#This Row],[Tipo_Movimiento]] = "Venta", -TablaDatosEmpresa[[#This Row],[Cantidad]] * TablaDatosEmpresa[[#This Row],[Precio_Venta_Unitario]], 0)</f>
        <v>7310.7800000000007</v>
      </c>
      <c r="L255" s="3">
        <f>AVERAGEIF(TablaDatosEmpresa[Nombre_Producto],TablaDatosEmpresa[[#This Row],[Nombre_Producto]],TablaDatosEmpresa[Costo_Unitario])</f>
        <v>38.917210440456756</v>
      </c>
      <c r="M255" s="3">
        <f>IF(TablaDatosEmpresa[[#This Row],[Tipo_Movimiento]] = "Venta", -TablaDatosEmpresa[[#This Row],[Cantidad]] * TablaDatosEmpresa[[#This Row],[CosteAdquisicionPromedio]], 0)</f>
        <v>1790.1916802610108</v>
      </c>
      <c r="N255" s="3">
        <f>TablaDatosEmpresa[[#This Row],[Ingresos]]-TablaDatosEmpresa[[#This Row],[Coste_Vemta]]</f>
        <v>5520.5883197389903</v>
      </c>
    </row>
    <row r="256" spans="1:14" x14ac:dyDescent="0.3">
      <c r="A256">
        <v>255</v>
      </c>
      <c r="B256" s="1">
        <v>44599</v>
      </c>
      <c r="C256" t="s">
        <v>10</v>
      </c>
      <c r="D256" t="s">
        <v>29</v>
      </c>
      <c r="E256" t="s">
        <v>30</v>
      </c>
      <c r="F256">
        <v>-12</v>
      </c>
      <c r="G256" s="3">
        <v>0</v>
      </c>
      <c r="H256" s="3">
        <v>79.400000000000006</v>
      </c>
      <c r="I256" t="s">
        <v>10</v>
      </c>
      <c r="J256" t="s">
        <v>13</v>
      </c>
      <c r="K256" s="3">
        <f>IF(TablaDatosEmpresa[[#This Row],[Tipo_Movimiento]] = "Venta", -TablaDatosEmpresa[[#This Row],[Cantidad]] * TablaDatosEmpresa[[#This Row],[Precio_Venta_Unitario]], 0)</f>
        <v>952.80000000000007</v>
      </c>
      <c r="L256" s="3">
        <f>AVERAGEIF(TablaDatosEmpresa[Nombre_Producto],TablaDatosEmpresa[[#This Row],[Nombre_Producto]],TablaDatosEmpresa[Costo_Unitario])</f>
        <v>15.49574137931034</v>
      </c>
      <c r="M256" s="3">
        <f>IF(TablaDatosEmpresa[[#This Row],[Tipo_Movimiento]] = "Venta", -TablaDatosEmpresa[[#This Row],[Cantidad]] * TablaDatosEmpresa[[#This Row],[CosteAdquisicionPromedio]], 0)</f>
        <v>185.94889655172409</v>
      </c>
      <c r="N256" s="3">
        <f>TablaDatosEmpresa[[#This Row],[Ingresos]]-TablaDatosEmpresa[[#This Row],[Coste_Vemta]]</f>
        <v>766.85110344827604</v>
      </c>
    </row>
    <row r="257" spans="1:14" x14ac:dyDescent="0.3">
      <c r="A257">
        <v>256</v>
      </c>
      <c r="B257" s="1">
        <v>44599</v>
      </c>
      <c r="C257" t="s">
        <v>16</v>
      </c>
      <c r="D257" t="s">
        <v>27</v>
      </c>
      <c r="E257" t="s">
        <v>44</v>
      </c>
      <c r="F257">
        <v>69</v>
      </c>
      <c r="G257" s="3">
        <v>247.98</v>
      </c>
      <c r="H257" s="3">
        <v>0</v>
      </c>
      <c r="I257" t="s">
        <v>46</v>
      </c>
      <c r="J257" t="s">
        <v>18</v>
      </c>
      <c r="K257" s="3">
        <f>IF(TablaDatosEmpresa[[#This Row],[Tipo_Movimiento]] = "Venta", -TablaDatosEmpresa[[#This Row],[Cantidad]] * TablaDatosEmpresa[[#This Row],[Precio_Venta_Unitario]], 0)</f>
        <v>0</v>
      </c>
      <c r="L257" s="3">
        <f>AVERAGEIF(TablaDatosEmpresa[Nombre_Producto],TablaDatosEmpresa[[#This Row],[Nombre_Producto]],TablaDatosEmpresa[Costo_Unitario])</f>
        <v>111.99406451612904</v>
      </c>
      <c r="M257" s="3">
        <f>IF(TablaDatosEmpresa[[#This Row],[Tipo_Movimiento]] = "Venta", -TablaDatosEmpresa[[#This Row],[Cantidad]] * TablaDatosEmpresa[[#This Row],[CosteAdquisicionPromedio]], 0)</f>
        <v>0</v>
      </c>
      <c r="N257" s="3">
        <f>TablaDatosEmpresa[[#This Row],[Ingresos]]-TablaDatosEmpresa[[#This Row],[Coste_Vemta]]</f>
        <v>0</v>
      </c>
    </row>
    <row r="258" spans="1:14" x14ac:dyDescent="0.3">
      <c r="A258">
        <v>257</v>
      </c>
      <c r="B258" s="1">
        <v>44599</v>
      </c>
      <c r="C258" t="s">
        <v>24</v>
      </c>
      <c r="D258" t="s">
        <v>34</v>
      </c>
      <c r="E258" t="s">
        <v>45</v>
      </c>
      <c r="F258">
        <v>178</v>
      </c>
      <c r="G258" s="3">
        <v>181.57</v>
      </c>
      <c r="H258" s="3">
        <v>0</v>
      </c>
      <c r="I258" t="s">
        <v>24</v>
      </c>
      <c r="J258" t="s">
        <v>37</v>
      </c>
      <c r="K258" s="3">
        <f>IF(TablaDatosEmpresa[[#This Row],[Tipo_Movimiento]] = "Venta", -TablaDatosEmpresa[[#This Row],[Cantidad]] * TablaDatosEmpresa[[#This Row],[Precio_Venta_Unitario]], 0)</f>
        <v>0</v>
      </c>
      <c r="L258" s="3">
        <f>AVERAGEIF(TablaDatosEmpresa[Nombre_Producto],TablaDatosEmpresa[[#This Row],[Nombre_Producto]],TablaDatosEmpresa[Costo_Unitario])</f>
        <v>81.910562499999997</v>
      </c>
      <c r="M258" s="3">
        <f>IF(TablaDatosEmpresa[[#This Row],[Tipo_Movimiento]] = "Venta", -TablaDatosEmpresa[[#This Row],[Cantidad]] * TablaDatosEmpresa[[#This Row],[CosteAdquisicionPromedio]], 0)</f>
        <v>0</v>
      </c>
      <c r="N258" s="3">
        <f>TablaDatosEmpresa[[#This Row],[Ingresos]]-TablaDatosEmpresa[[#This Row],[Coste_Vemta]]</f>
        <v>0</v>
      </c>
    </row>
    <row r="259" spans="1:14" x14ac:dyDescent="0.3">
      <c r="A259">
        <v>258</v>
      </c>
      <c r="B259" s="1">
        <v>44599</v>
      </c>
      <c r="C259" t="s">
        <v>16</v>
      </c>
      <c r="D259" t="s">
        <v>17</v>
      </c>
      <c r="E259" t="s">
        <v>42</v>
      </c>
      <c r="F259">
        <v>94</v>
      </c>
      <c r="G259" s="3">
        <v>449.52</v>
      </c>
      <c r="H259" s="3">
        <v>0</v>
      </c>
      <c r="I259" t="s">
        <v>46</v>
      </c>
      <c r="J259" t="s">
        <v>18</v>
      </c>
      <c r="K259" s="3">
        <f>IF(TablaDatosEmpresa[[#This Row],[Tipo_Movimiento]] = "Venta", -TablaDatosEmpresa[[#This Row],[Cantidad]] * TablaDatosEmpresa[[#This Row],[Precio_Venta_Unitario]], 0)</f>
        <v>0</v>
      </c>
      <c r="L259" s="3">
        <f>AVERAGEIF(TablaDatosEmpresa[Nombre_Producto],TablaDatosEmpresa[[#This Row],[Nombre_Producto]],TablaDatosEmpresa[Costo_Unitario])</f>
        <v>206.67616747181975</v>
      </c>
      <c r="M259" s="3">
        <f>IF(TablaDatosEmpresa[[#This Row],[Tipo_Movimiento]] = "Venta", -TablaDatosEmpresa[[#This Row],[Cantidad]] * TablaDatosEmpresa[[#This Row],[CosteAdquisicionPromedio]], 0)</f>
        <v>0</v>
      </c>
      <c r="N259" s="3">
        <f>TablaDatosEmpresa[[#This Row],[Ingresos]]-TablaDatosEmpresa[[#This Row],[Coste_Vemta]]</f>
        <v>0</v>
      </c>
    </row>
    <row r="260" spans="1:14" x14ac:dyDescent="0.3">
      <c r="A260">
        <v>259</v>
      </c>
      <c r="B260" s="1">
        <v>44599</v>
      </c>
      <c r="C260" t="s">
        <v>10</v>
      </c>
      <c r="D260" t="s">
        <v>34</v>
      </c>
      <c r="E260" t="s">
        <v>45</v>
      </c>
      <c r="F260">
        <v>-29</v>
      </c>
      <c r="G260" s="3">
        <v>0</v>
      </c>
      <c r="H260" s="3">
        <v>349.14</v>
      </c>
      <c r="I260" t="s">
        <v>10</v>
      </c>
      <c r="J260" t="s">
        <v>13</v>
      </c>
      <c r="K260" s="3">
        <f>IF(TablaDatosEmpresa[[#This Row],[Tipo_Movimiento]] = "Venta", -TablaDatosEmpresa[[#This Row],[Cantidad]] * TablaDatosEmpresa[[#This Row],[Precio_Venta_Unitario]], 0)</f>
        <v>10125.06</v>
      </c>
      <c r="L260" s="3">
        <f>AVERAGEIF(TablaDatosEmpresa[Nombre_Producto],TablaDatosEmpresa[[#This Row],[Nombre_Producto]],TablaDatosEmpresa[Costo_Unitario])</f>
        <v>81.910562499999997</v>
      </c>
      <c r="M260" s="3">
        <f>IF(TablaDatosEmpresa[[#This Row],[Tipo_Movimiento]] = "Venta", -TablaDatosEmpresa[[#This Row],[Cantidad]] * TablaDatosEmpresa[[#This Row],[CosteAdquisicionPromedio]], 0)</f>
        <v>2375.4063124999998</v>
      </c>
      <c r="N260" s="3">
        <f>TablaDatosEmpresa[[#This Row],[Ingresos]]-TablaDatosEmpresa[[#This Row],[Coste_Vemta]]</f>
        <v>7749.6536875000002</v>
      </c>
    </row>
    <row r="261" spans="1:14" x14ac:dyDescent="0.3">
      <c r="A261">
        <v>260</v>
      </c>
      <c r="B261" s="1">
        <v>44600</v>
      </c>
      <c r="C261" t="s">
        <v>24</v>
      </c>
      <c r="D261" t="s">
        <v>29</v>
      </c>
      <c r="E261" t="s">
        <v>30</v>
      </c>
      <c r="F261">
        <v>263</v>
      </c>
      <c r="G261" s="3">
        <v>36.1</v>
      </c>
      <c r="H261" s="3">
        <v>0</v>
      </c>
      <c r="I261" t="s">
        <v>24</v>
      </c>
      <c r="J261" t="s">
        <v>36</v>
      </c>
      <c r="K261" s="3">
        <f>IF(TablaDatosEmpresa[[#This Row],[Tipo_Movimiento]] = "Venta", -TablaDatosEmpresa[[#This Row],[Cantidad]] * TablaDatosEmpresa[[#This Row],[Precio_Venta_Unitario]], 0)</f>
        <v>0</v>
      </c>
      <c r="L261" s="3">
        <f>AVERAGEIF(TablaDatosEmpresa[Nombre_Producto],TablaDatosEmpresa[[#This Row],[Nombre_Producto]],TablaDatosEmpresa[Costo_Unitario])</f>
        <v>15.49574137931034</v>
      </c>
      <c r="M261" s="3">
        <f>IF(TablaDatosEmpresa[[#This Row],[Tipo_Movimiento]] = "Venta", -TablaDatosEmpresa[[#This Row],[Cantidad]] * TablaDatosEmpresa[[#This Row],[CosteAdquisicionPromedio]], 0)</f>
        <v>0</v>
      </c>
      <c r="N261" s="3">
        <f>TablaDatosEmpresa[[#This Row],[Ingresos]]-TablaDatosEmpresa[[#This Row],[Coste_Vemta]]</f>
        <v>0</v>
      </c>
    </row>
    <row r="262" spans="1:14" x14ac:dyDescent="0.3">
      <c r="A262">
        <v>261</v>
      </c>
      <c r="B262" s="1">
        <v>44600</v>
      </c>
      <c r="C262" t="s">
        <v>10</v>
      </c>
      <c r="D262" t="s">
        <v>32</v>
      </c>
      <c r="E262" t="s">
        <v>33</v>
      </c>
      <c r="F262">
        <v>-48</v>
      </c>
      <c r="G262" s="3">
        <v>0</v>
      </c>
      <c r="H262" s="3">
        <v>220.76</v>
      </c>
      <c r="I262" t="s">
        <v>10</v>
      </c>
      <c r="J262" t="s">
        <v>23</v>
      </c>
      <c r="K262" s="3">
        <f>IF(TablaDatosEmpresa[[#This Row],[Tipo_Movimiento]] = "Venta", -TablaDatosEmpresa[[#This Row],[Cantidad]] * TablaDatosEmpresa[[#This Row],[Precio_Venta_Unitario]], 0)</f>
        <v>10596.48</v>
      </c>
      <c r="L262" s="3">
        <f>AVERAGEIF(TablaDatosEmpresa[Nombre_Producto],TablaDatosEmpresa[[#This Row],[Nombre_Producto]],TablaDatosEmpresa[Costo_Unitario])</f>
        <v>54.214840425531932</v>
      </c>
      <c r="M262" s="3">
        <f>IF(TablaDatosEmpresa[[#This Row],[Tipo_Movimiento]] = "Venta", -TablaDatosEmpresa[[#This Row],[Cantidad]] * TablaDatosEmpresa[[#This Row],[CosteAdquisicionPromedio]], 0)</f>
        <v>2602.312340425533</v>
      </c>
      <c r="N262" s="3">
        <f>TablaDatosEmpresa[[#This Row],[Ingresos]]-TablaDatosEmpresa[[#This Row],[Coste_Vemta]]</f>
        <v>7994.1676595744666</v>
      </c>
    </row>
    <row r="263" spans="1:14" x14ac:dyDescent="0.3">
      <c r="A263">
        <v>262</v>
      </c>
      <c r="B263" s="1">
        <v>44600</v>
      </c>
      <c r="C263" t="s">
        <v>16</v>
      </c>
      <c r="D263" t="s">
        <v>19</v>
      </c>
      <c r="E263" t="s">
        <v>20</v>
      </c>
      <c r="F263">
        <v>72</v>
      </c>
      <c r="G263" s="3">
        <v>151.28</v>
      </c>
      <c r="H263" s="3">
        <v>0</v>
      </c>
      <c r="I263" t="s">
        <v>46</v>
      </c>
      <c r="J263" t="s">
        <v>18</v>
      </c>
      <c r="K263" s="3">
        <f>IF(TablaDatosEmpresa[[#This Row],[Tipo_Movimiento]] = "Venta", -TablaDatosEmpresa[[#This Row],[Cantidad]] * TablaDatosEmpresa[[#This Row],[Precio_Venta_Unitario]], 0)</f>
        <v>0</v>
      </c>
      <c r="L263" s="3">
        <f>AVERAGEIF(TablaDatosEmpresa[Nombre_Producto],TablaDatosEmpresa[[#This Row],[Nombre_Producto]],TablaDatosEmpresa[Costo_Unitario])</f>
        <v>66.956770642201846</v>
      </c>
      <c r="M263" s="3">
        <f>IF(TablaDatosEmpresa[[#This Row],[Tipo_Movimiento]] = "Venta", -TablaDatosEmpresa[[#This Row],[Cantidad]] * TablaDatosEmpresa[[#This Row],[CosteAdquisicionPromedio]], 0)</f>
        <v>0</v>
      </c>
      <c r="N263" s="3">
        <f>TablaDatosEmpresa[[#This Row],[Ingresos]]-TablaDatosEmpresa[[#This Row],[Coste_Vemta]]</f>
        <v>0</v>
      </c>
    </row>
    <row r="264" spans="1:14" x14ac:dyDescent="0.3">
      <c r="A264">
        <v>263</v>
      </c>
      <c r="B264" s="1">
        <v>44600</v>
      </c>
      <c r="C264" t="s">
        <v>24</v>
      </c>
      <c r="D264" t="s">
        <v>32</v>
      </c>
      <c r="E264" t="s">
        <v>33</v>
      </c>
      <c r="F264">
        <v>58</v>
      </c>
      <c r="G264" s="3">
        <v>120.08</v>
      </c>
      <c r="H264" s="3">
        <v>0</v>
      </c>
      <c r="I264" t="s">
        <v>24</v>
      </c>
      <c r="J264" t="s">
        <v>37</v>
      </c>
      <c r="K264" s="3">
        <f>IF(TablaDatosEmpresa[[#This Row],[Tipo_Movimiento]] = "Venta", -TablaDatosEmpresa[[#This Row],[Cantidad]] * TablaDatosEmpresa[[#This Row],[Precio_Venta_Unitario]], 0)</f>
        <v>0</v>
      </c>
      <c r="L264" s="3">
        <f>AVERAGEIF(TablaDatosEmpresa[Nombre_Producto],TablaDatosEmpresa[[#This Row],[Nombre_Producto]],TablaDatosEmpresa[Costo_Unitario])</f>
        <v>54.214840425531932</v>
      </c>
      <c r="M264" s="3">
        <f>IF(TablaDatosEmpresa[[#This Row],[Tipo_Movimiento]] = "Venta", -TablaDatosEmpresa[[#This Row],[Cantidad]] * TablaDatosEmpresa[[#This Row],[CosteAdquisicionPromedio]], 0)</f>
        <v>0</v>
      </c>
      <c r="N264" s="3">
        <f>TablaDatosEmpresa[[#This Row],[Ingresos]]-TablaDatosEmpresa[[#This Row],[Coste_Vemta]]</f>
        <v>0</v>
      </c>
    </row>
    <row r="265" spans="1:14" x14ac:dyDescent="0.3">
      <c r="A265">
        <v>264</v>
      </c>
      <c r="B265" s="1">
        <v>44600</v>
      </c>
      <c r="C265" t="s">
        <v>10</v>
      </c>
      <c r="D265" t="s">
        <v>17</v>
      </c>
      <c r="E265" t="s">
        <v>42</v>
      </c>
      <c r="F265">
        <v>-14</v>
      </c>
      <c r="G265" s="3">
        <v>0</v>
      </c>
      <c r="H265" s="3">
        <v>905.09</v>
      </c>
      <c r="I265" t="s">
        <v>10</v>
      </c>
      <c r="J265" t="s">
        <v>35</v>
      </c>
      <c r="K265" s="3">
        <f>IF(TablaDatosEmpresa[[#This Row],[Tipo_Movimiento]] = "Venta", -TablaDatosEmpresa[[#This Row],[Cantidad]] * TablaDatosEmpresa[[#This Row],[Precio_Venta_Unitario]], 0)</f>
        <v>12671.26</v>
      </c>
      <c r="L265" s="3">
        <f>AVERAGEIF(TablaDatosEmpresa[Nombre_Producto],TablaDatosEmpresa[[#This Row],[Nombre_Producto]],TablaDatosEmpresa[Costo_Unitario])</f>
        <v>206.67616747181975</v>
      </c>
      <c r="M265" s="3">
        <f>IF(TablaDatosEmpresa[[#This Row],[Tipo_Movimiento]] = "Venta", -TablaDatosEmpresa[[#This Row],[Cantidad]] * TablaDatosEmpresa[[#This Row],[CosteAdquisicionPromedio]], 0)</f>
        <v>2893.4663446054765</v>
      </c>
      <c r="N265" s="3">
        <f>TablaDatosEmpresa[[#This Row],[Ingresos]]-TablaDatosEmpresa[[#This Row],[Coste_Vemta]]</f>
        <v>9777.7936553945237</v>
      </c>
    </row>
    <row r="266" spans="1:14" x14ac:dyDescent="0.3">
      <c r="A266">
        <v>265</v>
      </c>
      <c r="B266" s="1">
        <v>44600</v>
      </c>
      <c r="C266" t="s">
        <v>10</v>
      </c>
      <c r="D266" t="s">
        <v>29</v>
      </c>
      <c r="E266" t="s">
        <v>30</v>
      </c>
      <c r="F266">
        <v>-18</v>
      </c>
      <c r="G266" s="3">
        <v>0</v>
      </c>
      <c r="H266" s="3">
        <v>79.790000000000006</v>
      </c>
      <c r="I266" t="s">
        <v>10</v>
      </c>
      <c r="J266" t="s">
        <v>23</v>
      </c>
      <c r="K266" s="3">
        <f>IF(TablaDatosEmpresa[[#This Row],[Tipo_Movimiento]] = "Venta", -TablaDatosEmpresa[[#This Row],[Cantidad]] * TablaDatosEmpresa[[#This Row],[Precio_Venta_Unitario]], 0)</f>
        <v>1436.22</v>
      </c>
      <c r="L266" s="3">
        <f>AVERAGEIF(TablaDatosEmpresa[Nombre_Producto],TablaDatosEmpresa[[#This Row],[Nombre_Producto]],TablaDatosEmpresa[Costo_Unitario])</f>
        <v>15.49574137931034</v>
      </c>
      <c r="M266" s="3">
        <f>IF(TablaDatosEmpresa[[#This Row],[Tipo_Movimiento]] = "Venta", -TablaDatosEmpresa[[#This Row],[Cantidad]] * TablaDatosEmpresa[[#This Row],[CosteAdquisicionPromedio]], 0)</f>
        <v>278.92334482758611</v>
      </c>
      <c r="N266" s="3">
        <f>TablaDatosEmpresa[[#This Row],[Ingresos]]-TablaDatosEmpresa[[#This Row],[Coste_Vemta]]</f>
        <v>1157.2966551724139</v>
      </c>
    </row>
    <row r="267" spans="1:14" x14ac:dyDescent="0.3">
      <c r="A267">
        <v>266</v>
      </c>
      <c r="B267" s="1">
        <v>44600</v>
      </c>
      <c r="C267" t="s">
        <v>10</v>
      </c>
      <c r="D267" t="s">
        <v>17</v>
      </c>
      <c r="E267" t="s">
        <v>42</v>
      </c>
      <c r="F267">
        <v>-47</v>
      </c>
      <c r="G267" s="3">
        <v>0</v>
      </c>
      <c r="H267" s="3">
        <v>897.25</v>
      </c>
      <c r="I267" t="s">
        <v>10</v>
      </c>
      <c r="J267" t="s">
        <v>13</v>
      </c>
      <c r="K267" s="3">
        <f>IF(TablaDatosEmpresa[[#This Row],[Tipo_Movimiento]] = "Venta", -TablaDatosEmpresa[[#This Row],[Cantidad]] * TablaDatosEmpresa[[#This Row],[Precio_Venta_Unitario]], 0)</f>
        <v>42170.75</v>
      </c>
      <c r="L267" s="3">
        <f>AVERAGEIF(TablaDatosEmpresa[Nombre_Producto],TablaDatosEmpresa[[#This Row],[Nombre_Producto]],TablaDatosEmpresa[Costo_Unitario])</f>
        <v>206.67616747181975</v>
      </c>
      <c r="M267" s="3">
        <f>IF(TablaDatosEmpresa[[#This Row],[Tipo_Movimiento]] = "Venta", -TablaDatosEmpresa[[#This Row],[Cantidad]] * TablaDatosEmpresa[[#This Row],[CosteAdquisicionPromedio]], 0)</f>
        <v>9713.7798711755277</v>
      </c>
      <c r="N267" s="3">
        <f>TablaDatosEmpresa[[#This Row],[Ingresos]]-TablaDatosEmpresa[[#This Row],[Coste_Vemta]]</f>
        <v>32456.970128824472</v>
      </c>
    </row>
    <row r="268" spans="1:14" x14ac:dyDescent="0.3">
      <c r="A268">
        <v>267</v>
      </c>
      <c r="B268" s="1">
        <v>44601</v>
      </c>
      <c r="C268" t="s">
        <v>24</v>
      </c>
      <c r="D268" t="s">
        <v>21</v>
      </c>
      <c r="E268" t="s">
        <v>22</v>
      </c>
      <c r="F268">
        <v>180</v>
      </c>
      <c r="G268" s="3">
        <v>24.78</v>
      </c>
      <c r="H268" s="3">
        <v>0</v>
      </c>
      <c r="I268" t="s">
        <v>24</v>
      </c>
      <c r="J268" t="s">
        <v>26</v>
      </c>
      <c r="K268" s="3">
        <f>IF(TablaDatosEmpresa[[#This Row],[Tipo_Movimiento]] = "Venta", -TablaDatosEmpresa[[#This Row],[Cantidad]] * TablaDatosEmpresa[[#This Row],[Precio_Venta_Unitario]], 0)</f>
        <v>0</v>
      </c>
      <c r="L268" s="3">
        <f>AVERAGEIF(TablaDatosEmpresa[Nombre_Producto],TablaDatosEmpresa[[#This Row],[Nombre_Producto]],TablaDatosEmpresa[Costo_Unitario])</f>
        <v>10.520482758620702</v>
      </c>
      <c r="M268" s="3">
        <f>IF(TablaDatosEmpresa[[#This Row],[Tipo_Movimiento]] = "Venta", -TablaDatosEmpresa[[#This Row],[Cantidad]] * TablaDatosEmpresa[[#This Row],[CosteAdquisicionPromedio]], 0)</f>
        <v>0</v>
      </c>
      <c r="N268" s="3">
        <f>TablaDatosEmpresa[[#This Row],[Ingresos]]-TablaDatosEmpresa[[#This Row],[Coste_Vemta]]</f>
        <v>0</v>
      </c>
    </row>
    <row r="269" spans="1:14" x14ac:dyDescent="0.3">
      <c r="A269">
        <v>268</v>
      </c>
      <c r="B269" s="1">
        <v>44601</v>
      </c>
      <c r="C269" t="s">
        <v>10</v>
      </c>
      <c r="D269" t="s">
        <v>27</v>
      </c>
      <c r="E269" t="s">
        <v>44</v>
      </c>
      <c r="F269">
        <v>-5</v>
      </c>
      <c r="G269" s="3">
        <v>0</v>
      </c>
      <c r="H269" s="3">
        <v>503.29</v>
      </c>
      <c r="I269" t="s">
        <v>10</v>
      </c>
      <c r="J269" t="s">
        <v>35</v>
      </c>
      <c r="K269" s="3">
        <f>IF(TablaDatosEmpresa[[#This Row],[Tipo_Movimiento]] = "Venta", -TablaDatosEmpresa[[#This Row],[Cantidad]] * TablaDatosEmpresa[[#This Row],[Precio_Venta_Unitario]], 0)</f>
        <v>2516.4500000000003</v>
      </c>
      <c r="L269" s="3">
        <f>AVERAGEIF(TablaDatosEmpresa[Nombre_Producto],TablaDatosEmpresa[[#This Row],[Nombre_Producto]],TablaDatosEmpresa[Costo_Unitario])</f>
        <v>111.99406451612904</v>
      </c>
      <c r="M269" s="3">
        <f>IF(TablaDatosEmpresa[[#This Row],[Tipo_Movimiento]] = "Venta", -TablaDatosEmpresa[[#This Row],[Cantidad]] * TablaDatosEmpresa[[#This Row],[CosteAdquisicionPromedio]], 0)</f>
        <v>559.97032258064519</v>
      </c>
      <c r="N269" s="3">
        <f>TablaDatosEmpresa[[#This Row],[Ingresos]]-TablaDatosEmpresa[[#This Row],[Coste_Vemta]]</f>
        <v>1956.4796774193551</v>
      </c>
    </row>
    <row r="270" spans="1:14" x14ac:dyDescent="0.3">
      <c r="A270">
        <v>269</v>
      </c>
      <c r="B270" s="1">
        <v>44601</v>
      </c>
      <c r="C270" t="s">
        <v>10</v>
      </c>
      <c r="D270" t="s">
        <v>17</v>
      </c>
      <c r="E270" t="s">
        <v>42</v>
      </c>
      <c r="F270">
        <v>-16</v>
      </c>
      <c r="G270" s="3">
        <v>0</v>
      </c>
      <c r="H270" s="3">
        <v>895.24</v>
      </c>
      <c r="I270" t="s">
        <v>10</v>
      </c>
      <c r="J270" t="s">
        <v>23</v>
      </c>
      <c r="K270" s="3">
        <f>IF(TablaDatosEmpresa[[#This Row],[Tipo_Movimiento]] = "Venta", -TablaDatosEmpresa[[#This Row],[Cantidad]] * TablaDatosEmpresa[[#This Row],[Precio_Venta_Unitario]], 0)</f>
        <v>14323.84</v>
      </c>
      <c r="L270" s="3">
        <f>AVERAGEIF(TablaDatosEmpresa[Nombre_Producto],TablaDatosEmpresa[[#This Row],[Nombre_Producto]],TablaDatosEmpresa[Costo_Unitario])</f>
        <v>206.67616747181975</v>
      </c>
      <c r="M270" s="3">
        <f>IF(TablaDatosEmpresa[[#This Row],[Tipo_Movimiento]] = "Venta", -TablaDatosEmpresa[[#This Row],[Cantidad]] * TablaDatosEmpresa[[#This Row],[CosteAdquisicionPromedio]], 0)</f>
        <v>3306.818679549116</v>
      </c>
      <c r="N270" s="3">
        <f>TablaDatosEmpresa[[#This Row],[Ingresos]]-TablaDatosEmpresa[[#This Row],[Coste_Vemta]]</f>
        <v>11017.021320450884</v>
      </c>
    </row>
    <row r="271" spans="1:14" x14ac:dyDescent="0.3">
      <c r="A271">
        <v>270</v>
      </c>
      <c r="B271" s="1">
        <v>44601</v>
      </c>
      <c r="C271" t="s">
        <v>10</v>
      </c>
      <c r="D271" t="s">
        <v>17</v>
      </c>
      <c r="E271" t="s">
        <v>42</v>
      </c>
      <c r="F271">
        <v>-28</v>
      </c>
      <c r="G271" s="3">
        <v>0</v>
      </c>
      <c r="H271" s="3">
        <v>895.91</v>
      </c>
      <c r="I271" t="s">
        <v>10</v>
      </c>
      <c r="J271" t="s">
        <v>31</v>
      </c>
      <c r="K271" s="3">
        <f>IF(TablaDatosEmpresa[[#This Row],[Tipo_Movimiento]] = "Venta", -TablaDatosEmpresa[[#This Row],[Cantidad]] * TablaDatosEmpresa[[#This Row],[Precio_Venta_Unitario]], 0)</f>
        <v>25085.48</v>
      </c>
      <c r="L271" s="3">
        <f>AVERAGEIF(TablaDatosEmpresa[Nombre_Producto],TablaDatosEmpresa[[#This Row],[Nombre_Producto]],TablaDatosEmpresa[Costo_Unitario])</f>
        <v>206.67616747181975</v>
      </c>
      <c r="M271" s="3">
        <f>IF(TablaDatosEmpresa[[#This Row],[Tipo_Movimiento]] = "Venta", -TablaDatosEmpresa[[#This Row],[Cantidad]] * TablaDatosEmpresa[[#This Row],[CosteAdquisicionPromedio]], 0)</f>
        <v>5786.932689210953</v>
      </c>
      <c r="N271" s="3">
        <f>TablaDatosEmpresa[[#This Row],[Ingresos]]-TablaDatosEmpresa[[#This Row],[Coste_Vemta]]</f>
        <v>19298.547310789047</v>
      </c>
    </row>
    <row r="272" spans="1:14" x14ac:dyDescent="0.3">
      <c r="A272">
        <v>271</v>
      </c>
      <c r="B272" s="1">
        <v>44601</v>
      </c>
      <c r="C272" t="s">
        <v>24</v>
      </c>
      <c r="D272" t="s">
        <v>25</v>
      </c>
      <c r="E272" t="s">
        <v>43</v>
      </c>
      <c r="F272">
        <v>214</v>
      </c>
      <c r="G272" s="3">
        <v>45.47</v>
      </c>
      <c r="H272" s="3">
        <v>0</v>
      </c>
      <c r="I272" t="s">
        <v>24</v>
      </c>
      <c r="J272" t="s">
        <v>36</v>
      </c>
      <c r="K272" s="3">
        <f>IF(TablaDatosEmpresa[[#This Row],[Tipo_Movimiento]] = "Venta", -TablaDatosEmpresa[[#This Row],[Cantidad]] * TablaDatosEmpresa[[#This Row],[Precio_Venta_Unitario]], 0)</f>
        <v>0</v>
      </c>
      <c r="L272" s="3">
        <f>AVERAGEIF(TablaDatosEmpresa[Nombre_Producto],TablaDatosEmpresa[[#This Row],[Nombre_Producto]],TablaDatosEmpresa[Costo_Unitario])</f>
        <v>18.458651685393257</v>
      </c>
      <c r="M272" s="3">
        <f>IF(TablaDatosEmpresa[[#This Row],[Tipo_Movimiento]] = "Venta", -TablaDatosEmpresa[[#This Row],[Cantidad]] * TablaDatosEmpresa[[#This Row],[CosteAdquisicionPromedio]], 0)</f>
        <v>0</v>
      </c>
      <c r="N272" s="3">
        <f>TablaDatosEmpresa[[#This Row],[Ingresos]]-TablaDatosEmpresa[[#This Row],[Coste_Vemta]]</f>
        <v>0</v>
      </c>
    </row>
    <row r="273" spans="1:14" x14ac:dyDescent="0.3">
      <c r="A273">
        <v>272</v>
      </c>
      <c r="B273" s="1">
        <v>44601</v>
      </c>
      <c r="C273" t="s">
        <v>24</v>
      </c>
      <c r="D273" t="s">
        <v>11</v>
      </c>
      <c r="E273" t="s">
        <v>12</v>
      </c>
      <c r="F273">
        <v>65</v>
      </c>
      <c r="G273" s="3">
        <v>65.13</v>
      </c>
      <c r="H273" s="3">
        <v>0</v>
      </c>
      <c r="I273" t="s">
        <v>24</v>
      </c>
      <c r="J273" t="s">
        <v>28</v>
      </c>
      <c r="K273" s="3">
        <f>IF(TablaDatosEmpresa[[#This Row],[Tipo_Movimiento]] = "Venta", -TablaDatosEmpresa[[#This Row],[Cantidad]] * TablaDatosEmpresa[[#This Row],[Precio_Venta_Unitario]], 0)</f>
        <v>0</v>
      </c>
      <c r="L273" s="3">
        <f>AVERAGEIF(TablaDatosEmpresa[Nombre_Producto],TablaDatosEmpresa[[#This Row],[Nombre_Producto]],TablaDatosEmpresa[Costo_Unitario])</f>
        <v>28.701865793780652</v>
      </c>
      <c r="M273" s="3">
        <f>IF(TablaDatosEmpresa[[#This Row],[Tipo_Movimiento]] = "Venta", -TablaDatosEmpresa[[#This Row],[Cantidad]] * TablaDatosEmpresa[[#This Row],[CosteAdquisicionPromedio]], 0)</f>
        <v>0</v>
      </c>
      <c r="N273" s="3">
        <f>TablaDatosEmpresa[[#This Row],[Ingresos]]-TablaDatosEmpresa[[#This Row],[Coste_Vemta]]</f>
        <v>0</v>
      </c>
    </row>
    <row r="274" spans="1:14" x14ac:dyDescent="0.3">
      <c r="A274">
        <v>273</v>
      </c>
      <c r="B274" s="1">
        <v>44601</v>
      </c>
      <c r="C274" t="s">
        <v>24</v>
      </c>
      <c r="D274" t="s">
        <v>11</v>
      </c>
      <c r="E274" t="s">
        <v>12</v>
      </c>
      <c r="F274">
        <v>78</v>
      </c>
      <c r="G274" s="3">
        <v>66.59</v>
      </c>
      <c r="H274" s="3">
        <v>0</v>
      </c>
      <c r="I274" t="s">
        <v>24</v>
      </c>
      <c r="J274" t="s">
        <v>36</v>
      </c>
      <c r="K274" s="3">
        <f>IF(TablaDatosEmpresa[[#This Row],[Tipo_Movimiento]] = "Venta", -TablaDatosEmpresa[[#This Row],[Cantidad]] * TablaDatosEmpresa[[#This Row],[Precio_Venta_Unitario]], 0)</f>
        <v>0</v>
      </c>
      <c r="L274" s="3">
        <f>AVERAGEIF(TablaDatosEmpresa[Nombre_Producto],TablaDatosEmpresa[[#This Row],[Nombre_Producto]],TablaDatosEmpresa[Costo_Unitario])</f>
        <v>28.701865793780652</v>
      </c>
      <c r="M274" s="3">
        <f>IF(TablaDatosEmpresa[[#This Row],[Tipo_Movimiento]] = "Venta", -TablaDatosEmpresa[[#This Row],[Cantidad]] * TablaDatosEmpresa[[#This Row],[CosteAdquisicionPromedio]], 0)</f>
        <v>0</v>
      </c>
      <c r="N274" s="3">
        <f>TablaDatosEmpresa[[#This Row],[Ingresos]]-TablaDatosEmpresa[[#This Row],[Coste_Vemta]]</f>
        <v>0</v>
      </c>
    </row>
    <row r="275" spans="1:14" x14ac:dyDescent="0.3">
      <c r="A275">
        <v>274</v>
      </c>
      <c r="B275" s="1">
        <v>44602</v>
      </c>
      <c r="C275" t="s">
        <v>24</v>
      </c>
      <c r="D275" t="s">
        <v>25</v>
      </c>
      <c r="E275" t="s">
        <v>43</v>
      </c>
      <c r="F275">
        <v>250</v>
      </c>
      <c r="G275" s="3">
        <v>44.92</v>
      </c>
      <c r="H275" s="3">
        <v>0</v>
      </c>
      <c r="I275" t="s">
        <v>24</v>
      </c>
      <c r="J275" t="s">
        <v>37</v>
      </c>
      <c r="K275" s="3">
        <f>IF(TablaDatosEmpresa[[#This Row],[Tipo_Movimiento]] = "Venta", -TablaDatosEmpresa[[#This Row],[Cantidad]] * TablaDatosEmpresa[[#This Row],[Precio_Venta_Unitario]], 0)</f>
        <v>0</v>
      </c>
      <c r="L275" s="3">
        <f>AVERAGEIF(TablaDatosEmpresa[Nombre_Producto],TablaDatosEmpresa[[#This Row],[Nombre_Producto]],TablaDatosEmpresa[Costo_Unitario])</f>
        <v>18.458651685393257</v>
      </c>
      <c r="M275" s="3">
        <f>IF(TablaDatosEmpresa[[#This Row],[Tipo_Movimiento]] = "Venta", -TablaDatosEmpresa[[#This Row],[Cantidad]] * TablaDatosEmpresa[[#This Row],[CosteAdquisicionPromedio]], 0)</f>
        <v>0</v>
      </c>
      <c r="N275" s="3">
        <f>TablaDatosEmpresa[[#This Row],[Ingresos]]-TablaDatosEmpresa[[#This Row],[Coste_Vemta]]</f>
        <v>0</v>
      </c>
    </row>
    <row r="276" spans="1:14" x14ac:dyDescent="0.3">
      <c r="A276">
        <v>275</v>
      </c>
      <c r="B276" s="1">
        <v>44602</v>
      </c>
      <c r="C276" t="s">
        <v>10</v>
      </c>
      <c r="D276" t="s">
        <v>14</v>
      </c>
      <c r="E276" t="s">
        <v>41</v>
      </c>
      <c r="F276">
        <v>-39</v>
      </c>
      <c r="G276" s="3">
        <v>0</v>
      </c>
      <c r="H276" s="3">
        <v>159.79</v>
      </c>
      <c r="I276" t="s">
        <v>10</v>
      </c>
      <c r="J276" t="s">
        <v>31</v>
      </c>
      <c r="K276" s="3">
        <f>IF(TablaDatosEmpresa[[#This Row],[Tipo_Movimiento]] = "Venta", -TablaDatosEmpresa[[#This Row],[Cantidad]] * TablaDatosEmpresa[[#This Row],[Precio_Venta_Unitario]], 0)</f>
        <v>6231.8099999999995</v>
      </c>
      <c r="L276" s="3">
        <f>AVERAGEIF(TablaDatosEmpresa[Nombre_Producto],TablaDatosEmpresa[[#This Row],[Nombre_Producto]],TablaDatosEmpresa[Costo_Unitario])</f>
        <v>38.917210440456756</v>
      </c>
      <c r="M276" s="3">
        <f>IF(TablaDatosEmpresa[[#This Row],[Tipo_Movimiento]] = "Venta", -TablaDatosEmpresa[[#This Row],[Cantidad]] * TablaDatosEmpresa[[#This Row],[CosteAdquisicionPromedio]], 0)</f>
        <v>1517.7712071778135</v>
      </c>
      <c r="N276" s="3">
        <f>TablaDatosEmpresa[[#This Row],[Ingresos]]-TablaDatosEmpresa[[#This Row],[Coste_Vemta]]</f>
        <v>4714.0387928221862</v>
      </c>
    </row>
    <row r="277" spans="1:14" x14ac:dyDescent="0.3">
      <c r="A277">
        <v>276</v>
      </c>
      <c r="B277" s="1">
        <v>44602</v>
      </c>
      <c r="C277" t="s">
        <v>24</v>
      </c>
      <c r="D277" t="s">
        <v>21</v>
      </c>
      <c r="E277" t="s">
        <v>22</v>
      </c>
      <c r="F277">
        <v>180</v>
      </c>
      <c r="G277" s="3">
        <v>25.43</v>
      </c>
      <c r="H277" s="3">
        <v>0</v>
      </c>
      <c r="I277" t="s">
        <v>24</v>
      </c>
      <c r="J277" t="s">
        <v>36</v>
      </c>
      <c r="K277" s="3">
        <f>IF(TablaDatosEmpresa[[#This Row],[Tipo_Movimiento]] = "Venta", -TablaDatosEmpresa[[#This Row],[Cantidad]] * TablaDatosEmpresa[[#This Row],[Precio_Venta_Unitario]], 0)</f>
        <v>0</v>
      </c>
      <c r="L277" s="3">
        <f>AVERAGEIF(TablaDatosEmpresa[Nombre_Producto],TablaDatosEmpresa[[#This Row],[Nombre_Producto]],TablaDatosEmpresa[Costo_Unitario])</f>
        <v>10.520482758620702</v>
      </c>
      <c r="M277" s="3">
        <f>IF(TablaDatosEmpresa[[#This Row],[Tipo_Movimiento]] = "Venta", -TablaDatosEmpresa[[#This Row],[Cantidad]] * TablaDatosEmpresa[[#This Row],[CosteAdquisicionPromedio]], 0)</f>
        <v>0</v>
      </c>
      <c r="N277" s="3">
        <f>TablaDatosEmpresa[[#This Row],[Ingresos]]-TablaDatosEmpresa[[#This Row],[Coste_Vemta]]</f>
        <v>0</v>
      </c>
    </row>
    <row r="278" spans="1:14" x14ac:dyDescent="0.3">
      <c r="A278">
        <v>277</v>
      </c>
      <c r="B278" s="1">
        <v>44602</v>
      </c>
      <c r="C278" t="s">
        <v>24</v>
      </c>
      <c r="D278" t="s">
        <v>34</v>
      </c>
      <c r="E278" t="s">
        <v>45</v>
      </c>
      <c r="F278">
        <v>155</v>
      </c>
      <c r="G278" s="3">
        <v>181.12</v>
      </c>
      <c r="H278" s="3">
        <v>0</v>
      </c>
      <c r="I278" t="s">
        <v>24</v>
      </c>
      <c r="J278" t="s">
        <v>28</v>
      </c>
      <c r="K278" s="3">
        <f>IF(TablaDatosEmpresa[[#This Row],[Tipo_Movimiento]] = "Venta", -TablaDatosEmpresa[[#This Row],[Cantidad]] * TablaDatosEmpresa[[#This Row],[Precio_Venta_Unitario]], 0)</f>
        <v>0</v>
      </c>
      <c r="L278" s="3">
        <f>AVERAGEIF(TablaDatosEmpresa[Nombre_Producto],TablaDatosEmpresa[[#This Row],[Nombre_Producto]],TablaDatosEmpresa[Costo_Unitario])</f>
        <v>81.910562499999997</v>
      </c>
      <c r="M278" s="3">
        <f>IF(TablaDatosEmpresa[[#This Row],[Tipo_Movimiento]] = "Venta", -TablaDatosEmpresa[[#This Row],[Cantidad]] * TablaDatosEmpresa[[#This Row],[CosteAdquisicionPromedio]], 0)</f>
        <v>0</v>
      </c>
      <c r="N278" s="3">
        <f>TablaDatosEmpresa[[#This Row],[Ingresos]]-TablaDatosEmpresa[[#This Row],[Coste_Vemta]]</f>
        <v>0</v>
      </c>
    </row>
    <row r="279" spans="1:14" x14ac:dyDescent="0.3">
      <c r="A279">
        <v>278</v>
      </c>
      <c r="B279" s="1">
        <v>44602</v>
      </c>
      <c r="C279" t="s">
        <v>24</v>
      </c>
      <c r="D279" t="s">
        <v>34</v>
      </c>
      <c r="E279" t="s">
        <v>45</v>
      </c>
      <c r="F279">
        <v>117</v>
      </c>
      <c r="G279" s="3">
        <v>179.68</v>
      </c>
      <c r="H279" s="3">
        <v>0</v>
      </c>
      <c r="I279" t="s">
        <v>24</v>
      </c>
      <c r="J279" t="s">
        <v>36</v>
      </c>
      <c r="K279" s="3">
        <f>IF(TablaDatosEmpresa[[#This Row],[Tipo_Movimiento]] = "Venta", -TablaDatosEmpresa[[#This Row],[Cantidad]] * TablaDatosEmpresa[[#This Row],[Precio_Venta_Unitario]], 0)</f>
        <v>0</v>
      </c>
      <c r="L279" s="3">
        <f>AVERAGEIF(TablaDatosEmpresa[Nombre_Producto],TablaDatosEmpresa[[#This Row],[Nombre_Producto]],TablaDatosEmpresa[Costo_Unitario])</f>
        <v>81.910562499999997</v>
      </c>
      <c r="M279" s="3">
        <f>IF(TablaDatosEmpresa[[#This Row],[Tipo_Movimiento]] = "Venta", -TablaDatosEmpresa[[#This Row],[Cantidad]] * TablaDatosEmpresa[[#This Row],[CosteAdquisicionPromedio]], 0)</f>
        <v>0</v>
      </c>
      <c r="N279" s="3">
        <f>TablaDatosEmpresa[[#This Row],[Ingresos]]-TablaDatosEmpresa[[#This Row],[Coste_Vemta]]</f>
        <v>0</v>
      </c>
    </row>
    <row r="280" spans="1:14" x14ac:dyDescent="0.3">
      <c r="A280">
        <v>279</v>
      </c>
      <c r="B280" s="1">
        <v>44602</v>
      </c>
      <c r="C280" t="s">
        <v>10</v>
      </c>
      <c r="D280" t="s">
        <v>32</v>
      </c>
      <c r="E280" t="s">
        <v>33</v>
      </c>
      <c r="F280">
        <v>-42</v>
      </c>
      <c r="G280" s="3">
        <v>0</v>
      </c>
      <c r="H280" s="3">
        <v>218.97</v>
      </c>
      <c r="I280" t="s">
        <v>10</v>
      </c>
      <c r="J280" t="s">
        <v>31</v>
      </c>
      <c r="K280" s="3">
        <f>IF(TablaDatosEmpresa[[#This Row],[Tipo_Movimiento]] = "Venta", -TablaDatosEmpresa[[#This Row],[Cantidad]] * TablaDatosEmpresa[[#This Row],[Precio_Venta_Unitario]], 0)</f>
        <v>9196.74</v>
      </c>
      <c r="L280" s="3">
        <f>AVERAGEIF(TablaDatosEmpresa[Nombre_Producto],TablaDatosEmpresa[[#This Row],[Nombre_Producto]],TablaDatosEmpresa[Costo_Unitario])</f>
        <v>54.214840425531932</v>
      </c>
      <c r="M280" s="3">
        <f>IF(TablaDatosEmpresa[[#This Row],[Tipo_Movimiento]] = "Venta", -TablaDatosEmpresa[[#This Row],[Cantidad]] * TablaDatosEmpresa[[#This Row],[CosteAdquisicionPromedio]], 0)</f>
        <v>2277.0232978723411</v>
      </c>
      <c r="N280" s="3">
        <f>TablaDatosEmpresa[[#This Row],[Ingresos]]-TablaDatosEmpresa[[#This Row],[Coste_Vemta]]</f>
        <v>6919.7167021276582</v>
      </c>
    </row>
    <row r="281" spans="1:14" x14ac:dyDescent="0.3">
      <c r="A281">
        <v>280</v>
      </c>
      <c r="B281" s="1">
        <v>44602</v>
      </c>
      <c r="C281" t="s">
        <v>24</v>
      </c>
      <c r="D281" t="s">
        <v>11</v>
      </c>
      <c r="E281" t="s">
        <v>12</v>
      </c>
      <c r="F281">
        <v>199</v>
      </c>
      <c r="G281" s="3">
        <v>65.41</v>
      </c>
      <c r="H281" s="3">
        <v>0</v>
      </c>
      <c r="I281" t="s">
        <v>24</v>
      </c>
      <c r="J281" t="s">
        <v>28</v>
      </c>
      <c r="K281" s="3">
        <f>IF(TablaDatosEmpresa[[#This Row],[Tipo_Movimiento]] = "Venta", -TablaDatosEmpresa[[#This Row],[Cantidad]] * TablaDatosEmpresa[[#This Row],[Precio_Venta_Unitario]], 0)</f>
        <v>0</v>
      </c>
      <c r="L281" s="3">
        <f>AVERAGEIF(TablaDatosEmpresa[Nombre_Producto],TablaDatosEmpresa[[#This Row],[Nombre_Producto]],TablaDatosEmpresa[Costo_Unitario])</f>
        <v>28.701865793780652</v>
      </c>
      <c r="M281" s="3">
        <f>IF(TablaDatosEmpresa[[#This Row],[Tipo_Movimiento]] = "Venta", -TablaDatosEmpresa[[#This Row],[Cantidad]] * TablaDatosEmpresa[[#This Row],[CosteAdquisicionPromedio]], 0)</f>
        <v>0</v>
      </c>
      <c r="N281" s="3">
        <f>TablaDatosEmpresa[[#This Row],[Ingresos]]-TablaDatosEmpresa[[#This Row],[Coste_Vemta]]</f>
        <v>0</v>
      </c>
    </row>
    <row r="282" spans="1:14" x14ac:dyDescent="0.3">
      <c r="A282">
        <v>281</v>
      </c>
      <c r="B282" s="1">
        <v>44603</v>
      </c>
      <c r="C282" t="s">
        <v>10</v>
      </c>
      <c r="D282" t="s">
        <v>11</v>
      </c>
      <c r="E282" t="s">
        <v>12</v>
      </c>
      <c r="F282">
        <v>-38</v>
      </c>
      <c r="G282" s="3">
        <v>0</v>
      </c>
      <c r="H282" s="3">
        <v>128.82</v>
      </c>
      <c r="I282" t="s">
        <v>10</v>
      </c>
      <c r="J282" t="s">
        <v>35</v>
      </c>
      <c r="K282" s="3">
        <f>IF(TablaDatosEmpresa[[#This Row],[Tipo_Movimiento]] = "Venta", -TablaDatosEmpresa[[#This Row],[Cantidad]] * TablaDatosEmpresa[[#This Row],[Precio_Venta_Unitario]], 0)</f>
        <v>4895.16</v>
      </c>
      <c r="L282" s="3">
        <f>AVERAGEIF(TablaDatosEmpresa[Nombre_Producto],TablaDatosEmpresa[[#This Row],[Nombre_Producto]],TablaDatosEmpresa[Costo_Unitario])</f>
        <v>28.701865793780652</v>
      </c>
      <c r="M282" s="3">
        <f>IF(TablaDatosEmpresa[[#This Row],[Tipo_Movimiento]] = "Venta", -TablaDatosEmpresa[[#This Row],[Cantidad]] * TablaDatosEmpresa[[#This Row],[CosteAdquisicionPromedio]], 0)</f>
        <v>1090.6709001636648</v>
      </c>
      <c r="N282" s="3">
        <f>TablaDatosEmpresa[[#This Row],[Ingresos]]-TablaDatosEmpresa[[#This Row],[Coste_Vemta]]</f>
        <v>3804.4890998363353</v>
      </c>
    </row>
    <row r="283" spans="1:14" x14ac:dyDescent="0.3">
      <c r="A283">
        <v>282</v>
      </c>
      <c r="B283" s="1">
        <v>44603</v>
      </c>
      <c r="C283" t="s">
        <v>10</v>
      </c>
      <c r="D283" t="s">
        <v>32</v>
      </c>
      <c r="E283" t="s">
        <v>33</v>
      </c>
      <c r="F283">
        <v>-47</v>
      </c>
      <c r="G283" s="3">
        <v>0</v>
      </c>
      <c r="H283" s="3">
        <v>218.53</v>
      </c>
      <c r="I283" t="s">
        <v>10</v>
      </c>
      <c r="J283" t="s">
        <v>13</v>
      </c>
      <c r="K283" s="3">
        <f>IF(TablaDatosEmpresa[[#This Row],[Tipo_Movimiento]] = "Venta", -TablaDatosEmpresa[[#This Row],[Cantidad]] * TablaDatosEmpresa[[#This Row],[Precio_Venta_Unitario]], 0)</f>
        <v>10270.91</v>
      </c>
      <c r="L283" s="3">
        <f>AVERAGEIF(TablaDatosEmpresa[Nombre_Producto],TablaDatosEmpresa[[#This Row],[Nombre_Producto]],TablaDatosEmpresa[Costo_Unitario])</f>
        <v>54.214840425531932</v>
      </c>
      <c r="M283" s="3">
        <f>IF(TablaDatosEmpresa[[#This Row],[Tipo_Movimiento]] = "Venta", -TablaDatosEmpresa[[#This Row],[Cantidad]] * TablaDatosEmpresa[[#This Row],[CosteAdquisicionPromedio]], 0)</f>
        <v>2548.0975000000008</v>
      </c>
      <c r="N283" s="3">
        <f>TablaDatosEmpresa[[#This Row],[Ingresos]]-TablaDatosEmpresa[[#This Row],[Coste_Vemta]]</f>
        <v>7722.8124999999991</v>
      </c>
    </row>
    <row r="284" spans="1:14" x14ac:dyDescent="0.3">
      <c r="A284">
        <v>283</v>
      </c>
      <c r="B284" s="1">
        <v>44603</v>
      </c>
      <c r="C284" t="s">
        <v>24</v>
      </c>
      <c r="D284" t="s">
        <v>34</v>
      </c>
      <c r="E284" t="s">
        <v>45</v>
      </c>
      <c r="F284">
        <v>236</v>
      </c>
      <c r="G284" s="3">
        <v>177.82</v>
      </c>
      <c r="H284" s="3">
        <v>0</v>
      </c>
      <c r="I284" t="s">
        <v>24</v>
      </c>
      <c r="J284" t="s">
        <v>36</v>
      </c>
      <c r="K284" s="3">
        <f>IF(TablaDatosEmpresa[[#This Row],[Tipo_Movimiento]] = "Venta", -TablaDatosEmpresa[[#This Row],[Cantidad]] * TablaDatosEmpresa[[#This Row],[Precio_Venta_Unitario]], 0)</f>
        <v>0</v>
      </c>
      <c r="L284" s="3">
        <f>AVERAGEIF(TablaDatosEmpresa[Nombre_Producto],TablaDatosEmpresa[[#This Row],[Nombre_Producto]],TablaDatosEmpresa[Costo_Unitario])</f>
        <v>81.910562499999997</v>
      </c>
      <c r="M284" s="3">
        <f>IF(TablaDatosEmpresa[[#This Row],[Tipo_Movimiento]] = "Venta", -TablaDatosEmpresa[[#This Row],[Cantidad]] * TablaDatosEmpresa[[#This Row],[CosteAdquisicionPromedio]], 0)</f>
        <v>0</v>
      </c>
      <c r="N284" s="3">
        <f>TablaDatosEmpresa[[#This Row],[Ingresos]]-TablaDatosEmpresa[[#This Row],[Coste_Vemta]]</f>
        <v>0</v>
      </c>
    </row>
    <row r="285" spans="1:14" x14ac:dyDescent="0.3">
      <c r="A285">
        <v>284</v>
      </c>
      <c r="B285" s="1">
        <v>44603</v>
      </c>
      <c r="C285" t="s">
        <v>24</v>
      </c>
      <c r="D285" t="s">
        <v>29</v>
      </c>
      <c r="E285" t="s">
        <v>30</v>
      </c>
      <c r="F285">
        <v>217</v>
      </c>
      <c r="G285" s="3">
        <v>35.76</v>
      </c>
      <c r="H285" s="3">
        <v>0</v>
      </c>
      <c r="I285" t="s">
        <v>24</v>
      </c>
      <c r="J285" t="s">
        <v>28</v>
      </c>
      <c r="K285" s="3">
        <f>IF(TablaDatosEmpresa[[#This Row],[Tipo_Movimiento]] = "Venta", -TablaDatosEmpresa[[#This Row],[Cantidad]] * TablaDatosEmpresa[[#This Row],[Precio_Venta_Unitario]], 0)</f>
        <v>0</v>
      </c>
      <c r="L285" s="3">
        <f>AVERAGEIF(TablaDatosEmpresa[Nombre_Producto],TablaDatosEmpresa[[#This Row],[Nombre_Producto]],TablaDatosEmpresa[Costo_Unitario])</f>
        <v>15.49574137931034</v>
      </c>
      <c r="M285" s="3">
        <f>IF(TablaDatosEmpresa[[#This Row],[Tipo_Movimiento]] = "Venta", -TablaDatosEmpresa[[#This Row],[Cantidad]] * TablaDatosEmpresa[[#This Row],[CosteAdquisicionPromedio]], 0)</f>
        <v>0</v>
      </c>
      <c r="N285" s="3">
        <f>TablaDatosEmpresa[[#This Row],[Ingresos]]-TablaDatosEmpresa[[#This Row],[Coste_Vemta]]</f>
        <v>0</v>
      </c>
    </row>
    <row r="286" spans="1:14" x14ac:dyDescent="0.3">
      <c r="A286">
        <v>285</v>
      </c>
      <c r="B286" s="1">
        <v>44603</v>
      </c>
      <c r="C286" t="s">
        <v>10</v>
      </c>
      <c r="D286" t="s">
        <v>14</v>
      </c>
      <c r="E286" t="s">
        <v>41</v>
      </c>
      <c r="F286">
        <v>-37</v>
      </c>
      <c r="G286" s="3">
        <v>0</v>
      </c>
      <c r="H286" s="3">
        <v>159.62</v>
      </c>
      <c r="I286" t="s">
        <v>10</v>
      </c>
      <c r="J286" t="s">
        <v>23</v>
      </c>
      <c r="K286" s="3">
        <f>IF(TablaDatosEmpresa[[#This Row],[Tipo_Movimiento]] = "Venta", -TablaDatosEmpresa[[#This Row],[Cantidad]] * TablaDatosEmpresa[[#This Row],[Precio_Venta_Unitario]], 0)</f>
        <v>5905.9400000000005</v>
      </c>
      <c r="L286" s="3">
        <f>AVERAGEIF(TablaDatosEmpresa[Nombre_Producto],TablaDatosEmpresa[[#This Row],[Nombre_Producto]],TablaDatosEmpresa[Costo_Unitario])</f>
        <v>38.917210440456756</v>
      </c>
      <c r="M286" s="3">
        <f>IF(TablaDatosEmpresa[[#This Row],[Tipo_Movimiento]] = "Venta", -TablaDatosEmpresa[[#This Row],[Cantidad]] * TablaDatosEmpresa[[#This Row],[CosteAdquisicionPromedio]], 0)</f>
        <v>1439.9367862969</v>
      </c>
      <c r="N286" s="3">
        <f>TablaDatosEmpresa[[#This Row],[Ingresos]]-TablaDatosEmpresa[[#This Row],[Coste_Vemta]]</f>
        <v>4466.0032137031003</v>
      </c>
    </row>
    <row r="287" spans="1:14" x14ac:dyDescent="0.3">
      <c r="A287">
        <v>286</v>
      </c>
      <c r="B287" s="1">
        <v>44603</v>
      </c>
      <c r="C287" t="s">
        <v>10</v>
      </c>
      <c r="D287" t="s">
        <v>34</v>
      </c>
      <c r="E287" t="s">
        <v>45</v>
      </c>
      <c r="F287">
        <v>-39</v>
      </c>
      <c r="G287" s="3">
        <v>0</v>
      </c>
      <c r="H287" s="3">
        <v>352.78</v>
      </c>
      <c r="I287" t="s">
        <v>10</v>
      </c>
      <c r="J287" t="s">
        <v>35</v>
      </c>
      <c r="K287" s="3">
        <f>IF(TablaDatosEmpresa[[#This Row],[Tipo_Movimiento]] = "Venta", -TablaDatosEmpresa[[#This Row],[Cantidad]] * TablaDatosEmpresa[[#This Row],[Precio_Venta_Unitario]], 0)</f>
        <v>13758.419999999998</v>
      </c>
      <c r="L287" s="3">
        <f>AVERAGEIF(TablaDatosEmpresa[Nombre_Producto],TablaDatosEmpresa[[#This Row],[Nombre_Producto]],TablaDatosEmpresa[Costo_Unitario])</f>
        <v>81.910562499999997</v>
      </c>
      <c r="M287" s="3">
        <f>IF(TablaDatosEmpresa[[#This Row],[Tipo_Movimiento]] = "Venta", -TablaDatosEmpresa[[#This Row],[Cantidad]] * TablaDatosEmpresa[[#This Row],[CosteAdquisicionPromedio]], 0)</f>
        <v>3194.5119374999999</v>
      </c>
      <c r="N287" s="3">
        <f>TablaDatosEmpresa[[#This Row],[Ingresos]]-TablaDatosEmpresa[[#This Row],[Coste_Vemta]]</f>
        <v>10563.908062499999</v>
      </c>
    </row>
    <row r="288" spans="1:14" x14ac:dyDescent="0.3">
      <c r="A288">
        <v>287</v>
      </c>
      <c r="B288" s="1">
        <v>44604</v>
      </c>
      <c r="C288" t="s">
        <v>10</v>
      </c>
      <c r="D288" t="s">
        <v>29</v>
      </c>
      <c r="E288" t="s">
        <v>30</v>
      </c>
      <c r="F288">
        <v>-50</v>
      </c>
      <c r="G288" s="3">
        <v>0</v>
      </c>
      <c r="H288" s="3">
        <v>79.2</v>
      </c>
      <c r="I288" t="s">
        <v>10</v>
      </c>
      <c r="J288" t="s">
        <v>15</v>
      </c>
      <c r="K288" s="3">
        <f>IF(TablaDatosEmpresa[[#This Row],[Tipo_Movimiento]] = "Venta", -TablaDatosEmpresa[[#This Row],[Cantidad]] * TablaDatosEmpresa[[#This Row],[Precio_Venta_Unitario]], 0)</f>
        <v>3960</v>
      </c>
      <c r="L288" s="3">
        <f>AVERAGEIF(TablaDatosEmpresa[Nombre_Producto],TablaDatosEmpresa[[#This Row],[Nombre_Producto]],TablaDatosEmpresa[Costo_Unitario])</f>
        <v>15.49574137931034</v>
      </c>
      <c r="M288" s="3">
        <f>IF(TablaDatosEmpresa[[#This Row],[Tipo_Movimiento]] = "Venta", -TablaDatosEmpresa[[#This Row],[Cantidad]] * TablaDatosEmpresa[[#This Row],[CosteAdquisicionPromedio]], 0)</f>
        <v>774.78706896551705</v>
      </c>
      <c r="N288" s="3">
        <f>TablaDatosEmpresa[[#This Row],[Ingresos]]-TablaDatosEmpresa[[#This Row],[Coste_Vemta]]</f>
        <v>3185.2129310344831</v>
      </c>
    </row>
    <row r="289" spans="1:14" x14ac:dyDescent="0.3">
      <c r="A289">
        <v>288</v>
      </c>
      <c r="B289" s="1">
        <v>44604</v>
      </c>
      <c r="C289" t="s">
        <v>24</v>
      </c>
      <c r="D289" t="s">
        <v>34</v>
      </c>
      <c r="E289" t="s">
        <v>45</v>
      </c>
      <c r="F289">
        <v>266</v>
      </c>
      <c r="G289" s="3">
        <v>178.55</v>
      </c>
      <c r="H289" s="3">
        <v>0</v>
      </c>
      <c r="I289" t="s">
        <v>24</v>
      </c>
      <c r="J289" t="s">
        <v>37</v>
      </c>
      <c r="K289" s="3">
        <f>IF(TablaDatosEmpresa[[#This Row],[Tipo_Movimiento]] = "Venta", -TablaDatosEmpresa[[#This Row],[Cantidad]] * TablaDatosEmpresa[[#This Row],[Precio_Venta_Unitario]], 0)</f>
        <v>0</v>
      </c>
      <c r="L289" s="3">
        <f>AVERAGEIF(TablaDatosEmpresa[Nombre_Producto],TablaDatosEmpresa[[#This Row],[Nombre_Producto]],TablaDatosEmpresa[Costo_Unitario])</f>
        <v>81.910562499999997</v>
      </c>
      <c r="M289" s="3">
        <f>IF(TablaDatosEmpresa[[#This Row],[Tipo_Movimiento]] = "Venta", -TablaDatosEmpresa[[#This Row],[Cantidad]] * TablaDatosEmpresa[[#This Row],[CosteAdquisicionPromedio]], 0)</f>
        <v>0</v>
      </c>
      <c r="N289" s="3">
        <f>TablaDatosEmpresa[[#This Row],[Ingresos]]-TablaDatosEmpresa[[#This Row],[Coste_Vemta]]</f>
        <v>0</v>
      </c>
    </row>
    <row r="290" spans="1:14" x14ac:dyDescent="0.3">
      <c r="A290">
        <v>289</v>
      </c>
      <c r="B290" s="1">
        <v>44604</v>
      </c>
      <c r="C290" t="s">
        <v>10</v>
      </c>
      <c r="D290" t="s">
        <v>21</v>
      </c>
      <c r="E290" t="s">
        <v>22</v>
      </c>
      <c r="F290">
        <v>-14</v>
      </c>
      <c r="G290" s="3">
        <v>0</v>
      </c>
      <c r="H290" s="3">
        <v>60.09</v>
      </c>
      <c r="I290" t="s">
        <v>10</v>
      </c>
      <c r="J290" t="s">
        <v>13</v>
      </c>
      <c r="K290" s="3">
        <f>IF(TablaDatosEmpresa[[#This Row],[Tipo_Movimiento]] = "Venta", -TablaDatosEmpresa[[#This Row],[Cantidad]] * TablaDatosEmpresa[[#This Row],[Precio_Venta_Unitario]], 0)</f>
        <v>841.26</v>
      </c>
      <c r="L290" s="3">
        <f>AVERAGEIF(TablaDatosEmpresa[Nombre_Producto],TablaDatosEmpresa[[#This Row],[Nombre_Producto]],TablaDatosEmpresa[Costo_Unitario])</f>
        <v>10.520482758620702</v>
      </c>
      <c r="M290" s="3">
        <f>IF(TablaDatosEmpresa[[#This Row],[Tipo_Movimiento]] = "Venta", -TablaDatosEmpresa[[#This Row],[Cantidad]] * TablaDatosEmpresa[[#This Row],[CosteAdquisicionPromedio]], 0)</f>
        <v>147.28675862068982</v>
      </c>
      <c r="N290" s="3">
        <f>TablaDatosEmpresa[[#This Row],[Ingresos]]-TablaDatosEmpresa[[#This Row],[Coste_Vemta]]</f>
        <v>693.97324137931014</v>
      </c>
    </row>
    <row r="291" spans="1:14" x14ac:dyDescent="0.3">
      <c r="A291">
        <v>290</v>
      </c>
      <c r="B291" s="1">
        <v>44604</v>
      </c>
      <c r="C291" t="s">
        <v>24</v>
      </c>
      <c r="D291" t="s">
        <v>34</v>
      </c>
      <c r="E291" t="s">
        <v>45</v>
      </c>
      <c r="F291">
        <v>160</v>
      </c>
      <c r="G291" s="3">
        <v>182.89</v>
      </c>
      <c r="H291" s="3">
        <v>0</v>
      </c>
      <c r="I291" t="s">
        <v>24</v>
      </c>
      <c r="J291" t="s">
        <v>28</v>
      </c>
      <c r="K291" s="3">
        <f>IF(TablaDatosEmpresa[[#This Row],[Tipo_Movimiento]] = "Venta", -TablaDatosEmpresa[[#This Row],[Cantidad]] * TablaDatosEmpresa[[#This Row],[Precio_Venta_Unitario]], 0)</f>
        <v>0</v>
      </c>
      <c r="L291" s="3">
        <f>AVERAGEIF(TablaDatosEmpresa[Nombre_Producto],TablaDatosEmpresa[[#This Row],[Nombre_Producto]],TablaDatosEmpresa[Costo_Unitario])</f>
        <v>81.910562499999997</v>
      </c>
      <c r="M291" s="3">
        <f>IF(TablaDatosEmpresa[[#This Row],[Tipo_Movimiento]] = "Venta", -TablaDatosEmpresa[[#This Row],[Cantidad]] * TablaDatosEmpresa[[#This Row],[CosteAdquisicionPromedio]], 0)</f>
        <v>0</v>
      </c>
      <c r="N291" s="3">
        <f>TablaDatosEmpresa[[#This Row],[Ingresos]]-TablaDatosEmpresa[[#This Row],[Coste_Vemta]]</f>
        <v>0</v>
      </c>
    </row>
    <row r="292" spans="1:14" x14ac:dyDescent="0.3">
      <c r="A292">
        <v>291</v>
      </c>
      <c r="B292" s="1">
        <v>44604</v>
      </c>
      <c r="C292" t="s">
        <v>16</v>
      </c>
      <c r="D292" t="s">
        <v>17</v>
      </c>
      <c r="E292" t="s">
        <v>42</v>
      </c>
      <c r="F292">
        <v>27</v>
      </c>
      <c r="G292" s="3">
        <v>443.03</v>
      </c>
      <c r="H292" s="3">
        <v>0</v>
      </c>
      <c r="I292" t="s">
        <v>46</v>
      </c>
      <c r="J292" t="s">
        <v>18</v>
      </c>
      <c r="K292" s="3">
        <f>IF(TablaDatosEmpresa[[#This Row],[Tipo_Movimiento]] = "Venta", -TablaDatosEmpresa[[#This Row],[Cantidad]] * TablaDatosEmpresa[[#This Row],[Precio_Venta_Unitario]], 0)</f>
        <v>0</v>
      </c>
      <c r="L292" s="3">
        <f>AVERAGEIF(TablaDatosEmpresa[Nombre_Producto],TablaDatosEmpresa[[#This Row],[Nombre_Producto]],TablaDatosEmpresa[Costo_Unitario])</f>
        <v>206.67616747181975</v>
      </c>
      <c r="M292" s="3">
        <f>IF(TablaDatosEmpresa[[#This Row],[Tipo_Movimiento]] = "Venta", -TablaDatosEmpresa[[#This Row],[Cantidad]] * TablaDatosEmpresa[[#This Row],[CosteAdquisicionPromedio]], 0)</f>
        <v>0</v>
      </c>
      <c r="N292" s="3">
        <f>TablaDatosEmpresa[[#This Row],[Ingresos]]-TablaDatosEmpresa[[#This Row],[Coste_Vemta]]</f>
        <v>0</v>
      </c>
    </row>
    <row r="293" spans="1:14" x14ac:dyDescent="0.3">
      <c r="A293">
        <v>292</v>
      </c>
      <c r="B293" s="1">
        <v>44604</v>
      </c>
      <c r="C293" t="s">
        <v>10</v>
      </c>
      <c r="D293" t="s">
        <v>27</v>
      </c>
      <c r="E293" t="s">
        <v>44</v>
      </c>
      <c r="F293">
        <v>-16</v>
      </c>
      <c r="G293" s="3">
        <v>0</v>
      </c>
      <c r="H293" s="3">
        <v>496.61</v>
      </c>
      <c r="I293" t="s">
        <v>10</v>
      </c>
      <c r="J293" t="s">
        <v>15</v>
      </c>
      <c r="K293" s="3">
        <f>IF(TablaDatosEmpresa[[#This Row],[Tipo_Movimiento]] = "Venta", -TablaDatosEmpresa[[#This Row],[Cantidad]] * TablaDatosEmpresa[[#This Row],[Precio_Venta_Unitario]], 0)</f>
        <v>7945.76</v>
      </c>
      <c r="L293" s="3">
        <f>AVERAGEIF(TablaDatosEmpresa[Nombre_Producto],TablaDatosEmpresa[[#This Row],[Nombre_Producto]],TablaDatosEmpresa[Costo_Unitario])</f>
        <v>111.99406451612904</v>
      </c>
      <c r="M293" s="3">
        <f>IF(TablaDatosEmpresa[[#This Row],[Tipo_Movimiento]] = "Venta", -TablaDatosEmpresa[[#This Row],[Cantidad]] * TablaDatosEmpresa[[#This Row],[CosteAdquisicionPromedio]], 0)</f>
        <v>1791.9050322580647</v>
      </c>
      <c r="N293" s="3">
        <f>TablaDatosEmpresa[[#This Row],[Ingresos]]-TablaDatosEmpresa[[#This Row],[Coste_Vemta]]</f>
        <v>6153.854967741936</v>
      </c>
    </row>
    <row r="294" spans="1:14" x14ac:dyDescent="0.3">
      <c r="A294">
        <v>293</v>
      </c>
      <c r="B294" s="1">
        <v>44604</v>
      </c>
      <c r="C294" t="s">
        <v>24</v>
      </c>
      <c r="D294" t="s">
        <v>32</v>
      </c>
      <c r="E294" t="s">
        <v>33</v>
      </c>
      <c r="F294">
        <v>252</v>
      </c>
      <c r="G294" s="3">
        <v>118.14</v>
      </c>
      <c r="H294" s="3">
        <v>0</v>
      </c>
      <c r="I294" t="s">
        <v>24</v>
      </c>
      <c r="J294" t="s">
        <v>37</v>
      </c>
      <c r="K294" s="3">
        <f>IF(TablaDatosEmpresa[[#This Row],[Tipo_Movimiento]] = "Venta", -TablaDatosEmpresa[[#This Row],[Cantidad]] * TablaDatosEmpresa[[#This Row],[Precio_Venta_Unitario]], 0)</f>
        <v>0</v>
      </c>
      <c r="L294" s="3">
        <f>AVERAGEIF(TablaDatosEmpresa[Nombre_Producto],TablaDatosEmpresa[[#This Row],[Nombre_Producto]],TablaDatosEmpresa[Costo_Unitario])</f>
        <v>54.214840425531932</v>
      </c>
      <c r="M294" s="3">
        <f>IF(TablaDatosEmpresa[[#This Row],[Tipo_Movimiento]] = "Venta", -TablaDatosEmpresa[[#This Row],[Cantidad]] * TablaDatosEmpresa[[#This Row],[CosteAdquisicionPromedio]], 0)</f>
        <v>0</v>
      </c>
      <c r="N294" s="3">
        <f>TablaDatosEmpresa[[#This Row],[Ingresos]]-TablaDatosEmpresa[[#This Row],[Coste_Vemta]]</f>
        <v>0</v>
      </c>
    </row>
    <row r="295" spans="1:14" x14ac:dyDescent="0.3">
      <c r="A295">
        <v>294</v>
      </c>
      <c r="B295" s="1">
        <v>44605</v>
      </c>
      <c r="C295" t="s">
        <v>10</v>
      </c>
      <c r="D295" t="s">
        <v>29</v>
      </c>
      <c r="E295" t="s">
        <v>30</v>
      </c>
      <c r="F295">
        <v>-26</v>
      </c>
      <c r="G295" s="3">
        <v>0</v>
      </c>
      <c r="H295" s="3">
        <v>79.56</v>
      </c>
      <c r="I295" t="s">
        <v>10</v>
      </c>
      <c r="J295" t="s">
        <v>15</v>
      </c>
      <c r="K295" s="3">
        <f>IF(TablaDatosEmpresa[[#This Row],[Tipo_Movimiento]] = "Venta", -TablaDatosEmpresa[[#This Row],[Cantidad]] * TablaDatosEmpresa[[#This Row],[Precio_Venta_Unitario]], 0)</f>
        <v>2068.56</v>
      </c>
      <c r="L295" s="3">
        <f>AVERAGEIF(TablaDatosEmpresa[Nombre_Producto],TablaDatosEmpresa[[#This Row],[Nombre_Producto]],TablaDatosEmpresa[Costo_Unitario])</f>
        <v>15.49574137931034</v>
      </c>
      <c r="M295" s="3">
        <f>IF(TablaDatosEmpresa[[#This Row],[Tipo_Movimiento]] = "Venta", -TablaDatosEmpresa[[#This Row],[Cantidad]] * TablaDatosEmpresa[[#This Row],[CosteAdquisicionPromedio]], 0)</f>
        <v>402.88927586206887</v>
      </c>
      <c r="N295" s="3">
        <f>TablaDatosEmpresa[[#This Row],[Ingresos]]-TablaDatosEmpresa[[#This Row],[Coste_Vemta]]</f>
        <v>1665.6707241379311</v>
      </c>
    </row>
    <row r="296" spans="1:14" x14ac:dyDescent="0.3">
      <c r="A296">
        <v>295</v>
      </c>
      <c r="B296" s="1">
        <v>44605</v>
      </c>
      <c r="C296" t="s">
        <v>10</v>
      </c>
      <c r="D296" t="s">
        <v>11</v>
      </c>
      <c r="E296" t="s">
        <v>12</v>
      </c>
      <c r="F296">
        <v>-47</v>
      </c>
      <c r="G296" s="3">
        <v>0</v>
      </c>
      <c r="H296" s="3">
        <v>129.15</v>
      </c>
      <c r="I296" t="s">
        <v>10</v>
      </c>
      <c r="J296" t="s">
        <v>23</v>
      </c>
      <c r="K296" s="3">
        <f>IF(TablaDatosEmpresa[[#This Row],[Tipo_Movimiento]] = "Venta", -TablaDatosEmpresa[[#This Row],[Cantidad]] * TablaDatosEmpresa[[#This Row],[Precio_Venta_Unitario]], 0)</f>
        <v>6070.05</v>
      </c>
      <c r="L296" s="3">
        <f>AVERAGEIF(TablaDatosEmpresa[Nombre_Producto],TablaDatosEmpresa[[#This Row],[Nombre_Producto]],TablaDatosEmpresa[Costo_Unitario])</f>
        <v>28.701865793780652</v>
      </c>
      <c r="M296" s="3">
        <f>IF(TablaDatosEmpresa[[#This Row],[Tipo_Movimiento]] = "Venta", -TablaDatosEmpresa[[#This Row],[Cantidad]] * TablaDatosEmpresa[[#This Row],[CosteAdquisicionPromedio]], 0)</f>
        <v>1348.9876923076906</v>
      </c>
      <c r="N296" s="3">
        <f>TablaDatosEmpresa[[#This Row],[Ingresos]]-TablaDatosEmpresa[[#This Row],[Coste_Vemta]]</f>
        <v>4721.0623076923093</v>
      </c>
    </row>
    <row r="297" spans="1:14" x14ac:dyDescent="0.3">
      <c r="A297">
        <v>296</v>
      </c>
      <c r="B297" s="1">
        <v>44605</v>
      </c>
      <c r="C297" t="s">
        <v>10</v>
      </c>
      <c r="D297" t="s">
        <v>32</v>
      </c>
      <c r="E297" t="s">
        <v>33</v>
      </c>
      <c r="F297">
        <v>-8</v>
      </c>
      <c r="G297" s="3">
        <v>0</v>
      </c>
      <c r="H297" s="3">
        <v>221.9</v>
      </c>
      <c r="I297" t="s">
        <v>10</v>
      </c>
      <c r="J297" t="s">
        <v>35</v>
      </c>
      <c r="K297" s="3">
        <f>IF(TablaDatosEmpresa[[#This Row],[Tipo_Movimiento]] = "Venta", -TablaDatosEmpresa[[#This Row],[Cantidad]] * TablaDatosEmpresa[[#This Row],[Precio_Venta_Unitario]], 0)</f>
        <v>1775.2</v>
      </c>
      <c r="L297" s="3">
        <f>AVERAGEIF(TablaDatosEmpresa[Nombre_Producto],TablaDatosEmpresa[[#This Row],[Nombre_Producto]],TablaDatosEmpresa[Costo_Unitario])</f>
        <v>54.214840425531932</v>
      </c>
      <c r="M297" s="3">
        <f>IF(TablaDatosEmpresa[[#This Row],[Tipo_Movimiento]] = "Venta", -TablaDatosEmpresa[[#This Row],[Cantidad]] * TablaDatosEmpresa[[#This Row],[CosteAdquisicionPromedio]], 0)</f>
        <v>433.71872340425546</v>
      </c>
      <c r="N297" s="3">
        <f>TablaDatosEmpresa[[#This Row],[Ingresos]]-TablaDatosEmpresa[[#This Row],[Coste_Vemta]]</f>
        <v>1341.4812765957445</v>
      </c>
    </row>
    <row r="298" spans="1:14" x14ac:dyDescent="0.3">
      <c r="A298">
        <v>297</v>
      </c>
      <c r="B298" s="1">
        <v>44605</v>
      </c>
      <c r="C298" t="s">
        <v>10</v>
      </c>
      <c r="D298" t="s">
        <v>19</v>
      </c>
      <c r="E298" t="s">
        <v>20</v>
      </c>
      <c r="F298">
        <v>-45</v>
      </c>
      <c r="G298" s="3">
        <v>0</v>
      </c>
      <c r="H298" s="3">
        <v>300.01</v>
      </c>
      <c r="I298" t="s">
        <v>10</v>
      </c>
      <c r="J298" t="s">
        <v>23</v>
      </c>
      <c r="K298" s="3">
        <f>IF(TablaDatosEmpresa[[#This Row],[Tipo_Movimiento]] = "Venta", -TablaDatosEmpresa[[#This Row],[Cantidad]] * TablaDatosEmpresa[[#This Row],[Precio_Venta_Unitario]], 0)</f>
        <v>13500.449999999999</v>
      </c>
      <c r="L298" s="3">
        <f>AVERAGEIF(TablaDatosEmpresa[Nombre_Producto],TablaDatosEmpresa[[#This Row],[Nombre_Producto]],TablaDatosEmpresa[Costo_Unitario])</f>
        <v>66.956770642201846</v>
      </c>
      <c r="M298" s="3">
        <f>IF(TablaDatosEmpresa[[#This Row],[Tipo_Movimiento]] = "Venta", -TablaDatosEmpresa[[#This Row],[Cantidad]] * TablaDatosEmpresa[[#This Row],[CosteAdquisicionPromedio]], 0)</f>
        <v>3013.0546788990832</v>
      </c>
      <c r="N298" s="3">
        <f>TablaDatosEmpresa[[#This Row],[Ingresos]]-TablaDatosEmpresa[[#This Row],[Coste_Vemta]]</f>
        <v>10487.395321100916</v>
      </c>
    </row>
    <row r="299" spans="1:14" x14ac:dyDescent="0.3">
      <c r="A299">
        <v>298</v>
      </c>
      <c r="B299" s="1">
        <v>44605</v>
      </c>
      <c r="C299" t="s">
        <v>16</v>
      </c>
      <c r="D299" t="s">
        <v>19</v>
      </c>
      <c r="E299" t="s">
        <v>20</v>
      </c>
      <c r="F299">
        <v>43</v>
      </c>
      <c r="G299" s="3">
        <v>151.56</v>
      </c>
      <c r="H299" s="3">
        <v>0</v>
      </c>
      <c r="I299" t="s">
        <v>46</v>
      </c>
      <c r="J299" t="s">
        <v>18</v>
      </c>
      <c r="K299" s="3">
        <f>IF(TablaDatosEmpresa[[#This Row],[Tipo_Movimiento]] = "Venta", -TablaDatosEmpresa[[#This Row],[Cantidad]] * TablaDatosEmpresa[[#This Row],[Precio_Venta_Unitario]], 0)</f>
        <v>0</v>
      </c>
      <c r="L299" s="3">
        <f>AVERAGEIF(TablaDatosEmpresa[Nombre_Producto],TablaDatosEmpresa[[#This Row],[Nombre_Producto]],TablaDatosEmpresa[Costo_Unitario])</f>
        <v>66.956770642201846</v>
      </c>
      <c r="M299" s="3">
        <f>IF(TablaDatosEmpresa[[#This Row],[Tipo_Movimiento]] = "Venta", -TablaDatosEmpresa[[#This Row],[Cantidad]] * TablaDatosEmpresa[[#This Row],[CosteAdquisicionPromedio]], 0)</f>
        <v>0</v>
      </c>
      <c r="N299" s="3">
        <f>TablaDatosEmpresa[[#This Row],[Ingresos]]-TablaDatosEmpresa[[#This Row],[Coste_Vemta]]</f>
        <v>0</v>
      </c>
    </row>
    <row r="300" spans="1:14" x14ac:dyDescent="0.3">
      <c r="A300">
        <v>299</v>
      </c>
      <c r="B300" s="1">
        <v>44605</v>
      </c>
      <c r="C300" t="s">
        <v>10</v>
      </c>
      <c r="D300" t="s">
        <v>27</v>
      </c>
      <c r="E300" t="s">
        <v>44</v>
      </c>
      <c r="F300">
        <v>-44</v>
      </c>
      <c r="G300" s="3">
        <v>0</v>
      </c>
      <c r="H300" s="3">
        <v>498.72</v>
      </c>
      <c r="I300" t="s">
        <v>10</v>
      </c>
      <c r="J300" t="s">
        <v>23</v>
      </c>
      <c r="K300" s="3">
        <f>IF(TablaDatosEmpresa[[#This Row],[Tipo_Movimiento]] = "Venta", -TablaDatosEmpresa[[#This Row],[Cantidad]] * TablaDatosEmpresa[[#This Row],[Precio_Venta_Unitario]], 0)</f>
        <v>21943.68</v>
      </c>
      <c r="L300" s="3">
        <f>AVERAGEIF(TablaDatosEmpresa[Nombre_Producto],TablaDatosEmpresa[[#This Row],[Nombre_Producto]],TablaDatosEmpresa[Costo_Unitario])</f>
        <v>111.99406451612904</v>
      </c>
      <c r="M300" s="3">
        <f>IF(TablaDatosEmpresa[[#This Row],[Tipo_Movimiento]] = "Venta", -TablaDatosEmpresa[[#This Row],[Cantidad]] * TablaDatosEmpresa[[#This Row],[CosteAdquisicionPromedio]], 0)</f>
        <v>4927.738838709678</v>
      </c>
      <c r="N300" s="3">
        <f>TablaDatosEmpresa[[#This Row],[Ingresos]]-TablaDatosEmpresa[[#This Row],[Coste_Vemta]]</f>
        <v>17015.94116129032</v>
      </c>
    </row>
    <row r="301" spans="1:14" x14ac:dyDescent="0.3">
      <c r="A301">
        <v>300</v>
      </c>
      <c r="B301" s="1">
        <v>44605</v>
      </c>
      <c r="C301" t="s">
        <v>24</v>
      </c>
      <c r="D301" t="s">
        <v>14</v>
      </c>
      <c r="E301" t="s">
        <v>41</v>
      </c>
      <c r="F301">
        <v>276</v>
      </c>
      <c r="G301" s="3">
        <v>84.72</v>
      </c>
      <c r="H301" s="3">
        <v>0</v>
      </c>
      <c r="I301" t="s">
        <v>24</v>
      </c>
      <c r="J301" t="s">
        <v>28</v>
      </c>
      <c r="K301" s="3">
        <f>IF(TablaDatosEmpresa[[#This Row],[Tipo_Movimiento]] = "Venta", -TablaDatosEmpresa[[#This Row],[Cantidad]] * TablaDatosEmpresa[[#This Row],[Precio_Venta_Unitario]], 0)</f>
        <v>0</v>
      </c>
      <c r="L301" s="3">
        <f>AVERAGEIF(TablaDatosEmpresa[Nombre_Producto],TablaDatosEmpresa[[#This Row],[Nombre_Producto]],TablaDatosEmpresa[Costo_Unitario])</f>
        <v>38.917210440456756</v>
      </c>
      <c r="M301" s="3">
        <f>IF(TablaDatosEmpresa[[#This Row],[Tipo_Movimiento]] = "Venta", -TablaDatosEmpresa[[#This Row],[Cantidad]] * TablaDatosEmpresa[[#This Row],[CosteAdquisicionPromedio]], 0)</f>
        <v>0</v>
      </c>
      <c r="N301" s="3">
        <f>TablaDatosEmpresa[[#This Row],[Ingresos]]-TablaDatosEmpresa[[#This Row],[Coste_Vemta]]</f>
        <v>0</v>
      </c>
    </row>
    <row r="302" spans="1:14" x14ac:dyDescent="0.3">
      <c r="A302">
        <v>301</v>
      </c>
      <c r="B302" s="1">
        <v>44606</v>
      </c>
      <c r="C302" t="s">
        <v>24</v>
      </c>
      <c r="D302" t="s">
        <v>11</v>
      </c>
      <c r="E302" t="s">
        <v>12</v>
      </c>
      <c r="F302">
        <v>218</v>
      </c>
      <c r="G302" s="3">
        <v>65.650000000000006</v>
      </c>
      <c r="H302" s="3">
        <v>0</v>
      </c>
      <c r="I302" t="s">
        <v>24</v>
      </c>
      <c r="J302" t="s">
        <v>26</v>
      </c>
      <c r="K302" s="3">
        <f>IF(TablaDatosEmpresa[[#This Row],[Tipo_Movimiento]] = "Venta", -TablaDatosEmpresa[[#This Row],[Cantidad]] * TablaDatosEmpresa[[#This Row],[Precio_Venta_Unitario]], 0)</f>
        <v>0</v>
      </c>
      <c r="L302" s="3">
        <f>AVERAGEIF(TablaDatosEmpresa[Nombre_Producto],TablaDatosEmpresa[[#This Row],[Nombre_Producto]],TablaDatosEmpresa[Costo_Unitario])</f>
        <v>28.701865793780652</v>
      </c>
      <c r="M302" s="3">
        <f>IF(TablaDatosEmpresa[[#This Row],[Tipo_Movimiento]] = "Venta", -TablaDatosEmpresa[[#This Row],[Cantidad]] * TablaDatosEmpresa[[#This Row],[CosteAdquisicionPromedio]], 0)</f>
        <v>0</v>
      </c>
      <c r="N302" s="3">
        <f>TablaDatosEmpresa[[#This Row],[Ingresos]]-TablaDatosEmpresa[[#This Row],[Coste_Vemta]]</f>
        <v>0</v>
      </c>
    </row>
    <row r="303" spans="1:14" x14ac:dyDescent="0.3">
      <c r="A303">
        <v>302</v>
      </c>
      <c r="B303" s="1">
        <v>44606</v>
      </c>
      <c r="C303" t="s">
        <v>24</v>
      </c>
      <c r="D303" t="s">
        <v>29</v>
      </c>
      <c r="E303" t="s">
        <v>30</v>
      </c>
      <c r="F303">
        <v>218</v>
      </c>
      <c r="G303" s="3">
        <v>35.56</v>
      </c>
      <c r="H303" s="3">
        <v>0</v>
      </c>
      <c r="I303" t="s">
        <v>24</v>
      </c>
      <c r="J303" t="s">
        <v>37</v>
      </c>
      <c r="K303" s="3">
        <f>IF(TablaDatosEmpresa[[#This Row],[Tipo_Movimiento]] = "Venta", -TablaDatosEmpresa[[#This Row],[Cantidad]] * TablaDatosEmpresa[[#This Row],[Precio_Venta_Unitario]], 0)</f>
        <v>0</v>
      </c>
      <c r="L303" s="3">
        <f>AVERAGEIF(TablaDatosEmpresa[Nombre_Producto],TablaDatosEmpresa[[#This Row],[Nombre_Producto]],TablaDatosEmpresa[Costo_Unitario])</f>
        <v>15.49574137931034</v>
      </c>
      <c r="M303" s="3">
        <f>IF(TablaDatosEmpresa[[#This Row],[Tipo_Movimiento]] = "Venta", -TablaDatosEmpresa[[#This Row],[Cantidad]] * TablaDatosEmpresa[[#This Row],[CosteAdquisicionPromedio]], 0)</f>
        <v>0</v>
      </c>
      <c r="N303" s="3">
        <f>TablaDatosEmpresa[[#This Row],[Ingresos]]-TablaDatosEmpresa[[#This Row],[Coste_Vemta]]</f>
        <v>0</v>
      </c>
    </row>
    <row r="304" spans="1:14" x14ac:dyDescent="0.3">
      <c r="A304">
        <v>303</v>
      </c>
      <c r="B304" s="1">
        <v>44606</v>
      </c>
      <c r="C304" t="s">
        <v>10</v>
      </c>
      <c r="D304" t="s">
        <v>11</v>
      </c>
      <c r="E304" t="s">
        <v>12</v>
      </c>
      <c r="F304">
        <v>-24</v>
      </c>
      <c r="G304" s="3">
        <v>0</v>
      </c>
      <c r="H304" s="3">
        <v>129.61000000000001</v>
      </c>
      <c r="I304" t="s">
        <v>10</v>
      </c>
      <c r="J304" t="s">
        <v>15</v>
      </c>
      <c r="K304" s="3">
        <f>IF(TablaDatosEmpresa[[#This Row],[Tipo_Movimiento]] = "Venta", -TablaDatosEmpresa[[#This Row],[Cantidad]] * TablaDatosEmpresa[[#This Row],[Precio_Venta_Unitario]], 0)</f>
        <v>3110.6400000000003</v>
      </c>
      <c r="L304" s="3">
        <f>AVERAGEIF(TablaDatosEmpresa[Nombre_Producto],TablaDatosEmpresa[[#This Row],[Nombre_Producto]],TablaDatosEmpresa[Costo_Unitario])</f>
        <v>28.701865793780652</v>
      </c>
      <c r="M304" s="3">
        <f>IF(TablaDatosEmpresa[[#This Row],[Tipo_Movimiento]] = "Venta", -TablaDatosEmpresa[[#This Row],[Cantidad]] * TablaDatosEmpresa[[#This Row],[CosteAdquisicionPromedio]], 0)</f>
        <v>688.84477905073561</v>
      </c>
      <c r="N304" s="3">
        <f>TablaDatosEmpresa[[#This Row],[Ingresos]]-TablaDatosEmpresa[[#This Row],[Coste_Vemta]]</f>
        <v>2421.7952209492646</v>
      </c>
    </row>
    <row r="305" spans="1:14" x14ac:dyDescent="0.3">
      <c r="A305">
        <v>304</v>
      </c>
      <c r="B305" s="1">
        <v>44606</v>
      </c>
      <c r="C305" t="s">
        <v>10</v>
      </c>
      <c r="D305" t="s">
        <v>27</v>
      </c>
      <c r="E305" t="s">
        <v>44</v>
      </c>
      <c r="F305">
        <v>-14</v>
      </c>
      <c r="G305" s="3">
        <v>0</v>
      </c>
      <c r="H305" s="3">
        <v>503.66</v>
      </c>
      <c r="I305" t="s">
        <v>10</v>
      </c>
      <c r="J305" t="s">
        <v>35</v>
      </c>
      <c r="K305" s="3">
        <f>IF(TablaDatosEmpresa[[#This Row],[Tipo_Movimiento]] = "Venta", -TablaDatosEmpresa[[#This Row],[Cantidad]] * TablaDatosEmpresa[[#This Row],[Precio_Venta_Unitario]], 0)</f>
        <v>7051.2400000000007</v>
      </c>
      <c r="L305" s="3">
        <f>AVERAGEIF(TablaDatosEmpresa[Nombre_Producto],TablaDatosEmpresa[[#This Row],[Nombre_Producto]],TablaDatosEmpresa[Costo_Unitario])</f>
        <v>111.99406451612904</v>
      </c>
      <c r="M305" s="3">
        <f>IF(TablaDatosEmpresa[[#This Row],[Tipo_Movimiento]] = "Venta", -TablaDatosEmpresa[[#This Row],[Cantidad]] * TablaDatosEmpresa[[#This Row],[CosteAdquisicionPromedio]], 0)</f>
        <v>1567.9169032258067</v>
      </c>
      <c r="N305" s="3">
        <f>TablaDatosEmpresa[[#This Row],[Ingresos]]-TablaDatosEmpresa[[#This Row],[Coste_Vemta]]</f>
        <v>5483.3230967741938</v>
      </c>
    </row>
    <row r="306" spans="1:14" x14ac:dyDescent="0.3">
      <c r="A306">
        <v>305</v>
      </c>
      <c r="B306" s="1">
        <v>44606</v>
      </c>
      <c r="C306" t="s">
        <v>10</v>
      </c>
      <c r="D306" t="s">
        <v>25</v>
      </c>
      <c r="E306" t="s">
        <v>43</v>
      </c>
      <c r="F306">
        <v>-6</v>
      </c>
      <c r="G306" s="3">
        <v>0</v>
      </c>
      <c r="H306" s="3">
        <v>94.65</v>
      </c>
      <c r="I306" t="s">
        <v>10</v>
      </c>
      <c r="J306" t="s">
        <v>31</v>
      </c>
      <c r="K306" s="3">
        <f>IF(TablaDatosEmpresa[[#This Row],[Tipo_Movimiento]] = "Venta", -TablaDatosEmpresa[[#This Row],[Cantidad]] * TablaDatosEmpresa[[#This Row],[Precio_Venta_Unitario]], 0)</f>
        <v>567.90000000000009</v>
      </c>
      <c r="L306" s="3">
        <f>AVERAGEIF(TablaDatosEmpresa[Nombre_Producto],TablaDatosEmpresa[[#This Row],[Nombre_Producto]],TablaDatosEmpresa[Costo_Unitario])</f>
        <v>18.458651685393257</v>
      </c>
      <c r="M306" s="3">
        <f>IF(TablaDatosEmpresa[[#This Row],[Tipo_Movimiento]] = "Venta", -TablaDatosEmpresa[[#This Row],[Cantidad]] * TablaDatosEmpresa[[#This Row],[CosteAdquisicionPromedio]], 0)</f>
        <v>110.75191011235954</v>
      </c>
      <c r="N306" s="3">
        <f>TablaDatosEmpresa[[#This Row],[Ingresos]]-TablaDatosEmpresa[[#This Row],[Coste_Vemta]]</f>
        <v>457.14808988764054</v>
      </c>
    </row>
    <row r="307" spans="1:14" x14ac:dyDescent="0.3">
      <c r="A307">
        <v>306</v>
      </c>
      <c r="B307" s="1">
        <v>44606</v>
      </c>
      <c r="C307" t="s">
        <v>10</v>
      </c>
      <c r="D307" t="s">
        <v>21</v>
      </c>
      <c r="E307" t="s">
        <v>22</v>
      </c>
      <c r="F307">
        <v>-11</v>
      </c>
      <c r="G307" s="3">
        <v>0</v>
      </c>
      <c r="H307" s="3">
        <v>60.01</v>
      </c>
      <c r="I307" t="s">
        <v>10</v>
      </c>
      <c r="J307" t="s">
        <v>31</v>
      </c>
      <c r="K307" s="3">
        <f>IF(TablaDatosEmpresa[[#This Row],[Tipo_Movimiento]] = "Venta", -TablaDatosEmpresa[[#This Row],[Cantidad]] * TablaDatosEmpresa[[#This Row],[Precio_Venta_Unitario]], 0)</f>
        <v>660.11</v>
      </c>
      <c r="L307" s="3">
        <f>AVERAGEIF(TablaDatosEmpresa[Nombre_Producto],TablaDatosEmpresa[[#This Row],[Nombre_Producto]],TablaDatosEmpresa[Costo_Unitario])</f>
        <v>10.520482758620702</v>
      </c>
      <c r="M307" s="3">
        <f>IF(TablaDatosEmpresa[[#This Row],[Tipo_Movimiento]] = "Venta", -TablaDatosEmpresa[[#This Row],[Cantidad]] * TablaDatosEmpresa[[#This Row],[CosteAdquisicionPromedio]], 0)</f>
        <v>115.72531034482772</v>
      </c>
      <c r="N307" s="3">
        <f>TablaDatosEmpresa[[#This Row],[Ingresos]]-TablaDatosEmpresa[[#This Row],[Coste_Vemta]]</f>
        <v>544.38468965517234</v>
      </c>
    </row>
    <row r="308" spans="1:14" x14ac:dyDescent="0.3">
      <c r="A308">
        <v>307</v>
      </c>
      <c r="B308" s="1">
        <v>44606</v>
      </c>
      <c r="C308" t="s">
        <v>24</v>
      </c>
      <c r="D308" t="s">
        <v>25</v>
      </c>
      <c r="E308" t="s">
        <v>43</v>
      </c>
      <c r="F308">
        <v>155</v>
      </c>
      <c r="G308" s="3">
        <v>45.51</v>
      </c>
      <c r="H308" s="3">
        <v>0</v>
      </c>
      <c r="I308" t="s">
        <v>24</v>
      </c>
      <c r="J308" t="s">
        <v>28</v>
      </c>
      <c r="K308" s="3">
        <f>IF(TablaDatosEmpresa[[#This Row],[Tipo_Movimiento]] = "Venta", -TablaDatosEmpresa[[#This Row],[Cantidad]] * TablaDatosEmpresa[[#This Row],[Precio_Venta_Unitario]], 0)</f>
        <v>0</v>
      </c>
      <c r="L308" s="3">
        <f>AVERAGEIF(TablaDatosEmpresa[Nombre_Producto],TablaDatosEmpresa[[#This Row],[Nombre_Producto]],TablaDatosEmpresa[Costo_Unitario])</f>
        <v>18.458651685393257</v>
      </c>
      <c r="M308" s="3">
        <f>IF(TablaDatosEmpresa[[#This Row],[Tipo_Movimiento]] = "Venta", -TablaDatosEmpresa[[#This Row],[Cantidad]] * TablaDatosEmpresa[[#This Row],[CosteAdquisicionPromedio]], 0)</f>
        <v>0</v>
      </c>
      <c r="N308" s="3">
        <f>TablaDatosEmpresa[[#This Row],[Ingresos]]-TablaDatosEmpresa[[#This Row],[Coste_Vemta]]</f>
        <v>0</v>
      </c>
    </row>
    <row r="309" spans="1:14" x14ac:dyDescent="0.3">
      <c r="A309">
        <v>308</v>
      </c>
      <c r="B309" s="1">
        <v>44607</v>
      </c>
      <c r="C309" t="s">
        <v>10</v>
      </c>
      <c r="D309" t="s">
        <v>25</v>
      </c>
      <c r="E309" t="s">
        <v>43</v>
      </c>
      <c r="F309">
        <v>-29</v>
      </c>
      <c r="G309" s="3">
        <v>0</v>
      </c>
      <c r="H309" s="3">
        <v>95.61</v>
      </c>
      <c r="I309" t="s">
        <v>10</v>
      </c>
      <c r="J309" t="s">
        <v>31</v>
      </c>
      <c r="K309" s="3">
        <f>IF(TablaDatosEmpresa[[#This Row],[Tipo_Movimiento]] = "Venta", -TablaDatosEmpresa[[#This Row],[Cantidad]] * TablaDatosEmpresa[[#This Row],[Precio_Venta_Unitario]], 0)</f>
        <v>2772.69</v>
      </c>
      <c r="L309" s="3">
        <f>AVERAGEIF(TablaDatosEmpresa[Nombre_Producto],TablaDatosEmpresa[[#This Row],[Nombre_Producto]],TablaDatosEmpresa[Costo_Unitario])</f>
        <v>18.458651685393257</v>
      </c>
      <c r="M309" s="3">
        <f>IF(TablaDatosEmpresa[[#This Row],[Tipo_Movimiento]] = "Venta", -TablaDatosEmpresa[[#This Row],[Cantidad]] * TablaDatosEmpresa[[#This Row],[CosteAdquisicionPromedio]], 0)</f>
        <v>535.3008988764044</v>
      </c>
      <c r="N309" s="3">
        <f>TablaDatosEmpresa[[#This Row],[Ingresos]]-TablaDatosEmpresa[[#This Row],[Coste_Vemta]]</f>
        <v>2237.3891011235955</v>
      </c>
    </row>
    <row r="310" spans="1:14" x14ac:dyDescent="0.3">
      <c r="A310">
        <v>309</v>
      </c>
      <c r="B310" s="1">
        <v>44607</v>
      </c>
      <c r="C310" t="s">
        <v>10</v>
      </c>
      <c r="D310" t="s">
        <v>17</v>
      </c>
      <c r="E310" t="s">
        <v>42</v>
      </c>
      <c r="F310">
        <v>-20</v>
      </c>
      <c r="G310" s="3">
        <v>0</v>
      </c>
      <c r="H310" s="3">
        <v>891.71</v>
      </c>
      <c r="I310" t="s">
        <v>10</v>
      </c>
      <c r="J310" t="s">
        <v>15</v>
      </c>
      <c r="K310" s="3">
        <f>IF(TablaDatosEmpresa[[#This Row],[Tipo_Movimiento]] = "Venta", -TablaDatosEmpresa[[#This Row],[Cantidad]] * TablaDatosEmpresa[[#This Row],[Precio_Venta_Unitario]], 0)</f>
        <v>17834.2</v>
      </c>
      <c r="L310" s="3">
        <f>AVERAGEIF(TablaDatosEmpresa[Nombre_Producto],TablaDatosEmpresa[[#This Row],[Nombre_Producto]],TablaDatosEmpresa[Costo_Unitario])</f>
        <v>206.67616747181975</v>
      </c>
      <c r="M310" s="3">
        <f>IF(TablaDatosEmpresa[[#This Row],[Tipo_Movimiento]] = "Venta", -TablaDatosEmpresa[[#This Row],[Cantidad]] * TablaDatosEmpresa[[#This Row],[CosteAdquisicionPromedio]], 0)</f>
        <v>4133.5233494363947</v>
      </c>
      <c r="N310" s="3">
        <f>TablaDatosEmpresa[[#This Row],[Ingresos]]-TablaDatosEmpresa[[#This Row],[Coste_Vemta]]</f>
        <v>13700.676650563606</v>
      </c>
    </row>
    <row r="311" spans="1:14" x14ac:dyDescent="0.3">
      <c r="A311">
        <v>310</v>
      </c>
      <c r="B311" s="1">
        <v>44607</v>
      </c>
      <c r="C311" t="s">
        <v>24</v>
      </c>
      <c r="D311" t="s">
        <v>14</v>
      </c>
      <c r="E311" t="s">
        <v>41</v>
      </c>
      <c r="F311">
        <v>285</v>
      </c>
      <c r="G311" s="3">
        <v>85.7</v>
      </c>
      <c r="H311" s="3">
        <v>0</v>
      </c>
      <c r="I311" t="s">
        <v>24</v>
      </c>
      <c r="J311" t="s">
        <v>26</v>
      </c>
      <c r="K311" s="3">
        <f>IF(TablaDatosEmpresa[[#This Row],[Tipo_Movimiento]] = "Venta", -TablaDatosEmpresa[[#This Row],[Cantidad]] * TablaDatosEmpresa[[#This Row],[Precio_Venta_Unitario]], 0)</f>
        <v>0</v>
      </c>
      <c r="L311" s="3">
        <f>AVERAGEIF(TablaDatosEmpresa[Nombre_Producto],TablaDatosEmpresa[[#This Row],[Nombre_Producto]],TablaDatosEmpresa[Costo_Unitario])</f>
        <v>38.917210440456756</v>
      </c>
      <c r="M311" s="3">
        <f>IF(TablaDatosEmpresa[[#This Row],[Tipo_Movimiento]] = "Venta", -TablaDatosEmpresa[[#This Row],[Cantidad]] * TablaDatosEmpresa[[#This Row],[CosteAdquisicionPromedio]], 0)</f>
        <v>0</v>
      </c>
      <c r="N311" s="3">
        <f>TablaDatosEmpresa[[#This Row],[Ingresos]]-TablaDatosEmpresa[[#This Row],[Coste_Vemta]]</f>
        <v>0</v>
      </c>
    </row>
    <row r="312" spans="1:14" x14ac:dyDescent="0.3">
      <c r="A312">
        <v>311</v>
      </c>
      <c r="B312" s="1">
        <v>44607</v>
      </c>
      <c r="C312" t="s">
        <v>16</v>
      </c>
      <c r="D312" t="s">
        <v>27</v>
      </c>
      <c r="E312" t="s">
        <v>44</v>
      </c>
      <c r="F312">
        <v>24</v>
      </c>
      <c r="G312" s="3">
        <v>254.39</v>
      </c>
      <c r="H312" s="3">
        <v>0</v>
      </c>
      <c r="I312" t="s">
        <v>46</v>
      </c>
      <c r="J312" t="s">
        <v>18</v>
      </c>
      <c r="K312" s="3">
        <f>IF(TablaDatosEmpresa[[#This Row],[Tipo_Movimiento]] = "Venta", -TablaDatosEmpresa[[#This Row],[Cantidad]] * TablaDatosEmpresa[[#This Row],[Precio_Venta_Unitario]], 0)</f>
        <v>0</v>
      </c>
      <c r="L312" s="3">
        <f>AVERAGEIF(TablaDatosEmpresa[Nombre_Producto],TablaDatosEmpresa[[#This Row],[Nombre_Producto]],TablaDatosEmpresa[Costo_Unitario])</f>
        <v>111.99406451612904</v>
      </c>
      <c r="M312" s="3">
        <f>IF(TablaDatosEmpresa[[#This Row],[Tipo_Movimiento]] = "Venta", -TablaDatosEmpresa[[#This Row],[Cantidad]] * TablaDatosEmpresa[[#This Row],[CosteAdquisicionPromedio]], 0)</f>
        <v>0</v>
      </c>
      <c r="N312" s="3">
        <f>TablaDatosEmpresa[[#This Row],[Ingresos]]-TablaDatosEmpresa[[#This Row],[Coste_Vemta]]</f>
        <v>0</v>
      </c>
    </row>
    <row r="313" spans="1:14" x14ac:dyDescent="0.3">
      <c r="A313">
        <v>312</v>
      </c>
      <c r="B313" s="1">
        <v>44607</v>
      </c>
      <c r="C313" t="s">
        <v>24</v>
      </c>
      <c r="D313" t="s">
        <v>25</v>
      </c>
      <c r="E313" t="s">
        <v>43</v>
      </c>
      <c r="F313">
        <v>120</v>
      </c>
      <c r="G313" s="3">
        <v>45.78</v>
      </c>
      <c r="H313" s="3">
        <v>0</v>
      </c>
      <c r="I313" t="s">
        <v>24</v>
      </c>
      <c r="J313" t="s">
        <v>28</v>
      </c>
      <c r="K313" s="3">
        <f>IF(TablaDatosEmpresa[[#This Row],[Tipo_Movimiento]] = "Venta", -TablaDatosEmpresa[[#This Row],[Cantidad]] * TablaDatosEmpresa[[#This Row],[Precio_Venta_Unitario]], 0)</f>
        <v>0</v>
      </c>
      <c r="L313" s="3">
        <f>AVERAGEIF(TablaDatosEmpresa[Nombre_Producto],TablaDatosEmpresa[[#This Row],[Nombre_Producto]],TablaDatosEmpresa[Costo_Unitario])</f>
        <v>18.458651685393257</v>
      </c>
      <c r="M313" s="3">
        <f>IF(TablaDatosEmpresa[[#This Row],[Tipo_Movimiento]] = "Venta", -TablaDatosEmpresa[[#This Row],[Cantidad]] * TablaDatosEmpresa[[#This Row],[CosteAdquisicionPromedio]], 0)</f>
        <v>0</v>
      </c>
      <c r="N313" s="3">
        <f>TablaDatosEmpresa[[#This Row],[Ingresos]]-TablaDatosEmpresa[[#This Row],[Coste_Vemta]]</f>
        <v>0</v>
      </c>
    </row>
    <row r="314" spans="1:14" x14ac:dyDescent="0.3">
      <c r="A314">
        <v>313</v>
      </c>
      <c r="B314" s="1">
        <v>44607</v>
      </c>
      <c r="C314" t="s">
        <v>10</v>
      </c>
      <c r="D314" t="s">
        <v>32</v>
      </c>
      <c r="E314" t="s">
        <v>33</v>
      </c>
      <c r="F314">
        <v>-50</v>
      </c>
      <c r="G314" s="3">
        <v>0</v>
      </c>
      <c r="H314" s="3">
        <v>219</v>
      </c>
      <c r="I314" t="s">
        <v>10</v>
      </c>
      <c r="J314" t="s">
        <v>15</v>
      </c>
      <c r="K314" s="3">
        <f>IF(TablaDatosEmpresa[[#This Row],[Tipo_Movimiento]] = "Venta", -TablaDatosEmpresa[[#This Row],[Cantidad]] * TablaDatosEmpresa[[#This Row],[Precio_Venta_Unitario]], 0)</f>
        <v>10950</v>
      </c>
      <c r="L314" s="3">
        <f>AVERAGEIF(TablaDatosEmpresa[Nombre_Producto],TablaDatosEmpresa[[#This Row],[Nombre_Producto]],TablaDatosEmpresa[Costo_Unitario])</f>
        <v>54.214840425531932</v>
      </c>
      <c r="M314" s="3">
        <f>IF(TablaDatosEmpresa[[#This Row],[Tipo_Movimiento]] = "Venta", -TablaDatosEmpresa[[#This Row],[Cantidad]] * TablaDatosEmpresa[[#This Row],[CosteAdquisicionPromedio]], 0)</f>
        <v>2710.7420212765965</v>
      </c>
      <c r="N314" s="3">
        <f>TablaDatosEmpresa[[#This Row],[Ingresos]]-TablaDatosEmpresa[[#This Row],[Coste_Vemta]]</f>
        <v>8239.2579787234026</v>
      </c>
    </row>
    <row r="315" spans="1:14" x14ac:dyDescent="0.3">
      <c r="A315">
        <v>314</v>
      </c>
      <c r="B315" s="1">
        <v>44607</v>
      </c>
      <c r="C315" t="s">
        <v>10</v>
      </c>
      <c r="D315" t="s">
        <v>32</v>
      </c>
      <c r="E315" t="s">
        <v>33</v>
      </c>
      <c r="F315">
        <v>-14</v>
      </c>
      <c r="G315" s="3">
        <v>0</v>
      </c>
      <c r="H315" s="3">
        <v>219.14</v>
      </c>
      <c r="I315" t="s">
        <v>10</v>
      </c>
      <c r="J315" t="s">
        <v>35</v>
      </c>
      <c r="K315" s="3">
        <f>IF(TablaDatosEmpresa[[#This Row],[Tipo_Movimiento]] = "Venta", -TablaDatosEmpresa[[#This Row],[Cantidad]] * TablaDatosEmpresa[[#This Row],[Precio_Venta_Unitario]], 0)</f>
        <v>3067.96</v>
      </c>
      <c r="L315" s="3">
        <f>AVERAGEIF(TablaDatosEmpresa[Nombre_Producto],TablaDatosEmpresa[[#This Row],[Nombre_Producto]],TablaDatosEmpresa[Costo_Unitario])</f>
        <v>54.214840425531932</v>
      </c>
      <c r="M315" s="3">
        <f>IF(TablaDatosEmpresa[[#This Row],[Tipo_Movimiento]] = "Venta", -TablaDatosEmpresa[[#This Row],[Cantidad]] * TablaDatosEmpresa[[#This Row],[CosteAdquisicionPromedio]], 0)</f>
        <v>759.00776595744708</v>
      </c>
      <c r="N315" s="3">
        <f>TablaDatosEmpresa[[#This Row],[Ingresos]]-TablaDatosEmpresa[[#This Row],[Coste_Vemta]]</f>
        <v>2308.9522340425528</v>
      </c>
    </row>
    <row r="316" spans="1:14" x14ac:dyDescent="0.3">
      <c r="A316">
        <v>315</v>
      </c>
      <c r="B316" s="1">
        <v>44608</v>
      </c>
      <c r="C316" t="s">
        <v>10</v>
      </c>
      <c r="D316" t="s">
        <v>17</v>
      </c>
      <c r="E316" t="s">
        <v>42</v>
      </c>
      <c r="F316">
        <v>-49</v>
      </c>
      <c r="G316" s="3">
        <v>0</v>
      </c>
      <c r="H316" s="3">
        <v>893.44</v>
      </c>
      <c r="I316" t="s">
        <v>10</v>
      </c>
      <c r="J316" t="s">
        <v>23</v>
      </c>
      <c r="K316" s="3">
        <f>IF(TablaDatosEmpresa[[#This Row],[Tipo_Movimiento]] = "Venta", -TablaDatosEmpresa[[#This Row],[Cantidad]] * TablaDatosEmpresa[[#This Row],[Precio_Venta_Unitario]], 0)</f>
        <v>43778.560000000005</v>
      </c>
      <c r="L316" s="3">
        <f>AVERAGEIF(TablaDatosEmpresa[Nombre_Producto],TablaDatosEmpresa[[#This Row],[Nombre_Producto]],TablaDatosEmpresa[Costo_Unitario])</f>
        <v>206.67616747181975</v>
      </c>
      <c r="M316" s="3">
        <f>IF(TablaDatosEmpresa[[#This Row],[Tipo_Movimiento]] = "Venta", -TablaDatosEmpresa[[#This Row],[Cantidad]] * TablaDatosEmpresa[[#This Row],[CosteAdquisicionPromedio]], 0)</f>
        <v>10127.132206119168</v>
      </c>
      <c r="N316" s="3">
        <f>TablaDatosEmpresa[[#This Row],[Ingresos]]-TablaDatosEmpresa[[#This Row],[Coste_Vemta]]</f>
        <v>33651.427793880837</v>
      </c>
    </row>
    <row r="317" spans="1:14" x14ac:dyDescent="0.3">
      <c r="A317">
        <v>316</v>
      </c>
      <c r="B317" s="1">
        <v>44608</v>
      </c>
      <c r="C317" t="s">
        <v>24</v>
      </c>
      <c r="D317" t="s">
        <v>32</v>
      </c>
      <c r="E317" t="s">
        <v>33</v>
      </c>
      <c r="F317">
        <v>207</v>
      </c>
      <c r="G317" s="3">
        <v>119.13</v>
      </c>
      <c r="H317" s="3">
        <v>0</v>
      </c>
      <c r="I317" t="s">
        <v>24</v>
      </c>
      <c r="J317" t="s">
        <v>36</v>
      </c>
      <c r="K317" s="3">
        <f>IF(TablaDatosEmpresa[[#This Row],[Tipo_Movimiento]] = "Venta", -TablaDatosEmpresa[[#This Row],[Cantidad]] * TablaDatosEmpresa[[#This Row],[Precio_Venta_Unitario]], 0)</f>
        <v>0</v>
      </c>
      <c r="L317" s="3">
        <f>AVERAGEIF(TablaDatosEmpresa[Nombre_Producto],TablaDatosEmpresa[[#This Row],[Nombre_Producto]],TablaDatosEmpresa[Costo_Unitario])</f>
        <v>54.214840425531932</v>
      </c>
      <c r="M317" s="3">
        <f>IF(TablaDatosEmpresa[[#This Row],[Tipo_Movimiento]] = "Venta", -TablaDatosEmpresa[[#This Row],[Cantidad]] * TablaDatosEmpresa[[#This Row],[CosteAdquisicionPromedio]], 0)</f>
        <v>0</v>
      </c>
      <c r="N317" s="3">
        <f>TablaDatosEmpresa[[#This Row],[Ingresos]]-TablaDatosEmpresa[[#This Row],[Coste_Vemta]]</f>
        <v>0</v>
      </c>
    </row>
    <row r="318" spans="1:14" x14ac:dyDescent="0.3">
      <c r="A318">
        <v>317</v>
      </c>
      <c r="B318" s="1">
        <v>44608</v>
      </c>
      <c r="C318" t="s">
        <v>24</v>
      </c>
      <c r="D318" t="s">
        <v>21</v>
      </c>
      <c r="E318" t="s">
        <v>22</v>
      </c>
      <c r="F318">
        <v>231</v>
      </c>
      <c r="G318" s="3">
        <v>25.05</v>
      </c>
      <c r="H318" s="3">
        <v>0</v>
      </c>
      <c r="I318" t="s">
        <v>24</v>
      </c>
      <c r="J318" t="s">
        <v>28</v>
      </c>
      <c r="K318" s="3">
        <f>IF(TablaDatosEmpresa[[#This Row],[Tipo_Movimiento]] = "Venta", -TablaDatosEmpresa[[#This Row],[Cantidad]] * TablaDatosEmpresa[[#This Row],[Precio_Venta_Unitario]], 0)</f>
        <v>0</v>
      </c>
      <c r="L318" s="3">
        <f>AVERAGEIF(TablaDatosEmpresa[Nombre_Producto],TablaDatosEmpresa[[#This Row],[Nombre_Producto]],TablaDatosEmpresa[Costo_Unitario])</f>
        <v>10.520482758620702</v>
      </c>
      <c r="M318" s="3">
        <f>IF(TablaDatosEmpresa[[#This Row],[Tipo_Movimiento]] = "Venta", -TablaDatosEmpresa[[#This Row],[Cantidad]] * TablaDatosEmpresa[[#This Row],[CosteAdquisicionPromedio]], 0)</f>
        <v>0</v>
      </c>
      <c r="N318" s="3">
        <f>TablaDatosEmpresa[[#This Row],[Ingresos]]-TablaDatosEmpresa[[#This Row],[Coste_Vemta]]</f>
        <v>0</v>
      </c>
    </row>
    <row r="319" spans="1:14" x14ac:dyDescent="0.3">
      <c r="A319">
        <v>318</v>
      </c>
      <c r="B319" s="1">
        <v>44608</v>
      </c>
      <c r="C319" t="s">
        <v>10</v>
      </c>
      <c r="D319" t="s">
        <v>34</v>
      </c>
      <c r="E319" t="s">
        <v>45</v>
      </c>
      <c r="F319">
        <v>-11</v>
      </c>
      <c r="G319" s="3">
        <v>0</v>
      </c>
      <c r="H319" s="3">
        <v>350.97</v>
      </c>
      <c r="I319" t="s">
        <v>10</v>
      </c>
      <c r="J319" t="s">
        <v>23</v>
      </c>
      <c r="K319" s="3">
        <f>IF(TablaDatosEmpresa[[#This Row],[Tipo_Movimiento]] = "Venta", -TablaDatosEmpresa[[#This Row],[Cantidad]] * TablaDatosEmpresa[[#This Row],[Precio_Venta_Unitario]], 0)</f>
        <v>3860.67</v>
      </c>
      <c r="L319" s="3">
        <f>AVERAGEIF(TablaDatosEmpresa[Nombre_Producto],TablaDatosEmpresa[[#This Row],[Nombre_Producto]],TablaDatosEmpresa[Costo_Unitario])</f>
        <v>81.910562499999997</v>
      </c>
      <c r="M319" s="3">
        <f>IF(TablaDatosEmpresa[[#This Row],[Tipo_Movimiento]] = "Venta", -TablaDatosEmpresa[[#This Row],[Cantidad]] * TablaDatosEmpresa[[#This Row],[CosteAdquisicionPromedio]], 0)</f>
        <v>901.0161875</v>
      </c>
      <c r="N319" s="3">
        <f>TablaDatosEmpresa[[#This Row],[Ingresos]]-TablaDatosEmpresa[[#This Row],[Coste_Vemta]]</f>
        <v>2959.6538125000002</v>
      </c>
    </row>
    <row r="320" spans="1:14" x14ac:dyDescent="0.3">
      <c r="A320">
        <v>319</v>
      </c>
      <c r="B320" s="1">
        <v>44608</v>
      </c>
      <c r="C320" t="s">
        <v>24</v>
      </c>
      <c r="D320" t="s">
        <v>25</v>
      </c>
      <c r="E320" t="s">
        <v>43</v>
      </c>
      <c r="F320">
        <v>88</v>
      </c>
      <c r="G320" s="3">
        <v>44.76</v>
      </c>
      <c r="H320" s="3">
        <v>0</v>
      </c>
      <c r="I320" t="s">
        <v>24</v>
      </c>
      <c r="J320" t="s">
        <v>36</v>
      </c>
      <c r="K320" s="3">
        <f>IF(TablaDatosEmpresa[[#This Row],[Tipo_Movimiento]] = "Venta", -TablaDatosEmpresa[[#This Row],[Cantidad]] * TablaDatosEmpresa[[#This Row],[Precio_Venta_Unitario]], 0)</f>
        <v>0</v>
      </c>
      <c r="L320" s="3">
        <f>AVERAGEIF(TablaDatosEmpresa[Nombre_Producto],TablaDatosEmpresa[[#This Row],[Nombre_Producto]],TablaDatosEmpresa[Costo_Unitario])</f>
        <v>18.458651685393257</v>
      </c>
      <c r="M320" s="3">
        <f>IF(TablaDatosEmpresa[[#This Row],[Tipo_Movimiento]] = "Venta", -TablaDatosEmpresa[[#This Row],[Cantidad]] * TablaDatosEmpresa[[#This Row],[CosteAdquisicionPromedio]], 0)</f>
        <v>0</v>
      </c>
      <c r="N320" s="3">
        <f>TablaDatosEmpresa[[#This Row],[Ingresos]]-TablaDatosEmpresa[[#This Row],[Coste_Vemta]]</f>
        <v>0</v>
      </c>
    </row>
    <row r="321" spans="1:14" x14ac:dyDescent="0.3">
      <c r="A321">
        <v>320</v>
      </c>
      <c r="B321" s="1">
        <v>44608</v>
      </c>
      <c r="C321" t="s">
        <v>10</v>
      </c>
      <c r="D321" t="s">
        <v>21</v>
      </c>
      <c r="E321" t="s">
        <v>22</v>
      </c>
      <c r="F321">
        <v>-15</v>
      </c>
      <c r="G321" s="3">
        <v>0</v>
      </c>
      <c r="H321" s="3">
        <v>59.44</v>
      </c>
      <c r="I321" t="s">
        <v>10</v>
      </c>
      <c r="J321" t="s">
        <v>13</v>
      </c>
      <c r="K321" s="3">
        <f>IF(TablaDatosEmpresa[[#This Row],[Tipo_Movimiento]] = "Venta", -TablaDatosEmpresa[[#This Row],[Cantidad]] * TablaDatosEmpresa[[#This Row],[Precio_Venta_Unitario]], 0)</f>
        <v>891.59999999999991</v>
      </c>
      <c r="L321" s="3">
        <f>AVERAGEIF(TablaDatosEmpresa[Nombre_Producto],TablaDatosEmpresa[[#This Row],[Nombre_Producto]],TablaDatosEmpresa[Costo_Unitario])</f>
        <v>10.520482758620702</v>
      </c>
      <c r="M321" s="3">
        <f>IF(TablaDatosEmpresa[[#This Row],[Tipo_Movimiento]] = "Venta", -TablaDatosEmpresa[[#This Row],[Cantidad]] * TablaDatosEmpresa[[#This Row],[CosteAdquisicionPromedio]], 0)</f>
        <v>157.80724137931054</v>
      </c>
      <c r="N321" s="3">
        <f>TablaDatosEmpresa[[#This Row],[Ingresos]]-TablaDatosEmpresa[[#This Row],[Coste_Vemta]]</f>
        <v>733.79275862068937</v>
      </c>
    </row>
    <row r="322" spans="1:14" x14ac:dyDescent="0.3">
      <c r="A322">
        <v>321</v>
      </c>
      <c r="B322" s="1">
        <v>44608</v>
      </c>
      <c r="C322" t="s">
        <v>10</v>
      </c>
      <c r="D322" t="s">
        <v>25</v>
      </c>
      <c r="E322" t="s">
        <v>43</v>
      </c>
      <c r="F322">
        <v>-8</v>
      </c>
      <c r="G322" s="3">
        <v>0</v>
      </c>
      <c r="H322" s="3">
        <v>95.19</v>
      </c>
      <c r="I322" t="s">
        <v>10</v>
      </c>
      <c r="J322" t="s">
        <v>23</v>
      </c>
      <c r="K322" s="3">
        <f>IF(TablaDatosEmpresa[[#This Row],[Tipo_Movimiento]] = "Venta", -TablaDatosEmpresa[[#This Row],[Cantidad]] * TablaDatosEmpresa[[#This Row],[Precio_Venta_Unitario]], 0)</f>
        <v>761.52</v>
      </c>
      <c r="L322" s="3">
        <f>AVERAGEIF(TablaDatosEmpresa[Nombre_Producto],TablaDatosEmpresa[[#This Row],[Nombre_Producto]],TablaDatosEmpresa[Costo_Unitario])</f>
        <v>18.458651685393257</v>
      </c>
      <c r="M322" s="3">
        <f>IF(TablaDatosEmpresa[[#This Row],[Tipo_Movimiento]] = "Venta", -TablaDatosEmpresa[[#This Row],[Cantidad]] * TablaDatosEmpresa[[#This Row],[CosteAdquisicionPromedio]], 0)</f>
        <v>147.66921348314605</v>
      </c>
      <c r="N322" s="3">
        <f>TablaDatosEmpresa[[#This Row],[Ingresos]]-TablaDatosEmpresa[[#This Row],[Coste_Vemta]]</f>
        <v>613.85078651685399</v>
      </c>
    </row>
    <row r="323" spans="1:14" x14ac:dyDescent="0.3">
      <c r="A323">
        <v>322</v>
      </c>
      <c r="B323" s="1">
        <v>44609</v>
      </c>
      <c r="C323" t="s">
        <v>16</v>
      </c>
      <c r="D323" t="s">
        <v>27</v>
      </c>
      <c r="E323" t="s">
        <v>44</v>
      </c>
      <c r="F323">
        <v>20</v>
      </c>
      <c r="G323" s="3">
        <v>251.63</v>
      </c>
      <c r="H323" s="3">
        <v>0</v>
      </c>
      <c r="I323" t="s">
        <v>46</v>
      </c>
      <c r="J323" t="s">
        <v>18</v>
      </c>
      <c r="K323" s="3">
        <f>IF(TablaDatosEmpresa[[#This Row],[Tipo_Movimiento]] = "Venta", -TablaDatosEmpresa[[#This Row],[Cantidad]] * TablaDatosEmpresa[[#This Row],[Precio_Venta_Unitario]], 0)</f>
        <v>0</v>
      </c>
      <c r="L323" s="3">
        <f>AVERAGEIF(TablaDatosEmpresa[Nombre_Producto],TablaDatosEmpresa[[#This Row],[Nombre_Producto]],TablaDatosEmpresa[Costo_Unitario])</f>
        <v>111.99406451612904</v>
      </c>
      <c r="M323" s="3">
        <f>IF(TablaDatosEmpresa[[#This Row],[Tipo_Movimiento]] = "Venta", -TablaDatosEmpresa[[#This Row],[Cantidad]] * TablaDatosEmpresa[[#This Row],[CosteAdquisicionPromedio]], 0)</f>
        <v>0</v>
      </c>
      <c r="N323" s="3">
        <f>TablaDatosEmpresa[[#This Row],[Ingresos]]-TablaDatosEmpresa[[#This Row],[Coste_Vemta]]</f>
        <v>0</v>
      </c>
    </row>
    <row r="324" spans="1:14" x14ac:dyDescent="0.3">
      <c r="A324">
        <v>323</v>
      </c>
      <c r="B324" s="1">
        <v>44609</v>
      </c>
      <c r="C324" t="s">
        <v>10</v>
      </c>
      <c r="D324" t="s">
        <v>29</v>
      </c>
      <c r="E324" t="s">
        <v>30</v>
      </c>
      <c r="F324">
        <v>-34</v>
      </c>
      <c r="G324" s="3">
        <v>0</v>
      </c>
      <c r="H324" s="3">
        <v>79.41</v>
      </c>
      <c r="I324" t="s">
        <v>10</v>
      </c>
      <c r="J324" t="s">
        <v>13</v>
      </c>
      <c r="K324" s="3">
        <f>IF(TablaDatosEmpresa[[#This Row],[Tipo_Movimiento]] = "Venta", -TablaDatosEmpresa[[#This Row],[Cantidad]] * TablaDatosEmpresa[[#This Row],[Precio_Venta_Unitario]], 0)</f>
        <v>2699.94</v>
      </c>
      <c r="L324" s="3">
        <f>AVERAGEIF(TablaDatosEmpresa[Nombre_Producto],TablaDatosEmpresa[[#This Row],[Nombre_Producto]],TablaDatosEmpresa[Costo_Unitario])</f>
        <v>15.49574137931034</v>
      </c>
      <c r="M324" s="3">
        <f>IF(TablaDatosEmpresa[[#This Row],[Tipo_Movimiento]] = "Venta", -TablaDatosEmpresa[[#This Row],[Cantidad]] * TablaDatosEmpresa[[#This Row],[CosteAdquisicionPromedio]], 0)</f>
        <v>526.85520689655152</v>
      </c>
      <c r="N324" s="3">
        <f>TablaDatosEmpresa[[#This Row],[Ingresos]]-TablaDatosEmpresa[[#This Row],[Coste_Vemta]]</f>
        <v>2173.0847931034486</v>
      </c>
    </row>
    <row r="325" spans="1:14" x14ac:dyDescent="0.3">
      <c r="A325">
        <v>324</v>
      </c>
      <c r="B325" s="1">
        <v>44609</v>
      </c>
      <c r="C325" t="s">
        <v>24</v>
      </c>
      <c r="D325" t="s">
        <v>11</v>
      </c>
      <c r="E325" t="s">
        <v>12</v>
      </c>
      <c r="F325">
        <v>143</v>
      </c>
      <c r="G325" s="3">
        <v>64.59</v>
      </c>
      <c r="H325" s="3">
        <v>0</v>
      </c>
      <c r="I325" t="s">
        <v>24</v>
      </c>
      <c r="J325" t="s">
        <v>28</v>
      </c>
      <c r="K325" s="3">
        <f>IF(TablaDatosEmpresa[[#This Row],[Tipo_Movimiento]] = "Venta", -TablaDatosEmpresa[[#This Row],[Cantidad]] * TablaDatosEmpresa[[#This Row],[Precio_Venta_Unitario]], 0)</f>
        <v>0</v>
      </c>
      <c r="L325" s="3">
        <f>AVERAGEIF(TablaDatosEmpresa[Nombre_Producto],TablaDatosEmpresa[[#This Row],[Nombre_Producto]],TablaDatosEmpresa[Costo_Unitario])</f>
        <v>28.701865793780652</v>
      </c>
      <c r="M325" s="3">
        <f>IF(TablaDatosEmpresa[[#This Row],[Tipo_Movimiento]] = "Venta", -TablaDatosEmpresa[[#This Row],[Cantidad]] * TablaDatosEmpresa[[#This Row],[CosteAdquisicionPromedio]], 0)</f>
        <v>0</v>
      </c>
      <c r="N325" s="3">
        <f>TablaDatosEmpresa[[#This Row],[Ingresos]]-TablaDatosEmpresa[[#This Row],[Coste_Vemta]]</f>
        <v>0</v>
      </c>
    </row>
    <row r="326" spans="1:14" x14ac:dyDescent="0.3">
      <c r="A326">
        <v>325</v>
      </c>
      <c r="B326" s="1">
        <v>44609</v>
      </c>
      <c r="C326" t="s">
        <v>24</v>
      </c>
      <c r="D326" t="s">
        <v>34</v>
      </c>
      <c r="E326" t="s">
        <v>45</v>
      </c>
      <c r="F326">
        <v>276</v>
      </c>
      <c r="G326" s="3">
        <v>180.94</v>
      </c>
      <c r="H326" s="3">
        <v>0</v>
      </c>
      <c r="I326" t="s">
        <v>24</v>
      </c>
      <c r="J326" t="s">
        <v>28</v>
      </c>
      <c r="K326" s="3">
        <f>IF(TablaDatosEmpresa[[#This Row],[Tipo_Movimiento]] = "Venta", -TablaDatosEmpresa[[#This Row],[Cantidad]] * TablaDatosEmpresa[[#This Row],[Precio_Venta_Unitario]], 0)</f>
        <v>0</v>
      </c>
      <c r="L326" s="3">
        <f>AVERAGEIF(TablaDatosEmpresa[Nombre_Producto],TablaDatosEmpresa[[#This Row],[Nombre_Producto]],TablaDatosEmpresa[Costo_Unitario])</f>
        <v>81.910562499999997</v>
      </c>
      <c r="M326" s="3">
        <f>IF(TablaDatosEmpresa[[#This Row],[Tipo_Movimiento]] = "Venta", -TablaDatosEmpresa[[#This Row],[Cantidad]] * TablaDatosEmpresa[[#This Row],[CosteAdquisicionPromedio]], 0)</f>
        <v>0</v>
      </c>
      <c r="N326" s="3">
        <f>TablaDatosEmpresa[[#This Row],[Ingresos]]-TablaDatosEmpresa[[#This Row],[Coste_Vemta]]</f>
        <v>0</v>
      </c>
    </row>
    <row r="327" spans="1:14" x14ac:dyDescent="0.3">
      <c r="A327">
        <v>326</v>
      </c>
      <c r="B327" s="1">
        <v>44609</v>
      </c>
      <c r="C327" t="s">
        <v>24</v>
      </c>
      <c r="D327" t="s">
        <v>25</v>
      </c>
      <c r="E327" t="s">
        <v>43</v>
      </c>
      <c r="F327">
        <v>228</v>
      </c>
      <c r="G327" s="3">
        <v>44.83</v>
      </c>
      <c r="H327" s="3">
        <v>0</v>
      </c>
      <c r="I327" t="s">
        <v>24</v>
      </c>
      <c r="J327" t="s">
        <v>36</v>
      </c>
      <c r="K327" s="3">
        <f>IF(TablaDatosEmpresa[[#This Row],[Tipo_Movimiento]] = "Venta", -TablaDatosEmpresa[[#This Row],[Cantidad]] * TablaDatosEmpresa[[#This Row],[Precio_Venta_Unitario]], 0)</f>
        <v>0</v>
      </c>
      <c r="L327" s="3">
        <f>AVERAGEIF(TablaDatosEmpresa[Nombre_Producto],TablaDatosEmpresa[[#This Row],[Nombre_Producto]],TablaDatosEmpresa[Costo_Unitario])</f>
        <v>18.458651685393257</v>
      </c>
      <c r="M327" s="3">
        <f>IF(TablaDatosEmpresa[[#This Row],[Tipo_Movimiento]] = "Venta", -TablaDatosEmpresa[[#This Row],[Cantidad]] * TablaDatosEmpresa[[#This Row],[CosteAdquisicionPromedio]], 0)</f>
        <v>0</v>
      </c>
      <c r="N327" s="3">
        <f>TablaDatosEmpresa[[#This Row],[Ingresos]]-TablaDatosEmpresa[[#This Row],[Coste_Vemta]]</f>
        <v>0</v>
      </c>
    </row>
    <row r="328" spans="1:14" x14ac:dyDescent="0.3">
      <c r="A328">
        <v>327</v>
      </c>
      <c r="B328" s="1">
        <v>44609</v>
      </c>
      <c r="C328" t="s">
        <v>24</v>
      </c>
      <c r="D328" t="s">
        <v>14</v>
      </c>
      <c r="E328" t="s">
        <v>41</v>
      </c>
      <c r="F328">
        <v>159</v>
      </c>
      <c r="G328" s="3">
        <v>86.44</v>
      </c>
      <c r="H328" s="3">
        <v>0</v>
      </c>
      <c r="I328" t="s">
        <v>24</v>
      </c>
      <c r="J328" t="s">
        <v>36</v>
      </c>
      <c r="K328" s="3">
        <f>IF(TablaDatosEmpresa[[#This Row],[Tipo_Movimiento]] = "Venta", -TablaDatosEmpresa[[#This Row],[Cantidad]] * TablaDatosEmpresa[[#This Row],[Precio_Venta_Unitario]], 0)</f>
        <v>0</v>
      </c>
      <c r="L328" s="3">
        <f>AVERAGEIF(TablaDatosEmpresa[Nombre_Producto],TablaDatosEmpresa[[#This Row],[Nombre_Producto]],TablaDatosEmpresa[Costo_Unitario])</f>
        <v>38.917210440456756</v>
      </c>
      <c r="M328" s="3">
        <f>IF(TablaDatosEmpresa[[#This Row],[Tipo_Movimiento]] = "Venta", -TablaDatosEmpresa[[#This Row],[Cantidad]] * TablaDatosEmpresa[[#This Row],[CosteAdquisicionPromedio]], 0)</f>
        <v>0</v>
      </c>
      <c r="N328" s="3">
        <f>TablaDatosEmpresa[[#This Row],[Ingresos]]-TablaDatosEmpresa[[#This Row],[Coste_Vemta]]</f>
        <v>0</v>
      </c>
    </row>
    <row r="329" spans="1:14" x14ac:dyDescent="0.3">
      <c r="A329">
        <v>328</v>
      </c>
      <c r="B329" s="1">
        <v>44610</v>
      </c>
      <c r="C329" t="s">
        <v>24</v>
      </c>
      <c r="D329" t="s">
        <v>11</v>
      </c>
      <c r="E329" t="s">
        <v>12</v>
      </c>
      <c r="F329">
        <v>231</v>
      </c>
      <c r="G329" s="3">
        <v>64.81</v>
      </c>
      <c r="H329" s="3">
        <v>0</v>
      </c>
      <c r="I329" t="s">
        <v>24</v>
      </c>
      <c r="J329" t="s">
        <v>36</v>
      </c>
      <c r="K329" s="3">
        <f>IF(TablaDatosEmpresa[[#This Row],[Tipo_Movimiento]] = "Venta", -TablaDatosEmpresa[[#This Row],[Cantidad]] * TablaDatosEmpresa[[#This Row],[Precio_Venta_Unitario]], 0)</f>
        <v>0</v>
      </c>
      <c r="L329" s="3">
        <f>AVERAGEIF(TablaDatosEmpresa[Nombre_Producto],TablaDatosEmpresa[[#This Row],[Nombre_Producto]],TablaDatosEmpresa[Costo_Unitario])</f>
        <v>28.701865793780652</v>
      </c>
      <c r="M329" s="3">
        <f>IF(TablaDatosEmpresa[[#This Row],[Tipo_Movimiento]] = "Venta", -TablaDatosEmpresa[[#This Row],[Cantidad]] * TablaDatosEmpresa[[#This Row],[CosteAdquisicionPromedio]], 0)</f>
        <v>0</v>
      </c>
      <c r="N329" s="3">
        <f>TablaDatosEmpresa[[#This Row],[Ingresos]]-TablaDatosEmpresa[[#This Row],[Coste_Vemta]]</f>
        <v>0</v>
      </c>
    </row>
    <row r="330" spans="1:14" x14ac:dyDescent="0.3">
      <c r="A330">
        <v>329</v>
      </c>
      <c r="B330" s="1">
        <v>44610</v>
      </c>
      <c r="C330" t="s">
        <v>10</v>
      </c>
      <c r="D330" t="s">
        <v>25</v>
      </c>
      <c r="E330" t="s">
        <v>43</v>
      </c>
      <c r="F330">
        <v>-19</v>
      </c>
      <c r="G330" s="3">
        <v>0</v>
      </c>
      <c r="H330" s="3">
        <v>95.73</v>
      </c>
      <c r="I330" t="s">
        <v>10</v>
      </c>
      <c r="J330" t="s">
        <v>35</v>
      </c>
      <c r="K330" s="3">
        <f>IF(TablaDatosEmpresa[[#This Row],[Tipo_Movimiento]] = "Venta", -TablaDatosEmpresa[[#This Row],[Cantidad]] * TablaDatosEmpresa[[#This Row],[Precio_Venta_Unitario]], 0)</f>
        <v>1818.8700000000001</v>
      </c>
      <c r="L330" s="3">
        <f>AVERAGEIF(TablaDatosEmpresa[Nombre_Producto],TablaDatosEmpresa[[#This Row],[Nombre_Producto]],TablaDatosEmpresa[Costo_Unitario])</f>
        <v>18.458651685393257</v>
      </c>
      <c r="M330" s="3">
        <f>IF(TablaDatosEmpresa[[#This Row],[Tipo_Movimiento]] = "Venta", -TablaDatosEmpresa[[#This Row],[Cantidad]] * TablaDatosEmpresa[[#This Row],[CosteAdquisicionPromedio]], 0)</f>
        <v>350.71438202247185</v>
      </c>
      <c r="N330" s="3">
        <f>TablaDatosEmpresa[[#This Row],[Ingresos]]-TablaDatosEmpresa[[#This Row],[Coste_Vemta]]</f>
        <v>1468.1556179775282</v>
      </c>
    </row>
    <row r="331" spans="1:14" x14ac:dyDescent="0.3">
      <c r="A331">
        <v>330</v>
      </c>
      <c r="B331" s="1">
        <v>44610</v>
      </c>
      <c r="C331" t="s">
        <v>24</v>
      </c>
      <c r="D331" t="s">
        <v>29</v>
      </c>
      <c r="E331" t="s">
        <v>30</v>
      </c>
      <c r="F331">
        <v>104</v>
      </c>
      <c r="G331" s="3">
        <v>35.4</v>
      </c>
      <c r="H331" s="3">
        <v>0</v>
      </c>
      <c r="I331" t="s">
        <v>24</v>
      </c>
      <c r="J331" t="s">
        <v>26</v>
      </c>
      <c r="K331" s="3">
        <f>IF(TablaDatosEmpresa[[#This Row],[Tipo_Movimiento]] = "Venta", -TablaDatosEmpresa[[#This Row],[Cantidad]] * TablaDatosEmpresa[[#This Row],[Precio_Venta_Unitario]], 0)</f>
        <v>0</v>
      </c>
      <c r="L331" s="3">
        <f>AVERAGEIF(TablaDatosEmpresa[Nombre_Producto],TablaDatosEmpresa[[#This Row],[Nombre_Producto]],TablaDatosEmpresa[Costo_Unitario])</f>
        <v>15.49574137931034</v>
      </c>
      <c r="M331" s="3">
        <f>IF(TablaDatosEmpresa[[#This Row],[Tipo_Movimiento]] = "Venta", -TablaDatosEmpresa[[#This Row],[Cantidad]] * TablaDatosEmpresa[[#This Row],[CosteAdquisicionPromedio]], 0)</f>
        <v>0</v>
      </c>
      <c r="N331" s="3">
        <f>TablaDatosEmpresa[[#This Row],[Ingresos]]-TablaDatosEmpresa[[#This Row],[Coste_Vemta]]</f>
        <v>0</v>
      </c>
    </row>
    <row r="332" spans="1:14" x14ac:dyDescent="0.3">
      <c r="A332">
        <v>331</v>
      </c>
      <c r="B332" s="1">
        <v>44610</v>
      </c>
      <c r="C332" t="s">
        <v>24</v>
      </c>
      <c r="D332" t="s">
        <v>29</v>
      </c>
      <c r="E332" t="s">
        <v>30</v>
      </c>
      <c r="F332">
        <v>213</v>
      </c>
      <c r="G332" s="3">
        <v>35.270000000000003</v>
      </c>
      <c r="H332" s="3">
        <v>0</v>
      </c>
      <c r="I332" t="s">
        <v>24</v>
      </c>
      <c r="J332" t="s">
        <v>26</v>
      </c>
      <c r="K332" s="3">
        <f>IF(TablaDatosEmpresa[[#This Row],[Tipo_Movimiento]] = "Venta", -TablaDatosEmpresa[[#This Row],[Cantidad]] * TablaDatosEmpresa[[#This Row],[Precio_Venta_Unitario]], 0)</f>
        <v>0</v>
      </c>
      <c r="L332" s="3">
        <f>AVERAGEIF(TablaDatosEmpresa[Nombre_Producto],TablaDatosEmpresa[[#This Row],[Nombre_Producto]],TablaDatosEmpresa[Costo_Unitario])</f>
        <v>15.49574137931034</v>
      </c>
      <c r="M332" s="3">
        <f>IF(TablaDatosEmpresa[[#This Row],[Tipo_Movimiento]] = "Venta", -TablaDatosEmpresa[[#This Row],[Cantidad]] * TablaDatosEmpresa[[#This Row],[CosteAdquisicionPromedio]], 0)</f>
        <v>0</v>
      </c>
      <c r="N332" s="3">
        <f>TablaDatosEmpresa[[#This Row],[Ingresos]]-TablaDatosEmpresa[[#This Row],[Coste_Vemta]]</f>
        <v>0</v>
      </c>
    </row>
    <row r="333" spans="1:14" x14ac:dyDescent="0.3">
      <c r="A333">
        <v>332</v>
      </c>
      <c r="B333" s="1">
        <v>44610</v>
      </c>
      <c r="C333" t="s">
        <v>16</v>
      </c>
      <c r="D333" t="s">
        <v>17</v>
      </c>
      <c r="E333" t="s">
        <v>42</v>
      </c>
      <c r="F333">
        <v>72</v>
      </c>
      <c r="G333" s="3">
        <v>448.98</v>
      </c>
      <c r="H333" s="3">
        <v>0</v>
      </c>
      <c r="I333" t="s">
        <v>46</v>
      </c>
      <c r="J333" t="s">
        <v>18</v>
      </c>
      <c r="K333" s="3">
        <f>IF(TablaDatosEmpresa[[#This Row],[Tipo_Movimiento]] = "Venta", -TablaDatosEmpresa[[#This Row],[Cantidad]] * TablaDatosEmpresa[[#This Row],[Precio_Venta_Unitario]], 0)</f>
        <v>0</v>
      </c>
      <c r="L333" s="3">
        <f>AVERAGEIF(TablaDatosEmpresa[Nombre_Producto],TablaDatosEmpresa[[#This Row],[Nombre_Producto]],TablaDatosEmpresa[Costo_Unitario])</f>
        <v>206.67616747181975</v>
      </c>
      <c r="M333" s="3">
        <f>IF(TablaDatosEmpresa[[#This Row],[Tipo_Movimiento]] = "Venta", -TablaDatosEmpresa[[#This Row],[Cantidad]] * TablaDatosEmpresa[[#This Row],[CosteAdquisicionPromedio]], 0)</f>
        <v>0</v>
      </c>
      <c r="N333" s="3">
        <f>TablaDatosEmpresa[[#This Row],[Ingresos]]-TablaDatosEmpresa[[#This Row],[Coste_Vemta]]</f>
        <v>0</v>
      </c>
    </row>
    <row r="334" spans="1:14" x14ac:dyDescent="0.3">
      <c r="A334">
        <v>333</v>
      </c>
      <c r="B334" s="1">
        <v>44610</v>
      </c>
      <c r="C334" t="s">
        <v>10</v>
      </c>
      <c r="D334" t="s">
        <v>19</v>
      </c>
      <c r="E334" t="s">
        <v>20</v>
      </c>
      <c r="F334">
        <v>-8</v>
      </c>
      <c r="G334" s="3">
        <v>0</v>
      </c>
      <c r="H334" s="3">
        <v>301.91000000000003</v>
      </c>
      <c r="I334" t="s">
        <v>10</v>
      </c>
      <c r="J334" t="s">
        <v>13</v>
      </c>
      <c r="K334" s="3">
        <f>IF(TablaDatosEmpresa[[#This Row],[Tipo_Movimiento]] = "Venta", -TablaDatosEmpresa[[#This Row],[Cantidad]] * TablaDatosEmpresa[[#This Row],[Precio_Venta_Unitario]], 0)</f>
        <v>2415.2800000000002</v>
      </c>
      <c r="L334" s="3">
        <f>AVERAGEIF(TablaDatosEmpresa[Nombre_Producto],TablaDatosEmpresa[[#This Row],[Nombre_Producto]],TablaDatosEmpresa[Costo_Unitario])</f>
        <v>66.956770642201846</v>
      </c>
      <c r="M334" s="3">
        <f>IF(TablaDatosEmpresa[[#This Row],[Tipo_Movimiento]] = "Venta", -TablaDatosEmpresa[[#This Row],[Cantidad]] * TablaDatosEmpresa[[#This Row],[CosteAdquisicionPromedio]], 0)</f>
        <v>535.65416513761477</v>
      </c>
      <c r="N334" s="3">
        <f>TablaDatosEmpresa[[#This Row],[Ingresos]]-TablaDatosEmpresa[[#This Row],[Coste_Vemta]]</f>
        <v>1879.6258348623855</v>
      </c>
    </row>
    <row r="335" spans="1:14" x14ac:dyDescent="0.3">
      <c r="A335">
        <v>334</v>
      </c>
      <c r="B335" s="1">
        <v>44610</v>
      </c>
      <c r="C335" t="s">
        <v>24</v>
      </c>
      <c r="D335" t="s">
        <v>34</v>
      </c>
      <c r="E335" t="s">
        <v>45</v>
      </c>
      <c r="F335">
        <v>107</v>
      </c>
      <c r="G335" s="3">
        <v>183.5</v>
      </c>
      <c r="H335" s="3">
        <v>0</v>
      </c>
      <c r="I335" t="s">
        <v>24</v>
      </c>
      <c r="J335" t="s">
        <v>26</v>
      </c>
      <c r="K335" s="3">
        <f>IF(TablaDatosEmpresa[[#This Row],[Tipo_Movimiento]] = "Venta", -TablaDatosEmpresa[[#This Row],[Cantidad]] * TablaDatosEmpresa[[#This Row],[Precio_Venta_Unitario]], 0)</f>
        <v>0</v>
      </c>
      <c r="L335" s="3">
        <f>AVERAGEIF(TablaDatosEmpresa[Nombre_Producto],TablaDatosEmpresa[[#This Row],[Nombre_Producto]],TablaDatosEmpresa[Costo_Unitario])</f>
        <v>81.910562499999997</v>
      </c>
      <c r="M335" s="3">
        <f>IF(TablaDatosEmpresa[[#This Row],[Tipo_Movimiento]] = "Venta", -TablaDatosEmpresa[[#This Row],[Cantidad]] * TablaDatosEmpresa[[#This Row],[CosteAdquisicionPromedio]], 0)</f>
        <v>0</v>
      </c>
      <c r="N335" s="3">
        <f>TablaDatosEmpresa[[#This Row],[Ingresos]]-TablaDatosEmpresa[[#This Row],[Coste_Vemta]]</f>
        <v>0</v>
      </c>
    </row>
    <row r="336" spans="1:14" x14ac:dyDescent="0.3">
      <c r="A336">
        <v>335</v>
      </c>
      <c r="B336" s="1">
        <v>44611</v>
      </c>
      <c r="C336" t="s">
        <v>10</v>
      </c>
      <c r="D336" t="s">
        <v>34</v>
      </c>
      <c r="E336" t="s">
        <v>45</v>
      </c>
      <c r="F336">
        <v>-37</v>
      </c>
      <c r="G336" s="3">
        <v>0</v>
      </c>
      <c r="H336" s="3">
        <v>348.38</v>
      </c>
      <c r="I336" t="s">
        <v>10</v>
      </c>
      <c r="J336" t="s">
        <v>15</v>
      </c>
      <c r="K336" s="3">
        <f>IF(TablaDatosEmpresa[[#This Row],[Tipo_Movimiento]] = "Venta", -TablaDatosEmpresa[[#This Row],[Cantidad]] * TablaDatosEmpresa[[#This Row],[Precio_Venta_Unitario]], 0)</f>
        <v>12890.06</v>
      </c>
      <c r="L336" s="3">
        <f>AVERAGEIF(TablaDatosEmpresa[Nombre_Producto],TablaDatosEmpresa[[#This Row],[Nombre_Producto]],TablaDatosEmpresa[Costo_Unitario])</f>
        <v>81.910562499999997</v>
      </c>
      <c r="M336" s="3">
        <f>IF(TablaDatosEmpresa[[#This Row],[Tipo_Movimiento]] = "Venta", -TablaDatosEmpresa[[#This Row],[Cantidad]] * TablaDatosEmpresa[[#This Row],[CosteAdquisicionPromedio]], 0)</f>
        <v>3030.6908125</v>
      </c>
      <c r="N336" s="3">
        <f>TablaDatosEmpresa[[#This Row],[Ingresos]]-TablaDatosEmpresa[[#This Row],[Coste_Vemta]]</f>
        <v>9859.3691875000004</v>
      </c>
    </row>
    <row r="337" spans="1:14" x14ac:dyDescent="0.3">
      <c r="A337">
        <v>336</v>
      </c>
      <c r="B337" s="1">
        <v>44611</v>
      </c>
      <c r="C337" t="s">
        <v>24</v>
      </c>
      <c r="D337" t="s">
        <v>11</v>
      </c>
      <c r="E337" t="s">
        <v>12</v>
      </c>
      <c r="F337">
        <v>156</v>
      </c>
      <c r="G337" s="3">
        <v>66.2</v>
      </c>
      <c r="H337" s="3">
        <v>0</v>
      </c>
      <c r="I337" t="s">
        <v>24</v>
      </c>
      <c r="J337" t="s">
        <v>37</v>
      </c>
      <c r="K337" s="3">
        <f>IF(TablaDatosEmpresa[[#This Row],[Tipo_Movimiento]] = "Venta", -TablaDatosEmpresa[[#This Row],[Cantidad]] * TablaDatosEmpresa[[#This Row],[Precio_Venta_Unitario]], 0)</f>
        <v>0</v>
      </c>
      <c r="L337" s="3">
        <f>AVERAGEIF(TablaDatosEmpresa[Nombre_Producto],TablaDatosEmpresa[[#This Row],[Nombre_Producto]],TablaDatosEmpresa[Costo_Unitario])</f>
        <v>28.701865793780652</v>
      </c>
      <c r="M337" s="3">
        <f>IF(TablaDatosEmpresa[[#This Row],[Tipo_Movimiento]] = "Venta", -TablaDatosEmpresa[[#This Row],[Cantidad]] * TablaDatosEmpresa[[#This Row],[CosteAdquisicionPromedio]], 0)</f>
        <v>0</v>
      </c>
      <c r="N337" s="3">
        <f>TablaDatosEmpresa[[#This Row],[Ingresos]]-TablaDatosEmpresa[[#This Row],[Coste_Vemta]]</f>
        <v>0</v>
      </c>
    </row>
    <row r="338" spans="1:14" x14ac:dyDescent="0.3">
      <c r="A338">
        <v>337</v>
      </c>
      <c r="B338" s="1">
        <v>44611</v>
      </c>
      <c r="C338" t="s">
        <v>24</v>
      </c>
      <c r="D338" t="s">
        <v>29</v>
      </c>
      <c r="E338" t="s">
        <v>30</v>
      </c>
      <c r="F338">
        <v>85</v>
      </c>
      <c r="G338" s="3">
        <v>36.03</v>
      </c>
      <c r="H338" s="3">
        <v>0</v>
      </c>
      <c r="I338" t="s">
        <v>24</v>
      </c>
      <c r="J338" t="s">
        <v>36</v>
      </c>
      <c r="K338" s="3">
        <f>IF(TablaDatosEmpresa[[#This Row],[Tipo_Movimiento]] = "Venta", -TablaDatosEmpresa[[#This Row],[Cantidad]] * TablaDatosEmpresa[[#This Row],[Precio_Venta_Unitario]], 0)</f>
        <v>0</v>
      </c>
      <c r="L338" s="3">
        <f>AVERAGEIF(TablaDatosEmpresa[Nombre_Producto],TablaDatosEmpresa[[#This Row],[Nombre_Producto]],TablaDatosEmpresa[Costo_Unitario])</f>
        <v>15.49574137931034</v>
      </c>
      <c r="M338" s="3">
        <f>IF(TablaDatosEmpresa[[#This Row],[Tipo_Movimiento]] = "Venta", -TablaDatosEmpresa[[#This Row],[Cantidad]] * TablaDatosEmpresa[[#This Row],[CosteAdquisicionPromedio]], 0)</f>
        <v>0</v>
      </c>
      <c r="N338" s="3">
        <f>TablaDatosEmpresa[[#This Row],[Ingresos]]-TablaDatosEmpresa[[#This Row],[Coste_Vemta]]</f>
        <v>0</v>
      </c>
    </row>
    <row r="339" spans="1:14" x14ac:dyDescent="0.3">
      <c r="A339">
        <v>338</v>
      </c>
      <c r="B339" s="1">
        <v>44611</v>
      </c>
      <c r="C339" t="s">
        <v>10</v>
      </c>
      <c r="D339" t="s">
        <v>19</v>
      </c>
      <c r="E339" t="s">
        <v>20</v>
      </c>
      <c r="F339">
        <v>-7</v>
      </c>
      <c r="G339" s="3">
        <v>0</v>
      </c>
      <c r="H339" s="3">
        <v>297.26</v>
      </c>
      <c r="I339" t="s">
        <v>10</v>
      </c>
      <c r="J339" t="s">
        <v>13</v>
      </c>
      <c r="K339" s="3">
        <f>IF(TablaDatosEmpresa[[#This Row],[Tipo_Movimiento]] = "Venta", -TablaDatosEmpresa[[#This Row],[Cantidad]] * TablaDatosEmpresa[[#This Row],[Precio_Venta_Unitario]], 0)</f>
        <v>2080.8199999999997</v>
      </c>
      <c r="L339" s="3">
        <f>AVERAGEIF(TablaDatosEmpresa[Nombre_Producto],TablaDatosEmpresa[[#This Row],[Nombre_Producto]],TablaDatosEmpresa[Costo_Unitario])</f>
        <v>66.956770642201846</v>
      </c>
      <c r="M339" s="3">
        <f>IF(TablaDatosEmpresa[[#This Row],[Tipo_Movimiento]] = "Venta", -TablaDatosEmpresa[[#This Row],[Cantidad]] * TablaDatosEmpresa[[#This Row],[CosteAdquisicionPromedio]], 0)</f>
        <v>468.69739449541294</v>
      </c>
      <c r="N339" s="3">
        <f>TablaDatosEmpresa[[#This Row],[Ingresos]]-TablaDatosEmpresa[[#This Row],[Coste_Vemta]]</f>
        <v>1612.1226055045868</v>
      </c>
    </row>
    <row r="340" spans="1:14" x14ac:dyDescent="0.3">
      <c r="A340">
        <v>339</v>
      </c>
      <c r="B340" s="1">
        <v>44611</v>
      </c>
      <c r="C340" t="s">
        <v>10</v>
      </c>
      <c r="D340" t="s">
        <v>19</v>
      </c>
      <c r="E340" t="s">
        <v>20</v>
      </c>
      <c r="F340">
        <v>-13</v>
      </c>
      <c r="G340" s="3">
        <v>0</v>
      </c>
      <c r="H340" s="3">
        <v>300.85000000000002</v>
      </c>
      <c r="I340" t="s">
        <v>10</v>
      </c>
      <c r="J340" t="s">
        <v>35</v>
      </c>
      <c r="K340" s="3">
        <f>IF(TablaDatosEmpresa[[#This Row],[Tipo_Movimiento]] = "Venta", -TablaDatosEmpresa[[#This Row],[Cantidad]] * TablaDatosEmpresa[[#This Row],[Precio_Venta_Unitario]], 0)</f>
        <v>3911.05</v>
      </c>
      <c r="L340" s="3">
        <f>AVERAGEIF(TablaDatosEmpresa[Nombre_Producto],TablaDatosEmpresa[[#This Row],[Nombre_Producto]],TablaDatosEmpresa[Costo_Unitario])</f>
        <v>66.956770642201846</v>
      </c>
      <c r="M340" s="3">
        <f>IF(TablaDatosEmpresa[[#This Row],[Tipo_Movimiento]] = "Venta", -TablaDatosEmpresa[[#This Row],[Cantidad]] * TablaDatosEmpresa[[#This Row],[CosteAdquisicionPromedio]], 0)</f>
        <v>870.43801834862404</v>
      </c>
      <c r="N340" s="3">
        <f>TablaDatosEmpresa[[#This Row],[Ingresos]]-TablaDatosEmpresa[[#This Row],[Coste_Vemta]]</f>
        <v>3040.611981651376</v>
      </c>
    </row>
    <row r="341" spans="1:14" x14ac:dyDescent="0.3">
      <c r="A341">
        <v>340</v>
      </c>
      <c r="B341" s="1">
        <v>44611</v>
      </c>
      <c r="C341" t="s">
        <v>24</v>
      </c>
      <c r="D341" t="s">
        <v>29</v>
      </c>
      <c r="E341" t="s">
        <v>30</v>
      </c>
      <c r="F341">
        <v>189</v>
      </c>
      <c r="G341" s="3">
        <v>35.89</v>
      </c>
      <c r="H341" s="3">
        <v>0</v>
      </c>
      <c r="I341" t="s">
        <v>24</v>
      </c>
      <c r="J341" t="s">
        <v>26</v>
      </c>
      <c r="K341" s="3">
        <f>IF(TablaDatosEmpresa[[#This Row],[Tipo_Movimiento]] = "Venta", -TablaDatosEmpresa[[#This Row],[Cantidad]] * TablaDatosEmpresa[[#This Row],[Precio_Venta_Unitario]], 0)</f>
        <v>0</v>
      </c>
      <c r="L341" s="3">
        <f>AVERAGEIF(TablaDatosEmpresa[Nombre_Producto],TablaDatosEmpresa[[#This Row],[Nombre_Producto]],TablaDatosEmpresa[Costo_Unitario])</f>
        <v>15.49574137931034</v>
      </c>
      <c r="M341" s="3">
        <f>IF(TablaDatosEmpresa[[#This Row],[Tipo_Movimiento]] = "Venta", -TablaDatosEmpresa[[#This Row],[Cantidad]] * TablaDatosEmpresa[[#This Row],[CosteAdquisicionPromedio]], 0)</f>
        <v>0</v>
      </c>
      <c r="N341" s="3">
        <f>TablaDatosEmpresa[[#This Row],[Ingresos]]-TablaDatosEmpresa[[#This Row],[Coste_Vemta]]</f>
        <v>0</v>
      </c>
    </row>
    <row r="342" spans="1:14" x14ac:dyDescent="0.3">
      <c r="A342">
        <v>341</v>
      </c>
      <c r="B342" s="1">
        <v>44611</v>
      </c>
      <c r="C342" t="s">
        <v>24</v>
      </c>
      <c r="D342" t="s">
        <v>25</v>
      </c>
      <c r="E342" t="s">
        <v>43</v>
      </c>
      <c r="F342">
        <v>64</v>
      </c>
      <c r="G342" s="3">
        <v>44.41</v>
      </c>
      <c r="H342" s="3">
        <v>0</v>
      </c>
      <c r="I342" t="s">
        <v>24</v>
      </c>
      <c r="J342" t="s">
        <v>26</v>
      </c>
      <c r="K342" s="3">
        <f>IF(TablaDatosEmpresa[[#This Row],[Tipo_Movimiento]] = "Venta", -TablaDatosEmpresa[[#This Row],[Cantidad]] * TablaDatosEmpresa[[#This Row],[Precio_Venta_Unitario]], 0)</f>
        <v>0</v>
      </c>
      <c r="L342" s="3">
        <f>AVERAGEIF(TablaDatosEmpresa[Nombre_Producto],TablaDatosEmpresa[[#This Row],[Nombre_Producto]],TablaDatosEmpresa[Costo_Unitario])</f>
        <v>18.458651685393257</v>
      </c>
      <c r="M342" s="3">
        <f>IF(TablaDatosEmpresa[[#This Row],[Tipo_Movimiento]] = "Venta", -TablaDatosEmpresa[[#This Row],[Cantidad]] * TablaDatosEmpresa[[#This Row],[CosteAdquisicionPromedio]], 0)</f>
        <v>0</v>
      </c>
      <c r="N342" s="3">
        <f>TablaDatosEmpresa[[#This Row],[Ingresos]]-TablaDatosEmpresa[[#This Row],[Coste_Vemta]]</f>
        <v>0</v>
      </c>
    </row>
    <row r="343" spans="1:14" x14ac:dyDescent="0.3">
      <c r="A343">
        <v>342</v>
      </c>
      <c r="B343" s="1">
        <v>44612</v>
      </c>
      <c r="C343" t="s">
        <v>10</v>
      </c>
      <c r="D343" t="s">
        <v>14</v>
      </c>
      <c r="E343" t="s">
        <v>41</v>
      </c>
      <c r="F343">
        <v>-33</v>
      </c>
      <c r="G343" s="3">
        <v>0</v>
      </c>
      <c r="H343" s="3">
        <v>158.69</v>
      </c>
      <c r="I343" t="s">
        <v>10</v>
      </c>
      <c r="J343" t="s">
        <v>31</v>
      </c>
      <c r="K343" s="3">
        <f>IF(TablaDatosEmpresa[[#This Row],[Tipo_Movimiento]] = "Venta", -TablaDatosEmpresa[[#This Row],[Cantidad]] * TablaDatosEmpresa[[#This Row],[Precio_Venta_Unitario]], 0)</f>
        <v>5236.7699999999995</v>
      </c>
      <c r="L343" s="3">
        <f>AVERAGEIF(TablaDatosEmpresa[Nombre_Producto],TablaDatosEmpresa[[#This Row],[Nombre_Producto]],TablaDatosEmpresa[Costo_Unitario])</f>
        <v>38.917210440456756</v>
      </c>
      <c r="M343" s="3">
        <f>IF(TablaDatosEmpresa[[#This Row],[Tipo_Movimiento]] = "Venta", -TablaDatosEmpresa[[#This Row],[Cantidad]] * TablaDatosEmpresa[[#This Row],[CosteAdquisicionPromedio]], 0)</f>
        <v>1284.267944535073</v>
      </c>
      <c r="N343" s="3">
        <f>TablaDatosEmpresa[[#This Row],[Ingresos]]-TablaDatosEmpresa[[#This Row],[Coste_Vemta]]</f>
        <v>3952.5020554649263</v>
      </c>
    </row>
    <row r="344" spans="1:14" x14ac:dyDescent="0.3">
      <c r="A344">
        <v>343</v>
      </c>
      <c r="B344" s="1">
        <v>44612</v>
      </c>
      <c r="C344" t="s">
        <v>10</v>
      </c>
      <c r="D344" t="s">
        <v>19</v>
      </c>
      <c r="E344" t="s">
        <v>20</v>
      </c>
      <c r="F344">
        <v>-14</v>
      </c>
      <c r="G344" s="3">
        <v>0</v>
      </c>
      <c r="H344" s="3">
        <v>296.79000000000002</v>
      </c>
      <c r="I344" t="s">
        <v>10</v>
      </c>
      <c r="J344" t="s">
        <v>15</v>
      </c>
      <c r="K344" s="3">
        <f>IF(TablaDatosEmpresa[[#This Row],[Tipo_Movimiento]] = "Venta", -TablaDatosEmpresa[[#This Row],[Cantidad]] * TablaDatosEmpresa[[#This Row],[Precio_Venta_Unitario]], 0)</f>
        <v>4155.0600000000004</v>
      </c>
      <c r="L344" s="3">
        <f>AVERAGEIF(TablaDatosEmpresa[Nombre_Producto],TablaDatosEmpresa[[#This Row],[Nombre_Producto]],TablaDatosEmpresa[Costo_Unitario])</f>
        <v>66.956770642201846</v>
      </c>
      <c r="M344" s="3">
        <f>IF(TablaDatosEmpresa[[#This Row],[Tipo_Movimiento]] = "Venta", -TablaDatosEmpresa[[#This Row],[Cantidad]] * TablaDatosEmpresa[[#This Row],[CosteAdquisicionPromedio]], 0)</f>
        <v>937.39478899082587</v>
      </c>
      <c r="N344" s="3">
        <f>TablaDatosEmpresa[[#This Row],[Ingresos]]-TablaDatosEmpresa[[#This Row],[Coste_Vemta]]</f>
        <v>3217.6652110091745</v>
      </c>
    </row>
    <row r="345" spans="1:14" x14ac:dyDescent="0.3">
      <c r="A345">
        <v>344</v>
      </c>
      <c r="B345" s="1">
        <v>44612</v>
      </c>
      <c r="C345" t="s">
        <v>10</v>
      </c>
      <c r="D345" t="s">
        <v>32</v>
      </c>
      <c r="E345" t="s">
        <v>33</v>
      </c>
      <c r="F345">
        <v>-44</v>
      </c>
      <c r="G345" s="3">
        <v>0</v>
      </c>
      <c r="H345" s="3">
        <v>218.94</v>
      </c>
      <c r="I345" t="s">
        <v>10</v>
      </c>
      <c r="J345" t="s">
        <v>31</v>
      </c>
      <c r="K345" s="3">
        <f>IF(TablaDatosEmpresa[[#This Row],[Tipo_Movimiento]] = "Venta", -TablaDatosEmpresa[[#This Row],[Cantidad]] * TablaDatosEmpresa[[#This Row],[Precio_Venta_Unitario]], 0)</f>
        <v>9633.36</v>
      </c>
      <c r="L345" s="3">
        <f>AVERAGEIF(TablaDatosEmpresa[Nombre_Producto],TablaDatosEmpresa[[#This Row],[Nombre_Producto]],TablaDatosEmpresa[Costo_Unitario])</f>
        <v>54.214840425531932</v>
      </c>
      <c r="M345" s="3">
        <f>IF(TablaDatosEmpresa[[#This Row],[Tipo_Movimiento]] = "Venta", -TablaDatosEmpresa[[#This Row],[Cantidad]] * TablaDatosEmpresa[[#This Row],[CosteAdquisicionPromedio]], 0)</f>
        <v>2385.4529787234051</v>
      </c>
      <c r="N345" s="3">
        <f>TablaDatosEmpresa[[#This Row],[Ingresos]]-TablaDatosEmpresa[[#This Row],[Coste_Vemta]]</f>
        <v>7247.9070212765955</v>
      </c>
    </row>
    <row r="346" spans="1:14" x14ac:dyDescent="0.3">
      <c r="A346">
        <v>345</v>
      </c>
      <c r="B346" s="1">
        <v>44612</v>
      </c>
      <c r="C346" t="s">
        <v>10</v>
      </c>
      <c r="D346" t="s">
        <v>27</v>
      </c>
      <c r="E346" t="s">
        <v>44</v>
      </c>
      <c r="F346">
        <v>-28</v>
      </c>
      <c r="G346" s="3">
        <v>0</v>
      </c>
      <c r="H346" s="3">
        <v>501.99</v>
      </c>
      <c r="I346" t="s">
        <v>10</v>
      </c>
      <c r="J346" t="s">
        <v>35</v>
      </c>
      <c r="K346" s="3">
        <f>IF(TablaDatosEmpresa[[#This Row],[Tipo_Movimiento]] = "Venta", -TablaDatosEmpresa[[#This Row],[Cantidad]] * TablaDatosEmpresa[[#This Row],[Precio_Venta_Unitario]], 0)</f>
        <v>14055.720000000001</v>
      </c>
      <c r="L346" s="3">
        <f>AVERAGEIF(TablaDatosEmpresa[Nombre_Producto],TablaDatosEmpresa[[#This Row],[Nombre_Producto]],TablaDatosEmpresa[Costo_Unitario])</f>
        <v>111.99406451612904</v>
      </c>
      <c r="M346" s="3">
        <f>IF(TablaDatosEmpresa[[#This Row],[Tipo_Movimiento]] = "Venta", -TablaDatosEmpresa[[#This Row],[Cantidad]] * TablaDatosEmpresa[[#This Row],[CosteAdquisicionPromedio]], 0)</f>
        <v>3135.8338064516133</v>
      </c>
      <c r="N346" s="3">
        <f>TablaDatosEmpresa[[#This Row],[Ingresos]]-TablaDatosEmpresa[[#This Row],[Coste_Vemta]]</f>
        <v>10919.886193548387</v>
      </c>
    </row>
    <row r="347" spans="1:14" x14ac:dyDescent="0.3">
      <c r="A347">
        <v>346</v>
      </c>
      <c r="B347" s="1">
        <v>44612</v>
      </c>
      <c r="C347" t="s">
        <v>24</v>
      </c>
      <c r="D347" t="s">
        <v>21</v>
      </c>
      <c r="E347" t="s">
        <v>22</v>
      </c>
      <c r="F347">
        <v>253</v>
      </c>
      <c r="G347" s="3">
        <v>25.29</v>
      </c>
      <c r="H347" s="3">
        <v>0</v>
      </c>
      <c r="I347" t="s">
        <v>24</v>
      </c>
      <c r="J347" t="s">
        <v>37</v>
      </c>
      <c r="K347" s="3">
        <f>IF(TablaDatosEmpresa[[#This Row],[Tipo_Movimiento]] = "Venta", -TablaDatosEmpresa[[#This Row],[Cantidad]] * TablaDatosEmpresa[[#This Row],[Precio_Venta_Unitario]], 0)</f>
        <v>0</v>
      </c>
      <c r="L347" s="3">
        <f>AVERAGEIF(TablaDatosEmpresa[Nombre_Producto],TablaDatosEmpresa[[#This Row],[Nombre_Producto]],TablaDatosEmpresa[Costo_Unitario])</f>
        <v>10.520482758620702</v>
      </c>
      <c r="M347" s="3">
        <f>IF(TablaDatosEmpresa[[#This Row],[Tipo_Movimiento]] = "Venta", -TablaDatosEmpresa[[#This Row],[Cantidad]] * TablaDatosEmpresa[[#This Row],[CosteAdquisicionPromedio]], 0)</f>
        <v>0</v>
      </c>
      <c r="N347" s="3">
        <f>TablaDatosEmpresa[[#This Row],[Ingresos]]-TablaDatosEmpresa[[#This Row],[Coste_Vemta]]</f>
        <v>0</v>
      </c>
    </row>
    <row r="348" spans="1:14" x14ac:dyDescent="0.3">
      <c r="A348">
        <v>347</v>
      </c>
      <c r="B348" s="1">
        <v>44612</v>
      </c>
      <c r="C348" t="s">
        <v>10</v>
      </c>
      <c r="D348" t="s">
        <v>17</v>
      </c>
      <c r="E348" t="s">
        <v>42</v>
      </c>
      <c r="F348">
        <v>-46</v>
      </c>
      <c r="G348" s="3">
        <v>0</v>
      </c>
      <c r="H348" s="3">
        <v>893.98</v>
      </c>
      <c r="I348" t="s">
        <v>10</v>
      </c>
      <c r="J348" t="s">
        <v>13</v>
      </c>
      <c r="K348" s="3">
        <f>IF(TablaDatosEmpresa[[#This Row],[Tipo_Movimiento]] = "Venta", -TablaDatosEmpresa[[#This Row],[Cantidad]] * TablaDatosEmpresa[[#This Row],[Precio_Venta_Unitario]], 0)</f>
        <v>41123.08</v>
      </c>
      <c r="L348" s="3">
        <f>AVERAGEIF(TablaDatosEmpresa[Nombre_Producto],TablaDatosEmpresa[[#This Row],[Nombre_Producto]],TablaDatosEmpresa[Costo_Unitario])</f>
        <v>206.67616747181975</v>
      </c>
      <c r="M348" s="3">
        <f>IF(TablaDatosEmpresa[[#This Row],[Tipo_Movimiento]] = "Venta", -TablaDatosEmpresa[[#This Row],[Cantidad]] * TablaDatosEmpresa[[#This Row],[CosteAdquisicionPromedio]], 0)</f>
        <v>9507.1037037037095</v>
      </c>
      <c r="N348" s="3">
        <f>TablaDatosEmpresa[[#This Row],[Ingresos]]-TablaDatosEmpresa[[#This Row],[Coste_Vemta]]</f>
        <v>31615.976296296292</v>
      </c>
    </row>
    <row r="349" spans="1:14" x14ac:dyDescent="0.3">
      <c r="A349">
        <v>348</v>
      </c>
      <c r="B349" s="1">
        <v>44612</v>
      </c>
      <c r="C349" t="s">
        <v>10</v>
      </c>
      <c r="D349" t="s">
        <v>29</v>
      </c>
      <c r="E349" t="s">
        <v>30</v>
      </c>
      <c r="F349">
        <v>-7</v>
      </c>
      <c r="G349" s="3">
        <v>0</v>
      </c>
      <c r="H349" s="3">
        <v>80.180000000000007</v>
      </c>
      <c r="I349" t="s">
        <v>10</v>
      </c>
      <c r="J349" t="s">
        <v>31</v>
      </c>
      <c r="K349" s="3">
        <f>IF(TablaDatosEmpresa[[#This Row],[Tipo_Movimiento]] = "Venta", -TablaDatosEmpresa[[#This Row],[Cantidad]] * TablaDatosEmpresa[[#This Row],[Precio_Venta_Unitario]], 0)</f>
        <v>561.26</v>
      </c>
      <c r="L349" s="3">
        <f>AVERAGEIF(TablaDatosEmpresa[Nombre_Producto],TablaDatosEmpresa[[#This Row],[Nombre_Producto]],TablaDatosEmpresa[Costo_Unitario])</f>
        <v>15.49574137931034</v>
      </c>
      <c r="M349" s="3">
        <f>IF(TablaDatosEmpresa[[#This Row],[Tipo_Movimiento]] = "Venta", -TablaDatosEmpresa[[#This Row],[Cantidad]] * TablaDatosEmpresa[[#This Row],[CosteAdquisicionPromedio]], 0)</f>
        <v>108.47018965517238</v>
      </c>
      <c r="N349" s="3">
        <f>TablaDatosEmpresa[[#This Row],[Ingresos]]-TablaDatosEmpresa[[#This Row],[Coste_Vemta]]</f>
        <v>452.78981034482763</v>
      </c>
    </row>
    <row r="350" spans="1:14" x14ac:dyDescent="0.3">
      <c r="A350">
        <v>349</v>
      </c>
      <c r="B350" s="1">
        <v>44613</v>
      </c>
      <c r="C350" t="s">
        <v>24</v>
      </c>
      <c r="D350" t="s">
        <v>14</v>
      </c>
      <c r="E350" t="s">
        <v>41</v>
      </c>
      <c r="F350">
        <v>125</v>
      </c>
      <c r="G350" s="3">
        <v>86.64</v>
      </c>
      <c r="H350" s="3">
        <v>0</v>
      </c>
      <c r="I350" t="s">
        <v>24</v>
      </c>
      <c r="J350" t="s">
        <v>36</v>
      </c>
      <c r="K350" s="3">
        <f>IF(TablaDatosEmpresa[[#This Row],[Tipo_Movimiento]] = "Venta", -TablaDatosEmpresa[[#This Row],[Cantidad]] * TablaDatosEmpresa[[#This Row],[Precio_Venta_Unitario]], 0)</f>
        <v>0</v>
      </c>
      <c r="L350" s="3">
        <f>AVERAGEIF(TablaDatosEmpresa[Nombre_Producto],TablaDatosEmpresa[[#This Row],[Nombre_Producto]],TablaDatosEmpresa[Costo_Unitario])</f>
        <v>38.917210440456756</v>
      </c>
      <c r="M350" s="3">
        <f>IF(TablaDatosEmpresa[[#This Row],[Tipo_Movimiento]] = "Venta", -TablaDatosEmpresa[[#This Row],[Cantidad]] * TablaDatosEmpresa[[#This Row],[CosteAdquisicionPromedio]], 0)</f>
        <v>0</v>
      </c>
      <c r="N350" s="3">
        <f>TablaDatosEmpresa[[#This Row],[Ingresos]]-TablaDatosEmpresa[[#This Row],[Coste_Vemta]]</f>
        <v>0</v>
      </c>
    </row>
    <row r="351" spans="1:14" x14ac:dyDescent="0.3">
      <c r="A351">
        <v>350</v>
      </c>
      <c r="B351" s="1">
        <v>44613</v>
      </c>
      <c r="C351" t="s">
        <v>10</v>
      </c>
      <c r="D351" t="s">
        <v>11</v>
      </c>
      <c r="E351" t="s">
        <v>12</v>
      </c>
      <c r="F351">
        <v>-15</v>
      </c>
      <c r="G351" s="3">
        <v>0</v>
      </c>
      <c r="H351" s="3">
        <v>129.61000000000001</v>
      </c>
      <c r="I351" t="s">
        <v>10</v>
      </c>
      <c r="J351" t="s">
        <v>13</v>
      </c>
      <c r="K351" s="3">
        <f>IF(TablaDatosEmpresa[[#This Row],[Tipo_Movimiento]] = "Venta", -TablaDatosEmpresa[[#This Row],[Cantidad]] * TablaDatosEmpresa[[#This Row],[Precio_Venta_Unitario]], 0)</f>
        <v>1944.15</v>
      </c>
      <c r="L351" s="3">
        <f>AVERAGEIF(TablaDatosEmpresa[Nombre_Producto],TablaDatosEmpresa[[#This Row],[Nombre_Producto]],TablaDatosEmpresa[Costo_Unitario])</f>
        <v>28.701865793780652</v>
      </c>
      <c r="M351" s="3">
        <f>IF(TablaDatosEmpresa[[#This Row],[Tipo_Movimiento]] = "Venta", -TablaDatosEmpresa[[#This Row],[Cantidad]] * TablaDatosEmpresa[[#This Row],[CosteAdquisicionPromedio]], 0)</f>
        <v>430.52798690670977</v>
      </c>
      <c r="N351" s="3">
        <f>TablaDatosEmpresa[[#This Row],[Ingresos]]-TablaDatosEmpresa[[#This Row],[Coste_Vemta]]</f>
        <v>1513.6220130932902</v>
      </c>
    </row>
    <row r="352" spans="1:14" x14ac:dyDescent="0.3">
      <c r="A352">
        <v>351</v>
      </c>
      <c r="B352" s="1">
        <v>44613</v>
      </c>
      <c r="C352" t="s">
        <v>24</v>
      </c>
      <c r="D352" t="s">
        <v>32</v>
      </c>
      <c r="E352" t="s">
        <v>33</v>
      </c>
      <c r="F352">
        <v>59</v>
      </c>
      <c r="G352" s="3">
        <v>119.8</v>
      </c>
      <c r="H352" s="3">
        <v>0</v>
      </c>
      <c r="I352" t="s">
        <v>24</v>
      </c>
      <c r="J352" t="s">
        <v>26</v>
      </c>
      <c r="K352" s="3">
        <f>IF(TablaDatosEmpresa[[#This Row],[Tipo_Movimiento]] = "Venta", -TablaDatosEmpresa[[#This Row],[Cantidad]] * TablaDatosEmpresa[[#This Row],[Precio_Venta_Unitario]], 0)</f>
        <v>0</v>
      </c>
      <c r="L352" s="3">
        <f>AVERAGEIF(TablaDatosEmpresa[Nombre_Producto],TablaDatosEmpresa[[#This Row],[Nombre_Producto]],TablaDatosEmpresa[Costo_Unitario])</f>
        <v>54.214840425531932</v>
      </c>
      <c r="M352" s="3">
        <f>IF(TablaDatosEmpresa[[#This Row],[Tipo_Movimiento]] = "Venta", -TablaDatosEmpresa[[#This Row],[Cantidad]] * TablaDatosEmpresa[[#This Row],[CosteAdquisicionPromedio]], 0)</f>
        <v>0</v>
      </c>
      <c r="N352" s="3">
        <f>TablaDatosEmpresa[[#This Row],[Ingresos]]-TablaDatosEmpresa[[#This Row],[Coste_Vemta]]</f>
        <v>0</v>
      </c>
    </row>
    <row r="353" spans="1:14" x14ac:dyDescent="0.3">
      <c r="A353">
        <v>352</v>
      </c>
      <c r="B353" s="1">
        <v>44613</v>
      </c>
      <c r="C353" t="s">
        <v>16</v>
      </c>
      <c r="D353" t="s">
        <v>19</v>
      </c>
      <c r="E353" t="s">
        <v>20</v>
      </c>
      <c r="F353">
        <v>41</v>
      </c>
      <c r="G353" s="3">
        <v>147.03</v>
      </c>
      <c r="H353" s="3">
        <v>0</v>
      </c>
      <c r="I353" t="s">
        <v>46</v>
      </c>
      <c r="J353" t="s">
        <v>18</v>
      </c>
      <c r="K353" s="3">
        <f>IF(TablaDatosEmpresa[[#This Row],[Tipo_Movimiento]] = "Venta", -TablaDatosEmpresa[[#This Row],[Cantidad]] * TablaDatosEmpresa[[#This Row],[Precio_Venta_Unitario]], 0)</f>
        <v>0</v>
      </c>
      <c r="L353" s="3">
        <f>AVERAGEIF(TablaDatosEmpresa[Nombre_Producto],TablaDatosEmpresa[[#This Row],[Nombre_Producto]],TablaDatosEmpresa[Costo_Unitario])</f>
        <v>66.956770642201846</v>
      </c>
      <c r="M353" s="3">
        <f>IF(TablaDatosEmpresa[[#This Row],[Tipo_Movimiento]] = "Venta", -TablaDatosEmpresa[[#This Row],[Cantidad]] * TablaDatosEmpresa[[#This Row],[CosteAdquisicionPromedio]], 0)</f>
        <v>0</v>
      </c>
      <c r="N353" s="3">
        <f>TablaDatosEmpresa[[#This Row],[Ingresos]]-TablaDatosEmpresa[[#This Row],[Coste_Vemta]]</f>
        <v>0</v>
      </c>
    </row>
    <row r="354" spans="1:14" x14ac:dyDescent="0.3">
      <c r="A354">
        <v>353</v>
      </c>
      <c r="B354" s="1">
        <v>44613</v>
      </c>
      <c r="C354" t="s">
        <v>10</v>
      </c>
      <c r="D354" t="s">
        <v>14</v>
      </c>
      <c r="E354" t="s">
        <v>41</v>
      </c>
      <c r="F354">
        <v>-7</v>
      </c>
      <c r="G354" s="3">
        <v>0</v>
      </c>
      <c r="H354" s="3">
        <v>158.79</v>
      </c>
      <c r="I354" t="s">
        <v>10</v>
      </c>
      <c r="J354" t="s">
        <v>35</v>
      </c>
      <c r="K354" s="3">
        <f>IF(TablaDatosEmpresa[[#This Row],[Tipo_Movimiento]] = "Venta", -TablaDatosEmpresa[[#This Row],[Cantidad]] * TablaDatosEmpresa[[#This Row],[Precio_Venta_Unitario]], 0)</f>
        <v>1111.53</v>
      </c>
      <c r="L354" s="3">
        <f>AVERAGEIF(TablaDatosEmpresa[Nombre_Producto],TablaDatosEmpresa[[#This Row],[Nombre_Producto]],TablaDatosEmpresa[Costo_Unitario])</f>
        <v>38.917210440456756</v>
      </c>
      <c r="M354" s="3">
        <f>IF(TablaDatosEmpresa[[#This Row],[Tipo_Movimiento]] = "Venta", -TablaDatosEmpresa[[#This Row],[Cantidad]] * TablaDatosEmpresa[[#This Row],[CosteAdquisicionPromedio]], 0)</f>
        <v>272.42047308319729</v>
      </c>
      <c r="N354" s="3">
        <f>TablaDatosEmpresa[[#This Row],[Ingresos]]-TablaDatosEmpresa[[#This Row],[Coste_Vemta]]</f>
        <v>839.10952691680268</v>
      </c>
    </row>
    <row r="355" spans="1:14" x14ac:dyDescent="0.3">
      <c r="A355">
        <v>354</v>
      </c>
      <c r="B355" s="1">
        <v>44613</v>
      </c>
      <c r="C355" t="s">
        <v>16</v>
      </c>
      <c r="D355" t="s">
        <v>17</v>
      </c>
      <c r="E355" t="s">
        <v>42</v>
      </c>
      <c r="F355">
        <v>51</v>
      </c>
      <c r="G355" s="3">
        <v>454.94</v>
      </c>
      <c r="H355" s="3">
        <v>0</v>
      </c>
      <c r="I355" t="s">
        <v>46</v>
      </c>
      <c r="J355" t="s">
        <v>18</v>
      </c>
      <c r="K355" s="3">
        <f>IF(TablaDatosEmpresa[[#This Row],[Tipo_Movimiento]] = "Venta", -TablaDatosEmpresa[[#This Row],[Cantidad]] * TablaDatosEmpresa[[#This Row],[Precio_Venta_Unitario]], 0)</f>
        <v>0</v>
      </c>
      <c r="L355" s="3">
        <f>AVERAGEIF(TablaDatosEmpresa[Nombre_Producto],TablaDatosEmpresa[[#This Row],[Nombre_Producto]],TablaDatosEmpresa[Costo_Unitario])</f>
        <v>206.67616747181975</v>
      </c>
      <c r="M355" s="3">
        <f>IF(TablaDatosEmpresa[[#This Row],[Tipo_Movimiento]] = "Venta", -TablaDatosEmpresa[[#This Row],[Cantidad]] * TablaDatosEmpresa[[#This Row],[CosteAdquisicionPromedio]], 0)</f>
        <v>0</v>
      </c>
      <c r="N355" s="3">
        <f>TablaDatosEmpresa[[#This Row],[Ingresos]]-TablaDatosEmpresa[[#This Row],[Coste_Vemta]]</f>
        <v>0</v>
      </c>
    </row>
    <row r="356" spans="1:14" x14ac:dyDescent="0.3">
      <c r="A356">
        <v>355</v>
      </c>
      <c r="B356" s="1">
        <v>44613</v>
      </c>
      <c r="C356" t="s">
        <v>16</v>
      </c>
      <c r="D356" t="s">
        <v>27</v>
      </c>
      <c r="E356" t="s">
        <v>44</v>
      </c>
      <c r="F356">
        <v>72</v>
      </c>
      <c r="G356" s="3">
        <v>250.22</v>
      </c>
      <c r="H356" s="3">
        <v>0</v>
      </c>
      <c r="I356" t="s">
        <v>46</v>
      </c>
      <c r="J356" t="s">
        <v>18</v>
      </c>
      <c r="K356" s="3">
        <f>IF(TablaDatosEmpresa[[#This Row],[Tipo_Movimiento]] = "Venta", -TablaDatosEmpresa[[#This Row],[Cantidad]] * TablaDatosEmpresa[[#This Row],[Precio_Venta_Unitario]], 0)</f>
        <v>0</v>
      </c>
      <c r="L356" s="3">
        <f>AVERAGEIF(TablaDatosEmpresa[Nombre_Producto],TablaDatosEmpresa[[#This Row],[Nombre_Producto]],TablaDatosEmpresa[Costo_Unitario])</f>
        <v>111.99406451612904</v>
      </c>
      <c r="M356" s="3">
        <f>IF(TablaDatosEmpresa[[#This Row],[Tipo_Movimiento]] = "Venta", -TablaDatosEmpresa[[#This Row],[Cantidad]] * TablaDatosEmpresa[[#This Row],[CosteAdquisicionPromedio]], 0)</f>
        <v>0</v>
      </c>
      <c r="N356" s="3">
        <f>TablaDatosEmpresa[[#This Row],[Ingresos]]-TablaDatosEmpresa[[#This Row],[Coste_Vemta]]</f>
        <v>0</v>
      </c>
    </row>
    <row r="357" spans="1:14" x14ac:dyDescent="0.3">
      <c r="A357">
        <v>356</v>
      </c>
      <c r="B357" s="1">
        <v>44614</v>
      </c>
      <c r="C357" t="s">
        <v>24</v>
      </c>
      <c r="D357" t="s">
        <v>29</v>
      </c>
      <c r="E357" t="s">
        <v>30</v>
      </c>
      <c r="F357">
        <v>231</v>
      </c>
      <c r="G357" s="3">
        <v>35.5</v>
      </c>
      <c r="H357" s="3">
        <v>0</v>
      </c>
      <c r="I357" t="s">
        <v>24</v>
      </c>
      <c r="J357" t="s">
        <v>36</v>
      </c>
      <c r="K357" s="3">
        <f>IF(TablaDatosEmpresa[[#This Row],[Tipo_Movimiento]] = "Venta", -TablaDatosEmpresa[[#This Row],[Cantidad]] * TablaDatosEmpresa[[#This Row],[Precio_Venta_Unitario]], 0)</f>
        <v>0</v>
      </c>
      <c r="L357" s="3">
        <f>AVERAGEIF(TablaDatosEmpresa[Nombre_Producto],TablaDatosEmpresa[[#This Row],[Nombre_Producto]],TablaDatosEmpresa[Costo_Unitario])</f>
        <v>15.49574137931034</v>
      </c>
      <c r="M357" s="3">
        <f>IF(TablaDatosEmpresa[[#This Row],[Tipo_Movimiento]] = "Venta", -TablaDatosEmpresa[[#This Row],[Cantidad]] * TablaDatosEmpresa[[#This Row],[CosteAdquisicionPromedio]], 0)</f>
        <v>0</v>
      </c>
      <c r="N357" s="3">
        <f>TablaDatosEmpresa[[#This Row],[Ingresos]]-TablaDatosEmpresa[[#This Row],[Coste_Vemta]]</f>
        <v>0</v>
      </c>
    </row>
    <row r="358" spans="1:14" x14ac:dyDescent="0.3">
      <c r="A358">
        <v>357</v>
      </c>
      <c r="B358" s="1">
        <v>44614</v>
      </c>
      <c r="C358" t="s">
        <v>16</v>
      </c>
      <c r="D358" t="s">
        <v>27</v>
      </c>
      <c r="E358" t="s">
        <v>44</v>
      </c>
      <c r="F358">
        <v>63</v>
      </c>
      <c r="G358" s="3">
        <v>249.01</v>
      </c>
      <c r="H358" s="3">
        <v>0</v>
      </c>
      <c r="I358" t="s">
        <v>46</v>
      </c>
      <c r="J358" t="s">
        <v>18</v>
      </c>
      <c r="K358" s="3">
        <f>IF(TablaDatosEmpresa[[#This Row],[Tipo_Movimiento]] = "Venta", -TablaDatosEmpresa[[#This Row],[Cantidad]] * TablaDatosEmpresa[[#This Row],[Precio_Venta_Unitario]], 0)</f>
        <v>0</v>
      </c>
      <c r="L358" s="3">
        <f>AVERAGEIF(TablaDatosEmpresa[Nombre_Producto],TablaDatosEmpresa[[#This Row],[Nombre_Producto]],TablaDatosEmpresa[Costo_Unitario])</f>
        <v>111.99406451612904</v>
      </c>
      <c r="M358" s="3">
        <f>IF(TablaDatosEmpresa[[#This Row],[Tipo_Movimiento]] = "Venta", -TablaDatosEmpresa[[#This Row],[Cantidad]] * TablaDatosEmpresa[[#This Row],[CosteAdquisicionPromedio]], 0)</f>
        <v>0</v>
      </c>
      <c r="N358" s="3">
        <f>TablaDatosEmpresa[[#This Row],[Ingresos]]-TablaDatosEmpresa[[#This Row],[Coste_Vemta]]</f>
        <v>0</v>
      </c>
    </row>
    <row r="359" spans="1:14" x14ac:dyDescent="0.3">
      <c r="A359">
        <v>358</v>
      </c>
      <c r="B359" s="1">
        <v>44614</v>
      </c>
      <c r="C359" t="s">
        <v>10</v>
      </c>
      <c r="D359" t="s">
        <v>14</v>
      </c>
      <c r="E359" t="s">
        <v>41</v>
      </c>
      <c r="F359">
        <v>-18</v>
      </c>
      <c r="G359" s="3">
        <v>0</v>
      </c>
      <c r="H359" s="3">
        <v>159.51</v>
      </c>
      <c r="I359" t="s">
        <v>10</v>
      </c>
      <c r="J359" t="s">
        <v>23</v>
      </c>
      <c r="K359" s="3">
        <f>IF(TablaDatosEmpresa[[#This Row],[Tipo_Movimiento]] = "Venta", -TablaDatosEmpresa[[#This Row],[Cantidad]] * TablaDatosEmpresa[[#This Row],[Precio_Venta_Unitario]], 0)</f>
        <v>2871.18</v>
      </c>
      <c r="L359" s="3">
        <f>AVERAGEIF(TablaDatosEmpresa[Nombre_Producto],TablaDatosEmpresa[[#This Row],[Nombre_Producto]],TablaDatosEmpresa[Costo_Unitario])</f>
        <v>38.917210440456756</v>
      </c>
      <c r="M359" s="3">
        <f>IF(TablaDatosEmpresa[[#This Row],[Tipo_Movimiento]] = "Venta", -TablaDatosEmpresa[[#This Row],[Cantidad]] * TablaDatosEmpresa[[#This Row],[CosteAdquisicionPromedio]], 0)</f>
        <v>700.50978792822161</v>
      </c>
      <c r="N359" s="3">
        <f>TablaDatosEmpresa[[#This Row],[Ingresos]]-TablaDatosEmpresa[[#This Row],[Coste_Vemta]]</f>
        <v>2170.6702120717782</v>
      </c>
    </row>
    <row r="360" spans="1:14" x14ac:dyDescent="0.3">
      <c r="A360">
        <v>359</v>
      </c>
      <c r="B360" s="1">
        <v>44614</v>
      </c>
      <c r="C360" t="s">
        <v>10</v>
      </c>
      <c r="D360" t="s">
        <v>27</v>
      </c>
      <c r="E360" t="s">
        <v>44</v>
      </c>
      <c r="F360">
        <v>-49</v>
      </c>
      <c r="G360" s="3">
        <v>0</v>
      </c>
      <c r="H360" s="3">
        <v>496.71</v>
      </c>
      <c r="I360" t="s">
        <v>10</v>
      </c>
      <c r="J360" t="s">
        <v>23</v>
      </c>
      <c r="K360" s="3">
        <f>IF(TablaDatosEmpresa[[#This Row],[Tipo_Movimiento]] = "Venta", -TablaDatosEmpresa[[#This Row],[Cantidad]] * TablaDatosEmpresa[[#This Row],[Precio_Venta_Unitario]], 0)</f>
        <v>24338.789999999997</v>
      </c>
      <c r="L360" s="3">
        <f>AVERAGEIF(TablaDatosEmpresa[Nombre_Producto],TablaDatosEmpresa[[#This Row],[Nombre_Producto]],TablaDatosEmpresa[Costo_Unitario])</f>
        <v>111.99406451612904</v>
      </c>
      <c r="M360" s="3">
        <f>IF(TablaDatosEmpresa[[#This Row],[Tipo_Movimiento]] = "Venta", -TablaDatosEmpresa[[#This Row],[Cantidad]] * TablaDatosEmpresa[[#This Row],[CosteAdquisicionPromedio]], 0)</f>
        <v>5487.7091612903232</v>
      </c>
      <c r="N360" s="3">
        <f>TablaDatosEmpresa[[#This Row],[Ingresos]]-TablaDatosEmpresa[[#This Row],[Coste_Vemta]]</f>
        <v>18851.080838709673</v>
      </c>
    </row>
    <row r="361" spans="1:14" x14ac:dyDescent="0.3">
      <c r="A361">
        <v>360</v>
      </c>
      <c r="B361" s="1">
        <v>44614</v>
      </c>
      <c r="C361" t="s">
        <v>24</v>
      </c>
      <c r="D361" t="s">
        <v>29</v>
      </c>
      <c r="E361" t="s">
        <v>30</v>
      </c>
      <c r="F361">
        <v>58</v>
      </c>
      <c r="G361" s="3">
        <v>36.200000000000003</v>
      </c>
      <c r="H361" s="3">
        <v>0</v>
      </c>
      <c r="I361" t="s">
        <v>24</v>
      </c>
      <c r="J361" t="s">
        <v>36</v>
      </c>
      <c r="K361" s="3">
        <f>IF(TablaDatosEmpresa[[#This Row],[Tipo_Movimiento]] = "Venta", -TablaDatosEmpresa[[#This Row],[Cantidad]] * TablaDatosEmpresa[[#This Row],[Precio_Venta_Unitario]], 0)</f>
        <v>0</v>
      </c>
      <c r="L361" s="3">
        <f>AVERAGEIF(TablaDatosEmpresa[Nombre_Producto],TablaDatosEmpresa[[#This Row],[Nombre_Producto]],TablaDatosEmpresa[Costo_Unitario])</f>
        <v>15.49574137931034</v>
      </c>
      <c r="M361" s="3">
        <f>IF(TablaDatosEmpresa[[#This Row],[Tipo_Movimiento]] = "Venta", -TablaDatosEmpresa[[#This Row],[Cantidad]] * TablaDatosEmpresa[[#This Row],[CosteAdquisicionPromedio]], 0)</f>
        <v>0</v>
      </c>
      <c r="N361" s="3">
        <f>TablaDatosEmpresa[[#This Row],[Ingresos]]-TablaDatosEmpresa[[#This Row],[Coste_Vemta]]</f>
        <v>0</v>
      </c>
    </row>
    <row r="362" spans="1:14" x14ac:dyDescent="0.3">
      <c r="A362">
        <v>361</v>
      </c>
      <c r="B362" s="1">
        <v>44614</v>
      </c>
      <c r="C362" t="s">
        <v>24</v>
      </c>
      <c r="D362" t="s">
        <v>29</v>
      </c>
      <c r="E362" t="s">
        <v>30</v>
      </c>
      <c r="F362">
        <v>253</v>
      </c>
      <c r="G362" s="3">
        <v>35.270000000000003</v>
      </c>
      <c r="H362" s="3">
        <v>0</v>
      </c>
      <c r="I362" t="s">
        <v>24</v>
      </c>
      <c r="J362" t="s">
        <v>37</v>
      </c>
      <c r="K362" s="3">
        <f>IF(TablaDatosEmpresa[[#This Row],[Tipo_Movimiento]] = "Venta", -TablaDatosEmpresa[[#This Row],[Cantidad]] * TablaDatosEmpresa[[#This Row],[Precio_Venta_Unitario]], 0)</f>
        <v>0</v>
      </c>
      <c r="L362" s="3">
        <f>AVERAGEIF(TablaDatosEmpresa[Nombre_Producto],TablaDatosEmpresa[[#This Row],[Nombre_Producto]],TablaDatosEmpresa[Costo_Unitario])</f>
        <v>15.49574137931034</v>
      </c>
      <c r="M362" s="3">
        <f>IF(TablaDatosEmpresa[[#This Row],[Tipo_Movimiento]] = "Venta", -TablaDatosEmpresa[[#This Row],[Cantidad]] * TablaDatosEmpresa[[#This Row],[CosteAdquisicionPromedio]], 0)</f>
        <v>0</v>
      </c>
      <c r="N362" s="3">
        <f>TablaDatosEmpresa[[#This Row],[Ingresos]]-TablaDatosEmpresa[[#This Row],[Coste_Vemta]]</f>
        <v>0</v>
      </c>
    </row>
    <row r="363" spans="1:14" x14ac:dyDescent="0.3">
      <c r="A363">
        <v>362</v>
      </c>
      <c r="B363" s="1">
        <v>44615</v>
      </c>
      <c r="C363" t="s">
        <v>16</v>
      </c>
      <c r="D363" t="s">
        <v>19</v>
      </c>
      <c r="E363" t="s">
        <v>20</v>
      </c>
      <c r="F363">
        <v>92</v>
      </c>
      <c r="G363" s="3">
        <v>147.52000000000001</v>
      </c>
      <c r="H363" s="3">
        <v>0</v>
      </c>
      <c r="I363" t="s">
        <v>46</v>
      </c>
      <c r="J363" t="s">
        <v>18</v>
      </c>
      <c r="K363" s="3">
        <f>IF(TablaDatosEmpresa[[#This Row],[Tipo_Movimiento]] = "Venta", -TablaDatosEmpresa[[#This Row],[Cantidad]] * TablaDatosEmpresa[[#This Row],[Precio_Venta_Unitario]], 0)</f>
        <v>0</v>
      </c>
      <c r="L363" s="3">
        <f>AVERAGEIF(TablaDatosEmpresa[Nombre_Producto],TablaDatosEmpresa[[#This Row],[Nombre_Producto]],TablaDatosEmpresa[Costo_Unitario])</f>
        <v>66.956770642201846</v>
      </c>
      <c r="M363" s="3">
        <f>IF(TablaDatosEmpresa[[#This Row],[Tipo_Movimiento]] = "Venta", -TablaDatosEmpresa[[#This Row],[Cantidad]] * TablaDatosEmpresa[[#This Row],[CosteAdquisicionPromedio]], 0)</f>
        <v>0</v>
      </c>
      <c r="N363" s="3">
        <f>TablaDatosEmpresa[[#This Row],[Ingresos]]-TablaDatosEmpresa[[#This Row],[Coste_Vemta]]</f>
        <v>0</v>
      </c>
    </row>
    <row r="364" spans="1:14" x14ac:dyDescent="0.3">
      <c r="A364">
        <v>363</v>
      </c>
      <c r="B364" s="1">
        <v>44615</v>
      </c>
      <c r="C364" t="s">
        <v>24</v>
      </c>
      <c r="D364" t="s">
        <v>14</v>
      </c>
      <c r="E364" t="s">
        <v>41</v>
      </c>
      <c r="F364">
        <v>214</v>
      </c>
      <c r="G364" s="3">
        <v>86.85</v>
      </c>
      <c r="H364" s="3">
        <v>0</v>
      </c>
      <c r="I364" t="s">
        <v>24</v>
      </c>
      <c r="J364" t="s">
        <v>36</v>
      </c>
      <c r="K364" s="3">
        <f>IF(TablaDatosEmpresa[[#This Row],[Tipo_Movimiento]] = "Venta", -TablaDatosEmpresa[[#This Row],[Cantidad]] * TablaDatosEmpresa[[#This Row],[Precio_Venta_Unitario]], 0)</f>
        <v>0</v>
      </c>
      <c r="L364" s="3">
        <f>AVERAGEIF(TablaDatosEmpresa[Nombre_Producto],TablaDatosEmpresa[[#This Row],[Nombre_Producto]],TablaDatosEmpresa[Costo_Unitario])</f>
        <v>38.917210440456756</v>
      </c>
      <c r="M364" s="3">
        <f>IF(TablaDatosEmpresa[[#This Row],[Tipo_Movimiento]] = "Venta", -TablaDatosEmpresa[[#This Row],[Cantidad]] * TablaDatosEmpresa[[#This Row],[CosteAdquisicionPromedio]], 0)</f>
        <v>0</v>
      </c>
      <c r="N364" s="3">
        <f>TablaDatosEmpresa[[#This Row],[Ingresos]]-TablaDatosEmpresa[[#This Row],[Coste_Vemta]]</f>
        <v>0</v>
      </c>
    </row>
    <row r="365" spans="1:14" x14ac:dyDescent="0.3">
      <c r="A365">
        <v>364</v>
      </c>
      <c r="B365" s="1">
        <v>44615</v>
      </c>
      <c r="C365" t="s">
        <v>10</v>
      </c>
      <c r="D365" t="s">
        <v>25</v>
      </c>
      <c r="E365" t="s">
        <v>43</v>
      </c>
      <c r="F365">
        <v>-26</v>
      </c>
      <c r="G365" s="3">
        <v>0</v>
      </c>
      <c r="H365" s="3">
        <v>95.49</v>
      </c>
      <c r="I365" t="s">
        <v>10</v>
      </c>
      <c r="J365" t="s">
        <v>31</v>
      </c>
      <c r="K365" s="3">
        <f>IF(TablaDatosEmpresa[[#This Row],[Tipo_Movimiento]] = "Venta", -TablaDatosEmpresa[[#This Row],[Cantidad]] * TablaDatosEmpresa[[#This Row],[Precio_Venta_Unitario]], 0)</f>
        <v>2482.7399999999998</v>
      </c>
      <c r="L365" s="3">
        <f>AVERAGEIF(TablaDatosEmpresa[Nombre_Producto],TablaDatosEmpresa[[#This Row],[Nombre_Producto]],TablaDatosEmpresa[Costo_Unitario])</f>
        <v>18.458651685393257</v>
      </c>
      <c r="M365" s="3">
        <f>IF(TablaDatosEmpresa[[#This Row],[Tipo_Movimiento]] = "Venta", -TablaDatosEmpresa[[#This Row],[Cantidad]] * TablaDatosEmpresa[[#This Row],[CosteAdquisicionPromedio]], 0)</f>
        <v>479.92494382022466</v>
      </c>
      <c r="N365" s="3">
        <f>TablaDatosEmpresa[[#This Row],[Ingresos]]-TablaDatosEmpresa[[#This Row],[Coste_Vemta]]</f>
        <v>2002.8150561797752</v>
      </c>
    </row>
    <row r="366" spans="1:14" x14ac:dyDescent="0.3">
      <c r="A366">
        <v>365</v>
      </c>
      <c r="B366" s="1">
        <v>44615</v>
      </c>
      <c r="C366" t="s">
        <v>10</v>
      </c>
      <c r="D366" t="s">
        <v>21</v>
      </c>
      <c r="E366" t="s">
        <v>22</v>
      </c>
      <c r="F366">
        <v>-7</v>
      </c>
      <c r="G366" s="3">
        <v>0</v>
      </c>
      <c r="H366" s="3">
        <v>60.49</v>
      </c>
      <c r="I366" t="s">
        <v>10</v>
      </c>
      <c r="J366" t="s">
        <v>13</v>
      </c>
      <c r="K366" s="3">
        <f>IF(TablaDatosEmpresa[[#This Row],[Tipo_Movimiento]] = "Venta", -TablaDatosEmpresa[[#This Row],[Cantidad]] * TablaDatosEmpresa[[#This Row],[Precio_Venta_Unitario]], 0)</f>
        <v>423.43</v>
      </c>
      <c r="L366" s="3">
        <f>AVERAGEIF(TablaDatosEmpresa[Nombre_Producto],TablaDatosEmpresa[[#This Row],[Nombre_Producto]],TablaDatosEmpresa[Costo_Unitario])</f>
        <v>10.520482758620702</v>
      </c>
      <c r="M366" s="3">
        <f>IF(TablaDatosEmpresa[[#This Row],[Tipo_Movimiento]] = "Venta", -TablaDatosEmpresa[[#This Row],[Cantidad]] * TablaDatosEmpresa[[#This Row],[CosteAdquisicionPromedio]], 0)</f>
        <v>73.643379310344912</v>
      </c>
      <c r="N366" s="3">
        <f>TablaDatosEmpresa[[#This Row],[Ingresos]]-TablaDatosEmpresa[[#This Row],[Coste_Vemta]]</f>
        <v>349.78662068965508</v>
      </c>
    </row>
    <row r="367" spans="1:14" x14ac:dyDescent="0.3">
      <c r="A367">
        <v>366</v>
      </c>
      <c r="B367" s="1">
        <v>44615</v>
      </c>
      <c r="C367" t="s">
        <v>24</v>
      </c>
      <c r="D367" t="s">
        <v>29</v>
      </c>
      <c r="E367" t="s">
        <v>30</v>
      </c>
      <c r="F367">
        <v>221</v>
      </c>
      <c r="G367" s="3">
        <v>35.14</v>
      </c>
      <c r="H367" s="3">
        <v>0</v>
      </c>
      <c r="I367" t="s">
        <v>24</v>
      </c>
      <c r="J367" t="s">
        <v>26</v>
      </c>
      <c r="K367" s="3">
        <f>IF(TablaDatosEmpresa[[#This Row],[Tipo_Movimiento]] = "Venta", -TablaDatosEmpresa[[#This Row],[Cantidad]] * TablaDatosEmpresa[[#This Row],[Precio_Venta_Unitario]], 0)</f>
        <v>0</v>
      </c>
      <c r="L367" s="3">
        <f>AVERAGEIF(TablaDatosEmpresa[Nombre_Producto],TablaDatosEmpresa[[#This Row],[Nombre_Producto]],TablaDatosEmpresa[Costo_Unitario])</f>
        <v>15.49574137931034</v>
      </c>
      <c r="M367" s="3">
        <f>IF(TablaDatosEmpresa[[#This Row],[Tipo_Movimiento]] = "Venta", -TablaDatosEmpresa[[#This Row],[Cantidad]] * TablaDatosEmpresa[[#This Row],[CosteAdquisicionPromedio]], 0)</f>
        <v>0</v>
      </c>
      <c r="N367" s="3">
        <f>TablaDatosEmpresa[[#This Row],[Ingresos]]-TablaDatosEmpresa[[#This Row],[Coste_Vemta]]</f>
        <v>0</v>
      </c>
    </row>
    <row r="368" spans="1:14" x14ac:dyDescent="0.3">
      <c r="A368">
        <v>367</v>
      </c>
      <c r="B368" s="1">
        <v>44615</v>
      </c>
      <c r="C368" t="s">
        <v>10</v>
      </c>
      <c r="D368" t="s">
        <v>19</v>
      </c>
      <c r="E368" t="s">
        <v>20</v>
      </c>
      <c r="F368">
        <v>-48</v>
      </c>
      <c r="G368" s="3">
        <v>0</v>
      </c>
      <c r="H368" s="3">
        <v>297.18</v>
      </c>
      <c r="I368" t="s">
        <v>10</v>
      </c>
      <c r="J368" t="s">
        <v>15</v>
      </c>
      <c r="K368" s="3">
        <f>IF(TablaDatosEmpresa[[#This Row],[Tipo_Movimiento]] = "Venta", -TablaDatosEmpresa[[#This Row],[Cantidad]] * TablaDatosEmpresa[[#This Row],[Precio_Venta_Unitario]], 0)</f>
        <v>14264.64</v>
      </c>
      <c r="L368" s="3">
        <f>AVERAGEIF(TablaDatosEmpresa[Nombre_Producto],TablaDatosEmpresa[[#This Row],[Nombre_Producto]],TablaDatosEmpresa[Costo_Unitario])</f>
        <v>66.956770642201846</v>
      </c>
      <c r="M368" s="3">
        <f>IF(TablaDatosEmpresa[[#This Row],[Tipo_Movimiento]] = "Venta", -TablaDatosEmpresa[[#This Row],[Cantidad]] * TablaDatosEmpresa[[#This Row],[CosteAdquisicionPromedio]], 0)</f>
        <v>3213.9249908256888</v>
      </c>
      <c r="N368" s="3">
        <f>TablaDatosEmpresa[[#This Row],[Ingresos]]-TablaDatosEmpresa[[#This Row],[Coste_Vemta]]</f>
        <v>11050.71500917431</v>
      </c>
    </row>
    <row r="369" spans="1:14" x14ac:dyDescent="0.3">
      <c r="A369">
        <v>368</v>
      </c>
      <c r="B369" s="1">
        <v>44615</v>
      </c>
      <c r="C369" t="s">
        <v>10</v>
      </c>
      <c r="D369" t="s">
        <v>25</v>
      </c>
      <c r="E369" t="s">
        <v>43</v>
      </c>
      <c r="F369">
        <v>-33</v>
      </c>
      <c r="G369" s="3">
        <v>0</v>
      </c>
      <c r="H369" s="3">
        <v>95.33</v>
      </c>
      <c r="I369" t="s">
        <v>10</v>
      </c>
      <c r="J369" t="s">
        <v>23</v>
      </c>
      <c r="K369" s="3">
        <f>IF(TablaDatosEmpresa[[#This Row],[Tipo_Movimiento]] = "Venta", -TablaDatosEmpresa[[#This Row],[Cantidad]] * TablaDatosEmpresa[[#This Row],[Precio_Venta_Unitario]], 0)</f>
        <v>3145.89</v>
      </c>
      <c r="L369" s="3">
        <f>AVERAGEIF(TablaDatosEmpresa[Nombre_Producto],TablaDatosEmpresa[[#This Row],[Nombre_Producto]],TablaDatosEmpresa[Costo_Unitario])</f>
        <v>18.458651685393257</v>
      </c>
      <c r="M369" s="3">
        <f>IF(TablaDatosEmpresa[[#This Row],[Tipo_Movimiento]] = "Venta", -TablaDatosEmpresa[[#This Row],[Cantidad]] * TablaDatosEmpresa[[#This Row],[CosteAdquisicionPromedio]], 0)</f>
        <v>609.13550561797751</v>
      </c>
      <c r="N369" s="3">
        <f>TablaDatosEmpresa[[#This Row],[Ingresos]]-TablaDatosEmpresa[[#This Row],[Coste_Vemta]]</f>
        <v>2536.7544943820221</v>
      </c>
    </row>
    <row r="370" spans="1:14" x14ac:dyDescent="0.3">
      <c r="A370">
        <v>369</v>
      </c>
      <c r="B370" s="1">
        <v>44616</v>
      </c>
      <c r="C370" t="s">
        <v>24</v>
      </c>
      <c r="D370" t="s">
        <v>29</v>
      </c>
      <c r="E370" t="s">
        <v>30</v>
      </c>
      <c r="F370">
        <v>76</v>
      </c>
      <c r="G370" s="3">
        <v>36.36</v>
      </c>
      <c r="H370" s="3">
        <v>0</v>
      </c>
      <c r="I370" t="s">
        <v>24</v>
      </c>
      <c r="J370" t="s">
        <v>28</v>
      </c>
      <c r="K370" s="3">
        <f>IF(TablaDatosEmpresa[[#This Row],[Tipo_Movimiento]] = "Venta", -TablaDatosEmpresa[[#This Row],[Cantidad]] * TablaDatosEmpresa[[#This Row],[Precio_Venta_Unitario]], 0)</f>
        <v>0</v>
      </c>
      <c r="L370" s="3">
        <f>AVERAGEIF(TablaDatosEmpresa[Nombre_Producto],TablaDatosEmpresa[[#This Row],[Nombre_Producto]],TablaDatosEmpresa[Costo_Unitario])</f>
        <v>15.49574137931034</v>
      </c>
      <c r="M370" s="3">
        <f>IF(TablaDatosEmpresa[[#This Row],[Tipo_Movimiento]] = "Venta", -TablaDatosEmpresa[[#This Row],[Cantidad]] * TablaDatosEmpresa[[#This Row],[CosteAdquisicionPromedio]], 0)</f>
        <v>0</v>
      </c>
      <c r="N370" s="3">
        <f>TablaDatosEmpresa[[#This Row],[Ingresos]]-TablaDatosEmpresa[[#This Row],[Coste_Vemta]]</f>
        <v>0</v>
      </c>
    </row>
    <row r="371" spans="1:14" x14ac:dyDescent="0.3">
      <c r="A371">
        <v>370</v>
      </c>
      <c r="B371" s="1">
        <v>44616</v>
      </c>
      <c r="C371" t="s">
        <v>10</v>
      </c>
      <c r="D371" t="s">
        <v>14</v>
      </c>
      <c r="E371" t="s">
        <v>41</v>
      </c>
      <c r="F371">
        <v>-6</v>
      </c>
      <c r="G371" s="3">
        <v>0</v>
      </c>
      <c r="H371" s="3">
        <v>159.52000000000001</v>
      </c>
      <c r="I371" t="s">
        <v>10</v>
      </c>
      <c r="J371" t="s">
        <v>15</v>
      </c>
      <c r="K371" s="3">
        <f>IF(TablaDatosEmpresa[[#This Row],[Tipo_Movimiento]] = "Venta", -TablaDatosEmpresa[[#This Row],[Cantidad]] * TablaDatosEmpresa[[#This Row],[Precio_Venta_Unitario]], 0)</f>
        <v>957.12000000000012</v>
      </c>
      <c r="L371" s="3">
        <f>AVERAGEIF(TablaDatosEmpresa[Nombre_Producto],TablaDatosEmpresa[[#This Row],[Nombre_Producto]],TablaDatosEmpresa[Costo_Unitario])</f>
        <v>38.917210440456756</v>
      </c>
      <c r="M371" s="3">
        <f>IF(TablaDatosEmpresa[[#This Row],[Tipo_Movimiento]] = "Venta", -TablaDatosEmpresa[[#This Row],[Cantidad]] * TablaDatosEmpresa[[#This Row],[CosteAdquisicionPromedio]], 0)</f>
        <v>233.50326264274054</v>
      </c>
      <c r="N371" s="3">
        <f>TablaDatosEmpresa[[#This Row],[Ingresos]]-TablaDatosEmpresa[[#This Row],[Coste_Vemta]]</f>
        <v>723.61673735725958</v>
      </c>
    </row>
    <row r="372" spans="1:14" x14ac:dyDescent="0.3">
      <c r="A372">
        <v>371</v>
      </c>
      <c r="B372" s="1">
        <v>44616</v>
      </c>
      <c r="C372" t="s">
        <v>10</v>
      </c>
      <c r="D372" t="s">
        <v>34</v>
      </c>
      <c r="E372" t="s">
        <v>45</v>
      </c>
      <c r="F372">
        <v>-11</v>
      </c>
      <c r="G372" s="3">
        <v>0</v>
      </c>
      <c r="H372" s="3">
        <v>348.46</v>
      </c>
      <c r="I372" t="s">
        <v>10</v>
      </c>
      <c r="J372" t="s">
        <v>23</v>
      </c>
      <c r="K372" s="3">
        <f>IF(TablaDatosEmpresa[[#This Row],[Tipo_Movimiento]] = "Venta", -TablaDatosEmpresa[[#This Row],[Cantidad]] * TablaDatosEmpresa[[#This Row],[Precio_Venta_Unitario]], 0)</f>
        <v>3833.06</v>
      </c>
      <c r="L372" s="3">
        <f>AVERAGEIF(TablaDatosEmpresa[Nombre_Producto],TablaDatosEmpresa[[#This Row],[Nombre_Producto]],TablaDatosEmpresa[Costo_Unitario])</f>
        <v>81.910562499999997</v>
      </c>
      <c r="M372" s="3">
        <f>IF(TablaDatosEmpresa[[#This Row],[Tipo_Movimiento]] = "Venta", -TablaDatosEmpresa[[#This Row],[Cantidad]] * TablaDatosEmpresa[[#This Row],[CosteAdquisicionPromedio]], 0)</f>
        <v>901.0161875</v>
      </c>
      <c r="N372" s="3">
        <f>TablaDatosEmpresa[[#This Row],[Ingresos]]-TablaDatosEmpresa[[#This Row],[Coste_Vemta]]</f>
        <v>2932.0438125000001</v>
      </c>
    </row>
    <row r="373" spans="1:14" x14ac:dyDescent="0.3">
      <c r="A373">
        <v>372</v>
      </c>
      <c r="B373" s="1">
        <v>44616</v>
      </c>
      <c r="C373" t="s">
        <v>10</v>
      </c>
      <c r="D373" t="s">
        <v>19</v>
      </c>
      <c r="E373" t="s">
        <v>20</v>
      </c>
      <c r="F373">
        <v>-11</v>
      </c>
      <c r="G373" s="3">
        <v>0</v>
      </c>
      <c r="H373" s="3">
        <v>301.45</v>
      </c>
      <c r="I373" t="s">
        <v>10</v>
      </c>
      <c r="J373" t="s">
        <v>35</v>
      </c>
      <c r="K373" s="3">
        <f>IF(TablaDatosEmpresa[[#This Row],[Tipo_Movimiento]] = "Venta", -TablaDatosEmpresa[[#This Row],[Cantidad]] * TablaDatosEmpresa[[#This Row],[Precio_Venta_Unitario]], 0)</f>
        <v>3315.95</v>
      </c>
      <c r="L373" s="3">
        <f>AVERAGEIF(TablaDatosEmpresa[Nombre_Producto],TablaDatosEmpresa[[#This Row],[Nombre_Producto]],TablaDatosEmpresa[Costo_Unitario])</f>
        <v>66.956770642201846</v>
      </c>
      <c r="M373" s="3">
        <f>IF(TablaDatosEmpresa[[#This Row],[Tipo_Movimiento]] = "Venta", -TablaDatosEmpresa[[#This Row],[Cantidad]] * TablaDatosEmpresa[[#This Row],[CosteAdquisicionPromedio]], 0)</f>
        <v>736.52447706422026</v>
      </c>
      <c r="N373" s="3">
        <f>TablaDatosEmpresa[[#This Row],[Ingresos]]-TablaDatosEmpresa[[#This Row],[Coste_Vemta]]</f>
        <v>2579.4255229357796</v>
      </c>
    </row>
    <row r="374" spans="1:14" x14ac:dyDescent="0.3">
      <c r="A374">
        <v>373</v>
      </c>
      <c r="B374" s="1">
        <v>44616</v>
      </c>
      <c r="C374" t="s">
        <v>10</v>
      </c>
      <c r="D374" t="s">
        <v>17</v>
      </c>
      <c r="E374" t="s">
        <v>42</v>
      </c>
      <c r="F374">
        <v>-19</v>
      </c>
      <c r="G374" s="3">
        <v>0</v>
      </c>
      <c r="H374" s="3">
        <v>902.72</v>
      </c>
      <c r="I374" t="s">
        <v>10</v>
      </c>
      <c r="J374" t="s">
        <v>31</v>
      </c>
      <c r="K374" s="3">
        <f>IF(TablaDatosEmpresa[[#This Row],[Tipo_Movimiento]] = "Venta", -TablaDatosEmpresa[[#This Row],[Cantidad]] * TablaDatosEmpresa[[#This Row],[Precio_Venta_Unitario]], 0)</f>
        <v>17151.68</v>
      </c>
      <c r="L374" s="3">
        <f>AVERAGEIF(TablaDatosEmpresa[Nombre_Producto],TablaDatosEmpresa[[#This Row],[Nombre_Producto]],TablaDatosEmpresa[Costo_Unitario])</f>
        <v>206.67616747181975</v>
      </c>
      <c r="M374" s="3">
        <f>IF(TablaDatosEmpresa[[#This Row],[Tipo_Movimiento]] = "Venta", -TablaDatosEmpresa[[#This Row],[Cantidad]] * TablaDatosEmpresa[[#This Row],[CosteAdquisicionPromedio]], 0)</f>
        <v>3926.8471819645752</v>
      </c>
      <c r="N374" s="3">
        <f>TablaDatosEmpresa[[#This Row],[Ingresos]]-TablaDatosEmpresa[[#This Row],[Coste_Vemta]]</f>
        <v>13224.832818035426</v>
      </c>
    </row>
    <row r="375" spans="1:14" x14ac:dyDescent="0.3">
      <c r="A375">
        <v>374</v>
      </c>
      <c r="B375" s="1">
        <v>44616</v>
      </c>
      <c r="C375" t="s">
        <v>24</v>
      </c>
      <c r="D375" t="s">
        <v>32</v>
      </c>
      <c r="E375" t="s">
        <v>33</v>
      </c>
      <c r="F375">
        <v>300</v>
      </c>
      <c r="G375" s="3">
        <v>119.3</v>
      </c>
      <c r="H375" s="3">
        <v>0</v>
      </c>
      <c r="I375" t="s">
        <v>24</v>
      </c>
      <c r="J375" t="s">
        <v>28</v>
      </c>
      <c r="K375" s="3">
        <f>IF(TablaDatosEmpresa[[#This Row],[Tipo_Movimiento]] = "Venta", -TablaDatosEmpresa[[#This Row],[Cantidad]] * TablaDatosEmpresa[[#This Row],[Precio_Venta_Unitario]], 0)</f>
        <v>0</v>
      </c>
      <c r="L375" s="3">
        <f>AVERAGEIF(TablaDatosEmpresa[Nombre_Producto],TablaDatosEmpresa[[#This Row],[Nombre_Producto]],TablaDatosEmpresa[Costo_Unitario])</f>
        <v>54.214840425531932</v>
      </c>
      <c r="M375" s="3">
        <f>IF(TablaDatosEmpresa[[#This Row],[Tipo_Movimiento]] = "Venta", -TablaDatosEmpresa[[#This Row],[Cantidad]] * TablaDatosEmpresa[[#This Row],[CosteAdquisicionPromedio]], 0)</f>
        <v>0</v>
      </c>
      <c r="N375" s="3">
        <f>TablaDatosEmpresa[[#This Row],[Ingresos]]-TablaDatosEmpresa[[#This Row],[Coste_Vemta]]</f>
        <v>0</v>
      </c>
    </row>
    <row r="376" spans="1:14" x14ac:dyDescent="0.3">
      <c r="A376">
        <v>375</v>
      </c>
      <c r="B376" s="1">
        <v>44616</v>
      </c>
      <c r="C376" t="s">
        <v>24</v>
      </c>
      <c r="D376" t="s">
        <v>32</v>
      </c>
      <c r="E376" t="s">
        <v>33</v>
      </c>
      <c r="F376">
        <v>109</v>
      </c>
      <c r="G376" s="3">
        <v>121.88</v>
      </c>
      <c r="H376" s="3">
        <v>0</v>
      </c>
      <c r="I376" t="s">
        <v>24</v>
      </c>
      <c r="J376" t="s">
        <v>26</v>
      </c>
      <c r="K376" s="3">
        <f>IF(TablaDatosEmpresa[[#This Row],[Tipo_Movimiento]] = "Venta", -TablaDatosEmpresa[[#This Row],[Cantidad]] * TablaDatosEmpresa[[#This Row],[Precio_Venta_Unitario]], 0)</f>
        <v>0</v>
      </c>
      <c r="L376" s="3">
        <f>AVERAGEIF(TablaDatosEmpresa[Nombre_Producto],TablaDatosEmpresa[[#This Row],[Nombre_Producto]],TablaDatosEmpresa[Costo_Unitario])</f>
        <v>54.214840425531932</v>
      </c>
      <c r="M376" s="3">
        <f>IF(TablaDatosEmpresa[[#This Row],[Tipo_Movimiento]] = "Venta", -TablaDatosEmpresa[[#This Row],[Cantidad]] * TablaDatosEmpresa[[#This Row],[CosteAdquisicionPromedio]], 0)</f>
        <v>0</v>
      </c>
      <c r="N376" s="3">
        <f>TablaDatosEmpresa[[#This Row],[Ingresos]]-TablaDatosEmpresa[[#This Row],[Coste_Vemta]]</f>
        <v>0</v>
      </c>
    </row>
    <row r="377" spans="1:14" x14ac:dyDescent="0.3">
      <c r="A377">
        <v>376</v>
      </c>
      <c r="B377" s="1">
        <v>44617</v>
      </c>
      <c r="C377" t="s">
        <v>10</v>
      </c>
      <c r="D377" t="s">
        <v>14</v>
      </c>
      <c r="E377" t="s">
        <v>41</v>
      </c>
      <c r="F377">
        <v>-22</v>
      </c>
      <c r="G377" s="3">
        <v>0</v>
      </c>
      <c r="H377" s="3">
        <v>161.36000000000001</v>
      </c>
      <c r="I377" t="s">
        <v>10</v>
      </c>
      <c r="J377" t="s">
        <v>13</v>
      </c>
      <c r="K377" s="3">
        <f>IF(TablaDatosEmpresa[[#This Row],[Tipo_Movimiento]] = "Venta", -TablaDatosEmpresa[[#This Row],[Cantidad]] * TablaDatosEmpresa[[#This Row],[Precio_Venta_Unitario]], 0)</f>
        <v>3549.92</v>
      </c>
      <c r="L377" s="3">
        <f>AVERAGEIF(TablaDatosEmpresa[Nombre_Producto],TablaDatosEmpresa[[#This Row],[Nombre_Producto]],TablaDatosEmpresa[Costo_Unitario])</f>
        <v>38.917210440456756</v>
      </c>
      <c r="M377" s="3">
        <f>IF(TablaDatosEmpresa[[#This Row],[Tipo_Movimiento]] = "Venta", -TablaDatosEmpresa[[#This Row],[Cantidad]] * TablaDatosEmpresa[[#This Row],[CosteAdquisicionPromedio]], 0)</f>
        <v>856.17862969004864</v>
      </c>
      <c r="N377" s="3">
        <f>TablaDatosEmpresa[[#This Row],[Ingresos]]-TablaDatosEmpresa[[#This Row],[Coste_Vemta]]</f>
        <v>2693.7413703099514</v>
      </c>
    </row>
    <row r="378" spans="1:14" x14ac:dyDescent="0.3">
      <c r="A378">
        <v>377</v>
      </c>
      <c r="B378" s="1">
        <v>44617</v>
      </c>
      <c r="C378" t="s">
        <v>16</v>
      </c>
      <c r="D378" t="s">
        <v>17</v>
      </c>
      <c r="E378" t="s">
        <v>42</v>
      </c>
      <c r="F378">
        <v>78</v>
      </c>
      <c r="G378" s="3">
        <v>442.53</v>
      </c>
      <c r="H378" s="3">
        <v>0</v>
      </c>
      <c r="I378" t="s">
        <v>46</v>
      </c>
      <c r="J378" t="s">
        <v>18</v>
      </c>
      <c r="K378" s="3">
        <f>IF(TablaDatosEmpresa[[#This Row],[Tipo_Movimiento]] = "Venta", -TablaDatosEmpresa[[#This Row],[Cantidad]] * TablaDatosEmpresa[[#This Row],[Precio_Venta_Unitario]], 0)</f>
        <v>0</v>
      </c>
      <c r="L378" s="3">
        <f>AVERAGEIF(TablaDatosEmpresa[Nombre_Producto],TablaDatosEmpresa[[#This Row],[Nombre_Producto]],TablaDatosEmpresa[Costo_Unitario])</f>
        <v>206.67616747181975</v>
      </c>
      <c r="M378" s="3">
        <f>IF(TablaDatosEmpresa[[#This Row],[Tipo_Movimiento]] = "Venta", -TablaDatosEmpresa[[#This Row],[Cantidad]] * TablaDatosEmpresa[[#This Row],[CosteAdquisicionPromedio]], 0)</f>
        <v>0</v>
      </c>
      <c r="N378" s="3">
        <f>TablaDatosEmpresa[[#This Row],[Ingresos]]-TablaDatosEmpresa[[#This Row],[Coste_Vemta]]</f>
        <v>0</v>
      </c>
    </row>
    <row r="379" spans="1:14" x14ac:dyDescent="0.3">
      <c r="A379">
        <v>378</v>
      </c>
      <c r="B379" s="1">
        <v>44617</v>
      </c>
      <c r="C379" t="s">
        <v>10</v>
      </c>
      <c r="D379" t="s">
        <v>25</v>
      </c>
      <c r="E379" t="s">
        <v>43</v>
      </c>
      <c r="F379">
        <v>-5</v>
      </c>
      <c r="G379" s="3">
        <v>0</v>
      </c>
      <c r="H379" s="3">
        <v>94.73</v>
      </c>
      <c r="I379" t="s">
        <v>10</v>
      </c>
      <c r="J379" t="s">
        <v>35</v>
      </c>
      <c r="K379" s="3">
        <f>IF(TablaDatosEmpresa[[#This Row],[Tipo_Movimiento]] = "Venta", -TablaDatosEmpresa[[#This Row],[Cantidad]] * TablaDatosEmpresa[[#This Row],[Precio_Venta_Unitario]], 0)</f>
        <v>473.65000000000003</v>
      </c>
      <c r="L379" s="3">
        <f>AVERAGEIF(TablaDatosEmpresa[Nombre_Producto],TablaDatosEmpresa[[#This Row],[Nombre_Producto]],TablaDatosEmpresa[Costo_Unitario])</f>
        <v>18.458651685393257</v>
      </c>
      <c r="M379" s="3">
        <f>IF(TablaDatosEmpresa[[#This Row],[Tipo_Movimiento]] = "Venta", -TablaDatosEmpresa[[#This Row],[Cantidad]] * TablaDatosEmpresa[[#This Row],[CosteAdquisicionPromedio]], 0)</f>
        <v>92.293258426966275</v>
      </c>
      <c r="N379" s="3">
        <f>TablaDatosEmpresa[[#This Row],[Ingresos]]-TablaDatosEmpresa[[#This Row],[Coste_Vemta]]</f>
        <v>381.35674157303379</v>
      </c>
    </row>
    <row r="380" spans="1:14" x14ac:dyDescent="0.3">
      <c r="A380">
        <v>379</v>
      </c>
      <c r="B380" s="1">
        <v>44617</v>
      </c>
      <c r="C380" t="s">
        <v>10</v>
      </c>
      <c r="D380" t="s">
        <v>34</v>
      </c>
      <c r="E380" t="s">
        <v>45</v>
      </c>
      <c r="F380">
        <v>-5</v>
      </c>
      <c r="G380" s="3">
        <v>0</v>
      </c>
      <c r="H380" s="3">
        <v>349.09</v>
      </c>
      <c r="I380" t="s">
        <v>10</v>
      </c>
      <c r="J380" t="s">
        <v>23</v>
      </c>
      <c r="K380" s="3">
        <f>IF(TablaDatosEmpresa[[#This Row],[Tipo_Movimiento]] = "Venta", -TablaDatosEmpresa[[#This Row],[Cantidad]] * TablaDatosEmpresa[[#This Row],[Precio_Venta_Unitario]], 0)</f>
        <v>1745.4499999999998</v>
      </c>
      <c r="L380" s="3">
        <f>AVERAGEIF(TablaDatosEmpresa[Nombre_Producto],TablaDatosEmpresa[[#This Row],[Nombre_Producto]],TablaDatosEmpresa[Costo_Unitario])</f>
        <v>81.910562499999997</v>
      </c>
      <c r="M380" s="3">
        <f>IF(TablaDatosEmpresa[[#This Row],[Tipo_Movimiento]] = "Venta", -TablaDatosEmpresa[[#This Row],[Cantidad]] * TablaDatosEmpresa[[#This Row],[CosteAdquisicionPromedio]], 0)</f>
        <v>409.55281249999996</v>
      </c>
      <c r="N380" s="3">
        <f>TablaDatosEmpresa[[#This Row],[Ingresos]]-TablaDatosEmpresa[[#This Row],[Coste_Vemta]]</f>
        <v>1335.8971874999997</v>
      </c>
    </row>
    <row r="381" spans="1:14" x14ac:dyDescent="0.3">
      <c r="A381">
        <v>380</v>
      </c>
      <c r="B381" s="1">
        <v>44617</v>
      </c>
      <c r="C381" t="s">
        <v>10</v>
      </c>
      <c r="D381" t="s">
        <v>21</v>
      </c>
      <c r="E381" t="s">
        <v>22</v>
      </c>
      <c r="F381">
        <v>-31</v>
      </c>
      <c r="G381" s="3">
        <v>0</v>
      </c>
      <c r="H381" s="3">
        <v>59.97</v>
      </c>
      <c r="I381" t="s">
        <v>10</v>
      </c>
      <c r="J381" t="s">
        <v>23</v>
      </c>
      <c r="K381" s="3">
        <f>IF(TablaDatosEmpresa[[#This Row],[Tipo_Movimiento]] = "Venta", -TablaDatosEmpresa[[#This Row],[Cantidad]] * TablaDatosEmpresa[[#This Row],[Precio_Venta_Unitario]], 0)</f>
        <v>1859.07</v>
      </c>
      <c r="L381" s="3">
        <f>AVERAGEIF(TablaDatosEmpresa[Nombre_Producto],TablaDatosEmpresa[[#This Row],[Nombre_Producto]],TablaDatosEmpresa[Costo_Unitario])</f>
        <v>10.520482758620702</v>
      </c>
      <c r="M381" s="3">
        <f>IF(TablaDatosEmpresa[[#This Row],[Tipo_Movimiento]] = "Venta", -TablaDatosEmpresa[[#This Row],[Cantidad]] * TablaDatosEmpresa[[#This Row],[CosteAdquisicionPromedio]], 0)</f>
        <v>326.13496551724177</v>
      </c>
      <c r="N381" s="3">
        <f>TablaDatosEmpresa[[#This Row],[Ingresos]]-TablaDatosEmpresa[[#This Row],[Coste_Vemta]]</f>
        <v>1532.9350344827581</v>
      </c>
    </row>
    <row r="382" spans="1:14" x14ac:dyDescent="0.3">
      <c r="A382">
        <v>381</v>
      </c>
      <c r="B382" s="1">
        <v>44617</v>
      </c>
      <c r="C382" t="s">
        <v>10</v>
      </c>
      <c r="D382" t="s">
        <v>32</v>
      </c>
      <c r="E382" t="s">
        <v>33</v>
      </c>
      <c r="F382">
        <v>-27</v>
      </c>
      <c r="G382" s="3">
        <v>0</v>
      </c>
      <c r="H382" s="3">
        <v>218.91</v>
      </c>
      <c r="I382" t="s">
        <v>10</v>
      </c>
      <c r="J382" t="s">
        <v>35</v>
      </c>
      <c r="K382" s="3">
        <f>IF(TablaDatosEmpresa[[#This Row],[Tipo_Movimiento]] = "Venta", -TablaDatosEmpresa[[#This Row],[Cantidad]] * TablaDatosEmpresa[[#This Row],[Precio_Venta_Unitario]], 0)</f>
        <v>5910.57</v>
      </c>
      <c r="L382" s="3">
        <f>AVERAGEIF(TablaDatosEmpresa[Nombre_Producto],TablaDatosEmpresa[[#This Row],[Nombre_Producto]],TablaDatosEmpresa[Costo_Unitario])</f>
        <v>54.214840425531932</v>
      </c>
      <c r="M382" s="3">
        <f>IF(TablaDatosEmpresa[[#This Row],[Tipo_Movimiento]] = "Venta", -TablaDatosEmpresa[[#This Row],[Cantidad]] * TablaDatosEmpresa[[#This Row],[CosteAdquisicionPromedio]], 0)</f>
        <v>1463.8006914893622</v>
      </c>
      <c r="N382" s="3">
        <f>TablaDatosEmpresa[[#This Row],[Ingresos]]-TablaDatosEmpresa[[#This Row],[Coste_Vemta]]</f>
        <v>4446.7693085106375</v>
      </c>
    </row>
    <row r="383" spans="1:14" x14ac:dyDescent="0.3">
      <c r="A383">
        <v>382</v>
      </c>
      <c r="B383" s="1">
        <v>44617</v>
      </c>
      <c r="C383" t="s">
        <v>10</v>
      </c>
      <c r="D383" t="s">
        <v>34</v>
      </c>
      <c r="E383" t="s">
        <v>45</v>
      </c>
      <c r="F383">
        <v>-16</v>
      </c>
      <c r="G383" s="3">
        <v>0</v>
      </c>
      <c r="H383" s="3">
        <v>351.45</v>
      </c>
      <c r="I383" t="s">
        <v>10</v>
      </c>
      <c r="J383" t="s">
        <v>31</v>
      </c>
      <c r="K383" s="3">
        <f>IF(TablaDatosEmpresa[[#This Row],[Tipo_Movimiento]] = "Venta", -TablaDatosEmpresa[[#This Row],[Cantidad]] * TablaDatosEmpresa[[#This Row],[Precio_Venta_Unitario]], 0)</f>
        <v>5623.2</v>
      </c>
      <c r="L383" s="3">
        <f>AVERAGEIF(TablaDatosEmpresa[Nombre_Producto],TablaDatosEmpresa[[#This Row],[Nombre_Producto]],TablaDatosEmpresa[Costo_Unitario])</f>
        <v>81.910562499999997</v>
      </c>
      <c r="M383" s="3">
        <f>IF(TablaDatosEmpresa[[#This Row],[Tipo_Movimiento]] = "Venta", -TablaDatosEmpresa[[#This Row],[Cantidad]] * TablaDatosEmpresa[[#This Row],[CosteAdquisicionPromedio]], 0)</f>
        <v>1310.569</v>
      </c>
      <c r="N383" s="3">
        <f>TablaDatosEmpresa[[#This Row],[Ingresos]]-TablaDatosEmpresa[[#This Row],[Coste_Vemta]]</f>
        <v>4312.6309999999994</v>
      </c>
    </row>
    <row r="384" spans="1:14" x14ac:dyDescent="0.3">
      <c r="A384">
        <v>383</v>
      </c>
      <c r="B384" s="1">
        <v>44618</v>
      </c>
      <c r="C384" t="s">
        <v>10</v>
      </c>
      <c r="D384" t="s">
        <v>25</v>
      </c>
      <c r="E384" t="s">
        <v>43</v>
      </c>
      <c r="F384">
        <v>-30</v>
      </c>
      <c r="G384" s="3">
        <v>0</v>
      </c>
      <c r="H384" s="3">
        <v>94.06</v>
      </c>
      <c r="I384" t="s">
        <v>10</v>
      </c>
      <c r="J384" t="s">
        <v>15</v>
      </c>
      <c r="K384" s="3">
        <f>IF(TablaDatosEmpresa[[#This Row],[Tipo_Movimiento]] = "Venta", -TablaDatosEmpresa[[#This Row],[Cantidad]] * TablaDatosEmpresa[[#This Row],[Precio_Venta_Unitario]], 0)</f>
        <v>2821.8</v>
      </c>
      <c r="L384" s="3">
        <f>AVERAGEIF(TablaDatosEmpresa[Nombre_Producto],TablaDatosEmpresa[[#This Row],[Nombre_Producto]],TablaDatosEmpresa[Costo_Unitario])</f>
        <v>18.458651685393257</v>
      </c>
      <c r="M384" s="3">
        <f>IF(TablaDatosEmpresa[[#This Row],[Tipo_Movimiento]] = "Venta", -TablaDatosEmpresa[[#This Row],[Cantidad]] * TablaDatosEmpresa[[#This Row],[CosteAdquisicionPromedio]], 0)</f>
        <v>553.75955056179771</v>
      </c>
      <c r="N384" s="3">
        <f>TablaDatosEmpresa[[#This Row],[Ingresos]]-TablaDatosEmpresa[[#This Row],[Coste_Vemta]]</f>
        <v>2268.0404494382024</v>
      </c>
    </row>
    <row r="385" spans="1:14" x14ac:dyDescent="0.3">
      <c r="A385">
        <v>384</v>
      </c>
      <c r="B385" s="1">
        <v>44618</v>
      </c>
      <c r="C385" t="s">
        <v>24</v>
      </c>
      <c r="D385" t="s">
        <v>14</v>
      </c>
      <c r="E385" t="s">
        <v>41</v>
      </c>
      <c r="F385">
        <v>234</v>
      </c>
      <c r="G385" s="3">
        <v>84.11</v>
      </c>
      <c r="H385" s="3">
        <v>0</v>
      </c>
      <c r="I385" t="s">
        <v>24</v>
      </c>
      <c r="J385" t="s">
        <v>28</v>
      </c>
      <c r="K385" s="3">
        <f>IF(TablaDatosEmpresa[[#This Row],[Tipo_Movimiento]] = "Venta", -TablaDatosEmpresa[[#This Row],[Cantidad]] * TablaDatosEmpresa[[#This Row],[Precio_Venta_Unitario]], 0)</f>
        <v>0</v>
      </c>
      <c r="L385" s="3">
        <f>AVERAGEIF(TablaDatosEmpresa[Nombre_Producto],TablaDatosEmpresa[[#This Row],[Nombre_Producto]],TablaDatosEmpresa[Costo_Unitario])</f>
        <v>38.917210440456756</v>
      </c>
      <c r="M385" s="3">
        <f>IF(TablaDatosEmpresa[[#This Row],[Tipo_Movimiento]] = "Venta", -TablaDatosEmpresa[[#This Row],[Cantidad]] * TablaDatosEmpresa[[#This Row],[CosteAdquisicionPromedio]], 0)</f>
        <v>0</v>
      </c>
      <c r="N385" s="3">
        <f>TablaDatosEmpresa[[#This Row],[Ingresos]]-TablaDatosEmpresa[[#This Row],[Coste_Vemta]]</f>
        <v>0</v>
      </c>
    </row>
    <row r="386" spans="1:14" x14ac:dyDescent="0.3">
      <c r="A386">
        <v>385</v>
      </c>
      <c r="B386" s="1">
        <v>44618</v>
      </c>
      <c r="C386" t="s">
        <v>10</v>
      </c>
      <c r="D386" t="s">
        <v>34</v>
      </c>
      <c r="E386" t="s">
        <v>45</v>
      </c>
      <c r="F386">
        <v>-36</v>
      </c>
      <c r="G386" s="3">
        <v>0</v>
      </c>
      <c r="H386" s="3">
        <v>349.65</v>
      </c>
      <c r="I386" t="s">
        <v>10</v>
      </c>
      <c r="J386" t="s">
        <v>15</v>
      </c>
      <c r="K386" s="3">
        <f>IF(TablaDatosEmpresa[[#This Row],[Tipo_Movimiento]] = "Venta", -TablaDatosEmpresa[[#This Row],[Cantidad]] * TablaDatosEmpresa[[#This Row],[Precio_Venta_Unitario]], 0)</f>
        <v>12587.4</v>
      </c>
      <c r="L386" s="3">
        <f>AVERAGEIF(TablaDatosEmpresa[Nombre_Producto],TablaDatosEmpresa[[#This Row],[Nombre_Producto]],TablaDatosEmpresa[Costo_Unitario])</f>
        <v>81.910562499999997</v>
      </c>
      <c r="M386" s="3">
        <f>IF(TablaDatosEmpresa[[#This Row],[Tipo_Movimiento]] = "Venta", -TablaDatosEmpresa[[#This Row],[Cantidad]] * TablaDatosEmpresa[[#This Row],[CosteAdquisicionPromedio]], 0)</f>
        <v>2948.7802499999998</v>
      </c>
      <c r="N386" s="3">
        <f>TablaDatosEmpresa[[#This Row],[Ingresos]]-TablaDatosEmpresa[[#This Row],[Coste_Vemta]]</f>
        <v>9638.6197499999998</v>
      </c>
    </row>
    <row r="387" spans="1:14" x14ac:dyDescent="0.3">
      <c r="A387">
        <v>386</v>
      </c>
      <c r="B387" s="1">
        <v>44618</v>
      </c>
      <c r="C387" t="s">
        <v>24</v>
      </c>
      <c r="D387" t="s">
        <v>32</v>
      </c>
      <c r="E387" t="s">
        <v>33</v>
      </c>
      <c r="F387">
        <v>104</v>
      </c>
      <c r="G387" s="3">
        <v>118.66</v>
      </c>
      <c r="H387" s="3">
        <v>0</v>
      </c>
      <c r="I387" t="s">
        <v>24</v>
      </c>
      <c r="J387" t="s">
        <v>26</v>
      </c>
      <c r="K387" s="3">
        <f>IF(TablaDatosEmpresa[[#This Row],[Tipo_Movimiento]] = "Venta", -TablaDatosEmpresa[[#This Row],[Cantidad]] * TablaDatosEmpresa[[#This Row],[Precio_Venta_Unitario]], 0)</f>
        <v>0</v>
      </c>
      <c r="L387" s="3">
        <f>AVERAGEIF(TablaDatosEmpresa[Nombre_Producto],TablaDatosEmpresa[[#This Row],[Nombre_Producto]],TablaDatosEmpresa[Costo_Unitario])</f>
        <v>54.214840425531932</v>
      </c>
      <c r="M387" s="3">
        <f>IF(TablaDatosEmpresa[[#This Row],[Tipo_Movimiento]] = "Venta", -TablaDatosEmpresa[[#This Row],[Cantidad]] * TablaDatosEmpresa[[#This Row],[CosteAdquisicionPromedio]], 0)</f>
        <v>0</v>
      </c>
      <c r="N387" s="3">
        <f>TablaDatosEmpresa[[#This Row],[Ingresos]]-TablaDatosEmpresa[[#This Row],[Coste_Vemta]]</f>
        <v>0</v>
      </c>
    </row>
    <row r="388" spans="1:14" x14ac:dyDescent="0.3">
      <c r="A388">
        <v>387</v>
      </c>
      <c r="B388" s="1">
        <v>44618</v>
      </c>
      <c r="C388" t="s">
        <v>10</v>
      </c>
      <c r="D388" t="s">
        <v>34</v>
      </c>
      <c r="E388" t="s">
        <v>45</v>
      </c>
      <c r="F388">
        <v>-43</v>
      </c>
      <c r="G388" s="3">
        <v>0</v>
      </c>
      <c r="H388" s="3">
        <v>347.37</v>
      </c>
      <c r="I388" t="s">
        <v>10</v>
      </c>
      <c r="J388" t="s">
        <v>31</v>
      </c>
      <c r="K388" s="3">
        <f>IF(TablaDatosEmpresa[[#This Row],[Tipo_Movimiento]] = "Venta", -TablaDatosEmpresa[[#This Row],[Cantidad]] * TablaDatosEmpresa[[#This Row],[Precio_Venta_Unitario]], 0)</f>
        <v>14936.91</v>
      </c>
      <c r="L388" s="3">
        <f>AVERAGEIF(TablaDatosEmpresa[Nombre_Producto],TablaDatosEmpresa[[#This Row],[Nombre_Producto]],TablaDatosEmpresa[Costo_Unitario])</f>
        <v>81.910562499999997</v>
      </c>
      <c r="M388" s="3">
        <f>IF(TablaDatosEmpresa[[#This Row],[Tipo_Movimiento]] = "Venta", -TablaDatosEmpresa[[#This Row],[Cantidad]] * TablaDatosEmpresa[[#This Row],[CosteAdquisicionPromedio]], 0)</f>
        <v>3522.1541874999998</v>
      </c>
      <c r="N388" s="3">
        <f>TablaDatosEmpresa[[#This Row],[Ingresos]]-TablaDatosEmpresa[[#This Row],[Coste_Vemta]]</f>
        <v>11414.7558125</v>
      </c>
    </row>
    <row r="389" spans="1:14" x14ac:dyDescent="0.3">
      <c r="A389">
        <v>388</v>
      </c>
      <c r="B389" s="1">
        <v>44618</v>
      </c>
      <c r="C389" t="s">
        <v>24</v>
      </c>
      <c r="D389" t="s">
        <v>21</v>
      </c>
      <c r="E389" t="s">
        <v>22</v>
      </c>
      <c r="F389">
        <v>113</v>
      </c>
      <c r="G389" s="3">
        <v>25.18</v>
      </c>
      <c r="H389" s="3">
        <v>0</v>
      </c>
      <c r="I389" t="s">
        <v>24</v>
      </c>
      <c r="J389" t="s">
        <v>37</v>
      </c>
      <c r="K389" s="3">
        <f>IF(TablaDatosEmpresa[[#This Row],[Tipo_Movimiento]] = "Venta", -TablaDatosEmpresa[[#This Row],[Cantidad]] * TablaDatosEmpresa[[#This Row],[Precio_Venta_Unitario]], 0)</f>
        <v>0</v>
      </c>
      <c r="L389" s="3">
        <f>AVERAGEIF(TablaDatosEmpresa[Nombre_Producto],TablaDatosEmpresa[[#This Row],[Nombre_Producto]],TablaDatosEmpresa[Costo_Unitario])</f>
        <v>10.520482758620702</v>
      </c>
      <c r="M389" s="3">
        <f>IF(TablaDatosEmpresa[[#This Row],[Tipo_Movimiento]] = "Venta", -TablaDatosEmpresa[[#This Row],[Cantidad]] * TablaDatosEmpresa[[#This Row],[CosteAdquisicionPromedio]], 0)</f>
        <v>0</v>
      </c>
      <c r="N389" s="3">
        <f>TablaDatosEmpresa[[#This Row],[Ingresos]]-TablaDatosEmpresa[[#This Row],[Coste_Vemta]]</f>
        <v>0</v>
      </c>
    </row>
    <row r="390" spans="1:14" x14ac:dyDescent="0.3">
      <c r="A390">
        <v>389</v>
      </c>
      <c r="B390" s="1">
        <v>44618</v>
      </c>
      <c r="C390" t="s">
        <v>16</v>
      </c>
      <c r="D390" t="s">
        <v>27</v>
      </c>
      <c r="E390" t="s">
        <v>44</v>
      </c>
      <c r="F390">
        <v>57</v>
      </c>
      <c r="G390" s="3">
        <v>254.1</v>
      </c>
      <c r="H390" s="3">
        <v>0</v>
      </c>
      <c r="I390" t="s">
        <v>46</v>
      </c>
      <c r="J390" t="s">
        <v>18</v>
      </c>
      <c r="K390" s="3">
        <f>IF(TablaDatosEmpresa[[#This Row],[Tipo_Movimiento]] = "Venta", -TablaDatosEmpresa[[#This Row],[Cantidad]] * TablaDatosEmpresa[[#This Row],[Precio_Venta_Unitario]], 0)</f>
        <v>0</v>
      </c>
      <c r="L390" s="3">
        <f>AVERAGEIF(TablaDatosEmpresa[Nombre_Producto],TablaDatosEmpresa[[#This Row],[Nombre_Producto]],TablaDatosEmpresa[Costo_Unitario])</f>
        <v>111.99406451612904</v>
      </c>
      <c r="M390" s="3">
        <f>IF(TablaDatosEmpresa[[#This Row],[Tipo_Movimiento]] = "Venta", -TablaDatosEmpresa[[#This Row],[Cantidad]] * TablaDatosEmpresa[[#This Row],[CosteAdquisicionPromedio]], 0)</f>
        <v>0</v>
      </c>
      <c r="N390" s="3">
        <f>TablaDatosEmpresa[[#This Row],[Ingresos]]-TablaDatosEmpresa[[#This Row],[Coste_Vemta]]</f>
        <v>0</v>
      </c>
    </row>
    <row r="391" spans="1:14" x14ac:dyDescent="0.3">
      <c r="A391">
        <v>390</v>
      </c>
      <c r="B391" s="1">
        <v>44619</v>
      </c>
      <c r="C391" t="s">
        <v>24</v>
      </c>
      <c r="D391" t="s">
        <v>34</v>
      </c>
      <c r="E391" t="s">
        <v>45</v>
      </c>
      <c r="F391">
        <v>60</v>
      </c>
      <c r="G391" s="3">
        <v>177.47</v>
      </c>
      <c r="H391" s="3">
        <v>0</v>
      </c>
      <c r="I391" t="s">
        <v>24</v>
      </c>
      <c r="J391" t="s">
        <v>26</v>
      </c>
      <c r="K391" s="3">
        <f>IF(TablaDatosEmpresa[[#This Row],[Tipo_Movimiento]] = "Venta", -TablaDatosEmpresa[[#This Row],[Cantidad]] * TablaDatosEmpresa[[#This Row],[Precio_Venta_Unitario]], 0)</f>
        <v>0</v>
      </c>
      <c r="L391" s="3">
        <f>AVERAGEIF(TablaDatosEmpresa[Nombre_Producto],TablaDatosEmpresa[[#This Row],[Nombre_Producto]],TablaDatosEmpresa[Costo_Unitario])</f>
        <v>81.910562499999997</v>
      </c>
      <c r="M391" s="3">
        <f>IF(TablaDatosEmpresa[[#This Row],[Tipo_Movimiento]] = "Venta", -TablaDatosEmpresa[[#This Row],[Cantidad]] * TablaDatosEmpresa[[#This Row],[CosteAdquisicionPromedio]], 0)</f>
        <v>0</v>
      </c>
      <c r="N391" s="3">
        <f>TablaDatosEmpresa[[#This Row],[Ingresos]]-TablaDatosEmpresa[[#This Row],[Coste_Vemta]]</f>
        <v>0</v>
      </c>
    </row>
    <row r="392" spans="1:14" x14ac:dyDescent="0.3">
      <c r="A392">
        <v>391</v>
      </c>
      <c r="B392" s="1">
        <v>44619</v>
      </c>
      <c r="C392" t="s">
        <v>10</v>
      </c>
      <c r="D392" t="s">
        <v>32</v>
      </c>
      <c r="E392" t="s">
        <v>33</v>
      </c>
      <c r="F392">
        <v>-11</v>
      </c>
      <c r="G392" s="3">
        <v>0</v>
      </c>
      <c r="H392" s="3">
        <v>219.49</v>
      </c>
      <c r="I392" t="s">
        <v>10</v>
      </c>
      <c r="J392" t="s">
        <v>35</v>
      </c>
      <c r="K392" s="3">
        <f>IF(TablaDatosEmpresa[[#This Row],[Tipo_Movimiento]] = "Venta", -TablaDatosEmpresa[[#This Row],[Cantidad]] * TablaDatosEmpresa[[#This Row],[Precio_Venta_Unitario]], 0)</f>
        <v>2414.3900000000003</v>
      </c>
      <c r="L392" s="3">
        <f>AVERAGEIF(TablaDatosEmpresa[Nombre_Producto],TablaDatosEmpresa[[#This Row],[Nombre_Producto]],TablaDatosEmpresa[Costo_Unitario])</f>
        <v>54.214840425531932</v>
      </c>
      <c r="M392" s="3">
        <f>IF(TablaDatosEmpresa[[#This Row],[Tipo_Movimiento]] = "Venta", -TablaDatosEmpresa[[#This Row],[Cantidad]] * TablaDatosEmpresa[[#This Row],[CosteAdquisicionPromedio]], 0)</f>
        <v>596.36324468085127</v>
      </c>
      <c r="N392" s="3">
        <f>TablaDatosEmpresa[[#This Row],[Ingresos]]-TablaDatosEmpresa[[#This Row],[Coste_Vemta]]</f>
        <v>1818.0267553191491</v>
      </c>
    </row>
    <row r="393" spans="1:14" x14ac:dyDescent="0.3">
      <c r="A393">
        <v>392</v>
      </c>
      <c r="B393" s="1">
        <v>44619</v>
      </c>
      <c r="C393" t="s">
        <v>10</v>
      </c>
      <c r="D393" t="s">
        <v>25</v>
      </c>
      <c r="E393" t="s">
        <v>43</v>
      </c>
      <c r="F393">
        <v>-8</v>
      </c>
      <c r="G393" s="3">
        <v>0</v>
      </c>
      <c r="H393" s="3">
        <v>95.03</v>
      </c>
      <c r="I393" t="s">
        <v>10</v>
      </c>
      <c r="J393" t="s">
        <v>35</v>
      </c>
      <c r="K393" s="3">
        <f>IF(TablaDatosEmpresa[[#This Row],[Tipo_Movimiento]] = "Venta", -TablaDatosEmpresa[[#This Row],[Cantidad]] * TablaDatosEmpresa[[#This Row],[Precio_Venta_Unitario]], 0)</f>
        <v>760.24</v>
      </c>
      <c r="L393" s="3">
        <f>AVERAGEIF(TablaDatosEmpresa[Nombre_Producto],TablaDatosEmpresa[[#This Row],[Nombre_Producto]],TablaDatosEmpresa[Costo_Unitario])</f>
        <v>18.458651685393257</v>
      </c>
      <c r="M393" s="3">
        <f>IF(TablaDatosEmpresa[[#This Row],[Tipo_Movimiento]] = "Venta", -TablaDatosEmpresa[[#This Row],[Cantidad]] * TablaDatosEmpresa[[#This Row],[CosteAdquisicionPromedio]], 0)</f>
        <v>147.66921348314605</v>
      </c>
      <c r="N393" s="3">
        <f>TablaDatosEmpresa[[#This Row],[Ingresos]]-TablaDatosEmpresa[[#This Row],[Coste_Vemta]]</f>
        <v>612.57078651685401</v>
      </c>
    </row>
    <row r="394" spans="1:14" x14ac:dyDescent="0.3">
      <c r="A394">
        <v>393</v>
      </c>
      <c r="B394" s="1">
        <v>44619</v>
      </c>
      <c r="C394" t="s">
        <v>10</v>
      </c>
      <c r="D394" t="s">
        <v>29</v>
      </c>
      <c r="E394" t="s">
        <v>30</v>
      </c>
      <c r="F394">
        <v>-7</v>
      </c>
      <c r="G394" s="3">
        <v>0</v>
      </c>
      <c r="H394" s="3">
        <v>79.510000000000005</v>
      </c>
      <c r="I394" t="s">
        <v>10</v>
      </c>
      <c r="J394" t="s">
        <v>35</v>
      </c>
      <c r="K394" s="3">
        <f>IF(TablaDatosEmpresa[[#This Row],[Tipo_Movimiento]] = "Venta", -TablaDatosEmpresa[[#This Row],[Cantidad]] * TablaDatosEmpresa[[#This Row],[Precio_Venta_Unitario]], 0)</f>
        <v>556.57000000000005</v>
      </c>
      <c r="L394" s="3">
        <f>AVERAGEIF(TablaDatosEmpresa[Nombre_Producto],TablaDatosEmpresa[[#This Row],[Nombre_Producto]],TablaDatosEmpresa[Costo_Unitario])</f>
        <v>15.49574137931034</v>
      </c>
      <c r="M394" s="3">
        <f>IF(TablaDatosEmpresa[[#This Row],[Tipo_Movimiento]] = "Venta", -TablaDatosEmpresa[[#This Row],[Cantidad]] * TablaDatosEmpresa[[#This Row],[CosteAdquisicionPromedio]], 0)</f>
        <v>108.47018965517238</v>
      </c>
      <c r="N394" s="3">
        <f>TablaDatosEmpresa[[#This Row],[Ingresos]]-TablaDatosEmpresa[[#This Row],[Coste_Vemta]]</f>
        <v>448.09981034482769</v>
      </c>
    </row>
    <row r="395" spans="1:14" x14ac:dyDescent="0.3">
      <c r="A395">
        <v>394</v>
      </c>
      <c r="B395" s="1">
        <v>44619</v>
      </c>
      <c r="C395" t="s">
        <v>10</v>
      </c>
      <c r="D395" t="s">
        <v>19</v>
      </c>
      <c r="E395" t="s">
        <v>20</v>
      </c>
      <c r="F395">
        <v>-22</v>
      </c>
      <c r="G395" s="3">
        <v>0</v>
      </c>
      <c r="H395" s="3">
        <v>298.38</v>
      </c>
      <c r="I395" t="s">
        <v>10</v>
      </c>
      <c r="J395" t="s">
        <v>15</v>
      </c>
      <c r="K395" s="3">
        <f>IF(TablaDatosEmpresa[[#This Row],[Tipo_Movimiento]] = "Venta", -TablaDatosEmpresa[[#This Row],[Cantidad]] * TablaDatosEmpresa[[#This Row],[Precio_Venta_Unitario]], 0)</f>
        <v>6564.36</v>
      </c>
      <c r="L395" s="3">
        <f>AVERAGEIF(TablaDatosEmpresa[Nombre_Producto],TablaDatosEmpresa[[#This Row],[Nombre_Producto]],TablaDatosEmpresa[Costo_Unitario])</f>
        <v>66.956770642201846</v>
      </c>
      <c r="M395" s="3">
        <f>IF(TablaDatosEmpresa[[#This Row],[Tipo_Movimiento]] = "Venta", -TablaDatosEmpresa[[#This Row],[Cantidad]] * TablaDatosEmpresa[[#This Row],[CosteAdquisicionPromedio]], 0)</f>
        <v>1473.0489541284405</v>
      </c>
      <c r="N395" s="3">
        <f>TablaDatosEmpresa[[#This Row],[Ingresos]]-TablaDatosEmpresa[[#This Row],[Coste_Vemta]]</f>
        <v>5091.3110458715591</v>
      </c>
    </row>
    <row r="396" spans="1:14" x14ac:dyDescent="0.3">
      <c r="A396">
        <v>395</v>
      </c>
      <c r="B396" s="1">
        <v>44619</v>
      </c>
      <c r="C396" t="s">
        <v>24</v>
      </c>
      <c r="D396" t="s">
        <v>21</v>
      </c>
      <c r="E396" t="s">
        <v>22</v>
      </c>
      <c r="F396">
        <v>293</v>
      </c>
      <c r="G396" s="3">
        <v>25.27</v>
      </c>
      <c r="H396" s="3">
        <v>0</v>
      </c>
      <c r="I396" t="s">
        <v>24</v>
      </c>
      <c r="J396" t="s">
        <v>26</v>
      </c>
      <c r="K396" s="3">
        <f>IF(TablaDatosEmpresa[[#This Row],[Tipo_Movimiento]] = "Venta", -TablaDatosEmpresa[[#This Row],[Cantidad]] * TablaDatosEmpresa[[#This Row],[Precio_Venta_Unitario]], 0)</f>
        <v>0</v>
      </c>
      <c r="L396" s="3">
        <f>AVERAGEIF(TablaDatosEmpresa[Nombre_Producto],TablaDatosEmpresa[[#This Row],[Nombre_Producto]],TablaDatosEmpresa[Costo_Unitario])</f>
        <v>10.520482758620702</v>
      </c>
      <c r="M396" s="3">
        <f>IF(TablaDatosEmpresa[[#This Row],[Tipo_Movimiento]] = "Venta", -TablaDatosEmpresa[[#This Row],[Cantidad]] * TablaDatosEmpresa[[#This Row],[CosteAdquisicionPromedio]], 0)</f>
        <v>0</v>
      </c>
      <c r="N396" s="3">
        <f>TablaDatosEmpresa[[#This Row],[Ingresos]]-TablaDatosEmpresa[[#This Row],[Coste_Vemta]]</f>
        <v>0</v>
      </c>
    </row>
    <row r="397" spans="1:14" x14ac:dyDescent="0.3">
      <c r="A397">
        <v>396</v>
      </c>
      <c r="B397" s="1">
        <v>44620</v>
      </c>
      <c r="C397" t="s">
        <v>10</v>
      </c>
      <c r="D397" t="s">
        <v>27</v>
      </c>
      <c r="E397" t="s">
        <v>44</v>
      </c>
      <c r="F397">
        <v>-30</v>
      </c>
      <c r="G397" s="3">
        <v>0</v>
      </c>
      <c r="H397" s="3">
        <v>502.91</v>
      </c>
      <c r="I397" t="s">
        <v>10</v>
      </c>
      <c r="J397" t="s">
        <v>35</v>
      </c>
      <c r="K397" s="3">
        <f>IF(TablaDatosEmpresa[[#This Row],[Tipo_Movimiento]] = "Venta", -TablaDatosEmpresa[[#This Row],[Cantidad]] * TablaDatosEmpresa[[#This Row],[Precio_Venta_Unitario]], 0)</f>
        <v>15087.300000000001</v>
      </c>
      <c r="L397" s="3">
        <f>AVERAGEIF(TablaDatosEmpresa[Nombre_Producto],TablaDatosEmpresa[[#This Row],[Nombre_Producto]],TablaDatosEmpresa[Costo_Unitario])</f>
        <v>111.99406451612904</v>
      </c>
      <c r="M397" s="3">
        <f>IF(TablaDatosEmpresa[[#This Row],[Tipo_Movimiento]] = "Venta", -TablaDatosEmpresa[[#This Row],[Cantidad]] * TablaDatosEmpresa[[#This Row],[CosteAdquisicionPromedio]], 0)</f>
        <v>3359.8219354838711</v>
      </c>
      <c r="N397" s="3">
        <f>TablaDatosEmpresa[[#This Row],[Ingresos]]-TablaDatosEmpresa[[#This Row],[Coste_Vemta]]</f>
        <v>11727.47806451613</v>
      </c>
    </row>
    <row r="398" spans="1:14" x14ac:dyDescent="0.3">
      <c r="A398">
        <v>397</v>
      </c>
      <c r="B398" s="1">
        <v>44620</v>
      </c>
      <c r="C398" t="s">
        <v>16</v>
      </c>
      <c r="D398" t="s">
        <v>17</v>
      </c>
      <c r="E398" t="s">
        <v>42</v>
      </c>
      <c r="F398">
        <v>87</v>
      </c>
      <c r="G398" s="3">
        <v>448.1</v>
      </c>
      <c r="H398" s="3">
        <v>0</v>
      </c>
      <c r="I398" t="s">
        <v>46</v>
      </c>
      <c r="J398" t="s">
        <v>18</v>
      </c>
      <c r="K398" s="3">
        <f>IF(TablaDatosEmpresa[[#This Row],[Tipo_Movimiento]] = "Venta", -TablaDatosEmpresa[[#This Row],[Cantidad]] * TablaDatosEmpresa[[#This Row],[Precio_Venta_Unitario]], 0)</f>
        <v>0</v>
      </c>
      <c r="L398" s="3">
        <f>AVERAGEIF(TablaDatosEmpresa[Nombre_Producto],TablaDatosEmpresa[[#This Row],[Nombre_Producto]],TablaDatosEmpresa[Costo_Unitario])</f>
        <v>206.67616747181975</v>
      </c>
      <c r="M398" s="3">
        <f>IF(TablaDatosEmpresa[[#This Row],[Tipo_Movimiento]] = "Venta", -TablaDatosEmpresa[[#This Row],[Cantidad]] * TablaDatosEmpresa[[#This Row],[CosteAdquisicionPromedio]], 0)</f>
        <v>0</v>
      </c>
      <c r="N398" s="3">
        <f>TablaDatosEmpresa[[#This Row],[Ingresos]]-TablaDatosEmpresa[[#This Row],[Coste_Vemta]]</f>
        <v>0</v>
      </c>
    </row>
    <row r="399" spans="1:14" x14ac:dyDescent="0.3">
      <c r="A399">
        <v>398</v>
      </c>
      <c r="B399" s="1">
        <v>44620</v>
      </c>
      <c r="C399" t="s">
        <v>10</v>
      </c>
      <c r="D399" t="s">
        <v>25</v>
      </c>
      <c r="E399" t="s">
        <v>43</v>
      </c>
      <c r="F399">
        <v>-41</v>
      </c>
      <c r="G399" s="3">
        <v>0</v>
      </c>
      <c r="H399" s="3">
        <v>95.68</v>
      </c>
      <c r="I399" t="s">
        <v>10</v>
      </c>
      <c r="J399" t="s">
        <v>35</v>
      </c>
      <c r="K399" s="3">
        <f>IF(TablaDatosEmpresa[[#This Row],[Tipo_Movimiento]] = "Venta", -TablaDatosEmpresa[[#This Row],[Cantidad]] * TablaDatosEmpresa[[#This Row],[Precio_Venta_Unitario]], 0)</f>
        <v>3922.88</v>
      </c>
      <c r="L399" s="3">
        <f>AVERAGEIF(TablaDatosEmpresa[Nombre_Producto],TablaDatosEmpresa[[#This Row],[Nombre_Producto]],TablaDatosEmpresa[Costo_Unitario])</f>
        <v>18.458651685393257</v>
      </c>
      <c r="M399" s="3">
        <f>IF(TablaDatosEmpresa[[#This Row],[Tipo_Movimiento]] = "Venta", -TablaDatosEmpresa[[#This Row],[Cantidad]] * TablaDatosEmpresa[[#This Row],[CosteAdquisicionPromedio]], 0)</f>
        <v>756.80471910112351</v>
      </c>
      <c r="N399" s="3">
        <f>TablaDatosEmpresa[[#This Row],[Ingresos]]-TablaDatosEmpresa[[#This Row],[Coste_Vemta]]</f>
        <v>3166.0752808988764</v>
      </c>
    </row>
    <row r="400" spans="1:14" x14ac:dyDescent="0.3">
      <c r="A400">
        <v>399</v>
      </c>
      <c r="B400" s="1">
        <v>44620</v>
      </c>
      <c r="C400" t="s">
        <v>10</v>
      </c>
      <c r="D400" t="s">
        <v>11</v>
      </c>
      <c r="E400" t="s">
        <v>12</v>
      </c>
      <c r="F400">
        <v>-14</v>
      </c>
      <c r="G400" s="3">
        <v>0</v>
      </c>
      <c r="H400" s="3">
        <v>129.63999999999999</v>
      </c>
      <c r="I400" t="s">
        <v>10</v>
      </c>
      <c r="J400" t="s">
        <v>31</v>
      </c>
      <c r="K400" s="3">
        <f>IF(TablaDatosEmpresa[[#This Row],[Tipo_Movimiento]] = "Venta", -TablaDatosEmpresa[[#This Row],[Cantidad]] * TablaDatosEmpresa[[#This Row],[Precio_Venta_Unitario]], 0)</f>
        <v>1814.9599999999998</v>
      </c>
      <c r="L400" s="3">
        <f>AVERAGEIF(TablaDatosEmpresa[Nombre_Producto],TablaDatosEmpresa[[#This Row],[Nombre_Producto]],TablaDatosEmpresa[Costo_Unitario])</f>
        <v>28.701865793780652</v>
      </c>
      <c r="M400" s="3">
        <f>IF(TablaDatosEmpresa[[#This Row],[Tipo_Movimiento]] = "Venta", -TablaDatosEmpresa[[#This Row],[Cantidad]] * TablaDatosEmpresa[[#This Row],[CosteAdquisicionPromedio]], 0)</f>
        <v>401.82612111292912</v>
      </c>
      <c r="N400" s="3">
        <f>TablaDatosEmpresa[[#This Row],[Ingresos]]-TablaDatosEmpresa[[#This Row],[Coste_Vemta]]</f>
        <v>1413.1338788870708</v>
      </c>
    </row>
    <row r="401" spans="1:14" x14ac:dyDescent="0.3">
      <c r="A401">
        <v>400</v>
      </c>
      <c r="B401" s="1">
        <v>44620</v>
      </c>
      <c r="C401" t="s">
        <v>24</v>
      </c>
      <c r="D401" t="s">
        <v>32</v>
      </c>
      <c r="E401" t="s">
        <v>33</v>
      </c>
      <c r="F401">
        <v>108</v>
      </c>
      <c r="G401" s="3">
        <v>119.18</v>
      </c>
      <c r="H401" s="3">
        <v>0</v>
      </c>
      <c r="I401" t="s">
        <v>24</v>
      </c>
      <c r="J401" t="s">
        <v>28</v>
      </c>
      <c r="K401" s="3">
        <f>IF(TablaDatosEmpresa[[#This Row],[Tipo_Movimiento]] = "Venta", -TablaDatosEmpresa[[#This Row],[Cantidad]] * TablaDatosEmpresa[[#This Row],[Precio_Venta_Unitario]], 0)</f>
        <v>0</v>
      </c>
      <c r="L401" s="3">
        <f>AVERAGEIF(TablaDatosEmpresa[Nombre_Producto],TablaDatosEmpresa[[#This Row],[Nombre_Producto]],TablaDatosEmpresa[Costo_Unitario])</f>
        <v>54.214840425531932</v>
      </c>
      <c r="M401" s="3">
        <f>IF(TablaDatosEmpresa[[#This Row],[Tipo_Movimiento]] = "Venta", -TablaDatosEmpresa[[#This Row],[Cantidad]] * TablaDatosEmpresa[[#This Row],[CosteAdquisicionPromedio]], 0)</f>
        <v>0</v>
      </c>
      <c r="N401" s="3">
        <f>TablaDatosEmpresa[[#This Row],[Ingresos]]-TablaDatosEmpresa[[#This Row],[Coste_Vemta]]</f>
        <v>0</v>
      </c>
    </row>
    <row r="402" spans="1:14" x14ac:dyDescent="0.3">
      <c r="A402">
        <v>401</v>
      </c>
      <c r="B402" s="1">
        <v>44620</v>
      </c>
      <c r="C402" t="s">
        <v>24</v>
      </c>
      <c r="D402" t="s">
        <v>11</v>
      </c>
      <c r="E402" t="s">
        <v>12</v>
      </c>
      <c r="F402">
        <v>118</v>
      </c>
      <c r="G402" s="3">
        <v>66.569999999999993</v>
      </c>
      <c r="H402" s="3">
        <v>0</v>
      </c>
      <c r="I402" t="s">
        <v>24</v>
      </c>
      <c r="J402" t="s">
        <v>36</v>
      </c>
      <c r="K402" s="3">
        <f>IF(TablaDatosEmpresa[[#This Row],[Tipo_Movimiento]] = "Venta", -TablaDatosEmpresa[[#This Row],[Cantidad]] * TablaDatosEmpresa[[#This Row],[Precio_Venta_Unitario]], 0)</f>
        <v>0</v>
      </c>
      <c r="L402" s="3">
        <f>AVERAGEIF(TablaDatosEmpresa[Nombre_Producto],TablaDatosEmpresa[[#This Row],[Nombre_Producto]],TablaDatosEmpresa[Costo_Unitario])</f>
        <v>28.701865793780652</v>
      </c>
      <c r="M402" s="3">
        <f>IF(TablaDatosEmpresa[[#This Row],[Tipo_Movimiento]] = "Venta", -TablaDatosEmpresa[[#This Row],[Cantidad]] * TablaDatosEmpresa[[#This Row],[CosteAdquisicionPromedio]], 0)</f>
        <v>0</v>
      </c>
      <c r="N402" s="3">
        <f>TablaDatosEmpresa[[#This Row],[Ingresos]]-TablaDatosEmpresa[[#This Row],[Coste_Vemta]]</f>
        <v>0</v>
      </c>
    </row>
    <row r="403" spans="1:14" x14ac:dyDescent="0.3">
      <c r="A403">
        <v>402</v>
      </c>
      <c r="B403" s="1">
        <v>44620</v>
      </c>
      <c r="C403" t="s">
        <v>16</v>
      </c>
      <c r="D403" t="s">
        <v>19</v>
      </c>
      <c r="E403" t="s">
        <v>20</v>
      </c>
      <c r="F403">
        <v>70</v>
      </c>
      <c r="G403" s="3">
        <v>148.09</v>
      </c>
      <c r="H403" s="3">
        <v>0</v>
      </c>
      <c r="I403" t="s">
        <v>46</v>
      </c>
      <c r="J403" t="s">
        <v>18</v>
      </c>
      <c r="K403" s="3">
        <f>IF(TablaDatosEmpresa[[#This Row],[Tipo_Movimiento]] = "Venta", -TablaDatosEmpresa[[#This Row],[Cantidad]] * TablaDatosEmpresa[[#This Row],[Precio_Venta_Unitario]], 0)</f>
        <v>0</v>
      </c>
      <c r="L403" s="3">
        <f>AVERAGEIF(TablaDatosEmpresa[Nombre_Producto],TablaDatosEmpresa[[#This Row],[Nombre_Producto]],TablaDatosEmpresa[Costo_Unitario])</f>
        <v>66.956770642201846</v>
      </c>
      <c r="M403" s="3">
        <f>IF(TablaDatosEmpresa[[#This Row],[Tipo_Movimiento]] = "Venta", -TablaDatosEmpresa[[#This Row],[Cantidad]] * TablaDatosEmpresa[[#This Row],[CosteAdquisicionPromedio]], 0)</f>
        <v>0</v>
      </c>
      <c r="N403" s="3">
        <f>TablaDatosEmpresa[[#This Row],[Ingresos]]-TablaDatosEmpresa[[#This Row],[Coste_Vemta]]</f>
        <v>0</v>
      </c>
    </row>
    <row r="404" spans="1:14" x14ac:dyDescent="0.3">
      <c r="A404">
        <v>403</v>
      </c>
      <c r="B404" s="1">
        <v>44621</v>
      </c>
      <c r="C404" t="s">
        <v>10</v>
      </c>
      <c r="D404" t="s">
        <v>21</v>
      </c>
      <c r="E404" t="s">
        <v>22</v>
      </c>
      <c r="F404">
        <v>-9</v>
      </c>
      <c r="G404" s="3">
        <v>0</v>
      </c>
      <c r="H404" s="3">
        <v>60.49</v>
      </c>
      <c r="I404" t="s">
        <v>10</v>
      </c>
      <c r="J404" t="s">
        <v>15</v>
      </c>
      <c r="K404" s="3">
        <f>IF(TablaDatosEmpresa[[#This Row],[Tipo_Movimiento]] = "Venta", -TablaDatosEmpresa[[#This Row],[Cantidad]] * TablaDatosEmpresa[[#This Row],[Precio_Venta_Unitario]], 0)</f>
        <v>544.41</v>
      </c>
      <c r="L404" s="3">
        <f>AVERAGEIF(TablaDatosEmpresa[Nombre_Producto],TablaDatosEmpresa[[#This Row],[Nombre_Producto]],TablaDatosEmpresa[Costo_Unitario])</f>
        <v>10.520482758620702</v>
      </c>
      <c r="M404" s="3">
        <f>IF(TablaDatosEmpresa[[#This Row],[Tipo_Movimiento]] = "Venta", -TablaDatosEmpresa[[#This Row],[Cantidad]] * TablaDatosEmpresa[[#This Row],[CosteAdquisicionPromedio]], 0)</f>
        <v>94.684344827586315</v>
      </c>
      <c r="N404" s="3">
        <f>TablaDatosEmpresa[[#This Row],[Ingresos]]-TablaDatosEmpresa[[#This Row],[Coste_Vemta]]</f>
        <v>449.72565517241367</v>
      </c>
    </row>
    <row r="405" spans="1:14" x14ac:dyDescent="0.3">
      <c r="A405">
        <v>404</v>
      </c>
      <c r="B405" s="1">
        <v>44621</v>
      </c>
      <c r="C405" t="s">
        <v>10</v>
      </c>
      <c r="D405" t="s">
        <v>19</v>
      </c>
      <c r="E405" t="s">
        <v>20</v>
      </c>
      <c r="F405">
        <v>-5</v>
      </c>
      <c r="G405" s="3">
        <v>0</v>
      </c>
      <c r="H405" s="3">
        <v>299.93</v>
      </c>
      <c r="I405" t="s">
        <v>10</v>
      </c>
      <c r="J405" t="s">
        <v>13</v>
      </c>
      <c r="K405" s="3">
        <f>IF(TablaDatosEmpresa[[#This Row],[Tipo_Movimiento]] = "Venta", -TablaDatosEmpresa[[#This Row],[Cantidad]] * TablaDatosEmpresa[[#This Row],[Precio_Venta_Unitario]], 0)</f>
        <v>1499.65</v>
      </c>
      <c r="L405" s="3">
        <f>AVERAGEIF(TablaDatosEmpresa[Nombre_Producto],TablaDatosEmpresa[[#This Row],[Nombre_Producto]],TablaDatosEmpresa[Costo_Unitario])</f>
        <v>66.956770642201846</v>
      </c>
      <c r="M405" s="3">
        <f>IF(TablaDatosEmpresa[[#This Row],[Tipo_Movimiento]] = "Venta", -TablaDatosEmpresa[[#This Row],[Cantidad]] * TablaDatosEmpresa[[#This Row],[CosteAdquisicionPromedio]], 0)</f>
        <v>334.78385321100922</v>
      </c>
      <c r="N405" s="3">
        <f>TablaDatosEmpresa[[#This Row],[Ingresos]]-TablaDatosEmpresa[[#This Row],[Coste_Vemta]]</f>
        <v>1164.8661467889908</v>
      </c>
    </row>
    <row r="406" spans="1:14" x14ac:dyDescent="0.3">
      <c r="A406">
        <v>405</v>
      </c>
      <c r="B406" s="1">
        <v>44621</v>
      </c>
      <c r="C406" t="s">
        <v>10</v>
      </c>
      <c r="D406" t="s">
        <v>14</v>
      </c>
      <c r="E406" t="s">
        <v>41</v>
      </c>
      <c r="F406">
        <v>-24</v>
      </c>
      <c r="G406" s="3">
        <v>0</v>
      </c>
      <c r="H406" s="3">
        <v>160.72999999999999</v>
      </c>
      <c r="I406" t="s">
        <v>10</v>
      </c>
      <c r="J406" t="s">
        <v>31</v>
      </c>
      <c r="K406" s="3">
        <f>IF(TablaDatosEmpresa[[#This Row],[Tipo_Movimiento]] = "Venta", -TablaDatosEmpresa[[#This Row],[Cantidad]] * TablaDatosEmpresa[[#This Row],[Precio_Venta_Unitario]], 0)</f>
        <v>3857.5199999999995</v>
      </c>
      <c r="L406" s="3">
        <f>AVERAGEIF(TablaDatosEmpresa[Nombre_Producto],TablaDatosEmpresa[[#This Row],[Nombre_Producto]],TablaDatosEmpresa[Costo_Unitario])</f>
        <v>38.917210440456756</v>
      </c>
      <c r="M406" s="3">
        <f>IF(TablaDatosEmpresa[[#This Row],[Tipo_Movimiento]] = "Venta", -TablaDatosEmpresa[[#This Row],[Cantidad]] * TablaDatosEmpresa[[#This Row],[CosteAdquisicionPromedio]], 0)</f>
        <v>934.01305057096215</v>
      </c>
      <c r="N406" s="3">
        <f>TablaDatosEmpresa[[#This Row],[Ingresos]]-TablaDatosEmpresa[[#This Row],[Coste_Vemta]]</f>
        <v>2923.5069494290374</v>
      </c>
    </row>
    <row r="407" spans="1:14" x14ac:dyDescent="0.3">
      <c r="A407">
        <v>406</v>
      </c>
      <c r="B407" s="1">
        <v>44621</v>
      </c>
      <c r="C407" t="s">
        <v>10</v>
      </c>
      <c r="D407" t="s">
        <v>14</v>
      </c>
      <c r="E407" t="s">
        <v>41</v>
      </c>
      <c r="F407">
        <v>-12</v>
      </c>
      <c r="G407" s="3">
        <v>0</v>
      </c>
      <c r="H407" s="3">
        <v>161.22999999999999</v>
      </c>
      <c r="I407" t="s">
        <v>10</v>
      </c>
      <c r="J407" t="s">
        <v>23</v>
      </c>
      <c r="K407" s="3">
        <f>IF(TablaDatosEmpresa[[#This Row],[Tipo_Movimiento]] = "Venta", -TablaDatosEmpresa[[#This Row],[Cantidad]] * TablaDatosEmpresa[[#This Row],[Precio_Venta_Unitario]], 0)</f>
        <v>1934.7599999999998</v>
      </c>
      <c r="L407" s="3">
        <f>AVERAGEIF(TablaDatosEmpresa[Nombre_Producto],TablaDatosEmpresa[[#This Row],[Nombre_Producto]],TablaDatosEmpresa[Costo_Unitario])</f>
        <v>38.917210440456756</v>
      </c>
      <c r="M407" s="3">
        <f>IF(TablaDatosEmpresa[[#This Row],[Tipo_Movimiento]] = "Venta", -TablaDatosEmpresa[[#This Row],[Cantidad]] * TablaDatosEmpresa[[#This Row],[CosteAdquisicionPromedio]], 0)</f>
        <v>467.00652528548108</v>
      </c>
      <c r="N407" s="3">
        <f>TablaDatosEmpresa[[#This Row],[Ingresos]]-TablaDatosEmpresa[[#This Row],[Coste_Vemta]]</f>
        <v>1467.7534747145187</v>
      </c>
    </row>
    <row r="408" spans="1:14" x14ac:dyDescent="0.3">
      <c r="A408">
        <v>407</v>
      </c>
      <c r="B408" s="1">
        <v>44621</v>
      </c>
      <c r="C408" t="s">
        <v>10</v>
      </c>
      <c r="D408" t="s">
        <v>17</v>
      </c>
      <c r="E408" t="s">
        <v>42</v>
      </c>
      <c r="F408">
        <v>-5</v>
      </c>
      <c r="G408" s="3">
        <v>0</v>
      </c>
      <c r="H408" s="3">
        <v>894.6</v>
      </c>
      <c r="I408" t="s">
        <v>10</v>
      </c>
      <c r="J408" t="s">
        <v>31</v>
      </c>
      <c r="K408" s="3">
        <f>IF(TablaDatosEmpresa[[#This Row],[Tipo_Movimiento]] = "Venta", -TablaDatosEmpresa[[#This Row],[Cantidad]] * TablaDatosEmpresa[[#This Row],[Precio_Venta_Unitario]], 0)</f>
        <v>4473</v>
      </c>
      <c r="L408" s="3">
        <f>AVERAGEIF(TablaDatosEmpresa[Nombre_Producto],TablaDatosEmpresa[[#This Row],[Nombre_Producto]],TablaDatosEmpresa[Costo_Unitario])</f>
        <v>206.67616747181975</v>
      </c>
      <c r="M408" s="3">
        <f>IF(TablaDatosEmpresa[[#This Row],[Tipo_Movimiento]] = "Venta", -TablaDatosEmpresa[[#This Row],[Cantidad]] * TablaDatosEmpresa[[#This Row],[CosteAdquisicionPromedio]], 0)</f>
        <v>1033.3808373590987</v>
      </c>
      <c r="N408" s="3">
        <f>TablaDatosEmpresa[[#This Row],[Ingresos]]-TablaDatosEmpresa[[#This Row],[Coste_Vemta]]</f>
        <v>3439.6191626409013</v>
      </c>
    </row>
    <row r="409" spans="1:14" x14ac:dyDescent="0.3">
      <c r="A409">
        <v>408</v>
      </c>
      <c r="B409" s="1">
        <v>44621</v>
      </c>
      <c r="C409" t="s">
        <v>10</v>
      </c>
      <c r="D409" t="s">
        <v>14</v>
      </c>
      <c r="E409" t="s">
        <v>41</v>
      </c>
      <c r="F409">
        <v>-19</v>
      </c>
      <c r="G409" s="3">
        <v>0</v>
      </c>
      <c r="H409" s="3">
        <v>160.11000000000001</v>
      </c>
      <c r="I409" t="s">
        <v>10</v>
      </c>
      <c r="J409" t="s">
        <v>13</v>
      </c>
      <c r="K409" s="3">
        <f>IF(TablaDatosEmpresa[[#This Row],[Tipo_Movimiento]] = "Venta", -TablaDatosEmpresa[[#This Row],[Cantidad]] * TablaDatosEmpresa[[#This Row],[Precio_Venta_Unitario]], 0)</f>
        <v>3042.09</v>
      </c>
      <c r="L409" s="3">
        <f>AVERAGEIF(TablaDatosEmpresa[Nombre_Producto],TablaDatosEmpresa[[#This Row],[Nombre_Producto]],TablaDatosEmpresa[Costo_Unitario])</f>
        <v>38.917210440456756</v>
      </c>
      <c r="M409" s="3">
        <f>IF(TablaDatosEmpresa[[#This Row],[Tipo_Movimiento]] = "Venta", -TablaDatosEmpresa[[#This Row],[Cantidad]] * TablaDatosEmpresa[[#This Row],[CosteAdquisicionPromedio]], 0)</f>
        <v>739.42699836867837</v>
      </c>
      <c r="N409" s="3">
        <f>TablaDatosEmpresa[[#This Row],[Ingresos]]-TablaDatosEmpresa[[#This Row],[Coste_Vemta]]</f>
        <v>2302.663001631322</v>
      </c>
    </row>
    <row r="410" spans="1:14" x14ac:dyDescent="0.3">
      <c r="A410">
        <v>409</v>
      </c>
      <c r="B410" s="1">
        <v>44621</v>
      </c>
      <c r="C410" t="s">
        <v>16</v>
      </c>
      <c r="D410" t="s">
        <v>27</v>
      </c>
      <c r="E410" t="s">
        <v>44</v>
      </c>
      <c r="F410">
        <v>40</v>
      </c>
      <c r="G410" s="3">
        <v>254.02</v>
      </c>
      <c r="H410" s="3">
        <v>0</v>
      </c>
      <c r="I410" t="s">
        <v>46</v>
      </c>
      <c r="J410" t="s">
        <v>18</v>
      </c>
      <c r="K410" s="3">
        <f>IF(TablaDatosEmpresa[[#This Row],[Tipo_Movimiento]] = "Venta", -TablaDatosEmpresa[[#This Row],[Cantidad]] * TablaDatosEmpresa[[#This Row],[Precio_Venta_Unitario]], 0)</f>
        <v>0</v>
      </c>
      <c r="L410" s="3">
        <f>AVERAGEIF(TablaDatosEmpresa[Nombre_Producto],TablaDatosEmpresa[[#This Row],[Nombre_Producto]],TablaDatosEmpresa[Costo_Unitario])</f>
        <v>111.99406451612904</v>
      </c>
      <c r="M410" s="3">
        <f>IF(TablaDatosEmpresa[[#This Row],[Tipo_Movimiento]] = "Venta", -TablaDatosEmpresa[[#This Row],[Cantidad]] * TablaDatosEmpresa[[#This Row],[CosteAdquisicionPromedio]], 0)</f>
        <v>0</v>
      </c>
      <c r="N410" s="3">
        <f>TablaDatosEmpresa[[#This Row],[Ingresos]]-TablaDatosEmpresa[[#This Row],[Coste_Vemta]]</f>
        <v>0</v>
      </c>
    </row>
    <row r="411" spans="1:14" x14ac:dyDescent="0.3">
      <c r="A411">
        <v>410</v>
      </c>
      <c r="B411" s="1">
        <v>44622</v>
      </c>
      <c r="C411" t="s">
        <v>16</v>
      </c>
      <c r="D411" t="s">
        <v>27</v>
      </c>
      <c r="E411" t="s">
        <v>44</v>
      </c>
      <c r="F411">
        <v>31</v>
      </c>
      <c r="G411" s="3">
        <v>250.55</v>
      </c>
      <c r="H411" s="3">
        <v>0</v>
      </c>
      <c r="I411" t="s">
        <v>46</v>
      </c>
      <c r="J411" t="s">
        <v>18</v>
      </c>
      <c r="K411" s="3">
        <f>IF(TablaDatosEmpresa[[#This Row],[Tipo_Movimiento]] = "Venta", -TablaDatosEmpresa[[#This Row],[Cantidad]] * TablaDatosEmpresa[[#This Row],[Precio_Venta_Unitario]], 0)</f>
        <v>0</v>
      </c>
      <c r="L411" s="3">
        <f>AVERAGEIF(TablaDatosEmpresa[Nombre_Producto],TablaDatosEmpresa[[#This Row],[Nombre_Producto]],TablaDatosEmpresa[Costo_Unitario])</f>
        <v>111.99406451612904</v>
      </c>
      <c r="M411" s="3">
        <f>IF(TablaDatosEmpresa[[#This Row],[Tipo_Movimiento]] = "Venta", -TablaDatosEmpresa[[#This Row],[Cantidad]] * TablaDatosEmpresa[[#This Row],[CosteAdquisicionPromedio]], 0)</f>
        <v>0</v>
      </c>
      <c r="N411" s="3">
        <f>TablaDatosEmpresa[[#This Row],[Ingresos]]-TablaDatosEmpresa[[#This Row],[Coste_Vemta]]</f>
        <v>0</v>
      </c>
    </row>
    <row r="412" spans="1:14" x14ac:dyDescent="0.3">
      <c r="A412">
        <v>411</v>
      </c>
      <c r="B412" s="1">
        <v>44622</v>
      </c>
      <c r="C412" t="s">
        <v>24</v>
      </c>
      <c r="D412" t="s">
        <v>32</v>
      </c>
      <c r="E412" t="s">
        <v>33</v>
      </c>
      <c r="F412">
        <v>168</v>
      </c>
      <c r="G412" s="3">
        <v>119.26</v>
      </c>
      <c r="H412" s="3">
        <v>0</v>
      </c>
      <c r="I412" t="s">
        <v>24</v>
      </c>
      <c r="J412" t="s">
        <v>36</v>
      </c>
      <c r="K412" s="3">
        <f>IF(TablaDatosEmpresa[[#This Row],[Tipo_Movimiento]] = "Venta", -TablaDatosEmpresa[[#This Row],[Cantidad]] * TablaDatosEmpresa[[#This Row],[Precio_Venta_Unitario]], 0)</f>
        <v>0</v>
      </c>
      <c r="L412" s="3">
        <f>AVERAGEIF(TablaDatosEmpresa[Nombre_Producto],TablaDatosEmpresa[[#This Row],[Nombre_Producto]],TablaDatosEmpresa[Costo_Unitario])</f>
        <v>54.214840425531932</v>
      </c>
      <c r="M412" s="3">
        <f>IF(TablaDatosEmpresa[[#This Row],[Tipo_Movimiento]] = "Venta", -TablaDatosEmpresa[[#This Row],[Cantidad]] * TablaDatosEmpresa[[#This Row],[CosteAdquisicionPromedio]], 0)</f>
        <v>0</v>
      </c>
      <c r="N412" s="3">
        <f>TablaDatosEmpresa[[#This Row],[Ingresos]]-TablaDatosEmpresa[[#This Row],[Coste_Vemta]]</f>
        <v>0</v>
      </c>
    </row>
    <row r="413" spans="1:14" x14ac:dyDescent="0.3">
      <c r="A413">
        <v>412</v>
      </c>
      <c r="B413" s="1">
        <v>44622</v>
      </c>
      <c r="C413" t="s">
        <v>10</v>
      </c>
      <c r="D413" t="s">
        <v>17</v>
      </c>
      <c r="E413" t="s">
        <v>42</v>
      </c>
      <c r="F413">
        <v>-9</v>
      </c>
      <c r="G413" s="3">
        <v>0</v>
      </c>
      <c r="H413" s="3">
        <v>903.57</v>
      </c>
      <c r="I413" t="s">
        <v>10</v>
      </c>
      <c r="J413" t="s">
        <v>23</v>
      </c>
      <c r="K413" s="3">
        <f>IF(TablaDatosEmpresa[[#This Row],[Tipo_Movimiento]] = "Venta", -TablaDatosEmpresa[[#This Row],[Cantidad]] * TablaDatosEmpresa[[#This Row],[Precio_Venta_Unitario]], 0)</f>
        <v>8132.13</v>
      </c>
      <c r="L413" s="3">
        <f>AVERAGEIF(TablaDatosEmpresa[Nombre_Producto],TablaDatosEmpresa[[#This Row],[Nombre_Producto]],TablaDatosEmpresa[Costo_Unitario])</f>
        <v>206.67616747181975</v>
      </c>
      <c r="M413" s="3">
        <f>IF(TablaDatosEmpresa[[#This Row],[Tipo_Movimiento]] = "Venta", -TablaDatosEmpresa[[#This Row],[Cantidad]] * TablaDatosEmpresa[[#This Row],[CosteAdquisicionPromedio]], 0)</f>
        <v>1860.0855072463778</v>
      </c>
      <c r="N413" s="3">
        <f>TablaDatosEmpresa[[#This Row],[Ingresos]]-TablaDatosEmpresa[[#This Row],[Coste_Vemta]]</f>
        <v>6272.0444927536228</v>
      </c>
    </row>
    <row r="414" spans="1:14" x14ac:dyDescent="0.3">
      <c r="A414">
        <v>413</v>
      </c>
      <c r="B414" s="1">
        <v>44622</v>
      </c>
      <c r="C414" t="s">
        <v>24</v>
      </c>
      <c r="D414" t="s">
        <v>34</v>
      </c>
      <c r="E414" t="s">
        <v>45</v>
      </c>
      <c r="F414">
        <v>219</v>
      </c>
      <c r="G414" s="3">
        <v>177.16</v>
      </c>
      <c r="H414" s="3">
        <v>0</v>
      </c>
      <c r="I414" t="s">
        <v>24</v>
      </c>
      <c r="J414" t="s">
        <v>28</v>
      </c>
      <c r="K414" s="3">
        <f>IF(TablaDatosEmpresa[[#This Row],[Tipo_Movimiento]] = "Venta", -TablaDatosEmpresa[[#This Row],[Cantidad]] * TablaDatosEmpresa[[#This Row],[Precio_Venta_Unitario]], 0)</f>
        <v>0</v>
      </c>
      <c r="L414" s="3">
        <f>AVERAGEIF(TablaDatosEmpresa[Nombre_Producto],TablaDatosEmpresa[[#This Row],[Nombre_Producto]],TablaDatosEmpresa[Costo_Unitario])</f>
        <v>81.910562499999997</v>
      </c>
      <c r="M414" s="3">
        <f>IF(TablaDatosEmpresa[[#This Row],[Tipo_Movimiento]] = "Venta", -TablaDatosEmpresa[[#This Row],[Cantidad]] * TablaDatosEmpresa[[#This Row],[CosteAdquisicionPromedio]], 0)</f>
        <v>0</v>
      </c>
      <c r="N414" s="3">
        <f>TablaDatosEmpresa[[#This Row],[Ingresos]]-TablaDatosEmpresa[[#This Row],[Coste_Vemta]]</f>
        <v>0</v>
      </c>
    </row>
    <row r="415" spans="1:14" x14ac:dyDescent="0.3">
      <c r="A415">
        <v>414</v>
      </c>
      <c r="B415" s="1">
        <v>44622</v>
      </c>
      <c r="C415" t="s">
        <v>10</v>
      </c>
      <c r="D415" t="s">
        <v>25</v>
      </c>
      <c r="E415" t="s">
        <v>43</v>
      </c>
      <c r="F415">
        <v>-25</v>
      </c>
      <c r="G415" s="3">
        <v>0</v>
      </c>
      <c r="H415" s="3">
        <v>94.95</v>
      </c>
      <c r="I415" t="s">
        <v>10</v>
      </c>
      <c r="J415" t="s">
        <v>31</v>
      </c>
      <c r="K415" s="3">
        <f>IF(TablaDatosEmpresa[[#This Row],[Tipo_Movimiento]] = "Venta", -TablaDatosEmpresa[[#This Row],[Cantidad]] * TablaDatosEmpresa[[#This Row],[Precio_Venta_Unitario]], 0)</f>
        <v>2373.75</v>
      </c>
      <c r="L415" s="3">
        <f>AVERAGEIF(TablaDatosEmpresa[Nombre_Producto],TablaDatosEmpresa[[#This Row],[Nombre_Producto]],TablaDatosEmpresa[Costo_Unitario])</f>
        <v>18.458651685393257</v>
      </c>
      <c r="M415" s="3">
        <f>IF(TablaDatosEmpresa[[#This Row],[Tipo_Movimiento]] = "Venta", -TablaDatosEmpresa[[#This Row],[Cantidad]] * TablaDatosEmpresa[[#This Row],[CosteAdquisicionPromedio]], 0)</f>
        <v>461.46629213483141</v>
      </c>
      <c r="N415" s="3">
        <f>TablaDatosEmpresa[[#This Row],[Ingresos]]-TablaDatosEmpresa[[#This Row],[Coste_Vemta]]</f>
        <v>1912.2837078651687</v>
      </c>
    </row>
    <row r="416" spans="1:14" x14ac:dyDescent="0.3">
      <c r="A416">
        <v>415</v>
      </c>
      <c r="B416" s="1">
        <v>44622</v>
      </c>
      <c r="C416" t="s">
        <v>10</v>
      </c>
      <c r="D416" t="s">
        <v>29</v>
      </c>
      <c r="E416" t="s">
        <v>30</v>
      </c>
      <c r="F416">
        <v>-5</v>
      </c>
      <c r="G416" s="3">
        <v>0</v>
      </c>
      <c r="H416" s="3">
        <v>80.62</v>
      </c>
      <c r="I416" t="s">
        <v>10</v>
      </c>
      <c r="J416" t="s">
        <v>15</v>
      </c>
      <c r="K416" s="3">
        <f>IF(TablaDatosEmpresa[[#This Row],[Tipo_Movimiento]] = "Venta", -TablaDatosEmpresa[[#This Row],[Cantidad]] * TablaDatosEmpresa[[#This Row],[Precio_Venta_Unitario]], 0)</f>
        <v>403.1</v>
      </c>
      <c r="L416" s="3">
        <f>AVERAGEIF(TablaDatosEmpresa[Nombre_Producto],TablaDatosEmpresa[[#This Row],[Nombre_Producto]],TablaDatosEmpresa[Costo_Unitario])</f>
        <v>15.49574137931034</v>
      </c>
      <c r="M416" s="3">
        <f>IF(TablaDatosEmpresa[[#This Row],[Tipo_Movimiento]] = "Venta", -TablaDatosEmpresa[[#This Row],[Cantidad]] * TablaDatosEmpresa[[#This Row],[CosteAdquisicionPromedio]], 0)</f>
        <v>77.478706896551699</v>
      </c>
      <c r="N416" s="3">
        <f>TablaDatosEmpresa[[#This Row],[Ingresos]]-TablaDatosEmpresa[[#This Row],[Coste_Vemta]]</f>
        <v>325.62129310344835</v>
      </c>
    </row>
    <row r="417" spans="1:14" x14ac:dyDescent="0.3">
      <c r="A417">
        <v>416</v>
      </c>
      <c r="B417" s="1">
        <v>44622</v>
      </c>
      <c r="C417" t="s">
        <v>10</v>
      </c>
      <c r="D417" t="s">
        <v>25</v>
      </c>
      <c r="E417" t="s">
        <v>43</v>
      </c>
      <c r="F417">
        <v>-40</v>
      </c>
      <c r="G417" s="3">
        <v>0</v>
      </c>
      <c r="H417" s="3">
        <v>94.7</v>
      </c>
      <c r="I417" t="s">
        <v>10</v>
      </c>
      <c r="J417" t="s">
        <v>15</v>
      </c>
      <c r="K417" s="3">
        <f>IF(TablaDatosEmpresa[[#This Row],[Tipo_Movimiento]] = "Venta", -TablaDatosEmpresa[[#This Row],[Cantidad]] * TablaDatosEmpresa[[#This Row],[Precio_Venta_Unitario]], 0)</f>
        <v>3788</v>
      </c>
      <c r="L417" s="3">
        <f>AVERAGEIF(TablaDatosEmpresa[Nombre_Producto],TablaDatosEmpresa[[#This Row],[Nombre_Producto]],TablaDatosEmpresa[Costo_Unitario])</f>
        <v>18.458651685393257</v>
      </c>
      <c r="M417" s="3">
        <f>IF(TablaDatosEmpresa[[#This Row],[Tipo_Movimiento]] = "Venta", -TablaDatosEmpresa[[#This Row],[Cantidad]] * TablaDatosEmpresa[[#This Row],[CosteAdquisicionPromedio]], 0)</f>
        <v>738.3460674157302</v>
      </c>
      <c r="N417" s="3">
        <f>TablaDatosEmpresa[[#This Row],[Ingresos]]-TablaDatosEmpresa[[#This Row],[Coste_Vemta]]</f>
        <v>3049.6539325842696</v>
      </c>
    </row>
    <row r="418" spans="1:14" x14ac:dyDescent="0.3">
      <c r="A418">
        <v>417</v>
      </c>
      <c r="B418" s="1">
        <v>44623</v>
      </c>
      <c r="C418" t="s">
        <v>10</v>
      </c>
      <c r="D418" t="s">
        <v>19</v>
      </c>
      <c r="E418" t="s">
        <v>20</v>
      </c>
      <c r="F418">
        <v>-35</v>
      </c>
      <c r="G418" s="3">
        <v>0</v>
      </c>
      <c r="H418" s="3">
        <v>301.87</v>
      </c>
      <c r="I418" t="s">
        <v>10</v>
      </c>
      <c r="J418" t="s">
        <v>23</v>
      </c>
      <c r="K418" s="3">
        <f>IF(TablaDatosEmpresa[[#This Row],[Tipo_Movimiento]] = "Venta", -TablaDatosEmpresa[[#This Row],[Cantidad]] * TablaDatosEmpresa[[#This Row],[Precio_Venta_Unitario]], 0)</f>
        <v>10565.45</v>
      </c>
      <c r="L418" s="3">
        <f>AVERAGEIF(TablaDatosEmpresa[Nombre_Producto],TablaDatosEmpresa[[#This Row],[Nombre_Producto]],TablaDatosEmpresa[Costo_Unitario])</f>
        <v>66.956770642201846</v>
      </c>
      <c r="M418" s="3">
        <f>IF(TablaDatosEmpresa[[#This Row],[Tipo_Movimiento]] = "Venta", -TablaDatosEmpresa[[#This Row],[Cantidad]] * TablaDatosEmpresa[[#This Row],[CosteAdquisicionPromedio]], 0)</f>
        <v>2343.4869724770647</v>
      </c>
      <c r="N418" s="3">
        <f>TablaDatosEmpresa[[#This Row],[Ingresos]]-TablaDatosEmpresa[[#This Row],[Coste_Vemta]]</f>
        <v>8221.9630275229356</v>
      </c>
    </row>
    <row r="419" spans="1:14" x14ac:dyDescent="0.3">
      <c r="A419">
        <v>418</v>
      </c>
      <c r="B419" s="1">
        <v>44623</v>
      </c>
      <c r="C419" t="s">
        <v>10</v>
      </c>
      <c r="D419" t="s">
        <v>29</v>
      </c>
      <c r="E419" t="s">
        <v>30</v>
      </c>
      <c r="F419">
        <v>-35</v>
      </c>
      <c r="G419" s="3">
        <v>0</v>
      </c>
      <c r="H419" s="3">
        <v>80.05</v>
      </c>
      <c r="I419" t="s">
        <v>10</v>
      </c>
      <c r="J419" t="s">
        <v>15</v>
      </c>
      <c r="K419" s="3">
        <f>IF(TablaDatosEmpresa[[#This Row],[Tipo_Movimiento]] = "Venta", -TablaDatosEmpresa[[#This Row],[Cantidad]] * TablaDatosEmpresa[[#This Row],[Precio_Venta_Unitario]], 0)</f>
        <v>2801.75</v>
      </c>
      <c r="L419" s="3">
        <f>AVERAGEIF(TablaDatosEmpresa[Nombre_Producto],TablaDatosEmpresa[[#This Row],[Nombre_Producto]],TablaDatosEmpresa[Costo_Unitario])</f>
        <v>15.49574137931034</v>
      </c>
      <c r="M419" s="3">
        <f>IF(TablaDatosEmpresa[[#This Row],[Tipo_Movimiento]] = "Venta", -TablaDatosEmpresa[[#This Row],[Cantidad]] * TablaDatosEmpresa[[#This Row],[CosteAdquisicionPromedio]], 0)</f>
        <v>542.35094827586192</v>
      </c>
      <c r="N419" s="3">
        <f>TablaDatosEmpresa[[#This Row],[Ingresos]]-TablaDatosEmpresa[[#This Row],[Coste_Vemta]]</f>
        <v>2259.3990517241382</v>
      </c>
    </row>
    <row r="420" spans="1:14" x14ac:dyDescent="0.3">
      <c r="A420">
        <v>419</v>
      </c>
      <c r="B420" s="1">
        <v>44623</v>
      </c>
      <c r="C420" t="s">
        <v>10</v>
      </c>
      <c r="D420" t="s">
        <v>32</v>
      </c>
      <c r="E420" t="s">
        <v>33</v>
      </c>
      <c r="F420">
        <v>-20</v>
      </c>
      <c r="G420" s="3">
        <v>0</v>
      </c>
      <c r="H420" s="3">
        <v>220.88</v>
      </c>
      <c r="I420" t="s">
        <v>10</v>
      </c>
      <c r="J420" t="s">
        <v>23</v>
      </c>
      <c r="K420" s="3">
        <f>IF(TablaDatosEmpresa[[#This Row],[Tipo_Movimiento]] = "Venta", -TablaDatosEmpresa[[#This Row],[Cantidad]] * TablaDatosEmpresa[[#This Row],[Precio_Venta_Unitario]], 0)</f>
        <v>4417.6000000000004</v>
      </c>
      <c r="L420" s="3">
        <f>AVERAGEIF(TablaDatosEmpresa[Nombre_Producto],TablaDatosEmpresa[[#This Row],[Nombre_Producto]],TablaDatosEmpresa[Costo_Unitario])</f>
        <v>54.214840425531932</v>
      </c>
      <c r="M420" s="3">
        <f>IF(TablaDatosEmpresa[[#This Row],[Tipo_Movimiento]] = "Venta", -TablaDatosEmpresa[[#This Row],[Cantidad]] * TablaDatosEmpresa[[#This Row],[CosteAdquisicionPromedio]], 0)</f>
        <v>1084.2968085106386</v>
      </c>
      <c r="N420" s="3">
        <f>TablaDatosEmpresa[[#This Row],[Ingresos]]-TablaDatosEmpresa[[#This Row],[Coste_Vemta]]</f>
        <v>3333.3031914893618</v>
      </c>
    </row>
    <row r="421" spans="1:14" x14ac:dyDescent="0.3">
      <c r="A421">
        <v>420</v>
      </c>
      <c r="B421" s="1">
        <v>44623</v>
      </c>
      <c r="C421" t="s">
        <v>10</v>
      </c>
      <c r="D421" t="s">
        <v>34</v>
      </c>
      <c r="E421" t="s">
        <v>45</v>
      </c>
      <c r="F421">
        <v>-11</v>
      </c>
      <c r="G421" s="3">
        <v>0</v>
      </c>
      <c r="H421" s="3">
        <v>346.67</v>
      </c>
      <c r="I421" t="s">
        <v>10</v>
      </c>
      <c r="J421" t="s">
        <v>15</v>
      </c>
      <c r="K421" s="3">
        <f>IF(TablaDatosEmpresa[[#This Row],[Tipo_Movimiento]] = "Venta", -TablaDatosEmpresa[[#This Row],[Cantidad]] * TablaDatosEmpresa[[#This Row],[Precio_Venta_Unitario]], 0)</f>
        <v>3813.3700000000003</v>
      </c>
      <c r="L421" s="3">
        <f>AVERAGEIF(TablaDatosEmpresa[Nombre_Producto],TablaDatosEmpresa[[#This Row],[Nombre_Producto]],TablaDatosEmpresa[Costo_Unitario])</f>
        <v>81.910562499999997</v>
      </c>
      <c r="M421" s="3">
        <f>IF(TablaDatosEmpresa[[#This Row],[Tipo_Movimiento]] = "Venta", -TablaDatosEmpresa[[#This Row],[Cantidad]] * TablaDatosEmpresa[[#This Row],[CosteAdquisicionPromedio]], 0)</f>
        <v>901.0161875</v>
      </c>
      <c r="N421" s="3">
        <f>TablaDatosEmpresa[[#This Row],[Ingresos]]-TablaDatosEmpresa[[#This Row],[Coste_Vemta]]</f>
        <v>2912.3538125000005</v>
      </c>
    </row>
    <row r="422" spans="1:14" x14ac:dyDescent="0.3">
      <c r="A422">
        <v>421</v>
      </c>
      <c r="B422" s="1">
        <v>44623</v>
      </c>
      <c r="C422" t="s">
        <v>10</v>
      </c>
      <c r="D422" t="s">
        <v>17</v>
      </c>
      <c r="E422" t="s">
        <v>42</v>
      </c>
      <c r="F422">
        <v>-22</v>
      </c>
      <c r="G422" s="3">
        <v>0</v>
      </c>
      <c r="H422" s="3">
        <v>908.21</v>
      </c>
      <c r="I422" t="s">
        <v>10</v>
      </c>
      <c r="J422" t="s">
        <v>35</v>
      </c>
      <c r="K422" s="3">
        <f>IF(TablaDatosEmpresa[[#This Row],[Tipo_Movimiento]] = "Venta", -TablaDatosEmpresa[[#This Row],[Cantidad]] * TablaDatosEmpresa[[#This Row],[Precio_Venta_Unitario]], 0)</f>
        <v>19980.620000000003</v>
      </c>
      <c r="L422" s="3">
        <f>AVERAGEIF(TablaDatosEmpresa[Nombre_Producto],TablaDatosEmpresa[[#This Row],[Nombre_Producto]],TablaDatosEmpresa[Costo_Unitario])</f>
        <v>206.67616747181975</v>
      </c>
      <c r="M422" s="3">
        <f>IF(TablaDatosEmpresa[[#This Row],[Tipo_Movimiento]] = "Venta", -TablaDatosEmpresa[[#This Row],[Cantidad]] * TablaDatosEmpresa[[#This Row],[CosteAdquisicionPromedio]], 0)</f>
        <v>4546.8756843800347</v>
      </c>
      <c r="N422" s="3">
        <f>TablaDatosEmpresa[[#This Row],[Ingresos]]-TablaDatosEmpresa[[#This Row],[Coste_Vemta]]</f>
        <v>15433.744315619968</v>
      </c>
    </row>
    <row r="423" spans="1:14" x14ac:dyDescent="0.3">
      <c r="A423">
        <v>422</v>
      </c>
      <c r="B423" s="1">
        <v>44623</v>
      </c>
      <c r="C423" t="s">
        <v>10</v>
      </c>
      <c r="D423" t="s">
        <v>34</v>
      </c>
      <c r="E423" t="s">
        <v>45</v>
      </c>
      <c r="F423">
        <v>-43</v>
      </c>
      <c r="G423" s="3">
        <v>0</v>
      </c>
      <c r="H423" s="3">
        <v>351.05</v>
      </c>
      <c r="I423" t="s">
        <v>10</v>
      </c>
      <c r="J423" t="s">
        <v>23</v>
      </c>
      <c r="K423" s="3">
        <f>IF(TablaDatosEmpresa[[#This Row],[Tipo_Movimiento]] = "Venta", -TablaDatosEmpresa[[#This Row],[Cantidad]] * TablaDatosEmpresa[[#This Row],[Precio_Venta_Unitario]], 0)</f>
        <v>15095.15</v>
      </c>
      <c r="L423" s="3">
        <f>AVERAGEIF(TablaDatosEmpresa[Nombre_Producto],TablaDatosEmpresa[[#This Row],[Nombre_Producto]],TablaDatosEmpresa[Costo_Unitario])</f>
        <v>81.910562499999997</v>
      </c>
      <c r="M423" s="3">
        <f>IF(TablaDatosEmpresa[[#This Row],[Tipo_Movimiento]] = "Venta", -TablaDatosEmpresa[[#This Row],[Cantidad]] * TablaDatosEmpresa[[#This Row],[CosteAdquisicionPromedio]], 0)</f>
        <v>3522.1541874999998</v>
      </c>
      <c r="N423" s="3">
        <f>TablaDatosEmpresa[[#This Row],[Ingresos]]-TablaDatosEmpresa[[#This Row],[Coste_Vemta]]</f>
        <v>11572.995812499999</v>
      </c>
    </row>
    <row r="424" spans="1:14" x14ac:dyDescent="0.3">
      <c r="A424">
        <v>423</v>
      </c>
      <c r="B424" s="1">
        <v>44623</v>
      </c>
      <c r="C424" t="s">
        <v>10</v>
      </c>
      <c r="D424" t="s">
        <v>27</v>
      </c>
      <c r="E424" t="s">
        <v>44</v>
      </c>
      <c r="F424">
        <v>-33</v>
      </c>
      <c r="G424" s="3">
        <v>0</v>
      </c>
      <c r="H424" s="3">
        <v>496.97</v>
      </c>
      <c r="I424" t="s">
        <v>10</v>
      </c>
      <c r="J424" t="s">
        <v>13</v>
      </c>
      <c r="K424" s="3">
        <f>IF(TablaDatosEmpresa[[#This Row],[Tipo_Movimiento]] = "Venta", -TablaDatosEmpresa[[#This Row],[Cantidad]] * TablaDatosEmpresa[[#This Row],[Precio_Venta_Unitario]], 0)</f>
        <v>16400.010000000002</v>
      </c>
      <c r="L424" s="3">
        <f>AVERAGEIF(TablaDatosEmpresa[Nombre_Producto],TablaDatosEmpresa[[#This Row],[Nombre_Producto]],TablaDatosEmpresa[Costo_Unitario])</f>
        <v>111.99406451612904</v>
      </c>
      <c r="M424" s="3">
        <f>IF(TablaDatosEmpresa[[#This Row],[Tipo_Movimiento]] = "Venta", -TablaDatosEmpresa[[#This Row],[Cantidad]] * TablaDatosEmpresa[[#This Row],[CosteAdquisicionPromedio]], 0)</f>
        <v>3695.8041290322585</v>
      </c>
      <c r="N424" s="3">
        <f>TablaDatosEmpresa[[#This Row],[Ingresos]]-TablaDatosEmpresa[[#This Row],[Coste_Vemta]]</f>
        <v>12704.205870967744</v>
      </c>
    </row>
    <row r="425" spans="1:14" x14ac:dyDescent="0.3">
      <c r="A425">
        <v>424</v>
      </c>
      <c r="B425" s="1">
        <v>44624</v>
      </c>
      <c r="C425" t="s">
        <v>10</v>
      </c>
      <c r="D425" t="s">
        <v>11</v>
      </c>
      <c r="E425" t="s">
        <v>12</v>
      </c>
      <c r="F425">
        <v>-50</v>
      </c>
      <c r="G425" s="3">
        <v>0</v>
      </c>
      <c r="H425" s="3">
        <v>129.38</v>
      </c>
      <c r="I425" t="s">
        <v>10</v>
      </c>
      <c r="J425" t="s">
        <v>13</v>
      </c>
      <c r="K425" s="3">
        <f>IF(TablaDatosEmpresa[[#This Row],[Tipo_Movimiento]] = "Venta", -TablaDatosEmpresa[[#This Row],[Cantidad]] * TablaDatosEmpresa[[#This Row],[Precio_Venta_Unitario]], 0)</f>
        <v>6469</v>
      </c>
      <c r="L425" s="3">
        <f>AVERAGEIF(TablaDatosEmpresa[Nombre_Producto],TablaDatosEmpresa[[#This Row],[Nombre_Producto]],TablaDatosEmpresa[Costo_Unitario])</f>
        <v>28.701865793780652</v>
      </c>
      <c r="M425" s="3">
        <f>IF(TablaDatosEmpresa[[#This Row],[Tipo_Movimiento]] = "Venta", -TablaDatosEmpresa[[#This Row],[Cantidad]] * TablaDatosEmpresa[[#This Row],[CosteAdquisicionPromedio]], 0)</f>
        <v>1435.0932896890326</v>
      </c>
      <c r="N425" s="3">
        <f>TablaDatosEmpresa[[#This Row],[Ingresos]]-TablaDatosEmpresa[[#This Row],[Coste_Vemta]]</f>
        <v>5033.9067103109674</v>
      </c>
    </row>
    <row r="426" spans="1:14" x14ac:dyDescent="0.3">
      <c r="A426">
        <v>425</v>
      </c>
      <c r="B426" s="1">
        <v>44624</v>
      </c>
      <c r="C426" t="s">
        <v>10</v>
      </c>
      <c r="D426" t="s">
        <v>34</v>
      </c>
      <c r="E426" t="s">
        <v>45</v>
      </c>
      <c r="F426">
        <v>-8</v>
      </c>
      <c r="G426" s="3">
        <v>0</v>
      </c>
      <c r="H426" s="3">
        <v>352.82</v>
      </c>
      <c r="I426" t="s">
        <v>10</v>
      </c>
      <c r="J426" t="s">
        <v>15</v>
      </c>
      <c r="K426" s="3">
        <f>IF(TablaDatosEmpresa[[#This Row],[Tipo_Movimiento]] = "Venta", -TablaDatosEmpresa[[#This Row],[Cantidad]] * TablaDatosEmpresa[[#This Row],[Precio_Venta_Unitario]], 0)</f>
        <v>2822.56</v>
      </c>
      <c r="L426" s="3">
        <f>AVERAGEIF(TablaDatosEmpresa[Nombre_Producto],TablaDatosEmpresa[[#This Row],[Nombre_Producto]],TablaDatosEmpresa[Costo_Unitario])</f>
        <v>81.910562499999997</v>
      </c>
      <c r="M426" s="3">
        <f>IF(TablaDatosEmpresa[[#This Row],[Tipo_Movimiento]] = "Venta", -TablaDatosEmpresa[[#This Row],[Cantidad]] * TablaDatosEmpresa[[#This Row],[CosteAdquisicionPromedio]], 0)</f>
        <v>655.28449999999998</v>
      </c>
      <c r="N426" s="3">
        <f>TablaDatosEmpresa[[#This Row],[Ingresos]]-TablaDatosEmpresa[[#This Row],[Coste_Vemta]]</f>
        <v>2167.2754999999997</v>
      </c>
    </row>
    <row r="427" spans="1:14" x14ac:dyDescent="0.3">
      <c r="A427">
        <v>426</v>
      </c>
      <c r="B427" s="1">
        <v>44624</v>
      </c>
      <c r="C427" t="s">
        <v>10</v>
      </c>
      <c r="D427" t="s">
        <v>34</v>
      </c>
      <c r="E427" t="s">
        <v>45</v>
      </c>
      <c r="F427">
        <v>-26</v>
      </c>
      <c r="G427" s="3">
        <v>0</v>
      </c>
      <c r="H427" s="3">
        <v>346.72</v>
      </c>
      <c r="I427" t="s">
        <v>10</v>
      </c>
      <c r="J427" t="s">
        <v>31</v>
      </c>
      <c r="K427" s="3">
        <f>IF(TablaDatosEmpresa[[#This Row],[Tipo_Movimiento]] = "Venta", -TablaDatosEmpresa[[#This Row],[Cantidad]] * TablaDatosEmpresa[[#This Row],[Precio_Venta_Unitario]], 0)</f>
        <v>9014.7200000000012</v>
      </c>
      <c r="L427" s="3">
        <f>AVERAGEIF(TablaDatosEmpresa[Nombre_Producto],TablaDatosEmpresa[[#This Row],[Nombre_Producto]],TablaDatosEmpresa[Costo_Unitario])</f>
        <v>81.910562499999997</v>
      </c>
      <c r="M427" s="3">
        <f>IF(TablaDatosEmpresa[[#This Row],[Tipo_Movimiento]] = "Venta", -TablaDatosEmpresa[[#This Row],[Cantidad]] * TablaDatosEmpresa[[#This Row],[CosteAdquisicionPromedio]], 0)</f>
        <v>2129.6746250000001</v>
      </c>
      <c r="N427" s="3">
        <f>TablaDatosEmpresa[[#This Row],[Ingresos]]-TablaDatosEmpresa[[#This Row],[Coste_Vemta]]</f>
        <v>6885.0453750000015</v>
      </c>
    </row>
    <row r="428" spans="1:14" x14ac:dyDescent="0.3">
      <c r="A428">
        <v>427</v>
      </c>
      <c r="B428" s="1">
        <v>44624</v>
      </c>
      <c r="C428" t="s">
        <v>10</v>
      </c>
      <c r="D428" t="s">
        <v>21</v>
      </c>
      <c r="E428" t="s">
        <v>22</v>
      </c>
      <c r="F428">
        <v>-17</v>
      </c>
      <c r="G428" s="3">
        <v>0</v>
      </c>
      <c r="H428" s="3">
        <v>59.56</v>
      </c>
      <c r="I428" t="s">
        <v>10</v>
      </c>
      <c r="J428" t="s">
        <v>13</v>
      </c>
      <c r="K428" s="3">
        <f>IF(TablaDatosEmpresa[[#This Row],[Tipo_Movimiento]] = "Venta", -TablaDatosEmpresa[[#This Row],[Cantidad]] * TablaDatosEmpresa[[#This Row],[Precio_Venta_Unitario]], 0)</f>
        <v>1012.52</v>
      </c>
      <c r="L428" s="3">
        <f>AVERAGEIF(TablaDatosEmpresa[Nombre_Producto],TablaDatosEmpresa[[#This Row],[Nombre_Producto]],TablaDatosEmpresa[Costo_Unitario])</f>
        <v>10.520482758620702</v>
      </c>
      <c r="M428" s="3">
        <f>IF(TablaDatosEmpresa[[#This Row],[Tipo_Movimiento]] = "Venta", -TablaDatosEmpresa[[#This Row],[Cantidad]] * TablaDatosEmpresa[[#This Row],[CosteAdquisicionPromedio]], 0)</f>
        <v>178.84820689655191</v>
      </c>
      <c r="N428" s="3">
        <f>TablaDatosEmpresa[[#This Row],[Ingresos]]-TablaDatosEmpresa[[#This Row],[Coste_Vemta]]</f>
        <v>833.67179310344807</v>
      </c>
    </row>
    <row r="429" spans="1:14" x14ac:dyDescent="0.3">
      <c r="A429">
        <v>428</v>
      </c>
      <c r="B429" s="1">
        <v>44624</v>
      </c>
      <c r="C429" t="s">
        <v>16</v>
      </c>
      <c r="D429" t="s">
        <v>19</v>
      </c>
      <c r="E429" t="s">
        <v>20</v>
      </c>
      <c r="F429">
        <v>36</v>
      </c>
      <c r="G429" s="3">
        <v>151.30000000000001</v>
      </c>
      <c r="H429" s="3">
        <v>0</v>
      </c>
      <c r="I429" t="s">
        <v>46</v>
      </c>
      <c r="J429" t="s">
        <v>18</v>
      </c>
      <c r="K429" s="3">
        <f>IF(TablaDatosEmpresa[[#This Row],[Tipo_Movimiento]] = "Venta", -TablaDatosEmpresa[[#This Row],[Cantidad]] * TablaDatosEmpresa[[#This Row],[Precio_Venta_Unitario]], 0)</f>
        <v>0</v>
      </c>
      <c r="L429" s="3">
        <f>AVERAGEIF(TablaDatosEmpresa[Nombre_Producto],TablaDatosEmpresa[[#This Row],[Nombre_Producto]],TablaDatosEmpresa[Costo_Unitario])</f>
        <v>66.956770642201846</v>
      </c>
      <c r="M429" s="3">
        <f>IF(TablaDatosEmpresa[[#This Row],[Tipo_Movimiento]] = "Venta", -TablaDatosEmpresa[[#This Row],[Cantidad]] * TablaDatosEmpresa[[#This Row],[CosteAdquisicionPromedio]], 0)</f>
        <v>0</v>
      </c>
      <c r="N429" s="3">
        <f>TablaDatosEmpresa[[#This Row],[Ingresos]]-TablaDatosEmpresa[[#This Row],[Coste_Vemta]]</f>
        <v>0</v>
      </c>
    </row>
    <row r="430" spans="1:14" x14ac:dyDescent="0.3">
      <c r="A430">
        <v>429</v>
      </c>
      <c r="B430" s="1">
        <v>44624</v>
      </c>
      <c r="C430" t="s">
        <v>16</v>
      </c>
      <c r="D430" t="s">
        <v>19</v>
      </c>
      <c r="E430" t="s">
        <v>20</v>
      </c>
      <c r="F430">
        <v>55</v>
      </c>
      <c r="G430" s="3">
        <v>149.63999999999999</v>
      </c>
      <c r="H430" s="3">
        <v>0</v>
      </c>
      <c r="I430" t="s">
        <v>46</v>
      </c>
      <c r="J430" t="s">
        <v>18</v>
      </c>
      <c r="K430" s="3">
        <f>IF(TablaDatosEmpresa[[#This Row],[Tipo_Movimiento]] = "Venta", -TablaDatosEmpresa[[#This Row],[Cantidad]] * TablaDatosEmpresa[[#This Row],[Precio_Venta_Unitario]], 0)</f>
        <v>0</v>
      </c>
      <c r="L430" s="3">
        <f>AVERAGEIF(TablaDatosEmpresa[Nombre_Producto],TablaDatosEmpresa[[#This Row],[Nombre_Producto]],TablaDatosEmpresa[Costo_Unitario])</f>
        <v>66.956770642201846</v>
      </c>
      <c r="M430" s="3">
        <f>IF(TablaDatosEmpresa[[#This Row],[Tipo_Movimiento]] = "Venta", -TablaDatosEmpresa[[#This Row],[Cantidad]] * TablaDatosEmpresa[[#This Row],[CosteAdquisicionPromedio]], 0)</f>
        <v>0</v>
      </c>
      <c r="N430" s="3">
        <f>TablaDatosEmpresa[[#This Row],[Ingresos]]-TablaDatosEmpresa[[#This Row],[Coste_Vemta]]</f>
        <v>0</v>
      </c>
    </row>
    <row r="431" spans="1:14" x14ac:dyDescent="0.3">
      <c r="A431">
        <v>430</v>
      </c>
      <c r="B431" s="1">
        <v>44625</v>
      </c>
      <c r="C431" t="s">
        <v>24</v>
      </c>
      <c r="D431" t="s">
        <v>14</v>
      </c>
      <c r="E431" t="s">
        <v>41</v>
      </c>
      <c r="F431">
        <v>196</v>
      </c>
      <c r="G431" s="3">
        <v>84.36</v>
      </c>
      <c r="H431" s="3">
        <v>0</v>
      </c>
      <c r="I431" t="s">
        <v>24</v>
      </c>
      <c r="J431" t="s">
        <v>26</v>
      </c>
      <c r="K431" s="3">
        <f>IF(TablaDatosEmpresa[[#This Row],[Tipo_Movimiento]] = "Venta", -TablaDatosEmpresa[[#This Row],[Cantidad]] * TablaDatosEmpresa[[#This Row],[Precio_Venta_Unitario]], 0)</f>
        <v>0</v>
      </c>
      <c r="L431" s="3">
        <f>AVERAGEIF(TablaDatosEmpresa[Nombre_Producto],TablaDatosEmpresa[[#This Row],[Nombre_Producto]],TablaDatosEmpresa[Costo_Unitario])</f>
        <v>38.917210440456756</v>
      </c>
      <c r="M431" s="3">
        <f>IF(TablaDatosEmpresa[[#This Row],[Tipo_Movimiento]] = "Venta", -TablaDatosEmpresa[[#This Row],[Cantidad]] * TablaDatosEmpresa[[#This Row],[CosteAdquisicionPromedio]], 0)</f>
        <v>0</v>
      </c>
      <c r="N431" s="3">
        <f>TablaDatosEmpresa[[#This Row],[Ingresos]]-TablaDatosEmpresa[[#This Row],[Coste_Vemta]]</f>
        <v>0</v>
      </c>
    </row>
    <row r="432" spans="1:14" x14ac:dyDescent="0.3">
      <c r="A432">
        <v>431</v>
      </c>
      <c r="B432" s="1">
        <v>44625</v>
      </c>
      <c r="C432" t="s">
        <v>10</v>
      </c>
      <c r="D432" t="s">
        <v>17</v>
      </c>
      <c r="E432" t="s">
        <v>42</v>
      </c>
      <c r="F432">
        <v>-18</v>
      </c>
      <c r="G432" s="3">
        <v>0</v>
      </c>
      <c r="H432" s="3">
        <v>893.01</v>
      </c>
      <c r="I432" t="s">
        <v>10</v>
      </c>
      <c r="J432" t="s">
        <v>31</v>
      </c>
      <c r="K432" s="3">
        <f>IF(TablaDatosEmpresa[[#This Row],[Tipo_Movimiento]] = "Venta", -TablaDatosEmpresa[[#This Row],[Cantidad]] * TablaDatosEmpresa[[#This Row],[Precio_Venta_Unitario]], 0)</f>
        <v>16074.18</v>
      </c>
      <c r="L432" s="3">
        <f>AVERAGEIF(TablaDatosEmpresa[Nombre_Producto],TablaDatosEmpresa[[#This Row],[Nombre_Producto]],TablaDatosEmpresa[Costo_Unitario])</f>
        <v>206.67616747181975</v>
      </c>
      <c r="M432" s="3">
        <f>IF(TablaDatosEmpresa[[#This Row],[Tipo_Movimiento]] = "Venta", -TablaDatosEmpresa[[#This Row],[Cantidad]] * TablaDatosEmpresa[[#This Row],[CosteAdquisicionPromedio]], 0)</f>
        <v>3720.1710144927556</v>
      </c>
      <c r="N432" s="3">
        <f>TablaDatosEmpresa[[#This Row],[Ingresos]]-TablaDatosEmpresa[[#This Row],[Coste_Vemta]]</f>
        <v>12354.008985507244</v>
      </c>
    </row>
    <row r="433" spans="1:14" x14ac:dyDescent="0.3">
      <c r="A433">
        <v>432</v>
      </c>
      <c r="B433" s="1">
        <v>44625</v>
      </c>
      <c r="C433" t="s">
        <v>10</v>
      </c>
      <c r="D433" t="s">
        <v>32</v>
      </c>
      <c r="E433" t="s">
        <v>33</v>
      </c>
      <c r="F433">
        <v>-10</v>
      </c>
      <c r="G433" s="3">
        <v>0</v>
      </c>
      <c r="H433" s="3">
        <v>221.24</v>
      </c>
      <c r="I433" t="s">
        <v>10</v>
      </c>
      <c r="J433" t="s">
        <v>13</v>
      </c>
      <c r="K433" s="3">
        <f>IF(TablaDatosEmpresa[[#This Row],[Tipo_Movimiento]] = "Venta", -TablaDatosEmpresa[[#This Row],[Cantidad]] * TablaDatosEmpresa[[#This Row],[Precio_Venta_Unitario]], 0)</f>
        <v>2212.4</v>
      </c>
      <c r="L433" s="3">
        <f>AVERAGEIF(TablaDatosEmpresa[Nombre_Producto],TablaDatosEmpresa[[#This Row],[Nombre_Producto]],TablaDatosEmpresa[Costo_Unitario])</f>
        <v>54.214840425531932</v>
      </c>
      <c r="M433" s="3">
        <f>IF(TablaDatosEmpresa[[#This Row],[Tipo_Movimiento]] = "Venta", -TablaDatosEmpresa[[#This Row],[Cantidad]] * TablaDatosEmpresa[[#This Row],[CosteAdquisicionPromedio]], 0)</f>
        <v>542.14840425531929</v>
      </c>
      <c r="N433" s="3">
        <f>TablaDatosEmpresa[[#This Row],[Ingresos]]-TablaDatosEmpresa[[#This Row],[Coste_Vemta]]</f>
        <v>1670.2515957446808</v>
      </c>
    </row>
    <row r="434" spans="1:14" x14ac:dyDescent="0.3">
      <c r="A434">
        <v>433</v>
      </c>
      <c r="B434" s="1">
        <v>44625</v>
      </c>
      <c r="C434" t="s">
        <v>10</v>
      </c>
      <c r="D434" t="s">
        <v>29</v>
      </c>
      <c r="E434" t="s">
        <v>30</v>
      </c>
      <c r="F434">
        <v>-21</v>
      </c>
      <c r="G434" s="3">
        <v>0</v>
      </c>
      <c r="H434" s="3">
        <v>80.47</v>
      </c>
      <c r="I434" t="s">
        <v>10</v>
      </c>
      <c r="J434" t="s">
        <v>31</v>
      </c>
      <c r="K434" s="3">
        <f>IF(TablaDatosEmpresa[[#This Row],[Tipo_Movimiento]] = "Venta", -TablaDatosEmpresa[[#This Row],[Cantidad]] * TablaDatosEmpresa[[#This Row],[Precio_Venta_Unitario]], 0)</f>
        <v>1689.87</v>
      </c>
      <c r="L434" s="3">
        <f>AVERAGEIF(TablaDatosEmpresa[Nombre_Producto],TablaDatosEmpresa[[#This Row],[Nombre_Producto]],TablaDatosEmpresa[Costo_Unitario])</f>
        <v>15.49574137931034</v>
      </c>
      <c r="M434" s="3">
        <f>IF(TablaDatosEmpresa[[#This Row],[Tipo_Movimiento]] = "Venta", -TablaDatosEmpresa[[#This Row],[Cantidad]] * TablaDatosEmpresa[[#This Row],[CosteAdquisicionPromedio]], 0)</f>
        <v>325.41056896551714</v>
      </c>
      <c r="N434" s="3">
        <f>TablaDatosEmpresa[[#This Row],[Ingresos]]-TablaDatosEmpresa[[#This Row],[Coste_Vemta]]</f>
        <v>1364.4594310344828</v>
      </c>
    </row>
    <row r="435" spans="1:14" x14ac:dyDescent="0.3">
      <c r="A435">
        <v>434</v>
      </c>
      <c r="B435" s="1">
        <v>44625</v>
      </c>
      <c r="C435" t="s">
        <v>16</v>
      </c>
      <c r="D435" t="s">
        <v>17</v>
      </c>
      <c r="E435" t="s">
        <v>42</v>
      </c>
      <c r="F435">
        <v>81</v>
      </c>
      <c r="G435" s="3">
        <v>459.45</v>
      </c>
      <c r="H435" s="3">
        <v>0</v>
      </c>
      <c r="I435" t="s">
        <v>46</v>
      </c>
      <c r="J435" t="s">
        <v>18</v>
      </c>
      <c r="K435" s="3">
        <f>IF(TablaDatosEmpresa[[#This Row],[Tipo_Movimiento]] = "Venta", -TablaDatosEmpresa[[#This Row],[Cantidad]] * TablaDatosEmpresa[[#This Row],[Precio_Venta_Unitario]], 0)</f>
        <v>0</v>
      </c>
      <c r="L435" s="3">
        <f>AVERAGEIF(TablaDatosEmpresa[Nombre_Producto],TablaDatosEmpresa[[#This Row],[Nombre_Producto]],TablaDatosEmpresa[Costo_Unitario])</f>
        <v>206.67616747181975</v>
      </c>
      <c r="M435" s="3">
        <f>IF(TablaDatosEmpresa[[#This Row],[Tipo_Movimiento]] = "Venta", -TablaDatosEmpresa[[#This Row],[Cantidad]] * TablaDatosEmpresa[[#This Row],[CosteAdquisicionPromedio]], 0)</f>
        <v>0</v>
      </c>
      <c r="N435" s="3">
        <f>TablaDatosEmpresa[[#This Row],[Ingresos]]-TablaDatosEmpresa[[#This Row],[Coste_Vemta]]</f>
        <v>0</v>
      </c>
    </row>
    <row r="436" spans="1:14" x14ac:dyDescent="0.3">
      <c r="A436">
        <v>435</v>
      </c>
      <c r="B436" s="1">
        <v>44625</v>
      </c>
      <c r="C436" t="s">
        <v>10</v>
      </c>
      <c r="D436" t="s">
        <v>19</v>
      </c>
      <c r="E436" t="s">
        <v>20</v>
      </c>
      <c r="F436">
        <v>-49</v>
      </c>
      <c r="G436" s="3">
        <v>0</v>
      </c>
      <c r="H436" s="3">
        <v>296.33</v>
      </c>
      <c r="I436" t="s">
        <v>10</v>
      </c>
      <c r="J436" t="s">
        <v>31</v>
      </c>
      <c r="K436" s="3">
        <f>IF(TablaDatosEmpresa[[#This Row],[Tipo_Movimiento]] = "Venta", -TablaDatosEmpresa[[#This Row],[Cantidad]] * TablaDatosEmpresa[[#This Row],[Precio_Venta_Unitario]], 0)</f>
        <v>14520.17</v>
      </c>
      <c r="L436" s="3">
        <f>AVERAGEIF(TablaDatosEmpresa[Nombre_Producto],TablaDatosEmpresa[[#This Row],[Nombre_Producto]],TablaDatosEmpresa[Costo_Unitario])</f>
        <v>66.956770642201846</v>
      </c>
      <c r="M436" s="3">
        <f>IF(TablaDatosEmpresa[[#This Row],[Tipo_Movimiento]] = "Venta", -TablaDatosEmpresa[[#This Row],[Cantidad]] * TablaDatosEmpresa[[#This Row],[CosteAdquisicionPromedio]], 0)</f>
        <v>3280.8817614678906</v>
      </c>
      <c r="N436" s="3">
        <f>TablaDatosEmpresa[[#This Row],[Ingresos]]-TablaDatosEmpresa[[#This Row],[Coste_Vemta]]</f>
        <v>11239.28823853211</v>
      </c>
    </row>
    <row r="437" spans="1:14" x14ac:dyDescent="0.3">
      <c r="A437">
        <v>436</v>
      </c>
      <c r="B437" s="1">
        <v>44625</v>
      </c>
      <c r="C437" t="s">
        <v>10</v>
      </c>
      <c r="D437" t="s">
        <v>25</v>
      </c>
      <c r="E437" t="s">
        <v>43</v>
      </c>
      <c r="F437">
        <v>-14</v>
      </c>
      <c r="G437" s="3">
        <v>0</v>
      </c>
      <c r="H437" s="3">
        <v>94.71</v>
      </c>
      <c r="I437" t="s">
        <v>10</v>
      </c>
      <c r="J437" t="s">
        <v>13</v>
      </c>
      <c r="K437" s="3">
        <f>IF(TablaDatosEmpresa[[#This Row],[Tipo_Movimiento]] = "Venta", -TablaDatosEmpresa[[#This Row],[Cantidad]] * TablaDatosEmpresa[[#This Row],[Precio_Venta_Unitario]], 0)</f>
        <v>1325.9399999999998</v>
      </c>
      <c r="L437" s="3">
        <f>AVERAGEIF(TablaDatosEmpresa[Nombre_Producto],TablaDatosEmpresa[[#This Row],[Nombre_Producto]],TablaDatosEmpresa[Costo_Unitario])</f>
        <v>18.458651685393257</v>
      </c>
      <c r="M437" s="3">
        <f>IF(TablaDatosEmpresa[[#This Row],[Tipo_Movimiento]] = "Venta", -TablaDatosEmpresa[[#This Row],[Cantidad]] * TablaDatosEmpresa[[#This Row],[CosteAdquisicionPromedio]], 0)</f>
        <v>258.42112359550561</v>
      </c>
      <c r="N437" s="3">
        <f>TablaDatosEmpresa[[#This Row],[Ingresos]]-TablaDatosEmpresa[[#This Row],[Coste_Vemta]]</f>
        <v>1067.5188764044942</v>
      </c>
    </row>
    <row r="438" spans="1:14" x14ac:dyDescent="0.3">
      <c r="A438">
        <v>437</v>
      </c>
      <c r="B438" s="1">
        <v>44626</v>
      </c>
      <c r="C438" t="s">
        <v>10</v>
      </c>
      <c r="D438" t="s">
        <v>19</v>
      </c>
      <c r="E438" t="s">
        <v>20</v>
      </c>
      <c r="F438">
        <v>-38</v>
      </c>
      <c r="G438" s="3">
        <v>0</v>
      </c>
      <c r="H438" s="3">
        <v>299.3</v>
      </c>
      <c r="I438" t="s">
        <v>10</v>
      </c>
      <c r="J438" t="s">
        <v>23</v>
      </c>
      <c r="K438" s="3">
        <f>IF(TablaDatosEmpresa[[#This Row],[Tipo_Movimiento]] = "Venta", -TablaDatosEmpresa[[#This Row],[Cantidad]] * TablaDatosEmpresa[[#This Row],[Precio_Venta_Unitario]], 0)</f>
        <v>11373.4</v>
      </c>
      <c r="L438" s="3">
        <f>AVERAGEIF(TablaDatosEmpresa[Nombre_Producto],TablaDatosEmpresa[[#This Row],[Nombre_Producto]],TablaDatosEmpresa[Costo_Unitario])</f>
        <v>66.956770642201846</v>
      </c>
      <c r="M438" s="3">
        <f>IF(TablaDatosEmpresa[[#This Row],[Tipo_Movimiento]] = "Venta", -TablaDatosEmpresa[[#This Row],[Cantidad]] * TablaDatosEmpresa[[#This Row],[CosteAdquisicionPromedio]], 0)</f>
        <v>2544.3572844036703</v>
      </c>
      <c r="N438" s="3">
        <f>TablaDatosEmpresa[[#This Row],[Ingresos]]-TablaDatosEmpresa[[#This Row],[Coste_Vemta]]</f>
        <v>8829.0427155963298</v>
      </c>
    </row>
    <row r="439" spans="1:14" x14ac:dyDescent="0.3">
      <c r="A439">
        <v>438</v>
      </c>
      <c r="B439" s="1">
        <v>44626</v>
      </c>
      <c r="C439" t="s">
        <v>16</v>
      </c>
      <c r="D439" t="s">
        <v>27</v>
      </c>
      <c r="E439" t="s">
        <v>44</v>
      </c>
      <c r="F439">
        <v>27</v>
      </c>
      <c r="G439" s="3">
        <v>254.43</v>
      </c>
      <c r="H439" s="3">
        <v>0</v>
      </c>
      <c r="I439" t="s">
        <v>46</v>
      </c>
      <c r="J439" t="s">
        <v>18</v>
      </c>
      <c r="K439" s="3">
        <f>IF(TablaDatosEmpresa[[#This Row],[Tipo_Movimiento]] = "Venta", -TablaDatosEmpresa[[#This Row],[Cantidad]] * TablaDatosEmpresa[[#This Row],[Precio_Venta_Unitario]], 0)</f>
        <v>0</v>
      </c>
      <c r="L439" s="3">
        <f>AVERAGEIF(TablaDatosEmpresa[Nombre_Producto],TablaDatosEmpresa[[#This Row],[Nombre_Producto]],TablaDatosEmpresa[Costo_Unitario])</f>
        <v>111.99406451612904</v>
      </c>
      <c r="M439" s="3">
        <f>IF(TablaDatosEmpresa[[#This Row],[Tipo_Movimiento]] = "Venta", -TablaDatosEmpresa[[#This Row],[Cantidad]] * TablaDatosEmpresa[[#This Row],[CosteAdquisicionPromedio]], 0)</f>
        <v>0</v>
      </c>
      <c r="N439" s="3">
        <f>TablaDatosEmpresa[[#This Row],[Ingresos]]-TablaDatosEmpresa[[#This Row],[Coste_Vemta]]</f>
        <v>0</v>
      </c>
    </row>
    <row r="440" spans="1:14" x14ac:dyDescent="0.3">
      <c r="A440">
        <v>439</v>
      </c>
      <c r="B440" s="1">
        <v>44626</v>
      </c>
      <c r="C440" t="s">
        <v>10</v>
      </c>
      <c r="D440" t="s">
        <v>19</v>
      </c>
      <c r="E440" t="s">
        <v>20</v>
      </c>
      <c r="F440">
        <v>-23</v>
      </c>
      <c r="G440" s="3">
        <v>0</v>
      </c>
      <c r="H440" s="3">
        <v>301.10000000000002</v>
      </c>
      <c r="I440" t="s">
        <v>10</v>
      </c>
      <c r="J440" t="s">
        <v>13</v>
      </c>
      <c r="K440" s="3">
        <f>IF(TablaDatosEmpresa[[#This Row],[Tipo_Movimiento]] = "Venta", -TablaDatosEmpresa[[#This Row],[Cantidad]] * TablaDatosEmpresa[[#This Row],[Precio_Venta_Unitario]], 0)</f>
        <v>6925.3</v>
      </c>
      <c r="L440" s="3">
        <f>AVERAGEIF(TablaDatosEmpresa[Nombre_Producto],TablaDatosEmpresa[[#This Row],[Nombre_Producto]],TablaDatosEmpresa[Costo_Unitario])</f>
        <v>66.956770642201846</v>
      </c>
      <c r="M440" s="3">
        <f>IF(TablaDatosEmpresa[[#This Row],[Tipo_Movimiento]] = "Venta", -TablaDatosEmpresa[[#This Row],[Cantidad]] * TablaDatosEmpresa[[#This Row],[CosteAdquisicionPromedio]], 0)</f>
        <v>1540.0057247706425</v>
      </c>
      <c r="N440" s="3">
        <f>TablaDatosEmpresa[[#This Row],[Ingresos]]-TablaDatosEmpresa[[#This Row],[Coste_Vemta]]</f>
        <v>5385.2942752293575</v>
      </c>
    </row>
    <row r="441" spans="1:14" x14ac:dyDescent="0.3">
      <c r="A441">
        <v>440</v>
      </c>
      <c r="B441" s="1">
        <v>44626</v>
      </c>
      <c r="C441" t="s">
        <v>24</v>
      </c>
      <c r="D441" t="s">
        <v>11</v>
      </c>
      <c r="E441" t="s">
        <v>12</v>
      </c>
      <c r="F441">
        <v>213</v>
      </c>
      <c r="G441" s="3">
        <v>64.98</v>
      </c>
      <c r="H441" s="3">
        <v>0</v>
      </c>
      <c r="I441" t="s">
        <v>24</v>
      </c>
      <c r="J441" t="s">
        <v>26</v>
      </c>
      <c r="K441" s="3">
        <f>IF(TablaDatosEmpresa[[#This Row],[Tipo_Movimiento]] = "Venta", -TablaDatosEmpresa[[#This Row],[Cantidad]] * TablaDatosEmpresa[[#This Row],[Precio_Venta_Unitario]], 0)</f>
        <v>0</v>
      </c>
      <c r="L441" s="3">
        <f>AVERAGEIF(TablaDatosEmpresa[Nombre_Producto],TablaDatosEmpresa[[#This Row],[Nombre_Producto]],TablaDatosEmpresa[Costo_Unitario])</f>
        <v>28.701865793780652</v>
      </c>
      <c r="M441" s="3">
        <f>IF(TablaDatosEmpresa[[#This Row],[Tipo_Movimiento]] = "Venta", -TablaDatosEmpresa[[#This Row],[Cantidad]] * TablaDatosEmpresa[[#This Row],[CosteAdquisicionPromedio]], 0)</f>
        <v>0</v>
      </c>
      <c r="N441" s="3">
        <f>TablaDatosEmpresa[[#This Row],[Ingresos]]-TablaDatosEmpresa[[#This Row],[Coste_Vemta]]</f>
        <v>0</v>
      </c>
    </row>
    <row r="442" spans="1:14" x14ac:dyDescent="0.3">
      <c r="A442">
        <v>441</v>
      </c>
      <c r="B442" s="1">
        <v>44626</v>
      </c>
      <c r="C442" t="s">
        <v>24</v>
      </c>
      <c r="D442" t="s">
        <v>29</v>
      </c>
      <c r="E442" t="s">
        <v>30</v>
      </c>
      <c r="F442">
        <v>184</v>
      </c>
      <c r="G442" s="3">
        <v>35.25</v>
      </c>
      <c r="H442" s="3">
        <v>0</v>
      </c>
      <c r="I442" t="s">
        <v>24</v>
      </c>
      <c r="J442" t="s">
        <v>37</v>
      </c>
      <c r="K442" s="3">
        <f>IF(TablaDatosEmpresa[[#This Row],[Tipo_Movimiento]] = "Venta", -TablaDatosEmpresa[[#This Row],[Cantidad]] * TablaDatosEmpresa[[#This Row],[Precio_Venta_Unitario]], 0)</f>
        <v>0</v>
      </c>
      <c r="L442" s="3">
        <f>AVERAGEIF(TablaDatosEmpresa[Nombre_Producto],TablaDatosEmpresa[[#This Row],[Nombre_Producto]],TablaDatosEmpresa[Costo_Unitario])</f>
        <v>15.49574137931034</v>
      </c>
      <c r="M442" s="3">
        <f>IF(TablaDatosEmpresa[[#This Row],[Tipo_Movimiento]] = "Venta", -TablaDatosEmpresa[[#This Row],[Cantidad]] * TablaDatosEmpresa[[#This Row],[CosteAdquisicionPromedio]], 0)</f>
        <v>0</v>
      </c>
      <c r="N442" s="3">
        <f>TablaDatosEmpresa[[#This Row],[Ingresos]]-TablaDatosEmpresa[[#This Row],[Coste_Vemta]]</f>
        <v>0</v>
      </c>
    </row>
    <row r="443" spans="1:14" x14ac:dyDescent="0.3">
      <c r="A443">
        <v>442</v>
      </c>
      <c r="B443" s="1">
        <v>44626</v>
      </c>
      <c r="C443" t="s">
        <v>10</v>
      </c>
      <c r="D443" t="s">
        <v>17</v>
      </c>
      <c r="E443" t="s">
        <v>42</v>
      </c>
      <c r="F443">
        <v>-49</v>
      </c>
      <c r="G443" s="3">
        <v>0</v>
      </c>
      <c r="H443" s="3">
        <v>898.18</v>
      </c>
      <c r="I443" t="s">
        <v>10</v>
      </c>
      <c r="J443" t="s">
        <v>15</v>
      </c>
      <c r="K443" s="3">
        <f>IF(TablaDatosEmpresa[[#This Row],[Tipo_Movimiento]] = "Venta", -TablaDatosEmpresa[[#This Row],[Cantidad]] * TablaDatosEmpresa[[#This Row],[Precio_Venta_Unitario]], 0)</f>
        <v>44010.82</v>
      </c>
      <c r="L443" s="3">
        <f>AVERAGEIF(TablaDatosEmpresa[Nombre_Producto],TablaDatosEmpresa[[#This Row],[Nombre_Producto]],TablaDatosEmpresa[Costo_Unitario])</f>
        <v>206.67616747181975</v>
      </c>
      <c r="M443" s="3">
        <f>IF(TablaDatosEmpresa[[#This Row],[Tipo_Movimiento]] = "Venta", -TablaDatosEmpresa[[#This Row],[Cantidad]] * TablaDatosEmpresa[[#This Row],[CosteAdquisicionPromedio]], 0)</f>
        <v>10127.132206119168</v>
      </c>
      <c r="N443" s="3">
        <f>TablaDatosEmpresa[[#This Row],[Ingresos]]-TablaDatosEmpresa[[#This Row],[Coste_Vemta]]</f>
        <v>33883.687793880832</v>
      </c>
    </row>
    <row r="444" spans="1:14" x14ac:dyDescent="0.3">
      <c r="A444">
        <v>443</v>
      </c>
      <c r="B444" s="1">
        <v>44626</v>
      </c>
      <c r="C444" t="s">
        <v>24</v>
      </c>
      <c r="D444" t="s">
        <v>32</v>
      </c>
      <c r="E444" t="s">
        <v>33</v>
      </c>
      <c r="F444">
        <v>264</v>
      </c>
      <c r="G444" s="3">
        <v>119.98</v>
      </c>
      <c r="H444" s="3">
        <v>0</v>
      </c>
      <c r="I444" t="s">
        <v>24</v>
      </c>
      <c r="J444" t="s">
        <v>37</v>
      </c>
      <c r="K444" s="3">
        <f>IF(TablaDatosEmpresa[[#This Row],[Tipo_Movimiento]] = "Venta", -TablaDatosEmpresa[[#This Row],[Cantidad]] * TablaDatosEmpresa[[#This Row],[Precio_Venta_Unitario]], 0)</f>
        <v>0</v>
      </c>
      <c r="L444" s="3">
        <f>AVERAGEIF(TablaDatosEmpresa[Nombre_Producto],TablaDatosEmpresa[[#This Row],[Nombre_Producto]],TablaDatosEmpresa[Costo_Unitario])</f>
        <v>54.214840425531932</v>
      </c>
      <c r="M444" s="3">
        <f>IF(TablaDatosEmpresa[[#This Row],[Tipo_Movimiento]] = "Venta", -TablaDatosEmpresa[[#This Row],[Cantidad]] * TablaDatosEmpresa[[#This Row],[CosteAdquisicionPromedio]], 0)</f>
        <v>0</v>
      </c>
      <c r="N444" s="3">
        <f>TablaDatosEmpresa[[#This Row],[Ingresos]]-TablaDatosEmpresa[[#This Row],[Coste_Vemta]]</f>
        <v>0</v>
      </c>
    </row>
    <row r="445" spans="1:14" x14ac:dyDescent="0.3">
      <c r="A445">
        <v>444</v>
      </c>
      <c r="B445" s="1">
        <v>44627</v>
      </c>
      <c r="C445" t="s">
        <v>24</v>
      </c>
      <c r="D445" t="s">
        <v>29</v>
      </c>
      <c r="E445" t="s">
        <v>30</v>
      </c>
      <c r="F445">
        <v>54</v>
      </c>
      <c r="G445" s="3">
        <v>35.130000000000003</v>
      </c>
      <c r="H445" s="3">
        <v>0</v>
      </c>
      <c r="I445" t="s">
        <v>24</v>
      </c>
      <c r="J445" t="s">
        <v>37</v>
      </c>
      <c r="K445" s="3">
        <f>IF(TablaDatosEmpresa[[#This Row],[Tipo_Movimiento]] = "Venta", -TablaDatosEmpresa[[#This Row],[Cantidad]] * TablaDatosEmpresa[[#This Row],[Precio_Venta_Unitario]], 0)</f>
        <v>0</v>
      </c>
      <c r="L445" s="3">
        <f>AVERAGEIF(TablaDatosEmpresa[Nombre_Producto],TablaDatosEmpresa[[#This Row],[Nombre_Producto]],TablaDatosEmpresa[Costo_Unitario])</f>
        <v>15.49574137931034</v>
      </c>
      <c r="M445" s="3">
        <f>IF(TablaDatosEmpresa[[#This Row],[Tipo_Movimiento]] = "Venta", -TablaDatosEmpresa[[#This Row],[Cantidad]] * TablaDatosEmpresa[[#This Row],[CosteAdquisicionPromedio]], 0)</f>
        <v>0</v>
      </c>
      <c r="N445" s="3">
        <f>TablaDatosEmpresa[[#This Row],[Ingresos]]-TablaDatosEmpresa[[#This Row],[Coste_Vemta]]</f>
        <v>0</v>
      </c>
    </row>
    <row r="446" spans="1:14" x14ac:dyDescent="0.3">
      <c r="A446">
        <v>445</v>
      </c>
      <c r="B446" s="1">
        <v>44627</v>
      </c>
      <c r="C446" t="s">
        <v>10</v>
      </c>
      <c r="D446" t="s">
        <v>29</v>
      </c>
      <c r="E446" t="s">
        <v>30</v>
      </c>
      <c r="F446">
        <v>-18</v>
      </c>
      <c r="G446" s="3">
        <v>0</v>
      </c>
      <c r="H446" s="3">
        <v>80.72</v>
      </c>
      <c r="I446" t="s">
        <v>10</v>
      </c>
      <c r="J446" t="s">
        <v>13</v>
      </c>
      <c r="K446" s="3">
        <f>IF(TablaDatosEmpresa[[#This Row],[Tipo_Movimiento]] = "Venta", -TablaDatosEmpresa[[#This Row],[Cantidad]] * TablaDatosEmpresa[[#This Row],[Precio_Venta_Unitario]], 0)</f>
        <v>1452.96</v>
      </c>
      <c r="L446" s="3">
        <f>AVERAGEIF(TablaDatosEmpresa[Nombre_Producto],TablaDatosEmpresa[[#This Row],[Nombre_Producto]],TablaDatosEmpresa[Costo_Unitario])</f>
        <v>15.49574137931034</v>
      </c>
      <c r="M446" s="3">
        <f>IF(TablaDatosEmpresa[[#This Row],[Tipo_Movimiento]] = "Venta", -TablaDatosEmpresa[[#This Row],[Cantidad]] * TablaDatosEmpresa[[#This Row],[CosteAdquisicionPromedio]], 0)</f>
        <v>278.92334482758611</v>
      </c>
      <c r="N446" s="3">
        <f>TablaDatosEmpresa[[#This Row],[Ingresos]]-TablaDatosEmpresa[[#This Row],[Coste_Vemta]]</f>
        <v>1174.0366551724139</v>
      </c>
    </row>
    <row r="447" spans="1:14" x14ac:dyDescent="0.3">
      <c r="A447">
        <v>446</v>
      </c>
      <c r="B447" s="1">
        <v>44627</v>
      </c>
      <c r="C447" t="s">
        <v>10</v>
      </c>
      <c r="D447" t="s">
        <v>25</v>
      </c>
      <c r="E447" t="s">
        <v>43</v>
      </c>
      <c r="F447">
        <v>-9</v>
      </c>
      <c r="G447" s="3">
        <v>0</v>
      </c>
      <c r="H447" s="3">
        <v>95.67</v>
      </c>
      <c r="I447" t="s">
        <v>10</v>
      </c>
      <c r="J447" t="s">
        <v>13</v>
      </c>
      <c r="K447" s="3">
        <f>IF(TablaDatosEmpresa[[#This Row],[Tipo_Movimiento]] = "Venta", -TablaDatosEmpresa[[#This Row],[Cantidad]] * TablaDatosEmpresa[[#This Row],[Precio_Venta_Unitario]], 0)</f>
        <v>861.03</v>
      </c>
      <c r="L447" s="3">
        <f>AVERAGEIF(TablaDatosEmpresa[Nombre_Producto],TablaDatosEmpresa[[#This Row],[Nombre_Producto]],TablaDatosEmpresa[Costo_Unitario])</f>
        <v>18.458651685393257</v>
      </c>
      <c r="M447" s="3">
        <f>IF(TablaDatosEmpresa[[#This Row],[Tipo_Movimiento]] = "Venta", -TablaDatosEmpresa[[#This Row],[Cantidad]] * TablaDatosEmpresa[[#This Row],[CosteAdquisicionPromedio]], 0)</f>
        <v>166.1278651685393</v>
      </c>
      <c r="N447" s="3">
        <f>TablaDatosEmpresa[[#This Row],[Ingresos]]-TablaDatosEmpresa[[#This Row],[Coste_Vemta]]</f>
        <v>694.90213483146067</v>
      </c>
    </row>
    <row r="448" spans="1:14" x14ac:dyDescent="0.3">
      <c r="A448">
        <v>447</v>
      </c>
      <c r="B448" s="1">
        <v>44627</v>
      </c>
      <c r="C448" t="s">
        <v>10</v>
      </c>
      <c r="D448" t="s">
        <v>32</v>
      </c>
      <c r="E448" t="s">
        <v>33</v>
      </c>
      <c r="F448">
        <v>-34</v>
      </c>
      <c r="G448" s="3">
        <v>0</v>
      </c>
      <c r="H448" s="3">
        <v>221.64</v>
      </c>
      <c r="I448" t="s">
        <v>10</v>
      </c>
      <c r="J448" t="s">
        <v>23</v>
      </c>
      <c r="K448" s="3">
        <f>IF(TablaDatosEmpresa[[#This Row],[Tipo_Movimiento]] = "Venta", -TablaDatosEmpresa[[#This Row],[Cantidad]] * TablaDatosEmpresa[[#This Row],[Precio_Venta_Unitario]], 0)</f>
        <v>7535.7599999999993</v>
      </c>
      <c r="L448" s="3">
        <f>AVERAGEIF(TablaDatosEmpresa[Nombre_Producto],TablaDatosEmpresa[[#This Row],[Nombre_Producto]],TablaDatosEmpresa[Costo_Unitario])</f>
        <v>54.214840425531932</v>
      </c>
      <c r="M448" s="3">
        <f>IF(TablaDatosEmpresa[[#This Row],[Tipo_Movimiento]] = "Venta", -TablaDatosEmpresa[[#This Row],[Cantidad]] * TablaDatosEmpresa[[#This Row],[CosteAdquisicionPromedio]], 0)</f>
        <v>1843.3045744680858</v>
      </c>
      <c r="N448" s="3">
        <f>TablaDatosEmpresa[[#This Row],[Ingresos]]-TablaDatosEmpresa[[#This Row],[Coste_Vemta]]</f>
        <v>5692.4554255319135</v>
      </c>
    </row>
    <row r="449" spans="1:14" x14ac:dyDescent="0.3">
      <c r="A449">
        <v>448</v>
      </c>
      <c r="B449" s="1">
        <v>44627</v>
      </c>
      <c r="C449" t="s">
        <v>10</v>
      </c>
      <c r="D449" t="s">
        <v>17</v>
      </c>
      <c r="E449" t="s">
        <v>42</v>
      </c>
      <c r="F449">
        <v>-16</v>
      </c>
      <c r="G449" s="3">
        <v>0</v>
      </c>
      <c r="H449" s="3">
        <v>892.48</v>
      </c>
      <c r="I449" t="s">
        <v>10</v>
      </c>
      <c r="J449" t="s">
        <v>31</v>
      </c>
      <c r="K449" s="3">
        <f>IF(TablaDatosEmpresa[[#This Row],[Tipo_Movimiento]] = "Venta", -TablaDatosEmpresa[[#This Row],[Cantidad]] * TablaDatosEmpresa[[#This Row],[Precio_Venta_Unitario]], 0)</f>
        <v>14279.68</v>
      </c>
      <c r="L449" s="3">
        <f>AVERAGEIF(TablaDatosEmpresa[Nombre_Producto],TablaDatosEmpresa[[#This Row],[Nombre_Producto]],TablaDatosEmpresa[Costo_Unitario])</f>
        <v>206.67616747181975</v>
      </c>
      <c r="M449" s="3">
        <f>IF(TablaDatosEmpresa[[#This Row],[Tipo_Movimiento]] = "Venta", -TablaDatosEmpresa[[#This Row],[Cantidad]] * TablaDatosEmpresa[[#This Row],[CosteAdquisicionPromedio]], 0)</f>
        <v>3306.818679549116</v>
      </c>
      <c r="N449" s="3">
        <f>TablaDatosEmpresa[[#This Row],[Ingresos]]-TablaDatosEmpresa[[#This Row],[Coste_Vemta]]</f>
        <v>10972.861320450884</v>
      </c>
    </row>
    <row r="450" spans="1:14" x14ac:dyDescent="0.3">
      <c r="A450">
        <v>449</v>
      </c>
      <c r="B450" s="1">
        <v>44627</v>
      </c>
      <c r="C450" t="s">
        <v>10</v>
      </c>
      <c r="D450" t="s">
        <v>34</v>
      </c>
      <c r="E450" t="s">
        <v>45</v>
      </c>
      <c r="F450">
        <v>-26</v>
      </c>
      <c r="G450" s="3">
        <v>0</v>
      </c>
      <c r="H450" s="3">
        <v>350.45</v>
      </c>
      <c r="I450" t="s">
        <v>10</v>
      </c>
      <c r="J450" t="s">
        <v>13</v>
      </c>
      <c r="K450" s="3">
        <f>IF(TablaDatosEmpresa[[#This Row],[Tipo_Movimiento]] = "Venta", -TablaDatosEmpresa[[#This Row],[Cantidad]] * TablaDatosEmpresa[[#This Row],[Precio_Venta_Unitario]], 0)</f>
        <v>9111.6999999999989</v>
      </c>
      <c r="L450" s="3">
        <f>AVERAGEIF(TablaDatosEmpresa[Nombre_Producto],TablaDatosEmpresa[[#This Row],[Nombre_Producto]],TablaDatosEmpresa[Costo_Unitario])</f>
        <v>81.910562499999997</v>
      </c>
      <c r="M450" s="3">
        <f>IF(TablaDatosEmpresa[[#This Row],[Tipo_Movimiento]] = "Venta", -TablaDatosEmpresa[[#This Row],[Cantidad]] * TablaDatosEmpresa[[#This Row],[CosteAdquisicionPromedio]], 0)</f>
        <v>2129.6746250000001</v>
      </c>
      <c r="N450" s="3">
        <f>TablaDatosEmpresa[[#This Row],[Ingresos]]-TablaDatosEmpresa[[#This Row],[Coste_Vemta]]</f>
        <v>6982.0253749999993</v>
      </c>
    </row>
    <row r="451" spans="1:14" x14ac:dyDescent="0.3">
      <c r="A451">
        <v>450</v>
      </c>
      <c r="B451" s="1">
        <v>44627</v>
      </c>
      <c r="C451" t="s">
        <v>10</v>
      </c>
      <c r="D451" t="s">
        <v>25</v>
      </c>
      <c r="E451" t="s">
        <v>43</v>
      </c>
      <c r="F451">
        <v>-47</v>
      </c>
      <c r="G451" s="3">
        <v>0</v>
      </c>
      <c r="H451" s="3">
        <v>95.37</v>
      </c>
      <c r="I451" t="s">
        <v>10</v>
      </c>
      <c r="J451" t="s">
        <v>35</v>
      </c>
      <c r="K451" s="3">
        <f>IF(TablaDatosEmpresa[[#This Row],[Tipo_Movimiento]] = "Venta", -TablaDatosEmpresa[[#This Row],[Cantidad]] * TablaDatosEmpresa[[#This Row],[Precio_Venta_Unitario]], 0)</f>
        <v>4482.3900000000003</v>
      </c>
      <c r="L451" s="3">
        <f>AVERAGEIF(TablaDatosEmpresa[Nombre_Producto],TablaDatosEmpresa[[#This Row],[Nombre_Producto]],TablaDatosEmpresa[Costo_Unitario])</f>
        <v>18.458651685393257</v>
      </c>
      <c r="M451" s="3">
        <f>IF(TablaDatosEmpresa[[#This Row],[Tipo_Movimiento]] = "Venta", -TablaDatosEmpresa[[#This Row],[Cantidad]] * TablaDatosEmpresa[[#This Row],[CosteAdquisicionPromedio]], 0)</f>
        <v>867.55662921348301</v>
      </c>
      <c r="N451" s="3">
        <f>TablaDatosEmpresa[[#This Row],[Ingresos]]-TablaDatosEmpresa[[#This Row],[Coste_Vemta]]</f>
        <v>3614.8333707865172</v>
      </c>
    </row>
    <row r="452" spans="1:14" x14ac:dyDescent="0.3">
      <c r="A452">
        <v>451</v>
      </c>
      <c r="B452" s="1">
        <v>44628</v>
      </c>
      <c r="C452" t="s">
        <v>16</v>
      </c>
      <c r="D452" t="s">
        <v>17</v>
      </c>
      <c r="E452" t="s">
        <v>42</v>
      </c>
      <c r="F452">
        <v>44</v>
      </c>
      <c r="G452" s="3">
        <v>441.75</v>
      </c>
      <c r="H452" s="3">
        <v>0</v>
      </c>
      <c r="I452" t="s">
        <v>46</v>
      </c>
      <c r="J452" t="s">
        <v>18</v>
      </c>
      <c r="K452" s="3">
        <f>IF(TablaDatosEmpresa[[#This Row],[Tipo_Movimiento]] = "Venta", -TablaDatosEmpresa[[#This Row],[Cantidad]] * TablaDatosEmpresa[[#This Row],[Precio_Venta_Unitario]], 0)</f>
        <v>0</v>
      </c>
      <c r="L452" s="3">
        <f>AVERAGEIF(TablaDatosEmpresa[Nombre_Producto],TablaDatosEmpresa[[#This Row],[Nombre_Producto]],TablaDatosEmpresa[Costo_Unitario])</f>
        <v>206.67616747181975</v>
      </c>
      <c r="M452" s="3">
        <f>IF(TablaDatosEmpresa[[#This Row],[Tipo_Movimiento]] = "Venta", -TablaDatosEmpresa[[#This Row],[Cantidad]] * TablaDatosEmpresa[[#This Row],[CosteAdquisicionPromedio]], 0)</f>
        <v>0</v>
      </c>
      <c r="N452" s="3">
        <f>TablaDatosEmpresa[[#This Row],[Ingresos]]-TablaDatosEmpresa[[#This Row],[Coste_Vemta]]</f>
        <v>0</v>
      </c>
    </row>
    <row r="453" spans="1:14" x14ac:dyDescent="0.3">
      <c r="A453">
        <v>452</v>
      </c>
      <c r="B453" s="1">
        <v>44628</v>
      </c>
      <c r="C453" t="s">
        <v>16</v>
      </c>
      <c r="D453" t="s">
        <v>17</v>
      </c>
      <c r="E453" t="s">
        <v>42</v>
      </c>
      <c r="F453">
        <v>67</v>
      </c>
      <c r="G453" s="3">
        <v>441.6</v>
      </c>
      <c r="H453" s="3">
        <v>0</v>
      </c>
      <c r="I453" t="s">
        <v>46</v>
      </c>
      <c r="J453" t="s">
        <v>18</v>
      </c>
      <c r="K453" s="3">
        <f>IF(TablaDatosEmpresa[[#This Row],[Tipo_Movimiento]] = "Venta", -TablaDatosEmpresa[[#This Row],[Cantidad]] * TablaDatosEmpresa[[#This Row],[Precio_Venta_Unitario]], 0)</f>
        <v>0</v>
      </c>
      <c r="L453" s="3">
        <f>AVERAGEIF(TablaDatosEmpresa[Nombre_Producto],TablaDatosEmpresa[[#This Row],[Nombre_Producto]],TablaDatosEmpresa[Costo_Unitario])</f>
        <v>206.67616747181975</v>
      </c>
      <c r="M453" s="3">
        <f>IF(TablaDatosEmpresa[[#This Row],[Tipo_Movimiento]] = "Venta", -TablaDatosEmpresa[[#This Row],[Cantidad]] * TablaDatosEmpresa[[#This Row],[CosteAdquisicionPromedio]], 0)</f>
        <v>0</v>
      </c>
      <c r="N453" s="3">
        <f>TablaDatosEmpresa[[#This Row],[Ingresos]]-TablaDatosEmpresa[[#This Row],[Coste_Vemta]]</f>
        <v>0</v>
      </c>
    </row>
    <row r="454" spans="1:14" x14ac:dyDescent="0.3">
      <c r="A454">
        <v>453</v>
      </c>
      <c r="B454" s="1">
        <v>44628</v>
      </c>
      <c r="C454" t="s">
        <v>10</v>
      </c>
      <c r="D454" t="s">
        <v>21</v>
      </c>
      <c r="E454" t="s">
        <v>22</v>
      </c>
      <c r="F454">
        <v>-41</v>
      </c>
      <c r="G454" s="3">
        <v>0</v>
      </c>
      <c r="H454" s="3">
        <v>59.64</v>
      </c>
      <c r="I454" t="s">
        <v>10</v>
      </c>
      <c r="J454" t="s">
        <v>23</v>
      </c>
      <c r="K454" s="3">
        <f>IF(TablaDatosEmpresa[[#This Row],[Tipo_Movimiento]] = "Venta", -TablaDatosEmpresa[[#This Row],[Cantidad]] * TablaDatosEmpresa[[#This Row],[Precio_Venta_Unitario]], 0)</f>
        <v>2445.2400000000002</v>
      </c>
      <c r="L454" s="3">
        <f>AVERAGEIF(TablaDatosEmpresa[Nombre_Producto],TablaDatosEmpresa[[#This Row],[Nombre_Producto]],TablaDatosEmpresa[Costo_Unitario])</f>
        <v>10.520482758620702</v>
      </c>
      <c r="M454" s="3">
        <f>IF(TablaDatosEmpresa[[#This Row],[Tipo_Movimiento]] = "Venta", -TablaDatosEmpresa[[#This Row],[Cantidad]] * TablaDatosEmpresa[[#This Row],[CosteAdquisicionPromedio]], 0)</f>
        <v>431.33979310344876</v>
      </c>
      <c r="N454" s="3">
        <f>TablaDatosEmpresa[[#This Row],[Ingresos]]-TablaDatosEmpresa[[#This Row],[Coste_Vemta]]</f>
        <v>2013.9002068965515</v>
      </c>
    </row>
    <row r="455" spans="1:14" x14ac:dyDescent="0.3">
      <c r="A455">
        <v>454</v>
      </c>
      <c r="B455" s="1">
        <v>44628</v>
      </c>
      <c r="C455" t="s">
        <v>10</v>
      </c>
      <c r="D455" t="s">
        <v>32</v>
      </c>
      <c r="E455" t="s">
        <v>33</v>
      </c>
      <c r="F455">
        <v>-29</v>
      </c>
      <c r="G455" s="3">
        <v>0</v>
      </c>
      <c r="H455" s="3">
        <v>219.09</v>
      </c>
      <c r="I455" t="s">
        <v>10</v>
      </c>
      <c r="J455" t="s">
        <v>35</v>
      </c>
      <c r="K455" s="3">
        <f>IF(TablaDatosEmpresa[[#This Row],[Tipo_Movimiento]] = "Venta", -TablaDatosEmpresa[[#This Row],[Cantidad]] * TablaDatosEmpresa[[#This Row],[Precio_Venta_Unitario]], 0)</f>
        <v>6353.61</v>
      </c>
      <c r="L455" s="3">
        <f>AVERAGEIF(TablaDatosEmpresa[Nombre_Producto],TablaDatosEmpresa[[#This Row],[Nombre_Producto]],TablaDatosEmpresa[Costo_Unitario])</f>
        <v>54.214840425531932</v>
      </c>
      <c r="M455" s="3">
        <f>IF(TablaDatosEmpresa[[#This Row],[Tipo_Movimiento]] = "Venta", -TablaDatosEmpresa[[#This Row],[Cantidad]] * TablaDatosEmpresa[[#This Row],[CosteAdquisicionPromedio]], 0)</f>
        <v>1572.2303723404261</v>
      </c>
      <c r="N455" s="3">
        <f>TablaDatosEmpresa[[#This Row],[Ingresos]]-TablaDatosEmpresa[[#This Row],[Coste_Vemta]]</f>
        <v>4781.3796276595731</v>
      </c>
    </row>
    <row r="456" spans="1:14" x14ac:dyDescent="0.3">
      <c r="A456">
        <v>455</v>
      </c>
      <c r="B456" s="1">
        <v>44628</v>
      </c>
      <c r="C456" t="s">
        <v>24</v>
      </c>
      <c r="D456" t="s">
        <v>29</v>
      </c>
      <c r="E456" t="s">
        <v>30</v>
      </c>
      <c r="F456">
        <v>151</v>
      </c>
      <c r="G456" s="3">
        <v>36.25</v>
      </c>
      <c r="H456" s="3">
        <v>0</v>
      </c>
      <c r="I456" t="s">
        <v>24</v>
      </c>
      <c r="J456" t="s">
        <v>28</v>
      </c>
      <c r="K456" s="3">
        <f>IF(TablaDatosEmpresa[[#This Row],[Tipo_Movimiento]] = "Venta", -TablaDatosEmpresa[[#This Row],[Cantidad]] * TablaDatosEmpresa[[#This Row],[Precio_Venta_Unitario]], 0)</f>
        <v>0</v>
      </c>
      <c r="L456" s="3">
        <f>AVERAGEIF(TablaDatosEmpresa[Nombre_Producto],TablaDatosEmpresa[[#This Row],[Nombre_Producto]],TablaDatosEmpresa[Costo_Unitario])</f>
        <v>15.49574137931034</v>
      </c>
      <c r="M456" s="3">
        <f>IF(TablaDatosEmpresa[[#This Row],[Tipo_Movimiento]] = "Venta", -TablaDatosEmpresa[[#This Row],[Cantidad]] * TablaDatosEmpresa[[#This Row],[CosteAdquisicionPromedio]], 0)</f>
        <v>0</v>
      </c>
      <c r="N456" s="3">
        <f>TablaDatosEmpresa[[#This Row],[Ingresos]]-TablaDatosEmpresa[[#This Row],[Coste_Vemta]]</f>
        <v>0</v>
      </c>
    </row>
    <row r="457" spans="1:14" x14ac:dyDescent="0.3">
      <c r="A457">
        <v>456</v>
      </c>
      <c r="B457" s="1">
        <v>44628</v>
      </c>
      <c r="C457" t="s">
        <v>24</v>
      </c>
      <c r="D457" t="s">
        <v>25</v>
      </c>
      <c r="E457" t="s">
        <v>43</v>
      </c>
      <c r="F457">
        <v>135</v>
      </c>
      <c r="G457" s="3">
        <v>45.69</v>
      </c>
      <c r="H457" s="3">
        <v>0</v>
      </c>
      <c r="I457" t="s">
        <v>24</v>
      </c>
      <c r="J457" t="s">
        <v>28</v>
      </c>
      <c r="K457" s="3">
        <f>IF(TablaDatosEmpresa[[#This Row],[Tipo_Movimiento]] = "Venta", -TablaDatosEmpresa[[#This Row],[Cantidad]] * TablaDatosEmpresa[[#This Row],[Precio_Venta_Unitario]], 0)</f>
        <v>0</v>
      </c>
      <c r="L457" s="3">
        <f>AVERAGEIF(TablaDatosEmpresa[Nombre_Producto],TablaDatosEmpresa[[#This Row],[Nombre_Producto]],TablaDatosEmpresa[Costo_Unitario])</f>
        <v>18.458651685393257</v>
      </c>
      <c r="M457" s="3">
        <f>IF(TablaDatosEmpresa[[#This Row],[Tipo_Movimiento]] = "Venta", -TablaDatosEmpresa[[#This Row],[Cantidad]] * TablaDatosEmpresa[[#This Row],[CosteAdquisicionPromedio]], 0)</f>
        <v>0</v>
      </c>
      <c r="N457" s="3">
        <f>TablaDatosEmpresa[[#This Row],[Ingresos]]-TablaDatosEmpresa[[#This Row],[Coste_Vemta]]</f>
        <v>0</v>
      </c>
    </row>
    <row r="458" spans="1:14" x14ac:dyDescent="0.3">
      <c r="A458">
        <v>457</v>
      </c>
      <c r="B458" s="1">
        <v>44628</v>
      </c>
      <c r="C458" t="s">
        <v>10</v>
      </c>
      <c r="D458" t="s">
        <v>17</v>
      </c>
      <c r="E458" t="s">
        <v>42</v>
      </c>
      <c r="F458">
        <v>-36</v>
      </c>
      <c r="G458" s="3">
        <v>0</v>
      </c>
      <c r="H458" s="3">
        <v>908.72</v>
      </c>
      <c r="I458" t="s">
        <v>10</v>
      </c>
      <c r="J458" t="s">
        <v>35</v>
      </c>
      <c r="K458" s="3">
        <f>IF(TablaDatosEmpresa[[#This Row],[Tipo_Movimiento]] = "Venta", -TablaDatosEmpresa[[#This Row],[Cantidad]] * TablaDatosEmpresa[[#This Row],[Precio_Venta_Unitario]], 0)</f>
        <v>32713.920000000002</v>
      </c>
      <c r="L458" s="3">
        <f>AVERAGEIF(TablaDatosEmpresa[Nombre_Producto],TablaDatosEmpresa[[#This Row],[Nombre_Producto]],TablaDatosEmpresa[Costo_Unitario])</f>
        <v>206.67616747181975</v>
      </c>
      <c r="M458" s="3">
        <f>IF(TablaDatosEmpresa[[#This Row],[Tipo_Movimiento]] = "Venta", -TablaDatosEmpresa[[#This Row],[Cantidad]] * TablaDatosEmpresa[[#This Row],[CosteAdquisicionPromedio]], 0)</f>
        <v>7440.3420289855112</v>
      </c>
      <c r="N458" s="3">
        <f>TablaDatosEmpresa[[#This Row],[Ingresos]]-TablaDatosEmpresa[[#This Row],[Coste_Vemta]]</f>
        <v>25273.577971014493</v>
      </c>
    </row>
    <row r="459" spans="1:14" x14ac:dyDescent="0.3">
      <c r="A459">
        <v>458</v>
      </c>
      <c r="B459" s="1">
        <v>44629</v>
      </c>
      <c r="C459" t="s">
        <v>24</v>
      </c>
      <c r="D459" t="s">
        <v>32</v>
      </c>
      <c r="E459" t="s">
        <v>33</v>
      </c>
      <c r="F459">
        <v>258</v>
      </c>
      <c r="G459" s="3">
        <v>119.03</v>
      </c>
      <c r="H459" s="3">
        <v>0</v>
      </c>
      <c r="I459" t="s">
        <v>24</v>
      </c>
      <c r="J459" t="s">
        <v>28</v>
      </c>
      <c r="K459" s="3">
        <f>IF(TablaDatosEmpresa[[#This Row],[Tipo_Movimiento]] = "Venta", -TablaDatosEmpresa[[#This Row],[Cantidad]] * TablaDatosEmpresa[[#This Row],[Precio_Venta_Unitario]], 0)</f>
        <v>0</v>
      </c>
      <c r="L459" s="3">
        <f>AVERAGEIF(TablaDatosEmpresa[Nombre_Producto],TablaDatosEmpresa[[#This Row],[Nombre_Producto]],TablaDatosEmpresa[Costo_Unitario])</f>
        <v>54.214840425531932</v>
      </c>
      <c r="M459" s="3">
        <f>IF(TablaDatosEmpresa[[#This Row],[Tipo_Movimiento]] = "Venta", -TablaDatosEmpresa[[#This Row],[Cantidad]] * TablaDatosEmpresa[[#This Row],[CosteAdquisicionPromedio]], 0)</f>
        <v>0</v>
      </c>
      <c r="N459" s="3">
        <f>TablaDatosEmpresa[[#This Row],[Ingresos]]-TablaDatosEmpresa[[#This Row],[Coste_Vemta]]</f>
        <v>0</v>
      </c>
    </row>
    <row r="460" spans="1:14" x14ac:dyDescent="0.3">
      <c r="A460">
        <v>459</v>
      </c>
      <c r="B460" s="1">
        <v>44629</v>
      </c>
      <c r="C460" t="s">
        <v>16</v>
      </c>
      <c r="D460" t="s">
        <v>17</v>
      </c>
      <c r="E460" t="s">
        <v>42</v>
      </c>
      <c r="F460">
        <v>57</v>
      </c>
      <c r="G460" s="3">
        <v>451.5</v>
      </c>
      <c r="H460" s="3">
        <v>0</v>
      </c>
      <c r="I460" t="s">
        <v>46</v>
      </c>
      <c r="J460" t="s">
        <v>18</v>
      </c>
      <c r="K460" s="3">
        <f>IF(TablaDatosEmpresa[[#This Row],[Tipo_Movimiento]] = "Venta", -TablaDatosEmpresa[[#This Row],[Cantidad]] * TablaDatosEmpresa[[#This Row],[Precio_Venta_Unitario]], 0)</f>
        <v>0</v>
      </c>
      <c r="L460" s="3">
        <f>AVERAGEIF(TablaDatosEmpresa[Nombre_Producto],TablaDatosEmpresa[[#This Row],[Nombre_Producto]],TablaDatosEmpresa[Costo_Unitario])</f>
        <v>206.67616747181975</v>
      </c>
      <c r="M460" s="3">
        <f>IF(TablaDatosEmpresa[[#This Row],[Tipo_Movimiento]] = "Venta", -TablaDatosEmpresa[[#This Row],[Cantidad]] * TablaDatosEmpresa[[#This Row],[CosteAdquisicionPromedio]], 0)</f>
        <v>0</v>
      </c>
      <c r="N460" s="3">
        <f>TablaDatosEmpresa[[#This Row],[Ingresos]]-TablaDatosEmpresa[[#This Row],[Coste_Vemta]]</f>
        <v>0</v>
      </c>
    </row>
    <row r="461" spans="1:14" x14ac:dyDescent="0.3">
      <c r="A461">
        <v>460</v>
      </c>
      <c r="B461" s="1">
        <v>44629</v>
      </c>
      <c r="C461" t="s">
        <v>24</v>
      </c>
      <c r="D461" t="s">
        <v>21</v>
      </c>
      <c r="E461" t="s">
        <v>22</v>
      </c>
      <c r="F461">
        <v>291</v>
      </c>
      <c r="G461" s="3">
        <v>24.62</v>
      </c>
      <c r="H461" s="3">
        <v>0</v>
      </c>
      <c r="I461" t="s">
        <v>24</v>
      </c>
      <c r="J461" t="s">
        <v>37</v>
      </c>
      <c r="K461" s="3">
        <f>IF(TablaDatosEmpresa[[#This Row],[Tipo_Movimiento]] = "Venta", -TablaDatosEmpresa[[#This Row],[Cantidad]] * TablaDatosEmpresa[[#This Row],[Precio_Venta_Unitario]], 0)</f>
        <v>0</v>
      </c>
      <c r="L461" s="3">
        <f>AVERAGEIF(TablaDatosEmpresa[Nombre_Producto],TablaDatosEmpresa[[#This Row],[Nombre_Producto]],TablaDatosEmpresa[Costo_Unitario])</f>
        <v>10.520482758620702</v>
      </c>
      <c r="M461" s="3">
        <f>IF(TablaDatosEmpresa[[#This Row],[Tipo_Movimiento]] = "Venta", -TablaDatosEmpresa[[#This Row],[Cantidad]] * TablaDatosEmpresa[[#This Row],[CosteAdquisicionPromedio]], 0)</f>
        <v>0</v>
      </c>
      <c r="N461" s="3">
        <f>TablaDatosEmpresa[[#This Row],[Ingresos]]-TablaDatosEmpresa[[#This Row],[Coste_Vemta]]</f>
        <v>0</v>
      </c>
    </row>
    <row r="462" spans="1:14" x14ac:dyDescent="0.3">
      <c r="A462">
        <v>461</v>
      </c>
      <c r="B462" s="1">
        <v>44629</v>
      </c>
      <c r="C462" t="s">
        <v>10</v>
      </c>
      <c r="D462" t="s">
        <v>19</v>
      </c>
      <c r="E462" t="s">
        <v>20</v>
      </c>
      <c r="F462">
        <v>-49</v>
      </c>
      <c r="G462" s="3">
        <v>0</v>
      </c>
      <c r="H462" s="3">
        <v>299.14999999999998</v>
      </c>
      <c r="I462" t="s">
        <v>10</v>
      </c>
      <c r="J462" t="s">
        <v>31</v>
      </c>
      <c r="K462" s="3">
        <f>IF(TablaDatosEmpresa[[#This Row],[Tipo_Movimiento]] = "Venta", -TablaDatosEmpresa[[#This Row],[Cantidad]] * TablaDatosEmpresa[[#This Row],[Precio_Venta_Unitario]], 0)</f>
        <v>14658.349999999999</v>
      </c>
      <c r="L462" s="3">
        <f>AVERAGEIF(TablaDatosEmpresa[Nombre_Producto],TablaDatosEmpresa[[#This Row],[Nombre_Producto]],TablaDatosEmpresa[Costo_Unitario])</f>
        <v>66.956770642201846</v>
      </c>
      <c r="M462" s="3">
        <f>IF(TablaDatosEmpresa[[#This Row],[Tipo_Movimiento]] = "Venta", -TablaDatosEmpresa[[#This Row],[Cantidad]] * TablaDatosEmpresa[[#This Row],[CosteAdquisicionPromedio]], 0)</f>
        <v>3280.8817614678906</v>
      </c>
      <c r="N462" s="3">
        <f>TablaDatosEmpresa[[#This Row],[Ingresos]]-TablaDatosEmpresa[[#This Row],[Coste_Vemta]]</f>
        <v>11377.468238532108</v>
      </c>
    </row>
    <row r="463" spans="1:14" x14ac:dyDescent="0.3">
      <c r="A463">
        <v>462</v>
      </c>
      <c r="B463" s="1">
        <v>44629</v>
      </c>
      <c r="C463" t="s">
        <v>16</v>
      </c>
      <c r="D463" t="s">
        <v>19</v>
      </c>
      <c r="E463" t="s">
        <v>20</v>
      </c>
      <c r="F463">
        <v>43</v>
      </c>
      <c r="G463" s="3">
        <v>150.29</v>
      </c>
      <c r="H463" s="3">
        <v>0</v>
      </c>
      <c r="I463" t="s">
        <v>46</v>
      </c>
      <c r="J463" t="s">
        <v>18</v>
      </c>
      <c r="K463" s="3">
        <f>IF(TablaDatosEmpresa[[#This Row],[Tipo_Movimiento]] = "Venta", -TablaDatosEmpresa[[#This Row],[Cantidad]] * TablaDatosEmpresa[[#This Row],[Precio_Venta_Unitario]], 0)</f>
        <v>0</v>
      </c>
      <c r="L463" s="3">
        <f>AVERAGEIF(TablaDatosEmpresa[Nombre_Producto],TablaDatosEmpresa[[#This Row],[Nombre_Producto]],TablaDatosEmpresa[Costo_Unitario])</f>
        <v>66.956770642201846</v>
      </c>
      <c r="M463" s="3">
        <f>IF(TablaDatosEmpresa[[#This Row],[Tipo_Movimiento]] = "Venta", -TablaDatosEmpresa[[#This Row],[Cantidad]] * TablaDatosEmpresa[[#This Row],[CosteAdquisicionPromedio]], 0)</f>
        <v>0</v>
      </c>
      <c r="N463" s="3">
        <f>TablaDatosEmpresa[[#This Row],[Ingresos]]-TablaDatosEmpresa[[#This Row],[Coste_Vemta]]</f>
        <v>0</v>
      </c>
    </row>
    <row r="464" spans="1:14" x14ac:dyDescent="0.3">
      <c r="A464">
        <v>463</v>
      </c>
      <c r="B464" s="1">
        <v>44629</v>
      </c>
      <c r="C464" t="s">
        <v>24</v>
      </c>
      <c r="D464" t="s">
        <v>11</v>
      </c>
      <c r="E464" t="s">
        <v>12</v>
      </c>
      <c r="F464">
        <v>272</v>
      </c>
      <c r="G464" s="3">
        <v>65.180000000000007</v>
      </c>
      <c r="H464" s="3">
        <v>0</v>
      </c>
      <c r="I464" t="s">
        <v>24</v>
      </c>
      <c r="J464" t="s">
        <v>28</v>
      </c>
      <c r="K464" s="3">
        <f>IF(TablaDatosEmpresa[[#This Row],[Tipo_Movimiento]] = "Venta", -TablaDatosEmpresa[[#This Row],[Cantidad]] * TablaDatosEmpresa[[#This Row],[Precio_Venta_Unitario]], 0)</f>
        <v>0</v>
      </c>
      <c r="L464" s="3">
        <f>AVERAGEIF(TablaDatosEmpresa[Nombre_Producto],TablaDatosEmpresa[[#This Row],[Nombre_Producto]],TablaDatosEmpresa[Costo_Unitario])</f>
        <v>28.701865793780652</v>
      </c>
      <c r="M464" s="3">
        <f>IF(TablaDatosEmpresa[[#This Row],[Tipo_Movimiento]] = "Venta", -TablaDatosEmpresa[[#This Row],[Cantidad]] * TablaDatosEmpresa[[#This Row],[CosteAdquisicionPromedio]], 0)</f>
        <v>0</v>
      </c>
      <c r="N464" s="3">
        <f>TablaDatosEmpresa[[#This Row],[Ingresos]]-TablaDatosEmpresa[[#This Row],[Coste_Vemta]]</f>
        <v>0</v>
      </c>
    </row>
    <row r="465" spans="1:14" x14ac:dyDescent="0.3">
      <c r="A465">
        <v>464</v>
      </c>
      <c r="B465" s="1">
        <v>44629</v>
      </c>
      <c r="C465" t="s">
        <v>24</v>
      </c>
      <c r="D465" t="s">
        <v>34</v>
      </c>
      <c r="E465" t="s">
        <v>45</v>
      </c>
      <c r="F465">
        <v>247</v>
      </c>
      <c r="G465" s="3">
        <v>179.13</v>
      </c>
      <c r="H465" s="3">
        <v>0</v>
      </c>
      <c r="I465" t="s">
        <v>24</v>
      </c>
      <c r="J465" t="s">
        <v>37</v>
      </c>
      <c r="K465" s="3">
        <f>IF(TablaDatosEmpresa[[#This Row],[Tipo_Movimiento]] = "Venta", -TablaDatosEmpresa[[#This Row],[Cantidad]] * TablaDatosEmpresa[[#This Row],[Precio_Venta_Unitario]], 0)</f>
        <v>0</v>
      </c>
      <c r="L465" s="3">
        <f>AVERAGEIF(TablaDatosEmpresa[Nombre_Producto],TablaDatosEmpresa[[#This Row],[Nombre_Producto]],TablaDatosEmpresa[Costo_Unitario])</f>
        <v>81.910562499999997</v>
      </c>
      <c r="M465" s="3">
        <f>IF(TablaDatosEmpresa[[#This Row],[Tipo_Movimiento]] = "Venta", -TablaDatosEmpresa[[#This Row],[Cantidad]] * TablaDatosEmpresa[[#This Row],[CosteAdquisicionPromedio]], 0)</f>
        <v>0</v>
      </c>
      <c r="N465" s="3">
        <f>TablaDatosEmpresa[[#This Row],[Ingresos]]-TablaDatosEmpresa[[#This Row],[Coste_Vemta]]</f>
        <v>0</v>
      </c>
    </row>
    <row r="466" spans="1:14" x14ac:dyDescent="0.3">
      <c r="A466">
        <v>465</v>
      </c>
      <c r="B466" s="1">
        <v>44630</v>
      </c>
      <c r="C466" t="s">
        <v>10</v>
      </c>
      <c r="D466" t="s">
        <v>34</v>
      </c>
      <c r="E466" t="s">
        <v>45</v>
      </c>
      <c r="F466">
        <v>-41</v>
      </c>
      <c r="G466" s="3">
        <v>0</v>
      </c>
      <c r="H466" s="3">
        <v>352.31</v>
      </c>
      <c r="I466" t="s">
        <v>10</v>
      </c>
      <c r="J466" t="s">
        <v>31</v>
      </c>
      <c r="K466" s="3">
        <f>IF(TablaDatosEmpresa[[#This Row],[Tipo_Movimiento]] = "Venta", -TablaDatosEmpresa[[#This Row],[Cantidad]] * TablaDatosEmpresa[[#This Row],[Precio_Venta_Unitario]], 0)</f>
        <v>14444.710000000001</v>
      </c>
      <c r="L466" s="3">
        <f>AVERAGEIF(TablaDatosEmpresa[Nombre_Producto],TablaDatosEmpresa[[#This Row],[Nombre_Producto]],TablaDatosEmpresa[Costo_Unitario])</f>
        <v>81.910562499999997</v>
      </c>
      <c r="M466" s="3">
        <f>IF(TablaDatosEmpresa[[#This Row],[Tipo_Movimiento]] = "Venta", -TablaDatosEmpresa[[#This Row],[Cantidad]] * TablaDatosEmpresa[[#This Row],[CosteAdquisicionPromedio]], 0)</f>
        <v>3358.3330624999999</v>
      </c>
      <c r="N466" s="3">
        <f>TablaDatosEmpresa[[#This Row],[Ingresos]]-TablaDatosEmpresa[[#This Row],[Coste_Vemta]]</f>
        <v>11086.376937500001</v>
      </c>
    </row>
    <row r="467" spans="1:14" x14ac:dyDescent="0.3">
      <c r="A467">
        <v>466</v>
      </c>
      <c r="B467" s="1">
        <v>44630</v>
      </c>
      <c r="C467" t="s">
        <v>10</v>
      </c>
      <c r="D467" t="s">
        <v>14</v>
      </c>
      <c r="E467" t="s">
        <v>41</v>
      </c>
      <c r="F467">
        <v>-11</v>
      </c>
      <c r="G467" s="3">
        <v>0</v>
      </c>
      <c r="H467" s="3">
        <v>160.47</v>
      </c>
      <c r="I467" t="s">
        <v>10</v>
      </c>
      <c r="J467" t="s">
        <v>31</v>
      </c>
      <c r="K467" s="3">
        <f>IF(TablaDatosEmpresa[[#This Row],[Tipo_Movimiento]] = "Venta", -TablaDatosEmpresa[[#This Row],[Cantidad]] * TablaDatosEmpresa[[#This Row],[Precio_Venta_Unitario]], 0)</f>
        <v>1765.17</v>
      </c>
      <c r="L467" s="3">
        <f>AVERAGEIF(TablaDatosEmpresa[Nombre_Producto],TablaDatosEmpresa[[#This Row],[Nombre_Producto]],TablaDatosEmpresa[Costo_Unitario])</f>
        <v>38.917210440456756</v>
      </c>
      <c r="M467" s="3">
        <f>IF(TablaDatosEmpresa[[#This Row],[Tipo_Movimiento]] = "Venta", -TablaDatosEmpresa[[#This Row],[Cantidad]] * TablaDatosEmpresa[[#This Row],[CosteAdquisicionPromedio]], 0)</f>
        <v>428.08931484502432</v>
      </c>
      <c r="N467" s="3">
        <f>TablaDatosEmpresa[[#This Row],[Ingresos]]-TablaDatosEmpresa[[#This Row],[Coste_Vemta]]</f>
        <v>1337.0806851549758</v>
      </c>
    </row>
    <row r="468" spans="1:14" x14ac:dyDescent="0.3">
      <c r="A468">
        <v>467</v>
      </c>
      <c r="B468" s="1">
        <v>44630</v>
      </c>
      <c r="C468" t="s">
        <v>24</v>
      </c>
      <c r="D468" t="s">
        <v>14</v>
      </c>
      <c r="E468" t="s">
        <v>41</v>
      </c>
      <c r="F468">
        <v>215</v>
      </c>
      <c r="G468" s="3">
        <v>84.56</v>
      </c>
      <c r="H468" s="3">
        <v>0</v>
      </c>
      <c r="I468" t="s">
        <v>24</v>
      </c>
      <c r="J468" t="s">
        <v>26</v>
      </c>
      <c r="K468" s="3">
        <f>IF(TablaDatosEmpresa[[#This Row],[Tipo_Movimiento]] = "Venta", -TablaDatosEmpresa[[#This Row],[Cantidad]] * TablaDatosEmpresa[[#This Row],[Precio_Venta_Unitario]], 0)</f>
        <v>0</v>
      </c>
      <c r="L468" s="3">
        <f>AVERAGEIF(TablaDatosEmpresa[Nombre_Producto],TablaDatosEmpresa[[#This Row],[Nombre_Producto]],TablaDatosEmpresa[Costo_Unitario])</f>
        <v>38.917210440456756</v>
      </c>
      <c r="M468" s="3">
        <f>IF(TablaDatosEmpresa[[#This Row],[Tipo_Movimiento]] = "Venta", -TablaDatosEmpresa[[#This Row],[Cantidad]] * TablaDatosEmpresa[[#This Row],[CosteAdquisicionPromedio]], 0)</f>
        <v>0</v>
      </c>
      <c r="N468" s="3">
        <f>TablaDatosEmpresa[[#This Row],[Ingresos]]-TablaDatosEmpresa[[#This Row],[Coste_Vemta]]</f>
        <v>0</v>
      </c>
    </row>
    <row r="469" spans="1:14" x14ac:dyDescent="0.3">
      <c r="A469">
        <v>468</v>
      </c>
      <c r="B469" s="1">
        <v>44630</v>
      </c>
      <c r="C469" t="s">
        <v>16</v>
      </c>
      <c r="D469" t="s">
        <v>27</v>
      </c>
      <c r="E469" t="s">
        <v>44</v>
      </c>
      <c r="F469">
        <v>41</v>
      </c>
      <c r="G469" s="3">
        <v>253.78</v>
      </c>
      <c r="H469" s="3">
        <v>0</v>
      </c>
      <c r="I469" t="s">
        <v>46</v>
      </c>
      <c r="J469" t="s">
        <v>18</v>
      </c>
      <c r="K469" s="3">
        <f>IF(TablaDatosEmpresa[[#This Row],[Tipo_Movimiento]] = "Venta", -TablaDatosEmpresa[[#This Row],[Cantidad]] * TablaDatosEmpresa[[#This Row],[Precio_Venta_Unitario]], 0)</f>
        <v>0</v>
      </c>
      <c r="L469" s="3">
        <f>AVERAGEIF(TablaDatosEmpresa[Nombre_Producto],TablaDatosEmpresa[[#This Row],[Nombre_Producto]],TablaDatosEmpresa[Costo_Unitario])</f>
        <v>111.99406451612904</v>
      </c>
      <c r="M469" s="3">
        <f>IF(TablaDatosEmpresa[[#This Row],[Tipo_Movimiento]] = "Venta", -TablaDatosEmpresa[[#This Row],[Cantidad]] * TablaDatosEmpresa[[#This Row],[CosteAdquisicionPromedio]], 0)</f>
        <v>0</v>
      </c>
      <c r="N469" s="3">
        <f>TablaDatosEmpresa[[#This Row],[Ingresos]]-TablaDatosEmpresa[[#This Row],[Coste_Vemta]]</f>
        <v>0</v>
      </c>
    </row>
    <row r="470" spans="1:14" x14ac:dyDescent="0.3">
      <c r="A470">
        <v>469</v>
      </c>
      <c r="B470" s="1">
        <v>44630</v>
      </c>
      <c r="C470" t="s">
        <v>24</v>
      </c>
      <c r="D470" t="s">
        <v>21</v>
      </c>
      <c r="E470" t="s">
        <v>22</v>
      </c>
      <c r="F470">
        <v>283</v>
      </c>
      <c r="G470" s="3">
        <v>25.31</v>
      </c>
      <c r="H470" s="3">
        <v>0</v>
      </c>
      <c r="I470" t="s">
        <v>24</v>
      </c>
      <c r="J470" t="s">
        <v>36</v>
      </c>
      <c r="K470" s="3">
        <f>IF(TablaDatosEmpresa[[#This Row],[Tipo_Movimiento]] = "Venta", -TablaDatosEmpresa[[#This Row],[Cantidad]] * TablaDatosEmpresa[[#This Row],[Precio_Venta_Unitario]], 0)</f>
        <v>0</v>
      </c>
      <c r="L470" s="3">
        <f>AVERAGEIF(TablaDatosEmpresa[Nombre_Producto],TablaDatosEmpresa[[#This Row],[Nombre_Producto]],TablaDatosEmpresa[Costo_Unitario])</f>
        <v>10.520482758620702</v>
      </c>
      <c r="M470" s="3">
        <f>IF(TablaDatosEmpresa[[#This Row],[Tipo_Movimiento]] = "Venta", -TablaDatosEmpresa[[#This Row],[Cantidad]] * TablaDatosEmpresa[[#This Row],[CosteAdquisicionPromedio]], 0)</f>
        <v>0</v>
      </c>
      <c r="N470" s="3">
        <f>TablaDatosEmpresa[[#This Row],[Ingresos]]-TablaDatosEmpresa[[#This Row],[Coste_Vemta]]</f>
        <v>0</v>
      </c>
    </row>
    <row r="471" spans="1:14" x14ac:dyDescent="0.3">
      <c r="A471">
        <v>470</v>
      </c>
      <c r="B471" s="1">
        <v>44630</v>
      </c>
      <c r="C471" t="s">
        <v>10</v>
      </c>
      <c r="D471" t="s">
        <v>11</v>
      </c>
      <c r="E471" t="s">
        <v>12</v>
      </c>
      <c r="F471">
        <v>-25</v>
      </c>
      <c r="G471" s="3">
        <v>0</v>
      </c>
      <c r="H471" s="3">
        <v>130.83000000000001</v>
      </c>
      <c r="I471" t="s">
        <v>10</v>
      </c>
      <c r="J471" t="s">
        <v>13</v>
      </c>
      <c r="K471" s="3">
        <f>IF(TablaDatosEmpresa[[#This Row],[Tipo_Movimiento]] = "Venta", -TablaDatosEmpresa[[#This Row],[Cantidad]] * TablaDatosEmpresa[[#This Row],[Precio_Venta_Unitario]], 0)</f>
        <v>3270.7500000000005</v>
      </c>
      <c r="L471" s="3">
        <f>AVERAGEIF(TablaDatosEmpresa[Nombre_Producto],TablaDatosEmpresa[[#This Row],[Nombre_Producto]],TablaDatosEmpresa[Costo_Unitario])</f>
        <v>28.701865793780652</v>
      </c>
      <c r="M471" s="3">
        <f>IF(TablaDatosEmpresa[[#This Row],[Tipo_Movimiento]] = "Venta", -TablaDatosEmpresa[[#This Row],[Cantidad]] * TablaDatosEmpresa[[#This Row],[CosteAdquisicionPromedio]], 0)</f>
        <v>717.54664484451632</v>
      </c>
      <c r="N471" s="3">
        <f>TablaDatosEmpresa[[#This Row],[Ingresos]]-TablaDatosEmpresa[[#This Row],[Coste_Vemta]]</f>
        <v>2553.2033551554841</v>
      </c>
    </row>
    <row r="472" spans="1:14" x14ac:dyDescent="0.3">
      <c r="A472">
        <v>471</v>
      </c>
      <c r="B472" s="1">
        <v>44631</v>
      </c>
      <c r="C472" t="s">
        <v>16</v>
      </c>
      <c r="D472" t="s">
        <v>19</v>
      </c>
      <c r="E472" t="s">
        <v>20</v>
      </c>
      <c r="F472">
        <v>46</v>
      </c>
      <c r="G472" s="3">
        <v>150.51</v>
      </c>
      <c r="H472" s="3">
        <v>0</v>
      </c>
      <c r="I472" t="s">
        <v>46</v>
      </c>
      <c r="J472" t="s">
        <v>18</v>
      </c>
      <c r="K472" s="3">
        <f>IF(TablaDatosEmpresa[[#This Row],[Tipo_Movimiento]] = "Venta", -TablaDatosEmpresa[[#This Row],[Cantidad]] * TablaDatosEmpresa[[#This Row],[Precio_Venta_Unitario]], 0)</f>
        <v>0</v>
      </c>
      <c r="L472" s="3">
        <f>AVERAGEIF(TablaDatosEmpresa[Nombre_Producto],TablaDatosEmpresa[[#This Row],[Nombre_Producto]],TablaDatosEmpresa[Costo_Unitario])</f>
        <v>66.956770642201846</v>
      </c>
      <c r="M472" s="3">
        <f>IF(TablaDatosEmpresa[[#This Row],[Tipo_Movimiento]] = "Venta", -TablaDatosEmpresa[[#This Row],[Cantidad]] * TablaDatosEmpresa[[#This Row],[CosteAdquisicionPromedio]], 0)</f>
        <v>0</v>
      </c>
      <c r="N472" s="3">
        <f>TablaDatosEmpresa[[#This Row],[Ingresos]]-TablaDatosEmpresa[[#This Row],[Coste_Vemta]]</f>
        <v>0</v>
      </c>
    </row>
    <row r="473" spans="1:14" x14ac:dyDescent="0.3">
      <c r="A473">
        <v>472</v>
      </c>
      <c r="B473" s="1">
        <v>44631</v>
      </c>
      <c r="C473" t="s">
        <v>10</v>
      </c>
      <c r="D473" t="s">
        <v>25</v>
      </c>
      <c r="E473" t="s">
        <v>43</v>
      </c>
      <c r="F473">
        <v>-8</v>
      </c>
      <c r="G473" s="3">
        <v>0</v>
      </c>
      <c r="H473" s="3">
        <v>94.78</v>
      </c>
      <c r="I473" t="s">
        <v>10</v>
      </c>
      <c r="J473" t="s">
        <v>35</v>
      </c>
      <c r="K473" s="3">
        <f>IF(TablaDatosEmpresa[[#This Row],[Tipo_Movimiento]] = "Venta", -TablaDatosEmpresa[[#This Row],[Cantidad]] * TablaDatosEmpresa[[#This Row],[Precio_Venta_Unitario]], 0)</f>
        <v>758.24</v>
      </c>
      <c r="L473" s="3">
        <f>AVERAGEIF(TablaDatosEmpresa[Nombre_Producto],TablaDatosEmpresa[[#This Row],[Nombre_Producto]],TablaDatosEmpresa[Costo_Unitario])</f>
        <v>18.458651685393257</v>
      </c>
      <c r="M473" s="3">
        <f>IF(TablaDatosEmpresa[[#This Row],[Tipo_Movimiento]] = "Venta", -TablaDatosEmpresa[[#This Row],[Cantidad]] * TablaDatosEmpresa[[#This Row],[CosteAdquisicionPromedio]], 0)</f>
        <v>147.66921348314605</v>
      </c>
      <c r="N473" s="3">
        <f>TablaDatosEmpresa[[#This Row],[Ingresos]]-TablaDatosEmpresa[[#This Row],[Coste_Vemta]]</f>
        <v>610.57078651685401</v>
      </c>
    </row>
    <row r="474" spans="1:14" x14ac:dyDescent="0.3">
      <c r="A474">
        <v>473</v>
      </c>
      <c r="B474" s="1">
        <v>44631</v>
      </c>
      <c r="C474" t="s">
        <v>10</v>
      </c>
      <c r="D474" t="s">
        <v>27</v>
      </c>
      <c r="E474" t="s">
        <v>44</v>
      </c>
      <c r="F474">
        <v>-7</v>
      </c>
      <c r="G474" s="3">
        <v>0</v>
      </c>
      <c r="H474" s="3">
        <v>502.11</v>
      </c>
      <c r="I474" t="s">
        <v>10</v>
      </c>
      <c r="J474" t="s">
        <v>23</v>
      </c>
      <c r="K474" s="3">
        <f>IF(TablaDatosEmpresa[[#This Row],[Tipo_Movimiento]] = "Venta", -TablaDatosEmpresa[[#This Row],[Cantidad]] * TablaDatosEmpresa[[#This Row],[Precio_Venta_Unitario]], 0)</f>
        <v>3514.77</v>
      </c>
      <c r="L474" s="3">
        <f>AVERAGEIF(TablaDatosEmpresa[Nombre_Producto],TablaDatosEmpresa[[#This Row],[Nombre_Producto]],TablaDatosEmpresa[Costo_Unitario])</f>
        <v>111.99406451612904</v>
      </c>
      <c r="M474" s="3">
        <f>IF(TablaDatosEmpresa[[#This Row],[Tipo_Movimiento]] = "Venta", -TablaDatosEmpresa[[#This Row],[Cantidad]] * TablaDatosEmpresa[[#This Row],[CosteAdquisicionPromedio]], 0)</f>
        <v>783.95845161290333</v>
      </c>
      <c r="N474" s="3">
        <f>TablaDatosEmpresa[[#This Row],[Ingresos]]-TablaDatosEmpresa[[#This Row],[Coste_Vemta]]</f>
        <v>2730.8115483870965</v>
      </c>
    </row>
    <row r="475" spans="1:14" x14ac:dyDescent="0.3">
      <c r="A475">
        <v>474</v>
      </c>
      <c r="B475" s="1">
        <v>44631</v>
      </c>
      <c r="C475" t="s">
        <v>24</v>
      </c>
      <c r="D475" t="s">
        <v>11</v>
      </c>
      <c r="E475" t="s">
        <v>12</v>
      </c>
      <c r="F475">
        <v>174</v>
      </c>
      <c r="G475" s="3">
        <v>66.38</v>
      </c>
      <c r="H475" s="3">
        <v>0</v>
      </c>
      <c r="I475" t="s">
        <v>24</v>
      </c>
      <c r="J475" t="s">
        <v>28</v>
      </c>
      <c r="K475" s="3">
        <f>IF(TablaDatosEmpresa[[#This Row],[Tipo_Movimiento]] = "Venta", -TablaDatosEmpresa[[#This Row],[Cantidad]] * TablaDatosEmpresa[[#This Row],[Precio_Venta_Unitario]], 0)</f>
        <v>0</v>
      </c>
      <c r="L475" s="3">
        <f>AVERAGEIF(TablaDatosEmpresa[Nombre_Producto],TablaDatosEmpresa[[#This Row],[Nombre_Producto]],TablaDatosEmpresa[Costo_Unitario])</f>
        <v>28.701865793780652</v>
      </c>
      <c r="M475" s="3">
        <f>IF(TablaDatosEmpresa[[#This Row],[Tipo_Movimiento]] = "Venta", -TablaDatosEmpresa[[#This Row],[Cantidad]] * TablaDatosEmpresa[[#This Row],[CosteAdquisicionPromedio]], 0)</f>
        <v>0</v>
      </c>
      <c r="N475" s="3">
        <f>TablaDatosEmpresa[[#This Row],[Ingresos]]-TablaDatosEmpresa[[#This Row],[Coste_Vemta]]</f>
        <v>0</v>
      </c>
    </row>
    <row r="476" spans="1:14" x14ac:dyDescent="0.3">
      <c r="A476">
        <v>475</v>
      </c>
      <c r="B476" s="1">
        <v>44631</v>
      </c>
      <c r="C476" t="s">
        <v>16</v>
      </c>
      <c r="D476" t="s">
        <v>27</v>
      </c>
      <c r="E476" t="s">
        <v>44</v>
      </c>
      <c r="F476">
        <v>97</v>
      </c>
      <c r="G476" s="3">
        <v>255.42</v>
      </c>
      <c r="H476" s="3">
        <v>0</v>
      </c>
      <c r="I476" t="s">
        <v>46</v>
      </c>
      <c r="J476" t="s">
        <v>18</v>
      </c>
      <c r="K476" s="3">
        <f>IF(TablaDatosEmpresa[[#This Row],[Tipo_Movimiento]] = "Venta", -TablaDatosEmpresa[[#This Row],[Cantidad]] * TablaDatosEmpresa[[#This Row],[Precio_Venta_Unitario]], 0)</f>
        <v>0</v>
      </c>
      <c r="L476" s="3">
        <f>AVERAGEIF(TablaDatosEmpresa[Nombre_Producto],TablaDatosEmpresa[[#This Row],[Nombre_Producto]],TablaDatosEmpresa[Costo_Unitario])</f>
        <v>111.99406451612904</v>
      </c>
      <c r="M476" s="3">
        <f>IF(TablaDatosEmpresa[[#This Row],[Tipo_Movimiento]] = "Venta", -TablaDatosEmpresa[[#This Row],[Cantidad]] * TablaDatosEmpresa[[#This Row],[CosteAdquisicionPromedio]], 0)</f>
        <v>0</v>
      </c>
      <c r="N476" s="3">
        <f>TablaDatosEmpresa[[#This Row],[Ingresos]]-TablaDatosEmpresa[[#This Row],[Coste_Vemta]]</f>
        <v>0</v>
      </c>
    </row>
    <row r="477" spans="1:14" x14ac:dyDescent="0.3">
      <c r="A477">
        <v>476</v>
      </c>
      <c r="B477" s="1">
        <v>44631</v>
      </c>
      <c r="C477" t="s">
        <v>10</v>
      </c>
      <c r="D477" t="s">
        <v>11</v>
      </c>
      <c r="E477" t="s">
        <v>12</v>
      </c>
      <c r="F477">
        <v>-16</v>
      </c>
      <c r="G477" s="3">
        <v>0</v>
      </c>
      <c r="H477" s="3">
        <v>130.53</v>
      </c>
      <c r="I477" t="s">
        <v>10</v>
      </c>
      <c r="J477" t="s">
        <v>23</v>
      </c>
      <c r="K477" s="3">
        <f>IF(TablaDatosEmpresa[[#This Row],[Tipo_Movimiento]] = "Venta", -TablaDatosEmpresa[[#This Row],[Cantidad]] * TablaDatosEmpresa[[#This Row],[Precio_Venta_Unitario]], 0)</f>
        <v>2088.48</v>
      </c>
      <c r="L477" s="3">
        <f>AVERAGEIF(TablaDatosEmpresa[Nombre_Producto],TablaDatosEmpresa[[#This Row],[Nombre_Producto]],TablaDatosEmpresa[Costo_Unitario])</f>
        <v>28.701865793780652</v>
      </c>
      <c r="M477" s="3">
        <f>IF(TablaDatosEmpresa[[#This Row],[Tipo_Movimiento]] = "Venta", -TablaDatosEmpresa[[#This Row],[Cantidad]] * TablaDatosEmpresa[[#This Row],[CosteAdquisicionPromedio]], 0)</f>
        <v>459.22985270049043</v>
      </c>
      <c r="N477" s="3">
        <f>TablaDatosEmpresa[[#This Row],[Ingresos]]-TablaDatosEmpresa[[#This Row],[Coste_Vemta]]</f>
        <v>1629.2501472995095</v>
      </c>
    </row>
    <row r="478" spans="1:14" x14ac:dyDescent="0.3">
      <c r="A478">
        <v>477</v>
      </c>
      <c r="B478" s="1">
        <v>44631</v>
      </c>
      <c r="C478" t="s">
        <v>24</v>
      </c>
      <c r="D478" t="s">
        <v>21</v>
      </c>
      <c r="E478" t="s">
        <v>22</v>
      </c>
      <c r="F478">
        <v>119</v>
      </c>
      <c r="G478" s="3">
        <v>24.65</v>
      </c>
      <c r="H478" s="3">
        <v>0</v>
      </c>
      <c r="I478" t="s">
        <v>24</v>
      </c>
      <c r="J478" t="s">
        <v>28</v>
      </c>
      <c r="K478" s="3">
        <f>IF(TablaDatosEmpresa[[#This Row],[Tipo_Movimiento]] = "Venta", -TablaDatosEmpresa[[#This Row],[Cantidad]] * TablaDatosEmpresa[[#This Row],[Precio_Venta_Unitario]], 0)</f>
        <v>0</v>
      </c>
      <c r="L478" s="3">
        <f>AVERAGEIF(TablaDatosEmpresa[Nombre_Producto],TablaDatosEmpresa[[#This Row],[Nombre_Producto]],TablaDatosEmpresa[Costo_Unitario])</f>
        <v>10.520482758620702</v>
      </c>
      <c r="M478" s="3">
        <f>IF(TablaDatosEmpresa[[#This Row],[Tipo_Movimiento]] = "Venta", -TablaDatosEmpresa[[#This Row],[Cantidad]] * TablaDatosEmpresa[[#This Row],[CosteAdquisicionPromedio]], 0)</f>
        <v>0</v>
      </c>
      <c r="N478" s="3">
        <f>TablaDatosEmpresa[[#This Row],[Ingresos]]-TablaDatosEmpresa[[#This Row],[Coste_Vemta]]</f>
        <v>0</v>
      </c>
    </row>
    <row r="479" spans="1:14" x14ac:dyDescent="0.3">
      <c r="A479">
        <v>478</v>
      </c>
      <c r="B479" s="1">
        <v>44632</v>
      </c>
      <c r="C479" t="s">
        <v>24</v>
      </c>
      <c r="D479" t="s">
        <v>32</v>
      </c>
      <c r="E479" t="s">
        <v>33</v>
      </c>
      <c r="F479">
        <v>256</v>
      </c>
      <c r="G479" s="3">
        <v>121.55</v>
      </c>
      <c r="H479" s="3">
        <v>0</v>
      </c>
      <c r="I479" t="s">
        <v>24</v>
      </c>
      <c r="J479" t="s">
        <v>36</v>
      </c>
      <c r="K479" s="3">
        <f>IF(TablaDatosEmpresa[[#This Row],[Tipo_Movimiento]] = "Venta", -TablaDatosEmpresa[[#This Row],[Cantidad]] * TablaDatosEmpresa[[#This Row],[Precio_Venta_Unitario]], 0)</f>
        <v>0</v>
      </c>
      <c r="L479" s="3">
        <f>AVERAGEIF(TablaDatosEmpresa[Nombre_Producto],TablaDatosEmpresa[[#This Row],[Nombre_Producto]],TablaDatosEmpresa[Costo_Unitario])</f>
        <v>54.214840425531932</v>
      </c>
      <c r="M479" s="3">
        <f>IF(TablaDatosEmpresa[[#This Row],[Tipo_Movimiento]] = "Venta", -TablaDatosEmpresa[[#This Row],[Cantidad]] * TablaDatosEmpresa[[#This Row],[CosteAdquisicionPromedio]], 0)</f>
        <v>0</v>
      </c>
      <c r="N479" s="3">
        <f>TablaDatosEmpresa[[#This Row],[Ingresos]]-TablaDatosEmpresa[[#This Row],[Coste_Vemta]]</f>
        <v>0</v>
      </c>
    </row>
    <row r="480" spans="1:14" x14ac:dyDescent="0.3">
      <c r="A480">
        <v>479</v>
      </c>
      <c r="B480" s="1">
        <v>44632</v>
      </c>
      <c r="C480" t="s">
        <v>10</v>
      </c>
      <c r="D480" t="s">
        <v>21</v>
      </c>
      <c r="E480" t="s">
        <v>22</v>
      </c>
      <c r="F480">
        <v>-26</v>
      </c>
      <c r="G480" s="3">
        <v>0</v>
      </c>
      <c r="H480" s="3">
        <v>60.43</v>
      </c>
      <c r="I480" t="s">
        <v>10</v>
      </c>
      <c r="J480" t="s">
        <v>31</v>
      </c>
      <c r="K480" s="3">
        <f>IF(TablaDatosEmpresa[[#This Row],[Tipo_Movimiento]] = "Venta", -TablaDatosEmpresa[[#This Row],[Cantidad]] * TablaDatosEmpresa[[#This Row],[Precio_Venta_Unitario]], 0)</f>
        <v>1571.18</v>
      </c>
      <c r="L480" s="3">
        <f>AVERAGEIF(TablaDatosEmpresa[Nombre_Producto],TablaDatosEmpresa[[#This Row],[Nombre_Producto]],TablaDatosEmpresa[Costo_Unitario])</f>
        <v>10.520482758620702</v>
      </c>
      <c r="M480" s="3">
        <f>IF(TablaDatosEmpresa[[#This Row],[Tipo_Movimiento]] = "Venta", -TablaDatosEmpresa[[#This Row],[Cantidad]] * TablaDatosEmpresa[[#This Row],[CosteAdquisicionPromedio]], 0)</f>
        <v>273.53255172413822</v>
      </c>
      <c r="N480" s="3">
        <f>TablaDatosEmpresa[[#This Row],[Ingresos]]-TablaDatosEmpresa[[#This Row],[Coste_Vemta]]</f>
        <v>1297.6474482758617</v>
      </c>
    </row>
    <row r="481" spans="1:14" x14ac:dyDescent="0.3">
      <c r="A481">
        <v>480</v>
      </c>
      <c r="B481" s="1">
        <v>44632</v>
      </c>
      <c r="C481" t="s">
        <v>24</v>
      </c>
      <c r="D481" t="s">
        <v>14</v>
      </c>
      <c r="E481" t="s">
        <v>41</v>
      </c>
      <c r="F481">
        <v>277</v>
      </c>
      <c r="G481" s="3">
        <v>83.79</v>
      </c>
      <c r="H481" s="3">
        <v>0</v>
      </c>
      <c r="I481" t="s">
        <v>24</v>
      </c>
      <c r="J481" t="s">
        <v>37</v>
      </c>
      <c r="K481" s="3">
        <f>IF(TablaDatosEmpresa[[#This Row],[Tipo_Movimiento]] = "Venta", -TablaDatosEmpresa[[#This Row],[Cantidad]] * TablaDatosEmpresa[[#This Row],[Precio_Venta_Unitario]], 0)</f>
        <v>0</v>
      </c>
      <c r="L481" s="3">
        <f>AVERAGEIF(TablaDatosEmpresa[Nombre_Producto],TablaDatosEmpresa[[#This Row],[Nombre_Producto]],TablaDatosEmpresa[Costo_Unitario])</f>
        <v>38.917210440456756</v>
      </c>
      <c r="M481" s="3">
        <f>IF(TablaDatosEmpresa[[#This Row],[Tipo_Movimiento]] = "Venta", -TablaDatosEmpresa[[#This Row],[Cantidad]] * TablaDatosEmpresa[[#This Row],[CosteAdquisicionPromedio]], 0)</f>
        <v>0</v>
      </c>
      <c r="N481" s="3">
        <f>TablaDatosEmpresa[[#This Row],[Ingresos]]-TablaDatosEmpresa[[#This Row],[Coste_Vemta]]</f>
        <v>0</v>
      </c>
    </row>
    <row r="482" spans="1:14" x14ac:dyDescent="0.3">
      <c r="A482">
        <v>481</v>
      </c>
      <c r="B482" s="1">
        <v>44632</v>
      </c>
      <c r="C482" t="s">
        <v>10</v>
      </c>
      <c r="D482" t="s">
        <v>27</v>
      </c>
      <c r="E482" t="s">
        <v>44</v>
      </c>
      <c r="F482">
        <v>-29</v>
      </c>
      <c r="G482" s="3">
        <v>0</v>
      </c>
      <c r="H482" s="3">
        <v>503.19</v>
      </c>
      <c r="I482" t="s">
        <v>10</v>
      </c>
      <c r="J482" t="s">
        <v>15</v>
      </c>
      <c r="K482" s="3">
        <f>IF(TablaDatosEmpresa[[#This Row],[Tipo_Movimiento]] = "Venta", -TablaDatosEmpresa[[#This Row],[Cantidad]] * TablaDatosEmpresa[[#This Row],[Precio_Venta_Unitario]], 0)</f>
        <v>14592.51</v>
      </c>
      <c r="L482" s="3">
        <f>AVERAGEIF(TablaDatosEmpresa[Nombre_Producto],TablaDatosEmpresa[[#This Row],[Nombre_Producto]],TablaDatosEmpresa[Costo_Unitario])</f>
        <v>111.99406451612904</v>
      </c>
      <c r="M482" s="3">
        <f>IF(TablaDatosEmpresa[[#This Row],[Tipo_Movimiento]] = "Venta", -TablaDatosEmpresa[[#This Row],[Cantidad]] * TablaDatosEmpresa[[#This Row],[CosteAdquisicionPromedio]], 0)</f>
        <v>3247.8278709677425</v>
      </c>
      <c r="N482" s="3">
        <f>TablaDatosEmpresa[[#This Row],[Ingresos]]-TablaDatosEmpresa[[#This Row],[Coste_Vemta]]</f>
        <v>11344.682129032259</v>
      </c>
    </row>
    <row r="483" spans="1:14" x14ac:dyDescent="0.3">
      <c r="A483">
        <v>482</v>
      </c>
      <c r="B483" s="1">
        <v>44632</v>
      </c>
      <c r="C483" t="s">
        <v>10</v>
      </c>
      <c r="D483" t="s">
        <v>27</v>
      </c>
      <c r="E483" t="s">
        <v>44</v>
      </c>
      <c r="F483">
        <v>-36</v>
      </c>
      <c r="G483" s="3">
        <v>0</v>
      </c>
      <c r="H483" s="3">
        <v>497.71</v>
      </c>
      <c r="I483" t="s">
        <v>10</v>
      </c>
      <c r="J483" t="s">
        <v>13</v>
      </c>
      <c r="K483" s="3">
        <f>IF(TablaDatosEmpresa[[#This Row],[Tipo_Movimiento]] = "Venta", -TablaDatosEmpresa[[#This Row],[Cantidad]] * TablaDatosEmpresa[[#This Row],[Precio_Venta_Unitario]], 0)</f>
        <v>17917.559999999998</v>
      </c>
      <c r="L483" s="3">
        <f>AVERAGEIF(TablaDatosEmpresa[Nombre_Producto],TablaDatosEmpresa[[#This Row],[Nombre_Producto]],TablaDatosEmpresa[Costo_Unitario])</f>
        <v>111.99406451612904</v>
      </c>
      <c r="M483" s="3">
        <f>IF(TablaDatosEmpresa[[#This Row],[Tipo_Movimiento]] = "Venta", -TablaDatosEmpresa[[#This Row],[Cantidad]] * TablaDatosEmpresa[[#This Row],[CosteAdquisicionPromedio]], 0)</f>
        <v>4031.7863225806454</v>
      </c>
      <c r="N483" s="3">
        <f>TablaDatosEmpresa[[#This Row],[Ingresos]]-TablaDatosEmpresa[[#This Row],[Coste_Vemta]]</f>
        <v>13885.773677419353</v>
      </c>
    </row>
    <row r="484" spans="1:14" x14ac:dyDescent="0.3">
      <c r="A484">
        <v>483</v>
      </c>
      <c r="B484" s="1">
        <v>44632</v>
      </c>
      <c r="C484" t="s">
        <v>10</v>
      </c>
      <c r="D484" t="s">
        <v>34</v>
      </c>
      <c r="E484" t="s">
        <v>45</v>
      </c>
      <c r="F484">
        <v>-48</v>
      </c>
      <c r="G484" s="3">
        <v>0</v>
      </c>
      <c r="H484" s="3">
        <v>349.98</v>
      </c>
      <c r="I484" t="s">
        <v>10</v>
      </c>
      <c r="J484" t="s">
        <v>23</v>
      </c>
      <c r="K484" s="3">
        <f>IF(TablaDatosEmpresa[[#This Row],[Tipo_Movimiento]] = "Venta", -TablaDatosEmpresa[[#This Row],[Cantidad]] * TablaDatosEmpresa[[#This Row],[Precio_Venta_Unitario]], 0)</f>
        <v>16799.04</v>
      </c>
      <c r="L484" s="3">
        <f>AVERAGEIF(TablaDatosEmpresa[Nombre_Producto],TablaDatosEmpresa[[#This Row],[Nombre_Producto]],TablaDatosEmpresa[Costo_Unitario])</f>
        <v>81.910562499999997</v>
      </c>
      <c r="M484" s="3">
        <f>IF(TablaDatosEmpresa[[#This Row],[Tipo_Movimiento]] = "Venta", -TablaDatosEmpresa[[#This Row],[Cantidad]] * TablaDatosEmpresa[[#This Row],[CosteAdquisicionPromedio]], 0)</f>
        <v>3931.7069999999999</v>
      </c>
      <c r="N484" s="3">
        <f>TablaDatosEmpresa[[#This Row],[Ingresos]]-TablaDatosEmpresa[[#This Row],[Coste_Vemta]]</f>
        <v>12867.333000000001</v>
      </c>
    </row>
    <row r="485" spans="1:14" x14ac:dyDescent="0.3">
      <c r="A485">
        <v>484</v>
      </c>
      <c r="B485" s="1">
        <v>44632</v>
      </c>
      <c r="C485" t="s">
        <v>16</v>
      </c>
      <c r="D485" t="s">
        <v>17</v>
      </c>
      <c r="E485" t="s">
        <v>42</v>
      </c>
      <c r="F485">
        <v>56</v>
      </c>
      <c r="G485" s="3">
        <v>447.99</v>
      </c>
      <c r="H485" s="3">
        <v>0</v>
      </c>
      <c r="I485" t="s">
        <v>46</v>
      </c>
      <c r="J485" t="s">
        <v>18</v>
      </c>
      <c r="K485" s="3">
        <f>IF(TablaDatosEmpresa[[#This Row],[Tipo_Movimiento]] = "Venta", -TablaDatosEmpresa[[#This Row],[Cantidad]] * TablaDatosEmpresa[[#This Row],[Precio_Venta_Unitario]], 0)</f>
        <v>0</v>
      </c>
      <c r="L485" s="3">
        <f>AVERAGEIF(TablaDatosEmpresa[Nombre_Producto],TablaDatosEmpresa[[#This Row],[Nombre_Producto]],TablaDatosEmpresa[Costo_Unitario])</f>
        <v>206.67616747181975</v>
      </c>
      <c r="M485" s="3">
        <f>IF(TablaDatosEmpresa[[#This Row],[Tipo_Movimiento]] = "Venta", -TablaDatosEmpresa[[#This Row],[Cantidad]] * TablaDatosEmpresa[[#This Row],[CosteAdquisicionPromedio]], 0)</f>
        <v>0</v>
      </c>
      <c r="N485" s="3">
        <f>TablaDatosEmpresa[[#This Row],[Ingresos]]-TablaDatosEmpresa[[#This Row],[Coste_Vemta]]</f>
        <v>0</v>
      </c>
    </row>
    <row r="486" spans="1:14" x14ac:dyDescent="0.3">
      <c r="A486">
        <v>485</v>
      </c>
      <c r="B486" s="1">
        <v>44633</v>
      </c>
      <c r="C486" t="s">
        <v>10</v>
      </c>
      <c r="D486" t="s">
        <v>32</v>
      </c>
      <c r="E486" t="s">
        <v>33</v>
      </c>
      <c r="F486">
        <v>-15</v>
      </c>
      <c r="G486" s="3">
        <v>0</v>
      </c>
      <c r="H486" s="3">
        <v>220.69</v>
      </c>
      <c r="I486" t="s">
        <v>10</v>
      </c>
      <c r="J486" t="s">
        <v>35</v>
      </c>
      <c r="K486" s="3">
        <f>IF(TablaDatosEmpresa[[#This Row],[Tipo_Movimiento]] = "Venta", -TablaDatosEmpresa[[#This Row],[Cantidad]] * TablaDatosEmpresa[[#This Row],[Precio_Venta_Unitario]], 0)</f>
        <v>3310.35</v>
      </c>
      <c r="L486" s="3">
        <f>AVERAGEIF(TablaDatosEmpresa[Nombre_Producto],TablaDatosEmpresa[[#This Row],[Nombre_Producto]],TablaDatosEmpresa[Costo_Unitario])</f>
        <v>54.214840425531932</v>
      </c>
      <c r="M486" s="3">
        <f>IF(TablaDatosEmpresa[[#This Row],[Tipo_Movimiento]] = "Venta", -TablaDatosEmpresa[[#This Row],[Cantidad]] * TablaDatosEmpresa[[#This Row],[CosteAdquisicionPromedio]], 0)</f>
        <v>813.22260638297894</v>
      </c>
      <c r="N486" s="3">
        <f>TablaDatosEmpresa[[#This Row],[Ingresos]]-TablaDatosEmpresa[[#This Row],[Coste_Vemta]]</f>
        <v>2497.127393617021</v>
      </c>
    </row>
    <row r="487" spans="1:14" x14ac:dyDescent="0.3">
      <c r="A487">
        <v>486</v>
      </c>
      <c r="B487" s="1">
        <v>44633</v>
      </c>
      <c r="C487" t="s">
        <v>10</v>
      </c>
      <c r="D487" t="s">
        <v>32</v>
      </c>
      <c r="E487" t="s">
        <v>33</v>
      </c>
      <c r="F487">
        <v>-47</v>
      </c>
      <c r="G487" s="3">
        <v>0</v>
      </c>
      <c r="H487" s="3">
        <v>220.63</v>
      </c>
      <c r="I487" t="s">
        <v>10</v>
      </c>
      <c r="J487" t="s">
        <v>13</v>
      </c>
      <c r="K487" s="3">
        <f>IF(TablaDatosEmpresa[[#This Row],[Tipo_Movimiento]] = "Venta", -TablaDatosEmpresa[[#This Row],[Cantidad]] * TablaDatosEmpresa[[#This Row],[Precio_Venta_Unitario]], 0)</f>
        <v>10369.61</v>
      </c>
      <c r="L487" s="3">
        <f>AVERAGEIF(TablaDatosEmpresa[Nombre_Producto],TablaDatosEmpresa[[#This Row],[Nombre_Producto]],TablaDatosEmpresa[Costo_Unitario])</f>
        <v>54.214840425531932</v>
      </c>
      <c r="M487" s="3">
        <f>IF(TablaDatosEmpresa[[#This Row],[Tipo_Movimiento]] = "Venta", -TablaDatosEmpresa[[#This Row],[Cantidad]] * TablaDatosEmpresa[[#This Row],[CosteAdquisicionPromedio]], 0)</f>
        <v>2548.0975000000008</v>
      </c>
      <c r="N487" s="3">
        <f>TablaDatosEmpresa[[#This Row],[Ingresos]]-TablaDatosEmpresa[[#This Row],[Coste_Vemta]]</f>
        <v>7821.5124999999998</v>
      </c>
    </row>
    <row r="488" spans="1:14" x14ac:dyDescent="0.3">
      <c r="A488">
        <v>487</v>
      </c>
      <c r="B488" s="1">
        <v>44633</v>
      </c>
      <c r="C488" t="s">
        <v>16</v>
      </c>
      <c r="D488" t="s">
        <v>19</v>
      </c>
      <c r="E488" t="s">
        <v>20</v>
      </c>
      <c r="F488">
        <v>57</v>
      </c>
      <c r="G488" s="3">
        <v>152.87</v>
      </c>
      <c r="H488" s="3">
        <v>0</v>
      </c>
      <c r="I488" t="s">
        <v>46</v>
      </c>
      <c r="J488" t="s">
        <v>18</v>
      </c>
      <c r="K488" s="3">
        <f>IF(TablaDatosEmpresa[[#This Row],[Tipo_Movimiento]] = "Venta", -TablaDatosEmpresa[[#This Row],[Cantidad]] * TablaDatosEmpresa[[#This Row],[Precio_Venta_Unitario]], 0)</f>
        <v>0</v>
      </c>
      <c r="L488" s="3">
        <f>AVERAGEIF(TablaDatosEmpresa[Nombre_Producto],TablaDatosEmpresa[[#This Row],[Nombre_Producto]],TablaDatosEmpresa[Costo_Unitario])</f>
        <v>66.956770642201846</v>
      </c>
      <c r="M488" s="3">
        <f>IF(TablaDatosEmpresa[[#This Row],[Tipo_Movimiento]] = "Venta", -TablaDatosEmpresa[[#This Row],[Cantidad]] * TablaDatosEmpresa[[#This Row],[CosteAdquisicionPromedio]], 0)</f>
        <v>0</v>
      </c>
      <c r="N488" s="3">
        <f>TablaDatosEmpresa[[#This Row],[Ingresos]]-TablaDatosEmpresa[[#This Row],[Coste_Vemta]]</f>
        <v>0</v>
      </c>
    </row>
    <row r="489" spans="1:14" x14ac:dyDescent="0.3">
      <c r="A489">
        <v>488</v>
      </c>
      <c r="B489" s="1">
        <v>44633</v>
      </c>
      <c r="C489" t="s">
        <v>16</v>
      </c>
      <c r="D489" t="s">
        <v>27</v>
      </c>
      <c r="E489" t="s">
        <v>44</v>
      </c>
      <c r="F489">
        <v>91</v>
      </c>
      <c r="G489" s="3">
        <v>255.49</v>
      </c>
      <c r="H489" s="3">
        <v>0</v>
      </c>
      <c r="I489" t="s">
        <v>46</v>
      </c>
      <c r="J489" t="s">
        <v>18</v>
      </c>
      <c r="K489" s="3">
        <f>IF(TablaDatosEmpresa[[#This Row],[Tipo_Movimiento]] = "Venta", -TablaDatosEmpresa[[#This Row],[Cantidad]] * TablaDatosEmpresa[[#This Row],[Precio_Venta_Unitario]], 0)</f>
        <v>0</v>
      </c>
      <c r="L489" s="3">
        <f>AVERAGEIF(TablaDatosEmpresa[Nombre_Producto],TablaDatosEmpresa[[#This Row],[Nombre_Producto]],TablaDatosEmpresa[Costo_Unitario])</f>
        <v>111.99406451612904</v>
      </c>
      <c r="M489" s="3">
        <f>IF(TablaDatosEmpresa[[#This Row],[Tipo_Movimiento]] = "Venta", -TablaDatosEmpresa[[#This Row],[Cantidad]] * TablaDatosEmpresa[[#This Row],[CosteAdquisicionPromedio]], 0)</f>
        <v>0</v>
      </c>
      <c r="N489" s="3">
        <f>TablaDatosEmpresa[[#This Row],[Ingresos]]-TablaDatosEmpresa[[#This Row],[Coste_Vemta]]</f>
        <v>0</v>
      </c>
    </row>
    <row r="490" spans="1:14" x14ac:dyDescent="0.3">
      <c r="A490">
        <v>489</v>
      </c>
      <c r="B490" s="1">
        <v>44633</v>
      </c>
      <c r="C490" t="s">
        <v>10</v>
      </c>
      <c r="D490" t="s">
        <v>25</v>
      </c>
      <c r="E490" t="s">
        <v>43</v>
      </c>
      <c r="F490">
        <v>-44</v>
      </c>
      <c r="G490" s="3">
        <v>0</v>
      </c>
      <c r="H490" s="3">
        <v>95.67</v>
      </c>
      <c r="I490" t="s">
        <v>10</v>
      </c>
      <c r="J490" t="s">
        <v>31</v>
      </c>
      <c r="K490" s="3">
        <f>IF(TablaDatosEmpresa[[#This Row],[Tipo_Movimiento]] = "Venta", -TablaDatosEmpresa[[#This Row],[Cantidad]] * TablaDatosEmpresa[[#This Row],[Precio_Venta_Unitario]], 0)</f>
        <v>4209.4800000000005</v>
      </c>
      <c r="L490" s="3">
        <f>AVERAGEIF(TablaDatosEmpresa[Nombre_Producto],TablaDatosEmpresa[[#This Row],[Nombre_Producto]],TablaDatosEmpresa[Costo_Unitario])</f>
        <v>18.458651685393257</v>
      </c>
      <c r="M490" s="3">
        <f>IF(TablaDatosEmpresa[[#This Row],[Tipo_Movimiento]] = "Venta", -TablaDatosEmpresa[[#This Row],[Cantidad]] * TablaDatosEmpresa[[#This Row],[CosteAdquisicionPromedio]], 0)</f>
        <v>812.18067415730332</v>
      </c>
      <c r="N490" s="3">
        <f>TablaDatosEmpresa[[#This Row],[Ingresos]]-TablaDatosEmpresa[[#This Row],[Coste_Vemta]]</f>
        <v>3397.2993258426973</v>
      </c>
    </row>
    <row r="491" spans="1:14" x14ac:dyDescent="0.3">
      <c r="A491">
        <v>490</v>
      </c>
      <c r="B491" s="1">
        <v>44633</v>
      </c>
      <c r="C491" t="s">
        <v>10</v>
      </c>
      <c r="D491" t="s">
        <v>32</v>
      </c>
      <c r="E491" t="s">
        <v>33</v>
      </c>
      <c r="F491">
        <v>-50</v>
      </c>
      <c r="G491" s="3">
        <v>0</v>
      </c>
      <c r="H491" s="3">
        <v>217.84</v>
      </c>
      <c r="I491" t="s">
        <v>10</v>
      </c>
      <c r="J491" t="s">
        <v>35</v>
      </c>
      <c r="K491" s="3">
        <f>IF(TablaDatosEmpresa[[#This Row],[Tipo_Movimiento]] = "Venta", -TablaDatosEmpresa[[#This Row],[Cantidad]] * TablaDatosEmpresa[[#This Row],[Precio_Venta_Unitario]], 0)</f>
        <v>10892</v>
      </c>
      <c r="L491" s="3">
        <f>AVERAGEIF(TablaDatosEmpresa[Nombre_Producto],TablaDatosEmpresa[[#This Row],[Nombre_Producto]],TablaDatosEmpresa[Costo_Unitario])</f>
        <v>54.214840425531932</v>
      </c>
      <c r="M491" s="3">
        <f>IF(TablaDatosEmpresa[[#This Row],[Tipo_Movimiento]] = "Venta", -TablaDatosEmpresa[[#This Row],[Cantidad]] * TablaDatosEmpresa[[#This Row],[CosteAdquisicionPromedio]], 0)</f>
        <v>2710.7420212765965</v>
      </c>
      <c r="N491" s="3">
        <f>TablaDatosEmpresa[[#This Row],[Ingresos]]-TablaDatosEmpresa[[#This Row],[Coste_Vemta]]</f>
        <v>8181.2579787234035</v>
      </c>
    </row>
    <row r="492" spans="1:14" x14ac:dyDescent="0.3">
      <c r="A492">
        <v>491</v>
      </c>
      <c r="B492" s="1">
        <v>44633</v>
      </c>
      <c r="C492" t="s">
        <v>10</v>
      </c>
      <c r="D492" t="s">
        <v>25</v>
      </c>
      <c r="E492" t="s">
        <v>43</v>
      </c>
      <c r="F492">
        <v>-36</v>
      </c>
      <c r="G492" s="3">
        <v>0</v>
      </c>
      <c r="H492" s="3">
        <v>94.67</v>
      </c>
      <c r="I492" t="s">
        <v>10</v>
      </c>
      <c r="J492" t="s">
        <v>23</v>
      </c>
      <c r="K492" s="3">
        <f>IF(TablaDatosEmpresa[[#This Row],[Tipo_Movimiento]] = "Venta", -TablaDatosEmpresa[[#This Row],[Cantidad]] * TablaDatosEmpresa[[#This Row],[Precio_Venta_Unitario]], 0)</f>
        <v>3408.12</v>
      </c>
      <c r="L492" s="3">
        <f>AVERAGEIF(TablaDatosEmpresa[Nombre_Producto],TablaDatosEmpresa[[#This Row],[Nombre_Producto]],TablaDatosEmpresa[Costo_Unitario])</f>
        <v>18.458651685393257</v>
      </c>
      <c r="M492" s="3">
        <f>IF(TablaDatosEmpresa[[#This Row],[Tipo_Movimiento]] = "Venta", -TablaDatosEmpresa[[#This Row],[Cantidad]] * TablaDatosEmpresa[[#This Row],[CosteAdquisicionPromedio]], 0)</f>
        <v>664.51146067415721</v>
      </c>
      <c r="N492" s="3">
        <f>TablaDatosEmpresa[[#This Row],[Ingresos]]-TablaDatosEmpresa[[#This Row],[Coste_Vemta]]</f>
        <v>2743.6085393258427</v>
      </c>
    </row>
    <row r="493" spans="1:14" x14ac:dyDescent="0.3">
      <c r="A493">
        <v>492</v>
      </c>
      <c r="B493" s="1">
        <v>44634</v>
      </c>
      <c r="C493" t="s">
        <v>10</v>
      </c>
      <c r="D493" t="s">
        <v>19</v>
      </c>
      <c r="E493" t="s">
        <v>20</v>
      </c>
      <c r="F493">
        <v>-43</v>
      </c>
      <c r="G493" s="3">
        <v>0</v>
      </c>
      <c r="H493" s="3">
        <v>298.56</v>
      </c>
      <c r="I493" t="s">
        <v>10</v>
      </c>
      <c r="J493" t="s">
        <v>13</v>
      </c>
      <c r="K493" s="3">
        <f>IF(TablaDatosEmpresa[[#This Row],[Tipo_Movimiento]] = "Venta", -TablaDatosEmpresa[[#This Row],[Cantidad]] * TablaDatosEmpresa[[#This Row],[Precio_Venta_Unitario]], 0)</f>
        <v>12838.08</v>
      </c>
      <c r="L493" s="3">
        <f>AVERAGEIF(TablaDatosEmpresa[Nombre_Producto],TablaDatosEmpresa[[#This Row],[Nombre_Producto]],TablaDatosEmpresa[Costo_Unitario])</f>
        <v>66.956770642201846</v>
      </c>
      <c r="M493" s="3">
        <f>IF(TablaDatosEmpresa[[#This Row],[Tipo_Movimiento]] = "Venta", -TablaDatosEmpresa[[#This Row],[Cantidad]] * TablaDatosEmpresa[[#This Row],[CosteAdquisicionPromedio]], 0)</f>
        <v>2879.1411376146793</v>
      </c>
      <c r="N493" s="3">
        <f>TablaDatosEmpresa[[#This Row],[Ingresos]]-TablaDatosEmpresa[[#This Row],[Coste_Vemta]]</f>
        <v>9958.938862385321</v>
      </c>
    </row>
    <row r="494" spans="1:14" x14ac:dyDescent="0.3">
      <c r="A494">
        <v>493</v>
      </c>
      <c r="B494" s="1">
        <v>44634</v>
      </c>
      <c r="C494" t="s">
        <v>10</v>
      </c>
      <c r="D494" t="s">
        <v>32</v>
      </c>
      <c r="E494" t="s">
        <v>33</v>
      </c>
      <c r="F494">
        <v>-50</v>
      </c>
      <c r="G494" s="3">
        <v>0</v>
      </c>
      <c r="H494" s="3">
        <v>219.02</v>
      </c>
      <c r="I494" t="s">
        <v>10</v>
      </c>
      <c r="J494" t="s">
        <v>15</v>
      </c>
      <c r="K494" s="3">
        <f>IF(TablaDatosEmpresa[[#This Row],[Tipo_Movimiento]] = "Venta", -TablaDatosEmpresa[[#This Row],[Cantidad]] * TablaDatosEmpresa[[#This Row],[Precio_Venta_Unitario]], 0)</f>
        <v>10951</v>
      </c>
      <c r="L494" s="3">
        <f>AVERAGEIF(TablaDatosEmpresa[Nombre_Producto],TablaDatosEmpresa[[#This Row],[Nombre_Producto]],TablaDatosEmpresa[Costo_Unitario])</f>
        <v>54.214840425531932</v>
      </c>
      <c r="M494" s="3">
        <f>IF(TablaDatosEmpresa[[#This Row],[Tipo_Movimiento]] = "Venta", -TablaDatosEmpresa[[#This Row],[Cantidad]] * TablaDatosEmpresa[[#This Row],[CosteAdquisicionPromedio]], 0)</f>
        <v>2710.7420212765965</v>
      </c>
      <c r="N494" s="3">
        <f>TablaDatosEmpresa[[#This Row],[Ingresos]]-TablaDatosEmpresa[[#This Row],[Coste_Vemta]]</f>
        <v>8240.2579787234026</v>
      </c>
    </row>
    <row r="495" spans="1:14" x14ac:dyDescent="0.3">
      <c r="A495">
        <v>494</v>
      </c>
      <c r="B495" s="1">
        <v>44634</v>
      </c>
      <c r="C495" t="s">
        <v>10</v>
      </c>
      <c r="D495" t="s">
        <v>25</v>
      </c>
      <c r="E495" t="s">
        <v>43</v>
      </c>
      <c r="F495">
        <v>-40</v>
      </c>
      <c r="G495" s="3">
        <v>0</v>
      </c>
      <c r="H495" s="3">
        <v>94.9</v>
      </c>
      <c r="I495" t="s">
        <v>10</v>
      </c>
      <c r="J495" t="s">
        <v>13</v>
      </c>
      <c r="K495" s="3">
        <f>IF(TablaDatosEmpresa[[#This Row],[Tipo_Movimiento]] = "Venta", -TablaDatosEmpresa[[#This Row],[Cantidad]] * TablaDatosEmpresa[[#This Row],[Precio_Venta_Unitario]], 0)</f>
        <v>3796</v>
      </c>
      <c r="L495" s="3">
        <f>AVERAGEIF(TablaDatosEmpresa[Nombre_Producto],TablaDatosEmpresa[[#This Row],[Nombre_Producto]],TablaDatosEmpresa[Costo_Unitario])</f>
        <v>18.458651685393257</v>
      </c>
      <c r="M495" s="3">
        <f>IF(TablaDatosEmpresa[[#This Row],[Tipo_Movimiento]] = "Venta", -TablaDatosEmpresa[[#This Row],[Cantidad]] * TablaDatosEmpresa[[#This Row],[CosteAdquisicionPromedio]], 0)</f>
        <v>738.3460674157302</v>
      </c>
      <c r="N495" s="3">
        <f>TablaDatosEmpresa[[#This Row],[Ingresos]]-TablaDatosEmpresa[[#This Row],[Coste_Vemta]]</f>
        <v>3057.6539325842696</v>
      </c>
    </row>
    <row r="496" spans="1:14" x14ac:dyDescent="0.3">
      <c r="A496">
        <v>495</v>
      </c>
      <c r="B496" s="1">
        <v>44634</v>
      </c>
      <c r="C496" t="s">
        <v>10</v>
      </c>
      <c r="D496" t="s">
        <v>29</v>
      </c>
      <c r="E496" t="s">
        <v>30</v>
      </c>
      <c r="F496">
        <v>-44</v>
      </c>
      <c r="G496" s="3">
        <v>0</v>
      </c>
      <c r="H496" s="3">
        <v>80.33</v>
      </c>
      <c r="I496" t="s">
        <v>10</v>
      </c>
      <c r="J496" t="s">
        <v>13</v>
      </c>
      <c r="K496" s="3">
        <f>IF(TablaDatosEmpresa[[#This Row],[Tipo_Movimiento]] = "Venta", -TablaDatosEmpresa[[#This Row],[Cantidad]] * TablaDatosEmpresa[[#This Row],[Precio_Venta_Unitario]], 0)</f>
        <v>3534.52</v>
      </c>
      <c r="L496" s="3">
        <f>AVERAGEIF(TablaDatosEmpresa[Nombre_Producto],TablaDatosEmpresa[[#This Row],[Nombre_Producto]],TablaDatosEmpresa[Costo_Unitario])</f>
        <v>15.49574137931034</v>
      </c>
      <c r="M496" s="3">
        <f>IF(TablaDatosEmpresa[[#This Row],[Tipo_Movimiento]] = "Venta", -TablaDatosEmpresa[[#This Row],[Cantidad]] * TablaDatosEmpresa[[#This Row],[CosteAdquisicionPromedio]], 0)</f>
        <v>681.81262068965498</v>
      </c>
      <c r="N496" s="3">
        <f>TablaDatosEmpresa[[#This Row],[Ingresos]]-TablaDatosEmpresa[[#This Row],[Coste_Vemta]]</f>
        <v>2852.707379310345</v>
      </c>
    </row>
    <row r="497" spans="1:14" x14ac:dyDescent="0.3">
      <c r="A497">
        <v>496</v>
      </c>
      <c r="B497" s="1">
        <v>44634</v>
      </c>
      <c r="C497" t="s">
        <v>16</v>
      </c>
      <c r="D497" t="s">
        <v>17</v>
      </c>
      <c r="E497" t="s">
        <v>42</v>
      </c>
      <c r="F497">
        <v>99</v>
      </c>
      <c r="G497" s="3">
        <v>446.62</v>
      </c>
      <c r="H497" s="3">
        <v>0</v>
      </c>
      <c r="I497" t="s">
        <v>46</v>
      </c>
      <c r="J497" t="s">
        <v>18</v>
      </c>
      <c r="K497" s="3">
        <f>IF(TablaDatosEmpresa[[#This Row],[Tipo_Movimiento]] = "Venta", -TablaDatosEmpresa[[#This Row],[Cantidad]] * TablaDatosEmpresa[[#This Row],[Precio_Venta_Unitario]], 0)</f>
        <v>0</v>
      </c>
      <c r="L497" s="3">
        <f>AVERAGEIF(TablaDatosEmpresa[Nombre_Producto],TablaDatosEmpresa[[#This Row],[Nombre_Producto]],TablaDatosEmpresa[Costo_Unitario])</f>
        <v>206.67616747181975</v>
      </c>
      <c r="M497" s="3">
        <f>IF(TablaDatosEmpresa[[#This Row],[Tipo_Movimiento]] = "Venta", -TablaDatosEmpresa[[#This Row],[Cantidad]] * TablaDatosEmpresa[[#This Row],[CosteAdquisicionPromedio]], 0)</f>
        <v>0</v>
      </c>
      <c r="N497" s="3">
        <f>TablaDatosEmpresa[[#This Row],[Ingresos]]-TablaDatosEmpresa[[#This Row],[Coste_Vemta]]</f>
        <v>0</v>
      </c>
    </row>
    <row r="498" spans="1:14" x14ac:dyDescent="0.3">
      <c r="A498">
        <v>497</v>
      </c>
      <c r="B498" s="1">
        <v>44634</v>
      </c>
      <c r="C498" t="s">
        <v>24</v>
      </c>
      <c r="D498" t="s">
        <v>25</v>
      </c>
      <c r="E498" t="s">
        <v>43</v>
      </c>
      <c r="F498">
        <v>65</v>
      </c>
      <c r="G498" s="3">
        <v>44.77</v>
      </c>
      <c r="H498" s="3">
        <v>0</v>
      </c>
      <c r="I498" t="s">
        <v>24</v>
      </c>
      <c r="J498" t="s">
        <v>28</v>
      </c>
      <c r="K498" s="3">
        <f>IF(TablaDatosEmpresa[[#This Row],[Tipo_Movimiento]] = "Venta", -TablaDatosEmpresa[[#This Row],[Cantidad]] * TablaDatosEmpresa[[#This Row],[Precio_Venta_Unitario]], 0)</f>
        <v>0</v>
      </c>
      <c r="L498" s="3">
        <f>AVERAGEIF(TablaDatosEmpresa[Nombre_Producto],TablaDatosEmpresa[[#This Row],[Nombre_Producto]],TablaDatosEmpresa[Costo_Unitario])</f>
        <v>18.458651685393257</v>
      </c>
      <c r="M498" s="3">
        <f>IF(TablaDatosEmpresa[[#This Row],[Tipo_Movimiento]] = "Venta", -TablaDatosEmpresa[[#This Row],[Cantidad]] * TablaDatosEmpresa[[#This Row],[CosteAdquisicionPromedio]], 0)</f>
        <v>0</v>
      </c>
      <c r="N498" s="3">
        <f>TablaDatosEmpresa[[#This Row],[Ingresos]]-TablaDatosEmpresa[[#This Row],[Coste_Vemta]]</f>
        <v>0</v>
      </c>
    </row>
    <row r="499" spans="1:14" x14ac:dyDescent="0.3">
      <c r="A499">
        <v>498</v>
      </c>
      <c r="B499" s="1">
        <v>44634</v>
      </c>
      <c r="C499" t="s">
        <v>24</v>
      </c>
      <c r="D499" t="s">
        <v>14</v>
      </c>
      <c r="E499" t="s">
        <v>41</v>
      </c>
      <c r="F499">
        <v>264</v>
      </c>
      <c r="G499" s="3">
        <v>83.98</v>
      </c>
      <c r="H499" s="3">
        <v>0</v>
      </c>
      <c r="I499" t="s">
        <v>24</v>
      </c>
      <c r="J499" t="s">
        <v>26</v>
      </c>
      <c r="K499" s="3">
        <f>IF(TablaDatosEmpresa[[#This Row],[Tipo_Movimiento]] = "Venta", -TablaDatosEmpresa[[#This Row],[Cantidad]] * TablaDatosEmpresa[[#This Row],[Precio_Venta_Unitario]], 0)</f>
        <v>0</v>
      </c>
      <c r="L499" s="3">
        <f>AVERAGEIF(TablaDatosEmpresa[Nombre_Producto],TablaDatosEmpresa[[#This Row],[Nombre_Producto]],TablaDatosEmpresa[Costo_Unitario])</f>
        <v>38.917210440456756</v>
      </c>
      <c r="M499" s="3">
        <f>IF(TablaDatosEmpresa[[#This Row],[Tipo_Movimiento]] = "Venta", -TablaDatosEmpresa[[#This Row],[Cantidad]] * TablaDatosEmpresa[[#This Row],[CosteAdquisicionPromedio]], 0)</f>
        <v>0</v>
      </c>
      <c r="N499" s="3">
        <f>TablaDatosEmpresa[[#This Row],[Ingresos]]-TablaDatosEmpresa[[#This Row],[Coste_Vemta]]</f>
        <v>0</v>
      </c>
    </row>
    <row r="500" spans="1:14" x14ac:dyDescent="0.3">
      <c r="A500">
        <v>499</v>
      </c>
      <c r="B500" s="1">
        <v>44635</v>
      </c>
      <c r="C500" t="s">
        <v>10</v>
      </c>
      <c r="D500" t="s">
        <v>17</v>
      </c>
      <c r="E500" t="s">
        <v>42</v>
      </c>
      <c r="F500">
        <v>-30</v>
      </c>
      <c r="G500" s="3">
        <v>0</v>
      </c>
      <c r="H500" s="3">
        <v>899.99</v>
      </c>
      <c r="I500" t="s">
        <v>10</v>
      </c>
      <c r="J500" t="s">
        <v>35</v>
      </c>
      <c r="K500" s="3">
        <f>IF(TablaDatosEmpresa[[#This Row],[Tipo_Movimiento]] = "Venta", -TablaDatosEmpresa[[#This Row],[Cantidad]] * TablaDatosEmpresa[[#This Row],[Precio_Venta_Unitario]], 0)</f>
        <v>26999.7</v>
      </c>
      <c r="L500" s="3">
        <f>AVERAGEIF(TablaDatosEmpresa[Nombre_Producto],TablaDatosEmpresa[[#This Row],[Nombre_Producto]],TablaDatosEmpresa[Costo_Unitario])</f>
        <v>206.67616747181975</v>
      </c>
      <c r="M500" s="3">
        <f>IF(TablaDatosEmpresa[[#This Row],[Tipo_Movimiento]] = "Venta", -TablaDatosEmpresa[[#This Row],[Cantidad]] * TablaDatosEmpresa[[#This Row],[CosteAdquisicionPromedio]], 0)</f>
        <v>6200.285024154593</v>
      </c>
      <c r="N500" s="3">
        <f>TablaDatosEmpresa[[#This Row],[Ingresos]]-TablaDatosEmpresa[[#This Row],[Coste_Vemta]]</f>
        <v>20799.414975845408</v>
      </c>
    </row>
    <row r="501" spans="1:14" x14ac:dyDescent="0.3">
      <c r="A501">
        <v>500</v>
      </c>
      <c r="B501" s="1">
        <v>44635</v>
      </c>
      <c r="C501" t="s">
        <v>24</v>
      </c>
      <c r="D501" t="s">
        <v>29</v>
      </c>
      <c r="E501" t="s">
        <v>30</v>
      </c>
      <c r="F501">
        <v>294</v>
      </c>
      <c r="G501" s="3">
        <v>35.909999999999997</v>
      </c>
      <c r="H501" s="3">
        <v>0</v>
      </c>
      <c r="I501" t="s">
        <v>24</v>
      </c>
      <c r="J501" t="s">
        <v>37</v>
      </c>
      <c r="K501" s="3">
        <f>IF(TablaDatosEmpresa[[#This Row],[Tipo_Movimiento]] = "Venta", -TablaDatosEmpresa[[#This Row],[Cantidad]] * TablaDatosEmpresa[[#This Row],[Precio_Venta_Unitario]], 0)</f>
        <v>0</v>
      </c>
      <c r="L501" s="3">
        <f>AVERAGEIF(TablaDatosEmpresa[Nombre_Producto],TablaDatosEmpresa[[#This Row],[Nombre_Producto]],TablaDatosEmpresa[Costo_Unitario])</f>
        <v>15.49574137931034</v>
      </c>
      <c r="M501" s="3">
        <f>IF(TablaDatosEmpresa[[#This Row],[Tipo_Movimiento]] = "Venta", -TablaDatosEmpresa[[#This Row],[Cantidad]] * TablaDatosEmpresa[[#This Row],[CosteAdquisicionPromedio]], 0)</f>
        <v>0</v>
      </c>
      <c r="N501" s="3">
        <f>TablaDatosEmpresa[[#This Row],[Ingresos]]-TablaDatosEmpresa[[#This Row],[Coste_Vemta]]</f>
        <v>0</v>
      </c>
    </row>
    <row r="502" spans="1:14" x14ac:dyDescent="0.3">
      <c r="A502">
        <v>501</v>
      </c>
      <c r="B502" s="1">
        <v>44635</v>
      </c>
      <c r="C502" t="s">
        <v>10</v>
      </c>
      <c r="D502" t="s">
        <v>21</v>
      </c>
      <c r="E502" t="s">
        <v>22</v>
      </c>
      <c r="F502">
        <v>-16</v>
      </c>
      <c r="G502" s="3">
        <v>0</v>
      </c>
      <c r="H502" s="3">
        <v>60.1</v>
      </c>
      <c r="I502" t="s">
        <v>10</v>
      </c>
      <c r="J502" t="s">
        <v>23</v>
      </c>
      <c r="K502" s="3">
        <f>IF(TablaDatosEmpresa[[#This Row],[Tipo_Movimiento]] = "Venta", -TablaDatosEmpresa[[#This Row],[Cantidad]] * TablaDatosEmpresa[[#This Row],[Precio_Venta_Unitario]], 0)</f>
        <v>961.6</v>
      </c>
      <c r="L502" s="3">
        <f>AVERAGEIF(TablaDatosEmpresa[Nombre_Producto],TablaDatosEmpresa[[#This Row],[Nombre_Producto]],TablaDatosEmpresa[Costo_Unitario])</f>
        <v>10.520482758620702</v>
      </c>
      <c r="M502" s="3">
        <f>IF(TablaDatosEmpresa[[#This Row],[Tipo_Movimiento]] = "Venta", -TablaDatosEmpresa[[#This Row],[Cantidad]] * TablaDatosEmpresa[[#This Row],[CosteAdquisicionPromedio]], 0)</f>
        <v>168.32772413793123</v>
      </c>
      <c r="N502" s="3">
        <f>TablaDatosEmpresa[[#This Row],[Ingresos]]-TablaDatosEmpresa[[#This Row],[Coste_Vemta]]</f>
        <v>793.2722758620688</v>
      </c>
    </row>
    <row r="503" spans="1:14" x14ac:dyDescent="0.3">
      <c r="A503">
        <v>502</v>
      </c>
      <c r="B503" s="1">
        <v>44635</v>
      </c>
      <c r="C503" t="s">
        <v>24</v>
      </c>
      <c r="D503" t="s">
        <v>14</v>
      </c>
      <c r="E503" t="s">
        <v>41</v>
      </c>
      <c r="F503">
        <v>55</v>
      </c>
      <c r="G503" s="3">
        <v>84.4</v>
      </c>
      <c r="H503" s="3">
        <v>0</v>
      </c>
      <c r="I503" t="s">
        <v>24</v>
      </c>
      <c r="J503" t="s">
        <v>37</v>
      </c>
      <c r="K503" s="3">
        <f>IF(TablaDatosEmpresa[[#This Row],[Tipo_Movimiento]] = "Venta", -TablaDatosEmpresa[[#This Row],[Cantidad]] * TablaDatosEmpresa[[#This Row],[Precio_Venta_Unitario]], 0)</f>
        <v>0</v>
      </c>
      <c r="L503" s="3">
        <f>AVERAGEIF(TablaDatosEmpresa[Nombre_Producto],TablaDatosEmpresa[[#This Row],[Nombre_Producto]],TablaDatosEmpresa[Costo_Unitario])</f>
        <v>38.917210440456756</v>
      </c>
      <c r="M503" s="3">
        <f>IF(TablaDatosEmpresa[[#This Row],[Tipo_Movimiento]] = "Venta", -TablaDatosEmpresa[[#This Row],[Cantidad]] * TablaDatosEmpresa[[#This Row],[CosteAdquisicionPromedio]], 0)</f>
        <v>0</v>
      </c>
      <c r="N503" s="3">
        <f>TablaDatosEmpresa[[#This Row],[Ingresos]]-TablaDatosEmpresa[[#This Row],[Coste_Vemta]]</f>
        <v>0</v>
      </c>
    </row>
    <row r="504" spans="1:14" x14ac:dyDescent="0.3">
      <c r="A504">
        <v>503</v>
      </c>
      <c r="B504" s="1">
        <v>44635</v>
      </c>
      <c r="C504" t="s">
        <v>10</v>
      </c>
      <c r="D504" t="s">
        <v>17</v>
      </c>
      <c r="E504" t="s">
        <v>42</v>
      </c>
      <c r="F504">
        <v>-49</v>
      </c>
      <c r="G504" s="3">
        <v>0</v>
      </c>
      <c r="H504" s="3">
        <v>894.32</v>
      </c>
      <c r="I504" t="s">
        <v>10</v>
      </c>
      <c r="J504" t="s">
        <v>15</v>
      </c>
      <c r="K504" s="3">
        <f>IF(TablaDatosEmpresa[[#This Row],[Tipo_Movimiento]] = "Venta", -TablaDatosEmpresa[[#This Row],[Cantidad]] * TablaDatosEmpresa[[#This Row],[Precio_Venta_Unitario]], 0)</f>
        <v>43821.68</v>
      </c>
      <c r="L504" s="3">
        <f>AVERAGEIF(TablaDatosEmpresa[Nombre_Producto],TablaDatosEmpresa[[#This Row],[Nombre_Producto]],TablaDatosEmpresa[Costo_Unitario])</f>
        <v>206.67616747181975</v>
      </c>
      <c r="M504" s="3">
        <f>IF(TablaDatosEmpresa[[#This Row],[Tipo_Movimiento]] = "Venta", -TablaDatosEmpresa[[#This Row],[Cantidad]] * TablaDatosEmpresa[[#This Row],[CosteAdquisicionPromedio]], 0)</f>
        <v>10127.132206119168</v>
      </c>
      <c r="N504" s="3">
        <f>TablaDatosEmpresa[[#This Row],[Ingresos]]-TablaDatosEmpresa[[#This Row],[Coste_Vemta]]</f>
        <v>33694.547793880833</v>
      </c>
    </row>
    <row r="505" spans="1:14" x14ac:dyDescent="0.3">
      <c r="A505">
        <v>504</v>
      </c>
      <c r="B505" s="1">
        <v>44635</v>
      </c>
      <c r="C505" t="s">
        <v>10</v>
      </c>
      <c r="D505" t="s">
        <v>19</v>
      </c>
      <c r="E505" t="s">
        <v>20</v>
      </c>
      <c r="F505">
        <v>-5</v>
      </c>
      <c r="G505" s="3">
        <v>0</v>
      </c>
      <c r="H505" s="3">
        <v>297.89999999999998</v>
      </c>
      <c r="I505" t="s">
        <v>10</v>
      </c>
      <c r="J505" t="s">
        <v>15</v>
      </c>
      <c r="K505" s="3">
        <f>IF(TablaDatosEmpresa[[#This Row],[Tipo_Movimiento]] = "Venta", -TablaDatosEmpresa[[#This Row],[Cantidad]] * TablaDatosEmpresa[[#This Row],[Precio_Venta_Unitario]], 0)</f>
        <v>1489.5</v>
      </c>
      <c r="L505" s="3">
        <f>AVERAGEIF(TablaDatosEmpresa[Nombre_Producto],TablaDatosEmpresa[[#This Row],[Nombre_Producto]],TablaDatosEmpresa[Costo_Unitario])</f>
        <v>66.956770642201846</v>
      </c>
      <c r="M505" s="3">
        <f>IF(TablaDatosEmpresa[[#This Row],[Tipo_Movimiento]] = "Venta", -TablaDatosEmpresa[[#This Row],[Cantidad]] * TablaDatosEmpresa[[#This Row],[CosteAdquisicionPromedio]], 0)</f>
        <v>334.78385321100922</v>
      </c>
      <c r="N505" s="3">
        <f>TablaDatosEmpresa[[#This Row],[Ingresos]]-TablaDatosEmpresa[[#This Row],[Coste_Vemta]]</f>
        <v>1154.7161467889907</v>
      </c>
    </row>
    <row r="506" spans="1:14" x14ac:dyDescent="0.3">
      <c r="A506">
        <v>505</v>
      </c>
      <c r="B506" s="1">
        <v>44636</v>
      </c>
      <c r="C506" t="s">
        <v>24</v>
      </c>
      <c r="D506" t="s">
        <v>34</v>
      </c>
      <c r="E506" t="s">
        <v>45</v>
      </c>
      <c r="F506">
        <v>291</v>
      </c>
      <c r="G506" s="3">
        <v>181.36</v>
      </c>
      <c r="H506" s="3">
        <v>0</v>
      </c>
      <c r="I506" t="s">
        <v>24</v>
      </c>
      <c r="J506" t="s">
        <v>26</v>
      </c>
      <c r="K506" s="3">
        <f>IF(TablaDatosEmpresa[[#This Row],[Tipo_Movimiento]] = "Venta", -TablaDatosEmpresa[[#This Row],[Cantidad]] * TablaDatosEmpresa[[#This Row],[Precio_Venta_Unitario]], 0)</f>
        <v>0</v>
      </c>
      <c r="L506" s="3">
        <f>AVERAGEIF(TablaDatosEmpresa[Nombre_Producto],TablaDatosEmpresa[[#This Row],[Nombre_Producto]],TablaDatosEmpresa[Costo_Unitario])</f>
        <v>81.910562499999997</v>
      </c>
      <c r="M506" s="3">
        <f>IF(TablaDatosEmpresa[[#This Row],[Tipo_Movimiento]] = "Venta", -TablaDatosEmpresa[[#This Row],[Cantidad]] * TablaDatosEmpresa[[#This Row],[CosteAdquisicionPromedio]], 0)</f>
        <v>0</v>
      </c>
      <c r="N506" s="3">
        <f>TablaDatosEmpresa[[#This Row],[Ingresos]]-TablaDatosEmpresa[[#This Row],[Coste_Vemta]]</f>
        <v>0</v>
      </c>
    </row>
    <row r="507" spans="1:14" x14ac:dyDescent="0.3">
      <c r="A507">
        <v>506</v>
      </c>
      <c r="B507" s="1">
        <v>44636</v>
      </c>
      <c r="C507" t="s">
        <v>10</v>
      </c>
      <c r="D507" t="s">
        <v>17</v>
      </c>
      <c r="E507" t="s">
        <v>42</v>
      </c>
      <c r="F507">
        <v>-19</v>
      </c>
      <c r="G507" s="3">
        <v>0</v>
      </c>
      <c r="H507" s="3">
        <v>892.18</v>
      </c>
      <c r="I507" t="s">
        <v>10</v>
      </c>
      <c r="J507" t="s">
        <v>35</v>
      </c>
      <c r="K507" s="3">
        <f>IF(TablaDatosEmpresa[[#This Row],[Tipo_Movimiento]] = "Venta", -TablaDatosEmpresa[[#This Row],[Cantidad]] * TablaDatosEmpresa[[#This Row],[Precio_Venta_Unitario]], 0)</f>
        <v>16951.419999999998</v>
      </c>
      <c r="L507" s="3">
        <f>AVERAGEIF(TablaDatosEmpresa[Nombre_Producto],TablaDatosEmpresa[[#This Row],[Nombre_Producto]],TablaDatosEmpresa[Costo_Unitario])</f>
        <v>206.67616747181975</v>
      </c>
      <c r="M507" s="3">
        <f>IF(TablaDatosEmpresa[[#This Row],[Tipo_Movimiento]] = "Venta", -TablaDatosEmpresa[[#This Row],[Cantidad]] * TablaDatosEmpresa[[#This Row],[CosteAdquisicionPromedio]], 0)</f>
        <v>3926.8471819645752</v>
      </c>
      <c r="N507" s="3">
        <f>TablaDatosEmpresa[[#This Row],[Ingresos]]-TablaDatosEmpresa[[#This Row],[Coste_Vemta]]</f>
        <v>13024.572818035424</v>
      </c>
    </row>
    <row r="508" spans="1:14" x14ac:dyDescent="0.3">
      <c r="A508">
        <v>507</v>
      </c>
      <c r="B508" s="1">
        <v>44636</v>
      </c>
      <c r="C508" t="s">
        <v>10</v>
      </c>
      <c r="D508" t="s">
        <v>17</v>
      </c>
      <c r="E508" t="s">
        <v>42</v>
      </c>
      <c r="F508">
        <v>-27</v>
      </c>
      <c r="G508" s="3">
        <v>0</v>
      </c>
      <c r="H508" s="3">
        <v>895.3</v>
      </c>
      <c r="I508" t="s">
        <v>10</v>
      </c>
      <c r="J508" t="s">
        <v>13</v>
      </c>
      <c r="K508" s="3">
        <f>IF(TablaDatosEmpresa[[#This Row],[Tipo_Movimiento]] = "Venta", -TablaDatosEmpresa[[#This Row],[Cantidad]] * TablaDatosEmpresa[[#This Row],[Precio_Venta_Unitario]], 0)</f>
        <v>24173.1</v>
      </c>
      <c r="L508" s="3">
        <f>AVERAGEIF(TablaDatosEmpresa[Nombre_Producto],TablaDatosEmpresa[[#This Row],[Nombre_Producto]],TablaDatosEmpresa[Costo_Unitario])</f>
        <v>206.67616747181975</v>
      </c>
      <c r="M508" s="3">
        <f>IF(TablaDatosEmpresa[[#This Row],[Tipo_Movimiento]] = "Venta", -TablaDatosEmpresa[[#This Row],[Cantidad]] * TablaDatosEmpresa[[#This Row],[CosteAdquisicionPromedio]], 0)</f>
        <v>5580.2565217391329</v>
      </c>
      <c r="N508" s="3">
        <f>TablaDatosEmpresa[[#This Row],[Ingresos]]-TablaDatosEmpresa[[#This Row],[Coste_Vemta]]</f>
        <v>18592.843478260867</v>
      </c>
    </row>
    <row r="509" spans="1:14" x14ac:dyDescent="0.3">
      <c r="A509">
        <v>508</v>
      </c>
      <c r="B509" s="1">
        <v>44636</v>
      </c>
      <c r="C509" t="s">
        <v>10</v>
      </c>
      <c r="D509" t="s">
        <v>14</v>
      </c>
      <c r="E509" t="s">
        <v>41</v>
      </c>
      <c r="F509">
        <v>-12</v>
      </c>
      <c r="G509" s="3">
        <v>0</v>
      </c>
      <c r="H509" s="3">
        <v>160.66999999999999</v>
      </c>
      <c r="I509" t="s">
        <v>10</v>
      </c>
      <c r="J509" t="s">
        <v>31</v>
      </c>
      <c r="K509" s="3">
        <f>IF(TablaDatosEmpresa[[#This Row],[Tipo_Movimiento]] = "Venta", -TablaDatosEmpresa[[#This Row],[Cantidad]] * TablaDatosEmpresa[[#This Row],[Precio_Venta_Unitario]], 0)</f>
        <v>1928.04</v>
      </c>
      <c r="L509" s="3">
        <f>AVERAGEIF(TablaDatosEmpresa[Nombre_Producto],TablaDatosEmpresa[[#This Row],[Nombre_Producto]],TablaDatosEmpresa[Costo_Unitario])</f>
        <v>38.917210440456756</v>
      </c>
      <c r="M509" s="3">
        <f>IF(TablaDatosEmpresa[[#This Row],[Tipo_Movimiento]] = "Venta", -TablaDatosEmpresa[[#This Row],[Cantidad]] * TablaDatosEmpresa[[#This Row],[CosteAdquisicionPromedio]], 0)</f>
        <v>467.00652528548108</v>
      </c>
      <c r="N509" s="3">
        <f>TablaDatosEmpresa[[#This Row],[Ingresos]]-TablaDatosEmpresa[[#This Row],[Coste_Vemta]]</f>
        <v>1461.0334747145189</v>
      </c>
    </row>
    <row r="510" spans="1:14" x14ac:dyDescent="0.3">
      <c r="A510">
        <v>509</v>
      </c>
      <c r="B510" s="1">
        <v>44636</v>
      </c>
      <c r="C510" t="s">
        <v>10</v>
      </c>
      <c r="D510" t="s">
        <v>34</v>
      </c>
      <c r="E510" t="s">
        <v>45</v>
      </c>
      <c r="F510">
        <v>-41</v>
      </c>
      <c r="G510" s="3">
        <v>0</v>
      </c>
      <c r="H510" s="3">
        <v>351.42</v>
      </c>
      <c r="I510" t="s">
        <v>10</v>
      </c>
      <c r="J510" t="s">
        <v>23</v>
      </c>
      <c r="K510" s="3">
        <f>IF(TablaDatosEmpresa[[#This Row],[Tipo_Movimiento]] = "Venta", -TablaDatosEmpresa[[#This Row],[Cantidad]] * TablaDatosEmpresa[[#This Row],[Precio_Venta_Unitario]], 0)</f>
        <v>14408.220000000001</v>
      </c>
      <c r="L510" s="3">
        <f>AVERAGEIF(TablaDatosEmpresa[Nombre_Producto],TablaDatosEmpresa[[#This Row],[Nombre_Producto]],TablaDatosEmpresa[Costo_Unitario])</f>
        <v>81.910562499999997</v>
      </c>
      <c r="M510" s="3">
        <f>IF(TablaDatosEmpresa[[#This Row],[Tipo_Movimiento]] = "Venta", -TablaDatosEmpresa[[#This Row],[Cantidad]] * TablaDatosEmpresa[[#This Row],[CosteAdquisicionPromedio]], 0)</f>
        <v>3358.3330624999999</v>
      </c>
      <c r="N510" s="3">
        <f>TablaDatosEmpresa[[#This Row],[Ingresos]]-TablaDatosEmpresa[[#This Row],[Coste_Vemta]]</f>
        <v>11049.886937500001</v>
      </c>
    </row>
    <row r="511" spans="1:14" x14ac:dyDescent="0.3">
      <c r="A511">
        <v>510</v>
      </c>
      <c r="B511" s="1">
        <v>44636</v>
      </c>
      <c r="C511" t="s">
        <v>10</v>
      </c>
      <c r="D511" t="s">
        <v>21</v>
      </c>
      <c r="E511" t="s">
        <v>22</v>
      </c>
      <c r="F511">
        <v>-31</v>
      </c>
      <c r="G511" s="3">
        <v>0</v>
      </c>
      <c r="H511" s="3">
        <v>60.31</v>
      </c>
      <c r="I511" t="s">
        <v>10</v>
      </c>
      <c r="J511" t="s">
        <v>13</v>
      </c>
      <c r="K511" s="3">
        <f>IF(TablaDatosEmpresa[[#This Row],[Tipo_Movimiento]] = "Venta", -TablaDatosEmpresa[[#This Row],[Cantidad]] * TablaDatosEmpresa[[#This Row],[Precio_Venta_Unitario]], 0)</f>
        <v>1869.6100000000001</v>
      </c>
      <c r="L511" s="3">
        <f>AVERAGEIF(TablaDatosEmpresa[Nombre_Producto],TablaDatosEmpresa[[#This Row],[Nombre_Producto]],TablaDatosEmpresa[Costo_Unitario])</f>
        <v>10.520482758620702</v>
      </c>
      <c r="M511" s="3">
        <f>IF(TablaDatosEmpresa[[#This Row],[Tipo_Movimiento]] = "Venta", -TablaDatosEmpresa[[#This Row],[Cantidad]] * TablaDatosEmpresa[[#This Row],[CosteAdquisicionPromedio]], 0)</f>
        <v>326.13496551724177</v>
      </c>
      <c r="N511" s="3">
        <f>TablaDatosEmpresa[[#This Row],[Ingresos]]-TablaDatosEmpresa[[#This Row],[Coste_Vemta]]</f>
        <v>1543.4750344827585</v>
      </c>
    </row>
    <row r="512" spans="1:14" x14ac:dyDescent="0.3">
      <c r="A512">
        <v>511</v>
      </c>
      <c r="B512" s="1">
        <v>44636</v>
      </c>
      <c r="C512" t="s">
        <v>24</v>
      </c>
      <c r="D512" t="s">
        <v>11</v>
      </c>
      <c r="E512" t="s">
        <v>12</v>
      </c>
      <c r="F512">
        <v>274</v>
      </c>
      <c r="G512" s="3">
        <v>64.25</v>
      </c>
      <c r="H512" s="3">
        <v>0</v>
      </c>
      <c r="I512" t="s">
        <v>24</v>
      </c>
      <c r="J512" t="s">
        <v>36</v>
      </c>
      <c r="K512" s="3">
        <f>IF(TablaDatosEmpresa[[#This Row],[Tipo_Movimiento]] = "Venta", -TablaDatosEmpresa[[#This Row],[Cantidad]] * TablaDatosEmpresa[[#This Row],[Precio_Venta_Unitario]], 0)</f>
        <v>0</v>
      </c>
      <c r="L512" s="3">
        <f>AVERAGEIF(TablaDatosEmpresa[Nombre_Producto],TablaDatosEmpresa[[#This Row],[Nombre_Producto]],TablaDatosEmpresa[Costo_Unitario])</f>
        <v>28.701865793780652</v>
      </c>
      <c r="M512" s="3">
        <f>IF(TablaDatosEmpresa[[#This Row],[Tipo_Movimiento]] = "Venta", -TablaDatosEmpresa[[#This Row],[Cantidad]] * TablaDatosEmpresa[[#This Row],[CosteAdquisicionPromedio]], 0)</f>
        <v>0</v>
      </c>
      <c r="N512" s="3">
        <f>TablaDatosEmpresa[[#This Row],[Ingresos]]-TablaDatosEmpresa[[#This Row],[Coste_Vemta]]</f>
        <v>0</v>
      </c>
    </row>
    <row r="513" spans="1:14" x14ac:dyDescent="0.3">
      <c r="A513">
        <v>512</v>
      </c>
      <c r="B513" s="1">
        <v>44637</v>
      </c>
      <c r="C513" t="s">
        <v>10</v>
      </c>
      <c r="D513" t="s">
        <v>17</v>
      </c>
      <c r="E513" t="s">
        <v>42</v>
      </c>
      <c r="F513">
        <v>-8</v>
      </c>
      <c r="G513" s="3">
        <v>0</v>
      </c>
      <c r="H513" s="3">
        <v>898.68</v>
      </c>
      <c r="I513" t="s">
        <v>10</v>
      </c>
      <c r="J513" t="s">
        <v>35</v>
      </c>
      <c r="K513" s="3">
        <f>IF(TablaDatosEmpresa[[#This Row],[Tipo_Movimiento]] = "Venta", -TablaDatosEmpresa[[#This Row],[Cantidad]] * TablaDatosEmpresa[[#This Row],[Precio_Venta_Unitario]], 0)</f>
        <v>7189.44</v>
      </c>
      <c r="L513" s="3">
        <f>AVERAGEIF(TablaDatosEmpresa[Nombre_Producto],TablaDatosEmpresa[[#This Row],[Nombre_Producto]],TablaDatosEmpresa[Costo_Unitario])</f>
        <v>206.67616747181975</v>
      </c>
      <c r="M513" s="3">
        <f>IF(TablaDatosEmpresa[[#This Row],[Tipo_Movimiento]] = "Venta", -TablaDatosEmpresa[[#This Row],[Cantidad]] * TablaDatosEmpresa[[#This Row],[CosteAdquisicionPromedio]], 0)</f>
        <v>1653.409339774558</v>
      </c>
      <c r="N513" s="3">
        <f>TablaDatosEmpresa[[#This Row],[Ingresos]]-TablaDatosEmpresa[[#This Row],[Coste_Vemta]]</f>
        <v>5536.0306602254414</v>
      </c>
    </row>
    <row r="514" spans="1:14" x14ac:dyDescent="0.3">
      <c r="A514">
        <v>513</v>
      </c>
      <c r="B514" s="1">
        <v>44637</v>
      </c>
      <c r="C514" t="s">
        <v>10</v>
      </c>
      <c r="D514" t="s">
        <v>11</v>
      </c>
      <c r="E514" t="s">
        <v>12</v>
      </c>
      <c r="F514">
        <v>-13</v>
      </c>
      <c r="G514" s="3">
        <v>0</v>
      </c>
      <c r="H514" s="3">
        <v>129.13999999999999</v>
      </c>
      <c r="I514" t="s">
        <v>10</v>
      </c>
      <c r="J514" t="s">
        <v>35</v>
      </c>
      <c r="K514" s="3">
        <f>IF(TablaDatosEmpresa[[#This Row],[Tipo_Movimiento]] = "Venta", -TablaDatosEmpresa[[#This Row],[Cantidad]] * TablaDatosEmpresa[[#This Row],[Precio_Venta_Unitario]], 0)</f>
        <v>1678.8199999999997</v>
      </c>
      <c r="L514" s="3">
        <f>AVERAGEIF(TablaDatosEmpresa[Nombre_Producto],TablaDatosEmpresa[[#This Row],[Nombre_Producto]],TablaDatosEmpresa[Costo_Unitario])</f>
        <v>28.701865793780652</v>
      </c>
      <c r="M514" s="3">
        <f>IF(TablaDatosEmpresa[[#This Row],[Tipo_Movimiento]] = "Venta", -TablaDatosEmpresa[[#This Row],[Cantidad]] * TablaDatosEmpresa[[#This Row],[CosteAdquisicionPromedio]], 0)</f>
        <v>373.12425531914846</v>
      </c>
      <c r="N514" s="3">
        <f>TablaDatosEmpresa[[#This Row],[Ingresos]]-TablaDatosEmpresa[[#This Row],[Coste_Vemta]]</f>
        <v>1305.6957446808512</v>
      </c>
    </row>
    <row r="515" spans="1:14" x14ac:dyDescent="0.3">
      <c r="A515">
        <v>514</v>
      </c>
      <c r="B515" s="1">
        <v>44637</v>
      </c>
      <c r="C515" t="s">
        <v>10</v>
      </c>
      <c r="D515" t="s">
        <v>17</v>
      </c>
      <c r="E515" t="s">
        <v>42</v>
      </c>
      <c r="F515">
        <v>-49</v>
      </c>
      <c r="G515" s="3">
        <v>0</v>
      </c>
      <c r="H515" s="3">
        <v>897.36</v>
      </c>
      <c r="I515" t="s">
        <v>10</v>
      </c>
      <c r="J515" t="s">
        <v>23</v>
      </c>
      <c r="K515" s="3">
        <f>IF(TablaDatosEmpresa[[#This Row],[Tipo_Movimiento]] = "Venta", -TablaDatosEmpresa[[#This Row],[Cantidad]] * TablaDatosEmpresa[[#This Row],[Precio_Venta_Unitario]], 0)</f>
        <v>43970.64</v>
      </c>
      <c r="L515" s="3">
        <f>AVERAGEIF(TablaDatosEmpresa[Nombre_Producto],TablaDatosEmpresa[[#This Row],[Nombre_Producto]],TablaDatosEmpresa[Costo_Unitario])</f>
        <v>206.67616747181975</v>
      </c>
      <c r="M515" s="3">
        <f>IF(TablaDatosEmpresa[[#This Row],[Tipo_Movimiento]] = "Venta", -TablaDatosEmpresa[[#This Row],[Cantidad]] * TablaDatosEmpresa[[#This Row],[CosteAdquisicionPromedio]], 0)</f>
        <v>10127.132206119168</v>
      </c>
      <c r="N515" s="3">
        <f>TablaDatosEmpresa[[#This Row],[Ingresos]]-TablaDatosEmpresa[[#This Row],[Coste_Vemta]]</f>
        <v>33843.507793880832</v>
      </c>
    </row>
    <row r="516" spans="1:14" x14ac:dyDescent="0.3">
      <c r="A516">
        <v>515</v>
      </c>
      <c r="B516" s="1">
        <v>44637</v>
      </c>
      <c r="C516" t="s">
        <v>10</v>
      </c>
      <c r="D516" t="s">
        <v>25</v>
      </c>
      <c r="E516" t="s">
        <v>43</v>
      </c>
      <c r="F516">
        <v>-32</v>
      </c>
      <c r="G516" s="3">
        <v>0</v>
      </c>
      <c r="H516" s="3">
        <v>95.62</v>
      </c>
      <c r="I516" t="s">
        <v>10</v>
      </c>
      <c r="J516" t="s">
        <v>35</v>
      </c>
      <c r="K516" s="3">
        <f>IF(TablaDatosEmpresa[[#This Row],[Tipo_Movimiento]] = "Venta", -TablaDatosEmpresa[[#This Row],[Cantidad]] * TablaDatosEmpresa[[#This Row],[Precio_Venta_Unitario]], 0)</f>
        <v>3059.84</v>
      </c>
      <c r="L516" s="3">
        <f>AVERAGEIF(TablaDatosEmpresa[Nombre_Producto],TablaDatosEmpresa[[#This Row],[Nombre_Producto]],TablaDatosEmpresa[Costo_Unitario])</f>
        <v>18.458651685393257</v>
      </c>
      <c r="M516" s="3">
        <f>IF(TablaDatosEmpresa[[#This Row],[Tipo_Movimiento]] = "Venta", -TablaDatosEmpresa[[#This Row],[Cantidad]] * TablaDatosEmpresa[[#This Row],[CosteAdquisicionPromedio]], 0)</f>
        <v>590.67685393258421</v>
      </c>
      <c r="N516" s="3">
        <f>TablaDatosEmpresa[[#This Row],[Ingresos]]-TablaDatosEmpresa[[#This Row],[Coste_Vemta]]</f>
        <v>2469.1631460674162</v>
      </c>
    </row>
    <row r="517" spans="1:14" x14ac:dyDescent="0.3">
      <c r="A517">
        <v>516</v>
      </c>
      <c r="B517" s="1">
        <v>44637</v>
      </c>
      <c r="C517" t="s">
        <v>24</v>
      </c>
      <c r="D517" t="s">
        <v>32</v>
      </c>
      <c r="E517" t="s">
        <v>33</v>
      </c>
      <c r="F517">
        <v>121</v>
      </c>
      <c r="G517" s="3">
        <v>120.08</v>
      </c>
      <c r="H517" s="3">
        <v>0</v>
      </c>
      <c r="I517" t="s">
        <v>24</v>
      </c>
      <c r="J517" t="s">
        <v>26</v>
      </c>
      <c r="K517" s="3">
        <f>IF(TablaDatosEmpresa[[#This Row],[Tipo_Movimiento]] = "Venta", -TablaDatosEmpresa[[#This Row],[Cantidad]] * TablaDatosEmpresa[[#This Row],[Precio_Venta_Unitario]], 0)</f>
        <v>0</v>
      </c>
      <c r="L517" s="3">
        <f>AVERAGEIF(TablaDatosEmpresa[Nombre_Producto],TablaDatosEmpresa[[#This Row],[Nombre_Producto]],TablaDatosEmpresa[Costo_Unitario])</f>
        <v>54.214840425531932</v>
      </c>
      <c r="M517" s="3">
        <f>IF(TablaDatosEmpresa[[#This Row],[Tipo_Movimiento]] = "Venta", -TablaDatosEmpresa[[#This Row],[Cantidad]] * TablaDatosEmpresa[[#This Row],[CosteAdquisicionPromedio]], 0)</f>
        <v>0</v>
      </c>
      <c r="N517" s="3">
        <f>TablaDatosEmpresa[[#This Row],[Ingresos]]-TablaDatosEmpresa[[#This Row],[Coste_Vemta]]</f>
        <v>0</v>
      </c>
    </row>
    <row r="518" spans="1:14" x14ac:dyDescent="0.3">
      <c r="A518">
        <v>517</v>
      </c>
      <c r="B518" s="1">
        <v>44637</v>
      </c>
      <c r="C518" t="s">
        <v>10</v>
      </c>
      <c r="D518" t="s">
        <v>11</v>
      </c>
      <c r="E518" t="s">
        <v>12</v>
      </c>
      <c r="F518">
        <v>-46</v>
      </c>
      <c r="G518" s="3">
        <v>0</v>
      </c>
      <c r="H518" s="3">
        <v>129.74</v>
      </c>
      <c r="I518" t="s">
        <v>10</v>
      </c>
      <c r="J518" t="s">
        <v>15</v>
      </c>
      <c r="K518" s="3">
        <f>IF(TablaDatosEmpresa[[#This Row],[Tipo_Movimiento]] = "Venta", -TablaDatosEmpresa[[#This Row],[Cantidad]] * TablaDatosEmpresa[[#This Row],[Precio_Venta_Unitario]], 0)</f>
        <v>5968.0400000000009</v>
      </c>
      <c r="L518" s="3">
        <f>AVERAGEIF(TablaDatosEmpresa[Nombre_Producto],TablaDatosEmpresa[[#This Row],[Nombre_Producto]],TablaDatosEmpresa[Costo_Unitario])</f>
        <v>28.701865793780652</v>
      </c>
      <c r="M518" s="3">
        <f>IF(TablaDatosEmpresa[[#This Row],[Tipo_Movimiento]] = "Venta", -TablaDatosEmpresa[[#This Row],[Cantidad]] * TablaDatosEmpresa[[#This Row],[CosteAdquisicionPromedio]], 0)</f>
        <v>1320.28582651391</v>
      </c>
      <c r="N518" s="3">
        <f>TablaDatosEmpresa[[#This Row],[Ingresos]]-TablaDatosEmpresa[[#This Row],[Coste_Vemta]]</f>
        <v>4647.7541734860906</v>
      </c>
    </row>
    <row r="519" spans="1:14" x14ac:dyDescent="0.3">
      <c r="A519">
        <v>518</v>
      </c>
      <c r="B519" s="1">
        <v>44637</v>
      </c>
      <c r="C519" t="s">
        <v>16</v>
      </c>
      <c r="D519" t="s">
        <v>19</v>
      </c>
      <c r="E519" t="s">
        <v>20</v>
      </c>
      <c r="F519">
        <v>29</v>
      </c>
      <c r="G519" s="3">
        <v>147.1</v>
      </c>
      <c r="H519" s="3">
        <v>0</v>
      </c>
      <c r="I519" t="s">
        <v>46</v>
      </c>
      <c r="J519" t="s">
        <v>18</v>
      </c>
      <c r="K519" s="3">
        <f>IF(TablaDatosEmpresa[[#This Row],[Tipo_Movimiento]] = "Venta", -TablaDatosEmpresa[[#This Row],[Cantidad]] * TablaDatosEmpresa[[#This Row],[Precio_Venta_Unitario]], 0)</f>
        <v>0</v>
      </c>
      <c r="L519" s="3">
        <f>AVERAGEIF(TablaDatosEmpresa[Nombre_Producto],TablaDatosEmpresa[[#This Row],[Nombre_Producto]],TablaDatosEmpresa[Costo_Unitario])</f>
        <v>66.956770642201846</v>
      </c>
      <c r="M519" s="3">
        <f>IF(TablaDatosEmpresa[[#This Row],[Tipo_Movimiento]] = "Venta", -TablaDatosEmpresa[[#This Row],[Cantidad]] * TablaDatosEmpresa[[#This Row],[CosteAdquisicionPromedio]], 0)</f>
        <v>0</v>
      </c>
      <c r="N519" s="3">
        <f>TablaDatosEmpresa[[#This Row],[Ingresos]]-TablaDatosEmpresa[[#This Row],[Coste_Vemta]]</f>
        <v>0</v>
      </c>
    </row>
    <row r="520" spans="1:14" x14ac:dyDescent="0.3">
      <c r="A520">
        <v>519</v>
      </c>
      <c r="B520" s="1">
        <v>44638</v>
      </c>
      <c r="C520" t="s">
        <v>10</v>
      </c>
      <c r="D520" t="s">
        <v>14</v>
      </c>
      <c r="E520" t="s">
        <v>41</v>
      </c>
      <c r="F520">
        <v>-31</v>
      </c>
      <c r="G520" s="3">
        <v>0</v>
      </c>
      <c r="H520" s="3">
        <v>159.26</v>
      </c>
      <c r="I520" t="s">
        <v>10</v>
      </c>
      <c r="J520" t="s">
        <v>15</v>
      </c>
      <c r="K520" s="3">
        <f>IF(TablaDatosEmpresa[[#This Row],[Tipo_Movimiento]] = "Venta", -TablaDatosEmpresa[[#This Row],[Cantidad]] * TablaDatosEmpresa[[#This Row],[Precio_Venta_Unitario]], 0)</f>
        <v>4937.0599999999995</v>
      </c>
      <c r="L520" s="3">
        <f>AVERAGEIF(TablaDatosEmpresa[Nombre_Producto],TablaDatosEmpresa[[#This Row],[Nombre_Producto]],TablaDatosEmpresa[Costo_Unitario])</f>
        <v>38.917210440456756</v>
      </c>
      <c r="M520" s="3">
        <f>IF(TablaDatosEmpresa[[#This Row],[Tipo_Movimiento]] = "Venta", -TablaDatosEmpresa[[#This Row],[Cantidad]] * TablaDatosEmpresa[[#This Row],[CosteAdquisicionPromedio]], 0)</f>
        <v>1206.4335236541594</v>
      </c>
      <c r="N520" s="3">
        <f>TablaDatosEmpresa[[#This Row],[Ingresos]]-TablaDatosEmpresa[[#This Row],[Coste_Vemta]]</f>
        <v>3730.6264763458403</v>
      </c>
    </row>
    <row r="521" spans="1:14" x14ac:dyDescent="0.3">
      <c r="A521">
        <v>520</v>
      </c>
      <c r="B521" s="1">
        <v>44638</v>
      </c>
      <c r="C521" t="s">
        <v>10</v>
      </c>
      <c r="D521" t="s">
        <v>21</v>
      </c>
      <c r="E521" t="s">
        <v>22</v>
      </c>
      <c r="F521">
        <v>-6</v>
      </c>
      <c r="G521" s="3">
        <v>0</v>
      </c>
      <c r="H521" s="3">
        <v>60.51</v>
      </c>
      <c r="I521" t="s">
        <v>10</v>
      </c>
      <c r="J521" t="s">
        <v>23</v>
      </c>
      <c r="K521" s="3">
        <f>IF(TablaDatosEmpresa[[#This Row],[Tipo_Movimiento]] = "Venta", -TablaDatosEmpresa[[#This Row],[Cantidad]] * TablaDatosEmpresa[[#This Row],[Precio_Venta_Unitario]], 0)</f>
        <v>363.06</v>
      </c>
      <c r="L521" s="3">
        <f>AVERAGEIF(TablaDatosEmpresa[Nombre_Producto],TablaDatosEmpresa[[#This Row],[Nombre_Producto]],TablaDatosEmpresa[Costo_Unitario])</f>
        <v>10.520482758620702</v>
      </c>
      <c r="M521" s="3">
        <f>IF(TablaDatosEmpresa[[#This Row],[Tipo_Movimiento]] = "Venta", -TablaDatosEmpresa[[#This Row],[Cantidad]] * TablaDatosEmpresa[[#This Row],[CosteAdquisicionPromedio]], 0)</f>
        <v>63.12289655172421</v>
      </c>
      <c r="N521" s="3">
        <f>TablaDatosEmpresa[[#This Row],[Ingresos]]-TablaDatosEmpresa[[#This Row],[Coste_Vemta]]</f>
        <v>299.93710344827582</v>
      </c>
    </row>
    <row r="522" spans="1:14" x14ac:dyDescent="0.3">
      <c r="A522">
        <v>521</v>
      </c>
      <c r="B522" s="1">
        <v>44638</v>
      </c>
      <c r="C522" t="s">
        <v>24</v>
      </c>
      <c r="D522" t="s">
        <v>21</v>
      </c>
      <c r="E522" t="s">
        <v>22</v>
      </c>
      <c r="F522">
        <v>103</v>
      </c>
      <c r="G522" s="3">
        <v>25.29</v>
      </c>
      <c r="H522" s="3">
        <v>0</v>
      </c>
      <c r="I522" t="s">
        <v>24</v>
      </c>
      <c r="J522" t="s">
        <v>26</v>
      </c>
      <c r="K522" s="3">
        <f>IF(TablaDatosEmpresa[[#This Row],[Tipo_Movimiento]] = "Venta", -TablaDatosEmpresa[[#This Row],[Cantidad]] * TablaDatosEmpresa[[#This Row],[Precio_Venta_Unitario]], 0)</f>
        <v>0</v>
      </c>
      <c r="L522" s="3">
        <f>AVERAGEIF(TablaDatosEmpresa[Nombre_Producto],TablaDatosEmpresa[[#This Row],[Nombre_Producto]],TablaDatosEmpresa[Costo_Unitario])</f>
        <v>10.520482758620702</v>
      </c>
      <c r="M522" s="3">
        <f>IF(TablaDatosEmpresa[[#This Row],[Tipo_Movimiento]] = "Venta", -TablaDatosEmpresa[[#This Row],[Cantidad]] * TablaDatosEmpresa[[#This Row],[CosteAdquisicionPromedio]], 0)</f>
        <v>0</v>
      </c>
      <c r="N522" s="3">
        <f>TablaDatosEmpresa[[#This Row],[Ingresos]]-TablaDatosEmpresa[[#This Row],[Coste_Vemta]]</f>
        <v>0</v>
      </c>
    </row>
    <row r="523" spans="1:14" x14ac:dyDescent="0.3">
      <c r="A523">
        <v>522</v>
      </c>
      <c r="B523" s="1">
        <v>44638</v>
      </c>
      <c r="C523" t="s">
        <v>10</v>
      </c>
      <c r="D523" t="s">
        <v>34</v>
      </c>
      <c r="E523" t="s">
        <v>45</v>
      </c>
      <c r="F523">
        <v>-38</v>
      </c>
      <c r="G523" s="3">
        <v>0</v>
      </c>
      <c r="H523" s="3">
        <v>352.91</v>
      </c>
      <c r="I523" t="s">
        <v>10</v>
      </c>
      <c r="J523" t="s">
        <v>23</v>
      </c>
      <c r="K523" s="3">
        <f>IF(TablaDatosEmpresa[[#This Row],[Tipo_Movimiento]] = "Venta", -TablaDatosEmpresa[[#This Row],[Cantidad]] * TablaDatosEmpresa[[#This Row],[Precio_Venta_Unitario]], 0)</f>
        <v>13410.580000000002</v>
      </c>
      <c r="L523" s="3">
        <f>AVERAGEIF(TablaDatosEmpresa[Nombre_Producto],TablaDatosEmpresa[[#This Row],[Nombre_Producto]],TablaDatosEmpresa[Costo_Unitario])</f>
        <v>81.910562499999997</v>
      </c>
      <c r="M523" s="3">
        <f>IF(TablaDatosEmpresa[[#This Row],[Tipo_Movimiento]] = "Venta", -TablaDatosEmpresa[[#This Row],[Cantidad]] * TablaDatosEmpresa[[#This Row],[CosteAdquisicionPromedio]], 0)</f>
        <v>3112.6013749999997</v>
      </c>
      <c r="N523" s="3">
        <f>TablaDatosEmpresa[[#This Row],[Ingresos]]-TablaDatosEmpresa[[#This Row],[Coste_Vemta]]</f>
        <v>10297.978625000002</v>
      </c>
    </row>
    <row r="524" spans="1:14" x14ac:dyDescent="0.3">
      <c r="A524">
        <v>523</v>
      </c>
      <c r="B524" s="1">
        <v>44638</v>
      </c>
      <c r="C524" t="s">
        <v>24</v>
      </c>
      <c r="D524" t="s">
        <v>11</v>
      </c>
      <c r="E524" t="s">
        <v>12</v>
      </c>
      <c r="F524">
        <v>122</v>
      </c>
      <c r="G524" s="3">
        <v>64.459999999999994</v>
      </c>
      <c r="H524" s="3">
        <v>0</v>
      </c>
      <c r="I524" t="s">
        <v>24</v>
      </c>
      <c r="J524" t="s">
        <v>36</v>
      </c>
      <c r="K524" s="3">
        <f>IF(TablaDatosEmpresa[[#This Row],[Tipo_Movimiento]] = "Venta", -TablaDatosEmpresa[[#This Row],[Cantidad]] * TablaDatosEmpresa[[#This Row],[Precio_Venta_Unitario]], 0)</f>
        <v>0</v>
      </c>
      <c r="L524" s="3">
        <f>AVERAGEIF(TablaDatosEmpresa[Nombre_Producto],TablaDatosEmpresa[[#This Row],[Nombre_Producto]],TablaDatosEmpresa[Costo_Unitario])</f>
        <v>28.701865793780652</v>
      </c>
      <c r="M524" s="3">
        <f>IF(TablaDatosEmpresa[[#This Row],[Tipo_Movimiento]] = "Venta", -TablaDatosEmpresa[[#This Row],[Cantidad]] * TablaDatosEmpresa[[#This Row],[CosteAdquisicionPromedio]], 0)</f>
        <v>0</v>
      </c>
      <c r="N524" s="3">
        <f>TablaDatosEmpresa[[#This Row],[Ingresos]]-TablaDatosEmpresa[[#This Row],[Coste_Vemta]]</f>
        <v>0</v>
      </c>
    </row>
    <row r="525" spans="1:14" x14ac:dyDescent="0.3">
      <c r="A525">
        <v>524</v>
      </c>
      <c r="B525" s="1">
        <v>44638</v>
      </c>
      <c r="C525" t="s">
        <v>24</v>
      </c>
      <c r="D525" t="s">
        <v>29</v>
      </c>
      <c r="E525" t="s">
        <v>30</v>
      </c>
      <c r="F525">
        <v>277</v>
      </c>
      <c r="G525" s="3">
        <v>35.619999999999997</v>
      </c>
      <c r="H525" s="3">
        <v>0</v>
      </c>
      <c r="I525" t="s">
        <v>24</v>
      </c>
      <c r="J525" t="s">
        <v>28</v>
      </c>
      <c r="K525" s="3">
        <f>IF(TablaDatosEmpresa[[#This Row],[Tipo_Movimiento]] = "Venta", -TablaDatosEmpresa[[#This Row],[Cantidad]] * TablaDatosEmpresa[[#This Row],[Precio_Venta_Unitario]], 0)</f>
        <v>0</v>
      </c>
      <c r="L525" s="3">
        <f>AVERAGEIF(TablaDatosEmpresa[Nombre_Producto],TablaDatosEmpresa[[#This Row],[Nombre_Producto]],TablaDatosEmpresa[Costo_Unitario])</f>
        <v>15.49574137931034</v>
      </c>
      <c r="M525" s="3">
        <f>IF(TablaDatosEmpresa[[#This Row],[Tipo_Movimiento]] = "Venta", -TablaDatosEmpresa[[#This Row],[Cantidad]] * TablaDatosEmpresa[[#This Row],[CosteAdquisicionPromedio]], 0)</f>
        <v>0</v>
      </c>
      <c r="N525" s="3">
        <f>TablaDatosEmpresa[[#This Row],[Ingresos]]-TablaDatosEmpresa[[#This Row],[Coste_Vemta]]</f>
        <v>0</v>
      </c>
    </row>
    <row r="526" spans="1:14" x14ac:dyDescent="0.3">
      <c r="A526">
        <v>525</v>
      </c>
      <c r="B526" s="1">
        <v>44638</v>
      </c>
      <c r="C526" t="s">
        <v>16</v>
      </c>
      <c r="D526" t="s">
        <v>17</v>
      </c>
      <c r="E526" t="s">
        <v>42</v>
      </c>
      <c r="F526">
        <v>57</v>
      </c>
      <c r="G526" s="3">
        <v>448.63</v>
      </c>
      <c r="H526" s="3">
        <v>0</v>
      </c>
      <c r="I526" t="s">
        <v>46</v>
      </c>
      <c r="J526" t="s">
        <v>18</v>
      </c>
      <c r="K526" s="3">
        <f>IF(TablaDatosEmpresa[[#This Row],[Tipo_Movimiento]] = "Venta", -TablaDatosEmpresa[[#This Row],[Cantidad]] * TablaDatosEmpresa[[#This Row],[Precio_Venta_Unitario]], 0)</f>
        <v>0</v>
      </c>
      <c r="L526" s="3">
        <f>AVERAGEIF(TablaDatosEmpresa[Nombre_Producto],TablaDatosEmpresa[[#This Row],[Nombre_Producto]],TablaDatosEmpresa[Costo_Unitario])</f>
        <v>206.67616747181975</v>
      </c>
      <c r="M526" s="3">
        <f>IF(TablaDatosEmpresa[[#This Row],[Tipo_Movimiento]] = "Venta", -TablaDatosEmpresa[[#This Row],[Cantidad]] * TablaDatosEmpresa[[#This Row],[CosteAdquisicionPromedio]], 0)</f>
        <v>0</v>
      </c>
      <c r="N526" s="3">
        <f>TablaDatosEmpresa[[#This Row],[Ingresos]]-TablaDatosEmpresa[[#This Row],[Coste_Vemta]]</f>
        <v>0</v>
      </c>
    </row>
    <row r="527" spans="1:14" x14ac:dyDescent="0.3">
      <c r="A527">
        <v>526</v>
      </c>
      <c r="B527" s="1">
        <v>44639</v>
      </c>
      <c r="C527" t="s">
        <v>10</v>
      </c>
      <c r="D527" t="s">
        <v>21</v>
      </c>
      <c r="E527" t="s">
        <v>22</v>
      </c>
      <c r="F527">
        <v>-42</v>
      </c>
      <c r="G527" s="3">
        <v>0</v>
      </c>
      <c r="H527" s="3">
        <v>59.89</v>
      </c>
      <c r="I527" t="s">
        <v>10</v>
      </c>
      <c r="J527" t="s">
        <v>31</v>
      </c>
      <c r="K527" s="3">
        <f>IF(TablaDatosEmpresa[[#This Row],[Tipo_Movimiento]] = "Venta", -TablaDatosEmpresa[[#This Row],[Cantidad]] * TablaDatosEmpresa[[#This Row],[Precio_Venta_Unitario]], 0)</f>
        <v>2515.38</v>
      </c>
      <c r="L527" s="3">
        <f>AVERAGEIF(TablaDatosEmpresa[Nombre_Producto],TablaDatosEmpresa[[#This Row],[Nombre_Producto]],TablaDatosEmpresa[Costo_Unitario])</f>
        <v>10.520482758620702</v>
      </c>
      <c r="M527" s="3">
        <f>IF(TablaDatosEmpresa[[#This Row],[Tipo_Movimiento]] = "Venta", -TablaDatosEmpresa[[#This Row],[Cantidad]] * TablaDatosEmpresa[[#This Row],[CosteAdquisicionPromedio]], 0)</f>
        <v>441.86027586206944</v>
      </c>
      <c r="N527" s="3">
        <f>TablaDatosEmpresa[[#This Row],[Ingresos]]-TablaDatosEmpresa[[#This Row],[Coste_Vemta]]</f>
        <v>2073.5197241379306</v>
      </c>
    </row>
    <row r="528" spans="1:14" x14ac:dyDescent="0.3">
      <c r="A528">
        <v>527</v>
      </c>
      <c r="B528" s="1">
        <v>44639</v>
      </c>
      <c r="C528" t="s">
        <v>10</v>
      </c>
      <c r="D528" t="s">
        <v>21</v>
      </c>
      <c r="E528" t="s">
        <v>22</v>
      </c>
      <c r="F528">
        <v>-20</v>
      </c>
      <c r="G528" s="3">
        <v>0</v>
      </c>
      <c r="H528" s="3">
        <v>60.29</v>
      </c>
      <c r="I528" t="s">
        <v>10</v>
      </c>
      <c r="J528" t="s">
        <v>31</v>
      </c>
      <c r="K528" s="3">
        <f>IF(TablaDatosEmpresa[[#This Row],[Tipo_Movimiento]] = "Venta", -TablaDatosEmpresa[[#This Row],[Cantidad]] * TablaDatosEmpresa[[#This Row],[Precio_Venta_Unitario]], 0)</f>
        <v>1205.8</v>
      </c>
      <c r="L528" s="3">
        <f>AVERAGEIF(TablaDatosEmpresa[Nombre_Producto],TablaDatosEmpresa[[#This Row],[Nombre_Producto]],TablaDatosEmpresa[Costo_Unitario])</f>
        <v>10.520482758620702</v>
      </c>
      <c r="M528" s="3">
        <f>IF(TablaDatosEmpresa[[#This Row],[Tipo_Movimiento]] = "Venta", -TablaDatosEmpresa[[#This Row],[Cantidad]] * TablaDatosEmpresa[[#This Row],[CosteAdquisicionPromedio]], 0)</f>
        <v>210.40965517241403</v>
      </c>
      <c r="N528" s="3">
        <f>TablaDatosEmpresa[[#This Row],[Ingresos]]-TablaDatosEmpresa[[#This Row],[Coste_Vemta]]</f>
        <v>995.39034482758598</v>
      </c>
    </row>
    <row r="529" spans="1:14" x14ac:dyDescent="0.3">
      <c r="A529">
        <v>528</v>
      </c>
      <c r="B529" s="1">
        <v>44639</v>
      </c>
      <c r="C529" t="s">
        <v>24</v>
      </c>
      <c r="D529" t="s">
        <v>32</v>
      </c>
      <c r="E529" t="s">
        <v>33</v>
      </c>
      <c r="F529">
        <v>139</v>
      </c>
      <c r="G529" s="3">
        <v>122.19</v>
      </c>
      <c r="H529" s="3">
        <v>0</v>
      </c>
      <c r="I529" t="s">
        <v>24</v>
      </c>
      <c r="J529" t="s">
        <v>26</v>
      </c>
      <c r="K529" s="3">
        <f>IF(TablaDatosEmpresa[[#This Row],[Tipo_Movimiento]] = "Venta", -TablaDatosEmpresa[[#This Row],[Cantidad]] * TablaDatosEmpresa[[#This Row],[Precio_Venta_Unitario]], 0)</f>
        <v>0</v>
      </c>
      <c r="L529" s="3">
        <f>AVERAGEIF(TablaDatosEmpresa[Nombre_Producto],TablaDatosEmpresa[[#This Row],[Nombre_Producto]],TablaDatosEmpresa[Costo_Unitario])</f>
        <v>54.214840425531932</v>
      </c>
      <c r="M529" s="3">
        <f>IF(TablaDatosEmpresa[[#This Row],[Tipo_Movimiento]] = "Venta", -TablaDatosEmpresa[[#This Row],[Cantidad]] * TablaDatosEmpresa[[#This Row],[CosteAdquisicionPromedio]], 0)</f>
        <v>0</v>
      </c>
      <c r="N529" s="3">
        <f>TablaDatosEmpresa[[#This Row],[Ingresos]]-TablaDatosEmpresa[[#This Row],[Coste_Vemta]]</f>
        <v>0</v>
      </c>
    </row>
    <row r="530" spans="1:14" x14ac:dyDescent="0.3">
      <c r="A530">
        <v>529</v>
      </c>
      <c r="B530" s="1">
        <v>44639</v>
      </c>
      <c r="C530" t="s">
        <v>16</v>
      </c>
      <c r="D530" t="s">
        <v>17</v>
      </c>
      <c r="E530" t="s">
        <v>42</v>
      </c>
      <c r="F530">
        <v>71</v>
      </c>
      <c r="G530" s="3">
        <v>448.44</v>
      </c>
      <c r="H530" s="3">
        <v>0</v>
      </c>
      <c r="I530" t="s">
        <v>46</v>
      </c>
      <c r="J530" t="s">
        <v>18</v>
      </c>
      <c r="K530" s="3">
        <f>IF(TablaDatosEmpresa[[#This Row],[Tipo_Movimiento]] = "Venta", -TablaDatosEmpresa[[#This Row],[Cantidad]] * TablaDatosEmpresa[[#This Row],[Precio_Venta_Unitario]], 0)</f>
        <v>0</v>
      </c>
      <c r="L530" s="3">
        <f>AVERAGEIF(TablaDatosEmpresa[Nombre_Producto],TablaDatosEmpresa[[#This Row],[Nombre_Producto]],TablaDatosEmpresa[Costo_Unitario])</f>
        <v>206.67616747181975</v>
      </c>
      <c r="M530" s="3">
        <f>IF(TablaDatosEmpresa[[#This Row],[Tipo_Movimiento]] = "Venta", -TablaDatosEmpresa[[#This Row],[Cantidad]] * TablaDatosEmpresa[[#This Row],[CosteAdquisicionPromedio]], 0)</f>
        <v>0</v>
      </c>
      <c r="N530" s="3">
        <f>TablaDatosEmpresa[[#This Row],[Ingresos]]-TablaDatosEmpresa[[#This Row],[Coste_Vemta]]</f>
        <v>0</v>
      </c>
    </row>
    <row r="531" spans="1:14" x14ac:dyDescent="0.3">
      <c r="A531">
        <v>530</v>
      </c>
      <c r="B531" s="1">
        <v>44639</v>
      </c>
      <c r="C531" t="s">
        <v>10</v>
      </c>
      <c r="D531" t="s">
        <v>25</v>
      </c>
      <c r="E531" t="s">
        <v>43</v>
      </c>
      <c r="F531">
        <v>-49</v>
      </c>
      <c r="G531" s="3">
        <v>0</v>
      </c>
      <c r="H531" s="3">
        <v>94.22</v>
      </c>
      <c r="I531" t="s">
        <v>10</v>
      </c>
      <c r="J531" t="s">
        <v>13</v>
      </c>
      <c r="K531" s="3">
        <f>IF(TablaDatosEmpresa[[#This Row],[Tipo_Movimiento]] = "Venta", -TablaDatosEmpresa[[#This Row],[Cantidad]] * TablaDatosEmpresa[[#This Row],[Precio_Venta_Unitario]], 0)</f>
        <v>4616.78</v>
      </c>
      <c r="L531" s="3">
        <f>AVERAGEIF(TablaDatosEmpresa[Nombre_Producto],TablaDatosEmpresa[[#This Row],[Nombre_Producto]],TablaDatosEmpresa[Costo_Unitario])</f>
        <v>18.458651685393257</v>
      </c>
      <c r="M531" s="3">
        <f>IF(TablaDatosEmpresa[[#This Row],[Tipo_Movimiento]] = "Venta", -TablaDatosEmpresa[[#This Row],[Cantidad]] * TablaDatosEmpresa[[#This Row],[CosteAdquisicionPromedio]], 0)</f>
        <v>904.47393258426962</v>
      </c>
      <c r="N531" s="3">
        <f>TablaDatosEmpresa[[#This Row],[Ingresos]]-TablaDatosEmpresa[[#This Row],[Coste_Vemta]]</f>
        <v>3712.30606741573</v>
      </c>
    </row>
    <row r="532" spans="1:14" x14ac:dyDescent="0.3">
      <c r="A532">
        <v>531</v>
      </c>
      <c r="B532" s="1">
        <v>44639</v>
      </c>
      <c r="C532" t="s">
        <v>10</v>
      </c>
      <c r="D532" t="s">
        <v>17</v>
      </c>
      <c r="E532" t="s">
        <v>42</v>
      </c>
      <c r="F532">
        <v>-47</v>
      </c>
      <c r="G532" s="3">
        <v>0</v>
      </c>
      <c r="H532" s="3">
        <v>908.15</v>
      </c>
      <c r="I532" t="s">
        <v>10</v>
      </c>
      <c r="J532" t="s">
        <v>23</v>
      </c>
      <c r="K532" s="3">
        <f>IF(TablaDatosEmpresa[[#This Row],[Tipo_Movimiento]] = "Venta", -TablaDatosEmpresa[[#This Row],[Cantidad]] * TablaDatosEmpresa[[#This Row],[Precio_Venta_Unitario]], 0)</f>
        <v>42683.049999999996</v>
      </c>
      <c r="L532" s="3">
        <f>AVERAGEIF(TablaDatosEmpresa[Nombre_Producto],TablaDatosEmpresa[[#This Row],[Nombre_Producto]],TablaDatosEmpresa[Costo_Unitario])</f>
        <v>206.67616747181975</v>
      </c>
      <c r="M532" s="3">
        <f>IF(TablaDatosEmpresa[[#This Row],[Tipo_Movimiento]] = "Venta", -TablaDatosEmpresa[[#This Row],[Cantidad]] * TablaDatosEmpresa[[#This Row],[CosteAdquisicionPromedio]], 0)</f>
        <v>9713.7798711755277</v>
      </c>
      <c r="N532" s="3">
        <f>TablaDatosEmpresa[[#This Row],[Ingresos]]-TablaDatosEmpresa[[#This Row],[Coste_Vemta]]</f>
        <v>32969.270128824472</v>
      </c>
    </row>
    <row r="533" spans="1:14" x14ac:dyDescent="0.3">
      <c r="A533">
        <v>532</v>
      </c>
      <c r="B533" s="1">
        <v>44639</v>
      </c>
      <c r="C533" t="s">
        <v>24</v>
      </c>
      <c r="D533" t="s">
        <v>32</v>
      </c>
      <c r="E533" t="s">
        <v>33</v>
      </c>
      <c r="F533">
        <v>196</v>
      </c>
      <c r="G533" s="3">
        <v>118.77</v>
      </c>
      <c r="H533" s="3">
        <v>0</v>
      </c>
      <c r="I533" t="s">
        <v>24</v>
      </c>
      <c r="J533" t="s">
        <v>36</v>
      </c>
      <c r="K533" s="3">
        <f>IF(TablaDatosEmpresa[[#This Row],[Tipo_Movimiento]] = "Venta", -TablaDatosEmpresa[[#This Row],[Cantidad]] * TablaDatosEmpresa[[#This Row],[Precio_Venta_Unitario]], 0)</f>
        <v>0</v>
      </c>
      <c r="L533" s="3">
        <f>AVERAGEIF(TablaDatosEmpresa[Nombre_Producto],TablaDatosEmpresa[[#This Row],[Nombre_Producto]],TablaDatosEmpresa[Costo_Unitario])</f>
        <v>54.214840425531932</v>
      </c>
      <c r="M533" s="3">
        <f>IF(TablaDatosEmpresa[[#This Row],[Tipo_Movimiento]] = "Venta", -TablaDatosEmpresa[[#This Row],[Cantidad]] * TablaDatosEmpresa[[#This Row],[CosteAdquisicionPromedio]], 0)</f>
        <v>0</v>
      </c>
      <c r="N533" s="3">
        <f>TablaDatosEmpresa[[#This Row],[Ingresos]]-TablaDatosEmpresa[[#This Row],[Coste_Vemta]]</f>
        <v>0</v>
      </c>
    </row>
    <row r="534" spans="1:14" x14ac:dyDescent="0.3">
      <c r="A534">
        <v>533</v>
      </c>
      <c r="B534" s="1">
        <v>44640</v>
      </c>
      <c r="C534" t="s">
        <v>10</v>
      </c>
      <c r="D534" t="s">
        <v>21</v>
      </c>
      <c r="E534" t="s">
        <v>22</v>
      </c>
      <c r="F534">
        <v>-15</v>
      </c>
      <c r="G534" s="3">
        <v>0</v>
      </c>
      <c r="H534" s="3">
        <v>59.81</v>
      </c>
      <c r="I534" t="s">
        <v>10</v>
      </c>
      <c r="J534" t="s">
        <v>35</v>
      </c>
      <c r="K534" s="3">
        <f>IF(TablaDatosEmpresa[[#This Row],[Tipo_Movimiento]] = "Venta", -TablaDatosEmpresa[[#This Row],[Cantidad]] * TablaDatosEmpresa[[#This Row],[Precio_Venta_Unitario]], 0)</f>
        <v>897.15000000000009</v>
      </c>
      <c r="L534" s="3">
        <f>AVERAGEIF(TablaDatosEmpresa[Nombre_Producto],TablaDatosEmpresa[[#This Row],[Nombre_Producto]],TablaDatosEmpresa[Costo_Unitario])</f>
        <v>10.520482758620702</v>
      </c>
      <c r="M534" s="3">
        <f>IF(TablaDatosEmpresa[[#This Row],[Tipo_Movimiento]] = "Venta", -TablaDatosEmpresa[[#This Row],[Cantidad]] * TablaDatosEmpresa[[#This Row],[CosteAdquisicionPromedio]], 0)</f>
        <v>157.80724137931054</v>
      </c>
      <c r="N534" s="3">
        <f>TablaDatosEmpresa[[#This Row],[Ingresos]]-TablaDatosEmpresa[[#This Row],[Coste_Vemta]]</f>
        <v>739.34275862068955</v>
      </c>
    </row>
    <row r="535" spans="1:14" x14ac:dyDescent="0.3">
      <c r="A535">
        <v>534</v>
      </c>
      <c r="B535" s="1">
        <v>44640</v>
      </c>
      <c r="C535" t="s">
        <v>10</v>
      </c>
      <c r="D535" t="s">
        <v>17</v>
      </c>
      <c r="E535" t="s">
        <v>42</v>
      </c>
      <c r="F535">
        <v>-13</v>
      </c>
      <c r="G535" s="3">
        <v>0</v>
      </c>
      <c r="H535" s="3">
        <v>901.99</v>
      </c>
      <c r="I535" t="s">
        <v>10</v>
      </c>
      <c r="J535" t="s">
        <v>31</v>
      </c>
      <c r="K535" s="3">
        <f>IF(TablaDatosEmpresa[[#This Row],[Tipo_Movimiento]] = "Venta", -TablaDatosEmpresa[[#This Row],[Cantidad]] * TablaDatosEmpresa[[#This Row],[Precio_Venta_Unitario]], 0)</f>
        <v>11725.87</v>
      </c>
      <c r="L535" s="3">
        <f>AVERAGEIF(TablaDatosEmpresa[Nombre_Producto],TablaDatosEmpresa[[#This Row],[Nombre_Producto]],TablaDatosEmpresa[Costo_Unitario])</f>
        <v>206.67616747181975</v>
      </c>
      <c r="M535" s="3">
        <f>IF(TablaDatosEmpresa[[#This Row],[Tipo_Movimiento]] = "Venta", -TablaDatosEmpresa[[#This Row],[Cantidad]] * TablaDatosEmpresa[[#This Row],[CosteAdquisicionPromedio]], 0)</f>
        <v>2686.7901771336569</v>
      </c>
      <c r="N535" s="3">
        <f>TablaDatosEmpresa[[#This Row],[Ingresos]]-TablaDatosEmpresa[[#This Row],[Coste_Vemta]]</f>
        <v>9039.0798228663443</v>
      </c>
    </row>
    <row r="536" spans="1:14" x14ac:dyDescent="0.3">
      <c r="A536">
        <v>535</v>
      </c>
      <c r="B536" s="1">
        <v>44640</v>
      </c>
      <c r="C536" t="s">
        <v>10</v>
      </c>
      <c r="D536" t="s">
        <v>21</v>
      </c>
      <c r="E536" t="s">
        <v>22</v>
      </c>
      <c r="F536">
        <v>-35</v>
      </c>
      <c r="G536" s="3">
        <v>0</v>
      </c>
      <c r="H536" s="3">
        <v>59.82</v>
      </c>
      <c r="I536" t="s">
        <v>10</v>
      </c>
      <c r="J536" t="s">
        <v>13</v>
      </c>
      <c r="K536" s="3">
        <f>IF(TablaDatosEmpresa[[#This Row],[Tipo_Movimiento]] = "Venta", -TablaDatosEmpresa[[#This Row],[Cantidad]] * TablaDatosEmpresa[[#This Row],[Precio_Venta_Unitario]], 0)</f>
        <v>2093.6999999999998</v>
      </c>
      <c r="L536" s="3">
        <f>AVERAGEIF(TablaDatosEmpresa[Nombre_Producto],TablaDatosEmpresa[[#This Row],[Nombre_Producto]],TablaDatosEmpresa[Costo_Unitario])</f>
        <v>10.520482758620702</v>
      </c>
      <c r="M536" s="3">
        <f>IF(TablaDatosEmpresa[[#This Row],[Tipo_Movimiento]] = "Venta", -TablaDatosEmpresa[[#This Row],[Cantidad]] * TablaDatosEmpresa[[#This Row],[CosteAdquisicionPromedio]], 0)</f>
        <v>368.21689655172457</v>
      </c>
      <c r="N536" s="3">
        <f>TablaDatosEmpresa[[#This Row],[Ingresos]]-TablaDatosEmpresa[[#This Row],[Coste_Vemta]]</f>
        <v>1725.4831034482752</v>
      </c>
    </row>
    <row r="537" spans="1:14" x14ac:dyDescent="0.3">
      <c r="A537">
        <v>536</v>
      </c>
      <c r="B537" s="1">
        <v>44640</v>
      </c>
      <c r="C537" t="s">
        <v>10</v>
      </c>
      <c r="D537" t="s">
        <v>14</v>
      </c>
      <c r="E537" t="s">
        <v>41</v>
      </c>
      <c r="F537">
        <v>-32</v>
      </c>
      <c r="G537" s="3">
        <v>0</v>
      </c>
      <c r="H537" s="3">
        <v>159.83000000000001</v>
      </c>
      <c r="I537" t="s">
        <v>10</v>
      </c>
      <c r="J537" t="s">
        <v>15</v>
      </c>
      <c r="K537" s="3">
        <f>IF(TablaDatosEmpresa[[#This Row],[Tipo_Movimiento]] = "Venta", -TablaDatosEmpresa[[#This Row],[Cantidad]] * TablaDatosEmpresa[[#This Row],[Precio_Venta_Unitario]], 0)</f>
        <v>5114.5600000000004</v>
      </c>
      <c r="L537" s="3">
        <f>AVERAGEIF(TablaDatosEmpresa[Nombre_Producto],TablaDatosEmpresa[[#This Row],[Nombre_Producto]],TablaDatosEmpresa[Costo_Unitario])</f>
        <v>38.917210440456756</v>
      </c>
      <c r="M537" s="3">
        <f>IF(TablaDatosEmpresa[[#This Row],[Tipo_Movimiento]] = "Venta", -TablaDatosEmpresa[[#This Row],[Cantidad]] * TablaDatosEmpresa[[#This Row],[CosteAdquisicionPromedio]], 0)</f>
        <v>1245.3507340946162</v>
      </c>
      <c r="N537" s="3">
        <f>TablaDatosEmpresa[[#This Row],[Ingresos]]-TablaDatosEmpresa[[#This Row],[Coste_Vemta]]</f>
        <v>3869.2092659053842</v>
      </c>
    </row>
    <row r="538" spans="1:14" x14ac:dyDescent="0.3">
      <c r="A538">
        <v>537</v>
      </c>
      <c r="B538" s="1">
        <v>44640</v>
      </c>
      <c r="C538" t="s">
        <v>10</v>
      </c>
      <c r="D538" t="s">
        <v>29</v>
      </c>
      <c r="E538" t="s">
        <v>30</v>
      </c>
      <c r="F538">
        <v>-8</v>
      </c>
      <c r="G538" s="3">
        <v>0</v>
      </c>
      <c r="H538" s="3">
        <v>80.06</v>
      </c>
      <c r="I538" t="s">
        <v>10</v>
      </c>
      <c r="J538" t="s">
        <v>15</v>
      </c>
      <c r="K538" s="3">
        <f>IF(TablaDatosEmpresa[[#This Row],[Tipo_Movimiento]] = "Venta", -TablaDatosEmpresa[[#This Row],[Cantidad]] * TablaDatosEmpresa[[#This Row],[Precio_Venta_Unitario]], 0)</f>
        <v>640.48</v>
      </c>
      <c r="L538" s="3">
        <f>AVERAGEIF(TablaDatosEmpresa[Nombre_Producto],TablaDatosEmpresa[[#This Row],[Nombre_Producto]],TablaDatosEmpresa[Costo_Unitario])</f>
        <v>15.49574137931034</v>
      </c>
      <c r="M538" s="3">
        <f>IF(TablaDatosEmpresa[[#This Row],[Tipo_Movimiento]] = "Venta", -TablaDatosEmpresa[[#This Row],[Cantidad]] * TablaDatosEmpresa[[#This Row],[CosteAdquisicionPromedio]], 0)</f>
        <v>123.96593103448272</v>
      </c>
      <c r="N538" s="3">
        <f>TablaDatosEmpresa[[#This Row],[Ingresos]]-TablaDatosEmpresa[[#This Row],[Coste_Vemta]]</f>
        <v>516.51406896551725</v>
      </c>
    </row>
    <row r="539" spans="1:14" x14ac:dyDescent="0.3">
      <c r="A539">
        <v>538</v>
      </c>
      <c r="B539" s="1">
        <v>44640</v>
      </c>
      <c r="C539" t="s">
        <v>24</v>
      </c>
      <c r="D539" t="s">
        <v>11</v>
      </c>
      <c r="E539" t="s">
        <v>12</v>
      </c>
      <c r="F539">
        <v>261</v>
      </c>
      <c r="G539" s="3">
        <v>65.760000000000005</v>
      </c>
      <c r="H539" s="3">
        <v>0</v>
      </c>
      <c r="I539" t="s">
        <v>24</v>
      </c>
      <c r="J539" t="s">
        <v>37</v>
      </c>
      <c r="K539" s="3">
        <f>IF(TablaDatosEmpresa[[#This Row],[Tipo_Movimiento]] = "Venta", -TablaDatosEmpresa[[#This Row],[Cantidad]] * TablaDatosEmpresa[[#This Row],[Precio_Venta_Unitario]], 0)</f>
        <v>0</v>
      </c>
      <c r="L539" s="3">
        <f>AVERAGEIF(TablaDatosEmpresa[Nombre_Producto],TablaDatosEmpresa[[#This Row],[Nombre_Producto]],TablaDatosEmpresa[Costo_Unitario])</f>
        <v>28.701865793780652</v>
      </c>
      <c r="M539" s="3">
        <f>IF(TablaDatosEmpresa[[#This Row],[Tipo_Movimiento]] = "Venta", -TablaDatosEmpresa[[#This Row],[Cantidad]] * TablaDatosEmpresa[[#This Row],[CosteAdquisicionPromedio]], 0)</f>
        <v>0</v>
      </c>
      <c r="N539" s="3">
        <f>TablaDatosEmpresa[[#This Row],[Ingresos]]-TablaDatosEmpresa[[#This Row],[Coste_Vemta]]</f>
        <v>0</v>
      </c>
    </row>
    <row r="540" spans="1:14" x14ac:dyDescent="0.3">
      <c r="A540">
        <v>539</v>
      </c>
      <c r="B540" s="1">
        <v>44641</v>
      </c>
      <c r="C540" t="s">
        <v>24</v>
      </c>
      <c r="D540" t="s">
        <v>14</v>
      </c>
      <c r="E540" t="s">
        <v>41</v>
      </c>
      <c r="F540">
        <v>133</v>
      </c>
      <c r="G540" s="3">
        <v>86.68</v>
      </c>
      <c r="H540" s="3">
        <v>0</v>
      </c>
      <c r="I540" t="s">
        <v>24</v>
      </c>
      <c r="J540" t="s">
        <v>28</v>
      </c>
      <c r="K540" s="3">
        <f>IF(TablaDatosEmpresa[[#This Row],[Tipo_Movimiento]] = "Venta", -TablaDatosEmpresa[[#This Row],[Cantidad]] * TablaDatosEmpresa[[#This Row],[Precio_Venta_Unitario]], 0)</f>
        <v>0</v>
      </c>
      <c r="L540" s="3">
        <f>AVERAGEIF(TablaDatosEmpresa[Nombre_Producto],TablaDatosEmpresa[[#This Row],[Nombre_Producto]],TablaDatosEmpresa[Costo_Unitario])</f>
        <v>38.917210440456756</v>
      </c>
      <c r="M540" s="3">
        <f>IF(TablaDatosEmpresa[[#This Row],[Tipo_Movimiento]] = "Venta", -TablaDatosEmpresa[[#This Row],[Cantidad]] * TablaDatosEmpresa[[#This Row],[CosteAdquisicionPromedio]], 0)</f>
        <v>0</v>
      </c>
      <c r="N540" s="3">
        <f>TablaDatosEmpresa[[#This Row],[Ingresos]]-TablaDatosEmpresa[[#This Row],[Coste_Vemta]]</f>
        <v>0</v>
      </c>
    </row>
    <row r="541" spans="1:14" x14ac:dyDescent="0.3">
      <c r="A541">
        <v>540</v>
      </c>
      <c r="B541" s="1">
        <v>44641</v>
      </c>
      <c r="C541" t="s">
        <v>24</v>
      </c>
      <c r="D541" t="s">
        <v>21</v>
      </c>
      <c r="E541" t="s">
        <v>22</v>
      </c>
      <c r="F541">
        <v>188</v>
      </c>
      <c r="G541" s="3">
        <v>25.08</v>
      </c>
      <c r="H541" s="3">
        <v>0</v>
      </c>
      <c r="I541" t="s">
        <v>24</v>
      </c>
      <c r="J541" t="s">
        <v>37</v>
      </c>
      <c r="K541" s="3">
        <f>IF(TablaDatosEmpresa[[#This Row],[Tipo_Movimiento]] = "Venta", -TablaDatosEmpresa[[#This Row],[Cantidad]] * TablaDatosEmpresa[[#This Row],[Precio_Venta_Unitario]], 0)</f>
        <v>0</v>
      </c>
      <c r="L541" s="3">
        <f>AVERAGEIF(TablaDatosEmpresa[Nombre_Producto],TablaDatosEmpresa[[#This Row],[Nombre_Producto]],TablaDatosEmpresa[Costo_Unitario])</f>
        <v>10.520482758620702</v>
      </c>
      <c r="M541" s="3">
        <f>IF(TablaDatosEmpresa[[#This Row],[Tipo_Movimiento]] = "Venta", -TablaDatosEmpresa[[#This Row],[Cantidad]] * TablaDatosEmpresa[[#This Row],[CosteAdquisicionPromedio]], 0)</f>
        <v>0</v>
      </c>
      <c r="N541" s="3">
        <f>TablaDatosEmpresa[[#This Row],[Ingresos]]-TablaDatosEmpresa[[#This Row],[Coste_Vemta]]</f>
        <v>0</v>
      </c>
    </row>
    <row r="542" spans="1:14" x14ac:dyDescent="0.3">
      <c r="A542">
        <v>541</v>
      </c>
      <c r="B542" s="1">
        <v>44641</v>
      </c>
      <c r="C542" t="s">
        <v>10</v>
      </c>
      <c r="D542" t="s">
        <v>32</v>
      </c>
      <c r="E542" t="s">
        <v>33</v>
      </c>
      <c r="F542">
        <v>-14</v>
      </c>
      <c r="G542" s="3">
        <v>0</v>
      </c>
      <c r="H542" s="3">
        <v>220.48</v>
      </c>
      <c r="I542" t="s">
        <v>10</v>
      </c>
      <c r="J542" t="s">
        <v>31</v>
      </c>
      <c r="K542" s="3">
        <f>IF(TablaDatosEmpresa[[#This Row],[Tipo_Movimiento]] = "Venta", -TablaDatosEmpresa[[#This Row],[Cantidad]] * TablaDatosEmpresa[[#This Row],[Precio_Venta_Unitario]], 0)</f>
        <v>3086.72</v>
      </c>
      <c r="L542" s="3">
        <f>AVERAGEIF(TablaDatosEmpresa[Nombre_Producto],TablaDatosEmpresa[[#This Row],[Nombre_Producto]],TablaDatosEmpresa[Costo_Unitario])</f>
        <v>54.214840425531932</v>
      </c>
      <c r="M542" s="3">
        <f>IF(TablaDatosEmpresa[[#This Row],[Tipo_Movimiento]] = "Venta", -TablaDatosEmpresa[[#This Row],[Cantidad]] * TablaDatosEmpresa[[#This Row],[CosteAdquisicionPromedio]], 0)</f>
        <v>759.00776595744708</v>
      </c>
      <c r="N542" s="3">
        <f>TablaDatosEmpresa[[#This Row],[Ingresos]]-TablaDatosEmpresa[[#This Row],[Coste_Vemta]]</f>
        <v>2327.7122340425526</v>
      </c>
    </row>
    <row r="543" spans="1:14" x14ac:dyDescent="0.3">
      <c r="A543">
        <v>542</v>
      </c>
      <c r="B543" s="1">
        <v>44641</v>
      </c>
      <c r="C543" t="s">
        <v>24</v>
      </c>
      <c r="D543" t="s">
        <v>11</v>
      </c>
      <c r="E543" t="s">
        <v>12</v>
      </c>
      <c r="F543">
        <v>158</v>
      </c>
      <c r="G543" s="3">
        <v>66.569999999999993</v>
      </c>
      <c r="H543" s="3">
        <v>0</v>
      </c>
      <c r="I543" t="s">
        <v>24</v>
      </c>
      <c r="J543" t="s">
        <v>26</v>
      </c>
      <c r="K543" s="3">
        <f>IF(TablaDatosEmpresa[[#This Row],[Tipo_Movimiento]] = "Venta", -TablaDatosEmpresa[[#This Row],[Cantidad]] * TablaDatosEmpresa[[#This Row],[Precio_Venta_Unitario]], 0)</f>
        <v>0</v>
      </c>
      <c r="L543" s="3">
        <f>AVERAGEIF(TablaDatosEmpresa[Nombre_Producto],TablaDatosEmpresa[[#This Row],[Nombre_Producto]],TablaDatosEmpresa[Costo_Unitario])</f>
        <v>28.701865793780652</v>
      </c>
      <c r="M543" s="3">
        <f>IF(TablaDatosEmpresa[[#This Row],[Tipo_Movimiento]] = "Venta", -TablaDatosEmpresa[[#This Row],[Cantidad]] * TablaDatosEmpresa[[#This Row],[CosteAdquisicionPromedio]], 0)</f>
        <v>0</v>
      </c>
      <c r="N543" s="3">
        <f>TablaDatosEmpresa[[#This Row],[Ingresos]]-TablaDatosEmpresa[[#This Row],[Coste_Vemta]]</f>
        <v>0</v>
      </c>
    </row>
    <row r="544" spans="1:14" x14ac:dyDescent="0.3">
      <c r="A544">
        <v>543</v>
      </c>
      <c r="B544" s="1">
        <v>44641</v>
      </c>
      <c r="C544" t="s">
        <v>16</v>
      </c>
      <c r="D544" t="s">
        <v>27</v>
      </c>
      <c r="E544" t="s">
        <v>44</v>
      </c>
      <c r="F544">
        <v>25</v>
      </c>
      <c r="G544" s="3">
        <v>252.16</v>
      </c>
      <c r="H544" s="3">
        <v>0</v>
      </c>
      <c r="I544" t="s">
        <v>46</v>
      </c>
      <c r="J544" t="s">
        <v>18</v>
      </c>
      <c r="K544" s="3">
        <f>IF(TablaDatosEmpresa[[#This Row],[Tipo_Movimiento]] = "Venta", -TablaDatosEmpresa[[#This Row],[Cantidad]] * TablaDatosEmpresa[[#This Row],[Precio_Venta_Unitario]], 0)</f>
        <v>0</v>
      </c>
      <c r="L544" s="3">
        <f>AVERAGEIF(TablaDatosEmpresa[Nombre_Producto],TablaDatosEmpresa[[#This Row],[Nombre_Producto]],TablaDatosEmpresa[Costo_Unitario])</f>
        <v>111.99406451612904</v>
      </c>
      <c r="M544" s="3">
        <f>IF(TablaDatosEmpresa[[#This Row],[Tipo_Movimiento]] = "Venta", -TablaDatosEmpresa[[#This Row],[Cantidad]] * TablaDatosEmpresa[[#This Row],[CosteAdquisicionPromedio]], 0)</f>
        <v>0</v>
      </c>
      <c r="N544" s="3">
        <f>TablaDatosEmpresa[[#This Row],[Ingresos]]-TablaDatosEmpresa[[#This Row],[Coste_Vemta]]</f>
        <v>0</v>
      </c>
    </row>
    <row r="545" spans="1:14" x14ac:dyDescent="0.3">
      <c r="A545">
        <v>544</v>
      </c>
      <c r="B545" s="1">
        <v>44641</v>
      </c>
      <c r="C545" t="s">
        <v>24</v>
      </c>
      <c r="D545" t="s">
        <v>32</v>
      </c>
      <c r="E545" t="s">
        <v>33</v>
      </c>
      <c r="F545">
        <v>139</v>
      </c>
      <c r="G545" s="3">
        <v>118.21</v>
      </c>
      <c r="H545" s="3">
        <v>0</v>
      </c>
      <c r="I545" t="s">
        <v>24</v>
      </c>
      <c r="J545" t="s">
        <v>26</v>
      </c>
      <c r="K545" s="3">
        <f>IF(TablaDatosEmpresa[[#This Row],[Tipo_Movimiento]] = "Venta", -TablaDatosEmpresa[[#This Row],[Cantidad]] * TablaDatosEmpresa[[#This Row],[Precio_Venta_Unitario]], 0)</f>
        <v>0</v>
      </c>
      <c r="L545" s="3">
        <f>AVERAGEIF(TablaDatosEmpresa[Nombre_Producto],TablaDatosEmpresa[[#This Row],[Nombre_Producto]],TablaDatosEmpresa[Costo_Unitario])</f>
        <v>54.214840425531932</v>
      </c>
      <c r="M545" s="3">
        <f>IF(TablaDatosEmpresa[[#This Row],[Tipo_Movimiento]] = "Venta", -TablaDatosEmpresa[[#This Row],[Cantidad]] * TablaDatosEmpresa[[#This Row],[CosteAdquisicionPromedio]], 0)</f>
        <v>0</v>
      </c>
      <c r="N545" s="3">
        <f>TablaDatosEmpresa[[#This Row],[Ingresos]]-TablaDatosEmpresa[[#This Row],[Coste_Vemta]]</f>
        <v>0</v>
      </c>
    </row>
    <row r="546" spans="1:14" x14ac:dyDescent="0.3">
      <c r="A546">
        <v>545</v>
      </c>
      <c r="B546" s="1">
        <v>44641</v>
      </c>
      <c r="C546" t="s">
        <v>24</v>
      </c>
      <c r="D546" t="s">
        <v>21</v>
      </c>
      <c r="E546" t="s">
        <v>22</v>
      </c>
      <c r="F546">
        <v>254</v>
      </c>
      <c r="G546" s="3">
        <v>24.92</v>
      </c>
      <c r="H546" s="3">
        <v>0</v>
      </c>
      <c r="I546" t="s">
        <v>24</v>
      </c>
      <c r="J546" t="s">
        <v>36</v>
      </c>
      <c r="K546" s="3">
        <f>IF(TablaDatosEmpresa[[#This Row],[Tipo_Movimiento]] = "Venta", -TablaDatosEmpresa[[#This Row],[Cantidad]] * TablaDatosEmpresa[[#This Row],[Precio_Venta_Unitario]], 0)</f>
        <v>0</v>
      </c>
      <c r="L546" s="3">
        <f>AVERAGEIF(TablaDatosEmpresa[Nombre_Producto],TablaDatosEmpresa[[#This Row],[Nombre_Producto]],TablaDatosEmpresa[Costo_Unitario])</f>
        <v>10.520482758620702</v>
      </c>
      <c r="M546" s="3">
        <f>IF(TablaDatosEmpresa[[#This Row],[Tipo_Movimiento]] = "Venta", -TablaDatosEmpresa[[#This Row],[Cantidad]] * TablaDatosEmpresa[[#This Row],[CosteAdquisicionPromedio]], 0)</f>
        <v>0</v>
      </c>
      <c r="N546" s="3">
        <f>TablaDatosEmpresa[[#This Row],[Ingresos]]-TablaDatosEmpresa[[#This Row],[Coste_Vemta]]</f>
        <v>0</v>
      </c>
    </row>
    <row r="547" spans="1:14" x14ac:dyDescent="0.3">
      <c r="A547">
        <v>546</v>
      </c>
      <c r="B547" s="1">
        <v>44642</v>
      </c>
      <c r="C547" t="s">
        <v>24</v>
      </c>
      <c r="D547" t="s">
        <v>21</v>
      </c>
      <c r="E547" t="s">
        <v>22</v>
      </c>
      <c r="F547">
        <v>63</v>
      </c>
      <c r="G547" s="3">
        <v>24.84</v>
      </c>
      <c r="H547" s="3">
        <v>0</v>
      </c>
      <c r="I547" t="s">
        <v>24</v>
      </c>
      <c r="J547" t="s">
        <v>37</v>
      </c>
      <c r="K547" s="3">
        <f>IF(TablaDatosEmpresa[[#This Row],[Tipo_Movimiento]] = "Venta", -TablaDatosEmpresa[[#This Row],[Cantidad]] * TablaDatosEmpresa[[#This Row],[Precio_Venta_Unitario]], 0)</f>
        <v>0</v>
      </c>
      <c r="L547" s="3">
        <f>AVERAGEIF(TablaDatosEmpresa[Nombre_Producto],TablaDatosEmpresa[[#This Row],[Nombre_Producto]],TablaDatosEmpresa[Costo_Unitario])</f>
        <v>10.520482758620702</v>
      </c>
      <c r="M547" s="3">
        <f>IF(TablaDatosEmpresa[[#This Row],[Tipo_Movimiento]] = "Venta", -TablaDatosEmpresa[[#This Row],[Cantidad]] * TablaDatosEmpresa[[#This Row],[CosteAdquisicionPromedio]], 0)</f>
        <v>0</v>
      </c>
      <c r="N547" s="3">
        <f>TablaDatosEmpresa[[#This Row],[Ingresos]]-TablaDatosEmpresa[[#This Row],[Coste_Vemta]]</f>
        <v>0</v>
      </c>
    </row>
    <row r="548" spans="1:14" x14ac:dyDescent="0.3">
      <c r="A548">
        <v>547</v>
      </c>
      <c r="B548" s="1">
        <v>44642</v>
      </c>
      <c r="C548" t="s">
        <v>10</v>
      </c>
      <c r="D548" t="s">
        <v>19</v>
      </c>
      <c r="E548" t="s">
        <v>20</v>
      </c>
      <c r="F548">
        <v>-26</v>
      </c>
      <c r="G548" s="3">
        <v>0</v>
      </c>
      <c r="H548" s="3">
        <v>297.14</v>
      </c>
      <c r="I548" t="s">
        <v>10</v>
      </c>
      <c r="J548" t="s">
        <v>23</v>
      </c>
      <c r="K548" s="3">
        <f>IF(TablaDatosEmpresa[[#This Row],[Tipo_Movimiento]] = "Venta", -TablaDatosEmpresa[[#This Row],[Cantidad]] * TablaDatosEmpresa[[#This Row],[Precio_Venta_Unitario]], 0)</f>
        <v>7725.6399999999994</v>
      </c>
      <c r="L548" s="3">
        <f>AVERAGEIF(TablaDatosEmpresa[Nombre_Producto],TablaDatosEmpresa[[#This Row],[Nombre_Producto]],TablaDatosEmpresa[Costo_Unitario])</f>
        <v>66.956770642201846</v>
      </c>
      <c r="M548" s="3">
        <f>IF(TablaDatosEmpresa[[#This Row],[Tipo_Movimiento]] = "Venta", -TablaDatosEmpresa[[#This Row],[Cantidad]] * TablaDatosEmpresa[[#This Row],[CosteAdquisicionPromedio]], 0)</f>
        <v>1740.8760366972481</v>
      </c>
      <c r="N548" s="3">
        <f>TablaDatosEmpresa[[#This Row],[Ingresos]]-TablaDatosEmpresa[[#This Row],[Coste_Vemta]]</f>
        <v>5984.7639633027511</v>
      </c>
    </row>
    <row r="549" spans="1:14" x14ac:dyDescent="0.3">
      <c r="A549">
        <v>548</v>
      </c>
      <c r="B549" s="1">
        <v>44642</v>
      </c>
      <c r="C549" t="s">
        <v>10</v>
      </c>
      <c r="D549" t="s">
        <v>27</v>
      </c>
      <c r="E549" t="s">
        <v>44</v>
      </c>
      <c r="F549">
        <v>-40</v>
      </c>
      <c r="G549" s="3">
        <v>0</v>
      </c>
      <c r="H549" s="3">
        <v>501.99</v>
      </c>
      <c r="I549" t="s">
        <v>10</v>
      </c>
      <c r="J549" t="s">
        <v>31</v>
      </c>
      <c r="K549" s="3">
        <f>IF(TablaDatosEmpresa[[#This Row],[Tipo_Movimiento]] = "Venta", -TablaDatosEmpresa[[#This Row],[Cantidad]] * TablaDatosEmpresa[[#This Row],[Precio_Venta_Unitario]], 0)</f>
        <v>20079.599999999999</v>
      </c>
      <c r="L549" s="3">
        <f>AVERAGEIF(TablaDatosEmpresa[Nombre_Producto],TablaDatosEmpresa[[#This Row],[Nombre_Producto]],TablaDatosEmpresa[Costo_Unitario])</f>
        <v>111.99406451612904</v>
      </c>
      <c r="M549" s="3">
        <f>IF(TablaDatosEmpresa[[#This Row],[Tipo_Movimiento]] = "Venta", -TablaDatosEmpresa[[#This Row],[Cantidad]] * TablaDatosEmpresa[[#This Row],[CosteAdquisicionPromedio]], 0)</f>
        <v>4479.7625806451615</v>
      </c>
      <c r="N549" s="3">
        <f>TablaDatosEmpresa[[#This Row],[Ingresos]]-TablaDatosEmpresa[[#This Row],[Coste_Vemta]]</f>
        <v>15599.837419354837</v>
      </c>
    </row>
    <row r="550" spans="1:14" x14ac:dyDescent="0.3">
      <c r="A550">
        <v>549</v>
      </c>
      <c r="B550" s="1">
        <v>44642</v>
      </c>
      <c r="C550" t="s">
        <v>10</v>
      </c>
      <c r="D550" t="s">
        <v>14</v>
      </c>
      <c r="E550" t="s">
        <v>41</v>
      </c>
      <c r="F550">
        <v>-41</v>
      </c>
      <c r="G550" s="3">
        <v>0</v>
      </c>
      <c r="H550" s="3">
        <v>158.41999999999999</v>
      </c>
      <c r="I550" t="s">
        <v>10</v>
      </c>
      <c r="J550" t="s">
        <v>15</v>
      </c>
      <c r="K550" s="3">
        <f>IF(TablaDatosEmpresa[[#This Row],[Tipo_Movimiento]] = "Venta", -TablaDatosEmpresa[[#This Row],[Cantidad]] * TablaDatosEmpresa[[#This Row],[Precio_Venta_Unitario]], 0)</f>
        <v>6495.2199999999993</v>
      </c>
      <c r="L550" s="3">
        <f>AVERAGEIF(TablaDatosEmpresa[Nombre_Producto],TablaDatosEmpresa[[#This Row],[Nombre_Producto]],TablaDatosEmpresa[Costo_Unitario])</f>
        <v>38.917210440456756</v>
      </c>
      <c r="M550" s="3">
        <f>IF(TablaDatosEmpresa[[#This Row],[Tipo_Movimiento]] = "Venta", -TablaDatosEmpresa[[#This Row],[Cantidad]] * TablaDatosEmpresa[[#This Row],[CosteAdquisicionPromedio]], 0)</f>
        <v>1595.605628058727</v>
      </c>
      <c r="N550" s="3">
        <f>TablaDatosEmpresa[[#This Row],[Ingresos]]-TablaDatosEmpresa[[#This Row],[Coste_Vemta]]</f>
        <v>4899.6143719412721</v>
      </c>
    </row>
    <row r="551" spans="1:14" x14ac:dyDescent="0.3">
      <c r="A551">
        <v>550</v>
      </c>
      <c r="B551" s="1">
        <v>44642</v>
      </c>
      <c r="C551" t="s">
        <v>24</v>
      </c>
      <c r="D551" t="s">
        <v>32</v>
      </c>
      <c r="E551" t="s">
        <v>33</v>
      </c>
      <c r="F551">
        <v>69</v>
      </c>
      <c r="G551" s="3">
        <v>120.48</v>
      </c>
      <c r="H551" s="3">
        <v>0</v>
      </c>
      <c r="I551" t="s">
        <v>24</v>
      </c>
      <c r="J551" t="s">
        <v>26</v>
      </c>
      <c r="K551" s="3">
        <f>IF(TablaDatosEmpresa[[#This Row],[Tipo_Movimiento]] = "Venta", -TablaDatosEmpresa[[#This Row],[Cantidad]] * TablaDatosEmpresa[[#This Row],[Precio_Venta_Unitario]], 0)</f>
        <v>0</v>
      </c>
      <c r="L551" s="3">
        <f>AVERAGEIF(TablaDatosEmpresa[Nombre_Producto],TablaDatosEmpresa[[#This Row],[Nombre_Producto]],TablaDatosEmpresa[Costo_Unitario])</f>
        <v>54.214840425531932</v>
      </c>
      <c r="M551" s="3">
        <f>IF(TablaDatosEmpresa[[#This Row],[Tipo_Movimiento]] = "Venta", -TablaDatosEmpresa[[#This Row],[Cantidad]] * TablaDatosEmpresa[[#This Row],[CosteAdquisicionPromedio]], 0)</f>
        <v>0</v>
      </c>
      <c r="N551" s="3">
        <f>TablaDatosEmpresa[[#This Row],[Ingresos]]-TablaDatosEmpresa[[#This Row],[Coste_Vemta]]</f>
        <v>0</v>
      </c>
    </row>
    <row r="552" spans="1:14" x14ac:dyDescent="0.3">
      <c r="A552">
        <v>551</v>
      </c>
      <c r="B552" s="1">
        <v>44642</v>
      </c>
      <c r="C552" t="s">
        <v>24</v>
      </c>
      <c r="D552" t="s">
        <v>21</v>
      </c>
      <c r="E552" t="s">
        <v>22</v>
      </c>
      <c r="F552">
        <v>269</v>
      </c>
      <c r="G552" s="3">
        <v>24.9</v>
      </c>
      <c r="H552" s="3">
        <v>0</v>
      </c>
      <c r="I552" t="s">
        <v>24</v>
      </c>
      <c r="J552" t="s">
        <v>37</v>
      </c>
      <c r="K552" s="3">
        <f>IF(TablaDatosEmpresa[[#This Row],[Tipo_Movimiento]] = "Venta", -TablaDatosEmpresa[[#This Row],[Cantidad]] * TablaDatosEmpresa[[#This Row],[Precio_Venta_Unitario]], 0)</f>
        <v>0</v>
      </c>
      <c r="L552" s="3">
        <f>AVERAGEIF(TablaDatosEmpresa[Nombre_Producto],TablaDatosEmpresa[[#This Row],[Nombre_Producto]],TablaDatosEmpresa[Costo_Unitario])</f>
        <v>10.520482758620702</v>
      </c>
      <c r="M552" s="3">
        <f>IF(TablaDatosEmpresa[[#This Row],[Tipo_Movimiento]] = "Venta", -TablaDatosEmpresa[[#This Row],[Cantidad]] * TablaDatosEmpresa[[#This Row],[CosteAdquisicionPromedio]], 0)</f>
        <v>0</v>
      </c>
      <c r="N552" s="3">
        <f>TablaDatosEmpresa[[#This Row],[Ingresos]]-TablaDatosEmpresa[[#This Row],[Coste_Vemta]]</f>
        <v>0</v>
      </c>
    </row>
    <row r="553" spans="1:14" x14ac:dyDescent="0.3">
      <c r="A553">
        <v>552</v>
      </c>
      <c r="B553" s="1">
        <v>44642</v>
      </c>
      <c r="C553" t="s">
        <v>24</v>
      </c>
      <c r="D553" t="s">
        <v>14</v>
      </c>
      <c r="E553" t="s">
        <v>41</v>
      </c>
      <c r="F553">
        <v>72</v>
      </c>
      <c r="G553" s="3">
        <v>83.84</v>
      </c>
      <c r="H553" s="3">
        <v>0</v>
      </c>
      <c r="I553" t="s">
        <v>24</v>
      </c>
      <c r="J553" t="s">
        <v>26</v>
      </c>
      <c r="K553" s="3">
        <f>IF(TablaDatosEmpresa[[#This Row],[Tipo_Movimiento]] = "Venta", -TablaDatosEmpresa[[#This Row],[Cantidad]] * TablaDatosEmpresa[[#This Row],[Precio_Venta_Unitario]], 0)</f>
        <v>0</v>
      </c>
      <c r="L553" s="3">
        <f>AVERAGEIF(TablaDatosEmpresa[Nombre_Producto],TablaDatosEmpresa[[#This Row],[Nombre_Producto]],TablaDatosEmpresa[Costo_Unitario])</f>
        <v>38.917210440456756</v>
      </c>
      <c r="M553" s="3">
        <f>IF(TablaDatosEmpresa[[#This Row],[Tipo_Movimiento]] = "Venta", -TablaDatosEmpresa[[#This Row],[Cantidad]] * TablaDatosEmpresa[[#This Row],[CosteAdquisicionPromedio]], 0)</f>
        <v>0</v>
      </c>
      <c r="N553" s="3">
        <f>TablaDatosEmpresa[[#This Row],[Ingresos]]-TablaDatosEmpresa[[#This Row],[Coste_Vemta]]</f>
        <v>0</v>
      </c>
    </row>
    <row r="554" spans="1:14" x14ac:dyDescent="0.3">
      <c r="A554">
        <v>553</v>
      </c>
      <c r="B554" s="1">
        <v>44643</v>
      </c>
      <c r="C554" t="s">
        <v>10</v>
      </c>
      <c r="D554" t="s">
        <v>34</v>
      </c>
      <c r="E554" t="s">
        <v>45</v>
      </c>
      <c r="F554">
        <v>-37</v>
      </c>
      <c r="G554" s="3">
        <v>0</v>
      </c>
      <c r="H554" s="3">
        <v>346.55</v>
      </c>
      <c r="I554" t="s">
        <v>10</v>
      </c>
      <c r="J554" t="s">
        <v>31</v>
      </c>
      <c r="K554" s="3">
        <f>IF(TablaDatosEmpresa[[#This Row],[Tipo_Movimiento]] = "Venta", -TablaDatosEmpresa[[#This Row],[Cantidad]] * TablaDatosEmpresa[[#This Row],[Precio_Venta_Unitario]], 0)</f>
        <v>12822.35</v>
      </c>
      <c r="L554" s="3">
        <f>AVERAGEIF(TablaDatosEmpresa[Nombre_Producto],TablaDatosEmpresa[[#This Row],[Nombre_Producto]],TablaDatosEmpresa[Costo_Unitario])</f>
        <v>81.910562499999997</v>
      </c>
      <c r="M554" s="3">
        <f>IF(TablaDatosEmpresa[[#This Row],[Tipo_Movimiento]] = "Venta", -TablaDatosEmpresa[[#This Row],[Cantidad]] * TablaDatosEmpresa[[#This Row],[CosteAdquisicionPromedio]], 0)</f>
        <v>3030.6908125</v>
      </c>
      <c r="N554" s="3">
        <f>TablaDatosEmpresa[[#This Row],[Ingresos]]-TablaDatosEmpresa[[#This Row],[Coste_Vemta]]</f>
        <v>9791.6591875000013</v>
      </c>
    </row>
    <row r="555" spans="1:14" x14ac:dyDescent="0.3">
      <c r="A555">
        <v>554</v>
      </c>
      <c r="B555" s="1">
        <v>44643</v>
      </c>
      <c r="C555" t="s">
        <v>24</v>
      </c>
      <c r="D555" t="s">
        <v>25</v>
      </c>
      <c r="E555" t="s">
        <v>43</v>
      </c>
      <c r="F555">
        <v>179</v>
      </c>
      <c r="G555" s="3">
        <v>44.98</v>
      </c>
      <c r="H555" s="3">
        <v>0</v>
      </c>
      <c r="I555" t="s">
        <v>24</v>
      </c>
      <c r="J555" t="s">
        <v>26</v>
      </c>
      <c r="K555" s="3">
        <f>IF(TablaDatosEmpresa[[#This Row],[Tipo_Movimiento]] = "Venta", -TablaDatosEmpresa[[#This Row],[Cantidad]] * TablaDatosEmpresa[[#This Row],[Precio_Venta_Unitario]], 0)</f>
        <v>0</v>
      </c>
      <c r="L555" s="3">
        <f>AVERAGEIF(TablaDatosEmpresa[Nombre_Producto],TablaDatosEmpresa[[#This Row],[Nombre_Producto]],TablaDatosEmpresa[Costo_Unitario])</f>
        <v>18.458651685393257</v>
      </c>
      <c r="M555" s="3">
        <f>IF(TablaDatosEmpresa[[#This Row],[Tipo_Movimiento]] = "Venta", -TablaDatosEmpresa[[#This Row],[Cantidad]] * TablaDatosEmpresa[[#This Row],[CosteAdquisicionPromedio]], 0)</f>
        <v>0</v>
      </c>
      <c r="N555" s="3">
        <f>TablaDatosEmpresa[[#This Row],[Ingresos]]-TablaDatosEmpresa[[#This Row],[Coste_Vemta]]</f>
        <v>0</v>
      </c>
    </row>
    <row r="556" spans="1:14" x14ac:dyDescent="0.3">
      <c r="A556">
        <v>555</v>
      </c>
      <c r="B556" s="1">
        <v>44643</v>
      </c>
      <c r="C556" t="s">
        <v>24</v>
      </c>
      <c r="D556" t="s">
        <v>11</v>
      </c>
      <c r="E556" t="s">
        <v>12</v>
      </c>
      <c r="F556">
        <v>284</v>
      </c>
      <c r="G556" s="3">
        <v>66.099999999999994</v>
      </c>
      <c r="H556" s="3">
        <v>0</v>
      </c>
      <c r="I556" t="s">
        <v>24</v>
      </c>
      <c r="J556" t="s">
        <v>26</v>
      </c>
      <c r="K556" s="3">
        <f>IF(TablaDatosEmpresa[[#This Row],[Tipo_Movimiento]] = "Venta", -TablaDatosEmpresa[[#This Row],[Cantidad]] * TablaDatosEmpresa[[#This Row],[Precio_Venta_Unitario]], 0)</f>
        <v>0</v>
      </c>
      <c r="L556" s="3">
        <f>AVERAGEIF(TablaDatosEmpresa[Nombre_Producto],TablaDatosEmpresa[[#This Row],[Nombre_Producto]],TablaDatosEmpresa[Costo_Unitario])</f>
        <v>28.701865793780652</v>
      </c>
      <c r="M556" s="3">
        <f>IF(TablaDatosEmpresa[[#This Row],[Tipo_Movimiento]] = "Venta", -TablaDatosEmpresa[[#This Row],[Cantidad]] * TablaDatosEmpresa[[#This Row],[CosteAdquisicionPromedio]], 0)</f>
        <v>0</v>
      </c>
      <c r="N556" s="3">
        <f>TablaDatosEmpresa[[#This Row],[Ingresos]]-TablaDatosEmpresa[[#This Row],[Coste_Vemta]]</f>
        <v>0</v>
      </c>
    </row>
    <row r="557" spans="1:14" x14ac:dyDescent="0.3">
      <c r="A557">
        <v>556</v>
      </c>
      <c r="B557" s="1">
        <v>44643</v>
      </c>
      <c r="C557" t="s">
        <v>24</v>
      </c>
      <c r="D557" t="s">
        <v>14</v>
      </c>
      <c r="E557" t="s">
        <v>41</v>
      </c>
      <c r="F557">
        <v>209</v>
      </c>
      <c r="G557" s="3">
        <v>87.08</v>
      </c>
      <c r="H557" s="3">
        <v>0</v>
      </c>
      <c r="I557" t="s">
        <v>24</v>
      </c>
      <c r="J557" t="s">
        <v>28</v>
      </c>
      <c r="K557" s="3">
        <f>IF(TablaDatosEmpresa[[#This Row],[Tipo_Movimiento]] = "Venta", -TablaDatosEmpresa[[#This Row],[Cantidad]] * TablaDatosEmpresa[[#This Row],[Precio_Venta_Unitario]], 0)</f>
        <v>0</v>
      </c>
      <c r="L557" s="3">
        <f>AVERAGEIF(TablaDatosEmpresa[Nombre_Producto],TablaDatosEmpresa[[#This Row],[Nombre_Producto]],TablaDatosEmpresa[Costo_Unitario])</f>
        <v>38.917210440456756</v>
      </c>
      <c r="M557" s="3">
        <f>IF(TablaDatosEmpresa[[#This Row],[Tipo_Movimiento]] = "Venta", -TablaDatosEmpresa[[#This Row],[Cantidad]] * TablaDatosEmpresa[[#This Row],[CosteAdquisicionPromedio]], 0)</f>
        <v>0</v>
      </c>
      <c r="N557" s="3">
        <f>TablaDatosEmpresa[[#This Row],[Ingresos]]-TablaDatosEmpresa[[#This Row],[Coste_Vemta]]</f>
        <v>0</v>
      </c>
    </row>
    <row r="558" spans="1:14" x14ac:dyDescent="0.3">
      <c r="A558">
        <v>557</v>
      </c>
      <c r="B558" s="1">
        <v>44643</v>
      </c>
      <c r="C558" t="s">
        <v>10</v>
      </c>
      <c r="D558" t="s">
        <v>21</v>
      </c>
      <c r="E558" t="s">
        <v>22</v>
      </c>
      <c r="F558">
        <v>-41</v>
      </c>
      <c r="G558" s="3">
        <v>0</v>
      </c>
      <c r="H558" s="3">
        <v>59.4</v>
      </c>
      <c r="I558" t="s">
        <v>10</v>
      </c>
      <c r="J558" t="s">
        <v>35</v>
      </c>
      <c r="K558" s="3">
        <f>IF(TablaDatosEmpresa[[#This Row],[Tipo_Movimiento]] = "Venta", -TablaDatosEmpresa[[#This Row],[Cantidad]] * TablaDatosEmpresa[[#This Row],[Precio_Venta_Unitario]], 0)</f>
        <v>2435.4</v>
      </c>
      <c r="L558" s="3">
        <f>AVERAGEIF(TablaDatosEmpresa[Nombre_Producto],TablaDatosEmpresa[[#This Row],[Nombre_Producto]],TablaDatosEmpresa[Costo_Unitario])</f>
        <v>10.520482758620702</v>
      </c>
      <c r="M558" s="3">
        <f>IF(TablaDatosEmpresa[[#This Row],[Tipo_Movimiento]] = "Venta", -TablaDatosEmpresa[[#This Row],[Cantidad]] * TablaDatosEmpresa[[#This Row],[CosteAdquisicionPromedio]], 0)</f>
        <v>431.33979310344876</v>
      </c>
      <c r="N558" s="3">
        <f>TablaDatosEmpresa[[#This Row],[Ingresos]]-TablaDatosEmpresa[[#This Row],[Coste_Vemta]]</f>
        <v>2004.0602068965513</v>
      </c>
    </row>
    <row r="559" spans="1:14" x14ac:dyDescent="0.3">
      <c r="A559">
        <v>558</v>
      </c>
      <c r="B559" s="1">
        <v>44643</v>
      </c>
      <c r="C559" t="s">
        <v>24</v>
      </c>
      <c r="D559" t="s">
        <v>14</v>
      </c>
      <c r="E559" t="s">
        <v>41</v>
      </c>
      <c r="F559">
        <v>50</v>
      </c>
      <c r="G559" s="3">
        <v>84.19</v>
      </c>
      <c r="H559" s="3">
        <v>0</v>
      </c>
      <c r="I559" t="s">
        <v>24</v>
      </c>
      <c r="J559" t="s">
        <v>26</v>
      </c>
      <c r="K559" s="3">
        <f>IF(TablaDatosEmpresa[[#This Row],[Tipo_Movimiento]] = "Venta", -TablaDatosEmpresa[[#This Row],[Cantidad]] * TablaDatosEmpresa[[#This Row],[Precio_Venta_Unitario]], 0)</f>
        <v>0</v>
      </c>
      <c r="L559" s="3">
        <f>AVERAGEIF(TablaDatosEmpresa[Nombre_Producto],TablaDatosEmpresa[[#This Row],[Nombre_Producto]],TablaDatosEmpresa[Costo_Unitario])</f>
        <v>38.917210440456756</v>
      </c>
      <c r="M559" s="3">
        <f>IF(TablaDatosEmpresa[[#This Row],[Tipo_Movimiento]] = "Venta", -TablaDatosEmpresa[[#This Row],[Cantidad]] * TablaDatosEmpresa[[#This Row],[CosteAdquisicionPromedio]], 0)</f>
        <v>0</v>
      </c>
      <c r="N559" s="3">
        <f>TablaDatosEmpresa[[#This Row],[Ingresos]]-TablaDatosEmpresa[[#This Row],[Coste_Vemta]]</f>
        <v>0</v>
      </c>
    </row>
    <row r="560" spans="1:14" x14ac:dyDescent="0.3">
      <c r="A560">
        <v>559</v>
      </c>
      <c r="B560" s="1">
        <v>44643</v>
      </c>
      <c r="C560" t="s">
        <v>10</v>
      </c>
      <c r="D560" t="s">
        <v>32</v>
      </c>
      <c r="E560" t="s">
        <v>33</v>
      </c>
      <c r="F560">
        <v>-15</v>
      </c>
      <c r="G560" s="3">
        <v>0</v>
      </c>
      <c r="H560" s="3">
        <v>219.39</v>
      </c>
      <c r="I560" t="s">
        <v>10</v>
      </c>
      <c r="J560" t="s">
        <v>13</v>
      </c>
      <c r="K560" s="3">
        <f>IF(TablaDatosEmpresa[[#This Row],[Tipo_Movimiento]] = "Venta", -TablaDatosEmpresa[[#This Row],[Cantidad]] * TablaDatosEmpresa[[#This Row],[Precio_Venta_Unitario]], 0)</f>
        <v>3290.85</v>
      </c>
      <c r="L560" s="3">
        <f>AVERAGEIF(TablaDatosEmpresa[Nombre_Producto],TablaDatosEmpresa[[#This Row],[Nombre_Producto]],TablaDatosEmpresa[Costo_Unitario])</f>
        <v>54.214840425531932</v>
      </c>
      <c r="M560" s="3">
        <f>IF(TablaDatosEmpresa[[#This Row],[Tipo_Movimiento]] = "Venta", -TablaDatosEmpresa[[#This Row],[Cantidad]] * TablaDatosEmpresa[[#This Row],[CosteAdquisicionPromedio]], 0)</f>
        <v>813.22260638297894</v>
      </c>
      <c r="N560" s="3">
        <f>TablaDatosEmpresa[[#This Row],[Ingresos]]-TablaDatosEmpresa[[#This Row],[Coste_Vemta]]</f>
        <v>2477.627393617021</v>
      </c>
    </row>
    <row r="561" spans="1:14" x14ac:dyDescent="0.3">
      <c r="A561">
        <v>560</v>
      </c>
      <c r="B561" s="1">
        <v>44644</v>
      </c>
      <c r="C561" t="s">
        <v>10</v>
      </c>
      <c r="D561" t="s">
        <v>34</v>
      </c>
      <c r="E561" t="s">
        <v>45</v>
      </c>
      <c r="F561">
        <v>-27</v>
      </c>
      <c r="G561" s="3">
        <v>0</v>
      </c>
      <c r="H561" s="3">
        <v>351.17</v>
      </c>
      <c r="I561" t="s">
        <v>10</v>
      </c>
      <c r="J561" t="s">
        <v>15</v>
      </c>
      <c r="K561" s="3">
        <f>IF(TablaDatosEmpresa[[#This Row],[Tipo_Movimiento]] = "Venta", -TablaDatosEmpresa[[#This Row],[Cantidad]] * TablaDatosEmpresa[[#This Row],[Precio_Venta_Unitario]], 0)</f>
        <v>9481.59</v>
      </c>
      <c r="L561" s="3">
        <f>AVERAGEIF(TablaDatosEmpresa[Nombre_Producto],TablaDatosEmpresa[[#This Row],[Nombre_Producto]],TablaDatosEmpresa[Costo_Unitario])</f>
        <v>81.910562499999997</v>
      </c>
      <c r="M561" s="3">
        <f>IF(TablaDatosEmpresa[[#This Row],[Tipo_Movimiento]] = "Venta", -TablaDatosEmpresa[[#This Row],[Cantidad]] * TablaDatosEmpresa[[#This Row],[CosteAdquisicionPromedio]], 0)</f>
        <v>2211.5851874999998</v>
      </c>
      <c r="N561" s="3">
        <f>TablaDatosEmpresa[[#This Row],[Ingresos]]-TablaDatosEmpresa[[#This Row],[Coste_Vemta]]</f>
        <v>7270.0048125000003</v>
      </c>
    </row>
    <row r="562" spans="1:14" x14ac:dyDescent="0.3">
      <c r="A562">
        <v>561</v>
      </c>
      <c r="B562" s="1">
        <v>44644</v>
      </c>
      <c r="C562" t="s">
        <v>10</v>
      </c>
      <c r="D562" t="s">
        <v>19</v>
      </c>
      <c r="E562" t="s">
        <v>20</v>
      </c>
      <c r="F562">
        <v>-20</v>
      </c>
      <c r="G562" s="3">
        <v>0</v>
      </c>
      <c r="H562" s="3">
        <v>300.45</v>
      </c>
      <c r="I562" t="s">
        <v>10</v>
      </c>
      <c r="J562" t="s">
        <v>35</v>
      </c>
      <c r="K562" s="3">
        <f>IF(TablaDatosEmpresa[[#This Row],[Tipo_Movimiento]] = "Venta", -TablaDatosEmpresa[[#This Row],[Cantidad]] * TablaDatosEmpresa[[#This Row],[Precio_Venta_Unitario]], 0)</f>
        <v>6009</v>
      </c>
      <c r="L562" s="3">
        <f>AVERAGEIF(TablaDatosEmpresa[Nombre_Producto],TablaDatosEmpresa[[#This Row],[Nombre_Producto]],TablaDatosEmpresa[Costo_Unitario])</f>
        <v>66.956770642201846</v>
      </c>
      <c r="M562" s="3">
        <f>IF(TablaDatosEmpresa[[#This Row],[Tipo_Movimiento]] = "Venta", -TablaDatosEmpresa[[#This Row],[Cantidad]] * TablaDatosEmpresa[[#This Row],[CosteAdquisicionPromedio]], 0)</f>
        <v>1339.1354128440369</v>
      </c>
      <c r="N562" s="3">
        <f>TablaDatosEmpresa[[#This Row],[Ingresos]]-TablaDatosEmpresa[[#This Row],[Coste_Vemta]]</f>
        <v>4669.8645871559629</v>
      </c>
    </row>
    <row r="563" spans="1:14" x14ac:dyDescent="0.3">
      <c r="A563">
        <v>562</v>
      </c>
      <c r="B563" s="1">
        <v>44644</v>
      </c>
      <c r="C563" t="s">
        <v>10</v>
      </c>
      <c r="D563" t="s">
        <v>21</v>
      </c>
      <c r="E563" t="s">
        <v>22</v>
      </c>
      <c r="F563">
        <v>-43</v>
      </c>
      <c r="G563" s="3">
        <v>0</v>
      </c>
      <c r="H563" s="3">
        <v>59.46</v>
      </c>
      <c r="I563" t="s">
        <v>10</v>
      </c>
      <c r="J563" t="s">
        <v>23</v>
      </c>
      <c r="K563" s="3">
        <f>IF(TablaDatosEmpresa[[#This Row],[Tipo_Movimiento]] = "Venta", -TablaDatosEmpresa[[#This Row],[Cantidad]] * TablaDatosEmpresa[[#This Row],[Precio_Venta_Unitario]], 0)</f>
        <v>2556.7800000000002</v>
      </c>
      <c r="L563" s="3">
        <f>AVERAGEIF(TablaDatosEmpresa[Nombre_Producto],TablaDatosEmpresa[[#This Row],[Nombre_Producto]],TablaDatosEmpresa[Costo_Unitario])</f>
        <v>10.520482758620702</v>
      </c>
      <c r="M563" s="3">
        <f>IF(TablaDatosEmpresa[[#This Row],[Tipo_Movimiento]] = "Venta", -TablaDatosEmpresa[[#This Row],[Cantidad]] * TablaDatosEmpresa[[#This Row],[CosteAdquisicionPromedio]], 0)</f>
        <v>452.38075862069019</v>
      </c>
      <c r="N563" s="3">
        <f>TablaDatosEmpresa[[#This Row],[Ingresos]]-TablaDatosEmpresa[[#This Row],[Coste_Vemta]]</f>
        <v>2104.3992413793098</v>
      </c>
    </row>
    <row r="564" spans="1:14" x14ac:dyDescent="0.3">
      <c r="A564">
        <v>563</v>
      </c>
      <c r="B564" s="1">
        <v>44644</v>
      </c>
      <c r="C564" t="s">
        <v>10</v>
      </c>
      <c r="D564" t="s">
        <v>14</v>
      </c>
      <c r="E564" t="s">
        <v>41</v>
      </c>
      <c r="F564">
        <v>-46</v>
      </c>
      <c r="G564" s="3">
        <v>0</v>
      </c>
      <c r="H564" s="3">
        <v>159.18</v>
      </c>
      <c r="I564" t="s">
        <v>10</v>
      </c>
      <c r="J564" t="s">
        <v>13</v>
      </c>
      <c r="K564" s="3">
        <f>IF(TablaDatosEmpresa[[#This Row],[Tipo_Movimiento]] = "Venta", -TablaDatosEmpresa[[#This Row],[Cantidad]] * TablaDatosEmpresa[[#This Row],[Precio_Venta_Unitario]], 0)</f>
        <v>7322.2800000000007</v>
      </c>
      <c r="L564" s="3">
        <f>AVERAGEIF(TablaDatosEmpresa[Nombre_Producto],TablaDatosEmpresa[[#This Row],[Nombre_Producto]],TablaDatosEmpresa[Costo_Unitario])</f>
        <v>38.917210440456756</v>
      </c>
      <c r="M564" s="3">
        <f>IF(TablaDatosEmpresa[[#This Row],[Tipo_Movimiento]] = "Venta", -TablaDatosEmpresa[[#This Row],[Cantidad]] * TablaDatosEmpresa[[#This Row],[CosteAdquisicionPromedio]], 0)</f>
        <v>1790.1916802610108</v>
      </c>
      <c r="N564" s="3">
        <f>TablaDatosEmpresa[[#This Row],[Ingresos]]-TablaDatosEmpresa[[#This Row],[Coste_Vemta]]</f>
        <v>5532.0883197389903</v>
      </c>
    </row>
    <row r="565" spans="1:14" x14ac:dyDescent="0.3">
      <c r="A565">
        <v>564</v>
      </c>
      <c r="B565" s="1">
        <v>44644</v>
      </c>
      <c r="C565" t="s">
        <v>16</v>
      </c>
      <c r="D565" t="s">
        <v>17</v>
      </c>
      <c r="E565" t="s">
        <v>42</v>
      </c>
      <c r="F565">
        <v>79</v>
      </c>
      <c r="G565" s="3">
        <v>443.72</v>
      </c>
      <c r="H565" s="3">
        <v>0</v>
      </c>
      <c r="I565" t="s">
        <v>46</v>
      </c>
      <c r="J565" t="s">
        <v>18</v>
      </c>
      <c r="K565" s="3">
        <f>IF(TablaDatosEmpresa[[#This Row],[Tipo_Movimiento]] = "Venta", -TablaDatosEmpresa[[#This Row],[Cantidad]] * TablaDatosEmpresa[[#This Row],[Precio_Venta_Unitario]], 0)</f>
        <v>0</v>
      </c>
      <c r="L565" s="3">
        <f>AVERAGEIF(TablaDatosEmpresa[Nombre_Producto],TablaDatosEmpresa[[#This Row],[Nombre_Producto]],TablaDatosEmpresa[Costo_Unitario])</f>
        <v>206.67616747181975</v>
      </c>
      <c r="M565" s="3">
        <f>IF(TablaDatosEmpresa[[#This Row],[Tipo_Movimiento]] = "Venta", -TablaDatosEmpresa[[#This Row],[Cantidad]] * TablaDatosEmpresa[[#This Row],[CosteAdquisicionPromedio]], 0)</f>
        <v>0</v>
      </c>
      <c r="N565" s="3">
        <f>TablaDatosEmpresa[[#This Row],[Ingresos]]-TablaDatosEmpresa[[#This Row],[Coste_Vemta]]</f>
        <v>0</v>
      </c>
    </row>
    <row r="566" spans="1:14" x14ac:dyDescent="0.3">
      <c r="A566">
        <v>565</v>
      </c>
      <c r="B566" s="1">
        <v>44644</v>
      </c>
      <c r="C566" t="s">
        <v>24</v>
      </c>
      <c r="D566" t="s">
        <v>11</v>
      </c>
      <c r="E566" t="s">
        <v>12</v>
      </c>
      <c r="F566">
        <v>274</v>
      </c>
      <c r="G566" s="3">
        <v>64.87</v>
      </c>
      <c r="H566" s="3">
        <v>0</v>
      </c>
      <c r="I566" t="s">
        <v>24</v>
      </c>
      <c r="J566" t="s">
        <v>36</v>
      </c>
      <c r="K566" s="3">
        <f>IF(TablaDatosEmpresa[[#This Row],[Tipo_Movimiento]] = "Venta", -TablaDatosEmpresa[[#This Row],[Cantidad]] * TablaDatosEmpresa[[#This Row],[Precio_Venta_Unitario]], 0)</f>
        <v>0</v>
      </c>
      <c r="L566" s="3">
        <f>AVERAGEIF(TablaDatosEmpresa[Nombre_Producto],TablaDatosEmpresa[[#This Row],[Nombre_Producto]],TablaDatosEmpresa[Costo_Unitario])</f>
        <v>28.701865793780652</v>
      </c>
      <c r="M566" s="3">
        <f>IF(TablaDatosEmpresa[[#This Row],[Tipo_Movimiento]] = "Venta", -TablaDatosEmpresa[[#This Row],[Cantidad]] * TablaDatosEmpresa[[#This Row],[CosteAdquisicionPromedio]], 0)</f>
        <v>0</v>
      </c>
      <c r="N566" s="3">
        <f>TablaDatosEmpresa[[#This Row],[Ingresos]]-TablaDatosEmpresa[[#This Row],[Coste_Vemta]]</f>
        <v>0</v>
      </c>
    </row>
    <row r="567" spans="1:14" x14ac:dyDescent="0.3">
      <c r="A567">
        <v>566</v>
      </c>
      <c r="B567" s="1">
        <v>44644</v>
      </c>
      <c r="C567" t="s">
        <v>10</v>
      </c>
      <c r="D567" t="s">
        <v>27</v>
      </c>
      <c r="E567" t="s">
        <v>44</v>
      </c>
      <c r="F567">
        <v>-27</v>
      </c>
      <c r="G567" s="3">
        <v>0</v>
      </c>
      <c r="H567" s="3">
        <v>498.58</v>
      </c>
      <c r="I567" t="s">
        <v>10</v>
      </c>
      <c r="J567" t="s">
        <v>15</v>
      </c>
      <c r="K567" s="3">
        <f>IF(TablaDatosEmpresa[[#This Row],[Tipo_Movimiento]] = "Venta", -TablaDatosEmpresa[[#This Row],[Cantidad]] * TablaDatosEmpresa[[#This Row],[Precio_Venta_Unitario]], 0)</f>
        <v>13461.66</v>
      </c>
      <c r="L567" s="3">
        <f>AVERAGEIF(TablaDatosEmpresa[Nombre_Producto],TablaDatosEmpresa[[#This Row],[Nombre_Producto]],TablaDatosEmpresa[Costo_Unitario])</f>
        <v>111.99406451612904</v>
      </c>
      <c r="M567" s="3">
        <f>IF(TablaDatosEmpresa[[#This Row],[Tipo_Movimiento]] = "Venta", -TablaDatosEmpresa[[#This Row],[Cantidad]] * TablaDatosEmpresa[[#This Row],[CosteAdquisicionPromedio]], 0)</f>
        <v>3023.8397419354842</v>
      </c>
      <c r="N567" s="3">
        <f>TablaDatosEmpresa[[#This Row],[Ingresos]]-TablaDatosEmpresa[[#This Row],[Coste_Vemta]]</f>
        <v>10437.820258064516</v>
      </c>
    </row>
    <row r="568" spans="1:14" x14ac:dyDescent="0.3">
      <c r="A568">
        <v>567</v>
      </c>
      <c r="B568" s="1">
        <v>44645</v>
      </c>
      <c r="C568" t="s">
        <v>10</v>
      </c>
      <c r="D568" t="s">
        <v>11</v>
      </c>
      <c r="E568" t="s">
        <v>12</v>
      </c>
      <c r="F568">
        <v>-27</v>
      </c>
      <c r="G568" s="3">
        <v>0</v>
      </c>
      <c r="H568" s="3">
        <v>129.69999999999999</v>
      </c>
      <c r="I568" t="s">
        <v>10</v>
      </c>
      <c r="J568" t="s">
        <v>13</v>
      </c>
      <c r="K568" s="3">
        <f>IF(TablaDatosEmpresa[[#This Row],[Tipo_Movimiento]] = "Venta", -TablaDatosEmpresa[[#This Row],[Cantidad]] * TablaDatosEmpresa[[#This Row],[Precio_Venta_Unitario]], 0)</f>
        <v>3501.8999999999996</v>
      </c>
      <c r="L568" s="3">
        <f>AVERAGEIF(TablaDatosEmpresa[Nombre_Producto],TablaDatosEmpresa[[#This Row],[Nombre_Producto]],TablaDatosEmpresa[Costo_Unitario])</f>
        <v>28.701865793780652</v>
      </c>
      <c r="M568" s="3">
        <f>IF(TablaDatosEmpresa[[#This Row],[Tipo_Movimiento]] = "Venta", -TablaDatosEmpresa[[#This Row],[Cantidad]] * TablaDatosEmpresa[[#This Row],[CosteAdquisicionPromedio]], 0)</f>
        <v>774.95037643207763</v>
      </c>
      <c r="N568" s="3">
        <f>TablaDatosEmpresa[[#This Row],[Ingresos]]-TablaDatosEmpresa[[#This Row],[Coste_Vemta]]</f>
        <v>2726.9496235679221</v>
      </c>
    </row>
    <row r="569" spans="1:14" x14ac:dyDescent="0.3">
      <c r="A569">
        <v>568</v>
      </c>
      <c r="B569" s="1">
        <v>44645</v>
      </c>
      <c r="C569" t="s">
        <v>24</v>
      </c>
      <c r="D569" t="s">
        <v>25</v>
      </c>
      <c r="E569" t="s">
        <v>43</v>
      </c>
      <c r="F569">
        <v>242</v>
      </c>
      <c r="G569" s="3">
        <v>44.72</v>
      </c>
      <c r="H569" s="3">
        <v>0</v>
      </c>
      <c r="I569" t="s">
        <v>24</v>
      </c>
      <c r="J569" t="s">
        <v>28</v>
      </c>
      <c r="K569" s="3">
        <f>IF(TablaDatosEmpresa[[#This Row],[Tipo_Movimiento]] = "Venta", -TablaDatosEmpresa[[#This Row],[Cantidad]] * TablaDatosEmpresa[[#This Row],[Precio_Venta_Unitario]], 0)</f>
        <v>0</v>
      </c>
      <c r="L569" s="3">
        <f>AVERAGEIF(TablaDatosEmpresa[Nombre_Producto],TablaDatosEmpresa[[#This Row],[Nombre_Producto]],TablaDatosEmpresa[Costo_Unitario])</f>
        <v>18.458651685393257</v>
      </c>
      <c r="M569" s="3">
        <f>IF(TablaDatosEmpresa[[#This Row],[Tipo_Movimiento]] = "Venta", -TablaDatosEmpresa[[#This Row],[Cantidad]] * TablaDatosEmpresa[[#This Row],[CosteAdquisicionPromedio]], 0)</f>
        <v>0</v>
      </c>
      <c r="N569" s="3">
        <f>TablaDatosEmpresa[[#This Row],[Ingresos]]-TablaDatosEmpresa[[#This Row],[Coste_Vemta]]</f>
        <v>0</v>
      </c>
    </row>
    <row r="570" spans="1:14" x14ac:dyDescent="0.3">
      <c r="A570">
        <v>569</v>
      </c>
      <c r="B570" s="1">
        <v>44645</v>
      </c>
      <c r="C570" t="s">
        <v>24</v>
      </c>
      <c r="D570" t="s">
        <v>11</v>
      </c>
      <c r="E570" t="s">
        <v>12</v>
      </c>
      <c r="F570">
        <v>156</v>
      </c>
      <c r="G570" s="3">
        <v>65.3</v>
      </c>
      <c r="H570" s="3">
        <v>0</v>
      </c>
      <c r="I570" t="s">
        <v>24</v>
      </c>
      <c r="J570" t="s">
        <v>26</v>
      </c>
      <c r="K570" s="3">
        <f>IF(TablaDatosEmpresa[[#This Row],[Tipo_Movimiento]] = "Venta", -TablaDatosEmpresa[[#This Row],[Cantidad]] * TablaDatosEmpresa[[#This Row],[Precio_Venta_Unitario]], 0)</f>
        <v>0</v>
      </c>
      <c r="L570" s="3">
        <f>AVERAGEIF(TablaDatosEmpresa[Nombre_Producto],TablaDatosEmpresa[[#This Row],[Nombre_Producto]],TablaDatosEmpresa[Costo_Unitario])</f>
        <v>28.701865793780652</v>
      </c>
      <c r="M570" s="3">
        <f>IF(TablaDatosEmpresa[[#This Row],[Tipo_Movimiento]] = "Venta", -TablaDatosEmpresa[[#This Row],[Cantidad]] * TablaDatosEmpresa[[#This Row],[CosteAdquisicionPromedio]], 0)</f>
        <v>0</v>
      </c>
      <c r="N570" s="3">
        <f>TablaDatosEmpresa[[#This Row],[Ingresos]]-TablaDatosEmpresa[[#This Row],[Coste_Vemta]]</f>
        <v>0</v>
      </c>
    </row>
    <row r="571" spans="1:14" x14ac:dyDescent="0.3">
      <c r="A571">
        <v>570</v>
      </c>
      <c r="B571" s="1">
        <v>44645</v>
      </c>
      <c r="C571" t="s">
        <v>10</v>
      </c>
      <c r="D571" t="s">
        <v>21</v>
      </c>
      <c r="E571" t="s">
        <v>22</v>
      </c>
      <c r="F571">
        <v>-50</v>
      </c>
      <c r="G571" s="3">
        <v>0</v>
      </c>
      <c r="H571" s="3">
        <v>60.07</v>
      </c>
      <c r="I571" t="s">
        <v>10</v>
      </c>
      <c r="J571" t="s">
        <v>35</v>
      </c>
      <c r="K571" s="3">
        <f>IF(TablaDatosEmpresa[[#This Row],[Tipo_Movimiento]] = "Venta", -TablaDatosEmpresa[[#This Row],[Cantidad]] * TablaDatosEmpresa[[#This Row],[Precio_Venta_Unitario]], 0)</f>
        <v>3003.5</v>
      </c>
      <c r="L571" s="3">
        <f>AVERAGEIF(TablaDatosEmpresa[Nombre_Producto],TablaDatosEmpresa[[#This Row],[Nombre_Producto]],TablaDatosEmpresa[Costo_Unitario])</f>
        <v>10.520482758620702</v>
      </c>
      <c r="M571" s="3">
        <f>IF(TablaDatosEmpresa[[#This Row],[Tipo_Movimiento]] = "Venta", -TablaDatosEmpresa[[#This Row],[Cantidad]] * TablaDatosEmpresa[[#This Row],[CosteAdquisicionPromedio]], 0)</f>
        <v>526.02413793103506</v>
      </c>
      <c r="N571" s="3">
        <f>TablaDatosEmpresa[[#This Row],[Ingresos]]-TablaDatosEmpresa[[#This Row],[Coste_Vemta]]</f>
        <v>2477.4758620689649</v>
      </c>
    </row>
    <row r="572" spans="1:14" x14ac:dyDescent="0.3">
      <c r="A572">
        <v>571</v>
      </c>
      <c r="B572" s="1">
        <v>44645</v>
      </c>
      <c r="C572" t="s">
        <v>10</v>
      </c>
      <c r="D572" t="s">
        <v>17</v>
      </c>
      <c r="E572" t="s">
        <v>42</v>
      </c>
      <c r="F572">
        <v>-34</v>
      </c>
      <c r="G572" s="3">
        <v>0</v>
      </c>
      <c r="H572" s="3">
        <v>906.68</v>
      </c>
      <c r="I572" t="s">
        <v>10</v>
      </c>
      <c r="J572" t="s">
        <v>23</v>
      </c>
      <c r="K572" s="3">
        <f>IF(TablaDatosEmpresa[[#This Row],[Tipo_Movimiento]] = "Venta", -TablaDatosEmpresa[[#This Row],[Cantidad]] * TablaDatosEmpresa[[#This Row],[Precio_Venta_Unitario]], 0)</f>
        <v>30827.119999999999</v>
      </c>
      <c r="L572" s="3">
        <f>AVERAGEIF(TablaDatosEmpresa[Nombre_Producto],TablaDatosEmpresa[[#This Row],[Nombre_Producto]],TablaDatosEmpresa[Costo_Unitario])</f>
        <v>206.67616747181975</v>
      </c>
      <c r="M572" s="3">
        <f>IF(TablaDatosEmpresa[[#This Row],[Tipo_Movimiento]] = "Venta", -TablaDatosEmpresa[[#This Row],[Cantidad]] * TablaDatosEmpresa[[#This Row],[CosteAdquisicionPromedio]], 0)</f>
        <v>7026.9896940418712</v>
      </c>
      <c r="N572" s="3">
        <f>TablaDatosEmpresa[[#This Row],[Ingresos]]-TablaDatosEmpresa[[#This Row],[Coste_Vemta]]</f>
        <v>23800.130305958126</v>
      </c>
    </row>
    <row r="573" spans="1:14" x14ac:dyDescent="0.3">
      <c r="A573">
        <v>572</v>
      </c>
      <c r="B573" s="1">
        <v>44645</v>
      </c>
      <c r="C573" t="s">
        <v>10</v>
      </c>
      <c r="D573" t="s">
        <v>27</v>
      </c>
      <c r="E573" t="s">
        <v>44</v>
      </c>
      <c r="F573">
        <v>-17</v>
      </c>
      <c r="G573" s="3">
        <v>0</v>
      </c>
      <c r="H573" s="3">
        <v>504.97</v>
      </c>
      <c r="I573" t="s">
        <v>10</v>
      </c>
      <c r="J573" t="s">
        <v>23</v>
      </c>
      <c r="K573" s="3">
        <f>IF(TablaDatosEmpresa[[#This Row],[Tipo_Movimiento]] = "Venta", -TablaDatosEmpresa[[#This Row],[Cantidad]] * TablaDatosEmpresa[[#This Row],[Precio_Venta_Unitario]], 0)</f>
        <v>8584.49</v>
      </c>
      <c r="L573" s="3">
        <f>AVERAGEIF(TablaDatosEmpresa[Nombre_Producto],TablaDatosEmpresa[[#This Row],[Nombre_Producto]],TablaDatosEmpresa[Costo_Unitario])</f>
        <v>111.99406451612904</v>
      </c>
      <c r="M573" s="3">
        <f>IF(TablaDatosEmpresa[[#This Row],[Tipo_Movimiento]] = "Venta", -TablaDatosEmpresa[[#This Row],[Cantidad]] * TablaDatosEmpresa[[#This Row],[CosteAdquisicionPromedio]], 0)</f>
        <v>1903.8990967741938</v>
      </c>
      <c r="N573" s="3">
        <f>TablaDatosEmpresa[[#This Row],[Ingresos]]-TablaDatosEmpresa[[#This Row],[Coste_Vemta]]</f>
        <v>6680.590903225806</v>
      </c>
    </row>
    <row r="574" spans="1:14" x14ac:dyDescent="0.3">
      <c r="A574">
        <v>573</v>
      </c>
      <c r="B574" s="1">
        <v>44646</v>
      </c>
      <c r="C574" t="s">
        <v>24</v>
      </c>
      <c r="D574" t="s">
        <v>11</v>
      </c>
      <c r="E574" t="s">
        <v>12</v>
      </c>
      <c r="F574">
        <v>70</v>
      </c>
      <c r="G574" s="3">
        <v>66.53</v>
      </c>
      <c r="H574" s="3">
        <v>0</v>
      </c>
      <c r="I574" t="s">
        <v>24</v>
      </c>
      <c r="J574" t="s">
        <v>36</v>
      </c>
      <c r="K574" s="3">
        <f>IF(TablaDatosEmpresa[[#This Row],[Tipo_Movimiento]] = "Venta", -TablaDatosEmpresa[[#This Row],[Cantidad]] * TablaDatosEmpresa[[#This Row],[Precio_Venta_Unitario]], 0)</f>
        <v>0</v>
      </c>
      <c r="L574" s="3">
        <f>AVERAGEIF(TablaDatosEmpresa[Nombre_Producto],TablaDatosEmpresa[[#This Row],[Nombre_Producto]],TablaDatosEmpresa[Costo_Unitario])</f>
        <v>28.701865793780652</v>
      </c>
      <c r="M574" s="3">
        <f>IF(TablaDatosEmpresa[[#This Row],[Tipo_Movimiento]] = "Venta", -TablaDatosEmpresa[[#This Row],[Cantidad]] * TablaDatosEmpresa[[#This Row],[CosteAdquisicionPromedio]], 0)</f>
        <v>0</v>
      </c>
      <c r="N574" s="3">
        <f>TablaDatosEmpresa[[#This Row],[Ingresos]]-TablaDatosEmpresa[[#This Row],[Coste_Vemta]]</f>
        <v>0</v>
      </c>
    </row>
    <row r="575" spans="1:14" x14ac:dyDescent="0.3">
      <c r="A575">
        <v>574</v>
      </c>
      <c r="B575" s="1">
        <v>44646</v>
      </c>
      <c r="C575" t="s">
        <v>10</v>
      </c>
      <c r="D575" t="s">
        <v>29</v>
      </c>
      <c r="E575" t="s">
        <v>30</v>
      </c>
      <c r="F575">
        <v>-49</v>
      </c>
      <c r="G575" s="3">
        <v>0</v>
      </c>
      <c r="H575" s="3">
        <v>79.38</v>
      </c>
      <c r="I575" t="s">
        <v>10</v>
      </c>
      <c r="J575" t="s">
        <v>23</v>
      </c>
      <c r="K575" s="3">
        <f>IF(TablaDatosEmpresa[[#This Row],[Tipo_Movimiento]] = "Venta", -TablaDatosEmpresa[[#This Row],[Cantidad]] * TablaDatosEmpresa[[#This Row],[Precio_Venta_Unitario]], 0)</f>
        <v>3889.62</v>
      </c>
      <c r="L575" s="3">
        <f>AVERAGEIF(TablaDatosEmpresa[Nombre_Producto],TablaDatosEmpresa[[#This Row],[Nombre_Producto]],TablaDatosEmpresa[Costo_Unitario])</f>
        <v>15.49574137931034</v>
      </c>
      <c r="M575" s="3">
        <f>IF(TablaDatosEmpresa[[#This Row],[Tipo_Movimiento]] = "Venta", -TablaDatosEmpresa[[#This Row],[Cantidad]] * TablaDatosEmpresa[[#This Row],[CosteAdquisicionPromedio]], 0)</f>
        <v>759.29132758620665</v>
      </c>
      <c r="N575" s="3">
        <f>TablaDatosEmpresa[[#This Row],[Ingresos]]-TablaDatosEmpresa[[#This Row],[Coste_Vemta]]</f>
        <v>3130.3286724137934</v>
      </c>
    </row>
    <row r="576" spans="1:14" x14ac:dyDescent="0.3">
      <c r="A576">
        <v>575</v>
      </c>
      <c r="B576" s="1">
        <v>44646</v>
      </c>
      <c r="C576" t="s">
        <v>10</v>
      </c>
      <c r="D576" t="s">
        <v>19</v>
      </c>
      <c r="E576" t="s">
        <v>20</v>
      </c>
      <c r="F576">
        <v>-11</v>
      </c>
      <c r="G576" s="3">
        <v>0</v>
      </c>
      <c r="H576" s="3">
        <v>299.82</v>
      </c>
      <c r="I576" t="s">
        <v>10</v>
      </c>
      <c r="J576" t="s">
        <v>31</v>
      </c>
      <c r="K576" s="3">
        <f>IF(TablaDatosEmpresa[[#This Row],[Tipo_Movimiento]] = "Venta", -TablaDatosEmpresa[[#This Row],[Cantidad]] * TablaDatosEmpresa[[#This Row],[Precio_Venta_Unitario]], 0)</f>
        <v>3298.02</v>
      </c>
      <c r="L576" s="3">
        <f>AVERAGEIF(TablaDatosEmpresa[Nombre_Producto],TablaDatosEmpresa[[#This Row],[Nombre_Producto]],TablaDatosEmpresa[Costo_Unitario])</f>
        <v>66.956770642201846</v>
      </c>
      <c r="M576" s="3">
        <f>IF(TablaDatosEmpresa[[#This Row],[Tipo_Movimiento]] = "Venta", -TablaDatosEmpresa[[#This Row],[Cantidad]] * TablaDatosEmpresa[[#This Row],[CosteAdquisicionPromedio]], 0)</f>
        <v>736.52447706422026</v>
      </c>
      <c r="N576" s="3">
        <f>TablaDatosEmpresa[[#This Row],[Ingresos]]-TablaDatosEmpresa[[#This Row],[Coste_Vemta]]</f>
        <v>2561.4955229357797</v>
      </c>
    </row>
    <row r="577" spans="1:14" x14ac:dyDescent="0.3">
      <c r="A577">
        <v>576</v>
      </c>
      <c r="B577" s="1">
        <v>44646</v>
      </c>
      <c r="C577" t="s">
        <v>16</v>
      </c>
      <c r="D577" t="s">
        <v>17</v>
      </c>
      <c r="E577" t="s">
        <v>42</v>
      </c>
      <c r="F577">
        <v>22</v>
      </c>
      <c r="G577" s="3">
        <v>451.5</v>
      </c>
      <c r="H577" s="3">
        <v>0</v>
      </c>
      <c r="I577" t="s">
        <v>46</v>
      </c>
      <c r="J577" t="s">
        <v>18</v>
      </c>
      <c r="K577" s="3">
        <f>IF(TablaDatosEmpresa[[#This Row],[Tipo_Movimiento]] = "Venta", -TablaDatosEmpresa[[#This Row],[Cantidad]] * TablaDatosEmpresa[[#This Row],[Precio_Venta_Unitario]], 0)</f>
        <v>0</v>
      </c>
      <c r="L577" s="3">
        <f>AVERAGEIF(TablaDatosEmpresa[Nombre_Producto],TablaDatosEmpresa[[#This Row],[Nombre_Producto]],TablaDatosEmpresa[Costo_Unitario])</f>
        <v>206.67616747181975</v>
      </c>
      <c r="M577" s="3">
        <f>IF(TablaDatosEmpresa[[#This Row],[Tipo_Movimiento]] = "Venta", -TablaDatosEmpresa[[#This Row],[Cantidad]] * TablaDatosEmpresa[[#This Row],[CosteAdquisicionPromedio]], 0)</f>
        <v>0</v>
      </c>
      <c r="N577" s="3">
        <f>TablaDatosEmpresa[[#This Row],[Ingresos]]-TablaDatosEmpresa[[#This Row],[Coste_Vemta]]</f>
        <v>0</v>
      </c>
    </row>
    <row r="578" spans="1:14" x14ac:dyDescent="0.3">
      <c r="A578">
        <v>577</v>
      </c>
      <c r="B578" s="1">
        <v>44646</v>
      </c>
      <c r="C578" t="s">
        <v>24</v>
      </c>
      <c r="D578" t="s">
        <v>29</v>
      </c>
      <c r="E578" t="s">
        <v>30</v>
      </c>
      <c r="F578">
        <v>172</v>
      </c>
      <c r="G578" s="3">
        <v>35.75</v>
      </c>
      <c r="H578" s="3">
        <v>0</v>
      </c>
      <c r="I578" t="s">
        <v>24</v>
      </c>
      <c r="J578" t="s">
        <v>26</v>
      </c>
      <c r="K578" s="3">
        <f>IF(TablaDatosEmpresa[[#This Row],[Tipo_Movimiento]] = "Venta", -TablaDatosEmpresa[[#This Row],[Cantidad]] * TablaDatosEmpresa[[#This Row],[Precio_Venta_Unitario]], 0)</f>
        <v>0</v>
      </c>
      <c r="L578" s="3">
        <f>AVERAGEIF(TablaDatosEmpresa[Nombre_Producto],TablaDatosEmpresa[[#This Row],[Nombre_Producto]],TablaDatosEmpresa[Costo_Unitario])</f>
        <v>15.49574137931034</v>
      </c>
      <c r="M578" s="3">
        <f>IF(TablaDatosEmpresa[[#This Row],[Tipo_Movimiento]] = "Venta", -TablaDatosEmpresa[[#This Row],[Cantidad]] * TablaDatosEmpresa[[#This Row],[CosteAdquisicionPromedio]], 0)</f>
        <v>0</v>
      </c>
      <c r="N578" s="3">
        <f>TablaDatosEmpresa[[#This Row],[Ingresos]]-TablaDatosEmpresa[[#This Row],[Coste_Vemta]]</f>
        <v>0</v>
      </c>
    </row>
    <row r="579" spans="1:14" x14ac:dyDescent="0.3">
      <c r="A579">
        <v>578</v>
      </c>
      <c r="B579" s="1">
        <v>44646</v>
      </c>
      <c r="C579" t="s">
        <v>10</v>
      </c>
      <c r="D579" t="s">
        <v>11</v>
      </c>
      <c r="E579" t="s">
        <v>12</v>
      </c>
      <c r="F579">
        <v>-6</v>
      </c>
      <c r="G579" s="3">
        <v>0</v>
      </c>
      <c r="H579" s="3">
        <v>129.06</v>
      </c>
      <c r="I579" t="s">
        <v>10</v>
      </c>
      <c r="J579" t="s">
        <v>31</v>
      </c>
      <c r="K579" s="3">
        <f>IF(TablaDatosEmpresa[[#This Row],[Tipo_Movimiento]] = "Venta", -TablaDatosEmpresa[[#This Row],[Cantidad]] * TablaDatosEmpresa[[#This Row],[Precio_Venta_Unitario]], 0)</f>
        <v>774.36</v>
      </c>
      <c r="L579" s="3">
        <f>AVERAGEIF(TablaDatosEmpresa[Nombre_Producto],TablaDatosEmpresa[[#This Row],[Nombre_Producto]],TablaDatosEmpresa[Costo_Unitario])</f>
        <v>28.701865793780652</v>
      </c>
      <c r="M579" s="3">
        <f>IF(TablaDatosEmpresa[[#This Row],[Tipo_Movimiento]] = "Venta", -TablaDatosEmpresa[[#This Row],[Cantidad]] * TablaDatosEmpresa[[#This Row],[CosteAdquisicionPromedio]], 0)</f>
        <v>172.2111947626839</v>
      </c>
      <c r="N579" s="3">
        <f>TablaDatosEmpresa[[#This Row],[Ingresos]]-TablaDatosEmpresa[[#This Row],[Coste_Vemta]]</f>
        <v>602.14880523731608</v>
      </c>
    </row>
    <row r="580" spans="1:14" x14ac:dyDescent="0.3">
      <c r="A580">
        <v>579</v>
      </c>
      <c r="B580" s="1">
        <v>44646</v>
      </c>
      <c r="C580" t="s">
        <v>10</v>
      </c>
      <c r="D580" t="s">
        <v>25</v>
      </c>
      <c r="E580" t="s">
        <v>43</v>
      </c>
      <c r="F580">
        <v>-7</v>
      </c>
      <c r="G580" s="3">
        <v>0</v>
      </c>
      <c r="H580" s="3">
        <v>95.68</v>
      </c>
      <c r="I580" t="s">
        <v>10</v>
      </c>
      <c r="J580" t="s">
        <v>13</v>
      </c>
      <c r="K580" s="3">
        <f>IF(TablaDatosEmpresa[[#This Row],[Tipo_Movimiento]] = "Venta", -TablaDatosEmpresa[[#This Row],[Cantidad]] * TablaDatosEmpresa[[#This Row],[Precio_Venta_Unitario]], 0)</f>
        <v>669.76</v>
      </c>
      <c r="L580" s="3">
        <f>AVERAGEIF(TablaDatosEmpresa[Nombre_Producto],TablaDatosEmpresa[[#This Row],[Nombre_Producto]],TablaDatosEmpresa[Costo_Unitario])</f>
        <v>18.458651685393257</v>
      </c>
      <c r="M580" s="3">
        <f>IF(TablaDatosEmpresa[[#This Row],[Tipo_Movimiento]] = "Venta", -TablaDatosEmpresa[[#This Row],[Cantidad]] * TablaDatosEmpresa[[#This Row],[CosteAdquisicionPromedio]], 0)</f>
        <v>129.2105617977528</v>
      </c>
      <c r="N580" s="3">
        <f>TablaDatosEmpresa[[#This Row],[Ingresos]]-TablaDatosEmpresa[[#This Row],[Coste_Vemta]]</f>
        <v>540.54943820224719</v>
      </c>
    </row>
    <row r="581" spans="1:14" x14ac:dyDescent="0.3">
      <c r="A581">
        <v>580</v>
      </c>
      <c r="B581" s="1">
        <v>44647</v>
      </c>
      <c r="C581" t="s">
        <v>10</v>
      </c>
      <c r="D581" t="s">
        <v>21</v>
      </c>
      <c r="E581" t="s">
        <v>22</v>
      </c>
      <c r="F581">
        <v>-45</v>
      </c>
      <c r="G581" s="3">
        <v>0</v>
      </c>
      <c r="H581" s="3">
        <v>59.81</v>
      </c>
      <c r="I581" t="s">
        <v>10</v>
      </c>
      <c r="J581" t="s">
        <v>15</v>
      </c>
      <c r="K581" s="3">
        <f>IF(TablaDatosEmpresa[[#This Row],[Tipo_Movimiento]] = "Venta", -TablaDatosEmpresa[[#This Row],[Cantidad]] * TablaDatosEmpresa[[#This Row],[Precio_Venta_Unitario]], 0)</f>
        <v>2691.4500000000003</v>
      </c>
      <c r="L581" s="3">
        <f>AVERAGEIF(TablaDatosEmpresa[Nombre_Producto],TablaDatosEmpresa[[#This Row],[Nombre_Producto]],TablaDatosEmpresa[Costo_Unitario])</f>
        <v>10.520482758620702</v>
      </c>
      <c r="M581" s="3">
        <f>IF(TablaDatosEmpresa[[#This Row],[Tipo_Movimiento]] = "Venta", -TablaDatosEmpresa[[#This Row],[Cantidad]] * TablaDatosEmpresa[[#This Row],[CosteAdquisicionPromedio]], 0)</f>
        <v>473.42172413793156</v>
      </c>
      <c r="N581" s="3">
        <f>TablaDatosEmpresa[[#This Row],[Ingresos]]-TablaDatosEmpresa[[#This Row],[Coste_Vemta]]</f>
        <v>2218.0282758620688</v>
      </c>
    </row>
    <row r="582" spans="1:14" x14ac:dyDescent="0.3">
      <c r="A582">
        <v>581</v>
      </c>
      <c r="B582" s="1">
        <v>44647</v>
      </c>
      <c r="C582" t="s">
        <v>10</v>
      </c>
      <c r="D582" t="s">
        <v>11</v>
      </c>
      <c r="E582" t="s">
        <v>12</v>
      </c>
      <c r="F582">
        <v>-41</v>
      </c>
      <c r="G582" s="3">
        <v>0</v>
      </c>
      <c r="H582" s="3">
        <v>128.84</v>
      </c>
      <c r="I582" t="s">
        <v>10</v>
      </c>
      <c r="J582" t="s">
        <v>13</v>
      </c>
      <c r="K582" s="3">
        <f>IF(TablaDatosEmpresa[[#This Row],[Tipo_Movimiento]] = "Venta", -TablaDatosEmpresa[[#This Row],[Cantidad]] * TablaDatosEmpresa[[#This Row],[Precio_Venta_Unitario]], 0)</f>
        <v>5282.4400000000005</v>
      </c>
      <c r="L582" s="3">
        <f>AVERAGEIF(TablaDatosEmpresa[Nombre_Producto],TablaDatosEmpresa[[#This Row],[Nombre_Producto]],TablaDatosEmpresa[Costo_Unitario])</f>
        <v>28.701865793780652</v>
      </c>
      <c r="M582" s="3">
        <f>IF(TablaDatosEmpresa[[#This Row],[Tipo_Movimiento]] = "Venta", -TablaDatosEmpresa[[#This Row],[Cantidad]] * TablaDatosEmpresa[[#This Row],[CosteAdquisicionPromedio]], 0)</f>
        <v>1176.7764975450068</v>
      </c>
      <c r="N582" s="3">
        <f>TablaDatosEmpresa[[#This Row],[Ingresos]]-TablaDatosEmpresa[[#This Row],[Coste_Vemta]]</f>
        <v>4105.6635024549942</v>
      </c>
    </row>
    <row r="583" spans="1:14" x14ac:dyDescent="0.3">
      <c r="A583">
        <v>582</v>
      </c>
      <c r="B583" s="1">
        <v>44647</v>
      </c>
      <c r="C583" t="s">
        <v>24</v>
      </c>
      <c r="D583" t="s">
        <v>14</v>
      </c>
      <c r="E583" t="s">
        <v>41</v>
      </c>
      <c r="F583">
        <v>270</v>
      </c>
      <c r="G583" s="3">
        <v>86.51</v>
      </c>
      <c r="H583" s="3">
        <v>0</v>
      </c>
      <c r="I583" t="s">
        <v>24</v>
      </c>
      <c r="J583" t="s">
        <v>26</v>
      </c>
      <c r="K583" s="3">
        <f>IF(TablaDatosEmpresa[[#This Row],[Tipo_Movimiento]] = "Venta", -TablaDatosEmpresa[[#This Row],[Cantidad]] * TablaDatosEmpresa[[#This Row],[Precio_Venta_Unitario]], 0)</f>
        <v>0</v>
      </c>
      <c r="L583" s="3">
        <f>AVERAGEIF(TablaDatosEmpresa[Nombre_Producto],TablaDatosEmpresa[[#This Row],[Nombre_Producto]],TablaDatosEmpresa[Costo_Unitario])</f>
        <v>38.917210440456756</v>
      </c>
      <c r="M583" s="3">
        <f>IF(TablaDatosEmpresa[[#This Row],[Tipo_Movimiento]] = "Venta", -TablaDatosEmpresa[[#This Row],[Cantidad]] * TablaDatosEmpresa[[#This Row],[CosteAdquisicionPromedio]], 0)</f>
        <v>0</v>
      </c>
      <c r="N583" s="3">
        <f>TablaDatosEmpresa[[#This Row],[Ingresos]]-TablaDatosEmpresa[[#This Row],[Coste_Vemta]]</f>
        <v>0</v>
      </c>
    </row>
    <row r="584" spans="1:14" x14ac:dyDescent="0.3">
      <c r="A584">
        <v>583</v>
      </c>
      <c r="B584" s="1">
        <v>44647</v>
      </c>
      <c r="C584" t="s">
        <v>24</v>
      </c>
      <c r="D584" t="s">
        <v>11</v>
      </c>
      <c r="E584" t="s">
        <v>12</v>
      </c>
      <c r="F584">
        <v>281</v>
      </c>
      <c r="G584" s="3">
        <v>65.73</v>
      </c>
      <c r="H584" s="3">
        <v>0</v>
      </c>
      <c r="I584" t="s">
        <v>24</v>
      </c>
      <c r="J584" t="s">
        <v>37</v>
      </c>
      <c r="K584" s="3">
        <f>IF(TablaDatosEmpresa[[#This Row],[Tipo_Movimiento]] = "Venta", -TablaDatosEmpresa[[#This Row],[Cantidad]] * TablaDatosEmpresa[[#This Row],[Precio_Venta_Unitario]], 0)</f>
        <v>0</v>
      </c>
      <c r="L584" s="3">
        <f>AVERAGEIF(TablaDatosEmpresa[Nombre_Producto],TablaDatosEmpresa[[#This Row],[Nombre_Producto]],TablaDatosEmpresa[Costo_Unitario])</f>
        <v>28.701865793780652</v>
      </c>
      <c r="M584" s="3">
        <f>IF(TablaDatosEmpresa[[#This Row],[Tipo_Movimiento]] = "Venta", -TablaDatosEmpresa[[#This Row],[Cantidad]] * TablaDatosEmpresa[[#This Row],[CosteAdquisicionPromedio]], 0)</f>
        <v>0</v>
      </c>
      <c r="N584" s="3">
        <f>TablaDatosEmpresa[[#This Row],[Ingresos]]-TablaDatosEmpresa[[#This Row],[Coste_Vemta]]</f>
        <v>0</v>
      </c>
    </row>
    <row r="585" spans="1:14" x14ac:dyDescent="0.3">
      <c r="A585">
        <v>584</v>
      </c>
      <c r="B585" s="1">
        <v>44647</v>
      </c>
      <c r="C585" t="s">
        <v>10</v>
      </c>
      <c r="D585" t="s">
        <v>17</v>
      </c>
      <c r="E585" t="s">
        <v>42</v>
      </c>
      <c r="F585">
        <v>-32</v>
      </c>
      <c r="G585" s="3">
        <v>0</v>
      </c>
      <c r="H585" s="3">
        <v>901.22</v>
      </c>
      <c r="I585" t="s">
        <v>10</v>
      </c>
      <c r="J585" t="s">
        <v>23</v>
      </c>
      <c r="K585" s="3">
        <f>IF(TablaDatosEmpresa[[#This Row],[Tipo_Movimiento]] = "Venta", -TablaDatosEmpresa[[#This Row],[Cantidad]] * TablaDatosEmpresa[[#This Row],[Precio_Venta_Unitario]], 0)</f>
        <v>28839.040000000001</v>
      </c>
      <c r="L585" s="3">
        <f>AVERAGEIF(TablaDatosEmpresa[Nombre_Producto],TablaDatosEmpresa[[#This Row],[Nombre_Producto]],TablaDatosEmpresa[Costo_Unitario])</f>
        <v>206.67616747181975</v>
      </c>
      <c r="M585" s="3">
        <f>IF(TablaDatosEmpresa[[#This Row],[Tipo_Movimiento]] = "Venta", -TablaDatosEmpresa[[#This Row],[Cantidad]] * TablaDatosEmpresa[[#This Row],[CosteAdquisicionPromedio]], 0)</f>
        <v>6613.6373590982321</v>
      </c>
      <c r="N585" s="3">
        <f>TablaDatosEmpresa[[#This Row],[Ingresos]]-TablaDatosEmpresa[[#This Row],[Coste_Vemta]]</f>
        <v>22225.402640901768</v>
      </c>
    </row>
    <row r="586" spans="1:14" x14ac:dyDescent="0.3">
      <c r="A586">
        <v>585</v>
      </c>
      <c r="B586" s="1">
        <v>44647</v>
      </c>
      <c r="C586" t="s">
        <v>24</v>
      </c>
      <c r="D586" t="s">
        <v>11</v>
      </c>
      <c r="E586" t="s">
        <v>12</v>
      </c>
      <c r="F586">
        <v>187</v>
      </c>
      <c r="G586" s="3">
        <v>65.13</v>
      </c>
      <c r="H586" s="3">
        <v>0</v>
      </c>
      <c r="I586" t="s">
        <v>24</v>
      </c>
      <c r="J586" t="s">
        <v>26</v>
      </c>
      <c r="K586" s="3">
        <f>IF(TablaDatosEmpresa[[#This Row],[Tipo_Movimiento]] = "Venta", -TablaDatosEmpresa[[#This Row],[Cantidad]] * TablaDatosEmpresa[[#This Row],[Precio_Venta_Unitario]], 0)</f>
        <v>0</v>
      </c>
      <c r="L586" s="3">
        <f>AVERAGEIF(TablaDatosEmpresa[Nombre_Producto],TablaDatosEmpresa[[#This Row],[Nombre_Producto]],TablaDatosEmpresa[Costo_Unitario])</f>
        <v>28.701865793780652</v>
      </c>
      <c r="M586" s="3">
        <f>IF(TablaDatosEmpresa[[#This Row],[Tipo_Movimiento]] = "Venta", -TablaDatosEmpresa[[#This Row],[Cantidad]] * TablaDatosEmpresa[[#This Row],[CosteAdquisicionPromedio]], 0)</f>
        <v>0</v>
      </c>
      <c r="N586" s="3">
        <f>TablaDatosEmpresa[[#This Row],[Ingresos]]-TablaDatosEmpresa[[#This Row],[Coste_Vemta]]</f>
        <v>0</v>
      </c>
    </row>
    <row r="587" spans="1:14" x14ac:dyDescent="0.3">
      <c r="A587">
        <v>586</v>
      </c>
      <c r="B587" s="1">
        <v>44647</v>
      </c>
      <c r="C587" t="s">
        <v>10</v>
      </c>
      <c r="D587" t="s">
        <v>32</v>
      </c>
      <c r="E587" t="s">
        <v>33</v>
      </c>
      <c r="F587">
        <v>-14</v>
      </c>
      <c r="G587" s="3">
        <v>0</v>
      </c>
      <c r="H587" s="3">
        <v>219.93</v>
      </c>
      <c r="I587" t="s">
        <v>10</v>
      </c>
      <c r="J587" t="s">
        <v>15</v>
      </c>
      <c r="K587" s="3">
        <f>IF(TablaDatosEmpresa[[#This Row],[Tipo_Movimiento]] = "Venta", -TablaDatosEmpresa[[#This Row],[Cantidad]] * TablaDatosEmpresa[[#This Row],[Precio_Venta_Unitario]], 0)</f>
        <v>3079.02</v>
      </c>
      <c r="L587" s="3">
        <f>AVERAGEIF(TablaDatosEmpresa[Nombre_Producto],TablaDatosEmpresa[[#This Row],[Nombre_Producto]],TablaDatosEmpresa[Costo_Unitario])</f>
        <v>54.214840425531932</v>
      </c>
      <c r="M587" s="3">
        <f>IF(TablaDatosEmpresa[[#This Row],[Tipo_Movimiento]] = "Venta", -TablaDatosEmpresa[[#This Row],[Cantidad]] * TablaDatosEmpresa[[#This Row],[CosteAdquisicionPromedio]], 0)</f>
        <v>759.00776595744708</v>
      </c>
      <c r="N587" s="3">
        <f>TablaDatosEmpresa[[#This Row],[Ingresos]]-TablaDatosEmpresa[[#This Row],[Coste_Vemta]]</f>
        <v>2320.0122340425528</v>
      </c>
    </row>
    <row r="588" spans="1:14" x14ac:dyDescent="0.3">
      <c r="A588">
        <v>587</v>
      </c>
      <c r="B588" s="1">
        <v>44648</v>
      </c>
      <c r="C588" t="s">
        <v>10</v>
      </c>
      <c r="D588" t="s">
        <v>29</v>
      </c>
      <c r="E588" t="s">
        <v>30</v>
      </c>
      <c r="F588">
        <v>-18</v>
      </c>
      <c r="G588" s="3">
        <v>0</v>
      </c>
      <c r="H588" s="3">
        <v>80.77</v>
      </c>
      <c r="I588" t="s">
        <v>10</v>
      </c>
      <c r="J588" t="s">
        <v>31</v>
      </c>
      <c r="K588" s="3">
        <f>IF(TablaDatosEmpresa[[#This Row],[Tipo_Movimiento]] = "Venta", -TablaDatosEmpresa[[#This Row],[Cantidad]] * TablaDatosEmpresa[[#This Row],[Precio_Venta_Unitario]], 0)</f>
        <v>1453.86</v>
      </c>
      <c r="L588" s="3">
        <f>AVERAGEIF(TablaDatosEmpresa[Nombre_Producto],TablaDatosEmpresa[[#This Row],[Nombre_Producto]],TablaDatosEmpresa[Costo_Unitario])</f>
        <v>15.49574137931034</v>
      </c>
      <c r="M588" s="3">
        <f>IF(TablaDatosEmpresa[[#This Row],[Tipo_Movimiento]] = "Venta", -TablaDatosEmpresa[[#This Row],[Cantidad]] * TablaDatosEmpresa[[#This Row],[CosteAdquisicionPromedio]], 0)</f>
        <v>278.92334482758611</v>
      </c>
      <c r="N588" s="3">
        <f>TablaDatosEmpresa[[#This Row],[Ingresos]]-TablaDatosEmpresa[[#This Row],[Coste_Vemta]]</f>
        <v>1174.9366551724138</v>
      </c>
    </row>
    <row r="589" spans="1:14" x14ac:dyDescent="0.3">
      <c r="A589">
        <v>588</v>
      </c>
      <c r="B589" s="1">
        <v>44648</v>
      </c>
      <c r="C589" t="s">
        <v>10</v>
      </c>
      <c r="D589" t="s">
        <v>32</v>
      </c>
      <c r="E589" t="s">
        <v>33</v>
      </c>
      <c r="F589">
        <v>-11</v>
      </c>
      <c r="G589" s="3">
        <v>0</v>
      </c>
      <c r="H589" s="3">
        <v>220.34</v>
      </c>
      <c r="I589" t="s">
        <v>10</v>
      </c>
      <c r="J589" t="s">
        <v>31</v>
      </c>
      <c r="K589" s="3">
        <f>IF(TablaDatosEmpresa[[#This Row],[Tipo_Movimiento]] = "Venta", -TablaDatosEmpresa[[#This Row],[Cantidad]] * TablaDatosEmpresa[[#This Row],[Precio_Venta_Unitario]], 0)</f>
        <v>2423.7400000000002</v>
      </c>
      <c r="L589" s="3">
        <f>AVERAGEIF(TablaDatosEmpresa[Nombre_Producto],TablaDatosEmpresa[[#This Row],[Nombre_Producto]],TablaDatosEmpresa[Costo_Unitario])</f>
        <v>54.214840425531932</v>
      </c>
      <c r="M589" s="3">
        <f>IF(TablaDatosEmpresa[[#This Row],[Tipo_Movimiento]] = "Venta", -TablaDatosEmpresa[[#This Row],[Cantidad]] * TablaDatosEmpresa[[#This Row],[CosteAdquisicionPromedio]], 0)</f>
        <v>596.36324468085127</v>
      </c>
      <c r="N589" s="3">
        <f>TablaDatosEmpresa[[#This Row],[Ingresos]]-TablaDatosEmpresa[[#This Row],[Coste_Vemta]]</f>
        <v>1827.376755319149</v>
      </c>
    </row>
    <row r="590" spans="1:14" x14ac:dyDescent="0.3">
      <c r="A590">
        <v>589</v>
      </c>
      <c r="B590" s="1">
        <v>44648</v>
      </c>
      <c r="C590" t="s">
        <v>16</v>
      </c>
      <c r="D590" t="s">
        <v>17</v>
      </c>
      <c r="E590" t="s">
        <v>42</v>
      </c>
      <c r="F590">
        <v>88</v>
      </c>
      <c r="G590" s="3">
        <v>455.69</v>
      </c>
      <c r="H590" s="3">
        <v>0</v>
      </c>
      <c r="I590" t="s">
        <v>46</v>
      </c>
      <c r="J590" t="s">
        <v>18</v>
      </c>
      <c r="K590" s="3">
        <f>IF(TablaDatosEmpresa[[#This Row],[Tipo_Movimiento]] = "Venta", -TablaDatosEmpresa[[#This Row],[Cantidad]] * TablaDatosEmpresa[[#This Row],[Precio_Venta_Unitario]], 0)</f>
        <v>0</v>
      </c>
      <c r="L590" s="3">
        <f>AVERAGEIF(TablaDatosEmpresa[Nombre_Producto],TablaDatosEmpresa[[#This Row],[Nombre_Producto]],TablaDatosEmpresa[Costo_Unitario])</f>
        <v>206.67616747181975</v>
      </c>
      <c r="M590" s="3">
        <f>IF(TablaDatosEmpresa[[#This Row],[Tipo_Movimiento]] = "Venta", -TablaDatosEmpresa[[#This Row],[Cantidad]] * TablaDatosEmpresa[[#This Row],[CosteAdquisicionPromedio]], 0)</f>
        <v>0</v>
      </c>
      <c r="N590" s="3">
        <f>TablaDatosEmpresa[[#This Row],[Ingresos]]-TablaDatosEmpresa[[#This Row],[Coste_Vemta]]</f>
        <v>0</v>
      </c>
    </row>
    <row r="591" spans="1:14" x14ac:dyDescent="0.3">
      <c r="A591">
        <v>590</v>
      </c>
      <c r="B591" s="1">
        <v>44648</v>
      </c>
      <c r="C591" t="s">
        <v>10</v>
      </c>
      <c r="D591" t="s">
        <v>25</v>
      </c>
      <c r="E591" t="s">
        <v>43</v>
      </c>
      <c r="F591">
        <v>-17</v>
      </c>
      <c r="G591" s="3">
        <v>0</v>
      </c>
      <c r="H591" s="3">
        <v>95.34</v>
      </c>
      <c r="I591" t="s">
        <v>10</v>
      </c>
      <c r="J591" t="s">
        <v>23</v>
      </c>
      <c r="K591" s="3">
        <f>IF(TablaDatosEmpresa[[#This Row],[Tipo_Movimiento]] = "Venta", -TablaDatosEmpresa[[#This Row],[Cantidad]] * TablaDatosEmpresa[[#This Row],[Precio_Venta_Unitario]], 0)</f>
        <v>1620.78</v>
      </c>
      <c r="L591" s="3">
        <f>AVERAGEIF(TablaDatosEmpresa[Nombre_Producto],TablaDatosEmpresa[[#This Row],[Nombre_Producto]],TablaDatosEmpresa[Costo_Unitario])</f>
        <v>18.458651685393257</v>
      </c>
      <c r="M591" s="3">
        <f>IF(TablaDatosEmpresa[[#This Row],[Tipo_Movimiento]] = "Venta", -TablaDatosEmpresa[[#This Row],[Cantidad]] * TablaDatosEmpresa[[#This Row],[CosteAdquisicionPromedio]], 0)</f>
        <v>313.79707865168535</v>
      </c>
      <c r="N591" s="3">
        <f>TablaDatosEmpresa[[#This Row],[Ingresos]]-TablaDatosEmpresa[[#This Row],[Coste_Vemta]]</f>
        <v>1306.9829213483147</v>
      </c>
    </row>
    <row r="592" spans="1:14" x14ac:dyDescent="0.3">
      <c r="A592">
        <v>591</v>
      </c>
      <c r="B592" s="1">
        <v>44648</v>
      </c>
      <c r="C592" t="s">
        <v>24</v>
      </c>
      <c r="D592" t="s">
        <v>34</v>
      </c>
      <c r="E592" t="s">
        <v>45</v>
      </c>
      <c r="F592">
        <v>77</v>
      </c>
      <c r="G592" s="3">
        <v>178.7</v>
      </c>
      <c r="H592" s="3">
        <v>0</v>
      </c>
      <c r="I592" t="s">
        <v>24</v>
      </c>
      <c r="J592" t="s">
        <v>26</v>
      </c>
      <c r="K592" s="3">
        <f>IF(TablaDatosEmpresa[[#This Row],[Tipo_Movimiento]] = "Venta", -TablaDatosEmpresa[[#This Row],[Cantidad]] * TablaDatosEmpresa[[#This Row],[Precio_Venta_Unitario]], 0)</f>
        <v>0</v>
      </c>
      <c r="L592" s="3">
        <f>AVERAGEIF(TablaDatosEmpresa[Nombre_Producto],TablaDatosEmpresa[[#This Row],[Nombre_Producto]],TablaDatosEmpresa[Costo_Unitario])</f>
        <v>81.910562499999997</v>
      </c>
      <c r="M592" s="3">
        <f>IF(TablaDatosEmpresa[[#This Row],[Tipo_Movimiento]] = "Venta", -TablaDatosEmpresa[[#This Row],[Cantidad]] * TablaDatosEmpresa[[#This Row],[CosteAdquisicionPromedio]], 0)</f>
        <v>0</v>
      </c>
      <c r="N592" s="3">
        <f>TablaDatosEmpresa[[#This Row],[Ingresos]]-TablaDatosEmpresa[[#This Row],[Coste_Vemta]]</f>
        <v>0</v>
      </c>
    </row>
    <row r="593" spans="1:14" x14ac:dyDescent="0.3">
      <c r="A593">
        <v>592</v>
      </c>
      <c r="B593" s="1">
        <v>44648</v>
      </c>
      <c r="C593" t="s">
        <v>16</v>
      </c>
      <c r="D593" t="s">
        <v>19</v>
      </c>
      <c r="E593" t="s">
        <v>20</v>
      </c>
      <c r="F593">
        <v>46</v>
      </c>
      <c r="G593" s="3">
        <v>148.61000000000001</v>
      </c>
      <c r="H593" s="3">
        <v>0</v>
      </c>
      <c r="I593" t="s">
        <v>46</v>
      </c>
      <c r="J593" t="s">
        <v>18</v>
      </c>
      <c r="K593" s="3">
        <f>IF(TablaDatosEmpresa[[#This Row],[Tipo_Movimiento]] = "Venta", -TablaDatosEmpresa[[#This Row],[Cantidad]] * TablaDatosEmpresa[[#This Row],[Precio_Venta_Unitario]], 0)</f>
        <v>0</v>
      </c>
      <c r="L593" s="3">
        <f>AVERAGEIF(TablaDatosEmpresa[Nombre_Producto],TablaDatosEmpresa[[#This Row],[Nombre_Producto]],TablaDatosEmpresa[Costo_Unitario])</f>
        <v>66.956770642201846</v>
      </c>
      <c r="M593" s="3">
        <f>IF(TablaDatosEmpresa[[#This Row],[Tipo_Movimiento]] = "Venta", -TablaDatosEmpresa[[#This Row],[Cantidad]] * TablaDatosEmpresa[[#This Row],[CosteAdquisicionPromedio]], 0)</f>
        <v>0</v>
      </c>
      <c r="N593" s="3">
        <f>TablaDatosEmpresa[[#This Row],[Ingresos]]-TablaDatosEmpresa[[#This Row],[Coste_Vemta]]</f>
        <v>0</v>
      </c>
    </row>
    <row r="594" spans="1:14" x14ac:dyDescent="0.3">
      <c r="A594">
        <v>593</v>
      </c>
      <c r="B594" s="1">
        <v>44648</v>
      </c>
      <c r="C594" t="s">
        <v>10</v>
      </c>
      <c r="D594" t="s">
        <v>27</v>
      </c>
      <c r="E594" t="s">
        <v>44</v>
      </c>
      <c r="F594">
        <v>-35</v>
      </c>
      <c r="G594" s="3">
        <v>0</v>
      </c>
      <c r="H594" s="3">
        <v>495.45</v>
      </c>
      <c r="I594" t="s">
        <v>10</v>
      </c>
      <c r="J594" t="s">
        <v>13</v>
      </c>
      <c r="K594" s="3">
        <f>IF(TablaDatosEmpresa[[#This Row],[Tipo_Movimiento]] = "Venta", -TablaDatosEmpresa[[#This Row],[Cantidad]] * TablaDatosEmpresa[[#This Row],[Precio_Venta_Unitario]], 0)</f>
        <v>17340.75</v>
      </c>
      <c r="L594" s="3">
        <f>AVERAGEIF(TablaDatosEmpresa[Nombre_Producto],TablaDatosEmpresa[[#This Row],[Nombre_Producto]],TablaDatosEmpresa[Costo_Unitario])</f>
        <v>111.99406451612904</v>
      </c>
      <c r="M594" s="3">
        <f>IF(TablaDatosEmpresa[[#This Row],[Tipo_Movimiento]] = "Venta", -TablaDatosEmpresa[[#This Row],[Cantidad]] * TablaDatosEmpresa[[#This Row],[CosteAdquisicionPromedio]], 0)</f>
        <v>3919.7922580645163</v>
      </c>
      <c r="N594" s="3">
        <f>TablaDatosEmpresa[[#This Row],[Ingresos]]-TablaDatosEmpresa[[#This Row],[Coste_Vemta]]</f>
        <v>13420.957741935483</v>
      </c>
    </row>
    <row r="595" spans="1:14" x14ac:dyDescent="0.3">
      <c r="A595">
        <v>594</v>
      </c>
      <c r="B595" s="1">
        <v>44649</v>
      </c>
      <c r="C595" t="s">
        <v>24</v>
      </c>
      <c r="D595" t="s">
        <v>32</v>
      </c>
      <c r="E595" t="s">
        <v>33</v>
      </c>
      <c r="F595">
        <v>125</v>
      </c>
      <c r="G595" s="3">
        <v>120.32</v>
      </c>
      <c r="H595" s="3">
        <v>0</v>
      </c>
      <c r="I595" t="s">
        <v>24</v>
      </c>
      <c r="J595" t="s">
        <v>26</v>
      </c>
      <c r="K595" s="3">
        <f>IF(TablaDatosEmpresa[[#This Row],[Tipo_Movimiento]] = "Venta", -TablaDatosEmpresa[[#This Row],[Cantidad]] * TablaDatosEmpresa[[#This Row],[Precio_Venta_Unitario]], 0)</f>
        <v>0</v>
      </c>
      <c r="L595" s="3">
        <f>AVERAGEIF(TablaDatosEmpresa[Nombre_Producto],TablaDatosEmpresa[[#This Row],[Nombre_Producto]],TablaDatosEmpresa[Costo_Unitario])</f>
        <v>54.214840425531932</v>
      </c>
      <c r="M595" s="3">
        <f>IF(TablaDatosEmpresa[[#This Row],[Tipo_Movimiento]] = "Venta", -TablaDatosEmpresa[[#This Row],[Cantidad]] * TablaDatosEmpresa[[#This Row],[CosteAdquisicionPromedio]], 0)</f>
        <v>0</v>
      </c>
      <c r="N595" s="3">
        <f>TablaDatosEmpresa[[#This Row],[Ingresos]]-TablaDatosEmpresa[[#This Row],[Coste_Vemta]]</f>
        <v>0</v>
      </c>
    </row>
    <row r="596" spans="1:14" x14ac:dyDescent="0.3">
      <c r="A596">
        <v>595</v>
      </c>
      <c r="B596" s="1">
        <v>44649</v>
      </c>
      <c r="C596" t="s">
        <v>24</v>
      </c>
      <c r="D596" t="s">
        <v>14</v>
      </c>
      <c r="E596" t="s">
        <v>41</v>
      </c>
      <c r="F596">
        <v>256</v>
      </c>
      <c r="G596" s="3">
        <v>84.26</v>
      </c>
      <c r="H596" s="3">
        <v>0</v>
      </c>
      <c r="I596" t="s">
        <v>24</v>
      </c>
      <c r="J596" t="s">
        <v>37</v>
      </c>
      <c r="K596" s="3">
        <f>IF(TablaDatosEmpresa[[#This Row],[Tipo_Movimiento]] = "Venta", -TablaDatosEmpresa[[#This Row],[Cantidad]] * TablaDatosEmpresa[[#This Row],[Precio_Venta_Unitario]], 0)</f>
        <v>0</v>
      </c>
      <c r="L596" s="3">
        <f>AVERAGEIF(TablaDatosEmpresa[Nombre_Producto],TablaDatosEmpresa[[#This Row],[Nombre_Producto]],TablaDatosEmpresa[Costo_Unitario])</f>
        <v>38.917210440456756</v>
      </c>
      <c r="M596" s="3">
        <f>IF(TablaDatosEmpresa[[#This Row],[Tipo_Movimiento]] = "Venta", -TablaDatosEmpresa[[#This Row],[Cantidad]] * TablaDatosEmpresa[[#This Row],[CosteAdquisicionPromedio]], 0)</f>
        <v>0</v>
      </c>
      <c r="N596" s="3">
        <f>TablaDatosEmpresa[[#This Row],[Ingresos]]-TablaDatosEmpresa[[#This Row],[Coste_Vemta]]</f>
        <v>0</v>
      </c>
    </row>
    <row r="597" spans="1:14" x14ac:dyDescent="0.3">
      <c r="A597">
        <v>596</v>
      </c>
      <c r="B597" s="1">
        <v>44649</v>
      </c>
      <c r="C597" t="s">
        <v>16</v>
      </c>
      <c r="D597" t="s">
        <v>19</v>
      </c>
      <c r="E597" t="s">
        <v>20</v>
      </c>
      <c r="F597">
        <v>99</v>
      </c>
      <c r="G597" s="3">
        <v>147.44</v>
      </c>
      <c r="H597" s="3">
        <v>0</v>
      </c>
      <c r="I597" t="s">
        <v>46</v>
      </c>
      <c r="J597" t="s">
        <v>18</v>
      </c>
      <c r="K597" s="3">
        <f>IF(TablaDatosEmpresa[[#This Row],[Tipo_Movimiento]] = "Venta", -TablaDatosEmpresa[[#This Row],[Cantidad]] * TablaDatosEmpresa[[#This Row],[Precio_Venta_Unitario]], 0)</f>
        <v>0</v>
      </c>
      <c r="L597" s="3">
        <f>AVERAGEIF(TablaDatosEmpresa[Nombre_Producto],TablaDatosEmpresa[[#This Row],[Nombre_Producto]],TablaDatosEmpresa[Costo_Unitario])</f>
        <v>66.956770642201846</v>
      </c>
      <c r="M597" s="3">
        <f>IF(TablaDatosEmpresa[[#This Row],[Tipo_Movimiento]] = "Venta", -TablaDatosEmpresa[[#This Row],[Cantidad]] * TablaDatosEmpresa[[#This Row],[CosteAdquisicionPromedio]], 0)</f>
        <v>0</v>
      </c>
      <c r="N597" s="3">
        <f>TablaDatosEmpresa[[#This Row],[Ingresos]]-TablaDatosEmpresa[[#This Row],[Coste_Vemta]]</f>
        <v>0</v>
      </c>
    </row>
    <row r="598" spans="1:14" x14ac:dyDescent="0.3">
      <c r="A598">
        <v>597</v>
      </c>
      <c r="B598" s="1">
        <v>44649</v>
      </c>
      <c r="C598" t="s">
        <v>10</v>
      </c>
      <c r="D598" t="s">
        <v>21</v>
      </c>
      <c r="E598" t="s">
        <v>22</v>
      </c>
      <c r="F598">
        <v>-23</v>
      </c>
      <c r="G598" s="3">
        <v>0</v>
      </c>
      <c r="H598" s="3">
        <v>59.6</v>
      </c>
      <c r="I598" t="s">
        <v>10</v>
      </c>
      <c r="J598" t="s">
        <v>23</v>
      </c>
      <c r="K598" s="3">
        <f>IF(TablaDatosEmpresa[[#This Row],[Tipo_Movimiento]] = "Venta", -TablaDatosEmpresa[[#This Row],[Cantidad]] * TablaDatosEmpresa[[#This Row],[Precio_Venta_Unitario]], 0)</f>
        <v>1370.8</v>
      </c>
      <c r="L598" s="3">
        <f>AVERAGEIF(TablaDatosEmpresa[Nombre_Producto],TablaDatosEmpresa[[#This Row],[Nombre_Producto]],TablaDatosEmpresa[Costo_Unitario])</f>
        <v>10.520482758620702</v>
      </c>
      <c r="M598" s="3">
        <f>IF(TablaDatosEmpresa[[#This Row],[Tipo_Movimiento]] = "Venta", -TablaDatosEmpresa[[#This Row],[Cantidad]] * TablaDatosEmpresa[[#This Row],[CosteAdquisicionPromedio]], 0)</f>
        <v>241.97110344827615</v>
      </c>
      <c r="N598" s="3">
        <f>TablaDatosEmpresa[[#This Row],[Ingresos]]-TablaDatosEmpresa[[#This Row],[Coste_Vemta]]</f>
        <v>1128.8288965517238</v>
      </c>
    </row>
    <row r="599" spans="1:14" x14ac:dyDescent="0.3">
      <c r="A599">
        <v>598</v>
      </c>
      <c r="B599" s="1">
        <v>44649</v>
      </c>
      <c r="C599" t="s">
        <v>10</v>
      </c>
      <c r="D599" t="s">
        <v>11</v>
      </c>
      <c r="E599" t="s">
        <v>12</v>
      </c>
      <c r="F599">
        <v>-15</v>
      </c>
      <c r="G599" s="3">
        <v>0</v>
      </c>
      <c r="H599" s="3">
        <v>129.96</v>
      </c>
      <c r="I599" t="s">
        <v>10</v>
      </c>
      <c r="J599" t="s">
        <v>15</v>
      </c>
      <c r="K599" s="3">
        <f>IF(TablaDatosEmpresa[[#This Row],[Tipo_Movimiento]] = "Venta", -TablaDatosEmpresa[[#This Row],[Cantidad]] * TablaDatosEmpresa[[#This Row],[Precio_Venta_Unitario]], 0)</f>
        <v>1949.4</v>
      </c>
      <c r="L599" s="3">
        <f>AVERAGEIF(TablaDatosEmpresa[Nombre_Producto],TablaDatosEmpresa[[#This Row],[Nombre_Producto]],TablaDatosEmpresa[Costo_Unitario])</f>
        <v>28.701865793780652</v>
      </c>
      <c r="M599" s="3">
        <f>IF(TablaDatosEmpresa[[#This Row],[Tipo_Movimiento]] = "Venta", -TablaDatosEmpresa[[#This Row],[Cantidad]] * TablaDatosEmpresa[[#This Row],[CosteAdquisicionPromedio]], 0)</f>
        <v>430.52798690670977</v>
      </c>
      <c r="N599" s="3">
        <f>TablaDatosEmpresa[[#This Row],[Ingresos]]-TablaDatosEmpresa[[#This Row],[Coste_Vemta]]</f>
        <v>1518.8720130932902</v>
      </c>
    </row>
    <row r="600" spans="1:14" x14ac:dyDescent="0.3">
      <c r="A600">
        <v>599</v>
      </c>
      <c r="B600" s="1">
        <v>44649</v>
      </c>
      <c r="C600" t="s">
        <v>10</v>
      </c>
      <c r="D600" t="s">
        <v>32</v>
      </c>
      <c r="E600" t="s">
        <v>33</v>
      </c>
      <c r="F600">
        <v>-46</v>
      </c>
      <c r="G600" s="3">
        <v>0</v>
      </c>
      <c r="H600" s="3">
        <v>221.44</v>
      </c>
      <c r="I600" t="s">
        <v>10</v>
      </c>
      <c r="J600" t="s">
        <v>31</v>
      </c>
      <c r="K600" s="3">
        <f>IF(TablaDatosEmpresa[[#This Row],[Tipo_Movimiento]] = "Venta", -TablaDatosEmpresa[[#This Row],[Cantidad]] * TablaDatosEmpresa[[#This Row],[Precio_Venta_Unitario]], 0)</f>
        <v>10186.24</v>
      </c>
      <c r="L600" s="3">
        <f>AVERAGEIF(TablaDatosEmpresa[Nombre_Producto],TablaDatosEmpresa[[#This Row],[Nombre_Producto]],TablaDatosEmpresa[Costo_Unitario])</f>
        <v>54.214840425531932</v>
      </c>
      <c r="M600" s="3">
        <f>IF(TablaDatosEmpresa[[#This Row],[Tipo_Movimiento]] = "Venta", -TablaDatosEmpresa[[#This Row],[Cantidad]] * TablaDatosEmpresa[[#This Row],[CosteAdquisicionPromedio]], 0)</f>
        <v>2493.882659574469</v>
      </c>
      <c r="N600" s="3">
        <f>TablaDatosEmpresa[[#This Row],[Ingresos]]-TablaDatosEmpresa[[#This Row],[Coste_Vemta]]</f>
        <v>7692.3573404255312</v>
      </c>
    </row>
    <row r="601" spans="1:14" x14ac:dyDescent="0.3">
      <c r="A601">
        <v>600</v>
      </c>
      <c r="B601" s="1">
        <v>44649</v>
      </c>
      <c r="C601" t="s">
        <v>24</v>
      </c>
      <c r="D601" t="s">
        <v>29</v>
      </c>
      <c r="E601" t="s">
        <v>30</v>
      </c>
      <c r="F601">
        <v>78</v>
      </c>
      <c r="G601" s="3">
        <v>35.979999999999997</v>
      </c>
      <c r="H601" s="3">
        <v>0</v>
      </c>
      <c r="I601" t="s">
        <v>24</v>
      </c>
      <c r="J601" t="s">
        <v>26</v>
      </c>
      <c r="K601" s="3">
        <f>IF(TablaDatosEmpresa[[#This Row],[Tipo_Movimiento]] = "Venta", -TablaDatosEmpresa[[#This Row],[Cantidad]] * TablaDatosEmpresa[[#This Row],[Precio_Venta_Unitario]], 0)</f>
        <v>0</v>
      </c>
      <c r="L601" s="3">
        <f>AVERAGEIF(TablaDatosEmpresa[Nombre_Producto],TablaDatosEmpresa[[#This Row],[Nombre_Producto]],TablaDatosEmpresa[Costo_Unitario])</f>
        <v>15.49574137931034</v>
      </c>
      <c r="M601" s="3">
        <f>IF(TablaDatosEmpresa[[#This Row],[Tipo_Movimiento]] = "Venta", -TablaDatosEmpresa[[#This Row],[Cantidad]] * TablaDatosEmpresa[[#This Row],[CosteAdquisicionPromedio]], 0)</f>
        <v>0</v>
      </c>
      <c r="N601" s="3">
        <f>TablaDatosEmpresa[[#This Row],[Ingresos]]-TablaDatosEmpresa[[#This Row],[Coste_Vemta]]</f>
        <v>0</v>
      </c>
    </row>
    <row r="602" spans="1:14" x14ac:dyDescent="0.3">
      <c r="A602">
        <v>601</v>
      </c>
      <c r="B602" s="1">
        <v>44650</v>
      </c>
      <c r="C602" t="s">
        <v>10</v>
      </c>
      <c r="D602" t="s">
        <v>29</v>
      </c>
      <c r="E602" t="s">
        <v>30</v>
      </c>
      <c r="F602">
        <v>-25</v>
      </c>
      <c r="G602" s="3">
        <v>0</v>
      </c>
      <c r="H602" s="3">
        <v>79.36</v>
      </c>
      <c r="I602" t="s">
        <v>10</v>
      </c>
      <c r="J602" t="s">
        <v>31</v>
      </c>
      <c r="K602" s="3">
        <f>IF(TablaDatosEmpresa[[#This Row],[Tipo_Movimiento]] = "Venta", -TablaDatosEmpresa[[#This Row],[Cantidad]] * TablaDatosEmpresa[[#This Row],[Precio_Venta_Unitario]], 0)</f>
        <v>1984</v>
      </c>
      <c r="L602" s="3">
        <f>AVERAGEIF(TablaDatosEmpresa[Nombre_Producto],TablaDatosEmpresa[[#This Row],[Nombre_Producto]],TablaDatosEmpresa[Costo_Unitario])</f>
        <v>15.49574137931034</v>
      </c>
      <c r="M602" s="3">
        <f>IF(TablaDatosEmpresa[[#This Row],[Tipo_Movimiento]] = "Venta", -TablaDatosEmpresa[[#This Row],[Cantidad]] * TablaDatosEmpresa[[#This Row],[CosteAdquisicionPromedio]], 0)</f>
        <v>387.39353448275853</v>
      </c>
      <c r="N602" s="3">
        <f>TablaDatosEmpresa[[#This Row],[Ingresos]]-TablaDatosEmpresa[[#This Row],[Coste_Vemta]]</f>
        <v>1596.6064655172415</v>
      </c>
    </row>
    <row r="603" spans="1:14" x14ac:dyDescent="0.3">
      <c r="A603">
        <v>602</v>
      </c>
      <c r="B603" s="1">
        <v>44650</v>
      </c>
      <c r="C603" t="s">
        <v>10</v>
      </c>
      <c r="D603" t="s">
        <v>29</v>
      </c>
      <c r="E603" t="s">
        <v>30</v>
      </c>
      <c r="F603">
        <v>-41</v>
      </c>
      <c r="G603" s="3">
        <v>0</v>
      </c>
      <c r="H603" s="3">
        <v>80.709999999999994</v>
      </c>
      <c r="I603" t="s">
        <v>10</v>
      </c>
      <c r="J603" t="s">
        <v>15</v>
      </c>
      <c r="K603" s="3">
        <f>IF(TablaDatosEmpresa[[#This Row],[Tipo_Movimiento]] = "Venta", -TablaDatosEmpresa[[#This Row],[Cantidad]] * TablaDatosEmpresa[[#This Row],[Precio_Venta_Unitario]], 0)</f>
        <v>3309.1099999999997</v>
      </c>
      <c r="L603" s="3">
        <f>AVERAGEIF(TablaDatosEmpresa[Nombre_Producto],TablaDatosEmpresa[[#This Row],[Nombre_Producto]],TablaDatosEmpresa[Costo_Unitario])</f>
        <v>15.49574137931034</v>
      </c>
      <c r="M603" s="3">
        <f>IF(TablaDatosEmpresa[[#This Row],[Tipo_Movimiento]] = "Venta", -TablaDatosEmpresa[[#This Row],[Cantidad]] * TablaDatosEmpresa[[#This Row],[CosteAdquisicionPromedio]], 0)</f>
        <v>635.325396551724</v>
      </c>
      <c r="N603" s="3">
        <f>TablaDatosEmpresa[[#This Row],[Ingresos]]-TablaDatosEmpresa[[#This Row],[Coste_Vemta]]</f>
        <v>2673.7846034482754</v>
      </c>
    </row>
    <row r="604" spans="1:14" x14ac:dyDescent="0.3">
      <c r="A604">
        <v>603</v>
      </c>
      <c r="B604" s="1">
        <v>44650</v>
      </c>
      <c r="C604" t="s">
        <v>10</v>
      </c>
      <c r="D604" t="s">
        <v>21</v>
      </c>
      <c r="E604" t="s">
        <v>22</v>
      </c>
      <c r="F604">
        <v>-45</v>
      </c>
      <c r="G604" s="3">
        <v>0</v>
      </c>
      <c r="H604" s="3">
        <v>59.94</v>
      </c>
      <c r="I604" t="s">
        <v>10</v>
      </c>
      <c r="J604" t="s">
        <v>35</v>
      </c>
      <c r="K604" s="3">
        <f>IF(TablaDatosEmpresa[[#This Row],[Tipo_Movimiento]] = "Venta", -TablaDatosEmpresa[[#This Row],[Cantidad]] * TablaDatosEmpresa[[#This Row],[Precio_Venta_Unitario]], 0)</f>
        <v>2697.2999999999997</v>
      </c>
      <c r="L604" s="3">
        <f>AVERAGEIF(TablaDatosEmpresa[Nombre_Producto],TablaDatosEmpresa[[#This Row],[Nombre_Producto]],TablaDatosEmpresa[Costo_Unitario])</f>
        <v>10.520482758620702</v>
      </c>
      <c r="M604" s="3">
        <f>IF(TablaDatosEmpresa[[#This Row],[Tipo_Movimiento]] = "Venta", -TablaDatosEmpresa[[#This Row],[Cantidad]] * TablaDatosEmpresa[[#This Row],[CosteAdquisicionPromedio]], 0)</f>
        <v>473.42172413793156</v>
      </c>
      <c r="N604" s="3">
        <f>TablaDatosEmpresa[[#This Row],[Ingresos]]-TablaDatosEmpresa[[#This Row],[Coste_Vemta]]</f>
        <v>2223.8782758620682</v>
      </c>
    </row>
    <row r="605" spans="1:14" x14ac:dyDescent="0.3">
      <c r="A605">
        <v>604</v>
      </c>
      <c r="B605" s="1">
        <v>44650</v>
      </c>
      <c r="C605" t="s">
        <v>10</v>
      </c>
      <c r="D605" t="s">
        <v>27</v>
      </c>
      <c r="E605" t="s">
        <v>44</v>
      </c>
      <c r="F605">
        <v>-8</v>
      </c>
      <c r="G605" s="3">
        <v>0</v>
      </c>
      <c r="H605" s="3">
        <v>498.64</v>
      </c>
      <c r="I605" t="s">
        <v>10</v>
      </c>
      <c r="J605" t="s">
        <v>35</v>
      </c>
      <c r="K605" s="3">
        <f>IF(TablaDatosEmpresa[[#This Row],[Tipo_Movimiento]] = "Venta", -TablaDatosEmpresa[[#This Row],[Cantidad]] * TablaDatosEmpresa[[#This Row],[Precio_Venta_Unitario]], 0)</f>
        <v>3989.12</v>
      </c>
      <c r="L605" s="3">
        <f>AVERAGEIF(TablaDatosEmpresa[Nombre_Producto],TablaDatosEmpresa[[#This Row],[Nombre_Producto]],TablaDatosEmpresa[Costo_Unitario])</f>
        <v>111.99406451612904</v>
      </c>
      <c r="M605" s="3">
        <f>IF(TablaDatosEmpresa[[#This Row],[Tipo_Movimiento]] = "Venta", -TablaDatosEmpresa[[#This Row],[Cantidad]] * TablaDatosEmpresa[[#This Row],[CosteAdquisicionPromedio]], 0)</f>
        <v>895.95251612903235</v>
      </c>
      <c r="N605" s="3">
        <f>TablaDatosEmpresa[[#This Row],[Ingresos]]-TablaDatosEmpresa[[#This Row],[Coste_Vemta]]</f>
        <v>3093.1674838709678</v>
      </c>
    </row>
    <row r="606" spans="1:14" x14ac:dyDescent="0.3">
      <c r="A606">
        <v>605</v>
      </c>
      <c r="B606" s="1">
        <v>44650</v>
      </c>
      <c r="C606" t="s">
        <v>10</v>
      </c>
      <c r="D606" t="s">
        <v>11</v>
      </c>
      <c r="E606" t="s">
        <v>12</v>
      </c>
      <c r="F606">
        <v>-5</v>
      </c>
      <c r="G606" s="3">
        <v>0</v>
      </c>
      <c r="H606" s="3">
        <v>130.77000000000001</v>
      </c>
      <c r="I606" t="s">
        <v>10</v>
      </c>
      <c r="J606" t="s">
        <v>35</v>
      </c>
      <c r="K606" s="3">
        <f>IF(TablaDatosEmpresa[[#This Row],[Tipo_Movimiento]] = "Venta", -TablaDatosEmpresa[[#This Row],[Cantidad]] * TablaDatosEmpresa[[#This Row],[Precio_Venta_Unitario]], 0)</f>
        <v>653.85</v>
      </c>
      <c r="L606" s="3">
        <f>AVERAGEIF(TablaDatosEmpresa[Nombre_Producto],TablaDatosEmpresa[[#This Row],[Nombre_Producto]],TablaDatosEmpresa[Costo_Unitario])</f>
        <v>28.701865793780652</v>
      </c>
      <c r="M606" s="3">
        <f>IF(TablaDatosEmpresa[[#This Row],[Tipo_Movimiento]] = "Venta", -TablaDatosEmpresa[[#This Row],[Cantidad]] * TablaDatosEmpresa[[#This Row],[CosteAdquisicionPromedio]], 0)</f>
        <v>143.50932896890325</v>
      </c>
      <c r="N606" s="3">
        <f>TablaDatosEmpresa[[#This Row],[Ingresos]]-TablaDatosEmpresa[[#This Row],[Coste_Vemta]]</f>
        <v>510.3406710310968</v>
      </c>
    </row>
    <row r="607" spans="1:14" x14ac:dyDescent="0.3">
      <c r="A607">
        <v>606</v>
      </c>
      <c r="B607" s="1">
        <v>44650</v>
      </c>
      <c r="C607" t="s">
        <v>10</v>
      </c>
      <c r="D607" t="s">
        <v>14</v>
      </c>
      <c r="E607" t="s">
        <v>41</v>
      </c>
      <c r="F607">
        <v>-22</v>
      </c>
      <c r="G607" s="3">
        <v>0</v>
      </c>
      <c r="H607" s="3">
        <v>159.16</v>
      </c>
      <c r="I607" t="s">
        <v>10</v>
      </c>
      <c r="J607" t="s">
        <v>13</v>
      </c>
      <c r="K607" s="3">
        <f>IF(TablaDatosEmpresa[[#This Row],[Tipo_Movimiento]] = "Venta", -TablaDatosEmpresa[[#This Row],[Cantidad]] * TablaDatosEmpresa[[#This Row],[Precio_Venta_Unitario]], 0)</f>
        <v>3501.52</v>
      </c>
      <c r="L607" s="3">
        <f>AVERAGEIF(TablaDatosEmpresa[Nombre_Producto],TablaDatosEmpresa[[#This Row],[Nombre_Producto]],TablaDatosEmpresa[Costo_Unitario])</f>
        <v>38.917210440456756</v>
      </c>
      <c r="M607" s="3">
        <f>IF(TablaDatosEmpresa[[#This Row],[Tipo_Movimiento]] = "Venta", -TablaDatosEmpresa[[#This Row],[Cantidad]] * TablaDatosEmpresa[[#This Row],[CosteAdquisicionPromedio]], 0)</f>
        <v>856.17862969004864</v>
      </c>
      <c r="N607" s="3">
        <f>TablaDatosEmpresa[[#This Row],[Ingresos]]-TablaDatosEmpresa[[#This Row],[Coste_Vemta]]</f>
        <v>2645.3413703099513</v>
      </c>
    </row>
    <row r="608" spans="1:14" x14ac:dyDescent="0.3">
      <c r="A608">
        <v>607</v>
      </c>
      <c r="B608" s="1">
        <v>44650</v>
      </c>
      <c r="C608" t="s">
        <v>24</v>
      </c>
      <c r="D608" t="s">
        <v>21</v>
      </c>
      <c r="E608" t="s">
        <v>22</v>
      </c>
      <c r="F608">
        <v>236</v>
      </c>
      <c r="G608" s="3">
        <v>25.03</v>
      </c>
      <c r="H608" s="3">
        <v>0</v>
      </c>
      <c r="I608" t="s">
        <v>24</v>
      </c>
      <c r="J608" t="s">
        <v>26</v>
      </c>
      <c r="K608" s="3">
        <f>IF(TablaDatosEmpresa[[#This Row],[Tipo_Movimiento]] = "Venta", -TablaDatosEmpresa[[#This Row],[Cantidad]] * TablaDatosEmpresa[[#This Row],[Precio_Venta_Unitario]], 0)</f>
        <v>0</v>
      </c>
      <c r="L608" s="3">
        <f>AVERAGEIF(TablaDatosEmpresa[Nombre_Producto],TablaDatosEmpresa[[#This Row],[Nombre_Producto]],TablaDatosEmpresa[Costo_Unitario])</f>
        <v>10.520482758620702</v>
      </c>
      <c r="M608" s="3">
        <f>IF(TablaDatosEmpresa[[#This Row],[Tipo_Movimiento]] = "Venta", -TablaDatosEmpresa[[#This Row],[Cantidad]] * TablaDatosEmpresa[[#This Row],[CosteAdquisicionPromedio]], 0)</f>
        <v>0</v>
      </c>
      <c r="N608" s="3">
        <f>TablaDatosEmpresa[[#This Row],[Ingresos]]-TablaDatosEmpresa[[#This Row],[Coste_Vemta]]</f>
        <v>0</v>
      </c>
    </row>
    <row r="609" spans="1:14" x14ac:dyDescent="0.3">
      <c r="A609">
        <v>608</v>
      </c>
      <c r="B609" s="1">
        <v>44651</v>
      </c>
      <c r="C609" t="s">
        <v>24</v>
      </c>
      <c r="D609" t="s">
        <v>32</v>
      </c>
      <c r="E609" t="s">
        <v>33</v>
      </c>
      <c r="F609">
        <v>78</v>
      </c>
      <c r="G609" s="3">
        <v>118.49</v>
      </c>
      <c r="H609" s="3">
        <v>0</v>
      </c>
      <c r="I609" t="s">
        <v>24</v>
      </c>
      <c r="J609" t="s">
        <v>37</v>
      </c>
      <c r="K609" s="3">
        <f>IF(TablaDatosEmpresa[[#This Row],[Tipo_Movimiento]] = "Venta", -TablaDatosEmpresa[[#This Row],[Cantidad]] * TablaDatosEmpresa[[#This Row],[Precio_Venta_Unitario]], 0)</f>
        <v>0</v>
      </c>
      <c r="L609" s="3">
        <f>AVERAGEIF(TablaDatosEmpresa[Nombre_Producto],TablaDatosEmpresa[[#This Row],[Nombre_Producto]],TablaDatosEmpresa[Costo_Unitario])</f>
        <v>54.214840425531932</v>
      </c>
      <c r="M609" s="3">
        <f>IF(TablaDatosEmpresa[[#This Row],[Tipo_Movimiento]] = "Venta", -TablaDatosEmpresa[[#This Row],[Cantidad]] * TablaDatosEmpresa[[#This Row],[CosteAdquisicionPromedio]], 0)</f>
        <v>0</v>
      </c>
      <c r="N609" s="3">
        <f>TablaDatosEmpresa[[#This Row],[Ingresos]]-TablaDatosEmpresa[[#This Row],[Coste_Vemta]]</f>
        <v>0</v>
      </c>
    </row>
    <row r="610" spans="1:14" x14ac:dyDescent="0.3">
      <c r="A610">
        <v>609</v>
      </c>
      <c r="B610" s="1">
        <v>44651</v>
      </c>
      <c r="C610" t="s">
        <v>24</v>
      </c>
      <c r="D610" t="s">
        <v>29</v>
      </c>
      <c r="E610" t="s">
        <v>30</v>
      </c>
      <c r="F610">
        <v>203</v>
      </c>
      <c r="G610" s="3">
        <v>35.72</v>
      </c>
      <c r="H610" s="3">
        <v>0</v>
      </c>
      <c r="I610" t="s">
        <v>24</v>
      </c>
      <c r="J610" t="s">
        <v>26</v>
      </c>
      <c r="K610" s="3">
        <f>IF(TablaDatosEmpresa[[#This Row],[Tipo_Movimiento]] = "Venta", -TablaDatosEmpresa[[#This Row],[Cantidad]] * TablaDatosEmpresa[[#This Row],[Precio_Venta_Unitario]], 0)</f>
        <v>0</v>
      </c>
      <c r="L610" s="3">
        <f>AVERAGEIF(TablaDatosEmpresa[Nombre_Producto],TablaDatosEmpresa[[#This Row],[Nombre_Producto]],TablaDatosEmpresa[Costo_Unitario])</f>
        <v>15.49574137931034</v>
      </c>
      <c r="M610" s="3">
        <f>IF(TablaDatosEmpresa[[#This Row],[Tipo_Movimiento]] = "Venta", -TablaDatosEmpresa[[#This Row],[Cantidad]] * TablaDatosEmpresa[[#This Row],[CosteAdquisicionPromedio]], 0)</f>
        <v>0</v>
      </c>
      <c r="N610" s="3">
        <f>TablaDatosEmpresa[[#This Row],[Ingresos]]-TablaDatosEmpresa[[#This Row],[Coste_Vemta]]</f>
        <v>0</v>
      </c>
    </row>
    <row r="611" spans="1:14" x14ac:dyDescent="0.3">
      <c r="A611">
        <v>610</v>
      </c>
      <c r="B611" s="1">
        <v>44651</v>
      </c>
      <c r="C611" t="s">
        <v>24</v>
      </c>
      <c r="D611" t="s">
        <v>14</v>
      </c>
      <c r="E611" t="s">
        <v>41</v>
      </c>
      <c r="F611">
        <v>156</v>
      </c>
      <c r="G611" s="3">
        <v>85.52</v>
      </c>
      <c r="H611" s="3">
        <v>0</v>
      </c>
      <c r="I611" t="s">
        <v>24</v>
      </c>
      <c r="J611" t="s">
        <v>36</v>
      </c>
      <c r="K611" s="3">
        <f>IF(TablaDatosEmpresa[[#This Row],[Tipo_Movimiento]] = "Venta", -TablaDatosEmpresa[[#This Row],[Cantidad]] * TablaDatosEmpresa[[#This Row],[Precio_Venta_Unitario]], 0)</f>
        <v>0</v>
      </c>
      <c r="L611" s="3">
        <f>AVERAGEIF(TablaDatosEmpresa[Nombre_Producto],TablaDatosEmpresa[[#This Row],[Nombre_Producto]],TablaDatosEmpresa[Costo_Unitario])</f>
        <v>38.917210440456756</v>
      </c>
      <c r="M611" s="3">
        <f>IF(TablaDatosEmpresa[[#This Row],[Tipo_Movimiento]] = "Venta", -TablaDatosEmpresa[[#This Row],[Cantidad]] * TablaDatosEmpresa[[#This Row],[CosteAdquisicionPromedio]], 0)</f>
        <v>0</v>
      </c>
      <c r="N611" s="3">
        <f>TablaDatosEmpresa[[#This Row],[Ingresos]]-TablaDatosEmpresa[[#This Row],[Coste_Vemta]]</f>
        <v>0</v>
      </c>
    </row>
    <row r="612" spans="1:14" x14ac:dyDescent="0.3">
      <c r="A612">
        <v>611</v>
      </c>
      <c r="B612" s="1">
        <v>44651</v>
      </c>
      <c r="C612" t="s">
        <v>24</v>
      </c>
      <c r="D612" t="s">
        <v>25</v>
      </c>
      <c r="E612" t="s">
        <v>43</v>
      </c>
      <c r="F612">
        <v>56</v>
      </c>
      <c r="G612" s="3">
        <v>44.74</v>
      </c>
      <c r="H612" s="3">
        <v>0</v>
      </c>
      <c r="I612" t="s">
        <v>24</v>
      </c>
      <c r="J612" t="s">
        <v>36</v>
      </c>
      <c r="K612" s="3">
        <f>IF(TablaDatosEmpresa[[#This Row],[Tipo_Movimiento]] = "Venta", -TablaDatosEmpresa[[#This Row],[Cantidad]] * TablaDatosEmpresa[[#This Row],[Precio_Venta_Unitario]], 0)</f>
        <v>0</v>
      </c>
      <c r="L612" s="3">
        <f>AVERAGEIF(TablaDatosEmpresa[Nombre_Producto],TablaDatosEmpresa[[#This Row],[Nombre_Producto]],TablaDatosEmpresa[Costo_Unitario])</f>
        <v>18.458651685393257</v>
      </c>
      <c r="M612" s="3">
        <f>IF(TablaDatosEmpresa[[#This Row],[Tipo_Movimiento]] = "Venta", -TablaDatosEmpresa[[#This Row],[Cantidad]] * TablaDatosEmpresa[[#This Row],[CosteAdquisicionPromedio]], 0)</f>
        <v>0</v>
      </c>
      <c r="N612" s="3">
        <f>TablaDatosEmpresa[[#This Row],[Ingresos]]-TablaDatosEmpresa[[#This Row],[Coste_Vemta]]</f>
        <v>0</v>
      </c>
    </row>
    <row r="613" spans="1:14" x14ac:dyDescent="0.3">
      <c r="A613">
        <v>612</v>
      </c>
      <c r="B613" s="1">
        <v>44651</v>
      </c>
      <c r="C613" t="s">
        <v>10</v>
      </c>
      <c r="D613" t="s">
        <v>29</v>
      </c>
      <c r="E613" t="s">
        <v>30</v>
      </c>
      <c r="F613">
        <v>-15</v>
      </c>
      <c r="G613" s="3">
        <v>0</v>
      </c>
      <c r="H613" s="3">
        <v>79.709999999999994</v>
      </c>
      <c r="I613" t="s">
        <v>10</v>
      </c>
      <c r="J613" t="s">
        <v>35</v>
      </c>
      <c r="K613" s="3">
        <f>IF(TablaDatosEmpresa[[#This Row],[Tipo_Movimiento]] = "Venta", -TablaDatosEmpresa[[#This Row],[Cantidad]] * TablaDatosEmpresa[[#This Row],[Precio_Venta_Unitario]], 0)</f>
        <v>1195.6499999999999</v>
      </c>
      <c r="L613" s="3">
        <f>AVERAGEIF(TablaDatosEmpresa[Nombre_Producto],TablaDatosEmpresa[[#This Row],[Nombre_Producto]],TablaDatosEmpresa[Costo_Unitario])</f>
        <v>15.49574137931034</v>
      </c>
      <c r="M613" s="3">
        <f>IF(TablaDatosEmpresa[[#This Row],[Tipo_Movimiento]] = "Venta", -TablaDatosEmpresa[[#This Row],[Cantidad]] * TablaDatosEmpresa[[#This Row],[CosteAdquisicionPromedio]], 0)</f>
        <v>232.4361206896551</v>
      </c>
      <c r="N613" s="3">
        <f>TablaDatosEmpresa[[#This Row],[Ingresos]]-TablaDatosEmpresa[[#This Row],[Coste_Vemta]]</f>
        <v>963.21387931034474</v>
      </c>
    </row>
    <row r="614" spans="1:14" x14ac:dyDescent="0.3">
      <c r="A614">
        <v>613</v>
      </c>
      <c r="B614" s="1">
        <v>44651</v>
      </c>
      <c r="C614" t="s">
        <v>10</v>
      </c>
      <c r="D614" t="s">
        <v>32</v>
      </c>
      <c r="E614" t="s">
        <v>33</v>
      </c>
      <c r="F614">
        <v>-49</v>
      </c>
      <c r="G614" s="3">
        <v>0</v>
      </c>
      <c r="H614" s="3">
        <v>219.52</v>
      </c>
      <c r="I614" t="s">
        <v>10</v>
      </c>
      <c r="J614" t="s">
        <v>13</v>
      </c>
      <c r="K614" s="3">
        <f>IF(TablaDatosEmpresa[[#This Row],[Tipo_Movimiento]] = "Venta", -TablaDatosEmpresa[[#This Row],[Cantidad]] * TablaDatosEmpresa[[#This Row],[Precio_Venta_Unitario]], 0)</f>
        <v>10756.480000000001</v>
      </c>
      <c r="L614" s="3">
        <f>AVERAGEIF(TablaDatosEmpresa[Nombre_Producto],TablaDatosEmpresa[[#This Row],[Nombre_Producto]],TablaDatosEmpresa[Costo_Unitario])</f>
        <v>54.214840425531932</v>
      </c>
      <c r="M614" s="3">
        <f>IF(TablaDatosEmpresa[[#This Row],[Tipo_Movimiento]] = "Venta", -TablaDatosEmpresa[[#This Row],[Cantidad]] * TablaDatosEmpresa[[#This Row],[CosteAdquisicionPromedio]], 0)</f>
        <v>2656.5271808510647</v>
      </c>
      <c r="N614" s="3">
        <f>TablaDatosEmpresa[[#This Row],[Ingresos]]-TablaDatosEmpresa[[#This Row],[Coste_Vemta]]</f>
        <v>8099.9528191489371</v>
      </c>
    </row>
    <row r="615" spans="1:14" x14ac:dyDescent="0.3">
      <c r="A615">
        <v>614</v>
      </c>
      <c r="B615" s="1">
        <v>44652</v>
      </c>
      <c r="C615" t="s">
        <v>16</v>
      </c>
      <c r="D615" t="s">
        <v>17</v>
      </c>
      <c r="E615" t="s">
        <v>42</v>
      </c>
      <c r="F615">
        <v>61</v>
      </c>
      <c r="G615" s="3">
        <v>453.54</v>
      </c>
      <c r="H615" s="3">
        <v>0</v>
      </c>
      <c r="I615" t="s">
        <v>46</v>
      </c>
      <c r="J615" t="s">
        <v>18</v>
      </c>
      <c r="K615" s="3">
        <f>IF(TablaDatosEmpresa[[#This Row],[Tipo_Movimiento]] = "Venta", -TablaDatosEmpresa[[#This Row],[Cantidad]] * TablaDatosEmpresa[[#This Row],[Precio_Venta_Unitario]], 0)</f>
        <v>0</v>
      </c>
      <c r="L615" s="3">
        <f>AVERAGEIF(TablaDatosEmpresa[Nombre_Producto],TablaDatosEmpresa[[#This Row],[Nombre_Producto]],TablaDatosEmpresa[Costo_Unitario])</f>
        <v>206.67616747181975</v>
      </c>
      <c r="M615" s="3">
        <f>IF(TablaDatosEmpresa[[#This Row],[Tipo_Movimiento]] = "Venta", -TablaDatosEmpresa[[#This Row],[Cantidad]] * TablaDatosEmpresa[[#This Row],[CosteAdquisicionPromedio]], 0)</f>
        <v>0</v>
      </c>
      <c r="N615" s="3">
        <f>TablaDatosEmpresa[[#This Row],[Ingresos]]-TablaDatosEmpresa[[#This Row],[Coste_Vemta]]</f>
        <v>0</v>
      </c>
    </row>
    <row r="616" spans="1:14" x14ac:dyDescent="0.3">
      <c r="A616">
        <v>615</v>
      </c>
      <c r="B616" s="1">
        <v>44652</v>
      </c>
      <c r="C616" t="s">
        <v>10</v>
      </c>
      <c r="D616" t="s">
        <v>19</v>
      </c>
      <c r="E616" t="s">
        <v>20</v>
      </c>
      <c r="F616">
        <v>-24</v>
      </c>
      <c r="G616" s="3">
        <v>0</v>
      </c>
      <c r="H616" s="3">
        <v>297.94</v>
      </c>
      <c r="I616" t="s">
        <v>10</v>
      </c>
      <c r="J616" t="s">
        <v>13</v>
      </c>
      <c r="K616" s="3">
        <f>IF(TablaDatosEmpresa[[#This Row],[Tipo_Movimiento]] = "Venta", -TablaDatosEmpresa[[#This Row],[Cantidad]] * TablaDatosEmpresa[[#This Row],[Precio_Venta_Unitario]], 0)</f>
        <v>7150.5599999999995</v>
      </c>
      <c r="L616" s="3">
        <f>AVERAGEIF(TablaDatosEmpresa[Nombre_Producto],TablaDatosEmpresa[[#This Row],[Nombre_Producto]],TablaDatosEmpresa[Costo_Unitario])</f>
        <v>66.956770642201846</v>
      </c>
      <c r="M616" s="3">
        <f>IF(TablaDatosEmpresa[[#This Row],[Tipo_Movimiento]] = "Venta", -TablaDatosEmpresa[[#This Row],[Cantidad]] * TablaDatosEmpresa[[#This Row],[CosteAdquisicionPromedio]], 0)</f>
        <v>1606.9624954128444</v>
      </c>
      <c r="N616" s="3">
        <f>TablaDatosEmpresa[[#This Row],[Ingresos]]-TablaDatosEmpresa[[#This Row],[Coste_Vemta]]</f>
        <v>5543.5975045871546</v>
      </c>
    </row>
    <row r="617" spans="1:14" x14ac:dyDescent="0.3">
      <c r="A617">
        <v>616</v>
      </c>
      <c r="B617" s="1">
        <v>44652</v>
      </c>
      <c r="C617" t="s">
        <v>24</v>
      </c>
      <c r="D617" t="s">
        <v>14</v>
      </c>
      <c r="E617" t="s">
        <v>41</v>
      </c>
      <c r="F617">
        <v>60</v>
      </c>
      <c r="G617" s="3">
        <v>86.62</v>
      </c>
      <c r="H617" s="3">
        <v>0</v>
      </c>
      <c r="I617" t="s">
        <v>24</v>
      </c>
      <c r="J617" t="s">
        <v>36</v>
      </c>
      <c r="K617" s="3">
        <f>IF(TablaDatosEmpresa[[#This Row],[Tipo_Movimiento]] = "Venta", -TablaDatosEmpresa[[#This Row],[Cantidad]] * TablaDatosEmpresa[[#This Row],[Precio_Venta_Unitario]], 0)</f>
        <v>0</v>
      </c>
      <c r="L617" s="3">
        <f>AVERAGEIF(TablaDatosEmpresa[Nombre_Producto],TablaDatosEmpresa[[#This Row],[Nombre_Producto]],TablaDatosEmpresa[Costo_Unitario])</f>
        <v>38.917210440456756</v>
      </c>
      <c r="M617" s="3">
        <f>IF(TablaDatosEmpresa[[#This Row],[Tipo_Movimiento]] = "Venta", -TablaDatosEmpresa[[#This Row],[Cantidad]] * TablaDatosEmpresa[[#This Row],[CosteAdquisicionPromedio]], 0)</f>
        <v>0</v>
      </c>
      <c r="N617" s="3">
        <f>TablaDatosEmpresa[[#This Row],[Ingresos]]-TablaDatosEmpresa[[#This Row],[Coste_Vemta]]</f>
        <v>0</v>
      </c>
    </row>
    <row r="618" spans="1:14" x14ac:dyDescent="0.3">
      <c r="A618">
        <v>617</v>
      </c>
      <c r="B618" s="1">
        <v>44652</v>
      </c>
      <c r="C618" t="s">
        <v>10</v>
      </c>
      <c r="D618" t="s">
        <v>34</v>
      </c>
      <c r="E618" t="s">
        <v>45</v>
      </c>
      <c r="F618">
        <v>-13</v>
      </c>
      <c r="G618" s="3">
        <v>0</v>
      </c>
      <c r="H618" s="3">
        <v>348.6</v>
      </c>
      <c r="I618" t="s">
        <v>10</v>
      </c>
      <c r="J618" t="s">
        <v>31</v>
      </c>
      <c r="K618" s="3">
        <f>IF(TablaDatosEmpresa[[#This Row],[Tipo_Movimiento]] = "Venta", -TablaDatosEmpresa[[#This Row],[Cantidad]] * TablaDatosEmpresa[[#This Row],[Precio_Venta_Unitario]], 0)</f>
        <v>4531.8</v>
      </c>
      <c r="L618" s="3">
        <f>AVERAGEIF(TablaDatosEmpresa[Nombre_Producto],TablaDatosEmpresa[[#This Row],[Nombre_Producto]],TablaDatosEmpresa[Costo_Unitario])</f>
        <v>81.910562499999997</v>
      </c>
      <c r="M618" s="3">
        <f>IF(TablaDatosEmpresa[[#This Row],[Tipo_Movimiento]] = "Venta", -TablaDatosEmpresa[[#This Row],[Cantidad]] * TablaDatosEmpresa[[#This Row],[CosteAdquisicionPromedio]], 0)</f>
        <v>1064.8373125000001</v>
      </c>
      <c r="N618" s="3">
        <f>TablaDatosEmpresa[[#This Row],[Ingresos]]-TablaDatosEmpresa[[#This Row],[Coste_Vemta]]</f>
        <v>3466.9626875000004</v>
      </c>
    </row>
    <row r="619" spans="1:14" x14ac:dyDescent="0.3">
      <c r="A619">
        <v>618</v>
      </c>
      <c r="B619" s="1">
        <v>44652</v>
      </c>
      <c r="C619" t="s">
        <v>24</v>
      </c>
      <c r="D619" t="s">
        <v>32</v>
      </c>
      <c r="E619" t="s">
        <v>33</v>
      </c>
      <c r="F619">
        <v>235</v>
      </c>
      <c r="G619" s="3">
        <v>119.77</v>
      </c>
      <c r="H619" s="3">
        <v>0</v>
      </c>
      <c r="I619" t="s">
        <v>24</v>
      </c>
      <c r="J619" t="s">
        <v>36</v>
      </c>
      <c r="K619" s="3">
        <f>IF(TablaDatosEmpresa[[#This Row],[Tipo_Movimiento]] = "Venta", -TablaDatosEmpresa[[#This Row],[Cantidad]] * TablaDatosEmpresa[[#This Row],[Precio_Venta_Unitario]], 0)</f>
        <v>0</v>
      </c>
      <c r="L619" s="3">
        <f>AVERAGEIF(TablaDatosEmpresa[Nombre_Producto],TablaDatosEmpresa[[#This Row],[Nombre_Producto]],TablaDatosEmpresa[Costo_Unitario])</f>
        <v>54.214840425531932</v>
      </c>
      <c r="M619" s="3">
        <f>IF(TablaDatosEmpresa[[#This Row],[Tipo_Movimiento]] = "Venta", -TablaDatosEmpresa[[#This Row],[Cantidad]] * TablaDatosEmpresa[[#This Row],[CosteAdquisicionPromedio]], 0)</f>
        <v>0</v>
      </c>
      <c r="N619" s="3">
        <f>TablaDatosEmpresa[[#This Row],[Ingresos]]-TablaDatosEmpresa[[#This Row],[Coste_Vemta]]</f>
        <v>0</v>
      </c>
    </row>
    <row r="620" spans="1:14" x14ac:dyDescent="0.3">
      <c r="A620">
        <v>619</v>
      </c>
      <c r="B620" s="1">
        <v>44652</v>
      </c>
      <c r="C620" t="s">
        <v>10</v>
      </c>
      <c r="D620" t="s">
        <v>17</v>
      </c>
      <c r="E620" t="s">
        <v>42</v>
      </c>
      <c r="F620">
        <v>-42</v>
      </c>
      <c r="G620" s="3">
        <v>0</v>
      </c>
      <c r="H620" s="3">
        <v>905.91</v>
      </c>
      <c r="I620" t="s">
        <v>10</v>
      </c>
      <c r="J620" t="s">
        <v>31</v>
      </c>
      <c r="K620" s="3">
        <f>IF(TablaDatosEmpresa[[#This Row],[Tipo_Movimiento]] = "Venta", -TablaDatosEmpresa[[#This Row],[Cantidad]] * TablaDatosEmpresa[[#This Row],[Precio_Venta_Unitario]], 0)</f>
        <v>38048.22</v>
      </c>
      <c r="L620" s="3">
        <f>AVERAGEIF(TablaDatosEmpresa[Nombre_Producto],TablaDatosEmpresa[[#This Row],[Nombre_Producto]],TablaDatosEmpresa[Costo_Unitario])</f>
        <v>206.67616747181975</v>
      </c>
      <c r="M620" s="3">
        <f>IF(TablaDatosEmpresa[[#This Row],[Tipo_Movimiento]] = "Venta", -TablaDatosEmpresa[[#This Row],[Cantidad]] * TablaDatosEmpresa[[#This Row],[CosteAdquisicionPromedio]], 0)</f>
        <v>8680.3990338164294</v>
      </c>
      <c r="N620" s="3">
        <f>TablaDatosEmpresa[[#This Row],[Ingresos]]-TablaDatosEmpresa[[#This Row],[Coste_Vemta]]</f>
        <v>29367.820966183572</v>
      </c>
    </row>
    <row r="621" spans="1:14" x14ac:dyDescent="0.3">
      <c r="A621">
        <v>620</v>
      </c>
      <c r="B621" s="1">
        <v>44652</v>
      </c>
      <c r="C621" t="s">
        <v>10</v>
      </c>
      <c r="D621" t="s">
        <v>29</v>
      </c>
      <c r="E621" t="s">
        <v>30</v>
      </c>
      <c r="F621">
        <v>-33</v>
      </c>
      <c r="G621" s="3">
        <v>0</v>
      </c>
      <c r="H621" s="3">
        <v>80.37</v>
      </c>
      <c r="I621" t="s">
        <v>10</v>
      </c>
      <c r="J621" t="s">
        <v>13</v>
      </c>
      <c r="K621" s="3">
        <f>IF(TablaDatosEmpresa[[#This Row],[Tipo_Movimiento]] = "Venta", -TablaDatosEmpresa[[#This Row],[Cantidad]] * TablaDatosEmpresa[[#This Row],[Precio_Venta_Unitario]], 0)</f>
        <v>2652.21</v>
      </c>
      <c r="L621" s="3">
        <f>AVERAGEIF(TablaDatosEmpresa[Nombre_Producto],TablaDatosEmpresa[[#This Row],[Nombre_Producto]],TablaDatosEmpresa[Costo_Unitario])</f>
        <v>15.49574137931034</v>
      </c>
      <c r="M621" s="3">
        <f>IF(TablaDatosEmpresa[[#This Row],[Tipo_Movimiento]] = "Venta", -TablaDatosEmpresa[[#This Row],[Cantidad]] * TablaDatosEmpresa[[#This Row],[CosteAdquisicionPromedio]], 0)</f>
        <v>511.35946551724123</v>
      </c>
      <c r="N621" s="3">
        <f>TablaDatosEmpresa[[#This Row],[Ingresos]]-TablaDatosEmpresa[[#This Row],[Coste_Vemta]]</f>
        <v>2140.850534482759</v>
      </c>
    </row>
    <row r="622" spans="1:14" x14ac:dyDescent="0.3">
      <c r="A622">
        <v>621</v>
      </c>
      <c r="B622" s="1">
        <v>44653</v>
      </c>
      <c r="C622" t="s">
        <v>24</v>
      </c>
      <c r="D622" t="s">
        <v>11</v>
      </c>
      <c r="E622" t="s">
        <v>12</v>
      </c>
      <c r="F622">
        <v>244</v>
      </c>
      <c r="G622" s="3">
        <v>65.319999999999993</v>
      </c>
      <c r="H622" s="3">
        <v>0</v>
      </c>
      <c r="I622" t="s">
        <v>24</v>
      </c>
      <c r="J622" t="s">
        <v>26</v>
      </c>
      <c r="K622" s="3">
        <f>IF(TablaDatosEmpresa[[#This Row],[Tipo_Movimiento]] = "Venta", -TablaDatosEmpresa[[#This Row],[Cantidad]] * TablaDatosEmpresa[[#This Row],[Precio_Venta_Unitario]], 0)</f>
        <v>0</v>
      </c>
      <c r="L622" s="3">
        <f>AVERAGEIF(TablaDatosEmpresa[Nombre_Producto],TablaDatosEmpresa[[#This Row],[Nombre_Producto]],TablaDatosEmpresa[Costo_Unitario])</f>
        <v>28.701865793780652</v>
      </c>
      <c r="M622" s="3">
        <f>IF(TablaDatosEmpresa[[#This Row],[Tipo_Movimiento]] = "Venta", -TablaDatosEmpresa[[#This Row],[Cantidad]] * TablaDatosEmpresa[[#This Row],[CosteAdquisicionPromedio]], 0)</f>
        <v>0</v>
      </c>
      <c r="N622" s="3">
        <f>TablaDatosEmpresa[[#This Row],[Ingresos]]-TablaDatosEmpresa[[#This Row],[Coste_Vemta]]</f>
        <v>0</v>
      </c>
    </row>
    <row r="623" spans="1:14" x14ac:dyDescent="0.3">
      <c r="A623">
        <v>622</v>
      </c>
      <c r="B623" s="1">
        <v>44653</v>
      </c>
      <c r="C623" t="s">
        <v>16</v>
      </c>
      <c r="D623" t="s">
        <v>19</v>
      </c>
      <c r="E623" t="s">
        <v>20</v>
      </c>
      <c r="F623">
        <v>55</v>
      </c>
      <c r="G623" s="3">
        <v>152.76</v>
      </c>
      <c r="H623" s="3">
        <v>0</v>
      </c>
      <c r="I623" t="s">
        <v>46</v>
      </c>
      <c r="J623" t="s">
        <v>18</v>
      </c>
      <c r="K623" s="3">
        <f>IF(TablaDatosEmpresa[[#This Row],[Tipo_Movimiento]] = "Venta", -TablaDatosEmpresa[[#This Row],[Cantidad]] * TablaDatosEmpresa[[#This Row],[Precio_Venta_Unitario]], 0)</f>
        <v>0</v>
      </c>
      <c r="L623" s="3">
        <f>AVERAGEIF(TablaDatosEmpresa[Nombre_Producto],TablaDatosEmpresa[[#This Row],[Nombre_Producto]],TablaDatosEmpresa[Costo_Unitario])</f>
        <v>66.956770642201846</v>
      </c>
      <c r="M623" s="3">
        <f>IF(TablaDatosEmpresa[[#This Row],[Tipo_Movimiento]] = "Venta", -TablaDatosEmpresa[[#This Row],[Cantidad]] * TablaDatosEmpresa[[#This Row],[CosteAdquisicionPromedio]], 0)</f>
        <v>0</v>
      </c>
      <c r="N623" s="3">
        <f>TablaDatosEmpresa[[#This Row],[Ingresos]]-TablaDatosEmpresa[[#This Row],[Coste_Vemta]]</f>
        <v>0</v>
      </c>
    </row>
    <row r="624" spans="1:14" x14ac:dyDescent="0.3">
      <c r="A624">
        <v>623</v>
      </c>
      <c r="B624" s="1">
        <v>44653</v>
      </c>
      <c r="C624" t="s">
        <v>10</v>
      </c>
      <c r="D624" t="s">
        <v>34</v>
      </c>
      <c r="E624" t="s">
        <v>45</v>
      </c>
      <c r="F624">
        <v>-9</v>
      </c>
      <c r="G624" s="3">
        <v>0</v>
      </c>
      <c r="H624" s="3">
        <v>346.62</v>
      </c>
      <c r="I624" t="s">
        <v>10</v>
      </c>
      <c r="J624" t="s">
        <v>35</v>
      </c>
      <c r="K624" s="3">
        <f>IF(TablaDatosEmpresa[[#This Row],[Tipo_Movimiento]] = "Venta", -TablaDatosEmpresa[[#This Row],[Cantidad]] * TablaDatosEmpresa[[#This Row],[Precio_Venta_Unitario]], 0)</f>
        <v>3119.58</v>
      </c>
      <c r="L624" s="3">
        <f>AVERAGEIF(TablaDatosEmpresa[Nombre_Producto],TablaDatosEmpresa[[#This Row],[Nombre_Producto]],TablaDatosEmpresa[Costo_Unitario])</f>
        <v>81.910562499999997</v>
      </c>
      <c r="M624" s="3">
        <f>IF(TablaDatosEmpresa[[#This Row],[Tipo_Movimiento]] = "Venta", -TablaDatosEmpresa[[#This Row],[Cantidad]] * TablaDatosEmpresa[[#This Row],[CosteAdquisicionPromedio]], 0)</f>
        <v>737.19506249999995</v>
      </c>
      <c r="N624" s="3">
        <f>TablaDatosEmpresa[[#This Row],[Ingresos]]-TablaDatosEmpresa[[#This Row],[Coste_Vemta]]</f>
        <v>2382.3849375</v>
      </c>
    </row>
    <row r="625" spans="1:14" x14ac:dyDescent="0.3">
      <c r="A625">
        <v>624</v>
      </c>
      <c r="B625" s="1">
        <v>44653</v>
      </c>
      <c r="C625" t="s">
        <v>24</v>
      </c>
      <c r="D625" t="s">
        <v>32</v>
      </c>
      <c r="E625" t="s">
        <v>33</v>
      </c>
      <c r="F625">
        <v>75</v>
      </c>
      <c r="G625" s="3">
        <v>121.92</v>
      </c>
      <c r="H625" s="3">
        <v>0</v>
      </c>
      <c r="I625" t="s">
        <v>24</v>
      </c>
      <c r="J625" t="s">
        <v>36</v>
      </c>
      <c r="K625" s="3">
        <f>IF(TablaDatosEmpresa[[#This Row],[Tipo_Movimiento]] = "Venta", -TablaDatosEmpresa[[#This Row],[Cantidad]] * TablaDatosEmpresa[[#This Row],[Precio_Venta_Unitario]], 0)</f>
        <v>0</v>
      </c>
      <c r="L625" s="3">
        <f>AVERAGEIF(TablaDatosEmpresa[Nombre_Producto],TablaDatosEmpresa[[#This Row],[Nombre_Producto]],TablaDatosEmpresa[Costo_Unitario])</f>
        <v>54.214840425531932</v>
      </c>
      <c r="M625" s="3">
        <f>IF(TablaDatosEmpresa[[#This Row],[Tipo_Movimiento]] = "Venta", -TablaDatosEmpresa[[#This Row],[Cantidad]] * TablaDatosEmpresa[[#This Row],[CosteAdquisicionPromedio]], 0)</f>
        <v>0</v>
      </c>
      <c r="N625" s="3">
        <f>TablaDatosEmpresa[[#This Row],[Ingresos]]-TablaDatosEmpresa[[#This Row],[Coste_Vemta]]</f>
        <v>0</v>
      </c>
    </row>
    <row r="626" spans="1:14" x14ac:dyDescent="0.3">
      <c r="A626">
        <v>625</v>
      </c>
      <c r="B626" s="1">
        <v>44653</v>
      </c>
      <c r="C626" t="s">
        <v>24</v>
      </c>
      <c r="D626" t="s">
        <v>34</v>
      </c>
      <c r="E626" t="s">
        <v>45</v>
      </c>
      <c r="F626">
        <v>111</v>
      </c>
      <c r="G626" s="3">
        <v>182.77</v>
      </c>
      <c r="H626" s="3">
        <v>0</v>
      </c>
      <c r="I626" t="s">
        <v>24</v>
      </c>
      <c r="J626" t="s">
        <v>28</v>
      </c>
      <c r="K626" s="3">
        <f>IF(TablaDatosEmpresa[[#This Row],[Tipo_Movimiento]] = "Venta", -TablaDatosEmpresa[[#This Row],[Cantidad]] * TablaDatosEmpresa[[#This Row],[Precio_Venta_Unitario]], 0)</f>
        <v>0</v>
      </c>
      <c r="L626" s="3">
        <f>AVERAGEIF(TablaDatosEmpresa[Nombre_Producto],TablaDatosEmpresa[[#This Row],[Nombre_Producto]],TablaDatosEmpresa[Costo_Unitario])</f>
        <v>81.910562499999997</v>
      </c>
      <c r="M626" s="3">
        <f>IF(TablaDatosEmpresa[[#This Row],[Tipo_Movimiento]] = "Venta", -TablaDatosEmpresa[[#This Row],[Cantidad]] * TablaDatosEmpresa[[#This Row],[CosteAdquisicionPromedio]], 0)</f>
        <v>0</v>
      </c>
      <c r="N626" s="3">
        <f>TablaDatosEmpresa[[#This Row],[Ingresos]]-TablaDatosEmpresa[[#This Row],[Coste_Vemta]]</f>
        <v>0</v>
      </c>
    </row>
    <row r="627" spans="1:14" x14ac:dyDescent="0.3">
      <c r="A627">
        <v>626</v>
      </c>
      <c r="B627" s="1">
        <v>44653</v>
      </c>
      <c r="C627" t="s">
        <v>10</v>
      </c>
      <c r="D627" t="s">
        <v>32</v>
      </c>
      <c r="E627" t="s">
        <v>33</v>
      </c>
      <c r="F627">
        <v>-25</v>
      </c>
      <c r="G627" s="3">
        <v>0</v>
      </c>
      <c r="H627" s="3">
        <v>220.42</v>
      </c>
      <c r="I627" t="s">
        <v>10</v>
      </c>
      <c r="J627" t="s">
        <v>15</v>
      </c>
      <c r="K627" s="3">
        <f>IF(TablaDatosEmpresa[[#This Row],[Tipo_Movimiento]] = "Venta", -TablaDatosEmpresa[[#This Row],[Cantidad]] * TablaDatosEmpresa[[#This Row],[Precio_Venta_Unitario]], 0)</f>
        <v>5510.5</v>
      </c>
      <c r="L627" s="3">
        <f>AVERAGEIF(TablaDatosEmpresa[Nombre_Producto],TablaDatosEmpresa[[#This Row],[Nombre_Producto]],TablaDatosEmpresa[Costo_Unitario])</f>
        <v>54.214840425531932</v>
      </c>
      <c r="M627" s="3">
        <f>IF(TablaDatosEmpresa[[#This Row],[Tipo_Movimiento]] = "Venta", -TablaDatosEmpresa[[#This Row],[Cantidad]] * TablaDatosEmpresa[[#This Row],[CosteAdquisicionPromedio]], 0)</f>
        <v>1355.3710106382982</v>
      </c>
      <c r="N627" s="3">
        <f>TablaDatosEmpresa[[#This Row],[Ingresos]]-TablaDatosEmpresa[[#This Row],[Coste_Vemta]]</f>
        <v>4155.1289893617013</v>
      </c>
    </row>
    <row r="628" spans="1:14" x14ac:dyDescent="0.3">
      <c r="A628">
        <v>627</v>
      </c>
      <c r="B628" s="1">
        <v>44653</v>
      </c>
      <c r="C628" t="s">
        <v>10</v>
      </c>
      <c r="D628" t="s">
        <v>14</v>
      </c>
      <c r="E628" t="s">
        <v>41</v>
      </c>
      <c r="F628">
        <v>-40</v>
      </c>
      <c r="G628" s="3">
        <v>0</v>
      </c>
      <c r="H628" s="3">
        <v>159.91999999999999</v>
      </c>
      <c r="I628" t="s">
        <v>10</v>
      </c>
      <c r="J628" t="s">
        <v>23</v>
      </c>
      <c r="K628" s="3">
        <f>IF(TablaDatosEmpresa[[#This Row],[Tipo_Movimiento]] = "Venta", -TablaDatosEmpresa[[#This Row],[Cantidad]] * TablaDatosEmpresa[[#This Row],[Precio_Venta_Unitario]], 0)</f>
        <v>6396.7999999999993</v>
      </c>
      <c r="L628" s="3">
        <f>AVERAGEIF(TablaDatosEmpresa[Nombre_Producto],TablaDatosEmpresa[[#This Row],[Nombre_Producto]],TablaDatosEmpresa[Costo_Unitario])</f>
        <v>38.917210440456756</v>
      </c>
      <c r="M628" s="3">
        <f>IF(TablaDatosEmpresa[[#This Row],[Tipo_Movimiento]] = "Venta", -TablaDatosEmpresa[[#This Row],[Cantidad]] * TablaDatosEmpresa[[#This Row],[CosteAdquisicionPromedio]], 0)</f>
        <v>1556.6884176182703</v>
      </c>
      <c r="N628" s="3">
        <f>TablaDatosEmpresa[[#This Row],[Ingresos]]-TablaDatosEmpresa[[#This Row],[Coste_Vemta]]</f>
        <v>4840.111582381729</v>
      </c>
    </row>
    <row r="629" spans="1:14" x14ac:dyDescent="0.3">
      <c r="A629">
        <v>628</v>
      </c>
      <c r="B629" s="1">
        <v>44654</v>
      </c>
      <c r="C629" t="s">
        <v>24</v>
      </c>
      <c r="D629" t="s">
        <v>32</v>
      </c>
      <c r="E629" t="s">
        <v>33</v>
      </c>
      <c r="F629">
        <v>253</v>
      </c>
      <c r="G629" s="3">
        <v>120.57</v>
      </c>
      <c r="H629" s="3">
        <v>0</v>
      </c>
      <c r="I629" t="s">
        <v>24</v>
      </c>
      <c r="J629" t="s">
        <v>36</v>
      </c>
      <c r="K629" s="3">
        <f>IF(TablaDatosEmpresa[[#This Row],[Tipo_Movimiento]] = "Venta", -TablaDatosEmpresa[[#This Row],[Cantidad]] * TablaDatosEmpresa[[#This Row],[Precio_Venta_Unitario]], 0)</f>
        <v>0</v>
      </c>
      <c r="L629" s="3">
        <f>AVERAGEIF(TablaDatosEmpresa[Nombre_Producto],TablaDatosEmpresa[[#This Row],[Nombre_Producto]],TablaDatosEmpresa[Costo_Unitario])</f>
        <v>54.214840425531932</v>
      </c>
      <c r="M629" s="3">
        <f>IF(TablaDatosEmpresa[[#This Row],[Tipo_Movimiento]] = "Venta", -TablaDatosEmpresa[[#This Row],[Cantidad]] * TablaDatosEmpresa[[#This Row],[CosteAdquisicionPromedio]], 0)</f>
        <v>0</v>
      </c>
      <c r="N629" s="3">
        <f>TablaDatosEmpresa[[#This Row],[Ingresos]]-TablaDatosEmpresa[[#This Row],[Coste_Vemta]]</f>
        <v>0</v>
      </c>
    </row>
    <row r="630" spans="1:14" x14ac:dyDescent="0.3">
      <c r="A630">
        <v>629</v>
      </c>
      <c r="B630" s="1">
        <v>44654</v>
      </c>
      <c r="C630" t="s">
        <v>10</v>
      </c>
      <c r="D630" t="s">
        <v>17</v>
      </c>
      <c r="E630" t="s">
        <v>42</v>
      </c>
      <c r="F630">
        <v>-25</v>
      </c>
      <c r="G630" s="3">
        <v>0</v>
      </c>
      <c r="H630" s="3">
        <v>894.91</v>
      </c>
      <c r="I630" t="s">
        <v>10</v>
      </c>
      <c r="J630" t="s">
        <v>23</v>
      </c>
      <c r="K630" s="3">
        <f>IF(TablaDatosEmpresa[[#This Row],[Tipo_Movimiento]] = "Venta", -TablaDatosEmpresa[[#This Row],[Cantidad]] * TablaDatosEmpresa[[#This Row],[Precio_Venta_Unitario]], 0)</f>
        <v>22372.75</v>
      </c>
      <c r="L630" s="3">
        <f>AVERAGEIF(TablaDatosEmpresa[Nombre_Producto],TablaDatosEmpresa[[#This Row],[Nombre_Producto]],TablaDatosEmpresa[Costo_Unitario])</f>
        <v>206.67616747181975</v>
      </c>
      <c r="M630" s="3">
        <f>IF(TablaDatosEmpresa[[#This Row],[Tipo_Movimiento]] = "Venta", -TablaDatosEmpresa[[#This Row],[Cantidad]] * TablaDatosEmpresa[[#This Row],[CosteAdquisicionPromedio]], 0)</f>
        <v>5166.9041867954938</v>
      </c>
      <c r="N630" s="3">
        <f>TablaDatosEmpresa[[#This Row],[Ingresos]]-TablaDatosEmpresa[[#This Row],[Coste_Vemta]]</f>
        <v>17205.845813204505</v>
      </c>
    </row>
    <row r="631" spans="1:14" x14ac:dyDescent="0.3">
      <c r="A631">
        <v>630</v>
      </c>
      <c r="B631" s="1">
        <v>44654</v>
      </c>
      <c r="C631" t="s">
        <v>24</v>
      </c>
      <c r="D631" t="s">
        <v>32</v>
      </c>
      <c r="E631" t="s">
        <v>33</v>
      </c>
      <c r="F631">
        <v>182</v>
      </c>
      <c r="G631" s="3">
        <v>122.21</v>
      </c>
      <c r="H631" s="3">
        <v>0</v>
      </c>
      <c r="I631" t="s">
        <v>24</v>
      </c>
      <c r="J631" t="s">
        <v>28</v>
      </c>
      <c r="K631" s="3">
        <f>IF(TablaDatosEmpresa[[#This Row],[Tipo_Movimiento]] = "Venta", -TablaDatosEmpresa[[#This Row],[Cantidad]] * TablaDatosEmpresa[[#This Row],[Precio_Venta_Unitario]], 0)</f>
        <v>0</v>
      </c>
      <c r="L631" s="3">
        <f>AVERAGEIF(TablaDatosEmpresa[Nombre_Producto],TablaDatosEmpresa[[#This Row],[Nombre_Producto]],TablaDatosEmpresa[Costo_Unitario])</f>
        <v>54.214840425531932</v>
      </c>
      <c r="M631" s="3">
        <f>IF(TablaDatosEmpresa[[#This Row],[Tipo_Movimiento]] = "Venta", -TablaDatosEmpresa[[#This Row],[Cantidad]] * TablaDatosEmpresa[[#This Row],[CosteAdquisicionPromedio]], 0)</f>
        <v>0</v>
      </c>
      <c r="N631" s="3">
        <f>TablaDatosEmpresa[[#This Row],[Ingresos]]-TablaDatosEmpresa[[#This Row],[Coste_Vemta]]</f>
        <v>0</v>
      </c>
    </row>
    <row r="632" spans="1:14" x14ac:dyDescent="0.3">
      <c r="A632">
        <v>631</v>
      </c>
      <c r="B632" s="1">
        <v>44654</v>
      </c>
      <c r="C632" t="s">
        <v>10</v>
      </c>
      <c r="D632" t="s">
        <v>14</v>
      </c>
      <c r="E632" t="s">
        <v>41</v>
      </c>
      <c r="F632">
        <v>-41</v>
      </c>
      <c r="G632" s="3">
        <v>0</v>
      </c>
      <c r="H632" s="3">
        <v>160.6</v>
      </c>
      <c r="I632" t="s">
        <v>10</v>
      </c>
      <c r="J632" t="s">
        <v>31</v>
      </c>
      <c r="K632" s="3">
        <f>IF(TablaDatosEmpresa[[#This Row],[Tipo_Movimiento]] = "Venta", -TablaDatosEmpresa[[#This Row],[Cantidad]] * TablaDatosEmpresa[[#This Row],[Precio_Venta_Unitario]], 0)</f>
        <v>6584.5999999999995</v>
      </c>
      <c r="L632" s="3">
        <f>AVERAGEIF(TablaDatosEmpresa[Nombre_Producto],TablaDatosEmpresa[[#This Row],[Nombre_Producto]],TablaDatosEmpresa[Costo_Unitario])</f>
        <v>38.917210440456756</v>
      </c>
      <c r="M632" s="3">
        <f>IF(TablaDatosEmpresa[[#This Row],[Tipo_Movimiento]] = "Venta", -TablaDatosEmpresa[[#This Row],[Cantidad]] * TablaDatosEmpresa[[#This Row],[CosteAdquisicionPromedio]], 0)</f>
        <v>1595.605628058727</v>
      </c>
      <c r="N632" s="3">
        <f>TablaDatosEmpresa[[#This Row],[Ingresos]]-TablaDatosEmpresa[[#This Row],[Coste_Vemta]]</f>
        <v>4988.9943719412722</v>
      </c>
    </row>
    <row r="633" spans="1:14" x14ac:dyDescent="0.3">
      <c r="A633">
        <v>632</v>
      </c>
      <c r="B633" s="1">
        <v>44654</v>
      </c>
      <c r="C633" t="s">
        <v>10</v>
      </c>
      <c r="D633" t="s">
        <v>27</v>
      </c>
      <c r="E633" t="s">
        <v>44</v>
      </c>
      <c r="F633">
        <v>-30</v>
      </c>
      <c r="G633" s="3">
        <v>0</v>
      </c>
      <c r="H633" s="3">
        <v>503.75</v>
      </c>
      <c r="I633" t="s">
        <v>10</v>
      </c>
      <c r="J633" t="s">
        <v>15</v>
      </c>
      <c r="K633" s="3">
        <f>IF(TablaDatosEmpresa[[#This Row],[Tipo_Movimiento]] = "Venta", -TablaDatosEmpresa[[#This Row],[Cantidad]] * TablaDatosEmpresa[[#This Row],[Precio_Venta_Unitario]], 0)</f>
        <v>15112.5</v>
      </c>
      <c r="L633" s="3">
        <f>AVERAGEIF(TablaDatosEmpresa[Nombre_Producto],TablaDatosEmpresa[[#This Row],[Nombre_Producto]],TablaDatosEmpresa[Costo_Unitario])</f>
        <v>111.99406451612904</v>
      </c>
      <c r="M633" s="3">
        <f>IF(TablaDatosEmpresa[[#This Row],[Tipo_Movimiento]] = "Venta", -TablaDatosEmpresa[[#This Row],[Cantidad]] * TablaDatosEmpresa[[#This Row],[CosteAdquisicionPromedio]], 0)</f>
        <v>3359.8219354838711</v>
      </c>
      <c r="N633" s="3">
        <f>TablaDatosEmpresa[[#This Row],[Ingresos]]-TablaDatosEmpresa[[#This Row],[Coste_Vemta]]</f>
        <v>11752.678064516129</v>
      </c>
    </row>
    <row r="634" spans="1:14" x14ac:dyDescent="0.3">
      <c r="A634">
        <v>633</v>
      </c>
      <c r="B634" s="1">
        <v>44654</v>
      </c>
      <c r="C634" t="s">
        <v>10</v>
      </c>
      <c r="D634" t="s">
        <v>11</v>
      </c>
      <c r="E634" t="s">
        <v>12</v>
      </c>
      <c r="F634">
        <v>-33</v>
      </c>
      <c r="G634" s="3">
        <v>0</v>
      </c>
      <c r="H634" s="3">
        <v>130.56</v>
      </c>
      <c r="I634" t="s">
        <v>10</v>
      </c>
      <c r="J634" t="s">
        <v>15</v>
      </c>
      <c r="K634" s="3">
        <f>IF(TablaDatosEmpresa[[#This Row],[Tipo_Movimiento]] = "Venta", -TablaDatosEmpresa[[#This Row],[Cantidad]] * TablaDatosEmpresa[[#This Row],[Precio_Venta_Unitario]], 0)</f>
        <v>4308.4800000000005</v>
      </c>
      <c r="L634" s="3">
        <f>AVERAGEIF(TablaDatosEmpresa[Nombre_Producto],TablaDatosEmpresa[[#This Row],[Nombre_Producto]],TablaDatosEmpresa[Costo_Unitario])</f>
        <v>28.701865793780652</v>
      </c>
      <c r="M634" s="3">
        <f>IF(TablaDatosEmpresa[[#This Row],[Tipo_Movimiento]] = "Venta", -TablaDatosEmpresa[[#This Row],[Cantidad]] * TablaDatosEmpresa[[#This Row],[CosteAdquisicionPromedio]], 0)</f>
        <v>947.16157119476145</v>
      </c>
      <c r="N634" s="3">
        <f>TablaDatosEmpresa[[#This Row],[Ingresos]]-TablaDatosEmpresa[[#This Row],[Coste_Vemta]]</f>
        <v>3361.3184288052389</v>
      </c>
    </row>
    <row r="635" spans="1:14" x14ac:dyDescent="0.3">
      <c r="A635">
        <v>634</v>
      </c>
      <c r="B635" s="1">
        <v>44654</v>
      </c>
      <c r="C635" t="s">
        <v>10</v>
      </c>
      <c r="D635" t="s">
        <v>19</v>
      </c>
      <c r="E635" t="s">
        <v>20</v>
      </c>
      <c r="F635">
        <v>-31</v>
      </c>
      <c r="G635" s="3">
        <v>0</v>
      </c>
      <c r="H635" s="3">
        <v>298.5</v>
      </c>
      <c r="I635" t="s">
        <v>10</v>
      </c>
      <c r="J635" t="s">
        <v>35</v>
      </c>
      <c r="K635" s="3">
        <f>IF(TablaDatosEmpresa[[#This Row],[Tipo_Movimiento]] = "Venta", -TablaDatosEmpresa[[#This Row],[Cantidad]] * TablaDatosEmpresa[[#This Row],[Precio_Venta_Unitario]], 0)</f>
        <v>9253.5</v>
      </c>
      <c r="L635" s="3">
        <f>AVERAGEIF(TablaDatosEmpresa[Nombre_Producto],TablaDatosEmpresa[[#This Row],[Nombre_Producto]],TablaDatosEmpresa[Costo_Unitario])</f>
        <v>66.956770642201846</v>
      </c>
      <c r="M635" s="3">
        <f>IF(TablaDatosEmpresa[[#This Row],[Tipo_Movimiento]] = "Venta", -TablaDatosEmpresa[[#This Row],[Cantidad]] * TablaDatosEmpresa[[#This Row],[CosteAdquisicionPromedio]], 0)</f>
        <v>2075.6598899082574</v>
      </c>
      <c r="N635" s="3">
        <f>TablaDatosEmpresa[[#This Row],[Ingresos]]-TablaDatosEmpresa[[#This Row],[Coste_Vemta]]</f>
        <v>7177.8401100917426</v>
      </c>
    </row>
    <row r="636" spans="1:14" x14ac:dyDescent="0.3">
      <c r="A636">
        <v>635</v>
      </c>
      <c r="B636" s="1">
        <v>44655</v>
      </c>
      <c r="C636" t="s">
        <v>16</v>
      </c>
      <c r="D636" t="s">
        <v>17</v>
      </c>
      <c r="E636" t="s">
        <v>42</v>
      </c>
      <c r="F636">
        <v>68</v>
      </c>
      <c r="G636" s="3">
        <v>442.8</v>
      </c>
      <c r="H636" s="3">
        <v>0</v>
      </c>
      <c r="I636" t="s">
        <v>46</v>
      </c>
      <c r="J636" t="s">
        <v>18</v>
      </c>
      <c r="K636" s="3">
        <f>IF(TablaDatosEmpresa[[#This Row],[Tipo_Movimiento]] = "Venta", -TablaDatosEmpresa[[#This Row],[Cantidad]] * TablaDatosEmpresa[[#This Row],[Precio_Venta_Unitario]], 0)</f>
        <v>0</v>
      </c>
      <c r="L636" s="3">
        <f>AVERAGEIF(TablaDatosEmpresa[Nombre_Producto],TablaDatosEmpresa[[#This Row],[Nombre_Producto]],TablaDatosEmpresa[Costo_Unitario])</f>
        <v>206.67616747181975</v>
      </c>
      <c r="M636" s="3">
        <f>IF(TablaDatosEmpresa[[#This Row],[Tipo_Movimiento]] = "Venta", -TablaDatosEmpresa[[#This Row],[Cantidad]] * TablaDatosEmpresa[[#This Row],[CosteAdquisicionPromedio]], 0)</f>
        <v>0</v>
      </c>
      <c r="N636" s="3">
        <f>TablaDatosEmpresa[[#This Row],[Ingresos]]-TablaDatosEmpresa[[#This Row],[Coste_Vemta]]</f>
        <v>0</v>
      </c>
    </row>
    <row r="637" spans="1:14" x14ac:dyDescent="0.3">
      <c r="A637">
        <v>636</v>
      </c>
      <c r="B637" s="1">
        <v>44655</v>
      </c>
      <c r="C637" t="s">
        <v>10</v>
      </c>
      <c r="D637" t="s">
        <v>25</v>
      </c>
      <c r="E637" t="s">
        <v>43</v>
      </c>
      <c r="F637">
        <v>-20</v>
      </c>
      <c r="G637" s="3">
        <v>0</v>
      </c>
      <c r="H637" s="3">
        <v>94.2</v>
      </c>
      <c r="I637" t="s">
        <v>10</v>
      </c>
      <c r="J637" t="s">
        <v>35</v>
      </c>
      <c r="K637" s="3">
        <f>IF(TablaDatosEmpresa[[#This Row],[Tipo_Movimiento]] = "Venta", -TablaDatosEmpresa[[#This Row],[Cantidad]] * TablaDatosEmpresa[[#This Row],[Precio_Venta_Unitario]], 0)</f>
        <v>1884</v>
      </c>
      <c r="L637" s="3">
        <f>AVERAGEIF(TablaDatosEmpresa[Nombre_Producto],TablaDatosEmpresa[[#This Row],[Nombre_Producto]],TablaDatosEmpresa[Costo_Unitario])</f>
        <v>18.458651685393257</v>
      </c>
      <c r="M637" s="3">
        <f>IF(TablaDatosEmpresa[[#This Row],[Tipo_Movimiento]] = "Venta", -TablaDatosEmpresa[[#This Row],[Cantidad]] * TablaDatosEmpresa[[#This Row],[CosteAdquisicionPromedio]], 0)</f>
        <v>369.1730337078651</v>
      </c>
      <c r="N637" s="3">
        <f>TablaDatosEmpresa[[#This Row],[Ingresos]]-TablaDatosEmpresa[[#This Row],[Coste_Vemta]]</f>
        <v>1514.8269662921348</v>
      </c>
    </row>
    <row r="638" spans="1:14" x14ac:dyDescent="0.3">
      <c r="A638">
        <v>637</v>
      </c>
      <c r="B638" s="1">
        <v>44655</v>
      </c>
      <c r="C638" t="s">
        <v>10</v>
      </c>
      <c r="D638" t="s">
        <v>34</v>
      </c>
      <c r="E638" t="s">
        <v>45</v>
      </c>
      <c r="F638">
        <v>-22</v>
      </c>
      <c r="G638" s="3">
        <v>0</v>
      </c>
      <c r="H638" s="3">
        <v>352.05</v>
      </c>
      <c r="I638" t="s">
        <v>10</v>
      </c>
      <c r="J638" t="s">
        <v>15</v>
      </c>
      <c r="K638" s="3">
        <f>IF(TablaDatosEmpresa[[#This Row],[Tipo_Movimiento]] = "Venta", -TablaDatosEmpresa[[#This Row],[Cantidad]] * TablaDatosEmpresa[[#This Row],[Precio_Venta_Unitario]], 0)</f>
        <v>7745.1</v>
      </c>
      <c r="L638" s="3">
        <f>AVERAGEIF(TablaDatosEmpresa[Nombre_Producto],TablaDatosEmpresa[[#This Row],[Nombre_Producto]],TablaDatosEmpresa[Costo_Unitario])</f>
        <v>81.910562499999997</v>
      </c>
      <c r="M638" s="3">
        <f>IF(TablaDatosEmpresa[[#This Row],[Tipo_Movimiento]] = "Venta", -TablaDatosEmpresa[[#This Row],[Cantidad]] * TablaDatosEmpresa[[#This Row],[CosteAdquisicionPromedio]], 0)</f>
        <v>1802.032375</v>
      </c>
      <c r="N638" s="3">
        <f>TablaDatosEmpresa[[#This Row],[Ingresos]]-TablaDatosEmpresa[[#This Row],[Coste_Vemta]]</f>
        <v>5943.0676250000006</v>
      </c>
    </row>
    <row r="639" spans="1:14" x14ac:dyDescent="0.3">
      <c r="A639">
        <v>638</v>
      </c>
      <c r="B639" s="1">
        <v>44655</v>
      </c>
      <c r="C639" t="s">
        <v>24</v>
      </c>
      <c r="D639" t="s">
        <v>32</v>
      </c>
      <c r="E639" t="s">
        <v>33</v>
      </c>
      <c r="F639">
        <v>211</v>
      </c>
      <c r="G639" s="3">
        <v>119.11</v>
      </c>
      <c r="H639" s="3">
        <v>0</v>
      </c>
      <c r="I639" t="s">
        <v>24</v>
      </c>
      <c r="J639" t="s">
        <v>36</v>
      </c>
      <c r="K639" s="3">
        <f>IF(TablaDatosEmpresa[[#This Row],[Tipo_Movimiento]] = "Venta", -TablaDatosEmpresa[[#This Row],[Cantidad]] * TablaDatosEmpresa[[#This Row],[Precio_Venta_Unitario]], 0)</f>
        <v>0</v>
      </c>
      <c r="L639" s="3">
        <f>AVERAGEIF(TablaDatosEmpresa[Nombre_Producto],TablaDatosEmpresa[[#This Row],[Nombre_Producto]],TablaDatosEmpresa[Costo_Unitario])</f>
        <v>54.214840425531932</v>
      </c>
      <c r="M639" s="3">
        <f>IF(TablaDatosEmpresa[[#This Row],[Tipo_Movimiento]] = "Venta", -TablaDatosEmpresa[[#This Row],[Cantidad]] * TablaDatosEmpresa[[#This Row],[CosteAdquisicionPromedio]], 0)</f>
        <v>0</v>
      </c>
      <c r="N639" s="3">
        <f>TablaDatosEmpresa[[#This Row],[Ingresos]]-TablaDatosEmpresa[[#This Row],[Coste_Vemta]]</f>
        <v>0</v>
      </c>
    </row>
    <row r="640" spans="1:14" x14ac:dyDescent="0.3">
      <c r="A640">
        <v>639</v>
      </c>
      <c r="B640" s="1">
        <v>44655</v>
      </c>
      <c r="C640" t="s">
        <v>10</v>
      </c>
      <c r="D640" t="s">
        <v>29</v>
      </c>
      <c r="E640" t="s">
        <v>30</v>
      </c>
      <c r="F640">
        <v>-8</v>
      </c>
      <c r="G640" s="3">
        <v>0</v>
      </c>
      <c r="H640" s="3">
        <v>80.19</v>
      </c>
      <c r="I640" t="s">
        <v>10</v>
      </c>
      <c r="J640" t="s">
        <v>15</v>
      </c>
      <c r="K640" s="3">
        <f>IF(TablaDatosEmpresa[[#This Row],[Tipo_Movimiento]] = "Venta", -TablaDatosEmpresa[[#This Row],[Cantidad]] * TablaDatosEmpresa[[#This Row],[Precio_Venta_Unitario]], 0)</f>
        <v>641.52</v>
      </c>
      <c r="L640" s="3">
        <f>AVERAGEIF(TablaDatosEmpresa[Nombre_Producto],TablaDatosEmpresa[[#This Row],[Nombre_Producto]],TablaDatosEmpresa[Costo_Unitario])</f>
        <v>15.49574137931034</v>
      </c>
      <c r="M640" s="3">
        <f>IF(TablaDatosEmpresa[[#This Row],[Tipo_Movimiento]] = "Venta", -TablaDatosEmpresa[[#This Row],[Cantidad]] * TablaDatosEmpresa[[#This Row],[CosteAdquisicionPromedio]], 0)</f>
        <v>123.96593103448272</v>
      </c>
      <c r="N640" s="3">
        <f>TablaDatosEmpresa[[#This Row],[Ingresos]]-TablaDatosEmpresa[[#This Row],[Coste_Vemta]]</f>
        <v>517.55406896551722</v>
      </c>
    </row>
    <row r="641" spans="1:14" x14ac:dyDescent="0.3">
      <c r="A641">
        <v>640</v>
      </c>
      <c r="B641" s="1">
        <v>44655</v>
      </c>
      <c r="C641" t="s">
        <v>24</v>
      </c>
      <c r="D641" t="s">
        <v>21</v>
      </c>
      <c r="E641" t="s">
        <v>22</v>
      </c>
      <c r="F641">
        <v>170</v>
      </c>
      <c r="G641" s="3">
        <v>25.3</v>
      </c>
      <c r="H641" s="3">
        <v>0</v>
      </c>
      <c r="I641" t="s">
        <v>24</v>
      </c>
      <c r="J641" t="s">
        <v>36</v>
      </c>
      <c r="K641" s="3">
        <f>IF(TablaDatosEmpresa[[#This Row],[Tipo_Movimiento]] = "Venta", -TablaDatosEmpresa[[#This Row],[Cantidad]] * TablaDatosEmpresa[[#This Row],[Precio_Venta_Unitario]], 0)</f>
        <v>0</v>
      </c>
      <c r="L641" s="3">
        <f>AVERAGEIF(TablaDatosEmpresa[Nombre_Producto],TablaDatosEmpresa[[#This Row],[Nombre_Producto]],TablaDatosEmpresa[Costo_Unitario])</f>
        <v>10.520482758620702</v>
      </c>
      <c r="M641" s="3">
        <f>IF(TablaDatosEmpresa[[#This Row],[Tipo_Movimiento]] = "Venta", -TablaDatosEmpresa[[#This Row],[Cantidad]] * TablaDatosEmpresa[[#This Row],[CosteAdquisicionPromedio]], 0)</f>
        <v>0</v>
      </c>
      <c r="N641" s="3">
        <f>TablaDatosEmpresa[[#This Row],[Ingresos]]-TablaDatosEmpresa[[#This Row],[Coste_Vemta]]</f>
        <v>0</v>
      </c>
    </row>
    <row r="642" spans="1:14" x14ac:dyDescent="0.3">
      <c r="A642">
        <v>641</v>
      </c>
      <c r="B642" s="1">
        <v>44655</v>
      </c>
      <c r="C642" t="s">
        <v>24</v>
      </c>
      <c r="D642" t="s">
        <v>34</v>
      </c>
      <c r="E642" t="s">
        <v>45</v>
      </c>
      <c r="F642">
        <v>141</v>
      </c>
      <c r="G642" s="3">
        <v>181.52</v>
      </c>
      <c r="H642" s="3">
        <v>0</v>
      </c>
      <c r="I642" t="s">
        <v>24</v>
      </c>
      <c r="J642" t="s">
        <v>36</v>
      </c>
      <c r="K642" s="3">
        <f>IF(TablaDatosEmpresa[[#This Row],[Tipo_Movimiento]] = "Venta", -TablaDatosEmpresa[[#This Row],[Cantidad]] * TablaDatosEmpresa[[#This Row],[Precio_Venta_Unitario]], 0)</f>
        <v>0</v>
      </c>
      <c r="L642" s="3">
        <f>AVERAGEIF(TablaDatosEmpresa[Nombre_Producto],TablaDatosEmpresa[[#This Row],[Nombre_Producto]],TablaDatosEmpresa[Costo_Unitario])</f>
        <v>81.910562499999997</v>
      </c>
      <c r="M642" s="3">
        <f>IF(TablaDatosEmpresa[[#This Row],[Tipo_Movimiento]] = "Venta", -TablaDatosEmpresa[[#This Row],[Cantidad]] * TablaDatosEmpresa[[#This Row],[CosteAdquisicionPromedio]], 0)</f>
        <v>0</v>
      </c>
      <c r="N642" s="3">
        <f>TablaDatosEmpresa[[#This Row],[Ingresos]]-TablaDatosEmpresa[[#This Row],[Coste_Vemta]]</f>
        <v>0</v>
      </c>
    </row>
    <row r="643" spans="1:14" x14ac:dyDescent="0.3">
      <c r="A643">
        <v>642</v>
      </c>
      <c r="B643" s="1">
        <v>44656</v>
      </c>
      <c r="C643" t="s">
        <v>10</v>
      </c>
      <c r="D643" t="s">
        <v>34</v>
      </c>
      <c r="E643" t="s">
        <v>45</v>
      </c>
      <c r="F643">
        <v>-17</v>
      </c>
      <c r="G643" s="3">
        <v>0</v>
      </c>
      <c r="H643" s="3">
        <v>352.44</v>
      </c>
      <c r="I643" t="s">
        <v>10</v>
      </c>
      <c r="J643" t="s">
        <v>31</v>
      </c>
      <c r="K643" s="3">
        <f>IF(TablaDatosEmpresa[[#This Row],[Tipo_Movimiento]] = "Venta", -TablaDatosEmpresa[[#This Row],[Cantidad]] * TablaDatosEmpresa[[#This Row],[Precio_Venta_Unitario]], 0)</f>
        <v>5991.48</v>
      </c>
      <c r="L643" s="3">
        <f>AVERAGEIF(TablaDatosEmpresa[Nombre_Producto],TablaDatosEmpresa[[#This Row],[Nombre_Producto]],TablaDatosEmpresa[Costo_Unitario])</f>
        <v>81.910562499999997</v>
      </c>
      <c r="M643" s="3">
        <f>IF(TablaDatosEmpresa[[#This Row],[Tipo_Movimiento]] = "Venta", -TablaDatosEmpresa[[#This Row],[Cantidad]] * TablaDatosEmpresa[[#This Row],[CosteAdquisicionPromedio]], 0)</f>
        <v>1392.4795624999999</v>
      </c>
      <c r="N643" s="3">
        <f>TablaDatosEmpresa[[#This Row],[Ingresos]]-TablaDatosEmpresa[[#This Row],[Coste_Vemta]]</f>
        <v>4599.0004374999999</v>
      </c>
    </row>
    <row r="644" spans="1:14" x14ac:dyDescent="0.3">
      <c r="A644">
        <v>643</v>
      </c>
      <c r="B644" s="1">
        <v>44656</v>
      </c>
      <c r="C644" t="s">
        <v>10</v>
      </c>
      <c r="D644" t="s">
        <v>25</v>
      </c>
      <c r="E644" t="s">
        <v>43</v>
      </c>
      <c r="F644">
        <v>-7</v>
      </c>
      <c r="G644" s="3">
        <v>0</v>
      </c>
      <c r="H644" s="3">
        <v>94.81</v>
      </c>
      <c r="I644" t="s">
        <v>10</v>
      </c>
      <c r="J644" t="s">
        <v>13</v>
      </c>
      <c r="K644" s="3">
        <f>IF(TablaDatosEmpresa[[#This Row],[Tipo_Movimiento]] = "Venta", -TablaDatosEmpresa[[#This Row],[Cantidad]] * TablaDatosEmpresa[[#This Row],[Precio_Venta_Unitario]], 0)</f>
        <v>663.67000000000007</v>
      </c>
      <c r="L644" s="3">
        <f>AVERAGEIF(TablaDatosEmpresa[Nombre_Producto],TablaDatosEmpresa[[#This Row],[Nombre_Producto]],TablaDatosEmpresa[Costo_Unitario])</f>
        <v>18.458651685393257</v>
      </c>
      <c r="M644" s="3">
        <f>IF(TablaDatosEmpresa[[#This Row],[Tipo_Movimiento]] = "Venta", -TablaDatosEmpresa[[#This Row],[Cantidad]] * TablaDatosEmpresa[[#This Row],[CosteAdquisicionPromedio]], 0)</f>
        <v>129.2105617977528</v>
      </c>
      <c r="N644" s="3">
        <f>TablaDatosEmpresa[[#This Row],[Ingresos]]-TablaDatosEmpresa[[#This Row],[Coste_Vemta]]</f>
        <v>534.45943820224727</v>
      </c>
    </row>
    <row r="645" spans="1:14" x14ac:dyDescent="0.3">
      <c r="A645">
        <v>644</v>
      </c>
      <c r="B645" s="1">
        <v>44656</v>
      </c>
      <c r="C645" t="s">
        <v>10</v>
      </c>
      <c r="D645" t="s">
        <v>11</v>
      </c>
      <c r="E645" t="s">
        <v>12</v>
      </c>
      <c r="F645">
        <v>-16</v>
      </c>
      <c r="G645" s="3">
        <v>0</v>
      </c>
      <c r="H645" s="3">
        <v>129.91</v>
      </c>
      <c r="I645" t="s">
        <v>10</v>
      </c>
      <c r="J645" t="s">
        <v>15</v>
      </c>
      <c r="K645" s="3">
        <f>IF(TablaDatosEmpresa[[#This Row],[Tipo_Movimiento]] = "Venta", -TablaDatosEmpresa[[#This Row],[Cantidad]] * TablaDatosEmpresa[[#This Row],[Precio_Venta_Unitario]], 0)</f>
        <v>2078.56</v>
      </c>
      <c r="L645" s="3">
        <f>AVERAGEIF(TablaDatosEmpresa[Nombre_Producto],TablaDatosEmpresa[[#This Row],[Nombre_Producto]],TablaDatosEmpresa[Costo_Unitario])</f>
        <v>28.701865793780652</v>
      </c>
      <c r="M645" s="3">
        <f>IF(TablaDatosEmpresa[[#This Row],[Tipo_Movimiento]] = "Venta", -TablaDatosEmpresa[[#This Row],[Cantidad]] * TablaDatosEmpresa[[#This Row],[CosteAdquisicionPromedio]], 0)</f>
        <v>459.22985270049043</v>
      </c>
      <c r="N645" s="3">
        <f>TablaDatosEmpresa[[#This Row],[Ingresos]]-TablaDatosEmpresa[[#This Row],[Coste_Vemta]]</f>
        <v>1619.3301472995095</v>
      </c>
    </row>
    <row r="646" spans="1:14" x14ac:dyDescent="0.3">
      <c r="A646">
        <v>645</v>
      </c>
      <c r="B646" s="1">
        <v>44656</v>
      </c>
      <c r="C646" t="s">
        <v>10</v>
      </c>
      <c r="D646" t="s">
        <v>17</v>
      </c>
      <c r="E646" t="s">
        <v>42</v>
      </c>
      <c r="F646">
        <v>-26</v>
      </c>
      <c r="G646" s="3">
        <v>0</v>
      </c>
      <c r="H646" s="3">
        <v>894.76</v>
      </c>
      <c r="I646" t="s">
        <v>10</v>
      </c>
      <c r="J646" t="s">
        <v>15</v>
      </c>
      <c r="K646" s="3">
        <f>IF(TablaDatosEmpresa[[#This Row],[Tipo_Movimiento]] = "Venta", -TablaDatosEmpresa[[#This Row],[Cantidad]] * TablaDatosEmpresa[[#This Row],[Precio_Venta_Unitario]], 0)</f>
        <v>23263.759999999998</v>
      </c>
      <c r="L646" s="3">
        <f>AVERAGEIF(TablaDatosEmpresa[Nombre_Producto],TablaDatosEmpresa[[#This Row],[Nombre_Producto]],TablaDatosEmpresa[Costo_Unitario])</f>
        <v>206.67616747181975</v>
      </c>
      <c r="M646" s="3">
        <f>IF(TablaDatosEmpresa[[#This Row],[Tipo_Movimiento]] = "Venta", -TablaDatosEmpresa[[#This Row],[Cantidad]] * TablaDatosEmpresa[[#This Row],[CosteAdquisicionPromedio]], 0)</f>
        <v>5373.5803542673139</v>
      </c>
      <c r="N646" s="3">
        <f>TablaDatosEmpresa[[#This Row],[Ingresos]]-TablaDatosEmpresa[[#This Row],[Coste_Vemta]]</f>
        <v>17890.179645732685</v>
      </c>
    </row>
    <row r="647" spans="1:14" x14ac:dyDescent="0.3">
      <c r="A647">
        <v>646</v>
      </c>
      <c r="B647" s="1">
        <v>44656</v>
      </c>
      <c r="C647" t="s">
        <v>10</v>
      </c>
      <c r="D647" t="s">
        <v>11</v>
      </c>
      <c r="E647" t="s">
        <v>12</v>
      </c>
      <c r="F647">
        <v>-18</v>
      </c>
      <c r="G647" s="3">
        <v>0</v>
      </c>
      <c r="H647" s="3">
        <v>131.13999999999999</v>
      </c>
      <c r="I647" t="s">
        <v>10</v>
      </c>
      <c r="J647" t="s">
        <v>23</v>
      </c>
      <c r="K647" s="3">
        <f>IF(TablaDatosEmpresa[[#This Row],[Tipo_Movimiento]] = "Venta", -TablaDatosEmpresa[[#This Row],[Cantidad]] * TablaDatosEmpresa[[#This Row],[Precio_Venta_Unitario]], 0)</f>
        <v>2360.5199999999995</v>
      </c>
      <c r="L647" s="3">
        <f>AVERAGEIF(TablaDatosEmpresa[Nombre_Producto],TablaDatosEmpresa[[#This Row],[Nombre_Producto]],TablaDatosEmpresa[Costo_Unitario])</f>
        <v>28.701865793780652</v>
      </c>
      <c r="M647" s="3">
        <f>IF(TablaDatosEmpresa[[#This Row],[Tipo_Movimiento]] = "Venta", -TablaDatosEmpresa[[#This Row],[Cantidad]] * TablaDatosEmpresa[[#This Row],[CosteAdquisicionPromedio]], 0)</f>
        <v>516.63358428805168</v>
      </c>
      <c r="N647" s="3">
        <f>TablaDatosEmpresa[[#This Row],[Ingresos]]-TablaDatosEmpresa[[#This Row],[Coste_Vemta]]</f>
        <v>1843.8864157119478</v>
      </c>
    </row>
    <row r="648" spans="1:14" x14ac:dyDescent="0.3">
      <c r="A648">
        <v>647</v>
      </c>
      <c r="B648" s="1">
        <v>44656</v>
      </c>
      <c r="C648" t="s">
        <v>24</v>
      </c>
      <c r="D648" t="s">
        <v>29</v>
      </c>
      <c r="E648" t="s">
        <v>30</v>
      </c>
      <c r="F648">
        <v>150</v>
      </c>
      <c r="G648" s="3">
        <v>36.11</v>
      </c>
      <c r="H648" s="3">
        <v>0</v>
      </c>
      <c r="I648" t="s">
        <v>24</v>
      </c>
      <c r="J648" t="s">
        <v>37</v>
      </c>
      <c r="K648" s="3">
        <f>IF(TablaDatosEmpresa[[#This Row],[Tipo_Movimiento]] = "Venta", -TablaDatosEmpresa[[#This Row],[Cantidad]] * TablaDatosEmpresa[[#This Row],[Precio_Venta_Unitario]], 0)</f>
        <v>0</v>
      </c>
      <c r="L648" s="3">
        <f>AVERAGEIF(TablaDatosEmpresa[Nombre_Producto],TablaDatosEmpresa[[#This Row],[Nombre_Producto]],TablaDatosEmpresa[Costo_Unitario])</f>
        <v>15.49574137931034</v>
      </c>
      <c r="M648" s="3">
        <f>IF(TablaDatosEmpresa[[#This Row],[Tipo_Movimiento]] = "Venta", -TablaDatosEmpresa[[#This Row],[Cantidad]] * TablaDatosEmpresa[[#This Row],[CosteAdquisicionPromedio]], 0)</f>
        <v>0</v>
      </c>
      <c r="N648" s="3">
        <f>TablaDatosEmpresa[[#This Row],[Ingresos]]-TablaDatosEmpresa[[#This Row],[Coste_Vemta]]</f>
        <v>0</v>
      </c>
    </row>
    <row r="649" spans="1:14" x14ac:dyDescent="0.3">
      <c r="A649">
        <v>648</v>
      </c>
      <c r="B649" s="1">
        <v>44657</v>
      </c>
      <c r="C649" t="s">
        <v>24</v>
      </c>
      <c r="D649" t="s">
        <v>29</v>
      </c>
      <c r="E649" t="s">
        <v>30</v>
      </c>
      <c r="F649">
        <v>249</v>
      </c>
      <c r="G649" s="3">
        <v>35.46</v>
      </c>
      <c r="H649" s="3">
        <v>0</v>
      </c>
      <c r="I649" t="s">
        <v>24</v>
      </c>
      <c r="J649" t="s">
        <v>26</v>
      </c>
      <c r="K649" s="3">
        <f>IF(TablaDatosEmpresa[[#This Row],[Tipo_Movimiento]] = "Venta", -TablaDatosEmpresa[[#This Row],[Cantidad]] * TablaDatosEmpresa[[#This Row],[Precio_Venta_Unitario]], 0)</f>
        <v>0</v>
      </c>
      <c r="L649" s="3">
        <f>AVERAGEIF(TablaDatosEmpresa[Nombre_Producto],TablaDatosEmpresa[[#This Row],[Nombre_Producto]],TablaDatosEmpresa[Costo_Unitario])</f>
        <v>15.49574137931034</v>
      </c>
      <c r="M649" s="3">
        <f>IF(TablaDatosEmpresa[[#This Row],[Tipo_Movimiento]] = "Venta", -TablaDatosEmpresa[[#This Row],[Cantidad]] * TablaDatosEmpresa[[#This Row],[CosteAdquisicionPromedio]], 0)</f>
        <v>0</v>
      </c>
      <c r="N649" s="3">
        <f>TablaDatosEmpresa[[#This Row],[Ingresos]]-TablaDatosEmpresa[[#This Row],[Coste_Vemta]]</f>
        <v>0</v>
      </c>
    </row>
    <row r="650" spans="1:14" x14ac:dyDescent="0.3">
      <c r="A650">
        <v>649</v>
      </c>
      <c r="B650" s="1">
        <v>44657</v>
      </c>
      <c r="C650" t="s">
        <v>24</v>
      </c>
      <c r="D650" t="s">
        <v>25</v>
      </c>
      <c r="E650" t="s">
        <v>43</v>
      </c>
      <c r="F650">
        <v>67</v>
      </c>
      <c r="G650" s="3">
        <v>45.04</v>
      </c>
      <c r="H650" s="3">
        <v>0</v>
      </c>
      <c r="I650" t="s">
        <v>24</v>
      </c>
      <c r="J650" t="s">
        <v>37</v>
      </c>
      <c r="K650" s="3">
        <f>IF(TablaDatosEmpresa[[#This Row],[Tipo_Movimiento]] = "Venta", -TablaDatosEmpresa[[#This Row],[Cantidad]] * TablaDatosEmpresa[[#This Row],[Precio_Venta_Unitario]], 0)</f>
        <v>0</v>
      </c>
      <c r="L650" s="3">
        <f>AVERAGEIF(TablaDatosEmpresa[Nombre_Producto],TablaDatosEmpresa[[#This Row],[Nombre_Producto]],TablaDatosEmpresa[Costo_Unitario])</f>
        <v>18.458651685393257</v>
      </c>
      <c r="M650" s="3">
        <f>IF(TablaDatosEmpresa[[#This Row],[Tipo_Movimiento]] = "Venta", -TablaDatosEmpresa[[#This Row],[Cantidad]] * TablaDatosEmpresa[[#This Row],[CosteAdquisicionPromedio]], 0)</f>
        <v>0</v>
      </c>
      <c r="N650" s="3">
        <f>TablaDatosEmpresa[[#This Row],[Ingresos]]-TablaDatosEmpresa[[#This Row],[Coste_Vemta]]</f>
        <v>0</v>
      </c>
    </row>
    <row r="651" spans="1:14" x14ac:dyDescent="0.3">
      <c r="A651">
        <v>650</v>
      </c>
      <c r="B651" s="1">
        <v>44657</v>
      </c>
      <c r="C651" t="s">
        <v>24</v>
      </c>
      <c r="D651" t="s">
        <v>32</v>
      </c>
      <c r="E651" t="s">
        <v>33</v>
      </c>
      <c r="F651">
        <v>95</v>
      </c>
      <c r="G651" s="3">
        <v>121.12</v>
      </c>
      <c r="H651" s="3">
        <v>0</v>
      </c>
      <c r="I651" t="s">
        <v>24</v>
      </c>
      <c r="J651" t="s">
        <v>26</v>
      </c>
      <c r="K651" s="3">
        <f>IF(TablaDatosEmpresa[[#This Row],[Tipo_Movimiento]] = "Venta", -TablaDatosEmpresa[[#This Row],[Cantidad]] * TablaDatosEmpresa[[#This Row],[Precio_Venta_Unitario]], 0)</f>
        <v>0</v>
      </c>
      <c r="L651" s="3">
        <f>AVERAGEIF(TablaDatosEmpresa[Nombre_Producto],TablaDatosEmpresa[[#This Row],[Nombre_Producto]],TablaDatosEmpresa[Costo_Unitario])</f>
        <v>54.214840425531932</v>
      </c>
      <c r="M651" s="3">
        <f>IF(TablaDatosEmpresa[[#This Row],[Tipo_Movimiento]] = "Venta", -TablaDatosEmpresa[[#This Row],[Cantidad]] * TablaDatosEmpresa[[#This Row],[CosteAdquisicionPromedio]], 0)</f>
        <v>0</v>
      </c>
      <c r="N651" s="3">
        <f>TablaDatosEmpresa[[#This Row],[Ingresos]]-TablaDatosEmpresa[[#This Row],[Coste_Vemta]]</f>
        <v>0</v>
      </c>
    </row>
    <row r="652" spans="1:14" x14ac:dyDescent="0.3">
      <c r="A652">
        <v>651</v>
      </c>
      <c r="B652" s="1">
        <v>44657</v>
      </c>
      <c r="C652" t="s">
        <v>10</v>
      </c>
      <c r="D652" t="s">
        <v>32</v>
      </c>
      <c r="E652" t="s">
        <v>33</v>
      </c>
      <c r="F652">
        <v>-25</v>
      </c>
      <c r="G652" s="3">
        <v>0</v>
      </c>
      <c r="H652" s="3">
        <v>220.01</v>
      </c>
      <c r="I652" t="s">
        <v>10</v>
      </c>
      <c r="J652" t="s">
        <v>15</v>
      </c>
      <c r="K652" s="3">
        <f>IF(TablaDatosEmpresa[[#This Row],[Tipo_Movimiento]] = "Venta", -TablaDatosEmpresa[[#This Row],[Cantidad]] * TablaDatosEmpresa[[#This Row],[Precio_Venta_Unitario]], 0)</f>
        <v>5500.25</v>
      </c>
      <c r="L652" s="3">
        <f>AVERAGEIF(TablaDatosEmpresa[Nombre_Producto],TablaDatosEmpresa[[#This Row],[Nombre_Producto]],TablaDatosEmpresa[Costo_Unitario])</f>
        <v>54.214840425531932</v>
      </c>
      <c r="M652" s="3">
        <f>IF(TablaDatosEmpresa[[#This Row],[Tipo_Movimiento]] = "Venta", -TablaDatosEmpresa[[#This Row],[Cantidad]] * TablaDatosEmpresa[[#This Row],[CosteAdquisicionPromedio]], 0)</f>
        <v>1355.3710106382982</v>
      </c>
      <c r="N652" s="3">
        <f>TablaDatosEmpresa[[#This Row],[Ingresos]]-TablaDatosEmpresa[[#This Row],[Coste_Vemta]]</f>
        <v>4144.8789893617013</v>
      </c>
    </row>
    <row r="653" spans="1:14" x14ac:dyDescent="0.3">
      <c r="A653">
        <v>652</v>
      </c>
      <c r="B653" s="1">
        <v>44657</v>
      </c>
      <c r="C653" t="s">
        <v>10</v>
      </c>
      <c r="D653" t="s">
        <v>34</v>
      </c>
      <c r="E653" t="s">
        <v>45</v>
      </c>
      <c r="F653">
        <v>-35</v>
      </c>
      <c r="G653" s="3">
        <v>0</v>
      </c>
      <c r="H653" s="3">
        <v>346.65</v>
      </c>
      <c r="I653" t="s">
        <v>10</v>
      </c>
      <c r="J653" t="s">
        <v>13</v>
      </c>
      <c r="K653" s="3">
        <f>IF(TablaDatosEmpresa[[#This Row],[Tipo_Movimiento]] = "Venta", -TablaDatosEmpresa[[#This Row],[Cantidad]] * TablaDatosEmpresa[[#This Row],[Precio_Venta_Unitario]], 0)</f>
        <v>12132.75</v>
      </c>
      <c r="L653" s="3">
        <f>AVERAGEIF(TablaDatosEmpresa[Nombre_Producto],TablaDatosEmpresa[[#This Row],[Nombre_Producto]],TablaDatosEmpresa[Costo_Unitario])</f>
        <v>81.910562499999997</v>
      </c>
      <c r="M653" s="3">
        <f>IF(TablaDatosEmpresa[[#This Row],[Tipo_Movimiento]] = "Venta", -TablaDatosEmpresa[[#This Row],[Cantidad]] * TablaDatosEmpresa[[#This Row],[CosteAdquisicionPromedio]], 0)</f>
        <v>2866.8696875000001</v>
      </c>
      <c r="N653" s="3">
        <f>TablaDatosEmpresa[[#This Row],[Ingresos]]-TablaDatosEmpresa[[#This Row],[Coste_Vemta]]</f>
        <v>9265.8803124999995</v>
      </c>
    </row>
    <row r="654" spans="1:14" x14ac:dyDescent="0.3">
      <c r="A654">
        <v>653</v>
      </c>
      <c r="B654" s="1">
        <v>44657</v>
      </c>
      <c r="C654" t="s">
        <v>10</v>
      </c>
      <c r="D654" t="s">
        <v>29</v>
      </c>
      <c r="E654" t="s">
        <v>30</v>
      </c>
      <c r="F654">
        <v>-20</v>
      </c>
      <c r="G654" s="3">
        <v>0</v>
      </c>
      <c r="H654" s="3">
        <v>79.760000000000005</v>
      </c>
      <c r="I654" t="s">
        <v>10</v>
      </c>
      <c r="J654" t="s">
        <v>31</v>
      </c>
      <c r="K654" s="3">
        <f>IF(TablaDatosEmpresa[[#This Row],[Tipo_Movimiento]] = "Venta", -TablaDatosEmpresa[[#This Row],[Cantidad]] * TablaDatosEmpresa[[#This Row],[Precio_Venta_Unitario]], 0)</f>
        <v>1595.2</v>
      </c>
      <c r="L654" s="3">
        <f>AVERAGEIF(TablaDatosEmpresa[Nombre_Producto],TablaDatosEmpresa[[#This Row],[Nombre_Producto]],TablaDatosEmpresa[Costo_Unitario])</f>
        <v>15.49574137931034</v>
      </c>
      <c r="M654" s="3">
        <f>IF(TablaDatosEmpresa[[#This Row],[Tipo_Movimiento]] = "Venta", -TablaDatosEmpresa[[#This Row],[Cantidad]] * TablaDatosEmpresa[[#This Row],[CosteAdquisicionPromedio]], 0)</f>
        <v>309.9148275862068</v>
      </c>
      <c r="N654" s="3">
        <f>TablaDatosEmpresa[[#This Row],[Ingresos]]-TablaDatosEmpresa[[#This Row],[Coste_Vemta]]</f>
        <v>1285.2851724137931</v>
      </c>
    </row>
    <row r="655" spans="1:14" x14ac:dyDescent="0.3">
      <c r="A655">
        <v>654</v>
      </c>
      <c r="B655" s="1">
        <v>44657</v>
      </c>
      <c r="C655" t="s">
        <v>16</v>
      </c>
      <c r="D655" t="s">
        <v>17</v>
      </c>
      <c r="E655" t="s">
        <v>42</v>
      </c>
      <c r="F655">
        <v>57</v>
      </c>
      <c r="G655" s="3">
        <v>442.21</v>
      </c>
      <c r="H655" s="3">
        <v>0</v>
      </c>
      <c r="I655" t="s">
        <v>46</v>
      </c>
      <c r="J655" t="s">
        <v>18</v>
      </c>
      <c r="K655" s="3">
        <f>IF(TablaDatosEmpresa[[#This Row],[Tipo_Movimiento]] = "Venta", -TablaDatosEmpresa[[#This Row],[Cantidad]] * TablaDatosEmpresa[[#This Row],[Precio_Venta_Unitario]], 0)</f>
        <v>0</v>
      </c>
      <c r="L655" s="3">
        <f>AVERAGEIF(TablaDatosEmpresa[Nombre_Producto],TablaDatosEmpresa[[#This Row],[Nombre_Producto]],TablaDatosEmpresa[Costo_Unitario])</f>
        <v>206.67616747181975</v>
      </c>
      <c r="M655" s="3">
        <f>IF(TablaDatosEmpresa[[#This Row],[Tipo_Movimiento]] = "Venta", -TablaDatosEmpresa[[#This Row],[Cantidad]] * TablaDatosEmpresa[[#This Row],[CosteAdquisicionPromedio]], 0)</f>
        <v>0</v>
      </c>
      <c r="N655" s="3">
        <f>TablaDatosEmpresa[[#This Row],[Ingresos]]-TablaDatosEmpresa[[#This Row],[Coste_Vemta]]</f>
        <v>0</v>
      </c>
    </row>
    <row r="656" spans="1:14" x14ac:dyDescent="0.3">
      <c r="A656">
        <v>655</v>
      </c>
      <c r="B656" s="1">
        <v>44658</v>
      </c>
      <c r="C656" t="s">
        <v>10</v>
      </c>
      <c r="D656" t="s">
        <v>34</v>
      </c>
      <c r="E656" t="s">
        <v>45</v>
      </c>
      <c r="F656">
        <v>-16</v>
      </c>
      <c r="G656" s="3">
        <v>0</v>
      </c>
      <c r="H656" s="3">
        <v>351.26</v>
      </c>
      <c r="I656" t="s">
        <v>10</v>
      </c>
      <c r="J656" t="s">
        <v>13</v>
      </c>
      <c r="K656" s="3">
        <f>IF(TablaDatosEmpresa[[#This Row],[Tipo_Movimiento]] = "Venta", -TablaDatosEmpresa[[#This Row],[Cantidad]] * TablaDatosEmpresa[[#This Row],[Precio_Venta_Unitario]], 0)</f>
        <v>5620.16</v>
      </c>
      <c r="L656" s="3">
        <f>AVERAGEIF(TablaDatosEmpresa[Nombre_Producto],TablaDatosEmpresa[[#This Row],[Nombre_Producto]],TablaDatosEmpresa[Costo_Unitario])</f>
        <v>81.910562499999997</v>
      </c>
      <c r="M656" s="3">
        <f>IF(TablaDatosEmpresa[[#This Row],[Tipo_Movimiento]] = "Venta", -TablaDatosEmpresa[[#This Row],[Cantidad]] * TablaDatosEmpresa[[#This Row],[CosteAdquisicionPromedio]], 0)</f>
        <v>1310.569</v>
      </c>
      <c r="N656" s="3">
        <f>TablaDatosEmpresa[[#This Row],[Ingresos]]-TablaDatosEmpresa[[#This Row],[Coste_Vemta]]</f>
        <v>4309.5910000000003</v>
      </c>
    </row>
    <row r="657" spans="1:14" x14ac:dyDescent="0.3">
      <c r="A657">
        <v>656</v>
      </c>
      <c r="B657" s="1">
        <v>44658</v>
      </c>
      <c r="C657" t="s">
        <v>10</v>
      </c>
      <c r="D657" t="s">
        <v>27</v>
      </c>
      <c r="E657" t="s">
        <v>44</v>
      </c>
      <c r="F657">
        <v>-16</v>
      </c>
      <c r="G657" s="3">
        <v>0</v>
      </c>
      <c r="H657" s="3">
        <v>504.2</v>
      </c>
      <c r="I657" t="s">
        <v>10</v>
      </c>
      <c r="J657" t="s">
        <v>35</v>
      </c>
      <c r="K657" s="3">
        <f>IF(TablaDatosEmpresa[[#This Row],[Tipo_Movimiento]] = "Venta", -TablaDatosEmpresa[[#This Row],[Cantidad]] * TablaDatosEmpresa[[#This Row],[Precio_Venta_Unitario]], 0)</f>
        <v>8067.2</v>
      </c>
      <c r="L657" s="3">
        <f>AVERAGEIF(TablaDatosEmpresa[Nombre_Producto],TablaDatosEmpresa[[#This Row],[Nombre_Producto]],TablaDatosEmpresa[Costo_Unitario])</f>
        <v>111.99406451612904</v>
      </c>
      <c r="M657" s="3">
        <f>IF(TablaDatosEmpresa[[#This Row],[Tipo_Movimiento]] = "Venta", -TablaDatosEmpresa[[#This Row],[Cantidad]] * TablaDatosEmpresa[[#This Row],[CosteAdquisicionPromedio]], 0)</f>
        <v>1791.9050322580647</v>
      </c>
      <c r="N657" s="3">
        <f>TablaDatosEmpresa[[#This Row],[Ingresos]]-TablaDatosEmpresa[[#This Row],[Coste_Vemta]]</f>
        <v>6275.2949677419347</v>
      </c>
    </row>
    <row r="658" spans="1:14" x14ac:dyDescent="0.3">
      <c r="A658">
        <v>658</v>
      </c>
      <c r="B658" s="1">
        <v>44658</v>
      </c>
      <c r="C658" t="s">
        <v>10</v>
      </c>
      <c r="D658" t="s">
        <v>11</v>
      </c>
      <c r="E658" t="s">
        <v>12</v>
      </c>
      <c r="F658">
        <v>-7</v>
      </c>
      <c r="G658" s="3">
        <v>0</v>
      </c>
      <c r="H658" s="3">
        <v>129.69999999999999</v>
      </c>
      <c r="I658" t="s">
        <v>10</v>
      </c>
      <c r="J658" t="s">
        <v>15</v>
      </c>
      <c r="K658" s="3">
        <f>IF(TablaDatosEmpresa[[#This Row],[Tipo_Movimiento]] = "Venta", -TablaDatosEmpresa[[#This Row],[Cantidad]] * TablaDatosEmpresa[[#This Row],[Precio_Venta_Unitario]], 0)</f>
        <v>907.89999999999986</v>
      </c>
      <c r="L658" s="3">
        <f>AVERAGEIF(TablaDatosEmpresa[Nombre_Producto],TablaDatosEmpresa[[#This Row],[Nombre_Producto]],TablaDatosEmpresa[Costo_Unitario])</f>
        <v>28.701865793780652</v>
      </c>
      <c r="M658" s="3">
        <f>IF(TablaDatosEmpresa[[#This Row],[Tipo_Movimiento]] = "Venta", -TablaDatosEmpresa[[#This Row],[Cantidad]] * TablaDatosEmpresa[[#This Row],[CosteAdquisicionPromedio]], 0)</f>
        <v>200.91306055646456</v>
      </c>
      <c r="N658" s="3">
        <f>TablaDatosEmpresa[[#This Row],[Ingresos]]-TablaDatosEmpresa[[#This Row],[Coste_Vemta]]</f>
        <v>706.98693944353533</v>
      </c>
    </row>
    <row r="659" spans="1:14" x14ac:dyDescent="0.3">
      <c r="A659">
        <v>659</v>
      </c>
      <c r="B659" s="1">
        <v>44658</v>
      </c>
      <c r="C659" t="s">
        <v>10</v>
      </c>
      <c r="D659" t="s">
        <v>11</v>
      </c>
      <c r="E659" t="s">
        <v>12</v>
      </c>
      <c r="F659">
        <v>-44</v>
      </c>
      <c r="G659" s="3">
        <v>0</v>
      </c>
      <c r="H659" s="3">
        <v>130.91</v>
      </c>
      <c r="I659" t="s">
        <v>10</v>
      </c>
      <c r="J659" t="s">
        <v>31</v>
      </c>
      <c r="K659" s="3">
        <f>IF(TablaDatosEmpresa[[#This Row],[Tipo_Movimiento]] = "Venta", -TablaDatosEmpresa[[#This Row],[Cantidad]] * TablaDatosEmpresa[[#This Row],[Precio_Venta_Unitario]], 0)</f>
        <v>5760.04</v>
      </c>
      <c r="L659" s="3">
        <f>AVERAGEIF(TablaDatosEmpresa[Nombre_Producto],TablaDatosEmpresa[[#This Row],[Nombre_Producto]],TablaDatosEmpresa[Costo_Unitario])</f>
        <v>28.701865793780652</v>
      </c>
      <c r="M659" s="3">
        <f>IF(TablaDatosEmpresa[[#This Row],[Tipo_Movimiento]] = "Venta", -TablaDatosEmpresa[[#This Row],[Cantidad]] * TablaDatosEmpresa[[#This Row],[CosteAdquisicionPromedio]], 0)</f>
        <v>1262.8820949263486</v>
      </c>
      <c r="N659" s="3">
        <f>TablaDatosEmpresa[[#This Row],[Ingresos]]-TablaDatosEmpresa[[#This Row],[Coste_Vemta]]</f>
        <v>4497.1579050736509</v>
      </c>
    </row>
    <row r="660" spans="1:14" x14ac:dyDescent="0.3">
      <c r="A660">
        <v>660</v>
      </c>
      <c r="B660" s="1">
        <v>44658</v>
      </c>
      <c r="C660" t="s">
        <v>10</v>
      </c>
      <c r="D660" t="s">
        <v>25</v>
      </c>
      <c r="E660" t="s">
        <v>43</v>
      </c>
      <c r="F660">
        <v>-14</v>
      </c>
      <c r="G660" s="3">
        <v>0</v>
      </c>
      <c r="H660" s="3">
        <v>94.38</v>
      </c>
      <c r="I660" t="s">
        <v>10</v>
      </c>
      <c r="J660" t="s">
        <v>13</v>
      </c>
      <c r="K660" s="3">
        <f>IF(TablaDatosEmpresa[[#This Row],[Tipo_Movimiento]] = "Venta", -TablaDatosEmpresa[[#This Row],[Cantidad]] * TablaDatosEmpresa[[#This Row],[Precio_Venta_Unitario]], 0)</f>
        <v>1321.32</v>
      </c>
      <c r="L660" s="3">
        <f>AVERAGEIF(TablaDatosEmpresa[Nombre_Producto],TablaDatosEmpresa[[#This Row],[Nombre_Producto]],TablaDatosEmpresa[Costo_Unitario])</f>
        <v>18.458651685393257</v>
      </c>
      <c r="M660" s="3">
        <f>IF(TablaDatosEmpresa[[#This Row],[Tipo_Movimiento]] = "Venta", -TablaDatosEmpresa[[#This Row],[Cantidad]] * TablaDatosEmpresa[[#This Row],[CosteAdquisicionPromedio]], 0)</f>
        <v>258.42112359550561</v>
      </c>
      <c r="N660" s="3">
        <f>TablaDatosEmpresa[[#This Row],[Ingresos]]-TablaDatosEmpresa[[#This Row],[Coste_Vemta]]</f>
        <v>1062.8988764044943</v>
      </c>
    </row>
    <row r="661" spans="1:14" x14ac:dyDescent="0.3">
      <c r="A661">
        <v>661</v>
      </c>
      <c r="B661" s="1">
        <v>44658</v>
      </c>
      <c r="C661" t="s">
        <v>16</v>
      </c>
      <c r="D661" t="s">
        <v>17</v>
      </c>
      <c r="E661" t="s">
        <v>42</v>
      </c>
      <c r="F661">
        <v>37</v>
      </c>
      <c r="G661" s="3">
        <v>450.7</v>
      </c>
      <c r="H661" s="3">
        <v>0</v>
      </c>
      <c r="I661" t="s">
        <v>46</v>
      </c>
      <c r="J661" t="s">
        <v>18</v>
      </c>
      <c r="K661" s="3">
        <f>IF(TablaDatosEmpresa[[#This Row],[Tipo_Movimiento]] = "Venta", -TablaDatosEmpresa[[#This Row],[Cantidad]] * TablaDatosEmpresa[[#This Row],[Precio_Venta_Unitario]], 0)</f>
        <v>0</v>
      </c>
      <c r="L661" s="3">
        <f>AVERAGEIF(TablaDatosEmpresa[Nombre_Producto],TablaDatosEmpresa[[#This Row],[Nombre_Producto]],TablaDatosEmpresa[Costo_Unitario])</f>
        <v>206.67616747181975</v>
      </c>
      <c r="M661" s="3">
        <f>IF(TablaDatosEmpresa[[#This Row],[Tipo_Movimiento]] = "Venta", -TablaDatosEmpresa[[#This Row],[Cantidad]] * TablaDatosEmpresa[[#This Row],[CosteAdquisicionPromedio]], 0)</f>
        <v>0</v>
      </c>
      <c r="N661" s="3">
        <f>TablaDatosEmpresa[[#This Row],[Ingresos]]-TablaDatosEmpresa[[#This Row],[Coste_Vemta]]</f>
        <v>0</v>
      </c>
    </row>
    <row r="662" spans="1:14" x14ac:dyDescent="0.3">
      <c r="A662">
        <v>662</v>
      </c>
      <c r="B662" s="1">
        <v>44659</v>
      </c>
      <c r="C662" t="s">
        <v>24</v>
      </c>
      <c r="D662" t="s">
        <v>11</v>
      </c>
      <c r="E662" t="s">
        <v>12</v>
      </c>
      <c r="F662">
        <v>249</v>
      </c>
      <c r="G662" s="3">
        <v>64.930000000000007</v>
      </c>
      <c r="H662" s="3">
        <v>0</v>
      </c>
      <c r="I662" t="s">
        <v>24</v>
      </c>
      <c r="J662" t="s">
        <v>28</v>
      </c>
      <c r="K662" s="3">
        <f>IF(TablaDatosEmpresa[[#This Row],[Tipo_Movimiento]] = "Venta", -TablaDatosEmpresa[[#This Row],[Cantidad]] * TablaDatosEmpresa[[#This Row],[Precio_Venta_Unitario]], 0)</f>
        <v>0</v>
      </c>
      <c r="L662" s="3">
        <f>AVERAGEIF(TablaDatosEmpresa[Nombre_Producto],TablaDatosEmpresa[[#This Row],[Nombre_Producto]],TablaDatosEmpresa[Costo_Unitario])</f>
        <v>28.701865793780652</v>
      </c>
      <c r="M662" s="3">
        <f>IF(TablaDatosEmpresa[[#This Row],[Tipo_Movimiento]] = "Venta", -TablaDatosEmpresa[[#This Row],[Cantidad]] * TablaDatosEmpresa[[#This Row],[CosteAdquisicionPromedio]], 0)</f>
        <v>0</v>
      </c>
      <c r="N662" s="3">
        <f>TablaDatosEmpresa[[#This Row],[Ingresos]]-TablaDatosEmpresa[[#This Row],[Coste_Vemta]]</f>
        <v>0</v>
      </c>
    </row>
    <row r="663" spans="1:14" x14ac:dyDescent="0.3">
      <c r="A663">
        <v>663</v>
      </c>
      <c r="B663" s="1">
        <v>44659</v>
      </c>
      <c r="C663" t="s">
        <v>16</v>
      </c>
      <c r="D663" t="s">
        <v>17</v>
      </c>
      <c r="E663" t="s">
        <v>42</v>
      </c>
      <c r="F663">
        <v>52</v>
      </c>
      <c r="G663" s="3">
        <v>459.16</v>
      </c>
      <c r="H663" s="3">
        <v>0</v>
      </c>
      <c r="I663" t="s">
        <v>46</v>
      </c>
      <c r="J663" t="s">
        <v>18</v>
      </c>
      <c r="K663" s="3">
        <f>IF(TablaDatosEmpresa[[#This Row],[Tipo_Movimiento]] = "Venta", -TablaDatosEmpresa[[#This Row],[Cantidad]] * TablaDatosEmpresa[[#This Row],[Precio_Venta_Unitario]], 0)</f>
        <v>0</v>
      </c>
      <c r="L663" s="3">
        <f>AVERAGEIF(TablaDatosEmpresa[Nombre_Producto],TablaDatosEmpresa[[#This Row],[Nombre_Producto]],TablaDatosEmpresa[Costo_Unitario])</f>
        <v>206.67616747181975</v>
      </c>
      <c r="M663" s="3">
        <f>IF(TablaDatosEmpresa[[#This Row],[Tipo_Movimiento]] = "Venta", -TablaDatosEmpresa[[#This Row],[Cantidad]] * TablaDatosEmpresa[[#This Row],[CosteAdquisicionPromedio]], 0)</f>
        <v>0</v>
      </c>
      <c r="N663" s="3">
        <f>TablaDatosEmpresa[[#This Row],[Ingresos]]-TablaDatosEmpresa[[#This Row],[Coste_Vemta]]</f>
        <v>0</v>
      </c>
    </row>
    <row r="664" spans="1:14" x14ac:dyDescent="0.3">
      <c r="A664">
        <v>664</v>
      </c>
      <c r="B664" s="1">
        <v>44659</v>
      </c>
      <c r="C664" t="s">
        <v>24</v>
      </c>
      <c r="D664" t="s">
        <v>14</v>
      </c>
      <c r="E664" t="s">
        <v>41</v>
      </c>
      <c r="F664">
        <v>165</v>
      </c>
      <c r="G664" s="3">
        <v>85.73</v>
      </c>
      <c r="H664" s="3">
        <v>0</v>
      </c>
      <c r="I664" t="s">
        <v>24</v>
      </c>
      <c r="J664" t="s">
        <v>36</v>
      </c>
      <c r="K664" s="3">
        <f>IF(TablaDatosEmpresa[[#This Row],[Tipo_Movimiento]] = "Venta", -TablaDatosEmpresa[[#This Row],[Cantidad]] * TablaDatosEmpresa[[#This Row],[Precio_Venta_Unitario]], 0)</f>
        <v>0</v>
      </c>
      <c r="L664" s="3">
        <f>AVERAGEIF(TablaDatosEmpresa[Nombre_Producto],TablaDatosEmpresa[[#This Row],[Nombre_Producto]],TablaDatosEmpresa[Costo_Unitario])</f>
        <v>38.917210440456756</v>
      </c>
      <c r="M664" s="3">
        <f>IF(TablaDatosEmpresa[[#This Row],[Tipo_Movimiento]] = "Venta", -TablaDatosEmpresa[[#This Row],[Cantidad]] * TablaDatosEmpresa[[#This Row],[CosteAdquisicionPromedio]], 0)</f>
        <v>0</v>
      </c>
      <c r="N664" s="3">
        <f>TablaDatosEmpresa[[#This Row],[Ingresos]]-TablaDatosEmpresa[[#This Row],[Coste_Vemta]]</f>
        <v>0</v>
      </c>
    </row>
    <row r="665" spans="1:14" x14ac:dyDescent="0.3">
      <c r="A665">
        <v>665</v>
      </c>
      <c r="B665" s="1">
        <v>44659</v>
      </c>
      <c r="C665" t="s">
        <v>10</v>
      </c>
      <c r="D665" t="s">
        <v>34</v>
      </c>
      <c r="E665" t="s">
        <v>45</v>
      </c>
      <c r="F665">
        <v>-41</v>
      </c>
      <c r="G665" s="3">
        <v>0</v>
      </c>
      <c r="H665" s="3">
        <v>346.52</v>
      </c>
      <c r="I665" t="s">
        <v>10</v>
      </c>
      <c r="J665" t="s">
        <v>23</v>
      </c>
      <c r="K665" s="3">
        <f>IF(TablaDatosEmpresa[[#This Row],[Tipo_Movimiento]] = "Venta", -TablaDatosEmpresa[[#This Row],[Cantidad]] * TablaDatosEmpresa[[#This Row],[Precio_Venta_Unitario]], 0)</f>
        <v>14207.32</v>
      </c>
      <c r="L665" s="3">
        <f>AVERAGEIF(TablaDatosEmpresa[Nombre_Producto],TablaDatosEmpresa[[#This Row],[Nombre_Producto]],TablaDatosEmpresa[Costo_Unitario])</f>
        <v>81.910562499999997</v>
      </c>
      <c r="M665" s="3">
        <f>IF(TablaDatosEmpresa[[#This Row],[Tipo_Movimiento]] = "Venta", -TablaDatosEmpresa[[#This Row],[Cantidad]] * TablaDatosEmpresa[[#This Row],[CosteAdquisicionPromedio]], 0)</f>
        <v>3358.3330624999999</v>
      </c>
      <c r="N665" s="3">
        <f>TablaDatosEmpresa[[#This Row],[Ingresos]]-TablaDatosEmpresa[[#This Row],[Coste_Vemta]]</f>
        <v>10848.9869375</v>
      </c>
    </row>
    <row r="666" spans="1:14" x14ac:dyDescent="0.3">
      <c r="A666">
        <v>666</v>
      </c>
      <c r="B666" s="1">
        <v>44659</v>
      </c>
      <c r="C666" t="s">
        <v>24</v>
      </c>
      <c r="D666" t="s">
        <v>25</v>
      </c>
      <c r="E666" t="s">
        <v>43</v>
      </c>
      <c r="F666">
        <v>99</v>
      </c>
      <c r="G666" s="3">
        <v>45.8</v>
      </c>
      <c r="H666" s="3">
        <v>0</v>
      </c>
      <c r="I666" t="s">
        <v>24</v>
      </c>
      <c r="J666" t="s">
        <v>36</v>
      </c>
      <c r="K666" s="3">
        <f>IF(TablaDatosEmpresa[[#This Row],[Tipo_Movimiento]] = "Venta", -TablaDatosEmpresa[[#This Row],[Cantidad]] * TablaDatosEmpresa[[#This Row],[Precio_Venta_Unitario]], 0)</f>
        <v>0</v>
      </c>
      <c r="L666" s="3">
        <f>AVERAGEIF(TablaDatosEmpresa[Nombre_Producto],TablaDatosEmpresa[[#This Row],[Nombre_Producto]],TablaDatosEmpresa[Costo_Unitario])</f>
        <v>18.458651685393257</v>
      </c>
      <c r="M666" s="3">
        <f>IF(TablaDatosEmpresa[[#This Row],[Tipo_Movimiento]] = "Venta", -TablaDatosEmpresa[[#This Row],[Cantidad]] * TablaDatosEmpresa[[#This Row],[CosteAdquisicionPromedio]], 0)</f>
        <v>0</v>
      </c>
      <c r="N666" s="3">
        <f>TablaDatosEmpresa[[#This Row],[Ingresos]]-TablaDatosEmpresa[[#This Row],[Coste_Vemta]]</f>
        <v>0</v>
      </c>
    </row>
    <row r="667" spans="1:14" x14ac:dyDescent="0.3">
      <c r="A667">
        <v>667</v>
      </c>
      <c r="B667" s="1">
        <v>44659</v>
      </c>
      <c r="C667" t="s">
        <v>10</v>
      </c>
      <c r="D667" t="s">
        <v>25</v>
      </c>
      <c r="E667" t="s">
        <v>43</v>
      </c>
      <c r="F667">
        <v>-30</v>
      </c>
      <c r="G667" s="3">
        <v>0</v>
      </c>
      <c r="H667" s="3">
        <v>94.54</v>
      </c>
      <c r="I667" t="s">
        <v>10</v>
      </c>
      <c r="J667" t="s">
        <v>31</v>
      </c>
      <c r="K667" s="3">
        <f>IF(TablaDatosEmpresa[[#This Row],[Tipo_Movimiento]] = "Venta", -TablaDatosEmpresa[[#This Row],[Cantidad]] * TablaDatosEmpresa[[#This Row],[Precio_Venta_Unitario]], 0)</f>
        <v>2836.2000000000003</v>
      </c>
      <c r="L667" s="3">
        <f>AVERAGEIF(TablaDatosEmpresa[Nombre_Producto],TablaDatosEmpresa[[#This Row],[Nombre_Producto]],TablaDatosEmpresa[Costo_Unitario])</f>
        <v>18.458651685393257</v>
      </c>
      <c r="M667" s="3">
        <f>IF(TablaDatosEmpresa[[#This Row],[Tipo_Movimiento]] = "Venta", -TablaDatosEmpresa[[#This Row],[Cantidad]] * TablaDatosEmpresa[[#This Row],[CosteAdquisicionPromedio]], 0)</f>
        <v>553.75955056179771</v>
      </c>
      <c r="N667" s="3">
        <f>TablaDatosEmpresa[[#This Row],[Ingresos]]-TablaDatosEmpresa[[#This Row],[Coste_Vemta]]</f>
        <v>2282.4404494382024</v>
      </c>
    </row>
    <row r="668" spans="1:14" x14ac:dyDescent="0.3">
      <c r="A668">
        <v>668</v>
      </c>
      <c r="B668" s="1">
        <v>44659</v>
      </c>
      <c r="C668" t="s">
        <v>10</v>
      </c>
      <c r="D668" t="s">
        <v>19</v>
      </c>
      <c r="E668" t="s">
        <v>20</v>
      </c>
      <c r="F668">
        <v>-33</v>
      </c>
      <c r="G668" s="3">
        <v>0</v>
      </c>
      <c r="H668" s="3">
        <v>296.93</v>
      </c>
      <c r="I668" t="s">
        <v>10</v>
      </c>
      <c r="J668" t="s">
        <v>15</v>
      </c>
      <c r="K668" s="3">
        <f>IF(TablaDatosEmpresa[[#This Row],[Tipo_Movimiento]] = "Venta", -TablaDatosEmpresa[[#This Row],[Cantidad]] * TablaDatosEmpresa[[#This Row],[Precio_Venta_Unitario]], 0)</f>
        <v>9798.69</v>
      </c>
      <c r="L668" s="3">
        <f>AVERAGEIF(TablaDatosEmpresa[Nombre_Producto],TablaDatosEmpresa[[#This Row],[Nombre_Producto]],TablaDatosEmpresa[Costo_Unitario])</f>
        <v>66.956770642201846</v>
      </c>
      <c r="M668" s="3">
        <f>IF(TablaDatosEmpresa[[#This Row],[Tipo_Movimiento]] = "Venta", -TablaDatosEmpresa[[#This Row],[Cantidad]] * TablaDatosEmpresa[[#This Row],[CosteAdquisicionPromedio]], 0)</f>
        <v>2209.5734311926608</v>
      </c>
      <c r="N668" s="3">
        <f>TablaDatosEmpresa[[#This Row],[Ingresos]]-TablaDatosEmpresa[[#This Row],[Coste_Vemta]]</f>
        <v>7589.1165688073397</v>
      </c>
    </row>
    <row r="669" spans="1:14" x14ac:dyDescent="0.3">
      <c r="A669">
        <v>669</v>
      </c>
      <c r="B669" s="1">
        <v>44660</v>
      </c>
      <c r="C669" t="s">
        <v>16</v>
      </c>
      <c r="D669" t="s">
        <v>17</v>
      </c>
      <c r="E669" t="s">
        <v>42</v>
      </c>
      <c r="F669">
        <v>55</v>
      </c>
      <c r="G669" s="3">
        <v>455.38</v>
      </c>
      <c r="H669" s="3">
        <v>0</v>
      </c>
      <c r="I669" t="s">
        <v>46</v>
      </c>
      <c r="J669" t="s">
        <v>18</v>
      </c>
      <c r="K669" s="3">
        <f>IF(TablaDatosEmpresa[[#This Row],[Tipo_Movimiento]] = "Venta", -TablaDatosEmpresa[[#This Row],[Cantidad]] * TablaDatosEmpresa[[#This Row],[Precio_Venta_Unitario]], 0)</f>
        <v>0</v>
      </c>
      <c r="L669" s="3">
        <f>AVERAGEIF(TablaDatosEmpresa[Nombre_Producto],TablaDatosEmpresa[[#This Row],[Nombre_Producto]],TablaDatosEmpresa[Costo_Unitario])</f>
        <v>206.67616747181975</v>
      </c>
      <c r="M669" s="3">
        <f>IF(TablaDatosEmpresa[[#This Row],[Tipo_Movimiento]] = "Venta", -TablaDatosEmpresa[[#This Row],[Cantidad]] * TablaDatosEmpresa[[#This Row],[CosteAdquisicionPromedio]], 0)</f>
        <v>0</v>
      </c>
      <c r="N669" s="3">
        <f>TablaDatosEmpresa[[#This Row],[Ingresos]]-TablaDatosEmpresa[[#This Row],[Coste_Vemta]]</f>
        <v>0</v>
      </c>
    </row>
    <row r="670" spans="1:14" x14ac:dyDescent="0.3">
      <c r="A670">
        <v>670</v>
      </c>
      <c r="B670" s="1">
        <v>44660</v>
      </c>
      <c r="C670" t="s">
        <v>24</v>
      </c>
      <c r="D670" t="s">
        <v>34</v>
      </c>
      <c r="E670" t="s">
        <v>45</v>
      </c>
      <c r="F670">
        <v>110</v>
      </c>
      <c r="G670" s="3">
        <v>183.75</v>
      </c>
      <c r="H670" s="3">
        <v>0</v>
      </c>
      <c r="I670" t="s">
        <v>24</v>
      </c>
      <c r="J670" t="s">
        <v>37</v>
      </c>
      <c r="K670" s="3">
        <f>IF(TablaDatosEmpresa[[#This Row],[Tipo_Movimiento]] = "Venta", -TablaDatosEmpresa[[#This Row],[Cantidad]] * TablaDatosEmpresa[[#This Row],[Precio_Venta_Unitario]], 0)</f>
        <v>0</v>
      </c>
      <c r="L670" s="3">
        <f>AVERAGEIF(TablaDatosEmpresa[Nombre_Producto],TablaDatosEmpresa[[#This Row],[Nombre_Producto]],TablaDatosEmpresa[Costo_Unitario])</f>
        <v>81.910562499999997</v>
      </c>
      <c r="M670" s="3">
        <f>IF(TablaDatosEmpresa[[#This Row],[Tipo_Movimiento]] = "Venta", -TablaDatosEmpresa[[#This Row],[Cantidad]] * TablaDatosEmpresa[[#This Row],[CosteAdquisicionPromedio]], 0)</f>
        <v>0</v>
      </c>
      <c r="N670" s="3">
        <f>TablaDatosEmpresa[[#This Row],[Ingresos]]-TablaDatosEmpresa[[#This Row],[Coste_Vemta]]</f>
        <v>0</v>
      </c>
    </row>
    <row r="671" spans="1:14" x14ac:dyDescent="0.3">
      <c r="A671">
        <v>671</v>
      </c>
      <c r="B671" s="1">
        <v>44660</v>
      </c>
      <c r="C671" t="s">
        <v>24</v>
      </c>
      <c r="D671" t="s">
        <v>29</v>
      </c>
      <c r="E671" t="s">
        <v>30</v>
      </c>
      <c r="F671">
        <v>80</v>
      </c>
      <c r="G671" s="3">
        <v>35.49</v>
      </c>
      <c r="H671" s="3">
        <v>0</v>
      </c>
      <c r="I671" t="s">
        <v>24</v>
      </c>
      <c r="J671" t="s">
        <v>26</v>
      </c>
      <c r="K671" s="3">
        <f>IF(TablaDatosEmpresa[[#This Row],[Tipo_Movimiento]] = "Venta", -TablaDatosEmpresa[[#This Row],[Cantidad]] * TablaDatosEmpresa[[#This Row],[Precio_Venta_Unitario]], 0)</f>
        <v>0</v>
      </c>
      <c r="L671" s="3">
        <f>AVERAGEIF(TablaDatosEmpresa[Nombre_Producto],TablaDatosEmpresa[[#This Row],[Nombre_Producto]],TablaDatosEmpresa[Costo_Unitario])</f>
        <v>15.49574137931034</v>
      </c>
      <c r="M671" s="3">
        <f>IF(TablaDatosEmpresa[[#This Row],[Tipo_Movimiento]] = "Venta", -TablaDatosEmpresa[[#This Row],[Cantidad]] * TablaDatosEmpresa[[#This Row],[CosteAdquisicionPromedio]], 0)</f>
        <v>0</v>
      </c>
      <c r="N671" s="3">
        <f>TablaDatosEmpresa[[#This Row],[Ingresos]]-TablaDatosEmpresa[[#This Row],[Coste_Vemta]]</f>
        <v>0</v>
      </c>
    </row>
    <row r="672" spans="1:14" x14ac:dyDescent="0.3">
      <c r="A672">
        <v>672</v>
      </c>
      <c r="B672" s="1">
        <v>44660</v>
      </c>
      <c r="C672" t="s">
        <v>10</v>
      </c>
      <c r="D672" t="s">
        <v>27</v>
      </c>
      <c r="E672" t="s">
        <v>44</v>
      </c>
      <c r="F672">
        <v>-26</v>
      </c>
      <c r="G672" s="3">
        <v>0</v>
      </c>
      <c r="H672" s="3">
        <v>504.05</v>
      </c>
      <c r="I672" t="s">
        <v>10</v>
      </c>
      <c r="J672" t="s">
        <v>23</v>
      </c>
      <c r="K672" s="3">
        <f>IF(TablaDatosEmpresa[[#This Row],[Tipo_Movimiento]] = "Venta", -TablaDatosEmpresa[[#This Row],[Cantidad]] * TablaDatosEmpresa[[#This Row],[Precio_Venta_Unitario]], 0)</f>
        <v>13105.300000000001</v>
      </c>
      <c r="L672" s="3">
        <f>AVERAGEIF(TablaDatosEmpresa[Nombre_Producto],TablaDatosEmpresa[[#This Row],[Nombre_Producto]],TablaDatosEmpresa[Costo_Unitario])</f>
        <v>111.99406451612904</v>
      </c>
      <c r="M672" s="3">
        <f>IF(TablaDatosEmpresa[[#This Row],[Tipo_Movimiento]] = "Venta", -TablaDatosEmpresa[[#This Row],[Cantidad]] * TablaDatosEmpresa[[#This Row],[CosteAdquisicionPromedio]], 0)</f>
        <v>2911.8456774193551</v>
      </c>
      <c r="N672" s="3">
        <f>TablaDatosEmpresa[[#This Row],[Ingresos]]-TablaDatosEmpresa[[#This Row],[Coste_Vemta]]</f>
        <v>10193.454322580646</v>
      </c>
    </row>
    <row r="673" spans="1:14" x14ac:dyDescent="0.3">
      <c r="A673">
        <v>673</v>
      </c>
      <c r="B673" s="1">
        <v>44660</v>
      </c>
      <c r="C673" t="s">
        <v>10</v>
      </c>
      <c r="D673" t="s">
        <v>14</v>
      </c>
      <c r="E673" t="s">
        <v>41</v>
      </c>
      <c r="F673">
        <v>-5</v>
      </c>
      <c r="G673" s="3">
        <v>0</v>
      </c>
      <c r="H673" s="3">
        <v>159.88</v>
      </c>
      <c r="I673" t="s">
        <v>10</v>
      </c>
      <c r="J673" t="s">
        <v>15</v>
      </c>
      <c r="K673" s="3">
        <f>IF(TablaDatosEmpresa[[#This Row],[Tipo_Movimiento]] = "Venta", -TablaDatosEmpresa[[#This Row],[Cantidad]] * TablaDatosEmpresa[[#This Row],[Precio_Venta_Unitario]], 0)</f>
        <v>799.4</v>
      </c>
      <c r="L673" s="3">
        <f>AVERAGEIF(TablaDatosEmpresa[Nombre_Producto],TablaDatosEmpresa[[#This Row],[Nombre_Producto]],TablaDatosEmpresa[Costo_Unitario])</f>
        <v>38.917210440456756</v>
      </c>
      <c r="M673" s="3">
        <f>IF(TablaDatosEmpresa[[#This Row],[Tipo_Movimiento]] = "Venta", -TablaDatosEmpresa[[#This Row],[Cantidad]] * TablaDatosEmpresa[[#This Row],[CosteAdquisicionPromedio]], 0)</f>
        <v>194.58605220228378</v>
      </c>
      <c r="N673" s="3">
        <f>TablaDatosEmpresa[[#This Row],[Ingresos]]-TablaDatosEmpresa[[#This Row],[Coste_Vemta]]</f>
        <v>604.8139477977162</v>
      </c>
    </row>
    <row r="674" spans="1:14" x14ac:dyDescent="0.3">
      <c r="A674">
        <v>674</v>
      </c>
      <c r="B674" s="1">
        <v>44660</v>
      </c>
      <c r="C674" t="s">
        <v>24</v>
      </c>
      <c r="D674" t="s">
        <v>34</v>
      </c>
      <c r="E674" t="s">
        <v>45</v>
      </c>
      <c r="F674">
        <v>223</v>
      </c>
      <c r="G674" s="3">
        <v>180.14</v>
      </c>
      <c r="H674" s="3">
        <v>0</v>
      </c>
      <c r="I674" t="s">
        <v>24</v>
      </c>
      <c r="J674" t="s">
        <v>28</v>
      </c>
      <c r="K674" s="3">
        <f>IF(TablaDatosEmpresa[[#This Row],[Tipo_Movimiento]] = "Venta", -TablaDatosEmpresa[[#This Row],[Cantidad]] * TablaDatosEmpresa[[#This Row],[Precio_Venta_Unitario]], 0)</f>
        <v>0</v>
      </c>
      <c r="L674" s="3">
        <f>AVERAGEIF(TablaDatosEmpresa[Nombre_Producto],TablaDatosEmpresa[[#This Row],[Nombre_Producto]],TablaDatosEmpresa[Costo_Unitario])</f>
        <v>81.910562499999997</v>
      </c>
      <c r="M674" s="3">
        <f>IF(TablaDatosEmpresa[[#This Row],[Tipo_Movimiento]] = "Venta", -TablaDatosEmpresa[[#This Row],[Cantidad]] * TablaDatosEmpresa[[#This Row],[CosteAdquisicionPromedio]], 0)</f>
        <v>0</v>
      </c>
      <c r="N674" s="3">
        <f>TablaDatosEmpresa[[#This Row],[Ingresos]]-TablaDatosEmpresa[[#This Row],[Coste_Vemta]]</f>
        <v>0</v>
      </c>
    </row>
    <row r="675" spans="1:14" x14ac:dyDescent="0.3">
      <c r="A675">
        <v>675</v>
      </c>
      <c r="B675" s="1">
        <v>44660</v>
      </c>
      <c r="C675" t="s">
        <v>24</v>
      </c>
      <c r="D675" t="s">
        <v>32</v>
      </c>
      <c r="E675" t="s">
        <v>33</v>
      </c>
      <c r="F675">
        <v>224</v>
      </c>
      <c r="G675" s="3">
        <v>121.05</v>
      </c>
      <c r="H675" s="3">
        <v>0</v>
      </c>
      <c r="I675" t="s">
        <v>24</v>
      </c>
      <c r="J675" t="s">
        <v>28</v>
      </c>
      <c r="K675" s="3">
        <f>IF(TablaDatosEmpresa[[#This Row],[Tipo_Movimiento]] = "Venta", -TablaDatosEmpresa[[#This Row],[Cantidad]] * TablaDatosEmpresa[[#This Row],[Precio_Venta_Unitario]], 0)</f>
        <v>0</v>
      </c>
      <c r="L675" s="3">
        <f>AVERAGEIF(TablaDatosEmpresa[Nombre_Producto],TablaDatosEmpresa[[#This Row],[Nombre_Producto]],TablaDatosEmpresa[Costo_Unitario])</f>
        <v>54.214840425531932</v>
      </c>
      <c r="M675" s="3">
        <f>IF(TablaDatosEmpresa[[#This Row],[Tipo_Movimiento]] = "Venta", -TablaDatosEmpresa[[#This Row],[Cantidad]] * TablaDatosEmpresa[[#This Row],[CosteAdquisicionPromedio]], 0)</f>
        <v>0</v>
      </c>
      <c r="N675" s="3">
        <f>TablaDatosEmpresa[[#This Row],[Ingresos]]-TablaDatosEmpresa[[#This Row],[Coste_Vemta]]</f>
        <v>0</v>
      </c>
    </row>
    <row r="676" spans="1:14" x14ac:dyDescent="0.3">
      <c r="A676">
        <v>676</v>
      </c>
      <c r="B676" s="1">
        <v>44661</v>
      </c>
      <c r="C676" t="s">
        <v>10</v>
      </c>
      <c r="D676" t="s">
        <v>34</v>
      </c>
      <c r="E676" t="s">
        <v>45</v>
      </c>
      <c r="F676">
        <v>-49</v>
      </c>
      <c r="G676" s="3">
        <v>0</v>
      </c>
      <c r="H676" s="3">
        <v>348.26</v>
      </c>
      <c r="I676" t="s">
        <v>10</v>
      </c>
      <c r="J676" t="s">
        <v>31</v>
      </c>
      <c r="K676" s="3">
        <f>IF(TablaDatosEmpresa[[#This Row],[Tipo_Movimiento]] = "Venta", -TablaDatosEmpresa[[#This Row],[Cantidad]] * TablaDatosEmpresa[[#This Row],[Precio_Venta_Unitario]], 0)</f>
        <v>17064.739999999998</v>
      </c>
      <c r="L676" s="3">
        <f>AVERAGEIF(TablaDatosEmpresa[Nombre_Producto],TablaDatosEmpresa[[#This Row],[Nombre_Producto]],TablaDatosEmpresa[Costo_Unitario])</f>
        <v>81.910562499999997</v>
      </c>
      <c r="M676" s="3">
        <f>IF(TablaDatosEmpresa[[#This Row],[Tipo_Movimiento]] = "Venta", -TablaDatosEmpresa[[#This Row],[Cantidad]] * TablaDatosEmpresa[[#This Row],[CosteAdquisicionPromedio]], 0)</f>
        <v>4013.6175625000001</v>
      </c>
      <c r="N676" s="3">
        <f>TablaDatosEmpresa[[#This Row],[Ingresos]]-TablaDatosEmpresa[[#This Row],[Coste_Vemta]]</f>
        <v>13051.122437499998</v>
      </c>
    </row>
    <row r="677" spans="1:14" x14ac:dyDescent="0.3">
      <c r="A677">
        <v>677</v>
      </c>
      <c r="B677" s="1">
        <v>44661</v>
      </c>
      <c r="C677" t="s">
        <v>10</v>
      </c>
      <c r="D677" t="s">
        <v>17</v>
      </c>
      <c r="E677" t="s">
        <v>42</v>
      </c>
      <c r="F677">
        <v>-47</v>
      </c>
      <c r="G677" s="3">
        <v>0</v>
      </c>
      <c r="H677" s="3">
        <v>903.22</v>
      </c>
      <c r="I677" t="s">
        <v>10</v>
      </c>
      <c r="J677" t="s">
        <v>23</v>
      </c>
      <c r="K677" s="3">
        <f>IF(TablaDatosEmpresa[[#This Row],[Tipo_Movimiento]] = "Venta", -TablaDatosEmpresa[[#This Row],[Cantidad]] * TablaDatosEmpresa[[#This Row],[Precio_Venta_Unitario]], 0)</f>
        <v>42451.340000000004</v>
      </c>
      <c r="L677" s="3">
        <f>AVERAGEIF(TablaDatosEmpresa[Nombre_Producto],TablaDatosEmpresa[[#This Row],[Nombre_Producto]],TablaDatosEmpresa[Costo_Unitario])</f>
        <v>206.67616747181975</v>
      </c>
      <c r="M677" s="3">
        <f>IF(TablaDatosEmpresa[[#This Row],[Tipo_Movimiento]] = "Venta", -TablaDatosEmpresa[[#This Row],[Cantidad]] * TablaDatosEmpresa[[#This Row],[CosteAdquisicionPromedio]], 0)</f>
        <v>9713.7798711755277</v>
      </c>
      <c r="N677" s="3">
        <f>TablaDatosEmpresa[[#This Row],[Ingresos]]-TablaDatosEmpresa[[#This Row],[Coste_Vemta]]</f>
        <v>32737.560128824476</v>
      </c>
    </row>
    <row r="678" spans="1:14" x14ac:dyDescent="0.3">
      <c r="A678">
        <v>678</v>
      </c>
      <c r="B678" s="1">
        <v>44661</v>
      </c>
      <c r="C678" t="s">
        <v>10</v>
      </c>
      <c r="D678" t="s">
        <v>27</v>
      </c>
      <c r="E678" t="s">
        <v>44</v>
      </c>
      <c r="F678">
        <v>-49</v>
      </c>
      <c r="G678" s="3">
        <v>0</v>
      </c>
      <c r="H678" s="3">
        <v>497.73</v>
      </c>
      <c r="I678" t="s">
        <v>10</v>
      </c>
      <c r="J678" t="s">
        <v>35</v>
      </c>
      <c r="K678" s="3">
        <f>IF(TablaDatosEmpresa[[#This Row],[Tipo_Movimiento]] = "Venta", -TablaDatosEmpresa[[#This Row],[Cantidad]] * TablaDatosEmpresa[[#This Row],[Precio_Venta_Unitario]], 0)</f>
        <v>24388.77</v>
      </c>
      <c r="L678" s="3">
        <f>AVERAGEIF(TablaDatosEmpresa[Nombre_Producto],TablaDatosEmpresa[[#This Row],[Nombre_Producto]],TablaDatosEmpresa[Costo_Unitario])</f>
        <v>111.99406451612904</v>
      </c>
      <c r="M678" s="3">
        <f>IF(TablaDatosEmpresa[[#This Row],[Tipo_Movimiento]] = "Venta", -TablaDatosEmpresa[[#This Row],[Cantidad]] * TablaDatosEmpresa[[#This Row],[CosteAdquisicionPromedio]], 0)</f>
        <v>5487.7091612903232</v>
      </c>
      <c r="N678" s="3">
        <f>TablaDatosEmpresa[[#This Row],[Ingresos]]-TablaDatosEmpresa[[#This Row],[Coste_Vemta]]</f>
        <v>18901.060838709676</v>
      </c>
    </row>
    <row r="679" spans="1:14" x14ac:dyDescent="0.3">
      <c r="A679">
        <v>679</v>
      </c>
      <c r="B679" s="1">
        <v>44661</v>
      </c>
      <c r="C679" t="s">
        <v>10</v>
      </c>
      <c r="D679" t="s">
        <v>19</v>
      </c>
      <c r="E679" t="s">
        <v>20</v>
      </c>
      <c r="F679">
        <v>-12</v>
      </c>
      <c r="G679" s="3">
        <v>0</v>
      </c>
      <c r="H679" s="3">
        <v>300.60000000000002</v>
      </c>
      <c r="I679" t="s">
        <v>10</v>
      </c>
      <c r="J679" t="s">
        <v>35</v>
      </c>
      <c r="K679" s="3">
        <f>IF(TablaDatosEmpresa[[#This Row],[Tipo_Movimiento]] = "Venta", -TablaDatosEmpresa[[#This Row],[Cantidad]] * TablaDatosEmpresa[[#This Row],[Precio_Venta_Unitario]], 0)</f>
        <v>3607.2000000000003</v>
      </c>
      <c r="L679" s="3">
        <f>AVERAGEIF(TablaDatosEmpresa[Nombre_Producto],TablaDatosEmpresa[[#This Row],[Nombre_Producto]],TablaDatosEmpresa[Costo_Unitario])</f>
        <v>66.956770642201846</v>
      </c>
      <c r="M679" s="3">
        <f>IF(TablaDatosEmpresa[[#This Row],[Tipo_Movimiento]] = "Venta", -TablaDatosEmpresa[[#This Row],[Cantidad]] * TablaDatosEmpresa[[#This Row],[CosteAdquisicionPromedio]], 0)</f>
        <v>803.48124770642221</v>
      </c>
      <c r="N679" s="3">
        <f>TablaDatosEmpresa[[#This Row],[Ingresos]]-TablaDatosEmpresa[[#This Row],[Coste_Vemta]]</f>
        <v>2803.7187522935783</v>
      </c>
    </row>
    <row r="680" spans="1:14" x14ac:dyDescent="0.3">
      <c r="A680">
        <v>680</v>
      </c>
      <c r="B680" s="1">
        <v>44661</v>
      </c>
      <c r="C680" t="s">
        <v>10</v>
      </c>
      <c r="D680" t="s">
        <v>25</v>
      </c>
      <c r="E680" t="s">
        <v>43</v>
      </c>
      <c r="F680">
        <v>-38</v>
      </c>
      <c r="G680" s="3">
        <v>0</v>
      </c>
      <c r="H680" s="3">
        <v>95.81</v>
      </c>
      <c r="I680" t="s">
        <v>10</v>
      </c>
      <c r="J680" t="s">
        <v>23</v>
      </c>
      <c r="K680" s="3">
        <f>IF(TablaDatosEmpresa[[#This Row],[Tipo_Movimiento]] = "Venta", -TablaDatosEmpresa[[#This Row],[Cantidad]] * TablaDatosEmpresa[[#This Row],[Precio_Venta_Unitario]], 0)</f>
        <v>3640.78</v>
      </c>
      <c r="L680" s="3">
        <f>AVERAGEIF(TablaDatosEmpresa[Nombre_Producto],TablaDatosEmpresa[[#This Row],[Nombre_Producto]],TablaDatosEmpresa[Costo_Unitario])</f>
        <v>18.458651685393257</v>
      </c>
      <c r="M680" s="3">
        <f>IF(TablaDatosEmpresa[[#This Row],[Tipo_Movimiento]] = "Venta", -TablaDatosEmpresa[[#This Row],[Cantidad]] * TablaDatosEmpresa[[#This Row],[CosteAdquisicionPromedio]], 0)</f>
        <v>701.4287640449437</v>
      </c>
      <c r="N680" s="3">
        <f>TablaDatosEmpresa[[#This Row],[Ingresos]]-TablaDatosEmpresa[[#This Row],[Coste_Vemta]]</f>
        <v>2939.3512359550564</v>
      </c>
    </row>
    <row r="681" spans="1:14" x14ac:dyDescent="0.3">
      <c r="A681">
        <v>681</v>
      </c>
      <c r="B681" s="1">
        <v>44661</v>
      </c>
      <c r="C681" t="s">
        <v>10</v>
      </c>
      <c r="D681" t="s">
        <v>32</v>
      </c>
      <c r="E681" t="s">
        <v>33</v>
      </c>
      <c r="F681">
        <v>-46</v>
      </c>
      <c r="G681" s="3">
        <v>0</v>
      </c>
      <c r="H681" s="3">
        <v>219.1</v>
      </c>
      <c r="I681" t="s">
        <v>10</v>
      </c>
      <c r="J681" t="s">
        <v>35</v>
      </c>
      <c r="K681" s="3">
        <f>IF(TablaDatosEmpresa[[#This Row],[Tipo_Movimiento]] = "Venta", -TablaDatosEmpresa[[#This Row],[Cantidad]] * TablaDatosEmpresa[[#This Row],[Precio_Venta_Unitario]], 0)</f>
        <v>10078.6</v>
      </c>
      <c r="L681" s="3">
        <f>AVERAGEIF(TablaDatosEmpresa[Nombre_Producto],TablaDatosEmpresa[[#This Row],[Nombre_Producto]],TablaDatosEmpresa[Costo_Unitario])</f>
        <v>54.214840425531932</v>
      </c>
      <c r="M681" s="3">
        <f>IF(TablaDatosEmpresa[[#This Row],[Tipo_Movimiento]] = "Venta", -TablaDatosEmpresa[[#This Row],[Cantidad]] * TablaDatosEmpresa[[#This Row],[CosteAdquisicionPromedio]], 0)</f>
        <v>2493.882659574469</v>
      </c>
      <c r="N681" s="3">
        <f>TablaDatosEmpresa[[#This Row],[Ingresos]]-TablaDatosEmpresa[[#This Row],[Coste_Vemta]]</f>
        <v>7584.7173404255318</v>
      </c>
    </row>
    <row r="682" spans="1:14" x14ac:dyDescent="0.3">
      <c r="A682">
        <v>682</v>
      </c>
      <c r="B682" s="1">
        <v>44662</v>
      </c>
      <c r="C682" t="s">
        <v>24</v>
      </c>
      <c r="D682" t="s">
        <v>32</v>
      </c>
      <c r="E682" t="s">
        <v>33</v>
      </c>
      <c r="F682">
        <v>124</v>
      </c>
      <c r="G682" s="3">
        <v>120.96</v>
      </c>
      <c r="H682" s="3">
        <v>0</v>
      </c>
      <c r="I682" t="s">
        <v>24</v>
      </c>
      <c r="J682" t="s">
        <v>37</v>
      </c>
      <c r="K682" s="3">
        <f>IF(TablaDatosEmpresa[[#This Row],[Tipo_Movimiento]] = "Venta", -TablaDatosEmpresa[[#This Row],[Cantidad]] * TablaDatosEmpresa[[#This Row],[Precio_Venta_Unitario]], 0)</f>
        <v>0</v>
      </c>
      <c r="L682" s="3">
        <f>AVERAGEIF(TablaDatosEmpresa[Nombre_Producto],TablaDatosEmpresa[[#This Row],[Nombre_Producto]],TablaDatosEmpresa[Costo_Unitario])</f>
        <v>54.214840425531932</v>
      </c>
      <c r="M682" s="3">
        <f>IF(TablaDatosEmpresa[[#This Row],[Tipo_Movimiento]] = "Venta", -TablaDatosEmpresa[[#This Row],[Cantidad]] * TablaDatosEmpresa[[#This Row],[CosteAdquisicionPromedio]], 0)</f>
        <v>0</v>
      </c>
      <c r="N682" s="3">
        <f>TablaDatosEmpresa[[#This Row],[Ingresos]]-TablaDatosEmpresa[[#This Row],[Coste_Vemta]]</f>
        <v>0</v>
      </c>
    </row>
    <row r="683" spans="1:14" x14ac:dyDescent="0.3">
      <c r="A683">
        <v>683</v>
      </c>
      <c r="B683" s="1">
        <v>44662</v>
      </c>
      <c r="C683" t="s">
        <v>24</v>
      </c>
      <c r="D683" t="s">
        <v>32</v>
      </c>
      <c r="E683" t="s">
        <v>33</v>
      </c>
      <c r="F683">
        <v>245</v>
      </c>
      <c r="G683" s="3">
        <v>120.68</v>
      </c>
      <c r="H683" s="3">
        <v>0</v>
      </c>
      <c r="I683" t="s">
        <v>24</v>
      </c>
      <c r="J683" t="s">
        <v>26</v>
      </c>
      <c r="K683" s="3">
        <f>IF(TablaDatosEmpresa[[#This Row],[Tipo_Movimiento]] = "Venta", -TablaDatosEmpresa[[#This Row],[Cantidad]] * TablaDatosEmpresa[[#This Row],[Precio_Venta_Unitario]], 0)</f>
        <v>0</v>
      </c>
      <c r="L683" s="3">
        <f>AVERAGEIF(TablaDatosEmpresa[Nombre_Producto],TablaDatosEmpresa[[#This Row],[Nombre_Producto]],TablaDatosEmpresa[Costo_Unitario])</f>
        <v>54.214840425531932</v>
      </c>
      <c r="M683" s="3">
        <f>IF(TablaDatosEmpresa[[#This Row],[Tipo_Movimiento]] = "Venta", -TablaDatosEmpresa[[#This Row],[Cantidad]] * TablaDatosEmpresa[[#This Row],[CosteAdquisicionPromedio]], 0)</f>
        <v>0</v>
      </c>
      <c r="N683" s="3">
        <f>TablaDatosEmpresa[[#This Row],[Ingresos]]-TablaDatosEmpresa[[#This Row],[Coste_Vemta]]</f>
        <v>0</v>
      </c>
    </row>
    <row r="684" spans="1:14" x14ac:dyDescent="0.3">
      <c r="A684">
        <v>684</v>
      </c>
      <c r="B684" s="1">
        <v>44662</v>
      </c>
      <c r="C684" t="s">
        <v>16</v>
      </c>
      <c r="D684" t="s">
        <v>17</v>
      </c>
      <c r="E684" t="s">
        <v>42</v>
      </c>
      <c r="F684">
        <v>69</v>
      </c>
      <c r="G684" s="3">
        <v>452.23</v>
      </c>
      <c r="H684" s="3">
        <v>0</v>
      </c>
      <c r="I684" t="s">
        <v>46</v>
      </c>
      <c r="J684" t="s">
        <v>18</v>
      </c>
      <c r="K684" s="3">
        <f>IF(TablaDatosEmpresa[[#This Row],[Tipo_Movimiento]] = "Venta", -TablaDatosEmpresa[[#This Row],[Cantidad]] * TablaDatosEmpresa[[#This Row],[Precio_Venta_Unitario]], 0)</f>
        <v>0</v>
      </c>
      <c r="L684" s="3">
        <f>AVERAGEIF(TablaDatosEmpresa[Nombre_Producto],TablaDatosEmpresa[[#This Row],[Nombre_Producto]],TablaDatosEmpresa[Costo_Unitario])</f>
        <v>206.67616747181975</v>
      </c>
      <c r="M684" s="3">
        <f>IF(TablaDatosEmpresa[[#This Row],[Tipo_Movimiento]] = "Venta", -TablaDatosEmpresa[[#This Row],[Cantidad]] * TablaDatosEmpresa[[#This Row],[CosteAdquisicionPromedio]], 0)</f>
        <v>0</v>
      </c>
      <c r="N684" s="3">
        <f>TablaDatosEmpresa[[#This Row],[Ingresos]]-TablaDatosEmpresa[[#This Row],[Coste_Vemta]]</f>
        <v>0</v>
      </c>
    </row>
    <row r="685" spans="1:14" x14ac:dyDescent="0.3">
      <c r="A685">
        <v>685</v>
      </c>
      <c r="B685" s="1">
        <v>44662</v>
      </c>
      <c r="C685" t="s">
        <v>24</v>
      </c>
      <c r="D685" t="s">
        <v>11</v>
      </c>
      <c r="E685" t="s">
        <v>12</v>
      </c>
      <c r="F685">
        <v>121</v>
      </c>
      <c r="G685" s="3">
        <v>66.11</v>
      </c>
      <c r="H685" s="3">
        <v>0</v>
      </c>
      <c r="I685" t="s">
        <v>24</v>
      </c>
      <c r="J685" t="s">
        <v>26</v>
      </c>
      <c r="K685" s="3">
        <f>IF(TablaDatosEmpresa[[#This Row],[Tipo_Movimiento]] = "Venta", -TablaDatosEmpresa[[#This Row],[Cantidad]] * TablaDatosEmpresa[[#This Row],[Precio_Venta_Unitario]], 0)</f>
        <v>0</v>
      </c>
      <c r="L685" s="3">
        <f>AVERAGEIF(TablaDatosEmpresa[Nombre_Producto],TablaDatosEmpresa[[#This Row],[Nombre_Producto]],TablaDatosEmpresa[Costo_Unitario])</f>
        <v>28.701865793780652</v>
      </c>
      <c r="M685" s="3">
        <f>IF(TablaDatosEmpresa[[#This Row],[Tipo_Movimiento]] = "Venta", -TablaDatosEmpresa[[#This Row],[Cantidad]] * TablaDatosEmpresa[[#This Row],[CosteAdquisicionPromedio]], 0)</f>
        <v>0</v>
      </c>
      <c r="N685" s="3">
        <f>TablaDatosEmpresa[[#This Row],[Ingresos]]-TablaDatosEmpresa[[#This Row],[Coste_Vemta]]</f>
        <v>0</v>
      </c>
    </row>
    <row r="686" spans="1:14" x14ac:dyDescent="0.3">
      <c r="A686">
        <v>686</v>
      </c>
      <c r="B686" s="1">
        <v>44662</v>
      </c>
      <c r="C686" t="s">
        <v>10</v>
      </c>
      <c r="D686" t="s">
        <v>32</v>
      </c>
      <c r="E686" t="s">
        <v>33</v>
      </c>
      <c r="F686">
        <v>-34</v>
      </c>
      <c r="G686" s="3">
        <v>0</v>
      </c>
      <c r="H686" s="3">
        <v>219.8</v>
      </c>
      <c r="I686" t="s">
        <v>10</v>
      </c>
      <c r="J686" t="s">
        <v>23</v>
      </c>
      <c r="K686" s="3">
        <f>IF(TablaDatosEmpresa[[#This Row],[Tipo_Movimiento]] = "Venta", -TablaDatosEmpresa[[#This Row],[Cantidad]] * TablaDatosEmpresa[[#This Row],[Precio_Venta_Unitario]], 0)</f>
        <v>7473.2000000000007</v>
      </c>
      <c r="L686" s="3">
        <f>AVERAGEIF(TablaDatosEmpresa[Nombre_Producto],TablaDatosEmpresa[[#This Row],[Nombre_Producto]],TablaDatosEmpresa[Costo_Unitario])</f>
        <v>54.214840425531932</v>
      </c>
      <c r="M686" s="3">
        <f>IF(TablaDatosEmpresa[[#This Row],[Tipo_Movimiento]] = "Venta", -TablaDatosEmpresa[[#This Row],[Cantidad]] * TablaDatosEmpresa[[#This Row],[CosteAdquisicionPromedio]], 0)</f>
        <v>1843.3045744680858</v>
      </c>
      <c r="N686" s="3">
        <f>TablaDatosEmpresa[[#This Row],[Ingresos]]-TablaDatosEmpresa[[#This Row],[Coste_Vemta]]</f>
        <v>5629.895425531915</v>
      </c>
    </row>
    <row r="687" spans="1:14" x14ac:dyDescent="0.3">
      <c r="A687">
        <v>687</v>
      </c>
      <c r="B687" s="1">
        <v>44662</v>
      </c>
      <c r="C687" t="s">
        <v>10</v>
      </c>
      <c r="D687" t="s">
        <v>27</v>
      </c>
      <c r="E687" t="s">
        <v>44</v>
      </c>
      <c r="F687">
        <v>-43</v>
      </c>
      <c r="G687" s="3">
        <v>0</v>
      </c>
      <c r="H687" s="3">
        <v>499.72</v>
      </c>
      <c r="I687" t="s">
        <v>10</v>
      </c>
      <c r="J687" t="s">
        <v>35</v>
      </c>
      <c r="K687" s="3">
        <f>IF(TablaDatosEmpresa[[#This Row],[Tipo_Movimiento]] = "Venta", -TablaDatosEmpresa[[#This Row],[Cantidad]] * TablaDatosEmpresa[[#This Row],[Precio_Venta_Unitario]], 0)</f>
        <v>21487.960000000003</v>
      </c>
      <c r="L687" s="3">
        <f>AVERAGEIF(TablaDatosEmpresa[Nombre_Producto],TablaDatosEmpresa[[#This Row],[Nombre_Producto]],TablaDatosEmpresa[Costo_Unitario])</f>
        <v>111.99406451612904</v>
      </c>
      <c r="M687" s="3">
        <f>IF(TablaDatosEmpresa[[#This Row],[Tipo_Movimiento]] = "Venta", -TablaDatosEmpresa[[#This Row],[Cantidad]] * TablaDatosEmpresa[[#This Row],[CosteAdquisicionPromedio]], 0)</f>
        <v>4815.7447741935484</v>
      </c>
      <c r="N687" s="3">
        <f>TablaDatosEmpresa[[#This Row],[Ingresos]]-TablaDatosEmpresa[[#This Row],[Coste_Vemta]]</f>
        <v>16672.215225806453</v>
      </c>
    </row>
    <row r="688" spans="1:14" x14ac:dyDescent="0.3">
      <c r="A688">
        <v>688</v>
      </c>
      <c r="B688" s="1">
        <v>44662</v>
      </c>
      <c r="C688" t="s">
        <v>16</v>
      </c>
      <c r="D688" t="s">
        <v>19</v>
      </c>
      <c r="E688" t="s">
        <v>20</v>
      </c>
      <c r="F688">
        <v>53</v>
      </c>
      <c r="G688" s="3">
        <v>150.31</v>
      </c>
      <c r="H688" s="3">
        <v>0</v>
      </c>
      <c r="I688" t="s">
        <v>46</v>
      </c>
      <c r="J688" t="s">
        <v>18</v>
      </c>
      <c r="K688" s="3">
        <f>IF(TablaDatosEmpresa[[#This Row],[Tipo_Movimiento]] = "Venta", -TablaDatosEmpresa[[#This Row],[Cantidad]] * TablaDatosEmpresa[[#This Row],[Precio_Venta_Unitario]], 0)</f>
        <v>0</v>
      </c>
      <c r="L688" s="3">
        <f>AVERAGEIF(TablaDatosEmpresa[Nombre_Producto],TablaDatosEmpresa[[#This Row],[Nombre_Producto]],TablaDatosEmpresa[Costo_Unitario])</f>
        <v>66.956770642201846</v>
      </c>
      <c r="M688" s="3">
        <f>IF(TablaDatosEmpresa[[#This Row],[Tipo_Movimiento]] = "Venta", -TablaDatosEmpresa[[#This Row],[Cantidad]] * TablaDatosEmpresa[[#This Row],[CosteAdquisicionPromedio]], 0)</f>
        <v>0</v>
      </c>
      <c r="N688" s="3">
        <f>TablaDatosEmpresa[[#This Row],[Ingresos]]-TablaDatosEmpresa[[#This Row],[Coste_Vemta]]</f>
        <v>0</v>
      </c>
    </row>
    <row r="689" spans="1:14" x14ac:dyDescent="0.3">
      <c r="A689">
        <v>689</v>
      </c>
      <c r="B689" s="1">
        <v>44663</v>
      </c>
      <c r="C689" t="s">
        <v>24</v>
      </c>
      <c r="D689" t="s">
        <v>25</v>
      </c>
      <c r="E689" t="s">
        <v>43</v>
      </c>
      <c r="F689">
        <v>282</v>
      </c>
      <c r="G689" s="3">
        <v>44.62</v>
      </c>
      <c r="H689" s="3">
        <v>0</v>
      </c>
      <c r="I689" t="s">
        <v>24</v>
      </c>
      <c r="J689" t="s">
        <v>26</v>
      </c>
      <c r="K689" s="3">
        <f>IF(TablaDatosEmpresa[[#This Row],[Tipo_Movimiento]] = "Venta", -TablaDatosEmpresa[[#This Row],[Cantidad]] * TablaDatosEmpresa[[#This Row],[Precio_Venta_Unitario]], 0)</f>
        <v>0</v>
      </c>
      <c r="L689" s="3">
        <f>AVERAGEIF(TablaDatosEmpresa[Nombre_Producto],TablaDatosEmpresa[[#This Row],[Nombre_Producto]],TablaDatosEmpresa[Costo_Unitario])</f>
        <v>18.458651685393257</v>
      </c>
      <c r="M689" s="3">
        <f>IF(TablaDatosEmpresa[[#This Row],[Tipo_Movimiento]] = "Venta", -TablaDatosEmpresa[[#This Row],[Cantidad]] * TablaDatosEmpresa[[#This Row],[CosteAdquisicionPromedio]], 0)</f>
        <v>0</v>
      </c>
      <c r="N689" s="3">
        <f>TablaDatosEmpresa[[#This Row],[Ingresos]]-TablaDatosEmpresa[[#This Row],[Coste_Vemta]]</f>
        <v>0</v>
      </c>
    </row>
    <row r="690" spans="1:14" x14ac:dyDescent="0.3">
      <c r="A690">
        <v>690</v>
      </c>
      <c r="B690" s="1">
        <v>44663</v>
      </c>
      <c r="C690" t="s">
        <v>16</v>
      </c>
      <c r="D690" t="s">
        <v>27</v>
      </c>
      <c r="E690" t="s">
        <v>44</v>
      </c>
      <c r="F690">
        <v>57</v>
      </c>
      <c r="G690" s="3">
        <v>248.25</v>
      </c>
      <c r="H690" s="3">
        <v>0</v>
      </c>
      <c r="I690" t="s">
        <v>46</v>
      </c>
      <c r="J690" t="s">
        <v>18</v>
      </c>
      <c r="K690" s="3">
        <f>IF(TablaDatosEmpresa[[#This Row],[Tipo_Movimiento]] = "Venta", -TablaDatosEmpresa[[#This Row],[Cantidad]] * TablaDatosEmpresa[[#This Row],[Precio_Venta_Unitario]], 0)</f>
        <v>0</v>
      </c>
      <c r="L690" s="3">
        <f>AVERAGEIF(TablaDatosEmpresa[Nombre_Producto],TablaDatosEmpresa[[#This Row],[Nombre_Producto]],TablaDatosEmpresa[Costo_Unitario])</f>
        <v>111.99406451612904</v>
      </c>
      <c r="M690" s="3">
        <f>IF(TablaDatosEmpresa[[#This Row],[Tipo_Movimiento]] = "Venta", -TablaDatosEmpresa[[#This Row],[Cantidad]] * TablaDatosEmpresa[[#This Row],[CosteAdquisicionPromedio]], 0)</f>
        <v>0</v>
      </c>
      <c r="N690" s="3">
        <f>TablaDatosEmpresa[[#This Row],[Ingresos]]-TablaDatosEmpresa[[#This Row],[Coste_Vemta]]</f>
        <v>0</v>
      </c>
    </row>
    <row r="691" spans="1:14" x14ac:dyDescent="0.3">
      <c r="A691">
        <v>691</v>
      </c>
      <c r="B691" s="1">
        <v>44663</v>
      </c>
      <c r="C691" t="s">
        <v>24</v>
      </c>
      <c r="D691" t="s">
        <v>32</v>
      </c>
      <c r="E691" t="s">
        <v>33</v>
      </c>
      <c r="F691">
        <v>286</v>
      </c>
      <c r="G691" s="3">
        <v>120.37</v>
      </c>
      <c r="H691" s="3">
        <v>0</v>
      </c>
      <c r="I691" t="s">
        <v>24</v>
      </c>
      <c r="J691" t="s">
        <v>36</v>
      </c>
      <c r="K691" s="3">
        <f>IF(TablaDatosEmpresa[[#This Row],[Tipo_Movimiento]] = "Venta", -TablaDatosEmpresa[[#This Row],[Cantidad]] * TablaDatosEmpresa[[#This Row],[Precio_Venta_Unitario]], 0)</f>
        <v>0</v>
      </c>
      <c r="L691" s="3">
        <f>AVERAGEIF(TablaDatosEmpresa[Nombre_Producto],TablaDatosEmpresa[[#This Row],[Nombre_Producto]],TablaDatosEmpresa[Costo_Unitario])</f>
        <v>54.214840425531932</v>
      </c>
      <c r="M691" s="3">
        <f>IF(TablaDatosEmpresa[[#This Row],[Tipo_Movimiento]] = "Venta", -TablaDatosEmpresa[[#This Row],[Cantidad]] * TablaDatosEmpresa[[#This Row],[CosteAdquisicionPromedio]], 0)</f>
        <v>0</v>
      </c>
      <c r="N691" s="3">
        <f>TablaDatosEmpresa[[#This Row],[Ingresos]]-TablaDatosEmpresa[[#This Row],[Coste_Vemta]]</f>
        <v>0</v>
      </c>
    </row>
    <row r="692" spans="1:14" x14ac:dyDescent="0.3">
      <c r="A692">
        <v>692</v>
      </c>
      <c r="B692" s="1">
        <v>44663</v>
      </c>
      <c r="C692" t="s">
        <v>10</v>
      </c>
      <c r="D692" t="s">
        <v>25</v>
      </c>
      <c r="E692" t="s">
        <v>43</v>
      </c>
      <c r="F692">
        <v>-46</v>
      </c>
      <c r="G692" s="3">
        <v>0</v>
      </c>
      <c r="H692" s="3">
        <v>95.16</v>
      </c>
      <c r="I692" t="s">
        <v>10</v>
      </c>
      <c r="J692" t="s">
        <v>35</v>
      </c>
      <c r="K692" s="3">
        <f>IF(TablaDatosEmpresa[[#This Row],[Tipo_Movimiento]] = "Venta", -TablaDatosEmpresa[[#This Row],[Cantidad]] * TablaDatosEmpresa[[#This Row],[Precio_Venta_Unitario]], 0)</f>
        <v>4377.3599999999997</v>
      </c>
      <c r="L692" s="3">
        <f>AVERAGEIF(TablaDatosEmpresa[Nombre_Producto],TablaDatosEmpresa[[#This Row],[Nombre_Producto]],TablaDatosEmpresa[Costo_Unitario])</f>
        <v>18.458651685393257</v>
      </c>
      <c r="M692" s="3">
        <f>IF(TablaDatosEmpresa[[#This Row],[Tipo_Movimiento]] = "Venta", -TablaDatosEmpresa[[#This Row],[Cantidad]] * TablaDatosEmpresa[[#This Row],[CosteAdquisicionPromedio]], 0)</f>
        <v>849.09797752808981</v>
      </c>
      <c r="N692" s="3">
        <f>TablaDatosEmpresa[[#This Row],[Ingresos]]-TablaDatosEmpresa[[#This Row],[Coste_Vemta]]</f>
        <v>3528.2620224719099</v>
      </c>
    </row>
    <row r="693" spans="1:14" x14ac:dyDescent="0.3">
      <c r="A693">
        <v>693</v>
      </c>
      <c r="B693" s="1">
        <v>44663</v>
      </c>
      <c r="C693" t="s">
        <v>24</v>
      </c>
      <c r="D693" t="s">
        <v>29</v>
      </c>
      <c r="E693" t="s">
        <v>30</v>
      </c>
      <c r="F693">
        <v>268</v>
      </c>
      <c r="G693" s="3">
        <v>36.31</v>
      </c>
      <c r="H693" s="3">
        <v>0</v>
      </c>
      <c r="I693" t="s">
        <v>24</v>
      </c>
      <c r="J693" t="s">
        <v>36</v>
      </c>
      <c r="K693" s="3">
        <f>IF(TablaDatosEmpresa[[#This Row],[Tipo_Movimiento]] = "Venta", -TablaDatosEmpresa[[#This Row],[Cantidad]] * TablaDatosEmpresa[[#This Row],[Precio_Venta_Unitario]], 0)</f>
        <v>0</v>
      </c>
      <c r="L693" s="3">
        <f>AVERAGEIF(TablaDatosEmpresa[Nombre_Producto],TablaDatosEmpresa[[#This Row],[Nombre_Producto]],TablaDatosEmpresa[Costo_Unitario])</f>
        <v>15.49574137931034</v>
      </c>
      <c r="M693" s="3">
        <f>IF(TablaDatosEmpresa[[#This Row],[Tipo_Movimiento]] = "Venta", -TablaDatosEmpresa[[#This Row],[Cantidad]] * TablaDatosEmpresa[[#This Row],[CosteAdquisicionPromedio]], 0)</f>
        <v>0</v>
      </c>
      <c r="N693" s="3">
        <f>TablaDatosEmpresa[[#This Row],[Ingresos]]-TablaDatosEmpresa[[#This Row],[Coste_Vemta]]</f>
        <v>0</v>
      </c>
    </row>
    <row r="694" spans="1:14" x14ac:dyDescent="0.3">
      <c r="A694">
        <v>694</v>
      </c>
      <c r="B694" s="1">
        <v>44663</v>
      </c>
      <c r="C694" t="s">
        <v>10</v>
      </c>
      <c r="D694" t="s">
        <v>17</v>
      </c>
      <c r="E694" t="s">
        <v>42</v>
      </c>
      <c r="F694">
        <v>-31</v>
      </c>
      <c r="G694" s="3">
        <v>0</v>
      </c>
      <c r="H694" s="3">
        <v>898.53</v>
      </c>
      <c r="I694" t="s">
        <v>10</v>
      </c>
      <c r="J694" t="s">
        <v>23</v>
      </c>
      <c r="K694" s="3">
        <f>IF(TablaDatosEmpresa[[#This Row],[Tipo_Movimiento]] = "Venta", -TablaDatosEmpresa[[#This Row],[Cantidad]] * TablaDatosEmpresa[[#This Row],[Precio_Venta_Unitario]], 0)</f>
        <v>27854.43</v>
      </c>
      <c r="L694" s="3">
        <f>AVERAGEIF(TablaDatosEmpresa[Nombre_Producto],TablaDatosEmpresa[[#This Row],[Nombre_Producto]],TablaDatosEmpresa[Costo_Unitario])</f>
        <v>206.67616747181975</v>
      </c>
      <c r="M694" s="3">
        <f>IF(TablaDatosEmpresa[[#This Row],[Tipo_Movimiento]] = "Venta", -TablaDatosEmpresa[[#This Row],[Cantidad]] * TablaDatosEmpresa[[#This Row],[CosteAdquisicionPromedio]], 0)</f>
        <v>6406.9611916264121</v>
      </c>
      <c r="N694" s="3">
        <f>TablaDatosEmpresa[[#This Row],[Ingresos]]-TablaDatosEmpresa[[#This Row],[Coste_Vemta]]</f>
        <v>21447.468808373589</v>
      </c>
    </row>
    <row r="695" spans="1:14" x14ac:dyDescent="0.3">
      <c r="A695">
        <v>695</v>
      </c>
      <c r="B695" s="1">
        <v>44663</v>
      </c>
      <c r="C695" t="s">
        <v>10</v>
      </c>
      <c r="D695" t="s">
        <v>32</v>
      </c>
      <c r="E695" t="s">
        <v>33</v>
      </c>
      <c r="F695">
        <v>-8</v>
      </c>
      <c r="G695" s="3">
        <v>0</v>
      </c>
      <c r="H695" s="3">
        <v>219.74</v>
      </c>
      <c r="I695" t="s">
        <v>10</v>
      </c>
      <c r="J695" t="s">
        <v>31</v>
      </c>
      <c r="K695" s="3">
        <f>IF(TablaDatosEmpresa[[#This Row],[Tipo_Movimiento]] = "Venta", -TablaDatosEmpresa[[#This Row],[Cantidad]] * TablaDatosEmpresa[[#This Row],[Precio_Venta_Unitario]], 0)</f>
        <v>1757.92</v>
      </c>
      <c r="L695" s="3">
        <f>AVERAGEIF(TablaDatosEmpresa[Nombre_Producto],TablaDatosEmpresa[[#This Row],[Nombre_Producto]],TablaDatosEmpresa[Costo_Unitario])</f>
        <v>54.214840425531932</v>
      </c>
      <c r="M695" s="3">
        <f>IF(TablaDatosEmpresa[[#This Row],[Tipo_Movimiento]] = "Venta", -TablaDatosEmpresa[[#This Row],[Cantidad]] * TablaDatosEmpresa[[#This Row],[CosteAdquisicionPromedio]], 0)</f>
        <v>433.71872340425546</v>
      </c>
      <c r="N695" s="3">
        <f>TablaDatosEmpresa[[#This Row],[Ingresos]]-TablaDatosEmpresa[[#This Row],[Coste_Vemta]]</f>
        <v>1324.2012765957447</v>
      </c>
    </row>
    <row r="696" spans="1:14" x14ac:dyDescent="0.3">
      <c r="A696">
        <v>696</v>
      </c>
      <c r="B696" s="1">
        <v>44664</v>
      </c>
      <c r="C696" t="s">
        <v>10</v>
      </c>
      <c r="D696" t="s">
        <v>11</v>
      </c>
      <c r="E696" t="s">
        <v>12</v>
      </c>
      <c r="F696">
        <v>-9</v>
      </c>
      <c r="G696" s="3">
        <v>0</v>
      </c>
      <c r="H696" s="3">
        <v>130.62</v>
      </c>
      <c r="I696" t="s">
        <v>10</v>
      </c>
      <c r="J696" t="s">
        <v>31</v>
      </c>
      <c r="K696" s="3">
        <f>IF(TablaDatosEmpresa[[#This Row],[Tipo_Movimiento]] = "Venta", -TablaDatosEmpresa[[#This Row],[Cantidad]] * TablaDatosEmpresa[[#This Row],[Precio_Venta_Unitario]], 0)</f>
        <v>1175.58</v>
      </c>
      <c r="L696" s="3">
        <f>AVERAGEIF(TablaDatosEmpresa[Nombre_Producto],TablaDatosEmpresa[[#This Row],[Nombre_Producto]],TablaDatosEmpresa[Costo_Unitario])</f>
        <v>28.701865793780652</v>
      </c>
      <c r="M696" s="3">
        <f>IF(TablaDatosEmpresa[[#This Row],[Tipo_Movimiento]] = "Venta", -TablaDatosEmpresa[[#This Row],[Cantidad]] * TablaDatosEmpresa[[#This Row],[CosteAdquisicionPromedio]], 0)</f>
        <v>258.31679214402584</v>
      </c>
      <c r="N696" s="3">
        <f>TablaDatosEmpresa[[#This Row],[Ingresos]]-TablaDatosEmpresa[[#This Row],[Coste_Vemta]]</f>
        <v>917.26320785597409</v>
      </c>
    </row>
    <row r="697" spans="1:14" x14ac:dyDescent="0.3">
      <c r="A697">
        <v>697</v>
      </c>
      <c r="B697" s="1">
        <v>44664</v>
      </c>
      <c r="C697" t="s">
        <v>24</v>
      </c>
      <c r="D697" t="s">
        <v>11</v>
      </c>
      <c r="E697" t="s">
        <v>12</v>
      </c>
      <c r="F697">
        <v>57</v>
      </c>
      <c r="G697" s="3">
        <v>64.34</v>
      </c>
      <c r="H697" s="3">
        <v>0</v>
      </c>
      <c r="I697" t="s">
        <v>24</v>
      </c>
      <c r="J697" t="s">
        <v>28</v>
      </c>
      <c r="K697" s="3">
        <f>IF(TablaDatosEmpresa[[#This Row],[Tipo_Movimiento]] = "Venta", -TablaDatosEmpresa[[#This Row],[Cantidad]] * TablaDatosEmpresa[[#This Row],[Precio_Venta_Unitario]], 0)</f>
        <v>0</v>
      </c>
      <c r="L697" s="3">
        <f>AVERAGEIF(TablaDatosEmpresa[Nombre_Producto],TablaDatosEmpresa[[#This Row],[Nombre_Producto]],TablaDatosEmpresa[Costo_Unitario])</f>
        <v>28.701865793780652</v>
      </c>
      <c r="M697" s="3">
        <f>IF(TablaDatosEmpresa[[#This Row],[Tipo_Movimiento]] = "Venta", -TablaDatosEmpresa[[#This Row],[Cantidad]] * TablaDatosEmpresa[[#This Row],[CosteAdquisicionPromedio]], 0)</f>
        <v>0</v>
      </c>
      <c r="N697" s="3">
        <f>TablaDatosEmpresa[[#This Row],[Ingresos]]-TablaDatosEmpresa[[#This Row],[Coste_Vemta]]</f>
        <v>0</v>
      </c>
    </row>
    <row r="698" spans="1:14" x14ac:dyDescent="0.3">
      <c r="A698">
        <v>698</v>
      </c>
      <c r="B698" s="1">
        <v>44664</v>
      </c>
      <c r="C698" t="s">
        <v>24</v>
      </c>
      <c r="D698" t="s">
        <v>32</v>
      </c>
      <c r="E698" t="s">
        <v>33</v>
      </c>
      <c r="F698">
        <v>299</v>
      </c>
      <c r="G698" s="3">
        <v>118.99</v>
      </c>
      <c r="H698" s="3">
        <v>0</v>
      </c>
      <c r="I698" t="s">
        <v>24</v>
      </c>
      <c r="J698" t="s">
        <v>37</v>
      </c>
      <c r="K698" s="3">
        <f>IF(TablaDatosEmpresa[[#This Row],[Tipo_Movimiento]] = "Venta", -TablaDatosEmpresa[[#This Row],[Cantidad]] * TablaDatosEmpresa[[#This Row],[Precio_Venta_Unitario]], 0)</f>
        <v>0</v>
      </c>
      <c r="L698" s="3">
        <f>AVERAGEIF(TablaDatosEmpresa[Nombre_Producto],TablaDatosEmpresa[[#This Row],[Nombre_Producto]],TablaDatosEmpresa[Costo_Unitario])</f>
        <v>54.214840425531932</v>
      </c>
      <c r="M698" s="3">
        <f>IF(TablaDatosEmpresa[[#This Row],[Tipo_Movimiento]] = "Venta", -TablaDatosEmpresa[[#This Row],[Cantidad]] * TablaDatosEmpresa[[#This Row],[CosteAdquisicionPromedio]], 0)</f>
        <v>0</v>
      </c>
      <c r="N698" s="3">
        <f>TablaDatosEmpresa[[#This Row],[Ingresos]]-TablaDatosEmpresa[[#This Row],[Coste_Vemta]]</f>
        <v>0</v>
      </c>
    </row>
    <row r="699" spans="1:14" x14ac:dyDescent="0.3">
      <c r="A699">
        <v>699</v>
      </c>
      <c r="B699" s="1">
        <v>44664</v>
      </c>
      <c r="C699" t="s">
        <v>10</v>
      </c>
      <c r="D699" t="s">
        <v>14</v>
      </c>
      <c r="E699" t="s">
        <v>41</v>
      </c>
      <c r="F699">
        <v>-15</v>
      </c>
      <c r="G699" s="3">
        <v>0</v>
      </c>
      <c r="H699" s="3">
        <v>158.88999999999999</v>
      </c>
      <c r="I699" t="s">
        <v>10</v>
      </c>
      <c r="J699" t="s">
        <v>13</v>
      </c>
      <c r="K699" s="3">
        <f>IF(TablaDatosEmpresa[[#This Row],[Tipo_Movimiento]] = "Venta", -TablaDatosEmpresa[[#This Row],[Cantidad]] * TablaDatosEmpresa[[#This Row],[Precio_Venta_Unitario]], 0)</f>
        <v>2383.35</v>
      </c>
      <c r="L699" s="3">
        <f>AVERAGEIF(TablaDatosEmpresa[Nombre_Producto],TablaDatosEmpresa[[#This Row],[Nombre_Producto]],TablaDatosEmpresa[Costo_Unitario])</f>
        <v>38.917210440456756</v>
      </c>
      <c r="M699" s="3">
        <f>IF(TablaDatosEmpresa[[#This Row],[Tipo_Movimiento]] = "Venta", -TablaDatosEmpresa[[#This Row],[Cantidad]] * TablaDatosEmpresa[[#This Row],[CosteAdquisicionPromedio]], 0)</f>
        <v>583.75815660685134</v>
      </c>
      <c r="N699" s="3">
        <f>TablaDatosEmpresa[[#This Row],[Ingresos]]-TablaDatosEmpresa[[#This Row],[Coste_Vemta]]</f>
        <v>1799.5918433931486</v>
      </c>
    </row>
    <row r="700" spans="1:14" x14ac:dyDescent="0.3">
      <c r="A700">
        <v>700</v>
      </c>
      <c r="B700" s="1">
        <v>44664</v>
      </c>
      <c r="C700" t="s">
        <v>10</v>
      </c>
      <c r="D700" t="s">
        <v>34</v>
      </c>
      <c r="E700" t="s">
        <v>45</v>
      </c>
      <c r="F700">
        <v>-10</v>
      </c>
      <c r="G700" s="3">
        <v>0</v>
      </c>
      <c r="H700" s="3">
        <v>351.9</v>
      </c>
      <c r="I700" t="s">
        <v>10</v>
      </c>
      <c r="J700" t="s">
        <v>13</v>
      </c>
      <c r="K700" s="3">
        <f>IF(TablaDatosEmpresa[[#This Row],[Tipo_Movimiento]] = "Venta", -TablaDatosEmpresa[[#This Row],[Cantidad]] * TablaDatosEmpresa[[#This Row],[Precio_Venta_Unitario]], 0)</f>
        <v>3519</v>
      </c>
      <c r="L700" s="3">
        <f>AVERAGEIF(TablaDatosEmpresa[Nombre_Producto],TablaDatosEmpresa[[#This Row],[Nombre_Producto]],TablaDatosEmpresa[Costo_Unitario])</f>
        <v>81.910562499999997</v>
      </c>
      <c r="M700" s="3">
        <f>IF(TablaDatosEmpresa[[#This Row],[Tipo_Movimiento]] = "Venta", -TablaDatosEmpresa[[#This Row],[Cantidad]] * TablaDatosEmpresa[[#This Row],[CosteAdquisicionPromedio]], 0)</f>
        <v>819.10562499999992</v>
      </c>
      <c r="N700" s="3">
        <f>TablaDatosEmpresa[[#This Row],[Ingresos]]-TablaDatosEmpresa[[#This Row],[Coste_Vemta]]</f>
        <v>2699.8943749999999</v>
      </c>
    </row>
    <row r="701" spans="1:14" x14ac:dyDescent="0.3">
      <c r="A701">
        <v>701</v>
      </c>
      <c r="B701" s="1">
        <v>44664</v>
      </c>
      <c r="C701" t="s">
        <v>16</v>
      </c>
      <c r="D701" t="s">
        <v>17</v>
      </c>
      <c r="E701" t="s">
        <v>42</v>
      </c>
      <c r="F701">
        <v>21</v>
      </c>
      <c r="G701" s="3">
        <v>445.92</v>
      </c>
      <c r="H701" s="3">
        <v>0</v>
      </c>
      <c r="I701" t="s">
        <v>46</v>
      </c>
      <c r="J701" t="s">
        <v>18</v>
      </c>
      <c r="K701" s="3">
        <f>IF(TablaDatosEmpresa[[#This Row],[Tipo_Movimiento]] = "Venta", -TablaDatosEmpresa[[#This Row],[Cantidad]] * TablaDatosEmpresa[[#This Row],[Precio_Venta_Unitario]], 0)</f>
        <v>0</v>
      </c>
      <c r="L701" s="3">
        <f>AVERAGEIF(TablaDatosEmpresa[Nombre_Producto],TablaDatosEmpresa[[#This Row],[Nombre_Producto]],TablaDatosEmpresa[Costo_Unitario])</f>
        <v>206.67616747181975</v>
      </c>
      <c r="M701" s="3">
        <f>IF(TablaDatosEmpresa[[#This Row],[Tipo_Movimiento]] = "Venta", -TablaDatosEmpresa[[#This Row],[Cantidad]] * TablaDatosEmpresa[[#This Row],[CosteAdquisicionPromedio]], 0)</f>
        <v>0</v>
      </c>
      <c r="N701" s="3">
        <f>TablaDatosEmpresa[[#This Row],[Ingresos]]-TablaDatosEmpresa[[#This Row],[Coste_Vemta]]</f>
        <v>0</v>
      </c>
    </row>
    <row r="702" spans="1:14" x14ac:dyDescent="0.3">
      <c r="A702">
        <v>702</v>
      </c>
      <c r="B702" s="1">
        <v>44664</v>
      </c>
      <c r="C702" t="s">
        <v>10</v>
      </c>
      <c r="D702" t="s">
        <v>25</v>
      </c>
      <c r="E702" t="s">
        <v>43</v>
      </c>
      <c r="F702">
        <v>-48</v>
      </c>
      <c r="G702" s="3">
        <v>0</v>
      </c>
      <c r="H702" s="3">
        <v>94.94</v>
      </c>
      <c r="I702" t="s">
        <v>10</v>
      </c>
      <c r="J702" t="s">
        <v>35</v>
      </c>
      <c r="K702" s="3">
        <f>IF(TablaDatosEmpresa[[#This Row],[Tipo_Movimiento]] = "Venta", -TablaDatosEmpresa[[#This Row],[Cantidad]] * TablaDatosEmpresa[[#This Row],[Precio_Venta_Unitario]], 0)</f>
        <v>4557.12</v>
      </c>
      <c r="L702" s="3">
        <f>AVERAGEIF(TablaDatosEmpresa[Nombre_Producto],TablaDatosEmpresa[[#This Row],[Nombre_Producto]],TablaDatosEmpresa[Costo_Unitario])</f>
        <v>18.458651685393257</v>
      </c>
      <c r="M702" s="3">
        <f>IF(TablaDatosEmpresa[[#This Row],[Tipo_Movimiento]] = "Venta", -TablaDatosEmpresa[[#This Row],[Cantidad]] * TablaDatosEmpresa[[#This Row],[CosteAdquisicionPromedio]], 0)</f>
        <v>886.01528089887631</v>
      </c>
      <c r="N702" s="3">
        <f>TablaDatosEmpresa[[#This Row],[Ingresos]]-TablaDatosEmpresa[[#This Row],[Coste_Vemta]]</f>
        <v>3671.1047191011235</v>
      </c>
    </row>
    <row r="703" spans="1:14" x14ac:dyDescent="0.3">
      <c r="A703">
        <v>703</v>
      </c>
      <c r="B703" s="1">
        <v>44665</v>
      </c>
      <c r="C703" t="s">
        <v>24</v>
      </c>
      <c r="D703" t="s">
        <v>14</v>
      </c>
      <c r="E703" t="s">
        <v>41</v>
      </c>
      <c r="F703">
        <v>171</v>
      </c>
      <c r="G703" s="3">
        <v>84.17</v>
      </c>
      <c r="H703" s="3">
        <v>0</v>
      </c>
      <c r="I703" t="s">
        <v>24</v>
      </c>
      <c r="J703" t="s">
        <v>26</v>
      </c>
      <c r="K703" s="3">
        <f>IF(TablaDatosEmpresa[[#This Row],[Tipo_Movimiento]] = "Venta", -TablaDatosEmpresa[[#This Row],[Cantidad]] * TablaDatosEmpresa[[#This Row],[Precio_Venta_Unitario]], 0)</f>
        <v>0</v>
      </c>
      <c r="L703" s="3">
        <f>AVERAGEIF(TablaDatosEmpresa[Nombre_Producto],TablaDatosEmpresa[[#This Row],[Nombre_Producto]],TablaDatosEmpresa[Costo_Unitario])</f>
        <v>38.917210440456756</v>
      </c>
      <c r="M703" s="3">
        <f>IF(TablaDatosEmpresa[[#This Row],[Tipo_Movimiento]] = "Venta", -TablaDatosEmpresa[[#This Row],[Cantidad]] * TablaDatosEmpresa[[#This Row],[CosteAdquisicionPromedio]], 0)</f>
        <v>0</v>
      </c>
      <c r="N703" s="3">
        <f>TablaDatosEmpresa[[#This Row],[Ingresos]]-TablaDatosEmpresa[[#This Row],[Coste_Vemta]]</f>
        <v>0</v>
      </c>
    </row>
    <row r="704" spans="1:14" x14ac:dyDescent="0.3">
      <c r="A704">
        <v>704</v>
      </c>
      <c r="B704" s="1">
        <v>44665</v>
      </c>
      <c r="C704" t="s">
        <v>10</v>
      </c>
      <c r="D704" t="s">
        <v>14</v>
      </c>
      <c r="E704" t="s">
        <v>41</v>
      </c>
      <c r="F704">
        <v>-37</v>
      </c>
      <c r="G704" s="3">
        <v>0</v>
      </c>
      <c r="H704" s="3">
        <v>159.87</v>
      </c>
      <c r="I704" t="s">
        <v>10</v>
      </c>
      <c r="J704" t="s">
        <v>13</v>
      </c>
      <c r="K704" s="3">
        <f>IF(TablaDatosEmpresa[[#This Row],[Tipo_Movimiento]] = "Venta", -TablaDatosEmpresa[[#This Row],[Cantidad]] * TablaDatosEmpresa[[#This Row],[Precio_Venta_Unitario]], 0)</f>
        <v>5915.1900000000005</v>
      </c>
      <c r="L704" s="3">
        <f>AVERAGEIF(TablaDatosEmpresa[Nombre_Producto],TablaDatosEmpresa[[#This Row],[Nombre_Producto]],TablaDatosEmpresa[Costo_Unitario])</f>
        <v>38.917210440456756</v>
      </c>
      <c r="M704" s="3">
        <f>IF(TablaDatosEmpresa[[#This Row],[Tipo_Movimiento]] = "Venta", -TablaDatosEmpresa[[#This Row],[Cantidad]] * TablaDatosEmpresa[[#This Row],[CosteAdquisicionPromedio]], 0)</f>
        <v>1439.9367862969</v>
      </c>
      <c r="N704" s="3">
        <f>TablaDatosEmpresa[[#This Row],[Ingresos]]-TablaDatosEmpresa[[#This Row],[Coste_Vemta]]</f>
        <v>4475.2532137031003</v>
      </c>
    </row>
    <row r="705" spans="1:14" x14ac:dyDescent="0.3">
      <c r="A705">
        <v>705</v>
      </c>
      <c r="B705" s="1">
        <v>44665</v>
      </c>
      <c r="C705" t="s">
        <v>10</v>
      </c>
      <c r="D705" t="s">
        <v>25</v>
      </c>
      <c r="E705" t="s">
        <v>43</v>
      </c>
      <c r="F705">
        <v>-11</v>
      </c>
      <c r="G705" s="3">
        <v>0</v>
      </c>
      <c r="H705" s="3">
        <v>94.45</v>
      </c>
      <c r="I705" t="s">
        <v>10</v>
      </c>
      <c r="J705" t="s">
        <v>13</v>
      </c>
      <c r="K705" s="3">
        <f>IF(TablaDatosEmpresa[[#This Row],[Tipo_Movimiento]] = "Venta", -TablaDatosEmpresa[[#This Row],[Cantidad]] * TablaDatosEmpresa[[#This Row],[Precio_Venta_Unitario]], 0)</f>
        <v>1038.95</v>
      </c>
      <c r="L705" s="3">
        <f>AVERAGEIF(TablaDatosEmpresa[Nombre_Producto],TablaDatosEmpresa[[#This Row],[Nombre_Producto]],TablaDatosEmpresa[Costo_Unitario])</f>
        <v>18.458651685393257</v>
      </c>
      <c r="M705" s="3">
        <f>IF(TablaDatosEmpresa[[#This Row],[Tipo_Movimiento]] = "Venta", -TablaDatosEmpresa[[#This Row],[Cantidad]] * TablaDatosEmpresa[[#This Row],[CosteAdquisicionPromedio]], 0)</f>
        <v>203.04516853932583</v>
      </c>
      <c r="N705" s="3">
        <f>TablaDatosEmpresa[[#This Row],[Ingresos]]-TablaDatosEmpresa[[#This Row],[Coste_Vemta]]</f>
        <v>835.90483146067425</v>
      </c>
    </row>
    <row r="706" spans="1:14" x14ac:dyDescent="0.3">
      <c r="A706">
        <v>706</v>
      </c>
      <c r="B706" s="1">
        <v>44665</v>
      </c>
      <c r="C706" t="s">
        <v>24</v>
      </c>
      <c r="D706" t="s">
        <v>21</v>
      </c>
      <c r="E706" t="s">
        <v>22</v>
      </c>
      <c r="F706">
        <v>98</v>
      </c>
      <c r="G706" s="3">
        <v>24.57</v>
      </c>
      <c r="H706" s="3">
        <v>0</v>
      </c>
      <c r="I706" t="s">
        <v>24</v>
      </c>
      <c r="J706" t="s">
        <v>36</v>
      </c>
      <c r="K706" s="3">
        <f>IF(TablaDatosEmpresa[[#This Row],[Tipo_Movimiento]] = "Venta", -TablaDatosEmpresa[[#This Row],[Cantidad]] * TablaDatosEmpresa[[#This Row],[Precio_Venta_Unitario]], 0)</f>
        <v>0</v>
      </c>
      <c r="L706" s="3">
        <f>AVERAGEIF(TablaDatosEmpresa[Nombre_Producto],TablaDatosEmpresa[[#This Row],[Nombre_Producto]],TablaDatosEmpresa[Costo_Unitario])</f>
        <v>10.520482758620702</v>
      </c>
      <c r="M706" s="3">
        <f>IF(TablaDatosEmpresa[[#This Row],[Tipo_Movimiento]] = "Venta", -TablaDatosEmpresa[[#This Row],[Cantidad]] * TablaDatosEmpresa[[#This Row],[CosteAdquisicionPromedio]], 0)</f>
        <v>0</v>
      </c>
      <c r="N706" s="3">
        <f>TablaDatosEmpresa[[#This Row],[Ingresos]]-TablaDatosEmpresa[[#This Row],[Coste_Vemta]]</f>
        <v>0</v>
      </c>
    </row>
    <row r="707" spans="1:14" x14ac:dyDescent="0.3">
      <c r="A707">
        <v>707</v>
      </c>
      <c r="B707" s="1">
        <v>44665</v>
      </c>
      <c r="C707" t="s">
        <v>10</v>
      </c>
      <c r="D707" t="s">
        <v>25</v>
      </c>
      <c r="E707" t="s">
        <v>43</v>
      </c>
      <c r="F707">
        <v>-9</v>
      </c>
      <c r="G707" s="3">
        <v>0</v>
      </c>
      <c r="H707" s="3">
        <v>95.08</v>
      </c>
      <c r="I707" t="s">
        <v>10</v>
      </c>
      <c r="J707" t="s">
        <v>15</v>
      </c>
      <c r="K707" s="3">
        <f>IF(TablaDatosEmpresa[[#This Row],[Tipo_Movimiento]] = "Venta", -TablaDatosEmpresa[[#This Row],[Cantidad]] * TablaDatosEmpresa[[#This Row],[Precio_Venta_Unitario]], 0)</f>
        <v>855.72</v>
      </c>
      <c r="L707" s="3">
        <f>AVERAGEIF(TablaDatosEmpresa[Nombre_Producto],TablaDatosEmpresa[[#This Row],[Nombre_Producto]],TablaDatosEmpresa[Costo_Unitario])</f>
        <v>18.458651685393257</v>
      </c>
      <c r="M707" s="3">
        <f>IF(TablaDatosEmpresa[[#This Row],[Tipo_Movimiento]] = "Venta", -TablaDatosEmpresa[[#This Row],[Cantidad]] * TablaDatosEmpresa[[#This Row],[CosteAdquisicionPromedio]], 0)</f>
        <v>166.1278651685393</v>
      </c>
      <c r="N707" s="3">
        <f>TablaDatosEmpresa[[#This Row],[Ingresos]]-TablaDatosEmpresa[[#This Row],[Coste_Vemta]]</f>
        <v>689.59213483146073</v>
      </c>
    </row>
    <row r="708" spans="1:14" x14ac:dyDescent="0.3">
      <c r="A708">
        <v>708</v>
      </c>
      <c r="B708" s="1">
        <v>44665</v>
      </c>
      <c r="C708" t="s">
        <v>10</v>
      </c>
      <c r="D708" t="s">
        <v>32</v>
      </c>
      <c r="E708" t="s">
        <v>33</v>
      </c>
      <c r="F708">
        <v>-47</v>
      </c>
      <c r="G708" s="3">
        <v>0</v>
      </c>
      <c r="H708" s="3">
        <v>221.38</v>
      </c>
      <c r="I708" t="s">
        <v>10</v>
      </c>
      <c r="J708" t="s">
        <v>23</v>
      </c>
      <c r="K708" s="3">
        <f>IF(TablaDatosEmpresa[[#This Row],[Tipo_Movimiento]] = "Venta", -TablaDatosEmpresa[[#This Row],[Cantidad]] * TablaDatosEmpresa[[#This Row],[Precio_Venta_Unitario]], 0)</f>
        <v>10404.86</v>
      </c>
      <c r="L708" s="3">
        <f>AVERAGEIF(TablaDatosEmpresa[Nombre_Producto],TablaDatosEmpresa[[#This Row],[Nombre_Producto]],TablaDatosEmpresa[Costo_Unitario])</f>
        <v>54.214840425531932</v>
      </c>
      <c r="M708" s="3">
        <f>IF(TablaDatosEmpresa[[#This Row],[Tipo_Movimiento]] = "Venta", -TablaDatosEmpresa[[#This Row],[Cantidad]] * TablaDatosEmpresa[[#This Row],[CosteAdquisicionPromedio]], 0)</f>
        <v>2548.0975000000008</v>
      </c>
      <c r="N708" s="3">
        <f>TablaDatosEmpresa[[#This Row],[Ingresos]]-TablaDatosEmpresa[[#This Row],[Coste_Vemta]]</f>
        <v>7856.7624999999998</v>
      </c>
    </row>
    <row r="709" spans="1:14" x14ac:dyDescent="0.3">
      <c r="A709">
        <v>709</v>
      </c>
      <c r="B709" s="1">
        <v>44665</v>
      </c>
      <c r="C709" t="s">
        <v>10</v>
      </c>
      <c r="D709" t="s">
        <v>17</v>
      </c>
      <c r="E709" t="s">
        <v>42</v>
      </c>
      <c r="F709">
        <v>-24</v>
      </c>
      <c r="G709" s="3">
        <v>0</v>
      </c>
      <c r="H709" s="3">
        <v>900.96</v>
      </c>
      <c r="I709" t="s">
        <v>10</v>
      </c>
      <c r="J709" t="s">
        <v>15</v>
      </c>
      <c r="K709" s="3">
        <f>IF(TablaDatosEmpresa[[#This Row],[Tipo_Movimiento]] = "Venta", -TablaDatosEmpresa[[#This Row],[Cantidad]] * TablaDatosEmpresa[[#This Row],[Precio_Venta_Unitario]], 0)</f>
        <v>21623.040000000001</v>
      </c>
      <c r="L709" s="3">
        <f>AVERAGEIF(TablaDatosEmpresa[Nombre_Producto],TablaDatosEmpresa[[#This Row],[Nombre_Producto]],TablaDatosEmpresa[Costo_Unitario])</f>
        <v>206.67616747181975</v>
      </c>
      <c r="M709" s="3">
        <f>IF(TablaDatosEmpresa[[#This Row],[Tipo_Movimiento]] = "Venta", -TablaDatosEmpresa[[#This Row],[Cantidad]] * TablaDatosEmpresa[[#This Row],[CosteAdquisicionPromedio]], 0)</f>
        <v>4960.2280193236738</v>
      </c>
      <c r="N709" s="3">
        <f>TablaDatosEmpresa[[#This Row],[Ingresos]]-TablaDatosEmpresa[[#This Row],[Coste_Vemta]]</f>
        <v>16662.811980676328</v>
      </c>
    </row>
    <row r="710" spans="1:14" x14ac:dyDescent="0.3">
      <c r="A710">
        <v>710</v>
      </c>
      <c r="B710" s="1">
        <v>44666</v>
      </c>
      <c r="C710" t="s">
        <v>10</v>
      </c>
      <c r="D710" t="s">
        <v>17</v>
      </c>
      <c r="E710" t="s">
        <v>42</v>
      </c>
      <c r="F710">
        <v>-22</v>
      </c>
      <c r="G710" s="3">
        <v>0</v>
      </c>
      <c r="H710" s="3">
        <v>895.97</v>
      </c>
      <c r="I710" t="s">
        <v>10</v>
      </c>
      <c r="J710" t="s">
        <v>23</v>
      </c>
      <c r="K710" s="3">
        <f>IF(TablaDatosEmpresa[[#This Row],[Tipo_Movimiento]] = "Venta", -TablaDatosEmpresa[[#This Row],[Cantidad]] * TablaDatosEmpresa[[#This Row],[Precio_Venta_Unitario]], 0)</f>
        <v>19711.34</v>
      </c>
      <c r="L710" s="3">
        <f>AVERAGEIF(TablaDatosEmpresa[Nombre_Producto],TablaDatosEmpresa[[#This Row],[Nombre_Producto]],TablaDatosEmpresa[Costo_Unitario])</f>
        <v>206.67616747181975</v>
      </c>
      <c r="M710" s="3">
        <f>IF(TablaDatosEmpresa[[#This Row],[Tipo_Movimiento]] = "Venta", -TablaDatosEmpresa[[#This Row],[Cantidad]] * TablaDatosEmpresa[[#This Row],[CosteAdquisicionPromedio]], 0)</f>
        <v>4546.8756843800347</v>
      </c>
      <c r="N710" s="3">
        <f>TablaDatosEmpresa[[#This Row],[Ingresos]]-TablaDatosEmpresa[[#This Row],[Coste_Vemta]]</f>
        <v>15164.464315619965</v>
      </c>
    </row>
    <row r="711" spans="1:14" x14ac:dyDescent="0.3">
      <c r="A711">
        <v>711</v>
      </c>
      <c r="B711" s="1">
        <v>44666</v>
      </c>
      <c r="C711" t="s">
        <v>24</v>
      </c>
      <c r="D711" t="s">
        <v>11</v>
      </c>
      <c r="E711" t="s">
        <v>12</v>
      </c>
      <c r="F711">
        <v>192</v>
      </c>
      <c r="G711" s="3">
        <v>64.55</v>
      </c>
      <c r="H711" s="3">
        <v>0</v>
      </c>
      <c r="I711" t="s">
        <v>24</v>
      </c>
      <c r="J711" t="s">
        <v>28</v>
      </c>
      <c r="K711" s="3">
        <f>IF(TablaDatosEmpresa[[#This Row],[Tipo_Movimiento]] = "Venta", -TablaDatosEmpresa[[#This Row],[Cantidad]] * TablaDatosEmpresa[[#This Row],[Precio_Venta_Unitario]], 0)</f>
        <v>0</v>
      </c>
      <c r="L711" s="3">
        <f>AVERAGEIF(TablaDatosEmpresa[Nombre_Producto],TablaDatosEmpresa[[#This Row],[Nombre_Producto]],TablaDatosEmpresa[Costo_Unitario])</f>
        <v>28.701865793780652</v>
      </c>
      <c r="M711" s="3">
        <f>IF(TablaDatosEmpresa[[#This Row],[Tipo_Movimiento]] = "Venta", -TablaDatosEmpresa[[#This Row],[Cantidad]] * TablaDatosEmpresa[[#This Row],[CosteAdquisicionPromedio]], 0)</f>
        <v>0</v>
      </c>
      <c r="N711" s="3">
        <f>TablaDatosEmpresa[[#This Row],[Ingresos]]-TablaDatosEmpresa[[#This Row],[Coste_Vemta]]</f>
        <v>0</v>
      </c>
    </row>
    <row r="712" spans="1:14" x14ac:dyDescent="0.3">
      <c r="A712">
        <v>712</v>
      </c>
      <c r="B712" s="1">
        <v>44666</v>
      </c>
      <c r="C712" t="s">
        <v>16</v>
      </c>
      <c r="D712" t="s">
        <v>27</v>
      </c>
      <c r="E712" t="s">
        <v>44</v>
      </c>
      <c r="F712">
        <v>86</v>
      </c>
      <c r="G712" s="3">
        <v>250.08</v>
      </c>
      <c r="H712" s="3">
        <v>0</v>
      </c>
      <c r="I712" t="s">
        <v>46</v>
      </c>
      <c r="J712" t="s">
        <v>18</v>
      </c>
      <c r="K712" s="3">
        <f>IF(TablaDatosEmpresa[[#This Row],[Tipo_Movimiento]] = "Venta", -TablaDatosEmpresa[[#This Row],[Cantidad]] * TablaDatosEmpresa[[#This Row],[Precio_Venta_Unitario]], 0)</f>
        <v>0</v>
      </c>
      <c r="L712" s="3">
        <f>AVERAGEIF(TablaDatosEmpresa[Nombre_Producto],TablaDatosEmpresa[[#This Row],[Nombre_Producto]],TablaDatosEmpresa[Costo_Unitario])</f>
        <v>111.99406451612904</v>
      </c>
      <c r="M712" s="3">
        <f>IF(TablaDatosEmpresa[[#This Row],[Tipo_Movimiento]] = "Venta", -TablaDatosEmpresa[[#This Row],[Cantidad]] * TablaDatosEmpresa[[#This Row],[CosteAdquisicionPromedio]], 0)</f>
        <v>0</v>
      </c>
      <c r="N712" s="3">
        <f>TablaDatosEmpresa[[#This Row],[Ingresos]]-TablaDatosEmpresa[[#This Row],[Coste_Vemta]]</f>
        <v>0</v>
      </c>
    </row>
    <row r="713" spans="1:14" x14ac:dyDescent="0.3">
      <c r="A713">
        <v>713</v>
      </c>
      <c r="B713" s="1">
        <v>44666</v>
      </c>
      <c r="C713" t="s">
        <v>24</v>
      </c>
      <c r="D713" t="s">
        <v>32</v>
      </c>
      <c r="E713" t="s">
        <v>33</v>
      </c>
      <c r="F713">
        <v>213</v>
      </c>
      <c r="G713" s="3">
        <v>118.12</v>
      </c>
      <c r="H713" s="3">
        <v>0</v>
      </c>
      <c r="I713" t="s">
        <v>24</v>
      </c>
      <c r="J713" t="s">
        <v>28</v>
      </c>
      <c r="K713" s="3">
        <f>IF(TablaDatosEmpresa[[#This Row],[Tipo_Movimiento]] = "Venta", -TablaDatosEmpresa[[#This Row],[Cantidad]] * TablaDatosEmpresa[[#This Row],[Precio_Venta_Unitario]], 0)</f>
        <v>0</v>
      </c>
      <c r="L713" s="3">
        <f>AVERAGEIF(TablaDatosEmpresa[Nombre_Producto],TablaDatosEmpresa[[#This Row],[Nombre_Producto]],TablaDatosEmpresa[Costo_Unitario])</f>
        <v>54.214840425531932</v>
      </c>
      <c r="M713" s="3">
        <f>IF(TablaDatosEmpresa[[#This Row],[Tipo_Movimiento]] = "Venta", -TablaDatosEmpresa[[#This Row],[Cantidad]] * TablaDatosEmpresa[[#This Row],[CosteAdquisicionPromedio]], 0)</f>
        <v>0</v>
      </c>
      <c r="N713" s="3">
        <f>TablaDatosEmpresa[[#This Row],[Ingresos]]-TablaDatosEmpresa[[#This Row],[Coste_Vemta]]</f>
        <v>0</v>
      </c>
    </row>
    <row r="714" spans="1:14" x14ac:dyDescent="0.3">
      <c r="A714">
        <v>714</v>
      </c>
      <c r="B714" s="1">
        <v>44666</v>
      </c>
      <c r="C714" t="s">
        <v>16</v>
      </c>
      <c r="D714" t="s">
        <v>19</v>
      </c>
      <c r="E714" t="s">
        <v>20</v>
      </c>
      <c r="F714">
        <v>46</v>
      </c>
      <c r="G714" s="3">
        <v>149.63</v>
      </c>
      <c r="H714" s="3">
        <v>0</v>
      </c>
      <c r="I714" t="s">
        <v>46</v>
      </c>
      <c r="J714" t="s">
        <v>18</v>
      </c>
      <c r="K714" s="3">
        <f>IF(TablaDatosEmpresa[[#This Row],[Tipo_Movimiento]] = "Venta", -TablaDatosEmpresa[[#This Row],[Cantidad]] * TablaDatosEmpresa[[#This Row],[Precio_Venta_Unitario]], 0)</f>
        <v>0</v>
      </c>
      <c r="L714" s="3">
        <f>AVERAGEIF(TablaDatosEmpresa[Nombre_Producto],TablaDatosEmpresa[[#This Row],[Nombre_Producto]],TablaDatosEmpresa[Costo_Unitario])</f>
        <v>66.956770642201846</v>
      </c>
      <c r="M714" s="3">
        <f>IF(TablaDatosEmpresa[[#This Row],[Tipo_Movimiento]] = "Venta", -TablaDatosEmpresa[[#This Row],[Cantidad]] * TablaDatosEmpresa[[#This Row],[CosteAdquisicionPromedio]], 0)</f>
        <v>0</v>
      </c>
      <c r="N714" s="3">
        <f>TablaDatosEmpresa[[#This Row],[Ingresos]]-TablaDatosEmpresa[[#This Row],[Coste_Vemta]]</f>
        <v>0</v>
      </c>
    </row>
    <row r="715" spans="1:14" x14ac:dyDescent="0.3">
      <c r="A715">
        <v>715</v>
      </c>
      <c r="B715" s="1">
        <v>44666</v>
      </c>
      <c r="C715" t="s">
        <v>10</v>
      </c>
      <c r="D715" t="s">
        <v>34</v>
      </c>
      <c r="E715" t="s">
        <v>45</v>
      </c>
      <c r="F715">
        <v>-32</v>
      </c>
      <c r="G715" s="3">
        <v>0</v>
      </c>
      <c r="H715" s="3">
        <v>350.53</v>
      </c>
      <c r="I715" t="s">
        <v>10</v>
      </c>
      <c r="J715" t="s">
        <v>23</v>
      </c>
      <c r="K715" s="3">
        <f>IF(TablaDatosEmpresa[[#This Row],[Tipo_Movimiento]] = "Venta", -TablaDatosEmpresa[[#This Row],[Cantidad]] * TablaDatosEmpresa[[#This Row],[Precio_Venta_Unitario]], 0)</f>
        <v>11216.96</v>
      </c>
      <c r="L715" s="3">
        <f>AVERAGEIF(TablaDatosEmpresa[Nombre_Producto],TablaDatosEmpresa[[#This Row],[Nombre_Producto]],TablaDatosEmpresa[Costo_Unitario])</f>
        <v>81.910562499999997</v>
      </c>
      <c r="M715" s="3">
        <f>IF(TablaDatosEmpresa[[#This Row],[Tipo_Movimiento]] = "Venta", -TablaDatosEmpresa[[#This Row],[Cantidad]] * TablaDatosEmpresa[[#This Row],[CosteAdquisicionPromedio]], 0)</f>
        <v>2621.1379999999999</v>
      </c>
      <c r="N715" s="3">
        <f>TablaDatosEmpresa[[#This Row],[Ingresos]]-TablaDatosEmpresa[[#This Row],[Coste_Vemta]]</f>
        <v>8595.8220000000001</v>
      </c>
    </row>
    <row r="716" spans="1:14" x14ac:dyDescent="0.3">
      <c r="A716">
        <v>716</v>
      </c>
      <c r="B716" s="1">
        <v>44667</v>
      </c>
      <c r="C716" t="s">
        <v>24</v>
      </c>
      <c r="D716" t="s">
        <v>25</v>
      </c>
      <c r="E716" t="s">
        <v>43</v>
      </c>
      <c r="F716">
        <v>89</v>
      </c>
      <c r="G716" s="3">
        <v>44.87</v>
      </c>
      <c r="H716" s="3">
        <v>0</v>
      </c>
      <c r="I716" t="s">
        <v>24</v>
      </c>
      <c r="J716" t="s">
        <v>28</v>
      </c>
      <c r="K716" s="3">
        <f>IF(TablaDatosEmpresa[[#This Row],[Tipo_Movimiento]] = "Venta", -TablaDatosEmpresa[[#This Row],[Cantidad]] * TablaDatosEmpresa[[#This Row],[Precio_Venta_Unitario]], 0)</f>
        <v>0</v>
      </c>
      <c r="L716" s="3">
        <f>AVERAGEIF(TablaDatosEmpresa[Nombre_Producto],TablaDatosEmpresa[[#This Row],[Nombre_Producto]],TablaDatosEmpresa[Costo_Unitario])</f>
        <v>18.458651685393257</v>
      </c>
      <c r="M716" s="3">
        <f>IF(TablaDatosEmpresa[[#This Row],[Tipo_Movimiento]] = "Venta", -TablaDatosEmpresa[[#This Row],[Cantidad]] * TablaDatosEmpresa[[#This Row],[CosteAdquisicionPromedio]], 0)</f>
        <v>0</v>
      </c>
      <c r="N716" s="3">
        <f>TablaDatosEmpresa[[#This Row],[Ingresos]]-TablaDatosEmpresa[[#This Row],[Coste_Vemta]]</f>
        <v>0</v>
      </c>
    </row>
    <row r="717" spans="1:14" x14ac:dyDescent="0.3">
      <c r="A717">
        <v>717</v>
      </c>
      <c r="B717" s="1">
        <v>44667</v>
      </c>
      <c r="C717" t="s">
        <v>10</v>
      </c>
      <c r="D717" t="s">
        <v>29</v>
      </c>
      <c r="E717" t="s">
        <v>30</v>
      </c>
      <c r="F717">
        <v>-29</v>
      </c>
      <c r="G717" s="3">
        <v>0</v>
      </c>
      <c r="H717" s="3">
        <v>80.2</v>
      </c>
      <c r="I717" t="s">
        <v>10</v>
      </c>
      <c r="J717" t="s">
        <v>15</v>
      </c>
      <c r="K717" s="3">
        <f>IF(TablaDatosEmpresa[[#This Row],[Tipo_Movimiento]] = "Venta", -TablaDatosEmpresa[[#This Row],[Cantidad]] * TablaDatosEmpresa[[#This Row],[Precio_Venta_Unitario]], 0)</f>
        <v>2325.8000000000002</v>
      </c>
      <c r="L717" s="3">
        <f>AVERAGEIF(TablaDatosEmpresa[Nombre_Producto],TablaDatosEmpresa[[#This Row],[Nombre_Producto]],TablaDatosEmpresa[Costo_Unitario])</f>
        <v>15.49574137931034</v>
      </c>
      <c r="M717" s="3">
        <f>IF(TablaDatosEmpresa[[#This Row],[Tipo_Movimiento]] = "Venta", -TablaDatosEmpresa[[#This Row],[Cantidad]] * TablaDatosEmpresa[[#This Row],[CosteAdquisicionPromedio]], 0)</f>
        <v>449.37649999999985</v>
      </c>
      <c r="N717" s="3">
        <f>TablaDatosEmpresa[[#This Row],[Ingresos]]-TablaDatosEmpresa[[#This Row],[Coste_Vemta]]</f>
        <v>1876.4235000000003</v>
      </c>
    </row>
    <row r="718" spans="1:14" x14ac:dyDescent="0.3">
      <c r="A718">
        <v>718</v>
      </c>
      <c r="B718" s="1">
        <v>44667</v>
      </c>
      <c r="C718" t="s">
        <v>10</v>
      </c>
      <c r="D718" t="s">
        <v>17</v>
      </c>
      <c r="E718" t="s">
        <v>42</v>
      </c>
      <c r="F718">
        <v>-41</v>
      </c>
      <c r="G718" s="3">
        <v>0</v>
      </c>
      <c r="H718" s="3">
        <v>907.67</v>
      </c>
      <c r="I718" t="s">
        <v>10</v>
      </c>
      <c r="J718" t="s">
        <v>35</v>
      </c>
      <c r="K718" s="3">
        <f>IF(TablaDatosEmpresa[[#This Row],[Tipo_Movimiento]] = "Venta", -TablaDatosEmpresa[[#This Row],[Cantidad]] * TablaDatosEmpresa[[#This Row],[Precio_Venta_Unitario]], 0)</f>
        <v>37214.47</v>
      </c>
      <c r="L718" s="3">
        <f>AVERAGEIF(TablaDatosEmpresa[Nombre_Producto],TablaDatosEmpresa[[#This Row],[Nombre_Producto]],TablaDatosEmpresa[Costo_Unitario])</f>
        <v>206.67616747181975</v>
      </c>
      <c r="M718" s="3">
        <f>IF(TablaDatosEmpresa[[#This Row],[Tipo_Movimiento]] = "Venta", -TablaDatosEmpresa[[#This Row],[Cantidad]] * TablaDatosEmpresa[[#This Row],[CosteAdquisicionPromedio]], 0)</f>
        <v>8473.7228663446094</v>
      </c>
      <c r="N718" s="3">
        <f>TablaDatosEmpresa[[#This Row],[Ingresos]]-TablaDatosEmpresa[[#This Row],[Coste_Vemta]]</f>
        <v>28740.747133655394</v>
      </c>
    </row>
    <row r="719" spans="1:14" x14ac:dyDescent="0.3">
      <c r="A719">
        <v>719</v>
      </c>
      <c r="B719" s="1">
        <v>44667</v>
      </c>
      <c r="C719" t="s">
        <v>10</v>
      </c>
      <c r="D719" t="s">
        <v>11</v>
      </c>
      <c r="E719" t="s">
        <v>12</v>
      </c>
      <c r="F719">
        <v>-27</v>
      </c>
      <c r="G719" s="3">
        <v>0</v>
      </c>
      <c r="H719" s="3">
        <v>129.29</v>
      </c>
      <c r="I719" t="s">
        <v>10</v>
      </c>
      <c r="J719" t="s">
        <v>13</v>
      </c>
      <c r="K719" s="3">
        <f>IF(TablaDatosEmpresa[[#This Row],[Tipo_Movimiento]] = "Venta", -TablaDatosEmpresa[[#This Row],[Cantidad]] * TablaDatosEmpresa[[#This Row],[Precio_Venta_Unitario]], 0)</f>
        <v>3490.83</v>
      </c>
      <c r="L719" s="3">
        <f>AVERAGEIF(TablaDatosEmpresa[Nombre_Producto],TablaDatosEmpresa[[#This Row],[Nombre_Producto]],TablaDatosEmpresa[Costo_Unitario])</f>
        <v>28.701865793780652</v>
      </c>
      <c r="M719" s="3">
        <f>IF(TablaDatosEmpresa[[#This Row],[Tipo_Movimiento]] = "Venta", -TablaDatosEmpresa[[#This Row],[Cantidad]] * TablaDatosEmpresa[[#This Row],[CosteAdquisicionPromedio]], 0)</f>
        <v>774.95037643207763</v>
      </c>
      <c r="N719" s="3">
        <f>TablaDatosEmpresa[[#This Row],[Ingresos]]-TablaDatosEmpresa[[#This Row],[Coste_Vemta]]</f>
        <v>2715.8796235679224</v>
      </c>
    </row>
    <row r="720" spans="1:14" x14ac:dyDescent="0.3">
      <c r="A720">
        <v>720</v>
      </c>
      <c r="B720" s="1">
        <v>44667</v>
      </c>
      <c r="C720" t="s">
        <v>16</v>
      </c>
      <c r="D720" t="s">
        <v>19</v>
      </c>
      <c r="E720" t="s">
        <v>20</v>
      </c>
      <c r="F720">
        <v>62</v>
      </c>
      <c r="G720" s="3">
        <v>148.41</v>
      </c>
      <c r="H720" s="3">
        <v>0</v>
      </c>
      <c r="I720" t="s">
        <v>46</v>
      </c>
      <c r="J720" t="s">
        <v>18</v>
      </c>
      <c r="K720" s="3">
        <f>IF(TablaDatosEmpresa[[#This Row],[Tipo_Movimiento]] = "Venta", -TablaDatosEmpresa[[#This Row],[Cantidad]] * TablaDatosEmpresa[[#This Row],[Precio_Venta_Unitario]], 0)</f>
        <v>0</v>
      </c>
      <c r="L720" s="3">
        <f>AVERAGEIF(TablaDatosEmpresa[Nombre_Producto],TablaDatosEmpresa[[#This Row],[Nombre_Producto]],TablaDatosEmpresa[Costo_Unitario])</f>
        <v>66.956770642201846</v>
      </c>
      <c r="M720" s="3">
        <f>IF(TablaDatosEmpresa[[#This Row],[Tipo_Movimiento]] = "Venta", -TablaDatosEmpresa[[#This Row],[Cantidad]] * TablaDatosEmpresa[[#This Row],[CosteAdquisicionPromedio]], 0)</f>
        <v>0</v>
      </c>
      <c r="N720" s="3">
        <f>TablaDatosEmpresa[[#This Row],[Ingresos]]-TablaDatosEmpresa[[#This Row],[Coste_Vemta]]</f>
        <v>0</v>
      </c>
    </row>
    <row r="721" spans="1:14" x14ac:dyDescent="0.3">
      <c r="A721">
        <v>721</v>
      </c>
      <c r="B721" s="1">
        <v>44667</v>
      </c>
      <c r="C721" t="s">
        <v>10</v>
      </c>
      <c r="D721" t="s">
        <v>25</v>
      </c>
      <c r="E721" t="s">
        <v>43</v>
      </c>
      <c r="F721">
        <v>-26</v>
      </c>
      <c r="G721" s="3">
        <v>0</v>
      </c>
      <c r="H721" s="3">
        <v>94.27</v>
      </c>
      <c r="I721" t="s">
        <v>10</v>
      </c>
      <c r="J721" t="s">
        <v>31</v>
      </c>
      <c r="K721" s="3">
        <f>IF(TablaDatosEmpresa[[#This Row],[Tipo_Movimiento]] = "Venta", -TablaDatosEmpresa[[#This Row],[Cantidad]] * TablaDatosEmpresa[[#This Row],[Precio_Venta_Unitario]], 0)</f>
        <v>2451.02</v>
      </c>
      <c r="L721" s="3">
        <f>AVERAGEIF(TablaDatosEmpresa[Nombre_Producto],TablaDatosEmpresa[[#This Row],[Nombre_Producto]],TablaDatosEmpresa[Costo_Unitario])</f>
        <v>18.458651685393257</v>
      </c>
      <c r="M721" s="3">
        <f>IF(TablaDatosEmpresa[[#This Row],[Tipo_Movimiento]] = "Venta", -TablaDatosEmpresa[[#This Row],[Cantidad]] * TablaDatosEmpresa[[#This Row],[CosteAdquisicionPromedio]], 0)</f>
        <v>479.92494382022466</v>
      </c>
      <c r="N721" s="3">
        <f>TablaDatosEmpresa[[#This Row],[Ingresos]]-TablaDatosEmpresa[[#This Row],[Coste_Vemta]]</f>
        <v>1971.0950561797754</v>
      </c>
    </row>
    <row r="722" spans="1:14" x14ac:dyDescent="0.3">
      <c r="A722">
        <v>722</v>
      </c>
      <c r="B722" s="1">
        <v>44667</v>
      </c>
      <c r="C722" t="s">
        <v>16</v>
      </c>
      <c r="D722" t="s">
        <v>17</v>
      </c>
      <c r="E722" t="s">
        <v>42</v>
      </c>
      <c r="F722">
        <v>42</v>
      </c>
      <c r="G722" s="3">
        <v>444.84</v>
      </c>
      <c r="H722" s="3">
        <v>0</v>
      </c>
      <c r="I722" t="s">
        <v>46</v>
      </c>
      <c r="J722" t="s">
        <v>18</v>
      </c>
      <c r="K722" s="3">
        <f>IF(TablaDatosEmpresa[[#This Row],[Tipo_Movimiento]] = "Venta", -TablaDatosEmpresa[[#This Row],[Cantidad]] * TablaDatosEmpresa[[#This Row],[Precio_Venta_Unitario]], 0)</f>
        <v>0</v>
      </c>
      <c r="L722" s="3">
        <f>AVERAGEIF(TablaDatosEmpresa[Nombre_Producto],TablaDatosEmpresa[[#This Row],[Nombre_Producto]],TablaDatosEmpresa[Costo_Unitario])</f>
        <v>206.67616747181975</v>
      </c>
      <c r="M722" s="3">
        <f>IF(TablaDatosEmpresa[[#This Row],[Tipo_Movimiento]] = "Venta", -TablaDatosEmpresa[[#This Row],[Cantidad]] * TablaDatosEmpresa[[#This Row],[CosteAdquisicionPromedio]], 0)</f>
        <v>0</v>
      </c>
      <c r="N722" s="3">
        <f>TablaDatosEmpresa[[#This Row],[Ingresos]]-TablaDatosEmpresa[[#This Row],[Coste_Vemta]]</f>
        <v>0</v>
      </c>
    </row>
    <row r="723" spans="1:14" x14ac:dyDescent="0.3">
      <c r="A723">
        <v>723</v>
      </c>
      <c r="B723" s="1">
        <v>44668</v>
      </c>
      <c r="C723" t="s">
        <v>10</v>
      </c>
      <c r="D723" t="s">
        <v>25</v>
      </c>
      <c r="E723" t="s">
        <v>43</v>
      </c>
      <c r="F723">
        <v>-36</v>
      </c>
      <c r="G723" s="3">
        <v>0</v>
      </c>
      <c r="H723" s="3">
        <v>94.78</v>
      </c>
      <c r="I723" t="s">
        <v>10</v>
      </c>
      <c r="J723" t="s">
        <v>31</v>
      </c>
      <c r="K723" s="3">
        <f>IF(TablaDatosEmpresa[[#This Row],[Tipo_Movimiento]] = "Venta", -TablaDatosEmpresa[[#This Row],[Cantidad]] * TablaDatosEmpresa[[#This Row],[Precio_Venta_Unitario]], 0)</f>
        <v>3412.08</v>
      </c>
      <c r="L723" s="3">
        <f>AVERAGEIF(TablaDatosEmpresa[Nombre_Producto],TablaDatosEmpresa[[#This Row],[Nombre_Producto]],TablaDatosEmpresa[Costo_Unitario])</f>
        <v>18.458651685393257</v>
      </c>
      <c r="M723" s="3">
        <f>IF(TablaDatosEmpresa[[#This Row],[Tipo_Movimiento]] = "Venta", -TablaDatosEmpresa[[#This Row],[Cantidad]] * TablaDatosEmpresa[[#This Row],[CosteAdquisicionPromedio]], 0)</f>
        <v>664.51146067415721</v>
      </c>
      <c r="N723" s="3">
        <f>TablaDatosEmpresa[[#This Row],[Ingresos]]-TablaDatosEmpresa[[#This Row],[Coste_Vemta]]</f>
        <v>2747.5685393258427</v>
      </c>
    </row>
    <row r="724" spans="1:14" x14ac:dyDescent="0.3">
      <c r="A724">
        <v>724</v>
      </c>
      <c r="B724" s="1">
        <v>44668</v>
      </c>
      <c r="C724" t="s">
        <v>10</v>
      </c>
      <c r="D724" t="s">
        <v>21</v>
      </c>
      <c r="E724" t="s">
        <v>22</v>
      </c>
      <c r="F724">
        <v>-26</v>
      </c>
      <c r="G724" s="3">
        <v>0</v>
      </c>
      <c r="H724" s="3">
        <v>60.35</v>
      </c>
      <c r="I724" t="s">
        <v>10</v>
      </c>
      <c r="J724" t="s">
        <v>35</v>
      </c>
      <c r="K724" s="3">
        <f>IF(TablaDatosEmpresa[[#This Row],[Tipo_Movimiento]] = "Venta", -TablaDatosEmpresa[[#This Row],[Cantidad]] * TablaDatosEmpresa[[#This Row],[Precio_Venta_Unitario]], 0)</f>
        <v>1569.1000000000001</v>
      </c>
      <c r="L724" s="3">
        <f>AVERAGEIF(TablaDatosEmpresa[Nombre_Producto],TablaDatosEmpresa[[#This Row],[Nombre_Producto]],TablaDatosEmpresa[Costo_Unitario])</f>
        <v>10.520482758620702</v>
      </c>
      <c r="M724" s="3">
        <f>IF(TablaDatosEmpresa[[#This Row],[Tipo_Movimiento]] = "Venta", -TablaDatosEmpresa[[#This Row],[Cantidad]] * TablaDatosEmpresa[[#This Row],[CosteAdquisicionPromedio]], 0)</f>
        <v>273.53255172413822</v>
      </c>
      <c r="N724" s="3">
        <f>TablaDatosEmpresa[[#This Row],[Ingresos]]-TablaDatosEmpresa[[#This Row],[Coste_Vemta]]</f>
        <v>1295.5674482758618</v>
      </c>
    </row>
    <row r="725" spans="1:14" x14ac:dyDescent="0.3">
      <c r="A725">
        <v>725</v>
      </c>
      <c r="B725" s="1">
        <v>44668</v>
      </c>
      <c r="C725" t="s">
        <v>24</v>
      </c>
      <c r="D725" t="s">
        <v>11</v>
      </c>
      <c r="E725" t="s">
        <v>12</v>
      </c>
      <c r="F725">
        <v>180</v>
      </c>
      <c r="G725" s="3">
        <v>64.14</v>
      </c>
      <c r="H725" s="3">
        <v>0</v>
      </c>
      <c r="I725" t="s">
        <v>24</v>
      </c>
      <c r="J725" t="s">
        <v>26</v>
      </c>
      <c r="K725" s="3">
        <f>IF(TablaDatosEmpresa[[#This Row],[Tipo_Movimiento]] = "Venta", -TablaDatosEmpresa[[#This Row],[Cantidad]] * TablaDatosEmpresa[[#This Row],[Precio_Venta_Unitario]], 0)</f>
        <v>0</v>
      </c>
      <c r="L725" s="3">
        <f>AVERAGEIF(TablaDatosEmpresa[Nombre_Producto],TablaDatosEmpresa[[#This Row],[Nombre_Producto]],TablaDatosEmpresa[Costo_Unitario])</f>
        <v>28.701865793780652</v>
      </c>
      <c r="M725" s="3">
        <f>IF(TablaDatosEmpresa[[#This Row],[Tipo_Movimiento]] = "Venta", -TablaDatosEmpresa[[#This Row],[Cantidad]] * TablaDatosEmpresa[[#This Row],[CosteAdquisicionPromedio]], 0)</f>
        <v>0</v>
      </c>
      <c r="N725" s="3">
        <f>TablaDatosEmpresa[[#This Row],[Ingresos]]-TablaDatosEmpresa[[#This Row],[Coste_Vemta]]</f>
        <v>0</v>
      </c>
    </row>
    <row r="726" spans="1:14" x14ac:dyDescent="0.3">
      <c r="A726">
        <v>726</v>
      </c>
      <c r="B726" s="1">
        <v>44668</v>
      </c>
      <c r="C726" t="s">
        <v>24</v>
      </c>
      <c r="D726" t="s">
        <v>11</v>
      </c>
      <c r="E726" t="s">
        <v>12</v>
      </c>
      <c r="F726">
        <v>174</v>
      </c>
      <c r="G726" s="3">
        <v>65.959999999999994</v>
      </c>
      <c r="H726" s="3">
        <v>0</v>
      </c>
      <c r="I726" t="s">
        <v>24</v>
      </c>
      <c r="J726" t="s">
        <v>37</v>
      </c>
      <c r="K726" s="3">
        <f>IF(TablaDatosEmpresa[[#This Row],[Tipo_Movimiento]] = "Venta", -TablaDatosEmpresa[[#This Row],[Cantidad]] * TablaDatosEmpresa[[#This Row],[Precio_Venta_Unitario]], 0)</f>
        <v>0</v>
      </c>
      <c r="L726" s="3">
        <f>AVERAGEIF(TablaDatosEmpresa[Nombre_Producto],TablaDatosEmpresa[[#This Row],[Nombre_Producto]],TablaDatosEmpresa[Costo_Unitario])</f>
        <v>28.701865793780652</v>
      </c>
      <c r="M726" s="3">
        <f>IF(TablaDatosEmpresa[[#This Row],[Tipo_Movimiento]] = "Venta", -TablaDatosEmpresa[[#This Row],[Cantidad]] * TablaDatosEmpresa[[#This Row],[CosteAdquisicionPromedio]], 0)</f>
        <v>0</v>
      </c>
      <c r="N726" s="3">
        <f>TablaDatosEmpresa[[#This Row],[Ingresos]]-TablaDatosEmpresa[[#This Row],[Coste_Vemta]]</f>
        <v>0</v>
      </c>
    </row>
    <row r="727" spans="1:14" x14ac:dyDescent="0.3">
      <c r="A727">
        <v>727</v>
      </c>
      <c r="B727" s="1">
        <v>44668</v>
      </c>
      <c r="C727" t="s">
        <v>10</v>
      </c>
      <c r="D727" t="s">
        <v>17</v>
      </c>
      <c r="E727" t="s">
        <v>42</v>
      </c>
      <c r="F727">
        <v>-9</v>
      </c>
      <c r="G727" s="3">
        <v>0</v>
      </c>
      <c r="H727" s="3">
        <v>903.55</v>
      </c>
      <c r="I727" t="s">
        <v>10</v>
      </c>
      <c r="J727" t="s">
        <v>13</v>
      </c>
      <c r="K727" s="3">
        <f>IF(TablaDatosEmpresa[[#This Row],[Tipo_Movimiento]] = "Venta", -TablaDatosEmpresa[[#This Row],[Cantidad]] * TablaDatosEmpresa[[#This Row],[Precio_Venta_Unitario]], 0)</f>
        <v>8131.95</v>
      </c>
      <c r="L727" s="3">
        <f>AVERAGEIF(TablaDatosEmpresa[Nombre_Producto],TablaDatosEmpresa[[#This Row],[Nombre_Producto]],TablaDatosEmpresa[Costo_Unitario])</f>
        <v>206.67616747181975</v>
      </c>
      <c r="M727" s="3">
        <f>IF(TablaDatosEmpresa[[#This Row],[Tipo_Movimiento]] = "Venta", -TablaDatosEmpresa[[#This Row],[Cantidad]] * TablaDatosEmpresa[[#This Row],[CosteAdquisicionPromedio]], 0)</f>
        <v>1860.0855072463778</v>
      </c>
      <c r="N727" s="3">
        <f>TablaDatosEmpresa[[#This Row],[Ingresos]]-TablaDatosEmpresa[[#This Row],[Coste_Vemta]]</f>
        <v>6271.8644927536225</v>
      </c>
    </row>
    <row r="728" spans="1:14" x14ac:dyDescent="0.3">
      <c r="A728">
        <v>728</v>
      </c>
      <c r="B728" s="1">
        <v>44668</v>
      </c>
      <c r="C728" t="s">
        <v>24</v>
      </c>
      <c r="D728" t="s">
        <v>14</v>
      </c>
      <c r="E728" t="s">
        <v>41</v>
      </c>
      <c r="F728">
        <v>154</v>
      </c>
      <c r="G728" s="3">
        <v>86.01</v>
      </c>
      <c r="H728" s="3">
        <v>0</v>
      </c>
      <c r="I728" t="s">
        <v>24</v>
      </c>
      <c r="J728" t="s">
        <v>37</v>
      </c>
      <c r="K728" s="3">
        <f>IF(TablaDatosEmpresa[[#This Row],[Tipo_Movimiento]] = "Venta", -TablaDatosEmpresa[[#This Row],[Cantidad]] * TablaDatosEmpresa[[#This Row],[Precio_Venta_Unitario]], 0)</f>
        <v>0</v>
      </c>
      <c r="L728" s="3">
        <f>AVERAGEIF(TablaDatosEmpresa[Nombre_Producto],TablaDatosEmpresa[[#This Row],[Nombre_Producto]],TablaDatosEmpresa[Costo_Unitario])</f>
        <v>38.917210440456756</v>
      </c>
      <c r="M728" s="3">
        <f>IF(TablaDatosEmpresa[[#This Row],[Tipo_Movimiento]] = "Venta", -TablaDatosEmpresa[[#This Row],[Cantidad]] * TablaDatosEmpresa[[#This Row],[CosteAdquisicionPromedio]], 0)</f>
        <v>0</v>
      </c>
      <c r="N728" s="3">
        <f>TablaDatosEmpresa[[#This Row],[Ingresos]]-TablaDatosEmpresa[[#This Row],[Coste_Vemta]]</f>
        <v>0</v>
      </c>
    </row>
    <row r="729" spans="1:14" x14ac:dyDescent="0.3">
      <c r="A729">
        <v>729</v>
      </c>
      <c r="B729" s="1">
        <v>44668</v>
      </c>
      <c r="C729" t="s">
        <v>10</v>
      </c>
      <c r="D729" t="s">
        <v>29</v>
      </c>
      <c r="E729" t="s">
        <v>30</v>
      </c>
      <c r="F729">
        <v>-10</v>
      </c>
      <c r="G729" s="3">
        <v>0</v>
      </c>
      <c r="H729" s="3">
        <v>79.239999999999995</v>
      </c>
      <c r="I729" t="s">
        <v>10</v>
      </c>
      <c r="J729" t="s">
        <v>13</v>
      </c>
      <c r="K729" s="3">
        <f>IF(TablaDatosEmpresa[[#This Row],[Tipo_Movimiento]] = "Venta", -TablaDatosEmpresa[[#This Row],[Cantidad]] * TablaDatosEmpresa[[#This Row],[Precio_Venta_Unitario]], 0)</f>
        <v>792.4</v>
      </c>
      <c r="L729" s="3">
        <f>AVERAGEIF(TablaDatosEmpresa[Nombre_Producto],TablaDatosEmpresa[[#This Row],[Nombre_Producto]],TablaDatosEmpresa[Costo_Unitario])</f>
        <v>15.49574137931034</v>
      </c>
      <c r="M729" s="3">
        <f>IF(TablaDatosEmpresa[[#This Row],[Tipo_Movimiento]] = "Venta", -TablaDatosEmpresa[[#This Row],[Cantidad]] * TablaDatosEmpresa[[#This Row],[CosteAdquisicionPromedio]], 0)</f>
        <v>154.9574137931034</v>
      </c>
      <c r="N729" s="3">
        <f>TablaDatosEmpresa[[#This Row],[Ingresos]]-TablaDatosEmpresa[[#This Row],[Coste_Vemta]]</f>
        <v>637.44258620689652</v>
      </c>
    </row>
    <row r="730" spans="1:14" x14ac:dyDescent="0.3">
      <c r="A730">
        <v>730</v>
      </c>
      <c r="B730" s="1">
        <v>44669</v>
      </c>
      <c r="C730" t="s">
        <v>24</v>
      </c>
      <c r="D730" t="s">
        <v>32</v>
      </c>
      <c r="E730" t="s">
        <v>33</v>
      </c>
      <c r="F730">
        <v>226</v>
      </c>
      <c r="G730" s="3">
        <v>118.95</v>
      </c>
      <c r="H730" s="3">
        <v>0</v>
      </c>
      <c r="I730" t="s">
        <v>24</v>
      </c>
      <c r="J730" t="s">
        <v>26</v>
      </c>
      <c r="K730" s="3">
        <f>IF(TablaDatosEmpresa[[#This Row],[Tipo_Movimiento]] = "Venta", -TablaDatosEmpresa[[#This Row],[Cantidad]] * TablaDatosEmpresa[[#This Row],[Precio_Venta_Unitario]], 0)</f>
        <v>0</v>
      </c>
      <c r="L730" s="3">
        <f>AVERAGEIF(TablaDatosEmpresa[Nombre_Producto],TablaDatosEmpresa[[#This Row],[Nombre_Producto]],TablaDatosEmpresa[Costo_Unitario])</f>
        <v>54.214840425531932</v>
      </c>
      <c r="M730" s="3">
        <f>IF(TablaDatosEmpresa[[#This Row],[Tipo_Movimiento]] = "Venta", -TablaDatosEmpresa[[#This Row],[Cantidad]] * TablaDatosEmpresa[[#This Row],[CosteAdquisicionPromedio]], 0)</f>
        <v>0</v>
      </c>
      <c r="N730" s="3">
        <f>TablaDatosEmpresa[[#This Row],[Ingresos]]-TablaDatosEmpresa[[#This Row],[Coste_Vemta]]</f>
        <v>0</v>
      </c>
    </row>
    <row r="731" spans="1:14" x14ac:dyDescent="0.3">
      <c r="A731">
        <v>731</v>
      </c>
      <c r="B731" s="1">
        <v>44669</v>
      </c>
      <c r="C731" t="s">
        <v>10</v>
      </c>
      <c r="D731" t="s">
        <v>27</v>
      </c>
      <c r="E731" t="s">
        <v>44</v>
      </c>
      <c r="F731">
        <v>-18</v>
      </c>
      <c r="G731" s="3">
        <v>0</v>
      </c>
      <c r="H731" s="3">
        <v>497.49</v>
      </c>
      <c r="I731" t="s">
        <v>10</v>
      </c>
      <c r="J731" t="s">
        <v>35</v>
      </c>
      <c r="K731" s="3">
        <f>IF(TablaDatosEmpresa[[#This Row],[Tipo_Movimiento]] = "Venta", -TablaDatosEmpresa[[#This Row],[Cantidad]] * TablaDatosEmpresa[[#This Row],[Precio_Venta_Unitario]], 0)</f>
        <v>8954.82</v>
      </c>
      <c r="L731" s="3">
        <f>AVERAGEIF(TablaDatosEmpresa[Nombre_Producto],TablaDatosEmpresa[[#This Row],[Nombre_Producto]],TablaDatosEmpresa[Costo_Unitario])</f>
        <v>111.99406451612904</v>
      </c>
      <c r="M731" s="3">
        <f>IF(TablaDatosEmpresa[[#This Row],[Tipo_Movimiento]] = "Venta", -TablaDatosEmpresa[[#This Row],[Cantidad]] * TablaDatosEmpresa[[#This Row],[CosteAdquisicionPromedio]], 0)</f>
        <v>2015.8931612903227</v>
      </c>
      <c r="N731" s="3">
        <f>TablaDatosEmpresa[[#This Row],[Ingresos]]-TablaDatosEmpresa[[#This Row],[Coste_Vemta]]</f>
        <v>6938.9268387096772</v>
      </c>
    </row>
    <row r="732" spans="1:14" x14ac:dyDescent="0.3">
      <c r="A732">
        <v>732</v>
      </c>
      <c r="B732" s="1">
        <v>44669</v>
      </c>
      <c r="C732" t="s">
        <v>16</v>
      </c>
      <c r="D732" t="s">
        <v>27</v>
      </c>
      <c r="E732" t="s">
        <v>44</v>
      </c>
      <c r="F732">
        <v>22</v>
      </c>
      <c r="G732" s="3">
        <v>251.2</v>
      </c>
      <c r="H732" s="3">
        <v>0</v>
      </c>
      <c r="I732" t="s">
        <v>46</v>
      </c>
      <c r="J732" t="s">
        <v>18</v>
      </c>
      <c r="K732" s="3">
        <f>IF(TablaDatosEmpresa[[#This Row],[Tipo_Movimiento]] = "Venta", -TablaDatosEmpresa[[#This Row],[Cantidad]] * TablaDatosEmpresa[[#This Row],[Precio_Venta_Unitario]], 0)</f>
        <v>0</v>
      </c>
      <c r="L732" s="3">
        <f>AVERAGEIF(TablaDatosEmpresa[Nombre_Producto],TablaDatosEmpresa[[#This Row],[Nombre_Producto]],TablaDatosEmpresa[Costo_Unitario])</f>
        <v>111.99406451612904</v>
      </c>
      <c r="M732" s="3">
        <f>IF(TablaDatosEmpresa[[#This Row],[Tipo_Movimiento]] = "Venta", -TablaDatosEmpresa[[#This Row],[Cantidad]] * TablaDatosEmpresa[[#This Row],[CosteAdquisicionPromedio]], 0)</f>
        <v>0</v>
      </c>
      <c r="N732" s="3">
        <f>TablaDatosEmpresa[[#This Row],[Ingresos]]-TablaDatosEmpresa[[#This Row],[Coste_Vemta]]</f>
        <v>0</v>
      </c>
    </row>
    <row r="733" spans="1:14" x14ac:dyDescent="0.3">
      <c r="A733">
        <v>733</v>
      </c>
      <c r="B733" s="1">
        <v>44669</v>
      </c>
      <c r="C733" t="s">
        <v>10</v>
      </c>
      <c r="D733" t="s">
        <v>11</v>
      </c>
      <c r="E733" t="s">
        <v>12</v>
      </c>
      <c r="F733">
        <v>-28</v>
      </c>
      <c r="G733" s="3">
        <v>0</v>
      </c>
      <c r="H733" s="3">
        <v>129.21</v>
      </c>
      <c r="I733" t="s">
        <v>10</v>
      </c>
      <c r="J733" t="s">
        <v>35</v>
      </c>
      <c r="K733" s="3">
        <f>IF(TablaDatosEmpresa[[#This Row],[Tipo_Movimiento]] = "Venta", -TablaDatosEmpresa[[#This Row],[Cantidad]] * TablaDatosEmpresa[[#This Row],[Precio_Venta_Unitario]], 0)</f>
        <v>3617.88</v>
      </c>
      <c r="L733" s="3">
        <f>AVERAGEIF(TablaDatosEmpresa[Nombre_Producto],TablaDatosEmpresa[[#This Row],[Nombre_Producto]],TablaDatosEmpresa[Costo_Unitario])</f>
        <v>28.701865793780652</v>
      </c>
      <c r="M733" s="3">
        <f>IF(TablaDatosEmpresa[[#This Row],[Tipo_Movimiento]] = "Venta", -TablaDatosEmpresa[[#This Row],[Cantidad]] * TablaDatosEmpresa[[#This Row],[CosteAdquisicionPromedio]], 0)</f>
        <v>803.65224222585823</v>
      </c>
      <c r="N733" s="3">
        <f>TablaDatosEmpresa[[#This Row],[Ingresos]]-TablaDatosEmpresa[[#This Row],[Coste_Vemta]]</f>
        <v>2814.227757774142</v>
      </c>
    </row>
    <row r="734" spans="1:14" x14ac:dyDescent="0.3">
      <c r="A734">
        <v>734</v>
      </c>
      <c r="B734" s="1">
        <v>44669</v>
      </c>
      <c r="C734" t="s">
        <v>24</v>
      </c>
      <c r="D734" t="s">
        <v>14</v>
      </c>
      <c r="E734" t="s">
        <v>41</v>
      </c>
      <c r="F734">
        <v>87</v>
      </c>
      <c r="G734" s="3">
        <v>85.33</v>
      </c>
      <c r="H734" s="3">
        <v>0</v>
      </c>
      <c r="I734" t="s">
        <v>24</v>
      </c>
      <c r="J734" t="s">
        <v>26</v>
      </c>
      <c r="K734" s="3">
        <f>IF(TablaDatosEmpresa[[#This Row],[Tipo_Movimiento]] = "Venta", -TablaDatosEmpresa[[#This Row],[Cantidad]] * TablaDatosEmpresa[[#This Row],[Precio_Venta_Unitario]], 0)</f>
        <v>0</v>
      </c>
      <c r="L734" s="3">
        <f>AVERAGEIF(TablaDatosEmpresa[Nombre_Producto],TablaDatosEmpresa[[#This Row],[Nombre_Producto]],TablaDatosEmpresa[Costo_Unitario])</f>
        <v>38.917210440456756</v>
      </c>
      <c r="M734" s="3">
        <f>IF(TablaDatosEmpresa[[#This Row],[Tipo_Movimiento]] = "Venta", -TablaDatosEmpresa[[#This Row],[Cantidad]] * TablaDatosEmpresa[[#This Row],[CosteAdquisicionPromedio]], 0)</f>
        <v>0</v>
      </c>
      <c r="N734" s="3">
        <f>TablaDatosEmpresa[[#This Row],[Ingresos]]-TablaDatosEmpresa[[#This Row],[Coste_Vemta]]</f>
        <v>0</v>
      </c>
    </row>
    <row r="735" spans="1:14" x14ac:dyDescent="0.3">
      <c r="A735">
        <v>735</v>
      </c>
      <c r="B735" s="1">
        <v>44669</v>
      </c>
      <c r="C735" t="s">
        <v>10</v>
      </c>
      <c r="D735" t="s">
        <v>32</v>
      </c>
      <c r="E735" t="s">
        <v>33</v>
      </c>
      <c r="F735">
        <v>-48</v>
      </c>
      <c r="G735" s="3">
        <v>0</v>
      </c>
      <c r="H735" s="3">
        <v>220.2</v>
      </c>
      <c r="I735" t="s">
        <v>10</v>
      </c>
      <c r="J735" t="s">
        <v>35</v>
      </c>
      <c r="K735" s="3">
        <f>IF(TablaDatosEmpresa[[#This Row],[Tipo_Movimiento]] = "Venta", -TablaDatosEmpresa[[#This Row],[Cantidad]] * TablaDatosEmpresa[[#This Row],[Precio_Venta_Unitario]], 0)</f>
        <v>10569.599999999999</v>
      </c>
      <c r="L735" s="3">
        <f>AVERAGEIF(TablaDatosEmpresa[Nombre_Producto],TablaDatosEmpresa[[#This Row],[Nombre_Producto]],TablaDatosEmpresa[Costo_Unitario])</f>
        <v>54.214840425531932</v>
      </c>
      <c r="M735" s="3">
        <f>IF(TablaDatosEmpresa[[#This Row],[Tipo_Movimiento]] = "Venta", -TablaDatosEmpresa[[#This Row],[Cantidad]] * TablaDatosEmpresa[[#This Row],[CosteAdquisicionPromedio]], 0)</f>
        <v>2602.312340425533</v>
      </c>
      <c r="N735" s="3">
        <f>TablaDatosEmpresa[[#This Row],[Ingresos]]-TablaDatosEmpresa[[#This Row],[Coste_Vemta]]</f>
        <v>7967.2876595744656</v>
      </c>
    </row>
    <row r="736" spans="1:14" x14ac:dyDescent="0.3">
      <c r="A736">
        <v>736</v>
      </c>
      <c r="B736" s="1">
        <v>44669</v>
      </c>
      <c r="C736" t="s">
        <v>10</v>
      </c>
      <c r="D736" t="s">
        <v>34</v>
      </c>
      <c r="E736" t="s">
        <v>45</v>
      </c>
      <c r="F736">
        <v>-48</v>
      </c>
      <c r="G736" s="3">
        <v>0</v>
      </c>
      <c r="H736" s="3">
        <v>352.98</v>
      </c>
      <c r="I736" t="s">
        <v>10</v>
      </c>
      <c r="J736" t="s">
        <v>13</v>
      </c>
      <c r="K736" s="3">
        <f>IF(TablaDatosEmpresa[[#This Row],[Tipo_Movimiento]] = "Venta", -TablaDatosEmpresa[[#This Row],[Cantidad]] * TablaDatosEmpresa[[#This Row],[Precio_Venta_Unitario]], 0)</f>
        <v>16943.04</v>
      </c>
      <c r="L736" s="3">
        <f>AVERAGEIF(TablaDatosEmpresa[Nombre_Producto],TablaDatosEmpresa[[#This Row],[Nombre_Producto]],TablaDatosEmpresa[Costo_Unitario])</f>
        <v>81.910562499999997</v>
      </c>
      <c r="M736" s="3">
        <f>IF(TablaDatosEmpresa[[#This Row],[Tipo_Movimiento]] = "Venta", -TablaDatosEmpresa[[#This Row],[Cantidad]] * TablaDatosEmpresa[[#This Row],[CosteAdquisicionPromedio]], 0)</f>
        <v>3931.7069999999999</v>
      </c>
      <c r="N736" s="3">
        <f>TablaDatosEmpresa[[#This Row],[Ingresos]]-TablaDatosEmpresa[[#This Row],[Coste_Vemta]]</f>
        <v>13011.333000000001</v>
      </c>
    </row>
    <row r="737" spans="1:14" x14ac:dyDescent="0.3">
      <c r="A737">
        <v>737</v>
      </c>
      <c r="B737" s="1">
        <v>44670</v>
      </c>
      <c r="C737" t="s">
        <v>16</v>
      </c>
      <c r="D737" t="s">
        <v>27</v>
      </c>
      <c r="E737" t="s">
        <v>44</v>
      </c>
      <c r="F737">
        <v>32</v>
      </c>
      <c r="G737" s="3">
        <v>247.7</v>
      </c>
      <c r="H737" s="3">
        <v>0</v>
      </c>
      <c r="I737" t="s">
        <v>46</v>
      </c>
      <c r="J737" t="s">
        <v>18</v>
      </c>
      <c r="K737" s="3">
        <f>IF(TablaDatosEmpresa[[#This Row],[Tipo_Movimiento]] = "Venta", -TablaDatosEmpresa[[#This Row],[Cantidad]] * TablaDatosEmpresa[[#This Row],[Precio_Venta_Unitario]], 0)</f>
        <v>0</v>
      </c>
      <c r="L737" s="3">
        <f>AVERAGEIF(TablaDatosEmpresa[Nombre_Producto],TablaDatosEmpresa[[#This Row],[Nombre_Producto]],TablaDatosEmpresa[Costo_Unitario])</f>
        <v>111.99406451612904</v>
      </c>
      <c r="M737" s="3">
        <f>IF(TablaDatosEmpresa[[#This Row],[Tipo_Movimiento]] = "Venta", -TablaDatosEmpresa[[#This Row],[Cantidad]] * TablaDatosEmpresa[[#This Row],[CosteAdquisicionPromedio]], 0)</f>
        <v>0</v>
      </c>
      <c r="N737" s="3">
        <f>TablaDatosEmpresa[[#This Row],[Ingresos]]-TablaDatosEmpresa[[#This Row],[Coste_Vemta]]</f>
        <v>0</v>
      </c>
    </row>
    <row r="738" spans="1:14" x14ac:dyDescent="0.3">
      <c r="A738">
        <v>738</v>
      </c>
      <c r="B738" s="1">
        <v>44670</v>
      </c>
      <c r="C738" t="s">
        <v>10</v>
      </c>
      <c r="D738" t="s">
        <v>17</v>
      </c>
      <c r="E738" t="s">
        <v>42</v>
      </c>
      <c r="F738">
        <v>-21</v>
      </c>
      <c r="G738" s="3">
        <v>0</v>
      </c>
      <c r="H738" s="3">
        <v>897.38</v>
      </c>
      <c r="I738" t="s">
        <v>10</v>
      </c>
      <c r="J738" t="s">
        <v>31</v>
      </c>
      <c r="K738" s="3">
        <f>IF(TablaDatosEmpresa[[#This Row],[Tipo_Movimiento]] = "Venta", -TablaDatosEmpresa[[#This Row],[Cantidad]] * TablaDatosEmpresa[[#This Row],[Precio_Venta_Unitario]], 0)</f>
        <v>18844.98</v>
      </c>
      <c r="L738" s="3">
        <f>AVERAGEIF(TablaDatosEmpresa[Nombre_Producto],TablaDatosEmpresa[[#This Row],[Nombre_Producto]],TablaDatosEmpresa[Costo_Unitario])</f>
        <v>206.67616747181975</v>
      </c>
      <c r="M738" s="3">
        <f>IF(TablaDatosEmpresa[[#This Row],[Tipo_Movimiento]] = "Venta", -TablaDatosEmpresa[[#This Row],[Cantidad]] * TablaDatosEmpresa[[#This Row],[CosteAdquisicionPromedio]], 0)</f>
        <v>4340.1995169082147</v>
      </c>
      <c r="N738" s="3">
        <f>TablaDatosEmpresa[[#This Row],[Ingresos]]-TablaDatosEmpresa[[#This Row],[Coste_Vemta]]</f>
        <v>14504.780483091785</v>
      </c>
    </row>
    <row r="739" spans="1:14" x14ac:dyDescent="0.3">
      <c r="A739">
        <v>739</v>
      </c>
      <c r="B739" s="1">
        <v>44670</v>
      </c>
      <c r="C739" t="s">
        <v>24</v>
      </c>
      <c r="D739" t="s">
        <v>14</v>
      </c>
      <c r="E739" t="s">
        <v>41</v>
      </c>
      <c r="F739">
        <v>91</v>
      </c>
      <c r="G739" s="3">
        <v>85.65</v>
      </c>
      <c r="H739" s="3">
        <v>0</v>
      </c>
      <c r="I739" t="s">
        <v>24</v>
      </c>
      <c r="J739" t="s">
        <v>36</v>
      </c>
      <c r="K739" s="3">
        <f>IF(TablaDatosEmpresa[[#This Row],[Tipo_Movimiento]] = "Venta", -TablaDatosEmpresa[[#This Row],[Cantidad]] * TablaDatosEmpresa[[#This Row],[Precio_Venta_Unitario]], 0)</f>
        <v>0</v>
      </c>
      <c r="L739" s="3">
        <f>AVERAGEIF(TablaDatosEmpresa[Nombre_Producto],TablaDatosEmpresa[[#This Row],[Nombre_Producto]],TablaDatosEmpresa[Costo_Unitario])</f>
        <v>38.917210440456756</v>
      </c>
      <c r="M739" s="3">
        <f>IF(TablaDatosEmpresa[[#This Row],[Tipo_Movimiento]] = "Venta", -TablaDatosEmpresa[[#This Row],[Cantidad]] * TablaDatosEmpresa[[#This Row],[CosteAdquisicionPromedio]], 0)</f>
        <v>0</v>
      </c>
      <c r="N739" s="3">
        <f>TablaDatosEmpresa[[#This Row],[Ingresos]]-TablaDatosEmpresa[[#This Row],[Coste_Vemta]]</f>
        <v>0</v>
      </c>
    </row>
    <row r="740" spans="1:14" x14ac:dyDescent="0.3">
      <c r="A740">
        <v>740</v>
      </c>
      <c r="B740" s="1">
        <v>44670</v>
      </c>
      <c r="C740" t="s">
        <v>24</v>
      </c>
      <c r="D740" t="s">
        <v>34</v>
      </c>
      <c r="E740" t="s">
        <v>45</v>
      </c>
      <c r="F740">
        <v>68</v>
      </c>
      <c r="G740" s="3">
        <v>180.2</v>
      </c>
      <c r="H740" s="3">
        <v>0</v>
      </c>
      <c r="I740" t="s">
        <v>24</v>
      </c>
      <c r="J740" t="s">
        <v>36</v>
      </c>
      <c r="K740" s="3">
        <f>IF(TablaDatosEmpresa[[#This Row],[Tipo_Movimiento]] = "Venta", -TablaDatosEmpresa[[#This Row],[Cantidad]] * TablaDatosEmpresa[[#This Row],[Precio_Venta_Unitario]], 0)</f>
        <v>0</v>
      </c>
      <c r="L740" s="3">
        <f>AVERAGEIF(TablaDatosEmpresa[Nombre_Producto],TablaDatosEmpresa[[#This Row],[Nombre_Producto]],TablaDatosEmpresa[Costo_Unitario])</f>
        <v>81.910562499999997</v>
      </c>
      <c r="M740" s="3">
        <f>IF(TablaDatosEmpresa[[#This Row],[Tipo_Movimiento]] = "Venta", -TablaDatosEmpresa[[#This Row],[Cantidad]] * TablaDatosEmpresa[[#This Row],[CosteAdquisicionPromedio]], 0)</f>
        <v>0</v>
      </c>
      <c r="N740" s="3">
        <f>TablaDatosEmpresa[[#This Row],[Ingresos]]-TablaDatosEmpresa[[#This Row],[Coste_Vemta]]</f>
        <v>0</v>
      </c>
    </row>
    <row r="741" spans="1:14" x14ac:dyDescent="0.3">
      <c r="A741">
        <v>741</v>
      </c>
      <c r="B741" s="1">
        <v>44670</v>
      </c>
      <c r="C741" t="s">
        <v>10</v>
      </c>
      <c r="D741" t="s">
        <v>27</v>
      </c>
      <c r="E741" t="s">
        <v>44</v>
      </c>
      <c r="F741">
        <v>-43</v>
      </c>
      <c r="G741" s="3">
        <v>0</v>
      </c>
      <c r="H741" s="3">
        <v>495.68</v>
      </c>
      <c r="I741" t="s">
        <v>10</v>
      </c>
      <c r="J741" t="s">
        <v>31</v>
      </c>
      <c r="K741" s="3">
        <f>IF(TablaDatosEmpresa[[#This Row],[Tipo_Movimiento]] = "Venta", -TablaDatosEmpresa[[#This Row],[Cantidad]] * TablaDatosEmpresa[[#This Row],[Precio_Venta_Unitario]], 0)</f>
        <v>21314.240000000002</v>
      </c>
      <c r="L741" s="3">
        <f>AVERAGEIF(TablaDatosEmpresa[Nombre_Producto],TablaDatosEmpresa[[#This Row],[Nombre_Producto]],TablaDatosEmpresa[Costo_Unitario])</f>
        <v>111.99406451612904</v>
      </c>
      <c r="M741" s="3">
        <f>IF(TablaDatosEmpresa[[#This Row],[Tipo_Movimiento]] = "Venta", -TablaDatosEmpresa[[#This Row],[Cantidad]] * TablaDatosEmpresa[[#This Row],[CosteAdquisicionPromedio]], 0)</f>
        <v>4815.7447741935484</v>
      </c>
      <c r="N741" s="3">
        <f>TablaDatosEmpresa[[#This Row],[Ingresos]]-TablaDatosEmpresa[[#This Row],[Coste_Vemta]]</f>
        <v>16498.495225806451</v>
      </c>
    </row>
    <row r="742" spans="1:14" x14ac:dyDescent="0.3">
      <c r="A742">
        <v>742</v>
      </c>
      <c r="B742" s="1">
        <v>44670</v>
      </c>
      <c r="C742" t="s">
        <v>10</v>
      </c>
      <c r="D742" t="s">
        <v>34</v>
      </c>
      <c r="E742" t="s">
        <v>45</v>
      </c>
      <c r="F742">
        <v>-46</v>
      </c>
      <c r="G742" s="3">
        <v>0</v>
      </c>
      <c r="H742" s="3">
        <v>352.38</v>
      </c>
      <c r="I742" t="s">
        <v>10</v>
      </c>
      <c r="J742" t="s">
        <v>35</v>
      </c>
      <c r="K742" s="3">
        <f>IF(TablaDatosEmpresa[[#This Row],[Tipo_Movimiento]] = "Venta", -TablaDatosEmpresa[[#This Row],[Cantidad]] * TablaDatosEmpresa[[#This Row],[Precio_Venta_Unitario]], 0)</f>
        <v>16209.48</v>
      </c>
      <c r="L742" s="3">
        <f>AVERAGEIF(TablaDatosEmpresa[Nombre_Producto],TablaDatosEmpresa[[#This Row],[Nombre_Producto]],TablaDatosEmpresa[Costo_Unitario])</f>
        <v>81.910562499999997</v>
      </c>
      <c r="M742" s="3">
        <f>IF(TablaDatosEmpresa[[#This Row],[Tipo_Movimiento]] = "Venta", -TablaDatosEmpresa[[#This Row],[Cantidad]] * TablaDatosEmpresa[[#This Row],[CosteAdquisicionPromedio]], 0)</f>
        <v>3767.8858749999999</v>
      </c>
      <c r="N742" s="3">
        <f>TablaDatosEmpresa[[#This Row],[Ingresos]]-TablaDatosEmpresa[[#This Row],[Coste_Vemta]]</f>
        <v>12441.594125</v>
      </c>
    </row>
    <row r="743" spans="1:14" x14ac:dyDescent="0.3">
      <c r="A743">
        <v>743</v>
      </c>
      <c r="B743" s="1">
        <v>44670</v>
      </c>
      <c r="C743" t="s">
        <v>24</v>
      </c>
      <c r="D743" t="s">
        <v>34</v>
      </c>
      <c r="E743" t="s">
        <v>45</v>
      </c>
      <c r="F743">
        <v>191</v>
      </c>
      <c r="G743" s="3">
        <v>181.13</v>
      </c>
      <c r="H743" s="3">
        <v>0</v>
      </c>
      <c r="I743" t="s">
        <v>24</v>
      </c>
      <c r="J743" t="s">
        <v>37</v>
      </c>
      <c r="K743" s="3">
        <f>IF(TablaDatosEmpresa[[#This Row],[Tipo_Movimiento]] = "Venta", -TablaDatosEmpresa[[#This Row],[Cantidad]] * TablaDatosEmpresa[[#This Row],[Precio_Venta_Unitario]], 0)</f>
        <v>0</v>
      </c>
      <c r="L743" s="3">
        <f>AVERAGEIF(TablaDatosEmpresa[Nombre_Producto],TablaDatosEmpresa[[#This Row],[Nombre_Producto]],TablaDatosEmpresa[Costo_Unitario])</f>
        <v>81.910562499999997</v>
      </c>
      <c r="M743" s="3">
        <f>IF(TablaDatosEmpresa[[#This Row],[Tipo_Movimiento]] = "Venta", -TablaDatosEmpresa[[#This Row],[Cantidad]] * TablaDatosEmpresa[[#This Row],[CosteAdquisicionPromedio]], 0)</f>
        <v>0</v>
      </c>
      <c r="N743" s="3">
        <f>TablaDatosEmpresa[[#This Row],[Ingresos]]-TablaDatosEmpresa[[#This Row],[Coste_Vemta]]</f>
        <v>0</v>
      </c>
    </row>
    <row r="744" spans="1:14" x14ac:dyDescent="0.3">
      <c r="A744">
        <v>744</v>
      </c>
      <c r="B744" s="1">
        <v>44671</v>
      </c>
      <c r="C744" t="s">
        <v>10</v>
      </c>
      <c r="D744" t="s">
        <v>27</v>
      </c>
      <c r="E744" t="s">
        <v>44</v>
      </c>
      <c r="F744">
        <v>-30</v>
      </c>
      <c r="G744" s="3">
        <v>0</v>
      </c>
      <c r="H744" s="3">
        <v>501.17</v>
      </c>
      <c r="I744" t="s">
        <v>10</v>
      </c>
      <c r="J744" t="s">
        <v>13</v>
      </c>
      <c r="K744" s="3">
        <f>IF(TablaDatosEmpresa[[#This Row],[Tipo_Movimiento]] = "Venta", -TablaDatosEmpresa[[#This Row],[Cantidad]] * TablaDatosEmpresa[[#This Row],[Precio_Venta_Unitario]], 0)</f>
        <v>15035.1</v>
      </c>
      <c r="L744" s="3">
        <f>AVERAGEIF(TablaDatosEmpresa[Nombre_Producto],TablaDatosEmpresa[[#This Row],[Nombre_Producto]],TablaDatosEmpresa[Costo_Unitario])</f>
        <v>111.99406451612904</v>
      </c>
      <c r="M744" s="3">
        <f>IF(TablaDatosEmpresa[[#This Row],[Tipo_Movimiento]] = "Venta", -TablaDatosEmpresa[[#This Row],[Cantidad]] * TablaDatosEmpresa[[#This Row],[CosteAdquisicionPromedio]], 0)</f>
        <v>3359.8219354838711</v>
      </c>
      <c r="N744" s="3">
        <f>TablaDatosEmpresa[[#This Row],[Ingresos]]-TablaDatosEmpresa[[#This Row],[Coste_Vemta]]</f>
        <v>11675.278064516129</v>
      </c>
    </row>
    <row r="745" spans="1:14" x14ac:dyDescent="0.3">
      <c r="A745">
        <v>745</v>
      </c>
      <c r="B745" s="1">
        <v>44671</v>
      </c>
      <c r="C745" t="s">
        <v>16</v>
      </c>
      <c r="D745" t="s">
        <v>19</v>
      </c>
      <c r="E745" t="s">
        <v>20</v>
      </c>
      <c r="F745">
        <v>56</v>
      </c>
      <c r="G745" s="3">
        <v>151.01</v>
      </c>
      <c r="H745" s="3">
        <v>0</v>
      </c>
      <c r="I745" t="s">
        <v>46</v>
      </c>
      <c r="J745" t="s">
        <v>18</v>
      </c>
      <c r="K745" s="3">
        <f>IF(TablaDatosEmpresa[[#This Row],[Tipo_Movimiento]] = "Venta", -TablaDatosEmpresa[[#This Row],[Cantidad]] * TablaDatosEmpresa[[#This Row],[Precio_Venta_Unitario]], 0)</f>
        <v>0</v>
      </c>
      <c r="L745" s="3">
        <f>AVERAGEIF(TablaDatosEmpresa[Nombre_Producto],TablaDatosEmpresa[[#This Row],[Nombre_Producto]],TablaDatosEmpresa[Costo_Unitario])</f>
        <v>66.956770642201846</v>
      </c>
      <c r="M745" s="3">
        <f>IF(TablaDatosEmpresa[[#This Row],[Tipo_Movimiento]] = "Venta", -TablaDatosEmpresa[[#This Row],[Cantidad]] * TablaDatosEmpresa[[#This Row],[CosteAdquisicionPromedio]], 0)</f>
        <v>0</v>
      </c>
      <c r="N745" s="3">
        <f>TablaDatosEmpresa[[#This Row],[Ingresos]]-TablaDatosEmpresa[[#This Row],[Coste_Vemta]]</f>
        <v>0</v>
      </c>
    </row>
    <row r="746" spans="1:14" x14ac:dyDescent="0.3">
      <c r="A746">
        <v>746</v>
      </c>
      <c r="B746" s="1">
        <v>44671</v>
      </c>
      <c r="C746" t="s">
        <v>10</v>
      </c>
      <c r="D746" t="s">
        <v>19</v>
      </c>
      <c r="E746" t="s">
        <v>20</v>
      </c>
      <c r="F746">
        <v>-20</v>
      </c>
      <c r="G746" s="3">
        <v>0</v>
      </c>
      <c r="H746" s="3">
        <v>301.61</v>
      </c>
      <c r="I746" t="s">
        <v>10</v>
      </c>
      <c r="J746" t="s">
        <v>15</v>
      </c>
      <c r="K746" s="3">
        <f>IF(TablaDatosEmpresa[[#This Row],[Tipo_Movimiento]] = "Venta", -TablaDatosEmpresa[[#This Row],[Cantidad]] * TablaDatosEmpresa[[#This Row],[Precio_Venta_Unitario]], 0)</f>
        <v>6032.2000000000007</v>
      </c>
      <c r="L746" s="3">
        <f>AVERAGEIF(TablaDatosEmpresa[Nombre_Producto],TablaDatosEmpresa[[#This Row],[Nombre_Producto]],TablaDatosEmpresa[Costo_Unitario])</f>
        <v>66.956770642201846</v>
      </c>
      <c r="M746" s="3">
        <f>IF(TablaDatosEmpresa[[#This Row],[Tipo_Movimiento]] = "Venta", -TablaDatosEmpresa[[#This Row],[Cantidad]] * TablaDatosEmpresa[[#This Row],[CosteAdquisicionPromedio]], 0)</f>
        <v>1339.1354128440369</v>
      </c>
      <c r="N746" s="3">
        <f>TablaDatosEmpresa[[#This Row],[Ingresos]]-TablaDatosEmpresa[[#This Row],[Coste_Vemta]]</f>
        <v>4693.0645871559636</v>
      </c>
    </row>
    <row r="747" spans="1:14" x14ac:dyDescent="0.3">
      <c r="A747">
        <v>747</v>
      </c>
      <c r="B747" s="1">
        <v>44671</v>
      </c>
      <c r="C747" t="s">
        <v>10</v>
      </c>
      <c r="D747" t="s">
        <v>21</v>
      </c>
      <c r="E747" t="s">
        <v>22</v>
      </c>
      <c r="F747">
        <v>-44</v>
      </c>
      <c r="G747" s="3">
        <v>0</v>
      </c>
      <c r="H747" s="3">
        <v>60.47</v>
      </c>
      <c r="I747" t="s">
        <v>10</v>
      </c>
      <c r="J747" t="s">
        <v>15</v>
      </c>
      <c r="K747" s="3">
        <f>IF(TablaDatosEmpresa[[#This Row],[Tipo_Movimiento]] = "Venta", -TablaDatosEmpresa[[#This Row],[Cantidad]] * TablaDatosEmpresa[[#This Row],[Precio_Venta_Unitario]], 0)</f>
        <v>2660.68</v>
      </c>
      <c r="L747" s="3">
        <f>AVERAGEIF(TablaDatosEmpresa[Nombre_Producto],TablaDatosEmpresa[[#This Row],[Nombre_Producto]],TablaDatosEmpresa[Costo_Unitario])</f>
        <v>10.520482758620702</v>
      </c>
      <c r="M747" s="3">
        <f>IF(TablaDatosEmpresa[[#This Row],[Tipo_Movimiento]] = "Venta", -TablaDatosEmpresa[[#This Row],[Cantidad]] * TablaDatosEmpresa[[#This Row],[CosteAdquisicionPromedio]], 0)</f>
        <v>462.90124137931087</v>
      </c>
      <c r="N747" s="3">
        <f>TablaDatosEmpresa[[#This Row],[Ingresos]]-TablaDatosEmpresa[[#This Row],[Coste_Vemta]]</f>
        <v>2197.7787586206891</v>
      </c>
    </row>
    <row r="748" spans="1:14" x14ac:dyDescent="0.3">
      <c r="A748">
        <v>748</v>
      </c>
      <c r="B748" s="1">
        <v>44671</v>
      </c>
      <c r="C748" t="s">
        <v>10</v>
      </c>
      <c r="D748" t="s">
        <v>21</v>
      </c>
      <c r="E748" t="s">
        <v>22</v>
      </c>
      <c r="F748">
        <v>-12</v>
      </c>
      <c r="G748" s="3">
        <v>0</v>
      </c>
      <c r="H748" s="3">
        <v>59.47</v>
      </c>
      <c r="I748" t="s">
        <v>10</v>
      </c>
      <c r="J748" t="s">
        <v>15</v>
      </c>
      <c r="K748" s="3">
        <f>IF(TablaDatosEmpresa[[#This Row],[Tipo_Movimiento]] = "Venta", -TablaDatosEmpresa[[#This Row],[Cantidad]] * TablaDatosEmpresa[[#This Row],[Precio_Venta_Unitario]], 0)</f>
        <v>713.64</v>
      </c>
      <c r="L748" s="3">
        <f>AVERAGEIF(TablaDatosEmpresa[Nombre_Producto],TablaDatosEmpresa[[#This Row],[Nombre_Producto]],TablaDatosEmpresa[Costo_Unitario])</f>
        <v>10.520482758620702</v>
      </c>
      <c r="M748" s="3">
        <f>IF(TablaDatosEmpresa[[#This Row],[Tipo_Movimiento]] = "Venta", -TablaDatosEmpresa[[#This Row],[Cantidad]] * TablaDatosEmpresa[[#This Row],[CosteAdquisicionPromedio]], 0)</f>
        <v>126.24579310344842</v>
      </c>
      <c r="N748" s="3">
        <f>TablaDatosEmpresa[[#This Row],[Ingresos]]-TablaDatosEmpresa[[#This Row],[Coste_Vemta]]</f>
        <v>587.39420689655162</v>
      </c>
    </row>
    <row r="749" spans="1:14" x14ac:dyDescent="0.3">
      <c r="A749">
        <v>749</v>
      </c>
      <c r="B749" s="1">
        <v>44671</v>
      </c>
      <c r="C749" t="s">
        <v>24</v>
      </c>
      <c r="D749" t="s">
        <v>29</v>
      </c>
      <c r="E749" t="s">
        <v>30</v>
      </c>
      <c r="F749">
        <v>250</v>
      </c>
      <c r="G749" s="3">
        <v>35.29</v>
      </c>
      <c r="H749" s="3">
        <v>0</v>
      </c>
      <c r="I749" t="s">
        <v>24</v>
      </c>
      <c r="J749" t="s">
        <v>36</v>
      </c>
      <c r="K749" s="3">
        <f>IF(TablaDatosEmpresa[[#This Row],[Tipo_Movimiento]] = "Venta", -TablaDatosEmpresa[[#This Row],[Cantidad]] * TablaDatosEmpresa[[#This Row],[Precio_Venta_Unitario]], 0)</f>
        <v>0</v>
      </c>
      <c r="L749" s="3">
        <f>AVERAGEIF(TablaDatosEmpresa[Nombre_Producto],TablaDatosEmpresa[[#This Row],[Nombre_Producto]],TablaDatosEmpresa[Costo_Unitario])</f>
        <v>15.49574137931034</v>
      </c>
      <c r="M749" s="3">
        <f>IF(TablaDatosEmpresa[[#This Row],[Tipo_Movimiento]] = "Venta", -TablaDatosEmpresa[[#This Row],[Cantidad]] * TablaDatosEmpresa[[#This Row],[CosteAdquisicionPromedio]], 0)</f>
        <v>0</v>
      </c>
      <c r="N749" s="3">
        <f>TablaDatosEmpresa[[#This Row],[Ingresos]]-TablaDatosEmpresa[[#This Row],[Coste_Vemta]]</f>
        <v>0</v>
      </c>
    </row>
    <row r="750" spans="1:14" x14ac:dyDescent="0.3">
      <c r="A750">
        <v>750</v>
      </c>
      <c r="B750" s="1">
        <v>44671</v>
      </c>
      <c r="C750" t="s">
        <v>16</v>
      </c>
      <c r="D750" t="s">
        <v>19</v>
      </c>
      <c r="E750" t="s">
        <v>20</v>
      </c>
      <c r="F750">
        <v>68</v>
      </c>
      <c r="G750" s="3">
        <v>148.16</v>
      </c>
      <c r="H750" s="3">
        <v>0</v>
      </c>
      <c r="I750" t="s">
        <v>46</v>
      </c>
      <c r="J750" t="s">
        <v>18</v>
      </c>
      <c r="K750" s="3">
        <f>IF(TablaDatosEmpresa[[#This Row],[Tipo_Movimiento]] = "Venta", -TablaDatosEmpresa[[#This Row],[Cantidad]] * TablaDatosEmpresa[[#This Row],[Precio_Venta_Unitario]], 0)</f>
        <v>0</v>
      </c>
      <c r="L750" s="3">
        <f>AVERAGEIF(TablaDatosEmpresa[Nombre_Producto],TablaDatosEmpresa[[#This Row],[Nombre_Producto]],TablaDatosEmpresa[Costo_Unitario])</f>
        <v>66.956770642201846</v>
      </c>
      <c r="M750" s="3">
        <f>IF(TablaDatosEmpresa[[#This Row],[Tipo_Movimiento]] = "Venta", -TablaDatosEmpresa[[#This Row],[Cantidad]] * TablaDatosEmpresa[[#This Row],[CosteAdquisicionPromedio]], 0)</f>
        <v>0</v>
      </c>
      <c r="N750" s="3">
        <f>TablaDatosEmpresa[[#This Row],[Ingresos]]-TablaDatosEmpresa[[#This Row],[Coste_Vemta]]</f>
        <v>0</v>
      </c>
    </row>
    <row r="751" spans="1:14" x14ac:dyDescent="0.3">
      <c r="A751">
        <v>751</v>
      </c>
      <c r="B751" s="1">
        <v>44672</v>
      </c>
      <c r="C751" t="s">
        <v>24</v>
      </c>
      <c r="D751" t="s">
        <v>29</v>
      </c>
      <c r="E751" t="s">
        <v>30</v>
      </c>
      <c r="F751">
        <v>98</v>
      </c>
      <c r="G751" s="3">
        <v>36.35</v>
      </c>
      <c r="H751" s="3">
        <v>0</v>
      </c>
      <c r="I751" t="s">
        <v>24</v>
      </c>
      <c r="J751" t="s">
        <v>37</v>
      </c>
      <c r="K751" s="3">
        <f>IF(TablaDatosEmpresa[[#This Row],[Tipo_Movimiento]] = "Venta", -TablaDatosEmpresa[[#This Row],[Cantidad]] * TablaDatosEmpresa[[#This Row],[Precio_Venta_Unitario]], 0)</f>
        <v>0</v>
      </c>
      <c r="L751" s="3">
        <f>AVERAGEIF(TablaDatosEmpresa[Nombre_Producto],TablaDatosEmpresa[[#This Row],[Nombre_Producto]],TablaDatosEmpresa[Costo_Unitario])</f>
        <v>15.49574137931034</v>
      </c>
      <c r="M751" s="3">
        <f>IF(TablaDatosEmpresa[[#This Row],[Tipo_Movimiento]] = "Venta", -TablaDatosEmpresa[[#This Row],[Cantidad]] * TablaDatosEmpresa[[#This Row],[CosteAdquisicionPromedio]], 0)</f>
        <v>0</v>
      </c>
      <c r="N751" s="3">
        <f>TablaDatosEmpresa[[#This Row],[Ingresos]]-TablaDatosEmpresa[[#This Row],[Coste_Vemta]]</f>
        <v>0</v>
      </c>
    </row>
    <row r="752" spans="1:14" x14ac:dyDescent="0.3">
      <c r="A752">
        <v>752</v>
      </c>
      <c r="B752" s="1">
        <v>44672</v>
      </c>
      <c r="C752" t="s">
        <v>10</v>
      </c>
      <c r="D752" t="s">
        <v>32</v>
      </c>
      <c r="E752" t="s">
        <v>33</v>
      </c>
      <c r="F752">
        <v>-43</v>
      </c>
      <c r="G752" s="3">
        <v>0</v>
      </c>
      <c r="H752" s="3">
        <v>218.36</v>
      </c>
      <c r="I752" t="s">
        <v>10</v>
      </c>
      <c r="J752" t="s">
        <v>13</v>
      </c>
      <c r="K752" s="3">
        <f>IF(TablaDatosEmpresa[[#This Row],[Tipo_Movimiento]] = "Venta", -TablaDatosEmpresa[[#This Row],[Cantidad]] * TablaDatosEmpresa[[#This Row],[Precio_Venta_Unitario]], 0)</f>
        <v>9389.4800000000014</v>
      </c>
      <c r="L752" s="3">
        <f>AVERAGEIF(TablaDatosEmpresa[Nombre_Producto],TablaDatosEmpresa[[#This Row],[Nombre_Producto]],TablaDatosEmpresa[Costo_Unitario])</f>
        <v>54.214840425531932</v>
      </c>
      <c r="M752" s="3">
        <f>IF(TablaDatosEmpresa[[#This Row],[Tipo_Movimiento]] = "Venta", -TablaDatosEmpresa[[#This Row],[Cantidad]] * TablaDatosEmpresa[[#This Row],[CosteAdquisicionPromedio]], 0)</f>
        <v>2331.2381382978729</v>
      </c>
      <c r="N752" s="3">
        <f>TablaDatosEmpresa[[#This Row],[Ingresos]]-TablaDatosEmpresa[[#This Row],[Coste_Vemta]]</f>
        <v>7058.2418617021285</v>
      </c>
    </row>
    <row r="753" spans="1:14" x14ac:dyDescent="0.3">
      <c r="A753">
        <v>753</v>
      </c>
      <c r="B753" s="1">
        <v>44672</v>
      </c>
      <c r="C753" t="s">
        <v>10</v>
      </c>
      <c r="D753" t="s">
        <v>34</v>
      </c>
      <c r="E753" t="s">
        <v>45</v>
      </c>
      <c r="F753">
        <v>-16</v>
      </c>
      <c r="G753" s="3">
        <v>0</v>
      </c>
      <c r="H753" s="3">
        <v>348.07</v>
      </c>
      <c r="I753" t="s">
        <v>10</v>
      </c>
      <c r="J753" t="s">
        <v>15</v>
      </c>
      <c r="K753" s="3">
        <f>IF(TablaDatosEmpresa[[#This Row],[Tipo_Movimiento]] = "Venta", -TablaDatosEmpresa[[#This Row],[Cantidad]] * TablaDatosEmpresa[[#This Row],[Precio_Venta_Unitario]], 0)</f>
        <v>5569.12</v>
      </c>
      <c r="L753" s="3">
        <f>AVERAGEIF(TablaDatosEmpresa[Nombre_Producto],TablaDatosEmpresa[[#This Row],[Nombre_Producto]],TablaDatosEmpresa[Costo_Unitario])</f>
        <v>81.910562499999997</v>
      </c>
      <c r="M753" s="3">
        <f>IF(TablaDatosEmpresa[[#This Row],[Tipo_Movimiento]] = "Venta", -TablaDatosEmpresa[[#This Row],[Cantidad]] * TablaDatosEmpresa[[#This Row],[CosteAdquisicionPromedio]], 0)</f>
        <v>1310.569</v>
      </c>
      <c r="N753" s="3">
        <f>TablaDatosEmpresa[[#This Row],[Ingresos]]-TablaDatosEmpresa[[#This Row],[Coste_Vemta]]</f>
        <v>4258.5509999999995</v>
      </c>
    </row>
    <row r="754" spans="1:14" x14ac:dyDescent="0.3">
      <c r="A754">
        <v>754</v>
      </c>
      <c r="B754" s="1">
        <v>44672</v>
      </c>
      <c r="C754" t="s">
        <v>10</v>
      </c>
      <c r="D754" t="s">
        <v>21</v>
      </c>
      <c r="E754" t="s">
        <v>22</v>
      </c>
      <c r="F754">
        <v>-17</v>
      </c>
      <c r="G754" s="3">
        <v>0</v>
      </c>
      <c r="H754" s="3">
        <v>60.18</v>
      </c>
      <c r="I754" t="s">
        <v>10</v>
      </c>
      <c r="J754" t="s">
        <v>23</v>
      </c>
      <c r="K754" s="3">
        <f>IF(TablaDatosEmpresa[[#This Row],[Tipo_Movimiento]] = "Venta", -TablaDatosEmpresa[[#This Row],[Cantidad]] * TablaDatosEmpresa[[#This Row],[Precio_Venta_Unitario]], 0)</f>
        <v>1023.06</v>
      </c>
      <c r="L754" s="3">
        <f>AVERAGEIF(TablaDatosEmpresa[Nombre_Producto],TablaDatosEmpresa[[#This Row],[Nombre_Producto]],TablaDatosEmpresa[Costo_Unitario])</f>
        <v>10.520482758620702</v>
      </c>
      <c r="M754" s="3">
        <f>IF(TablaDatosEmpresa[[#This Row],[Tipo_Movimiento]] = "Venta", -TablaDatosEmpresa[[#This Row],[Cantidad]] * TablaDatosEmpresa[[#This Row],[CosteAdquisicionPromedio]], 0)</f>
        <v>178.84820689655191</v>
      </c>
      <c r="N754" s="3">
        <f>TablaDatosEmpresa[[#This Row],[Ingresos]]-TablaDatosEmpresa[[#This Row],[Coste_Vemta]]</f>
        <v>844.21179310344803</v>
      </c>
    </row>
    <row r="755" spans="1:14" x14ac:dyDescent="0.3">
      <c r="A755">
        <v>755</v>
      </c>
      <c r="B755" s="1">
        <v>44672</v>
      </c>
      <c r="C755" t="s">
        <v>10</v>
      </c>
      <c r="D755" t="s">
        <v>14</v>
      </c>
      <c r="E755" t="s">
        <v>41</v>
      </c>
      <c r="F755">
        <v>-49</v>
      </c>
      <c r="G755" s="3">
        <v>0</v>
      </c>
      <c r="H755" s="3">
        <v>158.91</v>
      </c>
      <c r="I755" t="s">
        <v>10</v>
      </c>
      <c r="J755" t="s">
        <v>23</v>
      </c>
      <c r="K755" s="3">
        <f>IF(TablaDatosEmpresa[[#This Row],[Tipo_Movimiento]] = "Venta", -TablaDatosEmpresa[[#This Row],[Cantidad]] * TablaDatosEmpresa[[#This Row],[Precio_Venta_Unitario]], 0)</f>
        <v>7786.59</v>
      </c>
      <c r="L755" s="3">
        <f>AVERAGEIF(TablaDatosEmpresa[Nombre_Producto],TablaDatosEmpresa[[#This Row],[Nombre_Producto]],TablaDatosEmpresa[Costo_Unitario])</f>
        <v>38.917210440456756</v>
      </c>
      <c r="M755" s="3">
        <f>IF(TablaDatosEmpresa[[#This Row],[Tipo_Movimiento]] = "Venta", -TablaDatosEmpresa[[#This Row],[Cantidad]] * TablaDatosEmpresa[[#This Row],[CosteAdquisicionPromedio]], 0)</f>
        <v>1906.9433115823811</v>
      </c>
      <c r="N755" s="3">
        <f>TablaDatosEmpresa[[#This Row],[Ingresos]]-TablaDatosEmpresa[[#This Row],[Coste_Vemta]]</f>
        <v>5879.6466884176189</v>
      </c>
    </row>
    <row r="756" spans="1:14" x14ac:dyDescent="0.3">
      <c r="A756">
        <v>756</v>
      </c>
      <c r="B756" s="1">
        <v>44672</v>
      </c>
      <c r="C756" t="s">
        <v>16</v>
      </c>
      <c r="D756" t="s">
        <v>17</v>
      </c>
      <c r="E756" t="s">
        <v>42</v>
      </c>
      <c r="F756">
        <v>42</v>
      </c>
      <c r="G756" s="3">
        <v>450.02</v>
      </c>
      <c r="H756" s="3">
        <v>0</v>
      </c>
      <c r="I756" t="s">
        <v>46</v>
      </c>
      <c r="J756" t="s">
        <v>18</v>
      </c>
      <c r="K756" s="3">
        <f>IF(TablaDatosEmpresa[[#This Row],[Tipo_Movimiento]] = "Venta", -TablaDatosEmpresa[[#This Row],[Cantidad]] * TablaDatosEmpresa[[#This Row],[Precio_Venta_Unitario]], 0)</f>
        <v>0</v>
      </c>
      <c r="L756" s="3">
        <f>AVERAGEIF(TablaDatosEmpresa[Nombre_Producto],TablaDatosEmpresa[[#This Row],[Nombre_Producto]],TablaDatosEmpresa[Costo_Unitario])</f>
        <v>206.67616747181975</v>
      </c>
      <c r="M756" s="3">
        <f>IF(TablaDatosEmpresa[[#This Row],[Tipo_Movimiento]] = "Venta", -TablaDatosEmpresa[[#This Row],[Cantidad]] * TablaDatosEmpresa[[#This Row],[CosteAdquisicionPromedio]], 0)</f>
        <v>0</v>
      </c>
      <c r="N756" s="3">
        <f>TablaDatosEmpresa[[#This Row],[Ingresos]]-TablaDatosEmpresa[[#This Row],[Coste_Vemta]]</f>
        <v>0</v>
      </c>
    </row>
    <row r="757" spans="1:14" x14ac:dyDescent="0.3">
      <c r="A757">
        <v>757</v>
      </c>
      <c r="B757" s="1">
        <v>44673</v>
      </c>
      <c r="C757" t="s">
        <v>24</v>
      </c>
      <c r="D757" t="s">
        <v>11</v>
      </c>
      <c r="E757" t="s">
        <v>12</v>
      </c>
      <c r="F757">
        <v>59</v>
      </c>
      <c r="G757" s="3">
        <v>64.95</v>
      </c>
      <c r="H757" s="3">
        <v>0</v>
      </c>
      <c r="I757" t="s">
        <v>24</v>
      </c>
      <c r="J757" t="s">
        <v>28</v>
      </c>
      <c r="K757" s="3">
        <f>IF(TablaDatosEmpresa[[#This Row],[Tipo_Movimiento]] = "Venta", -TablaDatosEmpresa[[#This Row],[Cantidad]] * TablaDatosEmpresa[[#This Row],[Precio_Venta_Unitario]], 0)</f>
        <v>0</v>
      </c>
      <c r="L757" s="3">
        <f>AVERAGEIF(TablaDatosEmpresa[Nombre_Producto],TablaDatosEmpresa[[#This Row],[Nombre_Producto]],TablaDatosEmpresa[Costo_Unitario])</f>
        <v>28.701865793780652</v>
      </c>
      <c r="M757" s="3">
        <f>IF(TablaDatosEmpresa[[#This Row],[Tipo_Movimiento]] = "Venta", -TablaDatosEmpresa[[#This Row],[Cantidad]] * TablaDatosEmpresa[[#This Row],[CosteAdquisicionPromedio]], 0)</f>
        <v>0</v>
      </c>
      <c r="N757" s="3">
        <f>TablaDatosEmpresa[[#This Row],[Ingresos]]-TablaDatosEmpresa[[#This Row],[Coste_Vemta]]</f>
        <v>0</v>
      </c>
    </row>
    <row r="758" spans="1:14" x14ac:dyDescent="0.3">
      <c r="A758">
        <v>758</v>
      </c>
      <c r="B758" s="1">
        <v>44673</v>
      </c>
      <c r="C758" t="s">
        <v>24</v>
      </c>
      <c r="D758" t="s">
        <v>11</v>
      </c>
      <c r="E758" t="s">
        <v>12</v>
      </c>
      <c r="F758">
        <v>86</v>
      </c>
      <c r="G758" s="3">
        <v>66.430000000000007</v>
      </c>
      <c r="H758" s="3">
        <v>0</v>
      </c>
      <c r="I758" t="s">
        <v>24</v>
      </c>
      <c r="J758" t="s">
        <v>26</v>
      </c>
      <c r="K758" s="3">
        <f>IF(TablaDatosEmpresa[[#This Row],[Tipo_Movimiento]] = "Venta", -TablaDatosEmpresa[[#This Row],[Cantidad]] * TablaDatosEmpresa[[#This Row],[Precio_Venta_Unitario]], 0)</f>
        <v>0</v>
      </c>
      <c r="L758" s="3">
        <f>AVERAGEIF(TablaDatosEmpresa[Nombre_Producto],TablaDatosEmpresa[[#This Row],[Nombre_Producto]],TablaDatosEmpresa[Costo_Unitario])</f>
        <v>28.701865793780652</v>
      </c>
      <c r="M758" s="3">
        <f>IF(TablaDatosEmpresa[[#This Row],[Tipo_Movimiento]] = "Venta", -TablaDatosEmpresa[[#This Row],[Cantidad]] * TablaDatosEmpresa[[#This Row],[CosteAdquisicionPromedio]], 0)</f>
        <v>0</v>
      </c>
      <c r="N758" s="3">
        <f>TablaDatosEmpresa[[#This Row],[Ingresos]]-TablaDatosEmpresa[[#This Row],[Coste_Vemta]]</f>
        <v>0</v>
      </c>
    </row>
    <row r="759" spans="1:14" x14ac:dyDescent="0.3">
      <c r="A759">
        <v>759</v>
      </c>
      <c r="B759" s="1">
        <v>44673</v>
      </c>
      <c r="C759" t="s">
        <v>10</v>
      </c>
      <c r="D759" t="s">
        <v>19</v>
      </c>
      <c r="E759" t="s">
        <v>20</v>
      </c>
      <c r="F759">
        <v>-46</v>
      </c>
      <c r="G759" s="3">
        <v>0</v>
      </c>
      <c r="H759" s="3">
        <v>296.61</v>
      </c>
      <c r="I759" t="s">
        <v>10</v>
      </c>
      <c r="J759" t="s">
        <v>13</v>
      </c>
      <c r="K759" s="3">
        <f>IF(TablaDatosEmpresa[[#This Row],[Tipo_Movimiento]] = "Venta", -TablaDatosEmpresa[[#This Row],[Cantidad]] * TablaDatosEmpresa[[#This Row],[Precio_Venta_Unitario]], 0)</f>
        <v>13644.060000000001</v>
      </c>
      <c r="L759" s="3">
        <f>AVERAGEIF(TablaDatosEmpresa[Nombre_Producto],TablaDatosEmpresa[[#This Row],[Nombre_Producto]],TablaDatosEmpresa[Costo_Unitario])</f>
        <v>66.956770642201846</v>
      </c>
      <c r="M759" s="3">
        <f>IF(TablaDatosEmpresa[[#This Row],[Tipo_Movimiento]] = "Venta", -TablaDatosEmpresa[[#This Row],[Cantidad]] * TablaDatosEmpresa[[#This Row],[CosteAdquisicionPromedio]], 0)</f>
        <v>3080.0114495412849</v>
      </c>
      <c r="N759" s="3">
        <f>TablaDatosEmpresa[[#This Row],[Ingresos]]-TablaDatosEmpresa[[#This Row],[Coste_Vemta]]</f>
        <v>10564.048550458716</v>
      </c>
    </row>
    <row r="760" spans="1:14" x14ac:dyDescent="0.3">
      <c r="A760">
        <v>760</v>
      </c>
      <c r="B760" s="1">
        <v>44673</v>
      </c>
      <c r="C760" t="s">
        <v>10</v>
      </c>
      <c r="D760" t="s">
        <v>34</v>
      </c>
      <c r="E760" t="s">
        <v>45</v>
      </c>
      <c r="F760">
        <v>-36</v>
      </c>
      <c r="G760" s="3">
        <v>0</v>
      </c>
      <c r="H760" s="3">
        <v>347.74</v>
      </c>
      <c r="I760" t="s">
        <v>10</v>
      </c>
      <c r="J760" t="s">
        <v>23</v>
      </c>
      <c r="K760" s="3">
        <f>IF(TablaDatosEmpresa[[#This Row],[Tipo_Movimiento]] = "Venta", -TablaDatosEmpresa[[#This Row],[Cantidad]] * TablaDatosEmpresa[[#This Row],[Precio_Venta_Unitario]], 0)</f>
        <v>12518.64</v>
      </c>
      <c r="L760" s="3">
        <f>AVERAGEIF(TablaDatosEmpresa[Nombre_Producto],TablaDatosEmpresa[[#This Row],[Nombre_Producto]],TablaDatosEmpresa[Costo_Unitario])</f>
        <v>81.910562499999997</v>
      </c>
      <c r="M760" s="3">
        <f>IF(TablaDatosEmpresa[[#This Row],[Tipo_Movimiento]] = "Venta", -TablaDatosEmpresa[[#This Row],[Cantidad]] * TablaDatosEmpresa[[#This Row],[CosteAdquisicionPromedio]], 0)</f>
        <v>2948.7802499999998</v>
      </c>
      <c r="N760" s="3">
        <f>TablaDatosEmpresa[[#This Row],[Ingresos]]-TablaDatosEmpresa[[#This Row],[Coste_Vemta]]</f>
        <v>9569.8597499999996</v>
      </c>
    </row>
    <row r="761" spans="1:14" x14ac:dyDescent="0.3">
      <c r="A761">
        <v>761</v>
      </c>
      <c r="B761" s="1">
        <v>44673</v>
      </c>
      <c r="C761" t="s">
        <v>24</v>
      </c>
      <c r="D761" t="s">
        <v>34</v>
      </c>
      <c r="E761" t="s">
        <v>45</v>
      </c>
      <c r="F761">
        <v>73</v>
      </c>
      <c r="G761" s="3">
        <v>176.98</v>
      </c>
      <c r="H761" s="3">
        <v>0</v>
      </c>
      <c r="I761" t="s">
        <v>24</v>
      </c>
      <c r="J761" t="s">
        <v>37</v>
      </c>
      <c r="K761" s="3">
        <f>IF(TablaDatosEmpresa[[#This Row],[Tipo_Movimiento]] = "Venta", -TablaDatosEmpresa[[#This Row],[Cantidad]] * TablaDatosEmpresa[[#This Row],[Precio_Venta_Unitario]], 0)</f>
        <v>0</v>
      </c>
      <c r="L761" s="3">
        <f>AVERAGEIF(TablaDatosEmpresa[Nombre_Producto],TablaDatosEmpresa[[#This Row],[Nombre_Producto]],TablaDatosEmpresa[Costo_Unitario])</f>
        <v>81.910562499999997</v>
      </c>
      <c r="M761" s="3">
        <f>IF(TablaDatosEmpresa[[#This Row],[Tipo_Movimiento]] = "Venta", -TablaDatosEmpresa[[#This Row],[Cantidad]] * TablaDatosEmpresa[[#This Row],[CosteAdquisicionPromedio]], 0)</f>
        <v>0</v>
      </c>
      <c r="N761" s="3">
        <f>TablaDatosEmpresa[[#This Row],[Ingresos]]-TablaDatosEmpresa[[#This Row],[Coste_Vemta]]</f>
        <v>0</v>
      </c>
    </row>
    <row r="762" spans="1:14" x14ac:dyDescent="0.3">
      <c r="A762">
        <v>762</v>
      </c>
      <c r="B762" s="1">
        <v>44673</v>
      </c>
      <c r="C762" t="s">
        <v>10</v>
      </c>
      <c r="D762" t="s">
        <v>21</v>
      </c>
      <c r="E762" t="s">
        <v>22</v>
      </c>
      <c r="F762">
        <v>-19</v>
      </c>
      <c r="G762" s="3">
        <v>0</v>
      </c>
      <c r="H762" s="3">
        <v>60</v>
      </c>
      <c r="I762" t="s">
        <v>10</v>
      </c>
      <c r="J762" t="s">
        <v>23</v>
      </c>
      <c r="K762" s="3">
        <f>IF(TablaDatosEmpresa[[#This Row],[Tipo_Movimiento]] = "Venta", -TablaDatosEmpresa[[#This Row],[Cantidad]] * TablaDatosEmpresa[[#This Row],[Precio_Venta_Unitario]], 0)</f>
        <v>1140</v>
      </c>
      <c r="L762" s="3">
        <f>AVERAGEIF(TablaDatosEmpresa[Nombre_Producto],TablaDatosEmpresa[[#This Row],[Nombre_Producto]],TablaDatosEmpresa[Costo_Unitario])</f>
        <v>10.520482758620702</v>
      </c>
      <c r="M762" s="3">
        <f>IF(TablaDatosEmpresa[[#This Row],[Tipo_Movimiento]] = "Venta", -TablaDatosEmpresa[[#This Row],[Cantidad]] * TablaDatosEmpresa[[#This Row],[CosteAdquisicionPromedio]], 0)</f>
        <v>199.88917241379335</v>
      </c>
      <c r="N762" s="3">
        <f>TablaDatosEmpresa[[#This Row],[Ingresos]]-TablaDatosEmpresa[[#This Row],[Coste_Vemta]]</f>
        <v>940.1108275862066</v>
      </c>
    </row>
    <row r="763" spans="1:14" x14ac:dyDescent="0.3">
      <c r="A763">
        <v>763</v>
      </c>
      <c r="B763" s="1">
        <v>44673</v>
      </c>
      <c r="C763" t="s">
        <v>24</v>
      </c>
      <c r="D763" t="s">
        <v>14</v>
      </c>
      <c r="E763" t="s">
        <v>41</v>
      </c>
      <c r="F763">
        <v>124</v>
      </c>
      <c r="G763" s="3">
        <v>84.62</v>
      </c>
      <c r="H763" s="3">
        <v>0</v>
      </c>
      <c r="I763" t="s">
        <v>24</v>
      </c>
      <c r="J763" t="s">
        <v>37</v>
      </c>
      <c r="K763" s="3">
        <f>IF(TablaDatosEmpresa[[#This Row],[Tipo_Movimiento]] = "Venta", -TablaDatosEmpresa[[#This Row],[Cantidad]] * TablaDatosEmpresa[[#This Row],[Precio_Venta_Unitario]], 0)</f>
        <v>0</v>
      </c>
      <c r="L763" s="3">
        <f>AVERAGEIF(TablaDatosEmpresa[Nombre_Producto],TablaDatosEmpresa[[#This Row],[Nombre_Producto]],TablaDatosEmpresa[Costo_Unitario])</f>
        <v>38.917210440456756</v>
      </c>
      <c r="M763" s="3">
        <f>IF(TablaDatosEmpresa[[#This Row],[Tipo_Movimiento]] = "Venta", -TablaDatosEmpresa[[#This Row],[Cantidad]] * TablaDatosEmpresa[[#This Row],[CosteAdquisicionPromedio]], 0)</f>
        <v>0</v>
      </c>
      <c r="N763" s="3">
        <f>TablaDatosEmpresa[[#This Row],[Ingresos]]-TablaDatosEmpresa[[#This Row],[Coste_Vemta]]</f>
        <v>0</v>
      </c>
    </row>
    <row r="764" spans="1:14" x14ac:dyDescent="0.3">
      <c r="A764">
        <v>764</v>
      </c>
      <c r="B764" s="1">
        <v>44674</v>
      </c>
      <c r="C764" t="s">
        <v>10</v>
      </c>
      <c r="D764" t="s">
        <v>17</v>
      </c>
      <c r="E764" t="s">
        <v>42</v>
      </c>
      <c r="F764">
        <v>-6</v>
      </c>
      <c r="G764" s="3">
        <v>0</v>
      </c>
      <c r="H764" s="3">
        <v>900.45</v>
      </c>
      <c r="I764" t="s">
        <v>10</v>
      </c>
      <c r="J764" t="s">
        <v>23</v>
      </c>
      <c r="K764" s="3">
        <f>IF(TablaDatosEmpresa[[#This Row],[Tipo_Movimiento]] = "Venta", -TablaDatosEmpresa[[#This Row],[Cantidad]] * TablaDatosEmpresa[[#This Row],[Precio_Venta_Unitario]], 0)</f>
        <v>5402.7000000000007</v>
      </c>
      <c r="L764" s="3">
        <f>AVERAGEIF(TablaDatosEmpresa[Nombre_Producto],TablaDatosEmpresa[[#This Row],[Nombre_Producto]],TablaDatosEmpresa[Costo_Unitario])</f>
        <v>206.67616747181975</v>
      </c>
      <c r="M764" s="3">
        <f>IF(TablaDatosEmpresa[[#This Row],[Tipo_Movimiento]] = "Venta", -TablaDatosEmpresa[[#This Row],[Cantidad]] * TablaDatosEmpresa[[#This Row],[CosteAdquisicionPromedio]], 0)</f>
        <v>1240.0570048309185</v>
      </c>
      <c r="N764" s="3">
        <f>TablaDatosEmpresa[[#This Row],[Ingresos]]-TablaDatosEmpresa[[#This Row],[Coste_Vemta]]</f>
        <v>4162.6429951690825</v>
      </c>
    </row>
    <row r="765" spans="1:14" x14ac:dyDescent="0.3">
      <c r="A765">
        <v>765</v>
      </c>
      <c r="B765" s="1">
        <v>44674</v>
      </c>
      <c r="C765" t="s">
        <v>10</v>
      </c>
      <c r="D765" t="s">
        <v>14</v>
      </c>
      <c r="E765" t="s">
        <v>41</v>
      </c>
      <c r="F765">
        <v>-8</v>
      </c>
      <c r="G765" s="3">
        <v>0</v>
      </c>
      <c r="H765" s="3">
        <v>159.9</v>
      </c>
      <c r="I765" t="s">
        <v>10</v>
      </c>
      <c r="J765" t="s">
        <v>23</v>
      </c>
      <c r="K765" s="3">
        <f>IF(TablaDatosEmpresa[[#This Row],[Tipo_Movimiento]] = "Venta", -TablaDatosEmpresa[[#This Row],[Cantidad]] * TablaDatosEmpresa[[#This Row],[Precio_Venta_Unitario]], 0)</f>
        <v>1279.2</v>
      </c>
      <c r="L765" s="3">
        <f>AVERAGEIF(TablaDatosEmpresa[Nombre_Producto],TablaDatosEmpresa[[#This Row],[Nombre_Producto]],TablaDatosEmpresa[Costo_Unitario])</f>
        <v>38.917210440456756</v>
      </c>
      <c r="M765" s="3">
        <f>IF(TablaDatosEmpresa[[#This Row],[Tipo_Movimiento]] = "Venta", -TablaDatosEmpresa[[#This Row],[Cantidad]] * TablaDatosEmpresa[[#This Row],[CosteAdquisicionPromedio]], 0)</f>
        <v>311.33768352365405</v>
      </c>
      <c r="N765" s="3">
        <f>TablaDatosEmpresa[[#This Row],[Ingresos]]-TablaDatosEmpresa[[#This Row],[Coste_Vemta]]</f>
        <v>967.862316476346</v>
      </c>
    </row>
    <row r="766" spans="1:14" x14ac:dyDescent="0.3">
      <c r="A766">
        <v>766</v>
      </c>
      <c r="B766" s="1">
        <v>44674</v>
      </c>
      <c r="C766" t="s">
        <v>24</v>
      </c>
      <c r="D766" t="s">
        <v>25</v>
      </c>
      <c r="E766" t="s">
        <v>43</v>
      </c>
      <c r="F766">
        <v>282</v>
      </c>
      <c r="G766" s="3">
        <v>45.09</v>
      </c>
      <c r="H766" s="3">
        <v>0</v>
      </c>
      <c r="I766" t="s">
        <v>24</v>
      </c>
      <c r="J766" t="s">
        <v>28</v>
      </c>
      <c r="K766" s="3">
        <f>IF(TablaDatosEmpresa[[#This Row],[Tipo_Movimiento]] = "Venta", -TablaDatosEmpresa[[#This Row],[Cantidad]] * TablaDatosEmpresa[[#This Row],[Precio_Venta_Unitario]], 0)</f>
        <v>0</v>
      </c>
      <c r="L766" s="3">
        <f>AVERAGEIF(TablaDatosEmpresa[Nombre_Producto],TablaDatosEmpresa[[#This Row],[Nombre_Producto]],TablaDatosEmpresa[Costo_Unitario])</f>
        <v>18.458651685393257</v>
      </c>
      <c r="M766" s="3">
        <f>IF(TablaDatosEmpresa[[#This Row],[Tipo_Movimiento]] = "Venta", -TablaDatosEmpresa[[#This Row],[Cantidad]] * TablaDatosEmpresa[[#This Row],[CosteAdquisicionPromedio]], 0)</f>
        <v>0</v>
      </c>
      <c r="N766" s="3">
        <f>TablaDatosEmpresa[[#This Row],[Ingresos]]-TablaDatosEmpresa[[#This Row],[Coste_Vemta]]</f>
        <v>0</v>
      </c>
    </row>
    <row r="767" spans="1:14" x14ac:dyDescent="0.3">
      <c r="A767">
        <v>767</v>
      </c>
      <c r="B767" s="1">
        <v>44674</v>
      </c>
      <c r="C767" t="s">
        <v>10</v>
      </c>
      <c r="D767" t="s">
        <v>21</v>
      </c>
      <c r="E767" t="s">
        <v>22</v>
      </c>
      <c r="F767">
        <v>-24</v>
      </c>
      <c r="G767" s="3">
        <v>0</v>
      </c>
      <c r="H767" s="3">
        <v>60.15</v>
      </c>
      <c r="I767" t="s">
        <v>10</v>
      </c>
      <c r="J767" t="s">
        <v>13</v>
      </c>
      <c r="K767" s="3">
        <f>IF(TablaDatosEmpresa[[#This Row],[Tipo_Movimiento]] = "Venta", -TablaDatosEmpresa[[#This Row],[Cantidad]] * TablaDatosEmpresa[[#This Row],[Precio_Venta_Unitario]], 0)</f>
        <v>1443.6</v>
      </c>
      <c r="L767" s="3">
        <f>AVERAGEIF(TablaDatosEmpresa[Nombre_Producto],TablaDatosEmpresa[[#This Row],[Nombre_Producto]],TablaDatosEmpresa[Costo_Unitario])</f>
        <v>10.520482758620702</v>
      </c>
      <c r="M767" s="3">
        <f>IF(TablaDatosEmpresa[[#This Row],[Tipo_Movimiento]] = "Venta", -TablaDatosEmpresa[[#This Row],[Cantidad]] * TablaDatosEmpresa[[#This Row],[CosteAdquisicionPromedio]], 0)</f>
        <v>252.49158620689684</v>
      </c>
      <c r="N767" s="3">
        <f>TablaDatosEmpresa[[#This Row],[Ingresos]]-TablaDatosEmpresa[[#This Row],[Coste_Vemta]]</f>
        <v>1191.108413793103</v>
      </c>
    </row>
    <row r="768" spans="1:14" x14ac:dyDescent="0.3">
      <c r="A768">
        <v>768</v>
      </c>
      <c r="B768" s="1">
        <v>44674</v>
      </c>
      <c r="C768" t="s">
        <v>24</v>
      </c>
      <c r="D768" t="s">
        <v>11</v>
      </c>
      <c r="E768" t="s">
        <v>12</v>
      </c>
      <c r="F768">
        <v>200</v>
      </c>
      <c r="G768" s="3">
        <v>64.16</v>
      </c>
      <c r="H768" s="3">
        <v>0</v>
      </c>
      <c r="I768" t="s">
        <v>24</v>
      </c>
      <c r="J768" t="s">
        <v>36</v>
      </c>
      <c r="K768" s="3">
        <f>IF(TablaDatosEmpresa[[#This Row],[Tipo_Movimiento]] = "Venta", -TablaDatosEmpresa[[#This Row],[Cantidad]] * TablaDatosEmpresa[[#This Row],[Precio_Venta_Unitario]], 0)</f>
        <v>0</v>
      </c>
      <c r="L768" s="3">
        <f>AVERAGEIF(TablaDatosEmpresa[Nombre_Producto],TablaDatosEmpresa[[#This Row],[Nombre_Producto]],TablaDatosEmpresa[Costo_Unitario])</f>
        <v>28.701865793780652</v>
      </c>
      <c r="M768" s="3">
        <f>IF(TablaDatosEmpresa[[#This Row],[Tipo_Movimiento]] = "Venta", -TablaDatosEmpresa[[#This Row],[Cantidad]] * TablaDatosEmpresa[[#This Row],[CosteAdquisicionPromedio]], 0)</f>
        <v>0</v>
      </c>
      <c r="N768" s="3">
        <f>TablaDatosEmpresa[[#This Row],[Ingresos]]-TablaDatosEmpresa[[#This Row],[Coste_Vemta]]</f>
        <v>0</v>
      </c>
    </row>
    <row r="769" spans="1:14" x14ac:dyDescent="0.3">
      <c r="A769">
        <v>769</v>
      </c>
      <c r="B769" s="1">
        <v>44674</v>
      </c>
      <c r="C769" t="s">
        <v>16</v>
      </c>
      <c r="D769" t="s">
        <v>17</v>
      </c>
      <c r="E769" t="s">
        <v>42</v>
      </c>
      <c r="F769">
        <v>65</v>
      </c>
      <c r="G769" s="3">
        <v>448.7</v>
      </c>
      <c r="H769" s="3">
        <v>0</v>
      </c>
      <c r="I769" t="s">
        <v>46</v>
      </c>
      <c r="J769" t="s">
        <v>18</v>
      </c>
      <c r="K769" s="3">
        <f>IF(TablaDatosEmpresa[[#This Row],[Tipo_Movimiento]] = "Venta", -TablaDatosEmpresa[[#This Row],[Cantidad]] * TablaDatosEmpresa[[#This Row],[Precio_Venta_Unitario]], 0)</f>
        <v>0</v>
      </c>
      <c r="L769" s="3">
        <f>AVERAGEIF(TablaDatosEmpresa[Nombre_Producto],TablaDatosEmpresa[[#This Row],[Nombre_Producto]],TablaDatosEmpresa[Costo_Unitario])</f>
        <v>206.67616747181975</v>
      </c>
      <c r="M769" s="3">
        <f>IF(TablaDatosEmpresa[[#This Row],[Tipo_Movimiento]] = "Venta", -TablaDatosEmpresa[[#This Row],[Cantidad]] * TablaDatosEmpresa[[#This Row],[CosteAdquisicionPromedio]], 0)</f>
        <v>0</v>
      </c>
      <c r="N769" s="3">
        <f>TablaDatosEmpresa[[#This Row],[Ingresos]]-TablaDatosEmpresa[[#This Row],[Coste_Vemta]]</f>
        <v>0</v>
      </c>
    </row>
    <row r="770" spans="1:14" x14ac:dyDescent="0.3">
      <c r="A770">
        <v>770</v>
      </c>
      <c r="B770" s="1">
        <v>44674</v>
      </c>
      <c r="C770" t="s">
        <v>24</v>
      </c>
      <c r="D770" t="s">
        <v>29</v>
      </c>
      <c r="E770" t="s">
        <v>30</v>
      </c>
      <c r="F770">
        <v>175</v>
      </c>
      <c r="G770" s="3">
        <v>35.79</v>
      </c>
      <c r="H770" s="3">
        <v>0</v>
      </c>
      <c r="I770" t="s">
        <v>24</v>
      </c>
      <c r="J770" t="s">
        <v>36</v>
      </c>
      <c r="K770" s="3">
        <f>IF(TablaDatosEmpresa[[#This Row],[Tipo_Movimiento]] = "Venta", -TablaDatosEmpresa[[#This Row],[Cantidad]] * TablaDatosEmpresa[[#This Row],[Precio_Venta_Unitario]], 0)</f>
        <v>0</v>
      </c>
      <c r="L770" s="3">
        <f>AVERAGEIF(TablaDatosEmpresa[Nombre_Producto],TablaDatosEmpresa[[#This Row],[Nombre_Producto]],TablaDatosEmpresa[Costo_Unitario])</f>
        <v>15.49574137931034</v>
      </c>
      <c r="M770" s="3">
        <f>IF(TablaDatosEmpresa[[#This Row],[Tipo_Movimiento]] = "Venta", -TablaDatosEmpresa[[#This Row],[Cantidad]] * TablaDatosEmpresa[[#This Row],[CosteAdquisicionPromedio]], 0)</f>
        <v>0</v>
      </c>
      <c r="N770" s="3">
        <f>TablaDatosEmpresa[[#This Row],[Ingresos]]-TablaDatosEmpresa[[#This Row],[Coste_Vemta]]</f>
        <v>0</v>
      </c>
    </row>
    <row r="771" spans="1:14" x14ac:dyDescent="0.3">
      <c r="A771">
        <v>771</v>
      </c>
      <c r="B771" s="1">
        <v>44675</v>
      </c>
      <c r="C771" t="s">
        <v>24</v>
      </c>
      <c r="D771" t="s">
        <v>25</v>
      </c>
      <c r="E771" t="s">
        <v>43</v>
      </c>
      <c r="F771">
        <v>265</v>
      </c>
      <c r="G771" s="3">
        <v>45.68</v>
      </c>
      <c r="H771" s="3">
        <v>0</v>
      </c>
      <c r="I771" t="s">
        <v>24</v>
      </c>
      <c r="J771" t="s">
        <v>37</v>
      </c>
      <c r="K771" s="3">
        <f>IF(TablaDatosEmpresa[[#This Row],[Tipo_Movimiento]] = "Venta", -TablaDatosEmpresa[[#This Row],[Cantidad]] * TablaDatosEmpresa[[#This Row],[Precio_Venta_Unitario]], 0)</f>
        <v>0</v>
      </c>
      <c r="L771" s="3">
        <f>AVERAGEIF(TablaDatosEmpresa[Nombre_Producto],TablaDatosEmpresa[[#This Row],[Nombre_Producto]],TablaDatosEmpresa[Costo_Unitario])</f>
        <v>18.458651685393257</v>
      </c>
      <c r="M771" s="3">
        <f>IF(TablaDatosEmpresa[[#This Row],[Tipo_Movimiento]] = "Venta", -TablaDatosEmpresa[[#This Row],[Cantidad]] * TablaDatosEmpresa[[#This Row],[CosteAdquisicionPromedio]], 0)</f>
        <v>0</v>
      </c>
      <c r="N771" s="3">
        <f>TablaDatosEmpresa[[#This Row],[Ingresos]]-TablaDatosEmpresa[[#This Row],[Coste_Vemta]]</f>
        <v>0</v>
      </c>
    </row>
    <row r="772" spans="1:14" x14ac:dyDescent="0.3">
      <c r="A772">
        <v>772</v>
      </c>
      <c r="B772" s="1">
        <v>44675</v>
      </c>
      <c r="C772" t="s">
        <v>10</v>
      </c>
      <c r="D772" t="s">
        <v>27</v>
      </c>
      <c r="E772" t="s">
        <v>44</v>
      </c>
      <c r="F772">
        <v>-21</v>
      </c>
      <c r="G772" s="3">
        <v>0</v>
      </c>
      <c r="H772" s="3">
        <v>495.76</v>
      </c>
      <c r="I772" t="s">
        <v>10</v>
      </c>
      <c r="J772" t="s">
        <v>31</v>
      </c>
      <c r="K772" s="3">
        <f>IF(TablaDatosEmpresa[[#This Row],[Tipo_Movimiento]] = "Venta", -TablaDatosEmpresa[[#This Row],[Cantidad]] * TablaDatosEmpresa[[#This Row],[Precio_Venta_Unitario]], 0)</f>
        <v>10410.959999999999</v>
      </c>
      <c r="L772" s="3">
        <f>AVERAGEIF(TablaDatosEmpresa[Nombre_Producto],TablaDatosEmpresa[[#This Row],[Nombre_Producto]],TablaDatosEmpresa[Costo_Unitario])</f>
        <v>111.99406451612904</v>
      </c>
      <c r="M772" s="3">
        <f>IF(TablaDatosEmpresa[[#This Row],[Tipo_Movimiento]] = "Venta", -TablaDatosEmpresa[[#This Row],[Cantidad]] * TablaDatosEmpresa[[#This Row],[CosteAdquisicionPromedio]], 0)</f>
        <v>2351.8753548387099</v>
      </c>
      <c r="N772" s="3">
        <f>TablaDatosEmpresa[[#This Row],[Ingresos]]-TablaDatosEmpresa[[#This Row],[Coste_Vemta]]</f>
        <v>8059.0846451612888</v>
      </c>
    </row>
    <row r="773" spans="1:14" x14ac:dyDescent="0.3">
      <c r="A773">
        <v>773</v>
      </c>
      <c r="B773" s="1">
        <v>44675</v>
      </c>
      <c r="C773" t="s">
        <v>10</v>
      </c>
      <c r="D773" t="s">
        <v>25</v>
      </c>
      <c r="E773" t="s">
        <v>43</v>
      </c>
      <c r="F773">
        <v>-46</v>
      </c>
      <c r="G773" s="3">
        <v>0</v>
      </c>
      <c r="H773" s="3">
        <v>94.68</v>
      </c>
      <c r="I773" t="s">
        <v>10</v>
      </c>
      <c r="J773" t="s">
        <v>35</v>
      </c>
      <c r="K773" s="3">
        <f>IF(TablaDatosEmpresa[[#This Row],[Tipo_Movimiento]] = "Venta", -TablaDatosEmpresa[[#This Row],[Cantidad]] * TablaDatosEmpresa[[#This Row],[Precio_Venta_Unitario]], 0)</f>
        <v>4355.2800000000007</v>
      </c>
      <c r="L773" s="3">
        <f>AVERAGEIF(TablaDatosEmpresa[Nombre_Producto],TablaDatosEmpresa[[#This Row],[Nombre_Producto]],TablaDatosEmpresa[Costo_Unitario])</f>
        <v>18.458651685393257</v>
      </c>
      <c r="M773" s="3">
        <f>IF(TablaDatosEmpresa[[#This Row],[Tipo_Movimiento]] = "Venta", -TablaDatosEmpresa[[#This Row],[Cantidad]] * TablaDatosEmpresa[[#This Row],[CosteAdquisicionPromedio]], 0)</f>
        <v>849.09797752808981</v>
      </c>
      <c r="N773" s="3">
        <f>TablaDatosEmpresa[[#This Row],[Ingresos]]-TablaDatosEmpresa[[#This Row],[Coste_Vemta]]</f>
        <v>3506.1820224719108</v>
      </c>
    </row>
    <row r="774" spans="1:14" x14ac:dyDescent="0.3">
      <c r="A774">
        <v>774</v>
      </c>
      <c r="B774" s="1">
        <v>44675</v>
      </c>
      <c r="C774" t="s">
        <v>10</v>
      </c>
      <c r="D774" t="s">
        <v>34</v>
      </c>
      <c r="E774" t="s">
        <v>45</v>
      </c>
      <c r="F774">
        <v>-38</v>
      </c>
      <c r="G774" s="3">
        <v>0</v>
      </c>
      <c r="H774" s="3">
        <v>351.03</v>
      </c>
      <c r="I774" t="s">
        <v>10</v>
      </c>
      <c r="J774" t="s">
        <v>13</v>
      </c>
      <c r="K774" s="3">
        <f>IF(TablaDatosEmpresa[[#This Row],[Tipo_Movimiento]] = "Venta", -TablaDatosEmpresa[[#This Row],[Cantidad]] * TablaDatosEmpresa[[#This Row],[Precio_Venta_Unitario]], 0)</f>
        <v>13339.14</v>
      </c>
      <c r="L774" s="3">
        <f>AVERAGEIF(TablaDatosEmpresa[Nombre_Producto],TablaDatosEmpresa[[#This Row],[Nombre_Producto]],TablaDatosEmpresa[Costo_Unitario])</f>
        <v>81.910562499999997</v>
      </c>
      <c r="M774" s="3">
        <f>IF(TablaDatosEmpresa[[#This Row],[Tipo_Movimiento]] = "Venta", -TablaDatosEmpresa[[#This Row],[Cantidad]] * TablaDatosEmpresa[[#This Row],[CosteAdquisicionPromedio]], 0)</f>
        <v>3112.6013749999997</v>
      </c>
      <c r="N774" s="3">
        <f>TablaDatosEmpresa[[#This Row],[Ingresos]]-TablaDatosEmpresa[[#This Row],[Coste_Vemta]]</f>
        <v>10226.538624999999</v>
      </c>
    </row>
    <row r="775" spans="1:14" x14ac:dyDescent="0.3">
      <c r="A775">
        <v>775</v>
      </c>
      <c r="B775" s="1">
        <v>44675</v>
      </c>
      <c r="C775" t="s">
        <v>10</v>
      </c>
      <c r="D775" t="s">
        <v>21</v>
      </c>
      <c r="E775" t="s">
        <v>22</v>
      </c>
      <c r="F775">
        <v>-18</v>
      </c>
      <c r="G775" s="3">
        <v>0</v>
      </c>
      <c r="H775" s="3">
        <v>59.47</v>
      </c>
      <c r="I775" t="s">
        <v>10</v>
      </c>
      <c r="J775" t="s">
        <v>31</v>
      </c>
      <c r="K775" s="3">
        <f>IF(TablaDatosEmpresa[[#This Row],[Tipo_Movimiento]] = "Venta", -TablaDatosEmpresa[[#This Row],[Cantidad]] * TablaDatosEmpresa[[#This Row],[Precio_Venta_Unitario]], 0)</f>
        <v>1070.46</v>
      </c>
      <c r="L775" s="3">
        <f>AVERAGEIF(TablaDatosEmpresa[Nombre_Producto],TablaDatosEmpresa[[#This Row],[Nombre_Producto]],TablaDatosEmpresa[Costo_Unitario])</f>
        <v>10.520482758620702</v>
      </c>
      <c r="M775" s="3">
        <f>IF(TablaDatosEmpresa[[#This Row],[Tipo_Movimiento]] = "Venta", -TablaDatosEmpresa[[#This Row],[Cantidad]] * TablaDatosEmpresa[[#This Row],[CosteAdquisicionPromedio]], 0)</f>
        <v>189.36868965517263</v>
      </c>
      <c r="N775" s="3">
        <f>TablaDatosEmpresa[[#This Row],[Ingresos]]-TablaDatosEmpresa[[#This Row],[Coste_Vemta]]</f>
        <v>881.09131034482743</v>
      </c>
    </row>
    <row r="776" spans="1:14" x14ac:dyDescent="0.3">
      <c r="A776">
        <v>776</v>
      </c>
      <c r="B776" s="1">
        <v>44675</v>
      </c>
      <c r="C776" t="s">
        <v>10</v>
      </c>
      <c r="D776" t="s">
        <v>19</v>
      </c>
      <c r="E776" t="s">
        <v>20</v>
      </c>
      <c r="F776">
        <v>-34</v>
      </c>
      <c r="G776" s="3">
        <v>0</v>
      </c>
      <c r="H776" s="3">
        <v>301.54000000000002</v>
      </c>
      <c r="I776" t="s">
        <v>10</v>
      </c>
      <c r="J776" t="s">
        <v>23</v>
      </c>
      <c r="K776" s="3">
        <f>IF(TablaDatosEmpresa[[#This Row],[Tipo_Movimiento]] = "Venta", -TablaDatosEmpresa[[#This Row],[Cantidad]] * TablaDatosEmpresa[[#This Row],[Precio_Venta_Unitario]], 0)</f>
        <v>10252.36</v>
      </c>
      <c r="L776" s="3">
        <f>AVERAGEIF(TablaDatosEmpresa[Nombre_Producto],TablaDatosEmpresa[[#This Row],[Nombre_Producto]],TablaDatosEmpresa[Costo_Unitario])</f>
        <v>66.956770642201846</v>
      </c>
      <c r="M776" s="3">
        <f>IF(TablaDatosEmpresa[[#This Row],[Tipo_Movimiento]] = "Venta", -TablaDatosEmpresa[[#This Row],[Cantidad]] * TablaDatosEmpresa[[#This Row],[CosteAdquisicionPromedio]], 0)</f>
        <v>2276.530201834863</v>
      </c>
      <c r="N776" s="3">
        <f>TablaDatosEmpresa[[#This Row],[Ingresos]]-TablaDatosEmpresa[[#This Row],[Coste_Vemta]]</f>
        <v>7975.8297981651376</v>
      </c>
    </row>
    <row r="777" spans="1:14" x14ac:dyDescent="0.3">
      <c r="A777">
        <v>777</v>
      </c>
      <c r="B777" s="1">
        <v>44675</v>
      </c>
      <c r="C777" t="s">
        <v>10</v>
      </c>
      <c r="D777" t="s">
        <v>32</v>
      </c>
      <c r="E777" t="s">
        <v>33</v>
      </c>
      <c r="F777">
        <v>-5</v>
      </c>
      <c r="G777" s="3">
        <v>0</v>
      </c>
      <c r="H777" s="3">
        <v>218.01</v>
      </c>
      <c r="I777" t="s">
        <v>10</v>
      </c>
      <c r="J777" t="s">
        <v>35</v>
      </c>
      <c r="K777" s="3">
        <f>IF(TablaDatosEmpresa[[#This Row],[Tipo_Movimiento]] = "Venta", -TablaDatosEmpresa[[#This Row],[Cantidad]] * TablaDatosEmpresa[[#This Row],[Precio_Venta_Unitario]], 0)</f>
        <v>1090.05</v>
      </c>
      <c r="L777" s="3">
        <f>AVERAGEIF(TablaDatosEmpresa[Nombre_Producto],TablaDatosEmpresa[[#This Row],[Nombre_Producto]],TablaDatosEmpresa[Costo_Unitario])</f>
        <v>54.214840425531932</v>
      </c>
      <c r="M777" s="3">
        <f>IF(TablaDatosEmpresa[[#This Row],[Tipo_Movimiento]] = "Venta", -TablaDatosEmpresa[[#This Row],[Cantidad]] * TablaDatosEmpresa[[#This Row],[CosteAdquisicionPromedio]], 0)</f>
        <v>271.07420212765965</v>
      </c>
      <c r="N777" s="3">
        <f>TablaDatosEmpresa[[#This Row],[Ingresos]]-TablaDatosEmpresa[[#This Row],[Coste_Vemta]]</f>
        <v>818.97579787234031</v>
      </c>
    </row>
    <row r="778" spans="1:14" x14ac:dyDescent="0.3">
      <c r="A778">
        <v>778</v>
      </c>
      <c r="B778" s="1">
        <v>44676</v>
      </c>
      <c r="C778" t="s">
        <v>10</v>
      </c>
      <c r="D778" t="s">
        <v>14</v>
      </c>
      <c r="E778" t="s">
        <v>41</v>
      </c>
      <c r="F778">
        <v>-8</v>
      </c>
      <c r="G778" s="3">
        <v>0</v>
      </c>
      <c r="H778" s="3">
        <v>161.26</v>
      </c>
      <c r="I778" t="s">
        <v>10</v>
      </c>
      <c r="J778" t="s">
        <v>15</v>
      </c>
      <c r="K778" s="3">
        <f>IF(TablaDatosEmpresa[[#This Row],[Tipo_Movimiento]] = "Venta", -TablaDatosEmpresa[[#This Row],[Cantidad]] * TablaDatosEmpresa[[#This Row],[Precio_Venta_Unitario]], 0)</f>
        <v>1290.08</v>
      </c>
      <c r="L778" s="3">
        <f>AVERAGEIF(TablaDatosEmpresa[Nombre_Producto],TablaDatosEmpresa[[#This Row],[Nombre_Producto]],TablaDatosEmpresa[Costo_Unitario])</f>
        <v>38.917210440456756</v>
      </c>
      <c r="M778" s="3">
        <f>IF(TablaDatosEmpresa[[#This Row],[Tipo_Movimiento]] = "Venta", -TablaDatosEmpresa[[#This Row],[Cantidad]] * TablaDatosEmpresa[[#This Row],[CosteAdquisicionPromedio]], 0)</f>
        <v>311.33768352365405</v>
      </c>
      <c r="N778" s="3">
        <f>TablaDatosEmpresa[[#This Row],[Ingresos]]-TablaDatosEmpresa[[#This Row],[Coste_Vemta]]</f>
        <v>978.74231647634588</v>
      </c>
    </row>
    <row r="779" spans="1:14" x14ac:dyDescent="0.3">
      <c r="A779">
        <v>779</v>
      </c>
      <c r="B779" s="1">
        <v>44676</v>
      </c>
      <c r="C779" t="s">
        <v>10</v>
      </c>
      <c r="D779" t="s">
        <v>11</v>
      </c>
      <c r="E779" t="s">
        <v>12</v>
      </c>
      <c r="F779">
        <v>-48</v>
      </c>
      <c r="G779" s="3">
        <v>0</v>
      </c>
      <c r="H779" s="3">
        <v>130.18</v>
      </c>
      <c r="I779" t="s">
        <v>10</v>
      </c>
      <c r="J779" t="s">
        <v>31</v>
      </c>
      <c r="K779" s="3">
        <f>IF(TablaDatosEmpresa[[#This Row],[Tipo_Movimiento]] = "Venta", -TablaDatosEmpresa[[#This Row],[Cantidad]] * TablaDatosEmpresa[[#This Row],[Precio_Venta_Unitario]], 0)</f>
        <v>6248.64</v>
      </c>
      <c r="L779" s="3">
        <f>AVERAGEIF(TablaDatosEmpresa[Nombre_Producto],TablaDatosEmpresa[[#This Row],[Nombre_Producto]],TablaDatosEmpresa[Costo_Unitario])</f>
        <v>28.701865793780652</v>
      </c>
      <c r="M779" s="3">
        <f>IF(TablaDatosEmpresa[[#This Row],[Tipo_Movimiento]] = "Venta", -TablaDatosEmpresa[[#This Row],[Cantidad]] * TablaDatosEmpresa[[#This Row],[CosteAdquisicionPromedio]], 0)</f>
        <v>1377.6895581014712</v>
      </c>
      <c r="N779" s="3">
        <f>TablaDatosEmpresa[[#This Row],[Ingresos]]-TablaDatosEmpresa[[#This Row],[Coste_Vemta]]</f>
        <v>4870.9504418985289</v>
      </c>
    </row>
    <row r="780" spans="1:14" x14ac:dyDescent="0.3">
      <c r="A780">
        <v>780</v>
      </c>
      <c r="B780" s="1">
        <v>44676</v>
      </c>
      <c r="C780" t="s">
        <v>24</v>
      </c>
      <c r="D780" t="s">
        <v>25</v>
      </c>
      <c r="E780" t="s">
        <v>43</v>
      </c>
      <c r="F780">
        <v>102</v>
      </c>
      <c r="G780" s="3">
        <v>45.47</v>
      </c>
      <c r="H780" s="3">
        <v>0</v>
      </c>
      <c r="I780" t="s">
        <v>24</v>
      </c>
      <c r="J780" t="s">
        <v>37</v>
      </c>
      <c r="K780" s="3">
        <f>IF(TablaDatosEmpresa[[#This Row],[Tipo_Movimiento]] = "Venta", -TablaDatosEmpresa[[#This Row],[Cantidad]] * TablaDatosEmpresa[[#This Row],[Precio_Venta_Unitario]], 0)</f>
        <v>0</v>
      </c>
      <c r="L780" s="3">
        <f>AVERAGEIF(TablaDatosEmpresa[Nombre_Producto],TablaDatosEmpresa[[#This Row],[Nombre_Producto]],TablaDatosEmpresa[Costo_Unitario])</f>
        <v>18.458651685393257</v>
      </c>
      <c r="M780" s="3">
        <f>IF(TablaDatosEmpresa[[#This Row],[Tipo_Movimiento]] = "Venta", -TablaDatosEmpresa[[#This Row],[Cantidad]] * TablaDatosEmpresa[[#This Row],[CosteAdquisicionPromedio]], 0)</f>
        <v>0</v>
      </c>
      <c r="N780" s="3">
        <f>TablaDatosEmpresa[[#This Row],[Ingresos]]-TablaDatosEmpresa[[#This Row],[Coste_Vemta]]</f>
        <v>0</v>
      </c>
    </row>
    <row r="781" spans="1:14" x14ac:dyDescent="0.3">
      <c r="A781">
        <v>781</v>
      </c>
      <c r="B781" s="1">
        <v>44676</v>
      </c>
      <c r="C781" t="s">
        <v>16</v>
      </c>
      <c r="D781" t="s">
        <v>17</v>
      </c>
      <c r="E781" t="s">
        <v>42</v>
      </c>
      <c r="F781">
        <v>26</v>
      </c>
      <c r="G781" s="3">
        <v>441.68</v>
      </c>
      <c r="H781" s="3">
        <v>0</v>
      </c>
      <c r="I781" t="s">
        <v>46</v>
      </c>
      <c r="J781" t="s">
        <v>18</v>
      </c>
      <c r="K781" s="3">
        <f>IF(TablaDatosEmpresa[[#This Row],[Tipo_Movimiento]] = "Venta", -TablaDatosEmpresa[[#This Row],[Cantidad]] * TablaDatosEmpresa[[#This Row],[Precio_Venta_Unitario]], 0)</f>
        <v>0</v>
      </c>
      <c r="L781" s="3">
        <f>AVERAGEIF(TablaDatosEmpresa[Nombre_Producto],TablaDatosEmpresa[[#This Row],[Nombre_Producto]],TablaDatosEmpresa[Costo_Unitario])</f>
        <v>206.67616747181975</v>
      </c>
      <c r="M781" s="3">
        <f>IF(TablaDatosEmpresa[[#This Row],[Tipo_Movimiento]] = "Venta", -TablaDatosEmpresa[[#This Row],[Cantidad]] * TablaDatosEmpresa[[#This Row],[CosteAdquisicionPromedio]], 0)</f>
        <v>0</v>
      </c>
      <c r="N781" s="3">
        <f>TablaDatosEmpresa[[#This Row],[Ingresos]]-TablaDatosEmpresa[[#This Row],[Coste_Vemta]]</f>
        <v>0</v>
      </c>
    </row>
    <row r="782" spans="1:14" x14ac:dyDescent="0.3">
      <c r="A782">
        <v>782</v>
      </c>
      <c r="B782" s="1">
        <v>44676</v>
      </c>
      <c r="C782" t="s">
        <v>10</v>
      </c>
      <c r="D782" t="s">
        <v>11</v>
      </c>
      <c r="E782" t="s">
        <v>12</v>
      </c>
      <c r="F782">
        <v>-41</v>
      </c>
      <c r="G782" s="3">
        <v>0</v>
      </c>
      <c r="H782" s="3">
        <v>129.66999999999999</v>
      </c>
      <c r="I782" t="s">
        <v>10</v>
      </c>
      <c r="J782" t="s">
        <v>35</v>
      </c>
      <c r="K782" s="3">
        <f>IF(TablaDatosEmpresa[[#This Row],[Tipo_Movimiento]] = "Venta", -TablaDatosEmpresa[[#This Row],[Cantidad]] * TablaDatosEmpresa[[#This Row],[Precio_Venta_Unitario]], 0)</f>
        <v>5316.4699999999993</v>
      </c>
      <c r="L782" s="3">
        <f>AVERAGEIF(TablaDatosEmpresa[Nombre_Producto],TablaDatosEmpresa[[#This Row],[Nombre_Producto]],TablaDatosEmpresa[Costo_Unitario])</f>
        <v>28.701865793780652</v>
      </c>
      <c r="M782" s="3">
        <f>IF(TablaDatosEmpresa[[#This Row],[Tipo_Movimiento]] = "Venta", -TablaDatosEmpresa[[#This Row],[Cantidad]] * TablaDatosEmpresa[[#This Row],[CosteAdquisicionPromedio]], 0)</f>
        <v>1176.7764975450068</v>
      </c>
      <c r="N782" s="3">
        <f>TablaDatosEmpresa[[#This Row],[Ingresos]]-TablaDatosEmpresa[[#This Row],[Coste_Vemta]]</f>
        <v>4139.693502454993</v>
      </c>
    </row>
    <row r="783" spans="1:14" x14ac:dyDescent="0.3">
      <c r="A783">
        <v>783</v>
      </c>
      <c r="B783" s="1">
        <v>44676</v>
      </c>
      <c r="C783" t="s">
        <v>24</v>
      </c>
      <c r="D783" t="s">
        <v>11</v>
      </c>
      <c r="E783" t="s">
        <v>12</v>
      </c>
      <c r="F783">
        <v>260</v>
      </c>
      <c r="G783" s="3">
        <v>65.14</v>
      </c>
      <c r="H783" s="3">
        <v>0</v>
      </c>
      <c r="I783" t="s">
        <v>24</v>
      </c>
      <c r="J783" t="s">
        <v>28</v>
      </c>
      <c r="K783" s="3">
        <f>IF(TablaDatosEmpresa[[#This Row],[Tipo_Movimiento]] = "Venta", -TablaDatosEmpresa[[#This Row],[Cantidad]] * TablaDatosEmpresa[[#This Row],[Precio_Venta_Unitario]], 0)</f>
        <v>0</v>
      </c>
      <c r="L783" s="3">
        <f>AVERAGEIF(TablaDatosEmpresa[Nombre_Producto],TablaDatosEmpresa[[#This Row],[Nombre_Producto]],TablaDatosEmpresa[Costo_Unitario])</f>
        <v>28.701865793780652</v>
      </c>
      <c r="M783" s="3">
        <f>IF(TablaDatosEmpresa[[#This Row],[Tipo_Movimiento]] = "Venta", -TablaDatosEmpresa[[#This Row],[Cantidad]] * TablaDatosEmpresa[[#This Row],[CosteAdquisicionPromedio]], 0)</f>
        <v>0</v>
      </c>
      <c r="N783" s="3">
        <f>TablaDatosEmpresa[[#This Row],[Ingresos]]-TablaDatosEmpresa[[#This Row],[Coste_Vemta]]</f>
        <v>0</v>
      </c>
    </row>
    <row r="784" spans="1:14" x14ac:dyDescent="0.3">
      <c r="A784">
        <v>784</v>
      </c>
      <c r="B784" s="1">
        <v>44676</v>
      </c>
      <c r="C784" t="s">
        <v>10</v>
      </c>
      <c r="D784" t="s">
        <v>32</v>
      </c>
      <c r="E784" t="s">
        <v>33</v>
      </c>
      <c r="F784">
        <v>-16</v>
      </c>
      <c r="G784" s="3">
        <v>0</v>
      </c>
      <c r="H784" s="3">
        <v>219.07</v>
      </c>
      <c r="I784" t="s">
        <v>10</v>
      </c>
      <c r="J784" t="s">
        <v>35</v>
      </c>
      <c r="K784" s="3">
        <f>IF(TablaDatosEmpresa[[#This Row],[Tipo_Movimiento]] = "Venta", -TablaDatosEmpresa[[#This Row],[Cantidad]] * TablaDatosEmpresa[[#This Row],[Precio_Venta_Unitario]], 0)</f>
        <v>3505.12</v>
      </c>
      <c r="L784" s="3">
        <f>AVERAGEIF(TablaDatosEmpresa[Nombre_Producto],TablaDatosEmpresa[[#This Row],[Nombre_Producto]],TablaDatosEmpresa[Costo_Unitario])</f>
        <v>54.214840425531932</v>
      </c>
      <c r="M784" s="3">
        <f>IF(TablaDatosEmpresa[[#This Row],[Tipo_Movimiento]] = "Venta", -TablaDatosEmpresa[[#This Row],[Cantidad]] * TablaDatosEmpresa[[#This Row],[CosteAdquisicionPromedio]], 0)</f>
        <v>867.43744680851091</v>
      </c>
      <c r="N784" s="3">
        <f>TablaDatosEmpresa[[#This Row],[Ingresos]]-TablaDatosEmpresa[[#This Row],[Coste_Vemta]]</f>
        <v>2637.6825531914892</v>
      </c>
    </row>
    <row r="785" spans="1:14" x14ac:dyDescent="0.3">
      <c r="A785">
        <v>785</v>
      </c>
      <c r="B785" s="1">
        <v>44677</v>
      </c>
      <c r="C785" t="s">
        <v>24</v>
      </c>
      <c r="D785" t="s">
        <v>29</v>
      </c>
      <c r="E785" t="s">
        <v>30</v>
      </c>
      <c r="F785">
        <v>156</v>
      </c>
      <c r="G785" s="3">
        <v>35.94</v>
      </c>
      <c r="H785" s="3">
        <v>0</v>
      </c>
      <c r="I785" t="s">
        <v>24</v>
      </c>
      <c r="J785" t="s">
        <v>37</v>
      </c>
      <c r="K785" s="3">
        <f>IF(TablaDatosEmpresa[[#This Row],[Tipo_Movimiento]] = "Venta", -TablaDatosEmpresa[[#This Row],[Cantidad]] * TablaDatosEmpresa[[#This Row],[Precio_Venta_Unitario]], 0)</f>
        <v>0</v>
      </c>
      <c r="L785" s="3">
        <f>AVERAGEIF(TablaDatosEmpresa[Nombre_Producto],TablaDatosEmpresa[[#This Row],[Nombre_Producto]],TablaDatosEmpresa[Costo_Unitario])</f>
        <v>15.49574137931034</v>
      </c>
      <c r="M785" s="3">
        <f>IF(TablaDatosEmpresa[[#This Row],[Tipo_Movimiento]] = "Venta", -TablaDatosEmpresa[[#This Row],[Cantidad]] * TablaDatosEmpresa[[#This Row],[CosteAdquisicionPromedio]], 0)</f>
        <v>0</v>
      </c>
      <c r="N785" s="3">
        <f>TablaDatosEmpresa[[#This Row],[Ingresos]]-TablaDatosEmpresa[[#This Row],[Coste_Vemta]]</f>
        <v>0</v>
      </c>
    </row>
    <row r="786" spans="1:14" x14ac:dyDescent="0.3">
      <c r="A786">
        <v>786</v>
      </c>
      <c r="B786" s="1">
        <v>44677</v>
      </c>
      <c r="C786" t="s">
        <v>16</v>
      </c>
      <c r="D786" t="s">
        <v>27</v>
      </c>
      <c r="E786" t="s">
        <v>44</v>
      </c>
      <c r="F786">
        <v>85</v>
      </c>
      <c r="G786" s="3">
        <v>246.8</v>
      </c>
      <c r="H786" s="3">
        <v>0</v>
      </c>
      <c r="I786" t="s">
        <v>46</v>
      </c>
      <c r="J786" t="s">
        <v>18</v>
      </c>
      <c r="K786" s="3">
        <f>IF(TablaDatosEmpresa[[#This Row],[Tipo_Movimiento]] = "Venta", -TablaDatosEmpresa[[#This Row],[Cantidad]] * TablaDatosEmpresa[[#This Row],[Precio_Venta_Unitario]], 0)</f>
        <v>0</v>
      </c>
      <c r="L786" s="3">
        <f>AVERAGEIF(TablaDatosEmpresa[Nombre_Producto],TablaDatosEmpresa[[#This Row],[Nombre_Producto]],TablaDatosEmpresa[Costo_Unitario])</f>
        <v>111.99406451612904</v>
      </c>
      <c r="M786" s="3">
        <f>IF(TablaDatosEmpresa[[#This Row],[Tipo_Movimiento]] = "Venta", -TablaDatosEmpresa[[#This Row],[Cantidad]] * TablaDatosEmpresa[[#This Row],[CosteAdquisicionPromedio]], 0)</f>
        <v>0</v>
      </c>
      <c r="N786" s="3">
        <f>TablaDatosEmpresa[[#This Row],[Ingresos]]-TablaDatosEmpresa[[#This Row],[Coste_Vemta]]</f>
        <v>0</v>
      </c>
    </row>
    <row r="787" spans="1:14" x14ac:dyDescent="0.3">
      <c r="A787">
        <v>787</v>
      </c>
      <c r="B787" s="1">
        <v>44677</v>
      </c>
      <c r="C787" t="s">
        <v>10</v>
      </c>
      <c r="D787" t="s">
        <v>11</v>
      </c>
      <c r="E787" t="s">
        <v>12</v>
      </c>
      <c r="F787">
        <v>-41</v>
      </c>
      <c r="G787" s="3">
        <v>0</v>
      </c>
      <c r="H787" s="3">
        <v>130.51</v>
      </c>
      <c r="I787" t="s">
        <v>10</v>
      </c>
      <c r="J787" t="s">
        <v>35</v>
      </c>
      <c r="K787" s="3">
        <f>IF(TablaDatosEmpresa[[#This Row],[Tipo_Movimiento]] = "Venta", -TablaDatosEmpresa[[#This Row],[Cantidad]] * TablaDatosEmpresa[[#This Row],[Precio_Venta_Unitario]], 0)</f>
        <v>5350.91</v>
      </c>
      <c r="L787" s="3">
        <f>AVERAGEIF(TablaDatosEmpresa[Nombre_Producto],TablaDatosEmpresa[[#This Row],[Nombre_Producto]],TablaDatosEmpresa[Costo_Unitario])</f>
        <v>28.701865793780652</v>
      </c>
      <c r="M787" s="3">
        <f>IF(TablaDatosEmpresa[[#This Row],[Tipo_Movimiento]] = "Venta", -TablaDatosEmpresa[[#This Row],[Cantidad]] * TablaDatosEmpresa[[#This Row],[CosteAdquisicionPromedio]], 0)</f>
        <v>1176.7764975450068</v>
      </c>
      <c r="N787" s="3">
        <f>TablaDatosEmpresa[[#This Row],[Ingresos]]-TablaDatosEmpresa[[#This Row],[Coste_Vemta]]</f>
        <v>4174.1335024549935</v>
      </c>
    </row>
    <row r="788" spans="1:14" x14ac:dyDescent="0.3">
      <c r="A788">
        <v>788</v>
      </c>
      <c r="B788" s="1">
        <v>44677</v>
      </c>
      <c r="C788" t="s">
        <v>10</v>
      </c>
      <c r="D788" t="s">
        <v>19</v>
      </c>
      <c r="E788" t="s">
        <v>20</v>
      </c>
      <c r="F788">
        <v>-25</v>
      </c>
      <c r="G788" s="3">
        <v>0</v>
      </c>
      <c r="H788" s="3">
        <v>301.89999999999998</v>
      </c>
      <c r="I788" t="s">
        <v>10</v>
      </c>
      <c r="J788" t="s">
        <v>15</v>
      </c>
      <c r="K788" s="3">
        <f>IF(TablaDatosEmpresa[[#This Row],[Tipo_Movimiento]] = "Venta", -TablaDatosEmpresa[[#This Row],[Cantidad]] * TablaDatosEmpresa[[#This Row],[Precio_Venta_Unitario]], 0)</f>
        <v>7547.4999999999991</v>
      </c>
      <c r="L788" s="3">
        <f>AVERAGEIF(TablaDatosEmpresa[Nombre_Producto],TablaDatosEmpresa[[#This Row],[Nombre_Producto]],TablaDatosEmpresa[Costo_Unitario])</f>
        <v>66.956770642201846</v>
      </c>
      <c r="M788" s="3">
        <f>IF(TablaDatosEmpresa[[#This Row],[Tipo_Movimiento]] = "Venta", -TablaDatosEmpresa[[#This Row],[Cantidad]] * TablaDatosEmpresa[[#This Row],[CosteAdquisicionPromedio]], 0)</f>
        <v>1673.9192660550461</v>
      </c>
      <c r="N788" s="3">
        <f>TablaDatosEmpresa[[#This Row],[Ingresos]]-TablaDatosEmpresa[[#This Row],[Coste_Vemta]]</f>
        <v>5873.580733944953</v>
      </c>
    </row>
    <row r="789" spans="1:14" x14ac:dyDescent="0.3">
      <c r="A789">
        <v>789</v>
      </c>
      <c r="B789" s="1">
        <v>44677</v>
      </c>
      <c r="C789" t="s">
        <v>24</v>
      </c>
      <c r="D789" t="s">
        <v>14</v>
      </c>
      <c r="E789" t="s">
        <v>41</v>
      </c>
      <c r="F789">
        <v>212</v>
      </c>
      <c r="G789" s="3">
        <v>85.89</v>
      </c>
      <c r="H789" s="3">
        <v>0</v>
      </c>
      <c r="I789" t="s">
        <v>24</v>
      </c>
      <c r="J789" t="s">
        <v>28</v>
      </c>
      <c r="K789" s="3">
        <f>IF(TablaDatosEmpresa[[#This Row],[Tipo_Movimiento]] = "Venta", -TablaDatosEmpresa[[#This Row],[Cantidad]] * TablaDatosEmpresa[[#This Row],[Precio_Venta_Unitario]], 0)</f>
        <v>0</v>
      </c>
      <c r="L789" s="3">
        <f>AVERAGEIF(TablaDatosEmpresa[Nombre_Producto],TablaDatosEmpresa[[#This Row],[Nombre_Producto]],TablaDatosEmpresa[Costo_Unitario])</f>
        <v>38.917210440456756</v>
      </c>
      <c r="M789" s="3">
        <f>IF(TablaDatosEmpresa[[#This Row],[Tipo_Movimiento]] = "Venta", -TablaDatosEmpresa[[#This Row],[Cantidad]] * TablaDatosEmpresa[[#This Row],[CosteAdquisicionPromedio]], 0)</f>
        <v>0</v>
      </c>
      <c r="N789" s="3">
        <f>TablaDatosEmpresa[[#This Row],[Ingresos]]-TablaDatosEmpresa[[#This Row],[Coste_Vemta]]</f>
        <v>0</v>
      </c>
    </row>
    <row r="790" spans="1:14" x14ac:dyDescent="0.3">
      <c r="A790">
        <v>790</v>
      </c>
      <c r="B790" s="1">
        <v>44677</v>
      </c>
      <c r="C790" t="s">
        <v>24</v>
      </c>
      <c r="D790" t="s">
        <v>14</v>
      </c>
      <c r="E790" t="s">
        <v>41</v>
      </c>
      <c r="F790">
        <v>162</v>
      </c>
      <c r="G790" s="3">
        <v>87.11</v>
      </c>
      <c r="H790" s="3">
        <v>0</v>
      </c>
      <c r="I790" t="s">
        <v>24</v>
      </c>
      <c r="J790" t="s">
        <v>28</v>
      </c>
      <c r="K790" s="3">
        <f>IF(TablaDatosEmpresa[[#This Row],[Tipo_Movimiento]] = "Venta", -TablaDatosEmpresa[[#This Row],[Cantidad]] * TablaDatosEmpresa[[#This Row],[Precio_Venta_Unitario]], 0)</f>
        <v>0</v>
      </c>
      <c r="L790" s="3">
        <f>AVERAGEIF(TablaDatosEmpresa[Nombre_Producto],TablaDatosEmpresa[[#This Row],[Nombre_Producto]],TablaDatosEmpresa[Costo_Unitario])</f>
        <v>38.917210440456756</v>
      </c>
      <c r="M790" s="3">
        <f>IF(TablaDatosEmpresa[[#This Row],[Tipo_Movimiento]] = "Venta", -TablaDatosEmpresa[[#This Row],[Cantidad]] * TablaDatosEmpresa[[#This Row],[CosteAdquisicionPromedio]], 0)</f>
        <v>0</v>
      </c>
      <c r="N790" s="3">
        <f>TablaDatosEmpresa[[#This Row],[Ingresos]]-TablaDatosEmpresa[[#This Row],[Coste_Vemta]]</f>
        <v>0</v>
      </c>
    </row>
    <row r="791" spans="1:14" x14ac:dyDescent="0.3">
      <c r="A791">
        <v>791</v>
      </c>
      <c r="B791" s="1">
        <v>44678</v>
      </c>
      <c r="C791" t="s">
        <v>24</v>
      </c>
      <c r="D791" t="s">
        <v>14</v>
      </c>
      <c r="E791" t="s">
        <v>41</v>
      </c>
      <c r="F791">
        <v>203</v>
      </c>
      <c r="G791" s="3">
        <v>85.38</v>
      </c>
      <c r="H791" s="3">
        <v>0</v>
      </c>
      <c r="I791" t="s">
        <v>24</v>
      </c>
      <c r="J791" t="s">
        <v>36</v>
      </c>
      <c r="K791" s="3">
        <f>IF(TablaDatosEmpresa[[#This Row],[Tipo_Movimiento]] = "Venta", -TablaDatosEmpresa[[#This Row],[Cantidad]] * TablaDatosEmpresa[[#This Row],[Precio_Venta_Unitario]], 0)</f>
        <v>0</v>
      </c>
      <c r="L791" s="3">
        <f>AVERAGEIF(TablaDatosEmpresa[Nombre_Producto],TablaDatosEmpresa[[#This Row],[Nombre_Producto]],TablaDatosEmpresa[Costo_Unitario])</f>
        <v>38.917210440456756</v>
      </c>
      <c r="M791" s="3">
        <f>IF(TablaDatosEmpresa[[#This Row],[Tipo_Movimiento]] = "Venta", -TablaDatosEmpresa[[#This Row],[Cantidad]] * TablaDatosEmpresa[[#This Row],[CosteAdquisicionPromedio]], 0)</f>
        <v>0</v>
      </c>
      <c r="N791" s="3">
        <f>TablaDatosEmpresa[[#This Row],[Ingresos]]-TablaDatosEmpresa[[#This Row],[Coste_Vemta]]</f>
        <v>0</v>
      </c>
    </row>
    <row r="792" spans="1:14" x14ac:dyDescent="0.3">
      <c r="A792">
        <v>792</v>
      </c>
      <c r="B792" s="1">
        <v>44678</v>
      </c>
      <c r="C792" t="s">
        <v>24</v>
      </c>
      <c r="D792" t="s">
        <v>25</v>
      </c>
      <c r="E792" t="s">
        <v>43</v>
      </c>
      <c r="F792">
        <v>121</v>
      </c>
      <c r="G792" s="3">
        <v>45.44</v>
      </c>
      <c r="H792" s="3">
        <v>0</v>
      </c>
      <c r="I792" t="s">
        <v>24</v>
      </c>
      <c r="J792" t="s">
        <v>26</v>
      </c>
      <c r="K792" s="3">
        <f>IF(TablaDatosEmpresa[[#This Row],[Tipo_Movimiento]] = "Venta", -TablaDatosEmpresa[[#This Row],[Cantidad]] * TablaDatosEmpresa[[#This Row],[Precio_Venta_Unitario]], 0)</f>
        <v>0</v>
      </c>
      <c r="L792" s="3">
        <f>AVERAGEIF(TablaDatosEmpresa[Nombre_Producto],TablaDatosEmpresa[[#This Row],[Nombre_Producto]],TablaDatosEmpresa[Costo_Unitario])</f>
        <v>18.458651685393257</v>
      </c>
      <c r="M792" s="3">
        <f>IF(TablaDatosEmpresa[[#This Row],[Tipo_Movimiento]] = "Venta", -TablaDatosEmpresa[[#This Row],[Cantidad]] * TablaDatosEmpresa[[#This Row],[CosteAdquisicionPromedio]], 0)</f>
        <v>0</v>
      </c>
      <c r="N792" s="3">
        <f>TablaDatosEmpresa[[#This Row],[Ingresos]]-TablaDatosEmpresa[[#This Row],[Coste_Vemta]]</f>
        <v>0</v>
      </c>
    </row>
    <row r="793" spans="1:14" x14ac:dyDescent="0.3">
      <c r="A793">
        <v>793</v>
      </c>
      <c r="B793" s="1">
        <v>44678</v>
      </c>
      <c r="C793" t="s">
        <v>10</v>
      </c>
      <c r="D793" t="s">
        <v>21</v>
      </c>
      <c r="E793" t="s">
        <v>22</v>
      </c>
      <c r="F793">
        <v>-25</v>
      </c>
      <c r="G793" s="3">
        <v>0</v>
      </c>
      <c r="H793" s="3">
        <v>60.25</v>
      </c>
      <c r="I793" t="s">
        <v>10</v>
      </c>
      <c r="J793" t="s">
        <v>35</v>
      </c>
      <c r="K793" s="3">
        <f>IF(TablaDatosEmpresa[[#This Row],[Tipo_Movimiento]] = "Venta", -TablaDatosEmpresa[[#This Row],[Cantidad]] * TablaDatosEmpresa[[#This Row],[Precio_Venta_Unitario]], 0)</f>
        <v>1506.25</v>
      </c>
      <c r="L793" s="3">
        <f>AVERAGEIF(TablaDatosEmpresa[Nombre_Producto],TablaDatosEmpresa[[#This Row],[Nombre_Producto]],TablaDatosEmpresa[Costo_Unitario])</f>
        <v>10.520482758620702</v>
      </c>
      <c r="M793" s="3">
        <f>IF(TablaDatosEmpresa[[#This Row],[Tipo_Movimiento]] = "Venta", -TablaDatosEmpresa[[#This Row],[Cantidad]] * TablaDatosEmpresa[[#This Row],[CosteAdquisicionPromedio]], 0)</f>
        <v>263.01206896551753</v>
      </c>
      <c r="N793" s="3">
        <f>TablaDatosEmpresa[[#This Row],[Ingresos]]-TablaDatosEmpresa[[#This Row],[Coste_Vemta]]</f>
        <v>1243.2379310344825</v>
      </c>
    </row>
    <row r="794" spans="1:14" x14ac:dyDescent="0.3">
      <c r="A794">
        <v>794</v>
      </c>
      <c r="B794" s="1">
        <v>44678</v>
      </c>
      <c r="C794" t="s">
        <v>16</v>
      </c>
      <c r="D794" t="s">
        <v>17</v>
      </c>
      <c r="E794" t="s">
        <v>42</v>
      </c>
      <c r="F794">
        <v>34</v>
      </c>
      <c r="G794" s="3">
        <v>445.1</v>
      </c>
      <c r="H794" s="3">
        <v>0</v>
      </c>
      <c r="I794" t="s">
        <v>46</v>
      </c>
      <c r="J794" t="s">
        <v>18</v>
      </c>
      <c r="K794" s="3">
        <f>IF(TablaDatosEmpresa[[#This Row],[Tipo_Movimiento]] = "Venta", -TablaDatosEmpresa[[#This Row],[Cantidad]] * TablaDatosEmpresa[[#This Row],[Precio_Venta_Unitario]], 0)</f>
        <v>0</v>
      </c>
      <c r="L794" s="3">
        <f>AVERAGEIF(TablaDatosEmpresa[Nombre_Producto],TablaDatosEmpresa[[#This Row],[Nombre_Producto]],TablaDatosEmpresa[Costo_Unitario])</f>
        <v>206.67616747181975</v>
      </c>
      <c r="M794" s="3">
        <f>IF(TablaDatosEmpresa[[#This Row],[Tipo_Movimiento]] = "Venta", -TablaDatosEmpresa[[#This Row],[Cantidad]] * TablaDatosEmpresa[[#This Row],[CosteAdquisicionPromedio]], 0)</f>
        <v>0</v>
      </c>
      <c r="N794" s="3">
        <f>TablaDatosEmpresa[[#This Row],[Ingresos]]-TablaDatosEmpresa[[#This Row],[Coste_Vemta]]</f>
        <v>0</v>
      </c>
    </row>
    <row r="795" spans="1:14" x14ac:dyDescent="0.3">
      <c r="A795">
        <v>795</v>
      </c>
      <c r="B795" s="1">
        <v>44678</v>
      </c>
      <c r="C795" t="s">
        <v>10</v>
      </c>
      <c r="D795" t="s">
        <v>21</v>
      </c>
      <c r="E795" t="s">
        <v>22</v>
      </c>
      <c r="F795">
        <v>-6</v>
      </c>
      <c r="G795" s="3">
        <v>0</v>
      </c>
      <c r="H795" s="3">
        <v>60.11</v>
      </c>
      <c r="I795" t="s">
        <v>10</v>
      </c>
      <c r="J795" t="s">
        <v>13</v>
      </c>
      <c r="K795" s="3">
        <f>IF(TablaDatosEmpresa[[#This Row],[Tipo_Movimiento]] = "Venta", -TablaDatosEmpresa[[#This Row],[Cantidad]] * TablaDatosEmpresa[[#This Row],[Precio_Venta_Unitario]], 0)</f>
        <v>360.65999999999997</v>
      </c>
      <c r="L795" s="3">
        <f>AVERAGEIF(TablaDatosEmpresa[Nombre_Producto],TablaDatosEmpresa[[#This Row],[Nombre_Producto]],TablaDatosEmpresa[Costo_Unitario])</f>
        <v>10.520482758620702</v>
      </c>
      <c r="M795" s="3">
        <f>IF(TablaDatosEmpresa[[#This Row],[Tipo_Movimiento]] = "Venta", -TablaDatosEmpresa[[#This Row],[Cantidad]] * TablaDatosEmpresa[[#This Row],[CosteAdquisicionPromedio]], 0)</f>
        <v>63.12289655172421</v>
      </c>
      <c r="N795" s="3">
        <f>TablaDatosEmpresa[[#This Row],[Ingresos]]-TablaDatosEmpresa[[#This Row],[Coste_Vemta]]</f>
        <v>297.53710344827573</v>
      </c>
    </row>
    <row r="796" spans="1:14" x14ac:dyDescent="0.3">
      <c r="A796">
        <v>796</v>
      </c>
      <c r="B796" s="1">
        <v>44678</v>
      </c>
      <c r="C796" t="s">
        <v>10</v>
      </c>
      <c r="D796" t="s">
        <v>27</v>
      </c>
      <c r="E796" t="s">
        <v>44</v>
      </c>
      <c r="F796">
        <v>-43</v>
      </c>
      <c r="G796" s="3">
        <v>0</v>
      </c>
      <c r="H796" s="3">
        <v>501.74</v>
      </c>
      <c r="I796" t="s">
        <v>10</v>
      </c>
      <c r="J796" t="s">
        <v>15</v>
      </c>
      <c r="K796" s="3">
        <f>IF(TablaDatosEmpresa[[#This Row],[Tipo_Movimiento]] = "Venta", -TablaDatosEmpresa[[#This Row],[Cantidad]] * TablaDatosEmpresa[[#This Row],[Precio_Venta_Unitario]], 0)</f>
        <v>21574.82</v>
      </c>
      <c r="L796" s="3">
        <f>AVERAGEIF(TablaDatosEmpresa[Nombre_Producto],TablaDatosEmpresa[[#This Row],[Nombre_Producto]],TablaDatosEmpresa[Costo_Unitario])</f>
        <v>111.99406451612904</v>
      </c>
      <c r="M796" s="3">
        <f>IF(TablaDatosEmpresa[[#This Row],[Tipo_Movimiento]] = "Venta", -TablaDatosEmpresa[[#This Row],[Cantidad]] * TablaDatosEmpresa[[#This Row],[CosteAdquisicionPromedio]], 0)</f>
        <v>4815.7447741935484</v>
      </c>
      <c r="N796" s="3">
        <f>TablaDatosEmpresa[[#This Row],[Ingresos]]-TablaDatosEmpresa[[#This Row],[Coste_Vemta]]</f>
        <v>16759.075225806453</v>
      </c>
    </row>
    <row r="797" spans="1:14" x14ac:dyDescent="0.3">
      <c r="A797">
        <v>797</v>
      </c>
      <c r="B797" s="1">
        <v>44678</v>
      </c>
      <c r="C797" t="s">
        <v>10</v>
      </c>
      <c r="D797" t="s">
        <v>19</v>
      </c>
      <c r="E797" t="s">
        <v>20</v>
      </c>
      <c r="F797">
        <v>-19</v>
      </c>
      <c r="G797" s="3">
        <v>0</v>
      </c>
      <c r="H797" s="3">
        <v>301</v>
      </c>
      <c r="I797" t="s">
        <v>10</v>
      </c>
      <c r="J797" t="s">
        <v>13</v>
      </c>
      <c r="K797" s="3">
        <f>IF(TablaDatosEmpresa[[#This Row],[Tipo_Movimiento]] = "Venta", -TablaDatosEmpresa[[#This Row],[Cantidad]] * TablaDatosEmpresa[[#This Row],[Precio_Venta_Unitario]], 0)</f>
        <v>5719</v>
      </c>
      <c r="L797" s="3">
        <f>AVERAGEIF(TablaDatosEmpresa[Nombre_Producto],TablaDatosEmpresa[[#This Row],[Nombre_Producto]],TablaDatosEmpresa[Costo_Unitario])</f>
        <v>66.956770642201846</v>
      </c>
      <c r="M797" s="3">
        <f>IF(TablaDatosEmpresa[[#This Row],[Tipo_Movimiento]] = "Venta", -TablaDatosEmpresa[[#This Row],[Cantidad]] * TablaDatosEmpresa[[#This Row],[CosteAdquisicionPromedio]], 0)</f>
        <v>1272.1786422018351</v>
      </c>
      <c r="N797" s="3">
        <f>TablaDatosEmpresa[[#This Row],[Ingresos]]-TablaDatosEmpresa[[#This Row],[Coste_Vemta]]</f>
        <v>4446.8213577981651</v>
      </c>
    </row>
    <row r="798" spans="1:14" x14ac:dyDescent="0.3">
      <c r="A798">
        <v>798</v>
      </c>
      <c r="B798" s="1">
        <v>44679</v>
      </c>
      <c r="C798" t="s">
        <v>10</v>
      </c>
      <c r="D798" t="s">
        <v>19</v>
      </c>
      <c r="E798" t="s">
        <v>20</v>
      </c>
      <c r="F798">
        <v>-33</v>
      </c>
      <c r="G798" s="3">
        <v>0</v>
      </c>
      <c r="H798" s="3">
        <v>300.92</v>
      </c>
      <c r="I798" t="s">
        <v>10</v>
      </c>
      <c r="J798" t="s">
        <v>31</v>
      </c>
      <c r="K798" s="3">
        <f>IF(TablaDatosEmpresa[[#This Row],[Tipo_Movimiento]] = "Venta", -TablaDatosEmpresa[[#This Row],[Cantidad]] * TablaDatosEmpresa[[#This Row],[Precio_Venta_Unitario]], 0)</f>
        <v>9930.36</v>
      </c>
      <c r="L798" s="3">
        <f>AVERAGEIF(TablaDatosEmpresa[Nombre_Producto],TablaDatosEmpresa[[#This Row],[Nombre_Producto]],TablaDatosEmpresa[Costo_Unitario])</f>
        <v>66.956770642201846</v>
      </c>
      <c r="M798" s="3">
        <f>IF(TablaDatosEmpresa[[#This Row],[Tipo_Movimiento]] = "Venta", -TablaDatosEmpresa[[#This Row],[Cantidad]] * TablaDatosEmpresa[[#This Row],[CosteAdquisicionPromedio]], 0)</f>
        <v>2209.5734311926608</v>
      </c>
      <c r="N798" s="3">
        <f>TablaDatosEmpresa[[#This Row],[Ingresos]]-TablaDatosEmpresa[[#This Row],[Coste_Vemta]]</f>
        <v>7720.7865688073398</v>
      </c>
    </row>
    <row r="799" spans="1:14" x14ac:dyDescent="0.3">
      <c r="A799">
        <v>799</v>
      </c>
      <c r="B799" s="1">
        <v>44679</v>
      </c>
      <c r="C799" t="s">
        <v>10</v>
      </c>
      <c r="D799" t="s">
        <v>34</v>
      </c>
      <c r="E799" t="s">
        <v>45</v>
      </c>
      <c r="F799">
        <v>-25</v>
      </c>
      <c r="G799" s="3">
        <v>0</v>
      </c>
      <c r="H799" s="3">
        <v>348.47</v>
      </c>
      <c r="I799" t="s">
        <v>10</v>
      </c>
      <c r="J799" t="s">
        <v>23</v>
      </c>
      <c r="K799" s="3">
        <f>IF(TablaDatosEmpresa[[#This Row],[Tipo_Movimiento]] = "Venta", -TablaDatosEmpresa[[#This Row],[Cantidad]] * TablaDatosEmpresa[[#This Row],[Precio_Venta_Unitario]], 0)</f>
        <v>8711.75</v>
      </c>
      <c r="L799" s="3">
        <f>AVERAGEIF(TablaDatosEmpresa[Nombre_Producto],TablaDatosEmpresa[[#This Row],[Nombre_Producto]],TablaDatosEmpresa[Costo_Unitario])</f>
        <v>81.910562499999997</v>
      </c>
      <c r="M799" s="3">
        <f>IF(TablaDatosEmpresa[[#This Row],[Tipo_Movimiento]] = "Venta", -TablaDatosEmpresa[[#This Row],[Cantidad]] * TablaDatosEmpresa[[#This Row],[CosteAdquisicionPromedio]], 0)</f>
        <v>2047.7640624999999</v>
      </c>
      <c r="N799" s="3">
        <f>TablaDatosEmpresa[[#This Row],[Ingresos]]-TablaDatosEmpresa[[#This Row],[Coste_Vemta]]</f>
        <v>6663.9859374999996</v>
      </c>
    </row>
    <row r="800" spans="1:14" x14ac:dyDescent="0.3">
      <c r="A800">
        <v>800</v>
      </c>
      <c r="B800" s="1">
        <v>44679</v>
      </c>
      <c r="C800" t="s">
        <v>24</v>
      </c>
      <c r="D800" t="s">
        <v>25</v>
      </c>
      <c r="E800" t="s">
        <v>43</v>
      </c>
      <c r="F800">
        <v>183</v>
      </c>
      <c r="G800" s="3">
        <v>45.72</v>
      </c>
      <c r="H800" s="3">
        <v>0</v>
      </c>
      <c r="I800" t="s">
        <v>24</v>
      </c>
      <c r="J800" t="s">
        <v>37</v>
      </c>
      <c r="K800" s="3">
        <f>IF(TablaDatosEmpresa[[#This Row],[Tipo_Movimiento]] = "Venta", -TablaDatosEmpresa[[#This Row],[Cantidad]] * TablaDatosEmpresa[[#This Row],[Precio_Venta_Unitario]], 0)</f>
        <v>0</v>
      </c>
      <c r="L800" s="3">
        <f>AVERAGEIF(TablaDatosEmpresa[Nombre_Producto],TablaDatosEmpresa[[#This Row],[Nombre_Producto]],TablaDatosEmpresa[Costo_Unitario])</f>
        <v>18.458651685393257</v>
      </c>
      <c r="M800" s="3">
        <f>IF(TablaDatosEmpresa[[#This Row],[Tipo_Movimiento]] = "Venta", -TablaDatosEmpresa[[#This Row],[Cantidad]] * TablaDatosEmpresa[[#This Row],[CosteAdquisicionPromedio]], 0)</f>
        <v>0</v>
      </c>
      <c r="N800" s="3">
        <f>TablaDatosEmpresa[[#This Row],[Ingresos]]-TablaDatosEmpresa[[#This Row],[Coste_Vemta]]</f>
        <v>0</v>
      </c>
    </row>
    <row r="801" spans="1:14" x14ac:dyDescent="0.3">
      <c r="A801">
        <v>801</v>
      </c>
      <c r="B801" s="1">
        <v>44679</v>
      </c>
      <c r="C801" t="s">
        <v>24</v>
      </c>
      <c r="D801" t="s">
        <v>29</v>
      </c>
      <c r="E801" t="s">
        <v>30</v>
      </c>
      <c r="F801">
        <v>181</v>
      </c>
      <c r="G801" s="3">
        <v>35.799999999999997</v>
      </c>
      <c r="H801" s="3">
        <v>0</v>
      </c>
      <c r="I801" t="s">
        <v>24</v>
      </c>
      <c r="J801" t="s">
        <v>36</v>
      </c>
      <c r="K801" s="3">
        <f>IF(TablaDatosEmpresa[[#This Row],[Tipo_Movimiento]] = "Venta", -TablaDatosEmpresa[[#This Row],[Cantidad]] * TablaDatosEmpresa[[#This Row],[Precio_Venta_Unitario]], 0)</f>
        <v>0</v>
      </c>
      <c r="L801" s="3">
        <f>AVERAGEIF(TablaDatosEmpresa[Nombre_Producto],TablaDatosEmpresa[[#This Row],[Nombre_Producto]],TablaDatosEmpresa[Costo_Unitario])</f>
        <v>15.49574137931034</v>
      </c>
      <c r="M801" s="3">
        <f>IF(TablaDatosEmpresa[[#This Row],[Tipo_Movimiento]] = "Venta", -TablaDatosEmpresa[[#This Row],[Cantidad]] * TablaDatosEmpresa[[#This Row],[CosteAdquisicionPromedio]], 0)</f>
        <v>0</v>
      </c>
      <c r="N801" s="3">
        <f>TablaDatosEmpresa[[#This Row],[Ingresos]]-TablaDatosEmpresa[[#This Row],[Coste_Vemta]]</f>
        <v>0</v>
      </c>
    </row>
    <row r="802" spans="1:14" x14ac:dyDescent="0.3">
      <c r="A802">
        <v>802</v>
      </c>
      <c r="B802" s="1">
        <v>44679</v>
      </c>
      <c r="C802" t="s">
        <v>10</v>
      </c>
      <c r="D802" t="s">
        <v>34</v>
      </c>
      <c r="E802" t="s">
        <v>45</v>
      </c>
      <c r="F802">
        <v>-32</v>
      </c>
      <c r="G802" s="3">
        <v>0</v>
      </c>
      <c r="H802" s="3">
        <v>349.57</v>
      </c>
      <c r="I802" t="s">
        <v>10</v>
      </c>
      <c r="J802" t="s">
        <v>15</v>
      </c>
      <c r="K802" s="3">
        <f>IF(TablaDatosEmpresa[[#This Row],[Tipo_Movimiento]] = "Venta", -TablaDatosEmpresa[[#This Row],[Cantidad]] * TablaDatosEmpresa[[#This Row],[Precio_Venta_Unitario]], 0)</f>
        <v>11186.24</v>
      </c>
      <c r="L802" s="3">
        <f>AVERAGEIF(TablaDatosEmpresa[Nombre_Producto],TablaDatosEmpresa[[#This Row],[Nombre_Producto]],TablaDatosEmpresa[Costo_Unitario])</f>
        <v>81.910562499999997</v>
      </c>
      <c r="M802" s="3">
        <f>IF(TablaDatosEmpresa[[#This Row],[Tipo_Movimiento]] = "Venta", -TablaDatosEmpresa[[#This Row],[Cantidad]] * TablaDatosEmpresa[[#This Row],[CosteAdquisicionPromedio]], 0)</f>
        <v>2621.1379999999999</v>
      </c>
      <c r="N802" s="3">
        <f>TablaDatosEmpresa[[#This Row],[Ingresos]]-TablaDatosEmpresa[[#This Row],[Coste_Vemta]]</f>
        <v>8565.101999999999</v>
      </c>
    </row>
    <row r="803" spans="1:14" x14ac:dyDescent="0.3">
      <c r="A803">
        <v>803</v>
      </c>
      <c r="B803" s="1">
        <v>44679</v>
      </c>
      <c r="C803" t="s">
        <v>24</v>
      </c>
      <c r="D803" t="s">
        <v>21</v>
      </c>
      <c r="E803" t="s">
        <v>22</v>
      </c>
      <c r="F803">
        <v>93</v>
      </c>
      <c r="G803" s="3">
        <v>25.34</v>
      </c>
      <c r="H803" s="3">
        <v>0</v>
      </c>
      <c r="I803" t="s">
        <v>24</v>
      </c>
      <c r="J803" t="s">
        <v>37</v>
      </c>
      <c r="K803" s="3">
        <f>IF(TablaDatosEmpresa[[#This Row],[Tipo_Movimiento]] = "Venta", -TablaDatosEmpresa[[#This Row],[Cantidad]] * TablaDatosEmpresa[[#This Row],[Precio_Venta_Unitario]], 0)</f>
        <v>0</v>
      </c>
      <c r="L803" s="3">
        <f>AVERAGEIF(TablaDatosEmpresa[Nombre_Producto],TablaDatosEmpresa[[#This Row],[Nombre_Producto]],TablaDatosEmpresa[Costo_Unitario])</f>
        <v>10.520482758620702</v>
      </c>
      <c r="M803" s="3">
        <f>IF(TablaDatosEmpresa[[#This Row],[Tipo_Movimiento]] = "Venta", -TablaDatosEmpresa[[#This Row],[Cantidad]] * TablaDatosEmpresa[[#This Row],[CosteAdquisicionPromedio]], 0)</f>
        <v>0</v>
      </c>
      <c r="N803" s="3">
        <f>TablaDatosEmpresa[[#This Row],[Ingresos]]-TablaDatosEmpresa[[#This Row],[Coste_Vemta]]</f>
        <v>0</v>
      </c>
    </row>
    <row r="804" spans="1:14" x14ac:dyDescent="0.3">
      <c r="A804">
        <v>804</v>
      </c>
      <c r="B804" s="1">
        <v>44679</v>
      </c>
      <c r="C804" t="s">
        <v>16</v>
      </c>
      <c r="D804" t="s">
        <v>19</v>
      </c>
      <c r="E804" t="s">
        <v>20</v>
      </c>
      <c r="F804">
        <v>29</v>
      </c>
      <c r="G804" s="3">
        <v>149.66999999999999</v>
      </c>
      <c r="H804" s="3">
        <v>0</v>
      </c>
      <c r="I804" t="s">
        <v>46</v>
      </c>
      <c r="J804" t="s">
        <v>18</v>
      </c>
      <c r="K804" s="3">
        <f>IF(TablaDatosEmpresa[[#This Row],[Tipo_Movimiento]] = "Venta", -TablaDatosEmpresa[[#This Row],[Cantidad]] * TablaDatosEmpresa[[#This Row],[Precio_Venta_Unitario]], 0)</f>
        <v>0</v>
      </c>
      <c r="L804" s="3">
        <f>AVERAGEIF(TablaDatosEmpresa[Nombre_Producto],TablaDatosEmpresa[[#This Row],[Nombre_Producto]],TablaDatosEmpresa[Costo_Unitario])</f>
        <v>66.956770642201846</v>
      </c>
      <c r="M804" s="3">
        <f>IF(TablaDatosEmpresa[[#This Row],[Tipo_Movimiento]] = "Venta", -TablaDatosEmpresa[[#This Row],[Cantidad]] * TablaDatosEmpresa[[#This Row],[CosteAdquisicionPromedio]], 0)</f>
        <v>0</v>
      </c>
      <c r="N804" s="3">
        <f>TablaDatosEmpresa[[#This Row],[Ingresos]]-TablaDatosEmpresa[[#This Row],[Coste_Vemta]]</f>
        <v>0</v>
      </c>
    </row>
    <row r="805" spans="1:14" x14ac:dyDescent="0.3">
      <c r="A805">
        <v>805</v>
      </c>
      <c r="B805" s="1">
        <v>44680</v>
      </c>
      <c r="C805" t="s">
        <v>24</v>
      </c>
      <c r="D805" t="s">
        <v>25</v>
      </c>
      <c r="E805" t="s">
        <v>43</v>
      </c>
      <c r="F805">
        <v>227</v>
      </c>
      <c r="G805" s="3">
        <v>45.03</v>
      </c>
      <c r="H805" s="3">
        <v>0</v>
      </c>
      <c r="I805" t="s">
        <v>24</v>
      </c>
      <c r="J805" t="s">
        <v>36</v>
      </c>
      <c r="K805" s="3">
        <f>IF(TablaDatosEmpresa[[#This Row],[Tipo_Movimiento]] = "Venta", -TablaDatosEmpresa[[#This Row],[Cantidad]] * TablaDatosEmpresa[[#This Row],[Precio_Venta_Unitario]], 0)</f>
        <v>0</v>
      </c>
      <c r="L805" s="3">
        <f>AVERAGEIF(TablaDatosEmpresa[Nombre_Producto],TablaDatosEmpresa[[#This Row],[Nombre_Producto]],TablaDatosEmpresa[Costo_Unitario])</f>
        <v>18.458651685393257</v>
      </c>
      <c r="M805" s="3">
        <f>IF(TablaDatosEmpresa[[#This Row],[Tipo_Movimiento]] = "Venta", -TablaDatosEmpresa[[#This Row],[Cantidad]] * TablaDatosEmpresa[[#This Row],[CosteAdquisicionPromedio]], 0)</f>
        <v>0</v>
      </c>
      <c r="N805" s="3">
        <f>TablaDatosEmpresa[[#This Row],[Ingresos]]-TablaDatosEmpresa[[#This Row],[Coste_Vemta]]</f>
        <v>0</v>
      </c>
    </row>
    <row r="806" spans="1:14" x14ac:dyDescent="0.3">
      <c r="A806">
        <v>806</v>
      </c>
      <c r="B806" s="1">
        <v>44680</v>
      </c>
      <c r="C806" t="s">
        <v>10</v>
      </c>
      <c r="D806" t="s">
        <v>14</v>
      </c>
      <c r="E806" t="s">
        <v>41</v>
      </c>
      <c r="F806">
        <v>-27</v>
      </c>
      <c r="G806" s="3">
        <v>0</v>
      </c>
      <c r="H806" s="3">
        <v>160.18</v>
      </c>
      <c r="I806" t="s">
        <v>10</v>
      </c>
      <c r="J806" t="s">
        <v>13</v>
      </c>
      <c r="K806" s="3">
        <f>IF(TablaDatosEmpresa[[#This Row],[Tipo_Movimiento]] = "Venta", -TablaDatosEmpresa[[#This Row],[Cantidad]] * TablaDatosEmpresa[[#This Row],[Precio_Venta_Unitario]], 0)</f>
        <v>4324.8600000000006</v>
      </c>
      <c r="L806" s="3">
        <f>AVERAGEIF(TablaDatosEmpresa[Nombre_Producto],TablaDatosEmpresa[[#This Row],[Nombre_Producto]],TablaDatosEmpresa[Costo_Unitario])</f>
        <v>38.917210440456756</v>
      </c>
      <c r="M806" s="3">
        <f>IF(TablaDatosEmpresa[[#This Row],[Tipo_Movimiento]] = "Venta", -TablaDatosEmpresa[[#This Row],[Cantidad]] * TablaDatosEmpresa[[#This Row],[CosteAdquisicionPromedio]], 0)</f>
        <v>1050.7646818923324</v>
      </c>
      <c r="N806" s="3">
        <f>TablaDatosEmpresa[[#This Row],[Ingresos]]-TablaDatosEmpresa[[#This Row],[Coste_Vemta]]</f>
        <v>3274.0953181076684</v>
      </c>
    </row>
    <row r="807" spans="1:14" x14ac:dyDescent="0.3">
      <c r="A807">
        <v>807</v>
      </c>
      <c r="B807" s="1">
        <v>44680</v>
      </c>
      <c r="C807" t="s">
        <v>10</v>
      </c>
      <c r="D807" t="s">
        <v>11</v>
      </c>
      <c r="E807" t="s">
        <v>12</v>
      </c>
      <c r="F807">
        <v>-12</v>
      </c>
      <c r="G807" s="3">
        <v>0</v>
      </c>
      <c r="H807" s="3">
        <v>129.32</v>
      </c>
      <c r="I807" t="s">
        <v>10</v>
      </c>
      <c r="J807" t="s">
        <v>15</v>
      </c>
      <c r="K807" s="3">
        <f>IF(TablaDatosEmpresa[[#This Row],[Tipo_Movimiento]] = "Venta", -TablaDatosEmpresa[[#This Row],[Cantidad]] * TablaDatosEmpresa[[#This Row],[Precio_Venta_Unitario]], 0)</f>
        <v>1551.84</v>
      </c>
      <c r="L807" s="3">
        <f>AVERAGEIF(TablaDatosEmpresa[Nombre_Producto],TablaDatosEmpresa[[#This Row],[Nombre_Producto]],TablaDatosEmpresa[Costo_Unitario])</f>
        <v>28.701865793780652</v>
      </c>
      <c r="M807" s="3">
        <f>IF(TablaDatosEmpresa[[#This Row],[Tipo_Movimiento]] = "Venta", -TablaDatosEmpresa[[#This Row],[Cantidad]] * TablaDatosEmpresa[[#This Row],[CosteAdquisicionPromedio]], 0)</f>
        <v>344.42238952536781</v>
      </c>
      <c r="N807" s="3">
        <f>TablaDatosEmpresa[[#This Row],[Ingresos]]-TablaDatosEmpresa[[#This Row],[Coste_Vemta]]</f>
        <v>1207.4176104746321</v>
      </c>
    </row>
    <row r="808" spans="1:14" x14ac:dyDescent="0.3">
      <c r="A808">
        <v>808</v>
      </c>
      <c r="B808" s="1">
        <v>44680</v>
      </c>
      <c r="C808" t="s">
        <v>10</v>
      </c>
      <c r="D808" t="s">
        <v>19</v>
      </c>
      <c r="E808" t="s">
        <v>20</v>
      </c>
      <c r="F808">
        <v>-45</v>
      </c>
      <c r="G808" s="3">
        <v>0</v>
      </c>
      <c r="H808" s="3">
        <v>301.89</v>
      </c>
      <c r="I808" t="s">
        <v>10</v>
      </c>
      <c r="J808" t="s">
        <v>35</v>
      </c>
      <c r="K808" s="3">
        <f>IF(TablaDatosEmpresa[[#This Row],[Tipo_Movimiento]] = "Venta", -TablaDatosEmpresa[[#This Row],[Cantidad]] * TablaDatosEmpresa[[#This Row],[Precio_Venta_Unitario]], 0)</f>
        <v>13585.05</v>
      </c>
      <c r="L808" s="3">
        <f>AVERAGEIF(TablaDatosEmpresa[Nombre_Producto],TablaDatosEmpresa[[#This Row],[Nombre_Producto]],TablaDatosEmpresa[Costo_Unitario])</f>
        <v>66.956770642201846</v>
      </c>
      <c r="M808" s="3">
        <f>IF(TablaDatosEmpresa[[#This Row],[Tipo_Movimiento]] = "Venta", -TablaDatosEmpresa[[#This Row],[Cantidad]] * TablaDatosEmpresa[[#This Row],[CosteAdquisicionPromedio]], 0)</f>
        <v>3013.0546788990832</v>
      </c>
      <c r="N808" s="3">
        <f>TablaDatosEmpresa[[#This Row],[Ingresos]]-TablaDatosEmpresa[[#This Row],[Coste_Vemta]]</f>
        <v>10571.995321100916</v>
      </c>
    </row>
    <row r="809" spans="1:14" x14ac:dyDescent="0.3">
      <c r="A809">
        <v>809</v>
      </c>
      <c r="B809" s="1">
        <v>44680</v>
      </c>
      <c r="C809" t="s">
        <v>10</v>
      </c>
      <c r="D809" t="s">
        <v>32</v>
      </c>
      <c r="E809" t="s">
        <v>33</v>
      </c>
      <c r="F809">
        <v>-43</v>
      </c>
      <c r="G809" s="3">
        <v>0</v>
      </c>
      <c r="H809" s="3">
        <v>220.31</v>
      </c>
      <c r="I809" t="s">
        <v>10</v>
      </c>
      <c r="J809" t="s">
        <v>23</v>
      </c>
      <c r="K809" s="3">
        <f>IF(TablaDatosEmpresa[[#This Row],[Tipo_Movimiento]] = "Venta", -TablaDatosEmpresa[[#This Row],[Cantidad]] * TablaDatosEmpresa[[#This Row],[Precio_Venta_Unitario]], 0)</f>
        <v>9473.33</v>
      </c>
      <c r="L809" s="3">
        <f>AVERAGEIF(TablaDatosEmpresa[Nombre_Producto],TablaDatosEmpresa[[#This Row],[Nombre_Producto]],TablaDatosEmpresa[Costo_Unitario])</f>
        <v>54.214840425531932</v>
      </c>
      <c r="M809" s="3">
        <f>IF(TablaDatosEmpresa[[#This Row],[Tipo_Movimiento]] = "Venta", -TablaDatosEmpresa[[#This Row],[Cantidad]] * TablaDatosEmpresa[[#This Row],[CosteAdquisicionPromedio]], 0)</f>
        <v>2331.2381382978729</v>
      </c>
      <c r="N809" s="3">
        <f>TablaDatosEmpresa[[#This Row],[Ingresos]]-TablaDatosEmpresa[[#This Row],[Coste_Vemta]]</f>
        <v>7142.0918617021271</v>
      </c>
    </row>
    <row r="810" spans="1:14" x14ac:dyDescent="0.3">
      <c r="A810">
        <v>810</v>
      </c>
      <c r="B810" s="1">
        <v>44680</v>
      </c>
      <c r="C810" t="s">
        <v>10</v>
      </c>
      <c r="D810" t="s">
        <v>11</v>
      </c>
      <c r="E810" t="s">
        <v>12</v>
      </c>
      <c r="F810">
        <v>-46</v>
      </c>
      <c r="G810" s="3">
        <v>0</v>
      </c>
      <c r="H810" s="3">
        <v>129.65</v>
      </c>
      <c r="I810" t="s">
        <v>10</v>
      </c>
      <c r="J810" t="s">
        <v>15</v>
      </c>
      <c r="K810" s="3">
        <f>IF(TablaDatosEmpresa[[#This Row],[Tipo_Movimiento]] = "Venta", -TablaDatosEmpresa[[#This Row],[Cantidad]] * TablaDatosEmpresa[[#This Row],[Precio_Venta_Unitario]], 0)</f>
        <v>5963.9000000000005</v>
      </c>
      <c r="L810" s="3">
        <f>AVERAGEIF(TablaDatosEmpresa[Nombre_Producto],TablaDatosEmpresa[[#This Row],[Nombre_Producto]],TablaDatosEmpresa[Costo_Unitario])</f>
        <v>28.701865793780652</v>
      </c>
      <c r="M810" s="3">
        <f>IF(TablaDatosEmpresa[[#This Row],[Tipo_Movimiento]] = "Venta", -TablaDatosEmpresa[[#This Row],[Cantidad]] * TablaDatosEmpresa[[#This Row],[CosteAdquisicionPromedio]], 0)</f>
        <v>1320.28582651391</v>
      </c>
      <c r="N810" s="3">
        <f>TablaDatosEmpresa[[#This Row],[Ingresos]]-TablaDatosEmpresa[[#This Row],[Coste_Vemta]]</f>
        <v>4643.6141734860903</v>
      </c>
    </row>
    <row r="811" spans="1:14" x14ac:dyDescent="0.3">
      <c r="A811">
        <v>811</v>
      </c>
      <c r="B811" s="1">
        <v>44680</v>
      </c>
      <c r="C811" t="s">
        <v>10</v>
      </c>
      <c r="D811" t="s">
        <v>34</v>
      </c>
      <c r="E811" t="s">
        <v>45</v>
      </c>
      <c r="F811">
        <v>-9</v>
      </c>
      <c r="G811" s="3">
        <v>0</v>
      </c>
      <c r="H811" s="3">
        <v>349.4</v>
      </c>
      <c r="I811" t="s">
        <v>10</v>
      </c>
      <c r="J811" t="s">
        <v>13</v>
      </c>
      <c r="K811" s="3">
        <f>IF(TablaDatosEmpresa[[#This Row],[Tipo_Movimiento]] = "Venta", -TablaDatosEmpresa[[#This Row],[Cantidad]] * TablaDatosEmpresa[[#This Row],[Precio_Venta_Unitario]], 0)</f>
        <v>3144.6</v>
      </c>
      <c r="L811" s="3">
        <f>AVERAGEIF(TablaDatosEmpresa[Nombre_Producto],TablaDatosEmpresa[[#This Row],[Nombre_Producto]],TablaDatosEmpresa[Costo_Unitario])</f>
        <v>81.910562499999997</v>
      </c>
      <c r="M811" s="3">
        <f>IF(TablaDatosEmpresa[[#This Row],[Tipo_Movimiento]] = "Venta", -TablaDatosEmpresa[[#This Row],[Cantidad]] * TablaDatosEmpresa[[#This Row],[CosteAdquisicionPromedio]], 0)</f>
        <v>737.19506249999995</v>
      </c>
      <c r="N811" s="3">
        <f>TablaDatosEmpresa[[#This Row],[Ingresos]]-TablaDatosEmpresa[[#This Row],[Coste_Vemta]]</f>
        <v>2407.4049375</v>
      </c>
    </row>
    <row r="812" spans="1:14" x14ac:dyDescent="0.3">
      <c r="A812">
        <v>812</v>
      </c>
      <c r="B812" s="1">
        <v>44681</v>
      </c>
      <c r="C812" t="s">
        <v>24</v>
      </c>
      <c r="D812" t="s">
        <v>11</v>
      </c>
      <c r="E812" t="s">
        <v>12</v>
      </c>
      <c r="F812">
        <v>260</v>
      </c>
      <c r="G812" s="3">
        <v>64.260000000000005</v>
      </c>
      <c r="H812" s="3">
        <v>0</v>
      </c>
      <c r="I812" t="s">
        <v>24</v>
      </c>
      <c r="J812" t="s">
        <v>36</v>
      </c>
      <c r="K812" s="3">
        <f>IF(TablaDatosEmpresa[[#This Row],[Tipo_Movimiento]] = "Venta", -TablaDatosEmpresa[[#This Row],[Cantidad]] * TablaDatosEmpresa[[#This Row],[Precio_Venta_Unitario]], 0)</f>
        <v>0</v>
      </c>
      <c r="L812" s="3">
        <f>AVERAGEIF(TablaDatosEmpresa[Nombre_Producto],TablaDatosEmpresa[[#This Row],[Nombre_Producto]],TablaDatosEmpresa[Costo_Unitario])</f>
        <v>28.701865793780652</v>
      </c>
      <c r="M812" s="3">
        <f>IF(TablaDatosEmpresa[[#This Row],[Tipo_Movimiento]] = "Venta", -TablaDatosEmpresa[[#This Row],[Cantidad]] * TablaDatosEmpresa[[#This Row],[CosteAdquisicionPromedio]], 0)</f>
        <v>0</v>
      </c>
      <c r="N812" s="3">
        <f>TablaDatosEmpresa[[#This Row],[Ingresos]]-TablaDatosEmpresa[[#This Row],[Coste_Vemta]]</f>
        <v>0</v>
      </c>
    </row>
    <row r="813" spans="1:14" x14ac:dyDescent="0.3">
      <c r="A813">
        <v>813</v>
      </c>
      <c r="B813" s="1">
        <v>44681</v>
      </c>
      <c r="C813" t="s">
        <v>10</v>
      </c>
      <c r="D813" t="s">
        <v>14</v>
      </c>
      <c r="E813" t="s">
        <v>41</v>
      </c>
      <c r="F813">
        <v>-18</v>
      </c>
      <c r="G813" s="3">
        <v>0</v>
      </c>
      <c r="H813" s="3">
        <v>160.11000000000001</v>
      </c>
      <c r="I813" t="s">
        <v>10</v>
      </c>
      <c r="J813" t="s">
        <v>31</v>
      </c>
      <c r="K813" s="3">
        <f>IF(TablaDatosEmpresa[[#This Row],[Tipo_Movimiento]] = "Venta", -TablaDatosEmpresa[[#This Row],[Cantidad]] * TablaDatosEmpresa[[#This Row],[Precio_Venta_Unitario]], 0)</f>
        <v>2881.9800000000005</v>
      </c>
      <c r="L813" s="3">
        <f>AVERAGEIF(TablaDatosEmpresa[Nombre_Producto],TablaDatosEmpresa[[#This Row],[Nombre_Producto]],TablaDatosEmpresa[Costo_Unitario])</f>
        <v>38.917210440456756</v>
      </c>
      <c r="M813" s="3">
        <f>IF(TablaDatosEmpresa[[#This Row],[Tipo_Movimiento]] = "Venta", -TablaDatosEmpresa[[#This Row],[Cantidad]] * TablaDatosEmpresa[[#This Row],[CosteAdquisicionPromedio]], 0)</f>
        <v>700.50978792822161</v>
      </c>
      <c r="N813" s="3">
        <f>TablaDatosEmpresa[[#This Row],[Ingresos]]-TablaDatosEmpresa[[#This Row],[Coste_Vemta]]</f>
        <v>2181.4702120717789</v>
      </c>
    </row>
    <row r="814" spans="1:14" x14ac:dyDescent="0.3">
      <c r="A814">
        <v>814</v>
      </c>
      <c r="B814" s="1">
        <v>44681</v>
      </c>
      <c r="C814" t="s">
        <v>24</v>
      </c>
      <c r="D814" t="s">
        <v>11</v>
      </c>
      <c r="E814" t="s">
        <v>12</v>
      </c>
      <c r="F814">
        <v>106</v>
      </c>
      <c r="G814" s="3">
        <v>64.180000000000007</v>
      </c>
      <c r="H814" s="3">
        <v>0</v>
      </c>
      <c r="I814" t="s">
        <v>24</v>
      </c>
      <c r="J814" t="s">
        <v>28</v>
      </c>
      <c r="K814" s="3">
        <f>IF(TablaDatosEmpresa[[#This Row],[Tipo_Movimiento]] = "Venta", -TablaDatosEmpresa[[#This Row],[Cantidad]] * TablaDatosEmpresa[[#This Row],[Precio_Venta_Unitario]], 0)</f>
        <v>0</v>
      </c>
      <c r="L814" s="3">
        <f>AVERAGEIF(TablaDatosEmpresa[Nombre_Producto],TablaDatosEmpresa[[#This Row],[Nombre_Producto]],TablaDatosEmpresa[Costo_Unitario])</f>
        <v>28.701865793780652</v>
      </c>
      <c r="M814" s="3">
        <f>IF(TablaDatosEmpresa[[#This Row],[Tipo_Movimiento]] = "Venta", -TablaDatosEmpresa[[#This Row],[Cantidad]] * TablaDatosEmpresa[[#This Row],[CosteAdquisicionPromedio]], 0)</f>
        <v>0</v>
      </c>
      <c r="N814" s="3">
        <f>TablaDatosEmpresa[[#This Row],[Ingresos]]-TablaDatosEmpresa[[#This Row],[Coste_Vemta]]</f>
        <v>0</v>
      </c>
    </row>
    <row r="815" spans="1:14" x14ac:dyDescent="0.3">
      <c r="A815">
        <v>815</v>
      </c>
      <c r="B815" s="1">
        <v>44681</v>
      </c>
      <c r="C815" t="s">
        <v>24</v>
      </c>
      <c r="D815" t="s">
        <v>29</v>
      </c>
      <c r="E815" t="s">
        <v>30</v>
      </c>
      <c r="F815">
        <v>204</v>
      </c>
      <c r="G815" s="3">
        <v>35.49</v>
      </c>
      <c r="H815" s="3">
        <v>0</v>
      </c>
      <c r="I815" t="s">
        <v>24</v>
      </c>
      <c r="J815" t="s">
        <v>26</v>
      </c>
      <c r="K815" s="3">
        <f>IF(TablaDatosEmpresa[[#This Row],[Tipo_Movimiento]] = "Venta", -TablaDatosEmpresa[[#This Row],[Cantidad]] * TablaDatosEmpresa[[#This Row],[Precio_Venta_Unitario]], 0)</f>
        <v>0</v>
      </c>
      <c r="L815" s="3">
        <f>AVERAGEIF(TablaDatosEmpresa[Nombre_Producto],TablaDatosEmpresa[[#This Row],[Nombre_Producto]],TablaDatosEmpresa[Costo_Unitario])</f>
        <v>15.49574137931034</v>
      </c>
      <c r="M815" s="3">
        <f>IF(TablaDatosEmpresa[[#This Row],[Tipo_Movimiento]] = "Venta", -TablaDatosEmpresa[[#This Row],[Cantidad]] * TablaDatosEmpresa[[#This Row],[CosteAdquisicionPromedio]], 0)</f>
        <v>0</v>
      </c>
      <c r="N815" s="3">
        <f>TablaDatosEmpresa[[#This Row],[Ingresos]]-TablaDatosEmpresa[[#This Row],[Coste_Vemta]]</f>
        <v>0</v>
      </c>
    </row>
    <row r="816" spans="1:14" x14ac:dyDescent="0.3">
      <c r="A816">
        <v>816</v>
      </c>
      <c r="B816" s="1">
        <v>44681</v>
      </c>
      <c r="C816" t="s">
        <v>10</v>
      </c>
      <c r="D816" t="s">
        <v>27</v>
      </c>
      <c r="E816" t="s">
        <v>44</v>
      </c>
      <c r="F816">
        <v>-48</v>
      </c>
      <c r="G816" s="3">
        <v>0</v>
      </c>
      <c r="H816" s="3">
        <v>502.82</v>
      </c>
      <c r="I816" t="s">
        <v>10</v>
      </c>
      <c r="J816" t="s">
        <v>13</v>
      </c>
      <c r="K816" s="3">
        <f>IF(TablaDatosEmpresa[[#This Row],[Tipo_Movimiento]] = "Venta", -TablaDatosEmpresa[[#This Row],[Cantidad]] * TablaDatosEmpresa[[#This Row],[Precio_Venta_Unitario]], 0)</f>
        <v>24135.360000000001</v>
      </c>
      <c r="L816" s="3">
        <f>AVERAGEIF(TablaDatosEmpresa[Nombre_Producto],TablaDatosEmpresa[[#This Row],[Nombre_Producto]],TablaDatosEmpresa[Costo_Unitario])</f>
        <v>111.99406451612904</v>
      </c>
      <c r="M816" s="3">
        <f>IF(TablaDatosEmpresa[[#This Row],[Tipo_Movimiento]] = "Venta", -TablaDatosEmpresa[[#This Row],[Cantidad]] * TablaDatosEmpresa[[#This Row],[CosteAdquisicionPromedio]], 0)</f>
        <v>5375.7150967741945</v>
      </c>
      <c r="N816" s="3">
        <f>TablaDatosEmpresa[[#This Row],[Ingresos]]-TablaDatosEmpresa[[#This Row],[Coste_Vemta]]</f>
        <v>18759.644903225806</v>
      </c>
    </row>
    <row r="817" spans="1:14" x14ac:dyDescent="0.3">
      <c r="A817">
        <v>817</v>
      </c>
      <c r="B817" s="1">
        <v>44681</v>
      </c>
      <c r="C817" t="s">
        <v>10</v>
      </c>
      <c r="D817" t="s">
        <v>25</v>
      </c>
      <c r="E817" t="s">
        <v>43</v>
      </c>
      <c r="F817">
        <v>-48</v>
      </c>
      <c r="G817" s="3">
        <v>0</v>
      </c>
      <c r="H817" s="3">
        <v>95.53</v>
      </c>
      <c r="I817" t="s">
        <v>10</v>
      </c>
      <c r="J817" t="s">
        <v>23</v>
      </c>
      <c r="K817" s="3">
        <f>IF(TablaDatosEmpresa[[#This Row],[Tipo_Movimiento]] = "Venta", -TablaDatosEmpresa[[#This Row],[Cantidad]] * TablaDatosEmpresa[[#This Row],[Precio_Venta_Unitario]], 0)</f>
        <v>4585.4400000000005</v>
      </c>
      <c r="L817" s="3">
        <f>AVERAGEIF(TablaDatosEmpresa[Nombre_Producto],TablaDatosEmpresa[[#This Row],[Nombre_Producto]],TablaDatosEmpresa[Costo_Unitario])</f>
        <v>18.458651685393257</v>
      </c>
      <c r="M817" s="3">
        <f>IF(TablaDatosEmpresa[[#This Row],[Tipo_Movimiento]] = "Venta", -TablaDatosEmpresa[[#This Row],[Cantidad]] * TablaDatosEmpresa[[#This Row],[CosteAdquisicionPromedio]], 0)</f>
        <v>886.01528089887631</v>
      </c>
      <c r="N817" s="3">
        <f>TablaDatosEmpresa[[#This Row],[Ingresos]]-TablaDatosEmpresa[[#This Row],[Coste_Vemta]]</f>
        <v>3699.4247191011241</v>
      </c>
    </row>
    <row r="818" spans="1:14" x14ac:dyDescent="0.3">
      <c r="A818">
        <v>818</v>
      </c>
      <c r="B818" s="1">
        <v>44681</v>
      </c>
      <c r="C818" t="s">
        <v>16</v>
      </c>
      <c r="D818" t="s">
        <v>17</v>
      </c>
      <c r="E818" t="s">
        <v>42</v>
      </c>
      <c r="F818">
        <v>20</v>
      </c>
      <c r="G818" s="3">
        <v>444.04</v>
      </c>
      <c r="H818" s="3">
        <v>0</v>
      </c>
      <c r="I818" t="s">
        <v>46</v>
      </c>
      <c r="J818" t="s">
        <v>18</v>
      </c>
      <c r="K818" s="3">
        <f>IF(TablaDatosEmpresa[[#This Row],[Tipo_Movimiento]] = "Venta", -TablaDatosEmpresa[[#This Row],[Cantidad]] * TablaDatosEmpresa[[#This Row],[Precio_Venta_Unitario]], 0)</f>
        <v>0</v>
      </c>
      <c r="L818" s="3">
        <f>AVERAGEIF(TablaDatosEmpresa[Nombre_Producto],TablaDatosEmpresa[[#This Row],[Nombre_Producto]],TablaDatosEmpresa[Costo_Unitario])</f>
        <v>206.67616747181975</v>
      </c>
      <c r="M818" s="3">
        <f>IF(TablaDatosEmpresa[[#This Row],[Tipo_Movimiento]] = "Venta", -TablaDatosEmpresa[[#This Row],[Cantidad]] * TablaDatosEmpresa[[#This Row],[CosteAdquisicionPromedio]], 0)</f>
        <v>0</v>
      </c>
      <c r="N818" s="3">
        <f>TablaDatosEmpresa[[#This Row],[Ingresos]]-TablaDatosEmpresa[[#This Row],[Coste_Vemta]]</f>
        <v>0</v>
      </c>
    </row>
    <row r="819" spans="1:14" x14ac:dyDescent="0.3">
      <c r="A819">
        <v>819</v>
      </c>
      <c r="B819" s="1">
        <v>44682</v>
      </c>
      <c r="C819" t="s">
        <v>10</v>
      </c>
      <c r="D819" t="s">
        <v>32</v>
      </c>
      <c r="E819" t="s">
        <v>33</v>
      </c>
      <c r="F819">
        <v>-50</v>
      </c>
      <c r="G819" s="3">
        <v>0</v>
      </c>
      <c r="H819" s="3">
        <v>221.5</v>
      </c>
      <c r="I819" t="s">
        <v>10</v>
      </c>
      <c r="J819" t="s">
        <v>35</v>
      </c>
      <c r="K819" s="3">
        <f>IF(TablaDatosEmpresa[[#This Row],[Tipo_Movimiento]] = "Venta", -TablaDatosEmpresa[[#This Row],[Cantidad]] * TablaDatosEmpresa[[#This Row],[Precio_Venta_Unitario]], 0)</f>
        <v>11075</v>
      </c>
      <c r="L819" s="3">
        <f>AVERAGEIF(TablaDatosEmpresa[Nombre_Producto],TablaDatosEmpresa[[#This Row],[Nombre_Producto]],TablaDatosEmpresa[Costo_Unitario])</f>
        <v>54.214840425531932</v>
      </c>
      <c r="M819" s="3">
        <f>IF(TablaDatosEmpresa[[#This Row],[Tipo_Movimiento]] = "Venta", -TablaDatosEmpresa[[#This Row],[Cantidad]] * TablaDatosEmpresa[[#This Row],[CosteAdquisicionPromedio]], 0)</f>
        <v>2710.7420212765965</v>
      </c>
      <c r="N819" s="3">
        <f>TablaDatosEmpresa[[#This Row],[Ingresos]]-TablaDatosEmpresa[[#This Row],[Coste_Vemta]]</f>
        <v>8364.2579787234026</v>
      </c>
    </row>
    <row r="820" spans="1:14" x14ac:dyDescent="0.3">
      <c r="A820">
        <v>820</v>
      </c>
      <c r="B820" s="1">
        <v>44682</v>
      </c>
      <c r="C820" t="s">
        <v>10</v>
      </c>
      <c r="D820" t="s">
        <v>27</v>
      </c>
      <c r="E820" t="s">
        <v>44</v>
      </c>
      <c r="F820">
        <v>-48</v>
      </c>
      <c r="G820" s="3">
        <v>0</v>
      </c>
      <c r="H820" s="3">
        <v>499.28</v>
      </c>
      <c r="I820" t="s">
        <v>10</v>
      </c>
      <c r="J820" t="s">
        <v>35</v>
      </c>
      <c r="K820" s="3">
        <f>IF(TablaDatosEmpresa[[#This Row],[Tipo_Movimiento]] = "Venta", -TablaDatosEmpresa[[#This Row],[Cantidad]] * TablaDatosEmpresa[[#This Row],[Precio_Venta_Unitario]], 0)</f>
        <v>23965.439999999999</v>
      </c>
      <c r="L820" s="3">
        <f>AVERAGEIF(TablaDatosEmpresa[Nombre_Producto],TablaDatosEmpresa[[#This Row],[Nombre_Producto]],TablaDatosEmpresa[Costo_Unitario])</f>
        <v>111.99406451612904</v>
      </c>
      <c r="M820" s="3">
        <f>IF(TablaDatosEmpresa[[#This Row],[Tipo_Movimiento]] = "Venta", -TablaDatosEmpresa[[#This Row],[Cantidad]] * TablaDatosEmpresa[[#This Row],[CosteAdquisicionPromedio]], 0)</f>
        <v>5375.7150967741945</v>
      </c>
      <c r="N820" s="3">
        <f>TablaDatosEmpresa[[#This Row],[Ingresos]]-TablaDatosEmpresa[[#This Row],[Coste_Vemta]]</f>
        <v>18589.724903225804</v>
      </c>
    </row>
    <row r="821" spans="1:14" x14ac:dyDescent="0.3">
      <c r="A821">
        <v>821</v>
      </c>
      <c r="B821" s="1">
        <v>44682</v>
      </c>
      <c r="C821" t="s">
        <v>24</v>
      </c>
      <c r="D821" t="s">
        <v>34</v>
      </c>
      <c r="E821" t="s">
        <v>45</v>
      </c>
      <c r="F821">
        <v>91</v>
      </c>
      <c r="G821" s="3">
        <v>177.64</v>
      </c>
      <c r="H821" s="3">
        <v>0</v>
      </c>
      <c r="I821" t="s">
        <v>24</v>
      </c>
      <c r="J821" t="s">
        <v>26</v>
      </c>
      <c r="K821" s="3">
        <f>IF(TablaDatosEmpresa[[#This Row],[Tipo_Movimiento]] = "Venta", -TablaDatosEmpresa[[#This Row],[Cantidad]] * TablaDatosEmpresa[[#This Row],[Precio_Venta_Unitario]], 0)</f>
        <v>0</v>
      </c>
      <c r="L821" s="3">
        <f>AVERAGEIF(TablaDatosEmpresa[Nombre_Producto],TablaDatosEmpresa[[#This Row],[Nombre_Producto]],TablaDatosEmpresa[Costo_Unitario])</f>
        <v>81.910562499999997</v>
      </c>
      <c r="M821" s="3">
        <f>IF(TablaDatosEmpresa[[#This Row],[Tipo_Movimiento]] = "Venta", -TablaDatosEmpresa[[#This Row],[Cantidad]] * TablaDatosEmpresa[[#This Row],[CosteAdquisicionPromedio]], 0)</f>
        <v>0</v>
      </c>
      <c r="N821" s="3">
        <f>TablaDatosEmpresa[[#This Row],[Ingresos]]-TablaDatosEmpresa[[#This Row],[Coste_Vemta]]</f>
        <v>0</v>
      </c>
    </row>
    <row r="822" spans="1:14" x14ac:dyDescent="0.3">
      <c r="A822">
        <v>822</v>
      </c>
      <c r="B822" s="1">
        <v>44682</v>
      </c>
      <c r="C822" t="s">
        <v>10</v>
      </c>
      <c r="D822" t="s">
        <v>14</v>
      </c>
      <c r="E822" t="s">
        <v>41</v>
      </c>
      <c r="F822">
        <v>-10</v>
      </c>
      <c r="G822" s="3">
        <v>0</v>
      </c>
      <c r="H822" s="3">
        <v>160.58000000000001</v>
      </c>
      <c r="I822" t="s">
        <v>10</v>
      </c>
      <c r="J822" t="s">
        <v>23</v>
      </c>
      <c r="K822" s="3">
        <f>IF(TablaDatosEmpresa[[#This Row],[Tipo_Movimiento]] = "Venta", -TablaDatosEmpresa[[#This Row],[Cantidad]] * TablaDatosEmpresa[[#This Row],[Precio_Venta_Unitario]], 0)</f>
        <v>1605.8000000000002</v>
      </c>
      <c r="L822" s="3">
        <f>AVERAGEIF(TablaDatosEmpresa[Nombre_Producto],TablaDatosEmpresa[[#This Row],[Nombre_Producto]],TablaDatosEmpresa[Costo_Unitario])</f>
        <v>38.917210440456756</v>
      </c>
      <c r="M822" s="3">
        <f>IF(TablaDatosEmpresa[[#This Row],[Tipo_Movimiento]] = "Venta", -TablaDatosEmpresa[[#This Row],[Cantidad]] * TablaDatosEmpresa[[#This Row],[CosteAdquisicionPromedio]], 0)</f>
        <v>389.17210440456756</v>
      </c>
      <c r="N822" s="3">
        <f>TablaDatosEmpresa[[#This Row],[Ingresos]]-TablaDatosEmpresa[[#This Row],[Coste_Vemta]]</f>
        <v>1216.6278955954326</v>
      </c>
    </row>
    <row r="823" spans="1:14" x14ac:dyDescent="0.3">
      <c r="A823">
        <v>823</v>
      </c>
      <c r="B823" s="1">
        <v>44682</v>
      </c>
      <c r="C823" t="s">
        <v>24</v>
      </c>
      <c r="D823" t="s">
        <v>32</v>
      </c>
      <c r="E823" t="s">
        <v>33</v>
      </c>
      <c r="F823">
        <v>258</v>
      </c>
      <c r="G823" s="3">
        <v>118.47</v>
      </c>
      <c r="H823" s="3">
        <v>0</v>
      </c>
      <c r="I823" t="s">
        <v>24</v>
      </c>
      <c r="J823" t="s">
        <v>36</v>
      </c>
      <c r="K823" s="3">
        <f>IF(TablaDatosEmpresa[[#This Row],[Tipo_Movimiento]] = "Venta", -TablaDatosEmpresa[[#This Row],[Cantidad]] * TablaDatosEmpresa[[#This Row],[Precio_Venta_Unitario]], 0)</f>
        <v>0</v>
      </c>
      <c r="L823" s="3">
        <f>AVERAGEIF(TablaDatosEmpresa[Nombre_Producto],TablaDatosEmpresa[[#This Row],[Nombre_Producto]],TablaDatosEmpresa[Costo_Unitario])</f>
        <v>54.214840425531932</v>
      </c>
      <c r="M823" s="3">
        <f>IF(TablaDatosEmpresa[[#This Row],[Tipo_Movimiento]] = "Venta", -TablaDatosEmpresa[[#This Row],[Cantidad]] * TablaDatosEmpresa[[#This Row],[CosteAdquisicionPromedio]], 0)</f>
        <v>0</v>
      </c>
      <c r="N823" s="3">
        <f>TablaDatosEmpresa[[#This Row],[Ingresos]]-TablaDatosEmpresa[[#This Row],[Coste_Vemta]]</f>
        <v>0</v>
      </c>
    </row>
    <row r="824" spans="1:14" x14ac:dyDescent="0.3">
      <c r="A824">
        <v>824</v>
      </c>
      <c r="B824" s="1">
        <v>44682</v>
      </c>
      <c r="C824" t="s">
        <v>10</v>
      </c>
      <c r="D824" t="s">
        <v>32</v>
      </c>
      <c r="E824" t="s">
        <v>33</v>
      </c>
      <c r="F824">
        <v>-20</v>
      </c>
      <c r="G824" s="3">
        <v>0</v>
      </c>
      <c r="H824" s="3">
        <v>218.02</v>
      </c>
      <c r="I824" t="s">
        <v>10</v>
      </c>
      <c r="J824" t="s">
        <v>13</v>
      </c>
      <c r="K824" s="3">
        <f>IF(TablaDatosEmpresa[[#This Row],[Tipo_Movimiento]] = "Venta", -TablaDatosEmpresa[[#This Row],[Cantidad]] * TablaDatosEmpresa[[#This Row],[Precio_Venta_Unitario]], 0)</f>
        <v>4360.4000000000005</v>
      </c>
      <c r="L824" s="3">
        <f>AVERAGEIF(TablaDatosEmpresa[Nombre_Producto],TablaDatosEmpresa[[#This Row],[Nombre_Producto]],TablaDatosEmpresa[Costo_Unitario])</f>
        <v>54.214840425531932</v>
      </c>
      <c r="M824" s="3">
        <f>IF(TablaDatosEmpresa[[#This Row],[Tipo_Movimiento]] = "Venta", -TablaDatosEmpresa[[#This Row],[Cantidad]] * TablaDatosEmpresa[[#This Row],[CosteAdquisicionPromedio]], 0)</f>
        <v>1084.2968085106386</v>
      </c>
      <c r="N824" s="3">
        <f>TablaDatosEmpresa[[#This Row],[Ingresos]]-TablaDatosEmpresa[[#This Row],[Coste_Vemta]]</f>
        <v>3276.103191489362</v>
      </c>
    </row>
    <row r="825" spans="1:14" x14ac:dyDescent="0.3">
      <c r="A825">
        <v>825</v>
      </c>
      <c r="B825" s="1">
        <v>44683</v>
      </c>
      <c r="C825" t="s">
        <v>16</v>
      </c>
      <c r="D825" t="s">
        <v>27</v>
      </c>
      <c r="E825" t="s">
        <v>44</v>
      </c>
      <c r="F825">
        <v>99</v>
      </c>
      <c r="G825" s="3">
        <v>250.17</v>
      </c>
      <c r="H825" s="3">
        <v>0</v>
      </c>
      <c r="I825" t="s">
        <v>46</v>
      </c>
      <c r="J825" t="s">
        <v>18</v>
      </c>
      <c r="K825" s="3">
        <f>IF(TablaDatosEmpresa[[#This Row],[Tipo_Movimiento]] = "Venta", -TablaDatosEmpresa[[#This Row],[Cantidad]] * TablaDatosEmpresa[[#This Row],[Precio_Venta_Unitario]], 0)</f>
        <v>0</v>
      </c>
      <c r="L825" s="3">
        <f>AVERAGEIF(TablaDatosEmpresa[Nombre_Producto],TablaDatosEmpresa[[#This Row],[Nombre_Producto]],TablaDatosEmpresa[Costo_Unitario])</f>
        <v>111.99406451612904</v>
      </c>
      <c r="M825" s="3">
        <f>IF(TablaDatosEmpresa[[#This Row],[Tipo_Movimiento]] = "Venta", -TablaDatosEmpresa[[#This Row],[Cantidad]] * TablaDatosEmpresa[[#This Row],[CosteAdquisicionPromedio]], 0)</f>
        <v>0</v>
      </c>
      <c r="N825" s="3">
        <f>TablaDatosEmpresa[[#This Row],[Ingresos]]-TablaDatosEmpresa[[#This Row],[Coste_Vemta]]</f>
        <v>0</v>
      </c>
    </row>
    <row r="826" spans="1:14" x14ac:dyDescent="0.3">
      <c r="A826">
        <v>826</v>
      </c>
      <c r="B826" s="1">
        <v>44683</v>
      </c>
      <c r="C826" t="s">
        <v>16</v>
      </c>
      <c r="D826" t="s">
        <v>19</v>
      </c>
      <c r="E826" t="s">
        <v>20</v>
      </c>
      <c r="F826">
        <v>81</v>
      </c>
      <c r="G826" s="3">
        <v>152.06</v>
      </c>
      <c r="H826" s="3">
        <v>0</v>
      </c>
      <c r="I826" t="s">
        <v>46</v>
      </c>
      <c r="J826" t="s">
        <v>18</v>
      </c>
      <c r="K826" s="3">
        <f>IF(TablaDatosEmpresa[[#This Row],[Tipo_Movimiento]] = "Venta", -TablaDatosEmpresa[[#This Row],[Cantidad]] * TablaDatosEmpresa[[#This Row],[Precio_Venta_Unitario]], 0)</f>
        <v>0</v>
      </c>
      <c r="L826" s="3">
        <f>AVERAGEIF(TablaDatosEmpresa[Nombre_Producto],TablaDatosEmpresa[[#This Row],[Nombre_Producto]],TablaDatosEmpresa[Costo_Unitario])</f>
        <v>66.956770642201846</v>
      </c>
      <c r="M826" s="3">
        <f>IF(TablaDatosEmpresa[[#This Row],[Tipo_Movimiento]] = "Venta", -TablaDatosEmpresa[[#This Row],[Cantidad]] * TablaDatosEmpresa[[#This Row],[CosteAdquisicionPromedio]], 0)</f>
        <v>0</v>
      </c>
      <c r="N826" s="3">
        <f>TablaDatosEmpresa[[#This Row],[Ingresos]]-TablaDatosEmpresa[[#This Row],[Coste_Vemta]]</f>
        <v>0</v>
      </c>
    </row>
    <row r="827" spans="1:14" x14ac:dyDescent="0.3">
      <c r="A827">
        <v>827</v>
      </c>
      <c r="B827" s="1">
        <v>44683</v>
      </c>
      <c r="C827" t="s">
        <v>10</v>
      </c>
      <c r="D827" t="s">
        <v>25</v>
      </c>
      <c r="E827" t="s">
        <v>43</v>
      </c>
      <c r="F827">
        <v>-25</v>
      </c>
      <c r="G827" s="3">
        <v>0</v>
      </c>
      <c r="H827" s="3">
        <v>95.73</v>
      </c>
      <c r="I827" t="s">
        <v>10</v>
      </c>
      <c r="J827" t="s">
        <v>15</v>
      </c>
      <c r="K827" s="3">
        <f>IF(TablaDatosEmpresa[[#This Row],[Tipo_Movimiento]] = "Venta", -TablaDatosEmpresa[[#This Row],[Cantidad]] * TablaDatosEmpresa[[#This Row],[Precio_Venta_Unitario]], 0)</f>
        <v>2393.25</v>
      </c>
      <c r="L827" s="3">
        <f>AVERAGEIF(TablaDatosEmpresa[Nombre_Producto],TablaDatosEmpresa[[#This Row],[Nombre_Producto]],TablaDatosEmpresa[Costo_Unitario])</f>
        <v>18.458651685393257</v>
      </c>
      <c r="M827" s="3">
        <f>IF(TablaDatosEmpresa[[#This Row],[Tipo_Movimiento]] = "Venta", -TablaDatosEmpresa[[#This Row],[Cantidad]] * TablaDatosEmpresa[[#This Row],[CosteAdquisicionPromedio]], 0)</f>
        <v>461.46629213483141</v>
      </c>
      <c r="N827" s="3">
        <f>TablaDatosEmpresa[[#This Row],[Ingresos]]-TablaDatosEmpresa[[#This Row],[Coste_Vemta]]</f>
        <v>1931.7837078651687</v>
      </c>
    </row>
    <row r="828" spans="1:14" x14ac:dyDescent="0.3">
      <c r="A828">
        <v>828</v>
      </c>
      <c r="B828" s="1">
        <v>44683</v>
      </c>
      <c r="C828" t="s">
        <v>10</v>
      </c>
      <c r="D828" t="s">
        <v>11</v>
      </c>
      <c r="E828" t="s">
        <v>12</v>
      </c>
      <c r="F828">
        <v>-42</v>
      </c>
      <c r="G828" s="3">
        <v>0</v>
      </c>
      <c r="H828" s="3">
        <v>129.72</v>
      </c>
      <c r="I828" t="s">
        <v>10</v>
      </c>
      <c r="J828" t="s">
        <v>15</v>
      </c>
      <c r="K828" s="3">
        <f>IF(TablaDatosEmpresa[[#This Row],[Tipo_Movimiento]] = "Venta", -TablaDatosEmpresa[[#This Row],[Cantidad]] * TablaDatosEmpresa[[#This Row],[Precio_Venta_Unitario]], 0)</f>
        <v>5448.24</v>
      </c>
      <c r="L828" s="3">
        <f>AVERAGEIF(TablaDatosEmpresa[Nombre_Producto],TablaDatosEmpresa[[#This Row],[Nombre_Producto]],TablaDatosEmpresa[Costo_Unitario])</f>
        <v>28.701865793780652</v>
      </c>
      <c r="M828" s="3">
        <f>IF(TablaDatosEmpresa[[#This Row],[Tipo_Movimiento]] = "Venta", -TablaDatosEmpresa[[#This Row],[Cantidad]] * TablaDatosEmpresa[[#This Row],[CosteAdquisicionPromedio]], 0)</f>
        <v>1205.4783633387874</v>
      </c>
      <c r="N828" s="3">
        <f>TablaDatosEmpresa[[#This Row],[Ingresos]]-TablaDatosEmpresa[[#This Row],[Coste_Vemta]]</f>
        <v>4242.7616366612128</v>
      </c>
    </row>
    <row r="829" spans="1:14" x14ac:dyDescent="0.3">
      <c r="A829">
        <v>829</v>
      </c>
      <c r="B829" s="1">
        <v>44683</v>
      </c>
      <c r="C829" t="s">
        <v>16</v>
      </c>
      <c r="D829" t="s">
        <v>17</v>
      </c>
      <c r="E829" t="s">
        <v>42</v>
      </c>
      <c r="F829">
        <v>57</v>
      </c>
      <c r="G829" s="3">
        <v>448.86</v>
      </c>
      <c r="H829" s="3">
        <v>0</v>
      </c>
      <c r="I829" t="s">
        <v>46</v>
      </c>
      <c r="J829" t="s">
        <v>18</v>
      </c>
      <c r="K829" s="3">
        <f>IF(TablaDatosEmpresa[[#This Row],[Tipo_Movimiento]] = "Venta", -TablaDatosEmpresa[[#This Row],[Cantidad]] * TablaDatosEmpresa[[#This Row],[Precio_Venta_Unitario]], 0)</f>
        <v>0</v>
      </c>
      <c r="L829" s="3">
        <f>AVERAGEIF(TablaDatosEmpresa[Nombre_Producto],TablaDatosEmpresa[[#This Row],[Nombre_Producto]],TablaDatosEmpresa[Costo_Unitario])</f>
        <v>206.67616747181975</v>
      </c>
      <c r="M829" s="3">
        <f>IF(TablaDatosEmpresa[[#This Row],[Tipo_Movimiento]] = "Venta", -TablaDatosEmpresa[[#This Row],[Cantidad]] * TablaDatosEmpresa[[#This Row],[CosteAdquisicionPromedio]], 0)</f>
        <v>0</v>
      </c>
      <c r="N829" s="3">
        <f>TablaDatosEmpresa[[#This Row],[Ingresos]]-TablaDatosEmpresa[[#This Row],[Coste_Vemta]]</f>
        <v>0</v>
      </c>
    </row>
    <row r="830" spans="1:14" x14ac:dyDescent="0.3">
      <c r="A830">
        <v>830</v>
      </c>
      <c r="B830" s="1">
        <v>44683</v>
      </c>
      <c r="C830" t="s">
        <v>10</v>
      </c>
      <c r="D830" t="s">
        <v>32</v>
      </c>
      <c r="E830" t="s">
        <v>33</v>
      </c>
      <c r="F830">
        <v>-48</v>
      </c>
      <c r="G830" s="3">
        <v>0</v>
      </c>
      <c r="H830" s="3">
        <v>221.43</v>
      </c>
      <c r="I830" t="s">
        <v>10</v>
      </c>
      <c r="J830" t="s">
        <v>13</v>
      </c>
      <c r="K830" s="3">
        <f>IF(TablaDatosEmpresa[[#This Row],[Tipo_Movimiento]] = "Venta", -TablaDatosEmpresa[[#This Row],[Cantidad]] * TablaDatosEmpresa[[#This Row],[Precio_Venta_Unitario]], 0)</f>
        <v>10628.64</v>
      </c>
      <c r="L830" s="3">
        <f>AVERAGEIF(TablaDatosEmpresa[Nombre_Producto],TablaDatosEmpresa[[#This Row],[Nombre_Producto]],TablaDatosEmpresa[Costo_Unitario])</f>
        <v>54.214840425531932</v>
      </c>
      <c r="M830" s="3">
        <f>IF(TablaDatosEmpresa[[#This Row],[Tipo_Movimiento]] = "Venta", -TablaDatosEmpresa[[#This Row],[Cantidad]] * TablaDatosEmpresa[[#This Row],[CosteAdquisicionPromedio]], 0)</f>
        <v>2602.312340425533</v>
      </c>
      <c r="N830" s="3">
        <f>TablaDatosEmpresa[[#This Row],[Ingresos]]-TablaDatosEmpresa[[#This Row],[Coste_Vemta]]</f>
        <v>8026.3276595744665</v>
      </c>
    </row>
    <row r="831" spans="1:14" x14ac:dyDescent="0.3">
      <c r="A831">
        <v>831</v>
      </c>
      <c r="B831" s="1">
        <v>44683</v>
      </c>
      <c r="C831" t="s">
        <v>10</v>
      </c>
      <c r="D831" t="s">
        <v>11</v>
      </c>
      <c r="E831" t="s">
        <v>12</v>
      </c>
      <c r="F831">
        <v>-12</v>
      </c>
      <c r="G831" s="3">
        <v>0</v>
      </c>
      <c r="H831" s="3">
        <v>130.97</v>
      </c>
      <c r="I831" t="s">
        <v>10</v>
      </c>
      <c r="J831" t="s">
        <v>31</v>
      </c>
      <c r="K831" s="3">
        <f>IF(TablaDatosEmpresa[[#This Row],[Tipo_Movimiento]] = "Venta", -TablaDatosEmpresa[[#This Row],[Cantidad]] * TablaDatosEmpresa[[#This Row],[Precio_Venta_Unitario]], 0)</f>
        <v>1571.6399999999999</v>
      </c>
      <c r="L831" s="3">
        <f>AVERAGEIF(TablaDatosEmpresa[Nombre_Producto],TablaDatosEmpresa[[#This Row],[Nombre_Producto]],TablaDatosEmpresa[Costo_Unitario])</f>
        <v>28.701865793780652</v>
      </c>
      <c r="M831" s="3">
        <f>IF(TablaDatosEmpresa[[#This Row],[Tipo_Movimiento]] = "Venta", -TablaDatosEmpresa[[#This Row],[Cantidad]] * TablaDatosEmpresa[[#This Row],[CosteAdquisicionPromedio]], 0)</f>
        <v>344.42238952536781</v>
      </c>
      <c r="N831" s="3">
        <f>TablaDatosEmpresa[[#This Row],[Ingresos]]-TablaDatosEmpresa[[#This Row],[Coste_Vemta]]</f>
        <v>1227.217610474632</v>
      </c>
    </row>
    <row r="832" spans="1:14" x14ac:dyDescent="0.3">
      <c r="A832">
        <v>832</v>
      </c>
      <c r="B832" s="1">
        <v>44684</v>
      </c>
      <c r="C832" t="s">
        <v>10</v>
      </c>
      <c r="D832" t="s">
        <v>29</v>
      </c>
      <c r="E832" t="s">
        <v>30</v>
      </c>
      <c r="F832">
        <v>-5</v>
      </c>
      <c r="G832" s="3">
        <v>0</v>
      </c>
      <c r="H832" s="3">
        <v>80.209999999999994</v>
      </c>
      <c r="I832" t="s">
        <v>10</v>
      </c>
      <c r="J832" t="s">
        <v>13</v>
      </c>
      <c r="K832" s="3">
        <f>IF(TablaDatosEmpresa[[#This Row],[Tipo_Movimiento]] = "Venta", -TablaDatosEmpresa[[#This Row],[Cantidad]] * TablaDatosEmpresa[[#This Row],[Precio_Venta_Unitario]], 0)</f>
        <v>401.04999999999995</v>
      </c>
      <c r="L832" s="3">
        <f>AVERAGEIF(TablaDatosEmpresa[Nombre_Producto],TablaDatosEmpresa[[#This Row],[Nombre_Producto]],TablaDatosEmpresa[Costo_Unitario])</f>
        <v>15.49574137931034</v>
      </c>
      <c r="M832" s="3">
        <f>IF(TablaDatosEmpresa[[#This Row],[Tipo_Movimiento]] = "Venta", -TablaDatosEmpresa[[#This Row],[Cantidad]] * TablaDatosEmpresa[[#This Row],[CosteAdquisicionPromedio]], 0)</f>
        <v>77.478706896551699</v>
      </c>
      <c r="N832" s="3">
        <f>TablaDatosEmpresa[[#This Row],[Ingresos]]-TablaDatosEmpresa[[#This Row],[Coste_Vemta]]</f>
        <v>323.57129310344828</v>
      </c>
    </row>
    <row r="833" spans="1:14" x14ac:dyDescent="0.3">
      <c r="A833">
        <v>833</v>
      </c>
      <c r="B833" s="1">
        <v>44684</v>
      </c>
      <c r="C833" t="s">
        <v>10</v>
      </c>
      <c r="D833" t="s">
        <v>32</v>
      </c>
      <c r="E833" t="s">
        <v>33</v>
      </c>
      <c r="F833">
        <v>-5</v>
      </c>
      <c r="G833" s="3">
        <v>0</v>
      </c>
      <c r="H833" s="3">
        <v>219.52</v>
      </c>
      <c r="I833" t="s">
        <v>10</v>
      </c>
      <c r="J833" t="s">
        <v>31</v>
      </c>
      <c r="K833" s="3">
        <f>IF(TablaDatosEmpresa[[#This Row],[Tipo_Movimiento]] = "Venta", -TablaDatosEmpresa[[#This Row],[Cantidad]] * TablaDatosEmpresa[[#This Row],[Precio_Venta_Unitario]], 0)</f>
        <v>1097.6000000000001</v>
      </c>
      <c r="L833" s="3">
        <f>AVERAGEIF(TablaDatosEmpresa[Nombre_Producto],TablaDatosEmpresa[[#This Row],[Nombre_Producto]],TablaDatosEmpresa[Costo_Unitario])</f>
        <v>54.214840425531932</v>
      </c>
      <c r="M833" s="3">
        <f>IF(TablaDatosEmpresa[[#This Row],[Tipo_Movimiento]] = "Venta", -TablaDatosEmpresa[[#This Row],[Cantidad]] * TablaDatosEmpresa[[#This Row],[CosteAdquisicionPromedio]], 0)</f>
        <v>271.07420212765965</v>
      </c>
      <c r="N833" s="3">
        <f>TablaDatosEmpresa[[#This Row],[Ingresos]]-TablaDatosEmpresa[[#This Row],[Coste_Vemta]]</f>
        <v>826.52579787234049</v>
      </c>
    </row>
    <row r="834" spans="1:14" x14ac:dyDescent="0.3">
      <c r="A834">
        <v>834</v>
      </c>
      <c r="B834" s="1">
        <v>44684</v>
      </c>
      <c r="C834" t="s">
        <v>24</v>
      </c>
      <c r="D834" t="s">
        <v>21</v>
      </c>
      <c r="E834" t="s">
        <v>22</v>
      </c>
      <c r="F834">
        <v>214</v>
      </c>
      <c r="G834" s="3">
        <v>24.89</v>
      </c>
      <c r="H834" s="3">
        <v>0</v>
      </c>
      <c r="I834" t="s">
        <v>24</v>
      </c>
      <c r="J834" t="s">
        <v>37</v>
      </c>
      <c r="K834" s="3">
        <f>IF(TablaDatosEmpresa[[#This Row],[Tipo_Movimiento]] = "Venta", -TablaDatosEmpresa[[#This Row],[Cantidad]] * TablaDatosEmpresa[[#This Row],[Precio_Venta_Unitario]], 0)</f>
        <v>0</v>
      </c>
      <c r="L834" s="3">
        <f>AVERAGEIF(TablaDatosEmpresa[Nombre_Producto],TablaDatosEmpresa[[#This Row],[Nombre_Producto]],TablaDatosEmpresa[Costo_Unitario])</f>
        <v>10.520482758620702</v>
      </c>
      <c r="M834" s="3">
        <f>IF(TablaDatosEmpresa[[#This Row],[Tipo_Movimiento]] = "Venta", -TablaDatosEmpresa[[#This Row],[Cantidad]] * TablaDatosEmpresa[[#This Row],[CosteAdquisicionPromedio]], 0)</f>
        <v>0</v>
      </c>
      <c r="N834" s="3">
        <f>TablaDatosEmpresa[[#This Row],[Ingresos]]-TablaDatosEmpresa[[#This Row],[Coste_Vemta]]</f>
        <v>0</v>
      </c>
    </row>
    <row r="835" spans="1:14" x14ac:dyDescent="0.3">
      <c r="A835">
        <v>835</v>
      </c>
      <c r="B835" s="1">
        <v>44684</v>
      </c>
      <c r="C835" t="s">
        <v>10</v>
      </c>
      <c r="D835" t="s">
        <v>32</v>
      </c>
      <c r="E835" t="s">
        <v>33</v>
      </c>
      <c r="F835">
        <v>-5</v>
      </c>
      <c r="G835" s="3">
        <v>0</v>
      </c>
      <c r="H835" s="3">
        <v>221.36</v>
      </c>
      <c r="I835" t="s">
        <v>10</v>
      </c>
      <c r="J835" t="s">
        <v>13</v>
      </c>
      <c r="K835" s="3">
        <f>IF(TablaDatosEmpresa[[#This Row],[Tipo_Movimiento]] = "Venta", -TablaDatosEmpresa[[#This Row],[Cantidad]] * TablaDatosEmpresa[[#This Row],[Precio_Venta_Unitario]], 0)</f>
        <v>1106.8000000000002</v>
      </c>
      <c r="L835" s="3">
        <f>AVERAGEIF(TablaDatosEmpresa[Nombre_Producto],TablaDatosEmpresa[[#This Row],[Nombre_Producto]],TablaDatosEmpresa[Costo_Unitario])</f>
        <v>54.214840425531932</v>
      </c>
      <c r="M835" s="3">
        <f>IF(TablaDatosEmpresa[[#This Row],[Tipo_Movimiento]] = "Venta", -TablaDatosEmpresa[[#This Row],[Cantidad]] * TablaDatosEmpresa[[#This Row],[CosteAdquisicionPromedio]], 0)</f>
        <v>271.07420212765965</v>
      </c>
      <c r="N835" s="3">
        <f>TablaDatosEmpresa[[#This Row],[Ingresos]]-TablaDatosEmpresa[[#This Row],[Coste_Vemta]]</f>
        <v>835.72579787234054</v>
      </c>
    </row>
    <row r="836" spans="1:14" x14ac:dyDescent="0.3">
      <c r="A836">
        <v>836</v>
      </c>
      <c r="B836" s="1">
        <v>44684</v>
      </c>
      <c r="C836" t="s">
        <v>10</v>
      </c>
      <c r="D836" t="s">
        <v>34</v>
      </c>
      <c r="E836" t="s">
        <v>45</v>
      </c>
      <c r="F836">
        <v>-9</v>
      </c>
      <c r="G836" s="3">
        <v>0</v>
      </c>
      <c r="H836" s="3">
        <v>350.85</v>
      </c>
      <c r="I836" t="s">
        <v>10</v>
      </c>
      <c r="J836" t="s">
        <v>15</v>
      </c>
      <c r="K836" s="3">
        <f>IF(TablaDatosEmpresa[[#This Row],[Tipo_Movimiento]] = "Venta", -TablaDatosEmpresa[[#This Row],[Cantidad]] * TablaDatosEmpresa[[#This Row],[Precio_Venta_Unitario]], 0)</f>
        <v>3157.65</v>
      </c>
      <c r="L836" s="3">
        <f>AVERAGEIF(TablaDatosEmpresa[Nombre_Producto],TablaDatosEmpresa[[#This Row],[Nombre_Producto]],TablaDatosEmpresa[Costo_Unitario])</f>
        <v>81.910562499999997</v>
      </c>
      <c r="M836" s="3">
        <f>IF(TablaDatosEmpresa[[#This Row],[Tipo_Movimiento]] = "Venta", -TablaDatosEmpresa[[#This Row],[Cantidad]] * TablaDatosEmpresa[[#This Row],[CosteAdquisicionPromedio]], 0)</f>
        <v>737.19506249999995</v>
      </c>
      <c r="N836" s="3">
        <f>TablaDatosEmpresa[[#This Row],[Ingresos]]-TablaDatosEmpresa[[#This Row],[Coste_Vemta]]</f>
        <v>2420.4549375000001</v>
      </c>
    </row>
    <row r="837" spans="1:14" x14ac:dyDescent="0.3">
      <c r="A837">
        <v>837</v>
      </c>
      <c r="B837" s="1">
        <v>44684</v>
      </c>
      <c r="C837" t="s">
        <v>16</v>
      </c>
      <c r="D837" t="s">
        <v>17</v>
      </c>
      <c r="E837" t="s">
        <v>42</v>
      </c>
      <c r="F837">
        <v>43</v>
      </c>
      <c r="G837" s="3">
        <v>456.14</v>
      </c>
      <c r="H837" s="3">
        <v>0</v>
      </c>
      <c r="I837" t="s">
        <v>46</v>
      </c>
      <c r="J837" t="s">
        <v>18</v>
      </c>
      <c r="K837" s="3">
        <f>IF(TablaDatosEmpresa[[#This Row],[Tipo_Movimiento]] = "Venta", -TablaDatosEmpresa[[#This Row],[Cantidad]] * TablaDatosEmpresa[[#This Row],[Precio_Venta_Unitario]], 0)</f>
        <v>0</v>
      </c>
      <c r="L837" s="3">
        <f>AVERAGEIF(TablaDatosEmpresa[Nombre_Producto],TablaDatosEmpresa[[#This Row],[Nombre_Producto]],TablaDatosEmpresa[Costo_Unitario])</f>
        <v>206.67616747181975</v>
      </c>
      <c r="M837" s="3">
        <f>IF(TablaDatosEmpresa[[#This Row],[Tipo_Movimiento]] = "Venta", -TablaDatosEmpresa[[#This Row],[Cantidad]] * TablaDatosEmpresa[[#This Row],[CosteAdquisicionPromedio]], 0)</f>
        <v>0</v>
      </c>
      <c r="N837" s="3">
        <f>TablaDatosEmpresa[[#This Row],[Ingresos]]-TablaDatosEmpresa[[#This Row],[Coste_Vemta]]</f>
        <v>0</v>
      </c>
    </row>
    <row r="838" spans="1:14" x14ac:dyDescent="0.3">
      <c r="A838">
        <v>838</v>
      </c>
      <c r="B838" s="1">
        <v>44684</v>
      </c>
      <c r="C838" t="s">
        <v>10</v>
      </c>
      <c r="D838" t="s">
        <v>25</v>
      </c>
      <c r="E838" t="s">
        <v>43</v>
      </c>
      <c r="F838">
        <v>-37</v>
      </c>
      <c r="G838" s="3">
        <v>0</v>
      </c>
      <c r="H838" s="3">
        <v>95.12</v>
      </c>
      <c r="I838" t="s">
        <v>10</v>
      </c>
      <c r="J838" t="s">
        <v>13</v>
      </c>
      <c r="K838" s="3">
        <f>IF(TablaDatosEmpresa[[#This Row],[Tipo_Movimiento]] = "Venta", -TablaDatosEmpresa[[#This Row],[Cantidad]] * TablaDatosEmpresa[[#This Row],[Precio_Venta_Unitario]], 0)</f>
        <v>3519.44</v>
      </c>
      <c r="L838" s="3">
        <f>AVERAGEIF(TablaDatosEmpresa[Nombre_Producto],TablaDatosEmpresa[[#This Row],[Nombre_Producto]],TablaDatosEmpresa[Costo_Unitario])</f>
        <v>18.458651685393257</v>
      </c>
      <c r="M838" s="3">
        <f>IF(TablaDatosEmpresa[[#This Row],[Tipo_Movimiento]] = "Venta", -TablaDatosEmpresa[[#This Row],[Cantidad]] * TablaDatosEmpresa[[#This Row],[CosteAdquisicionPromedio]], 0)</f>
        <v>682.97011235955051</v>
      </c>
      <c r="N838" s="3">
        <f>TablaDatosEmpresa[[#This Row],[Ingresos]]-TablaDatosEmpresa[[#This Row],[Coste_Vemta]]</f>
        <v>2836.4698876404495</v>
      </c>
    </row>
    <row r="839" spans="1:14" x14ac:dyDescent="0.3">
      <c r="A839">
        <v>839</v>
      </c>
      <c r="B839" s="1">
        <v>44685</v>
      </c>
      <c r="C839" t="s">
        <v>16</v>
      </c>
      <c r="D839" t="s">
        <v>17</v>
      </c>
      <c r="E839" t="s">
        <v>42</v>
      </c>
      <c r="F839">
        <v>82</v>
      </c>
      <c r="G839" s="3">
        <v>458.01</v>
      </c>
      <c r="H839" s="3">
        <v>0</v>
      </c>
      <c r="I839" t="s">
        <v>46</v>
      </c>
      <c r="J839" t="s">
        <v>18</v>
      </c>
      <c r="K839" s="3">
        <f>IF(TablaDatosEmpresa[[#This Row],[Tipo_Movimiento]] = "Venta", -TablaDatosEmpresa[[#This Row],[Cantidad]] * TablaDatosEmpresa[[#This Row],[Precio_Venta_Unitario]], 0)</f>
        <v>0</v>
      </c>
      <c r="L839" s="3">
        <f>AVERAGEIF(TablaDatosEmpresa[Nombre_Producto],TablaDatosEmpresa[[#This Row],[Nombre_Producto]],TablaDatosEmpresa[Costo_Unitario])</f>
        <v>206.67616747181975</v>
      </c>
      <c r="M839" s="3">
        <f>IF(TablaDatosEmpresa[[#This Row],[Tipo_Movimiento]] = "Venta", -TablaDatosEmpresa[[#This Row],[Cantidad]] * TablaDatosEmpresa[[#This Row],[CosteAdquisicionPromedio]], 0)</f>
        <v>0</v>
      </c>
      <c r="N839" s="3">
        <f>TablaDatosEmpresa[[#This Row],[Ingresos]]-TablaDatosEmpresa[[#This Row],[Coste_Vemta]]</f>
        <v>0</v>
      </c>
    </row>
    <row r="840" spans="1:14" x14ac:dyDescent="0.3">
      <c r="A840">
        <v>840</v>
      </c>
      <c r="B840" s="1">
        <v>44685</v>
      </c>
      <c r="C840" t="s">
        <v>10</v>
      </c>
      <c r="D840" t="s">
        <v>29</v>
      </c>
      <c r="E840" t="s">
        <v>30</v>
      </c>
      <c r="F840">
        <v>-45</v>
      </c>
      <c r="G840" s="3">
        <v>0</v>
      </c>
      <c r="H840" s="3">
        <v>79.81</v>
      </c>
      <c r="I840" t="s">
        <v>10</v>
      </c>
      <c r="J840" t="s">
        <v>15</v>
      </c>
      <c r="K840" s="3">
        <f>IF(TablaDatosEmpresa[[#This Row],[Tipo_Movimiento]] = "Venta", -TablaDatosEmpresa[[#This Row],[Cantidad]] * TablaDatosEmpresa[[#This Row],[Precio_Venta_Unitario]], 0)</f>
        <v>3591.4500000000003</v>
      </c>
      <c r="L840" s="3">
        <f>AVERAGEIF(TablaDatosEmpresa[Nombre_Producto],TablaDatosEmpresa[[#This Row],[Nombre_Producto]],TablaDatosEmpresa[Costo_Unitario])</f>
        <v>15.49574137931034</v>
      </c>
      <c r="M840" s="3">
        <f>IF(TablaDatosEmpresa[[#This Row],[Tipo_Movimiento]] = "Venta", -TablaDatosEmpresa[[#This Row],[Cantidad]] * TablaDatosEmpresa[[#This Row],[CosteAdquisicionPromedio]], 0)</f>
        <v>697.30836206896527</v>
      </c>
      <c r="N840" s="3">
        <f>TablaDatosEmpresa[[#This Row],[Ingresos]]-TablaDatosEmpresa[[#This Row],[Coste_Vemta]]</f>
        <v>2894.1416379310349</v>
      </c>
    </row>
    <row r="841" spans="1:14" x14ac:dyDescent="0.3">
      <c r="A841">
        <v>841</v>
      </c>
      <c r="B841" s="1">
        <v>44685</v>
      </c>
      <c r="C841" t="s">
        <v>10</v>
      </c>
      <c r="D841" t="s">
        <v>21</v>
      </c>
      <c r="E841" t="s">
        <v>22</v>
      </c>
      <c r="F841">
        <v>-7</v>
      </c>
      <c r="G841" s="3">
        <v>0</v>
      </c>
      <c r="H841" s="3">
        <v>59.81</v>
      </c>
      <c r="I841" t="s">
        <v>10</v>
      </c>
      <c r="J841" t="s">
        <v>35</v>
      </c>
      <c r="K841" s="3">
        <f>IF(TablaDatosEmpresa[[#This Row],[Tipo_Movimiento]] = "Venta", -TablaDatosEmpresa[[#This Row],[Cantidad]] * TablaDatosEmpresa[[#This Row],[Precio_Venta_Unitario]], 0)</f>
        <v>418.67</v>
      </c>
      <c r="L841" s="3">
        <f>AVERAGEIF(TablaDatosEmpresa[Nombre_Producto],TablaDatosEmpresa[[#This Row],[Nombre_Producto]],TablaDatosEmpresa[Costo_Unitario])</f>
        <v>10.520482758620702</v>
      </c>
      <c r="M841" s="3">
        <f>IF(TablaDatosEmpresa[[#This Row],[Tipo_Movimiento]] = "Venta", -TablaDatosEmpresa[[#This Row],[Cantidad]] * TablaDatosEmpresa[[#This Row],[CosteAdquisicionPromedio]], 0)</f>
        <v>73.643379310344912</v>
      </c>
      <c r="N841" s="3">
        <f>TablaDatosEmpresa[[#This Row],[Ingresos]]-TablaDatosEmpresa[[#This Row],[Coste_Vemta]]</f>
        <v>345.02662068965509</v>
      </c>
    </row>
    <row r="842" spans="1:14" x14ac:dyDescent="0.3">
      <c r="A842">
        <v>842</v>
      </c>
      <c r="B842" s="1">
        <v>44685</v>
      </c>
      <c r="C842" t="s">
        <v>16</v>
      </c>
      <c r="D842" t="s">
        <v>17</v>
      </c>
      <c r="E842" t="s">
        <v>42</v>
      </c>
      <c r="F842">
        <v>30</v>
      </c>
      <c r="G842" s="3">
        <v>448.72</v>
      </c>
      <c r="H842" s="3">
        <v>0</v>
      </c>
      <c r="I842" t="s">
        <v>46</v>
      </c>
      <c r="J842" t="s">
        <v>18</v>
      </c>
      <c r="K842" s="3">
        <f>IF(TablaDatosEmpresa[[#This Row],[Tipo_Movimiento]] = "Venta", -TablaDatosEmpresa[[#This Row],[Cantidad]] * TablaDatosEmpresa[[#This Row],[Precio_Venta_Unitario]], 0)</f>
        <v>0</v>
      </c>
      <c r="L842" s="3">
        <f>AVERAGEIF(TablaDatosEmpresa[Nombre_Producto],TablaDatosEmpresa[[#This Row],[Nombre_Producto]],TablaDatosEmpresa[Costo_Unitario])</f>
        <v>206.67616747181975</v>
      </c>
      <c r="M842" s="3">
        <f>IF(TablaDatosEmpresa[[#This Row],[Tipo_Movimiento]] = "Venta", -TablaDatosEmpresa[[#This Row],[Cantidad]] * TablaDatosEmpresa[[#This Row],[CosteAdquisicionPromedio]], 0)</f>
        <v>0</v>
      </c>
      <c r="N842" s="3">
        <f>TablaDatosEmpresa[[#This Row],[Ingresos]]-TablaDatosEmpresa[[#This Row],[Coste_Vemta]]</f>
        <v>0</v>
      </c>
    </row>
    <row r="843" spans="1:14" x14ac:dyDescent="0.3">
      <c r="A843">
        <v>843</v>
      </c>
      <c r="B843" s="1">
        <v>44685</v>
      </c>
      <c r="C843" t="s">
        <v>10</v>
      </c>
      <c r="D843" t="s">
        <v>11</v>
      </c>
      <c r="E843" t="s">
        <v>12</v>
      </c>
      <c r="F843">
        <v>-48</v>
      </c>
      <c r="G843" s="3">
        <v>0</v>
      </c>
      <c r="H843" s="3">
        <v>128.83000000000001</v>
      </c>
      <c r="I843" t="s">
        <v>10</v>
      </c>
      <c r="J843" t="s">
        <v>23</v>
      </c>
      <c r="K843" s="3">
        <f>IF(TablaDatosEmpresa[[#This Row],[Tipo_Movimiento]] = "Venta", -TablaDatosEmpresa[[#This Row],[Cantidad]] * TablaDatosEmpresa[[#This Row],[Precio_Venta_Unitario]], 0)</f>
        <v>6183.84</v>
      </c>
      <c r="L843" s="3">
        <f>AVERAGEIF(TablaDatosEmpresa[Nombre_Producto],TablaDatosEmpresa[[#This Row],[Nombre_Producto]],TablaDatosEmpresa[Costo_Unitario])</f>
        <v>28.701865793780652</v>
      </c>
      <c r="M843" s="3">
        <f>IF(TablaDatosEmpresa[[#This Row],[Tipo_Movimiento]] = "Venta", -TablaDatosEmpresa[[#This Row],[Cantidad]] * TablaDatosEmpresa[[#This Row],[CosteAdquisicionPromedio]], 0)</f>
        <v>1377.6895581014712</v>
      </c>
      <c r="N843" s="3">
        <f>TablaDatosEmpresa[[#This Row],[Ingresos]]-TablaDatosEmpresa[[#This Row],[Coste_Vemta]]</f>
        <v>4806.1504418985287</v>
      </c>
    </row>
    <row r="844" spans="1:14" x14ac:dyDescent="0.3">
      <c r="A844">
        <v>844</v>
      </c>
      <c r="B844" s="1">
        <v>44685</v>
      </c>
      <c r="C844" t="s">
        <v>16</v>
      </c>
      <c r="D844" t="s">
        <v>17</v>
      </c>
      <c r="E844" t="s">
        <v>42</v>
      </c>
      <c r="F844">
        <v>82</v>
      </c>
      <c r="G844" s="3">
        <v>450.08</v>
      </c>
      <c r="H844" s="3">
        <v>0</v>
      </c>
      <c r="I844" t="s">
        <v>46</v>
      </c>
      <c r="J844" t="s">
        <v>18</v>
      </c>
      <c r="K844" s="3">
        <f>IF(TablaDatosEmpresa[[#This Row],[Tipo_Movimiento]] = "Venta", -TablaDatosEmpresa[[#This Row],[Cantidad]] * TablaDatosEmpresa[[#This Row],[Precio_Venta_Unitario]], 0)</f>
        <v>0</v>
      </c>
      <c r="L844" s="3">
        <f>AVERAGEIF(TablaDatosEmpresa[Nombre_Producto],TablaDatosEmpresa[[#This Row],[Nombre_Producto]],TablaDatosEmpresa[Costo_Unitario])</f>
        <v>206.67616747181975</v>
      </c>
      <c r="M844" s="3">
        <f>IF(TablaDatosEmpresa[[#This Row],[Tipo_Movimiento]] = "Venta", -TablaDatosEmpresa[[#This Row],[Cantidad]] * TablaDatosEmpresa[[#This Row],[CosteAdquisicionPromedio]], 0)</f>
        <v>0</v>
      </c>
      <c r="N844" s="3">
        <f>TablaDatosEmpresa[[#This Row],[Ingresos]]-TablaDatosEmpresa[[#This Row],[Coste_Vemta]]</f>
        <v>0</v>
      </c>
    </row>
    <row r="845" spans="1:14" x14ac:dyDescent="0.3">
      <c r="A845">
        <v>845</v>
      </c>
      <c r="B845" s="1">
        <v>44685</v>
      </c>
      <c r="C845" t="s">
        <v>10</v>
      </c>
      <c r="D845" t="s">
        <v>29</v>
      </c>
      <c r="E845" t="s">
        <v>30</v>
      </c>
      <c r="F845">
        <v>-27</v>
      </c>
      <c r="G845" s="3">
        <v>0</v>
      </c>
      <c r="H845" s="3">
        <v>80.27</v>
      </c>
      <c r="I845" t="s">
        <v>10</v>
      </c>
      <c r="J845" t="s">
        <v>35</v>
      </c>
      <c r="K845" s="3">
        <f>IF(TablaDatosEmpresa[[#This Row],[Tipo_Movimiento]] = "Venta", -TablaDatosEmpresa[[#This Row],[Cantidad]] * TablaDatosEmpresa[[#This Row],[Precio_Venta_Unitario]], 0)</f>
        <v>2167.29</v>
      </c>
      <c r="L845" s="3">
        <f>AVERAGEIF(TablaDatosEmpresa[Nombre_Producto],TablaDatosEmpresa[[#This Row],[Nombre_Producto]],TablaDatosEmpresa[Costo_Unitario])</f>
        <v>15.49574137931034</v>
      </c>
      <c r="M845" s="3">
        <f>IF(TablaDatosEmpresa[[#This Row],[Tipo_Movimiento]] = "Venta", -TablaDatosEmpresa[[#This Row],[Cantidad]] * TablaDatosEmpresa[[#This Row],[CosteAdquisicionPromedio]], 0)</f>
        <v>418.38501724137916</v>
      </c>
      <c r="N845" s="3">
        <f>TablaDatosEmpresa[[#This Row],[Ingresos]]-TablaDatosEmpresa[[#This Row],[Coste_Vemta]]</f>
        <v>1748.9049827586209</v>
      </c>
    </row>
    <row r="846" spans="1:14" x14ac:dyDescent="0.3">
      <c r="A846">
        <v>846</v>
      </c>
      <c r="B846" s="1">
        <v>44686</v>
      </c>
      <c r="C846" t="s">
        <v>16</v>
      </c>
      <c r="D846" t="s">
        <v>17</v>
      </c>
      <c r="E846" t="s">
        <v>42</v>
      </c>
      <c r="F846">
        <v>28</v>
      </c>
      <c r="G846" s="3">
        <v>441.73</v>
      </c>
      <c r="H846" s="3">
        <v>0</v>
      </c>
      <c r="I846" t="s">
        <v>46</v>
      </c>
      <c r="J846" t="s">
        <v>18</v>
      </c>
      <c r="K846" s="3">
        <f>IF(TablaDatosEmpresa[[#This Row],[Tipo_Movimiento]] = "Venta", -TablaDatosEmpresa[[#This Row],[Cantidad]] * TablaDatosEmpresa[[#This Row],[Precio_Venta_Unitario]], 0)</f>
        <v>0</v>
      </c>
      <c r="L846" s="3">
        <f>AVERAGEIF(TablaDatosEmpresa[Nombre_Producto],TablaDatosEmpresa[[#This Row],[Nombre_Producto]],TablaDatosEmpresa[Costo_Unitario])</f>
        <v>206.67616747181975</v>
      </c>
      <c r="M846" s="3">
        <f>IF(TablaDatosEmpresa[[#This Row],[Tipo_Movimiento]] = "Venta", -TablaDatosEmpresa[[#This Row],[Cantidad]] * TablaDatosEmpresa[[#This Row],[CosteAdquisicionPromedio]], 0)</f>
        <v>0</v>
      </c>
      <c r="N846" s="3">
        <f>TablaDatosEmpresa[[#This Row],[Ingresos]]-TablaDatosEmpresa[[#This Row],[Coste_Vemta]]</f>
        <v>0</v>
      </c>
    </row>
    <row r="847" spans="1:14" x14ac:dyDescent="0.3">
      <c r="A847">
        <v>847</v>
      </c>
      <c r="B847" s="1">
        <v>44686</v>
      </c>
      <c r="C847" t="s">
        <v>10</v>
      </c>
      <c r="D847" t="s">
        <v>27</v>
      </c>
      <c r="E847" t="s">
        <v>44</v>
      </c>
      <c r="F847">
        <v>-7</v>
      </c>
      <c r="G847" s="3">
        <v>0</v>
      </c>
      <c r="H847" s="3">
        <v>504.16</v>
      </c>
      <c r="I847" t="s">
        <v>10</v>
      </c>
      <c r="J847" t="s">
        <v>13</v>
      </c>
      <c r="K847" s="3">
        <f>IF(TablaDatosEmpresa[[#This Row],[Tipo_Movimiento]] = "Venta", -TablaDatosEmpresa[[#This Row],[Cantidad]] * TablaDatosEmpresa[[#This Row],[Precio_Venta_Unitario]], 0)</f>
        <v>3529.1200000000003</v>
      </c>
      <c r="L847" s="3">
        <f>AVERAGEIF(TablaDatosEmpresa[Nombre_Producto],TablaDatosEmpresa[[#This Row],[Nombre_Producto]],TablaDatosEmpresa[Costo_Unitario])</f>
        <v>111.99406451612904</v>
      </c>
      <c r="M847" s="3">
        <f>IF(TablaDatosEmpresa[[#This Row],[Tipo_Movimiento]] = "Venta", -TablaDatosEmpresa[[#This Row],[Cantidad]] * TablaDatosEmpresa[[#This Row],[CosteAdquisicionPromedio]], 0)</f>
        <v>783.95845161290333</v>
      </c>
      <c r="N847" s="3">
        <f>TablaDatosEmpresa[[#This Row],[Ingresos]]-TablaDatosEmpresa[[#This Row],[Coste_Vemta]]</f>
        <v>2745.1615483870969</v>
      </c>
    </row>
    <row r="848" spans="1:14" x14ac:dyDescent="0.3">
      <c r="A848">
        <v>848</v>
      </c>
      <c r="B848" s="1">
        <v>44686</v>
      </c>
      <c r="C848" t="s">
        <v>10</v>
      </c>
      <c r="D848" t="s">
        <v>14</v>
      </c>
      <c r="E848" t="s">
        <v>41</v>
      </c>
      <c r="F848">
        <v>-25</v>
      </c>
      <c r="G848" s="3">
        <v>0</v>
      </c>
      <c r="H848" s="3">
        <v>161.30000000000001</v>
      </c>
      <c r="I848" t="s">
        <v>10</v>
      </c>
      <c r="J848" t="s">
        <v>31</v>
      </c>
      <c r="K848" s="3">
        <f>IF(TablaDatosEmpresa[[#This Row],[Tipo_Movimiento]] = "Venta", -TablaDatosEmpresa[[#This Row],[Cantidad]] * TablaDatosEmpresa[[#This Row],[Precio_Venta_Unitario]], 0)</f>
        <v>4032.5000000000005</v>
      </c>
      <c r="L848" s="3">
        <f>AVERAGEIF(TablaDatosEmpresa[Nombre_Producto],TablaDatosEmpresa[[#This Row],[Nombre_Producto]],TablaDatosEmpresa[Costo_Unitario])</f>
        <v>38.917210440456756</v>
      </c>
      <c r="M848" s="3">
        <f>IF(TablaDatosEmpresa[[#This Row],[Tipo_Movimiento]] = "Venta", -TablaDatosEmpresa[[#This Row],[Cantidad]] * TablaDatosEmpresa[[#This Row],[CosteAdquisicionPromedio]], 0)</f>
        <v>972.93026101141891</v>
      </c>
      <c r="N848" s="3">
        <f>TablaDatosEmpresa[[#This Row],[Ingresos]]-TablaDatosEmpresa[[#This Row],[Coste_Vemta]]</f>
        <v>3059.5697389885818</v>
      </c>
    </row>
    <row r="849" spans="1:14" x14ac:dyDescent="0.3">
      <c r="A849">
        <v>849</v>
      </c>
      <c r="B849" s="1">
        <v>44686</v>
      </c>
      <c r="C849" t="s">
        <v>10</v>
      </c>
      <c r="D849" t="s">
        <v>21</v>
      </c>
      <c r="E849" t="s">
        <v>22</v>
      </c>
      <c r="F849">
        <v>-26</v>
      </c>
      <c r="G849" s="3">
        <v>0</v>
      </c>
      <c r="H849" s="3">
        <v>59.65</v>
      </c>
      <c r="I849" t="s">
        <v>10</v>
      </c>
      <c r="J849" t="s">
        <v>15</v>
      </c>
      <c r="K849" s="3">
        <f>IF(TablaDatosEmpresa[[#This Row],[Tipo_Movimiento]] = "Venta", -TablaDatosEmpresa[[#This Row],[Cantidad]] * TablaDatosEmpresa[[#This Row],[Precio_Venta_Unitario]], 0)</f>
        <v>1550.8999999999999</v>
      </c>
      <c r="L849" s="3">
        <f>AVERAGEIF(TablaDatosEmpresa[Nombre_Producto],TablaDatosEmpresa[[#This Row],[Nombre_Producto]],TablaDatosEmpresa[Costo_Unitario])</f>
        <v>10.520482758620702</v>
      </c>
      <c r="M849" s="3">
        <f>IF(TablaDatosEmpresa[[#This Row],[Tipo_Movimiento]] = "Venta", -TablaDatosEmpresa[[#This Row],[Cantidad]] * TablaDatosEmpresa[[#This Row],[CosteAdquisicionPromedio]], 0)</f>
        <v>273.53255172413822</v>
      </c>
      <c r="N849" s="3">
        <f>TablaDatosEmpresa[[#This Row],[Ingresos]]-TablaDatosEmpresa[[#This Row],[Coste_Vemta]]</f>
        <v>1277.3674482758615</v>
      </c>
    </row>
    <row r="850" spans="1:14" x14ac:dyDescent="0.3">
      <c r="A850">
        <v>850</v>
      </c>
      <c r="B850" s="1">
        <v>44686</v>
      </c>
      <c r="C850" t="s">
        <v>16</v>
      </c>
      <c r="D850" t="s">
        <v>27</v>
      </c>
      <c r="E850" t="s">
        <v>44</v>
      </c>
      <c r="F850">
        <v>73</v>
      </c>
      <c r="G850" s="3">
        <v>246.63</v>
      </c>
      <c r="H850" s="3">
        <v>0</v>
      </c>
      <c r="I850" t="s">
        <v>46</v>
      </c>
      <c r="J850" t="s">
        <v>18</v>
      </c>
      <c r="K850" s="3">
        <f>IF(TablaDatosEmpresa[[#This Row],[Tipo_Movimiento]] = "Venta", -TablaDatosEmpresa[[#This Row],[Cantidad]] * TablaDatosEmpresa[[#This Row],[Precio_Venta_Unitario]], 0)</f>
        <v>0</v>
      </c>
      <c r="L850" s="3">
        <f>AVERAGEIF(TablaDatosEmpresa[Nombre_Producto],TablaDatosEmpresa[[#This Row],[Nombre_Producto]],TablaDatosEmpresa[Costo_Unitario])</f>
        <v>111.99406451612904</v>
      </c>
      <c r="M850" s="3">
        <f>IF(TablaDatosEmpresa[[#This Row],[Tipo_Movimiento]] = "Venta", -TablaDatosEmpresa[[#This Row],[Cantidad]] * TablaDatosEmpresa[[#This Row],[CosteAdquisicionPromedio]], 0)</f>
        <v>0</v>
      </c>
      <c r="N850" s="3">
        <f>TablaDatosEmpresa[[#This Row],[Ingresos]]-TablaDatosEmpresa[[#This Row],[Coste_Vemta]]</f>
        <v>0</v>
      </c>
    </row>
    <row r="851" spans="1:14" x14ac:dyDescent="0.3">
      <c r="A851">
        <v>851</v>
      </c>
      <c r="B851" s="1">
        <v>44686</v>
      </c>
      <c r="C851" t="s">
        <v>10</v>
      </c>
      <c r="D851" t="s">
        <v>11</v>
      </c>
      <c r="E851" t="s">
        <v>12</v>
      </c>
      <c r="F851">
        <v>-23</v>
      </c>
      <c r="G851" s="3">
        <v>0</v>
      </c>
      <c r="H851" s="3">
        <v>129.78</v>
      </c>
      <c r="I851" t="s">
        <v>10</v>
      </c>
      <c r="J851" t="s">
        <v>35</v>
      </c>
      <c r="K851" s="3">
        <f>IF(TablaDatosEmpresa[[#This Row],[Tipo_Movimiento]] = "Venta", -TablaDatosEmpresa[[#This Row],[Cantidad]] * TablaDatosEmpresa[[#This Row],[Precio_Venta_Unitario]], 0)</f>
        <v>2984.94</v>
      </c>
      <c r="L851" s="3">
        <f>AVERAGEIF(TablaDatosEmpresa[Nombre_Producto],TablaDatosEmpresa[[#This Row],[Nombre_Producto]],TablaDatosEmpresa[Costo_Unitario])</f>
        <v>28.701865793780652</v>
      </c>
      <c r="M851" s="3">
        <f>IF(TablaDatosEmpresa[[#This Row],[Tipo_Movimiento]] = "Venta", -TablaDatosEmpresa[[#This Row],[Cantidad]] * TablaDatosEmpresa[[#This Row],[CosteAdquisicionPromedio]], 0)</f>
        <v>660.14291325695501</v>
      </c>
      <c r="N851" s="3">
        <f>TablaDatosEmpresa[[#This Row],[Ingresos]]-TablaDatosEmpresa[[#This Row],[Coste_Vemta]]</f>
        <v>2324.7970867430449</v>
      </c>
    </row>
    <row r="852" spans="1:14" x14ac:dyDescent="0.3">
      <c r="A852">
        <v>852</v>
      </c>
      <c r="B852" s="1">
        <v>44686</v>
      </c>
      <c r="C852" t="s">
        <v>24</v>
      </c>
      <c r="D852" t="s">
        <v>25</v>
      </c>
      <c r="E852" t="s">
        <v>43</v>
      </c>
      <c r="F852">
        <v>253</v>
      </c>
      <c r="G852" s="3">
        <v>44.34</v>
      </c>
      <c r="H852" s="3">
        <v>0</v>
      </c>
      <c r="I852" t="s">
        <v>24</v>
      </c>
      <c r="J852" t="s">
        <v>36</v>
      </c>
      <c r="K852" s="3">
        <f>IF(TablaDatosEmpresa[[#This Row],[Tipo_Movimiento]] = "Venta", -TablaDatosEmpresa[[#This Row],[Cantidad]] * TablaDatosEmpresa[[#This Row],[Precio_Venta_Unitario]], 0)</f>
        <v>0</v>
      </c>
      <c r="L852" s="3">
        <f>AVERAGEIF(TablaDatosEmpresa[Nombre_Producto],TablaDatosEmpresa[[#This Row],[Nombre_Producto]],TablaDatosEmpresa[Costo_Unitario])</f>
        <v>18.458651685393257</v>
      </c>
      <c r="M852" s="3">
        <f>IF(TablaDatosEmpresa[[#This Row],[Tipo_Movimiento]] = "Venta", -TablaDatosEmpresa[[#This Row],[Cantidad]] * TablaDatosEmpresa[[#This Row],[CosteAdquisicionPromedio]], 0)</f>
        <v>0</v>
      </c>
      <c r="N852" s="3">
        <f>TablaDatosEmpresa[[#This Row],[Ingresos]]-TablaDatosEmpresa[[#This Row],[Coste_Vemta]]</f>
        <v>0</v>
      </c>
    </row>
    <row r="853" spans="1:14" x14ac:dyDescent="0.3">
      <c r="A853">
        <v>853</v>
      </c>
      <c r="B853" s="1">
        <v>44687</v>
      </c>
      <c r="C853" t="s">
        <v>24</v>
      </c>
      <c r="D853" t="s">
        <v>32</v>
      </c>
      <c r="E853" t="s">
        <v>33</v>
      </c>
      <c r="F853">
        <v>140</v>
      </c>
      <c r="G853" s="3">
        <v>119.97</v>
      </c>
      <c r="H853" s="3">
        <v>0</v>
      </c>
      <c r="I853" t="s">
        <v>24</v>
      </c>
      <c r="J853" t="s">
        <v>36</v>
      </c>
      <c r="K853" s="3">
        <f>IF(TablaDatosEmpresa[[#This Row],[Tipo_Movimiento]] = "Venta", -TablaDatosEmpresa[[#This Row],[Cantidad]] * TablaDatosEmpresa[[#This Row],[Precio_Venta_Unitario]], 0)</f>
        <v>0</v>
      </c>
      <c r="L853" s="3">
        <f>AVERAGEIF(TablaDatosEmpresa[Nombre_Producto],TablaDatosEmpresa[[#This Row],[Nombre_Producto]],TablaDatosEmpresa[Costo_Unitario])</f>
        <v>54.214840425531932</v>
      </c>
      <c r="M853" s="3">
        <f>IF(TablaDatosEmpresa[[#This Row],[Tipo_Movimiento]] = "Venta", -TablaDatosEmpresa[[#This Row],[Cantidad]] * TablaDatosEmpresa[[#This Row],[CosteAdquisicionPromedio]], 0)</f>
        <v>0</v>
      </c>
      <c r="N853" s="3">
        <f>TablaDatosEmpresa[[#This Row],[Ingresos]]-TablaDatosEmpresa[[#This Row],[Coste_Vemta]]</f>
        <v>0</v>
      </c>
    </row>
    <row r="854" spans="1:14" x14ac:dyDescent="0.3">
      <c r="A854">
        <v>854</v>
      </c>
      <c r="B854" s="1">
        <v>44687</v>
      </c>
      <c r="C854" t="s">
        <v>16</v>
      </c>
      <c r="D854" t="s">
        <v>19</v>
      </c>
      <c r="E854" t="s">
        <v>20</v>
      </c>
      <c r="F854">
        <v>62</v>
      </c>
      <c r="G854" s="3">
        <v>149.83000000000001</v>
      </c>
      <c r="H854" s="3">
        <v>0</v>
      </c>
      <c r="I854" t="s">
        <v>46</v>
      </c>
      <c r="J854" t="s">
        <v>18</v>
      </c>
      <c r="K854" s="3">
        <f>IF(TablaDatosEmpresa[[#This Row],[Tipo_Movimiento]] = "Venta", -TablaDatosEmpresa[[#This Row],[Cantidad]] * TablaDatosEmpresa[[#This Row],[Precio_Venta_Unitario]], 0)</f>
        <v>0</v>
      </c>
      <c r="L854" s="3">
        <f>AVERAGEIF(TablaDatosEmpresa[Nombre_Producto],TablaDatosEmpresa[[#This Row],[Nombre_Producto]],TablaDatosEmpresa[Costo_Unitario])</f>
        <v>66.956770642201846</v>
      </c>
      <c r="M854" s="3">
        <f>IF(TablaDatosEmpresa[[#This Row],[Tipo_Movimiento]] = "Venta", -TablaDatosEmpresa[[#This Row],[Cantidad]] * TablaDatosEmpresa[[#This Row],[CosteAdquisicionPromedio]], 0)</f>
        <v>0</v>
      </c>
      <c r="N854" s="3">
        <f>TablaDatosEmpresa[[#This Row],[Ingresos]]-TablaDatosEmpresa[[#This Row],[Coste_Vemta]]</f>
        <v>0</v>
      </c>
    </row>
    <row r="855" spans="1:14" x14ac:dyDescent="0.3">
      <c r="A855">
        <v>855</v>
      </c>
      <c r="B855" s="1">
        <v>44687</v>
      </c>
      <c r="C855" t="s">
        <v>10</v>
      </c>
      <c r="D855" t="s">
        <v>11</v>
      </c>
      <c r="E855" t="s">
        <v>12</v>
      </c>
      <c r="F855">
        <v>-13</v>
      </c>
      <c r="G855" s="3">
        <v>0</v>
      </c>
      <c r="H855" s="3">
        <v>130.38</v>
      </c>
      <c r="I855" t="s">
        <v>10</v>
      </c>
      <c r="J855" t="s">
        <v>15</v>
      </c>
      <c r="K855" s="3">
        <f>IF(TablaDatosEmpresa[[#This Row],[Tipo_Movimiento]] = "Venta", -TablaDatosEmpresa[[#This Row],[Cantidad]] * TablaDatosEmpresa[[#This Row],[Precio_Venta_Unitario]], 0)</f>
        <v>1694.94</v>
      </c>
      <c r="L855" s="3">
        <f>AVERAGEIF(TablaDatosEmpresa[Nombre_Producto],TablaDatosEmpresa[[#This Row],[Nombre_Producto]],TablaDatosEmpresa[Costo_Unitario])</f>
        <v>28.701865793780652</v>
      </c>
      <c r="M855" s="3">
        <f>IF(TablaDatosEmpresa[[#This Row],[Tipo_Movimiento]] = "Venta", -TablaDatosEmpresa[[#This Row],[Cantidad]] * TablaDatosEmpresa[[#This Row],[CosteAdquisicionPromedio]], 0)</f>
        <v>373.12425531914846</v>
      </c>
      <c r="N855" s="3">
        <f>TablaDatosEmpresa[[#This Row],[Ingresos]]-TablaDatosEmpresa[[#This Row],[Coste_Vemta]]</f>
        <v>1321.8157446808516</v>
      </c>
    </row>
    <row r="856" spans="1:14" x14ac:dyDescent="0.3">
      <c r="A856">
        <v>856</v>
      </c>
      <c r="B856" s="1">
        <v>44687</v>
      </c>
      <c r="C856" t="s">
        <v>10</v>
      </c>
      <c r="D856" t="s">
        <v>34</v>
      </c>
      <c r="E856" t="s">
        <v>45</v>
      </c>
      <c r="F856">
        <v>-12</v>
      </c>
      <c r="G856" s="3">
        <v>0</v>
      </c>
      <c r="H856" s="3">
        <v>349.79</v>
      </c>
      <c r="I856" t="s">
        <v>10</v>
      </c>
      <c r="J856" t="s">
        <v>23</v>
      </c>
      <c r="K856" s="3">
        <f>IF(TablaDatosEmpresa[[#This Row],[Tipo_Movimiento]] = "Venta", -TablaDatosEmpresa[[#This Row],[Cantidad]] * TablaDatosEmpresa[[#This Row],[Precio_Venta_Unitario]], 0)</f>
        <v>4197.4800000000005</v>
      </c>
      <c r="L856" s="3">
        <f>AVERAGEIF(TablaDatosEmpresa[Nombre_Producto],TablaDatosEmpresa[[#This Row],[Nombre_Producto]],TablaDatosEmpresa[Costo_Unitario])</f>
        <v>81.910562499999997</v>
      </c>
      <c r="M856" s="3">
        <f>IF(TablaDatosEmpresa[[#This Row],[Tipo_Movimiento]] = "Venta", -TablaDatosEmpresa[[#This Row],[Cantidad]] * TablaDatosEmpresa[[#This Row],[CosteAdquisicionPromedio]], 0)</f>
        <v>982.92674999999997</v>
      </c>
      <c r="N856" s="3">
        <f>TablaDatosEmpresa[[#This Row],[Ingresos]]-TablaDatosEmpresa[[#This Row],[Coste_Vemta]]</f>
        <v>3214.5532500000004</v>
      </c>
    </row>
    <row r="857" spans="1:14" x14ac:dyDescent="0.3">
      <c r="A857">
        <v>857</v>
      </c>
      <c r="B857" s="1">
        <v>44687</v>
      </c>
      <c r="C857" t="s">
        <v>16</v>
      </c>
      <c r="D857" t="s">
        <v>19</v>
      </c>
      <c r="E857" t="s">
        <v>20</v>
      </c>
      <c r="F857">
        <v>71</v>
      </c>
      <c r="G857" s="3">
        <v>152.85</v>
      </c>
      <c r="H857" s="3">
        <v>0</v>
      </c>
      <c r="I857" t="s">
        <v>46</v>
      </c>
      <c r="J857" t="s">
        <v>18</v>
      </c>
      <c r="K857" s="3">
        <f>IF(TablaDatosEmpresa[[#This Row],[Tipo_Movimiento]] = "Venta", -TablaDatosEmpresa[[#This Row],[Cantidad]] * TablaDatosEmpresa[[#This Row],[Precio_Venta_Unitario]], 0)</f>
        <v>0</v>
      </c>
      <c r="L857" s="3">
        <f>AVERAGEIF(TablaDatosEmpresa[Nombre_Producto],TablaDatosEmpresa[[#This Row],[Nombre_Producto]],TablaDatosEmpresa[Costo_Unitario])</f>
        <v>66.956770642201846</v>
      </c>
      <c r="M857" s="3">
        <f>IF(TablaDatosEmpresa[[#This Row],[Tipo_Movimiento]] = "Venta", -TablaDatosEmpresa[[#This Row],[Cantidad]] * TablaDatosEmpresa[[#This Row],[CosteAdquisicionPromedio]], 0)</f>
        <v>0</v>
      </c>
      <c r="N857" s="3">
        <f>TablaDatosEmpresa[[#This Row],[Ingresos]]-TablaDatosEmpresa[[#This Row],[Coste_Vemta]]</f>
        <v>0</v>
      </c>
    </row>
    <row r="858" spans="1:14" x14ac:dyDescent="0.3">
      <c r="A858">
        <v>858</v>
      </c>
      <c r="B858" s="1">
        <v>44687</v>
      </c>
      <c r="C858" t="s">
        <v>24</v>
      </c>
      <c r="D858" t="s">
        <v>29</v>
      </c>
      <c r="E858" t="s">
        <v>30</v>
      </c>
      <c r="F858">
        <v>151</v>
      </c>
      <c r="G858" s="3">
        <v>36.25</v>
      </c>
      <c r="H858" s="3">
        <v>0</v>
      </c>
      <c r="I858" t="s">
        <v>24</v>
      </c>
      <c r="J858" t="s">
        <v>26</v>
      </c>
      <c r="K858" s="3">
        <f>IF(TablaDatosEmpresa[[#This Row],[Tipo_Movimiento]] = "Venta", -TablaDatosEmpresa[[#This Row],[Cantidad]] * TablaDatosEmpresa[[#This Row],[Precio_Venta_Unitario]], 0)</f>
        <v>0</v>
      </c>
      <c r="L858" s="3">
        <f>AVERAGEIF(TablaDatosEmpresa[Nombre_Producto],TablaDatosEmpresa[[#This Row],[Nombre_Producto]],TablaDatosEmpresa[Costo_Unitario])</f>
        <v>15.49574137931034</v>
      </c>
      <c r="M858" s="3">
        <f>IF(TablaDatosEmpresa[[#This Row],[Tipo_Movimiento]] = "Venta", -TablaDatosEmpresa[[#This Row],[Cantidad]] * TablaDatosEmpresa[[#This Row],[CosteAdquisicionPromedio]], 0)</f>
        <v>0</v>
      </c>
      <c r="N858" s="3">
        <f>TablaDatosEmpresa[[#This Row],[Ingresos]]-TablaDatosEmpresa[[#This Row],[Coste_Vemta]]</f>
        <v>0</v>
      </c>
    </row>
    <row r="859" spans="1:14" x14ac:dyDescent="0.3">
      <c r="A859">
        <v>859</v>
      </c>
      <c r="B859" s="1">
        <v>44688</v>
      </c>
      <c r="C859" t="s">
        <v>24</v>
      </c>
      <c r="D859" t="s">
        <v>25</v>
      </c>
      <c r="E859" t="s">
        <v>43</v>
      </c>
      <c r="F859">
        <v>54</v>
      </c>
      <c r="G859" s="3">
        <v>45.86</v>
      </c>
      <c r="H859" s="3">
        <v>0</v>
      </c>
      <c r="I859" t="s">
        <v>24</v>
      </c>
      <c r="J859" t="s">
        <v>37</v>
      </c>
      <c r="K859" s="3">
        <f>IF(TablaDatosEmpresa[[#This Row],[Tipo_Movimiento]] = "Venta", -TablaDatosEmpresa[[#This Row],[Cantidad]] * TablaDatosEmpresa[[#This Row],[Precio_Venta_Unitario]], 0)</f>
        <v>0</v>
      </c>
      <c r="L859" s="3">
        <f>AVERAGEIF(TablaDatosEmpresa[Nombre_Producto],TablaDatosEmpresa[[#This Row],[Nombre_Producto]],TablaDatosEmpresa[Costo_Unitario])</f>
        <v>18.458651685393257</v>
      </c>
      <c r="M859" s="3">
        <f>IF(TablaDatosEmpresa[[#This Row],[Tipo_Movimiento]] = "Venta", -TablaDatosEmpresa[[#This Row],[Cantidad]] * TablaDatosEmpresa[[#This Row],[CosteAdquisicionPromedio]], 0)</f>
        <v>0</v>
      </c>
      <c r="N859" s="3">
        <f>TablaDatosEmpresa[[#This Row],[Ingresos]]-TablaDatosEmpresa[[#This Row],[Coste_Vemta]]</f>
        <v>0</v>
      </c>
    </row>
    <row r="860" spans="1:14" x14ac:dyDescent="0.3">
      <c r="A860">
        <v>860</v>
      </c>
      <c r="B860" s="1">
        <v>44688</v>
      </c>
      <c r="C860" t="s">
        <v>24</v>
      </c>
      <c r="D860" t="s">
        <v>29</v>
      </c>
      <c r="E860" t="s">
        <v>30</v>
      </c>
      <c r="F860">
        <v>52</v>
      </c>
      <c r="G860" s="3">
        <v>36.47</v>
      </c>
      <c r="H860" s="3">
        <v>0</v>
      </c>
      <c r="I860" t="s">
        <v>24</v>
      </c>
      <c r="J860" t="s">
        <v>28</v>
      </c>
      <c r="K860" s="3">
        <f>IF(TablaDatosEmpresa[[#This Row],[Tipo_Movimiento]] = "Venta", -TablaDatosEmpresa[[#This Row],[Cantidad]] * TablaDatosEmpresa[[#This Row],[Precio_Venta_Unitario]], 0)</f>
        <v>0</v>
      </c>
      <c r="L860" s="3">
        <f>AVERAGEIF(TablaDatosEmpresa[Nombre_Producto],TablaDatosEmpresa[[#This Row],[Nombre_Producto]],TablaDatosEmpresa[Costo_Unitario])</f>
        <v>15.49574137931034</v>
      </c>
      <c r="M860" s="3">
        <f>IF(TablaDatosEmpresa[[#This Row],[Tipo_Movimiento]] = "Venta", -TablaDatosEmpresa[[#This Row],[Cantidad]] * TablaDatosEmpresa[[#This Row],[CosteAdquisicionPromedio]], 0)</f>
        <v>0</v>
      </c>
      <c r="N860" s="3">
        <f>TablaDatosEmpresa[[#This Row],[Ingresos]]-TablaDatosEmpresa[[#This Row],[Coste_Vemta]]</f>
        <v>0</v>
      </c>
    </row>
    <row r="861" spans="1:14" x14ac:dyDescent="0.3">
      <c r="A861">
        <v>861</v>
      </c>
      <c r="B861" s="1">
        <v>44688</v>
      </c>
      <c r="C861" t="s">
        <v>10</v>
      </c>
      <c r="D861" t="s">
        <v>11</v>
      </c>
      <c r="E861" t="s">
        <v>12</v>
      </c>
      <c r="F861">
        <v>-33</v>
      </c>
      <c r="G861" s="3">
        <v>0</v>
      </c>
      <c r="H861" s="3">
        <v>130.91999999999999</v>
      </c>
      <c r="I861" t="s">
        <v>10</v>
      </c>
      <c r="J861" t="s">
        <v>31</v>
      </c>
      <c r="K861" s="3">
        <f>IF(TablaDatosEmpresa[[#This Row],[Tipo_Movimiento]] = "Venta", -TablaDatosEmpresa[[#This Row],[Cantidad]] * TablaDatosEmpresa[[#This Row],[Precio_Venta_Unitario]], 0)</f>
        <v>4320.3599999999997</v>
      </c>
      <c r="L861" s="3">
        <f>AVERAGEIF(TablaDatosEmpresa[Nombre_Producto],TablaDatosEmpresa[[#This Row],[Nombre_Producto]],TablaDatosEmpresa[Costo_Unitario])</f>
        <v>28.701865793780652</v>
      </c>
      <c r="M861" s="3">
        <f>IF(TablaDatosEmpresa[[#This Row],[Tipo_Movimiento]] = "Venta", -TablaDatosEmpresa[[#This Row],[Cantidad]] * TablaDatosEmpresa[[#This Row],[CosteAdquisicionPromedio]], 0)</f>
        <v>947.16157119476145</v>
      </c>
      <c r="N861" s="3">
        <f>TablaDatosEmpresa[[#This Row],[Ingresos]]-TablaDatosEmpresa[[#This Row],[Coste_Vemta]]</f>
        <v>3373.1984288052381</v>
      </c>
    </row>
    <row r="862" spans="1:14" x14ac:dyDescent="0.3">
      <c r="A862">
        <v>862</v>
      </c>
      <c r="B862" s="1">
        <v>44688</v>
      </c>
      <c r="C862" t="s">
        <v>24</v>
      </c>
      <c r="D862" t="s">
        <v>25</v>
      </c>
      <c r="E862" t="s">
        <v>43</v>
      </c>
      <c r="F862">
        <v>99</v>
      </c>
      <c r="G862" s="3">
        <v>45.19</v>
      </c>
      <c r="H862" s="3">
        <v>0</v>
      </c>
      <c r="I862" t="s">
        <v>24</v>
      </c>
      <c r="J862" t="s">
        <v>26</v>
      </c>
      <c r="K862" s="3">
        <f>IF(TablaDatosEmpresa[[#This Row],[Tipo_Movimiento]] = "Venta", -TablaDatosEmpresa[[#This Row],[Cantidad]] * TablaDatosEmpresa[[#This Row],[Precio_Venta_Unitario]], 0)</f>
        <v>0</v>
      </c>
      <c r="L862" s="3">
        <f>AVERAGEIF(TablaDatosEmpresa[Nombre_Producto],TablaDatosEmpresa[[#This Row],[Nombre_Producto]],TablaDatosEmpresa[Costo_Unitario])</f>
        <v>18.458651685393257</v>
      </c>
      <c r="M862" s="3">
        <f>IF(TablaDatosEmpresa[[#This Row],[Tipo_Movimiento]] = "Venta", -TablaDatosEmpresa[[#This Row],[Cantidad]] * TablaDatosEmpresa[[#This Row],[CosteAdquisicionPromedio]], 0)</f>
        <v>0</v>
      </c>
      <c r="N862" s="3">
        <f>TablaDatosEmpresa[[#This Row],[Ingresos]]-TablaDatosEmpresa[[#This Row],[Coste_Vemta]]</f>
        <v>0</v>
      </c>
    </row>
    <row r="863" spans="1:14" x14ac:dyDescent="0.3">
      <c r="A863">
        <v>863</v>
      </c>
      <c r="B863" s="1">
        <v>44688</v>
      </c>
      <c r="C863" t="s">
        <v>10</v>
      </c>
      <c r="D863" t="s">
        <v>34</v>
      </c>
      <c r="E863" t="s">
        <v>45</v>
      </c>
      <c r="F863">
        <v>-38</v>
      </c>
      <c r="G863" s="3">
        <v>0</v>
      </c>
      <c r="H863" s="3">
        <v>348.15</v>
      </c>
      <c r="I863" t="s">
        <v>10</v>
      </c>
      <c r="J863" t="s">
        <v>31</v>
      </c>
      <c r="K863" s="3">
        <f>IF(TablaDatosEmpresa[[#This Row],[Tipo_Movimiento]] = "Venta", -TablaDatosEmpresa[[#This Row],[Cantidad]] * TablaDatosEmpresa[[#This Row],[Precio_Venta_Unitario]], 0)</f>
        <v>13229.699999999999</v>
      </c>
      <c r="L863" s="3">
        <f>AVERAGEIF(TablaDatosEmpresa[Nombre_Producto],TablaDatosEmpresa[[#This Row],[Nombre_Producto]],TablaDatosEmpresa[Costo_Unitario])</f>
        <v>81.910562499999997</v>
      </c>
      <c r="M863" s="3">
        <f>IF(TablaDatosEmpresa[[#This Row],[Tipo_Movimiento]] = "Venta", -TablaDatosEmpresa[[#This Row],[Cantidad]] * TablaDatosEmpresa[[#This Row],[CosteAdquisicionPromedio]], 0)</f>
        <v>3112.6013749999997</v>
      </c>
      <c r="N863" s="3">
        <f>TablaDatosEmpresa[[#This Row],[Ingresos]]-TablaDatosEmpresa[[#This Row],[Coste_Vemta]]</f>
        <v>10117.098624999999</v>
      </c>
    </row>
    <row r="864" spans="1:14" x14ac:dyDescent="0.3">
      <c r="A864">
        <v>864</v>
      </c>
      <c r="B864" s="1">
        <v>44688</v>
      </c>
      <c r="C864" t="s">
        <v>10</v>
      </c>
      <c r="D864" t="s">
        <v>27</v>
      </c>
      <c r="E864" t="s">
        <v>44</v>
      </c>
      <c r="F864">
        <v>-49</v>
      </c>
      <c r="G864" s="3">
        <v>0</v>
      </c>
      <c r="H864" s="3">
        <v>503.83</v>
      </c>
      <c r="I864" t="s">
        <v>10</v>
      </c>
      <c r="J864" t="s">
        <v>35</v>
      </c>
      <c r="K864" s="3">
        <f>IF(TablaDatosEmpresa[[#This Row],[Tipo_Movimiento]] = "Venta", -TablaDatosEmpresa[[#This Row],[Cantidad]] * TablaDatosEmpresa[[#This Row],[Precio_Venta_Unitario]], 0)</f>
        <v>24687.67</v>
      </c>
      <c r="L864" s="3">
        <f>AVERAGEIF(TablaDatosEmpresa[Nombre_Producto],TablaDatosEmpresa[[#This Row],[Nombre_Producto]],TablaDatosEmpresa[Costo_Unitario])</f>
        <v>111.99406451612904</v>
      </c>
      <c r="M864" s="3">
        <f>IF(TablaDatosEmpresa[[#This Row],[Tipo_Movimiento]] = "Venta", -TablaDatosEmpresa[[#This Row],[Cantidad]] * TablaDatosEmpresa[[#This Row],[CosteAdquisicionPromedio]], 0)</f>
        <v>5487.7091612903232</v>
      </c>
      <c r="N864" s="3">
        <f>TablaDatosEmpresa[[#This Row],[Ingresos]]-TablaDatosEmpresa[[#This Row],[Coste_Vemta]]</f>
        <v>19199.960838709674</v>
      </c>
    </row>
    <row r="865" spans="1:14" x14ac:dyDescent="0.3">
      <c r="A865">
        <v>865</v>
      </c>
      <c r="B865" s="1">
        <v>44688</v>
      </c>
      <c r="C865" t="s">
        <v>10</v>
      </c>
      <c r="D865" t="s">
        <v>29</v>
      </c>
      <c r="E865" t="s">
        <v>30</v>
      </c>
      <c r="F865">
        <v>-24</v>
      </c>
      <c r="G865" s="3">
        <v>0</v>
      </c>
      <c r="H865" s="3">
        <v>79.819999999999993</v>
      </c>
      <c r="I865" t="s">
        <v>10</v>
      </c>
      <c r="J865" t="s">
        <v>13</v>
      </c>
      <c r="K865" s="3">
        <f>IF(TablaDatosEmpresa[[#This Row],[Tipo_Movimiento]] = "Venta", -TablaDatosEmpresa[[#This Row],[Cantidad]] * TablaDatosEmpresa[[#This Row],[Precio_Venta_Unitario]], 0)</f>
        <v>1915.6799999999998</v>
      </c>
      <c r="L865" s="3">
        <f>AVERAGEIF(TablaDatosEmpresa[Nombre_Producto],TablaDatosEmpresa[[#This Row],[Nombre_Producto]],TablaDatosEmpresa[Costo_Unitario])</f>
        <v>15.49574137931034</v>
      </c>
      <c r="M865" s="3">
        <f>IF(TablaDatosEmpresa[[#This Row],[Tipo_Movimiento]] = "Venta", -TablaDatosEmpresa[[#This Row],[Cantidad]] * TablaDatosEmpresa[[#This Row],[CosteAdquisicionPromedio]], 0)</f>
        <v>371.89779310344818</v>
      </c>
      <c r="N865" s="3">
        <f>TablaDatosEmpresa[[#This Row],[Ingresos]]-TablaDatosEmpresa[[#This Row],[Coste_Vemta]]</f>
        <v>1543.7822068965515</v>
      </c>
    </row>
    <row r="866" spans="1:14" x14ac:dyDescent="0.3">
      <c r="A866">
        <v>866</v>
      </c>
      <c r="B866" s="1">
        <v>44689</v>
      </c>
      <c r="C866" t="s">
        <v>24</v>
      </c>
      <c r="D866" t="s">
        <v>29</v>
      </c>
      <c r="E866" t="s">
        <v>30</v>
      </c>
      <c r="F866">
        <v>80</v>
      </c>
      <c r="G866" s="3">
        <v>35.229999999999997</v>
      </c>
      <c r="H866" s="3">
        <v>0</v>
      </c>
      <c r="I866" t="s">
        <v>24</v>
      </c>
      <c r="J866" t="s">
        <v>26</v>
      </c>
      <c r="K866" s="3">
        <f>IF(TablaDatosEmpresa[[#This Row],[Tipo_Movimiento]] = "Venta", -TablaDatosEmpresa[[#This Row],[Cantidad]] * TablaDatosEmpresa[[#This Row],[Precio_Venta_Unitario]], 0)</f>
        <v>0</v>
      </c>
      <c r="L866" s="3">
        <f>AVERAGEIF(TablaDatosEmpresa[Nombre_Producto],TablaDatosEmpresa[[#This Row],[Nombre_Producto]],TablaDatosEmpresa[Costo_Unitario])</f>
        <v>15.49574137931034</v>
      </c>
      <c r="M866" s="3">
        <f>IF(TablaDatosEmpresa[[#This Row],[Tipo_Movimiento]] = "Venta", -TablaDatosEmpresa[[#This Row],[Cantidad]] * TablaDatosEmpresa[[#This Row],[CosteAdquisicionPromedio]], 0)</f>
        <v>0</v>
      </c>
      <c r="N866" s="3">
        <f>TablaDatosEmpresa[[#This Row],[Ingresos]]-TablaDatosEmpresa[[#This Row],[Coste_Vemta]]</f>
        <v>0</v>
      </c>
    </row>
    <row r="867" spans="1:14" x14ac:dyDescent="0.3">
      <c r="A867">
        <v>867</v>
      </c>
      <c r="B867" s="1">
        <v>44689</v>
      </c>
      <c r="C867" t="s">
        <v>10</v>
      </c>
      <c r="D867" t="s">
        <v>11</v>
      </c>
      <c r="E867" t="s">
        <v>12</v>
      </c>
      <c r="F867">
        <v>-31</v>
      </c>
      <c r="G867" s="3">
        <v>0</v>
      </c>
      <c r="H867" s="3">
        <v>130.01</v>
      </c>
      <c r="I867" t="s">
        <v>10</v>
      </c>
      <c r="J867" t="s">
        <v>31</v>
      </c>
      <c r="K867" s="3">
        <f>IF(TablaDatosEmpresa[[#This Row],[Tipo_Movimiento]] = "Venta", -TablaDatosEmpresa[[#This Row],[Cantidad]] * TablaDatosEmpresa[[#This Row],[Precio_Venta_Unitario]], 0)</f>
        <v>4030.3099999999995</v>
      </c>
      <c r="L867" s="3">
        <f>AVERAGEIF(TablaDatosEmpresa[Nombre_Producto],TablaDatosEmpresa[[#This Row],[Nombre_Producto]],TablaDatosEmpresa[Costo_Unitario])</f>
        <v>28.701865793780652</v>
      </c>
      <c r="M867" s="3">
        <f>IF(TablaDatosEmpresa[[#This Row],[Tipo_Movimiento]] = "Venta", -TablaDatosEmpresa[[#This Row],[Cantidad]] * TablaDatosEmpresa[[#This Row],[CosteAdquisicionPromedio]], 0)</f>
        <v>889.75783960720025</v>
      </c>
      <c r="N867" s="3">
        <f>TablaDatosEmpresa[[#This Row],[Ingresos]]-TablaDatosEmpresa[[#This Row],[Coste_Vemta]]</f>
        <v>3140.5521603927991</v>
      </c>
    </row>
    <row r="868" spans="1:14" x14ac:dyDescent="0.3">
      <c r="A868">
        <v>868</v>
      </c>
      <c r="B868" s="1">
        <v>44689</v>
      </c>
      <c r="C868" t="s">
        <v>16</v>
      </c>
      <c r="D868" t="s">
        <v>19</v>
      </c>
      <c r="E868" t="s">
        <v>20</v>
      </c>
      <c r="F868">
        <v>25</v>
      </c>
      <c r="G868" s="3">
        <v>147.31</v>
      </c>
      <c r="H868" s="3">
        <v>0</v>
      </c>
      <c r="I868" t="s">
        <v>46</v>
      </c>
      <c r="J868" t="s">
        <v>18</v>
      </c>
      <c r="K868" s="3">
        <f>IF(TablaDatosEmpresa[[#This Row],[Tipo_Movimiento]] = "Venta", -TablaDatosEmpresa[[#This Row],[Cantidad]] * TablaDatosEmpresa[[#This Row],[Precio_Venta_Unitario]], 0)</f>
        <v>0</v>
      </c>
      <c r="L868" s="3">
        <f>AVERAGEIF(TablaDatosEmpresa[Nombre_Producto],TablaDatosEmpresa[[#This Row],[Nombre_Producto]],TablaDatosEmpresa[Costo_Unitario])</f>
        <v>66.956770642201846</v>
      </c>
      <c r="M868" s="3">
        <f>IF(TablaDatosEmpresa[[#This Row],[Tipo_Movimiento]] = "Venta", -TablaDatosEmpresa[[#This Row],[Cantidad]] * TablaDatosEmpresa[[#This Row],[CosteAdquisicionPromedio]], 0)</f>
        <v>0</v>
      </c>
      <c r="N868" s="3">
        <f>TablaDatosEmpresa[[#This Row],[Ingresos]]-TablaDatosEmpresa[[#This Row],[Coste_Vemta]]</f>
        <v>0</v>
      </c>
    </row>
    <row r="869" spans="1:14" x14ac:dyDescent="0.3">
      <c r="A869">
        <v>869</v>
      </c>
      <c r="B869" s="1">
        <v>44689</v>
      </c>
      <c r="C869" t="s">
        <v>24</v>
      </c>
      <c r="D869" t="s">
        <v>32</v>
      </c>
      <c r="E869" t="s">
        <v>33</v>
      </c>
      <c r="F869">
        <v>76</v>
      </c>
      <c r="G869" s="3">
        <v>121.11</v>
      </c>
      <c r="H869" s="3">
        <v>0</v>
      </c>
      <c r="I869" t="s">
        <v>24</v>
      </c>
      <c r="J869" t="s">
        <v>26</v>
      </c>
      <c r="K869" s="3">
        <f>IF(TablaDatosEmpresa[[#This Row],[Tipo_Movimiento]] = "Venta", -TablaDatosEmpresa[[#This Row],[Cantidad]] * TablaDatosEmpresa[[#This Row],[Precio_Venta_Unitario]], 0)</f>
        <v>0</v>
      </c>
      <c r="L869" s="3">
        <f>AVERAGEIF(TablaDatosEmpresa[Nombre_Producto],TablaDatosEmpresa[[#This Row],[Nombre_Producto]],TablaDatosEmpresa[Costo_Unitario])</f>
        <v>54.214840425531932</v>
      </c>
      <c r="M869" s="3">
        <f>IF(TablaDatosEmpresa[[#This Row],[Tipo_Movimiento]] = "Venta", -TablaDatosEmpresa[[#This Row],[Cantidad]] * TablaDatosEmpresa[[#This Row],[CosteAdquisicionPromedio]], 0)</f>
        <v>0</v>
      </c>
      <c r="N869" s="3">
        <f>TablaDatosEmpresa[[#This Row],[Ingresos]]-TablaDatosEmpresa[[#This Row],[Coste_Vemta]]</f>
        <v>0</v>
      </c>
    </row>
    <row r="870" spans="1:14" x14ac:dyDescent="0.3">
      <c r="A870">
        <v>870</v>
      </c>
      <c r="B870" s="1">
        <v>44689</v>
      </c>
      <c r="C870" t="s">
        <v>24</v>
      </c>
      <c r="D870" t="s">
        <v>34</v>
      </c>
      <c r="E870" t="s">
        <v>45</v>
      </c>
      <c r="F870">
        <v>283</v>
      </c>
      <c r="G870" s="3">
        <v>183.61</v>
      </c>
      <c r="H870" s="3">
        <v>0</v>
      </c>
      <c r="I870" t="s">
        <v>24</v>
      </c>
      <c r="J870" t="s">
        <v>36</v>
      </c>
      <c r="K870" s="3">
        <f>IF(TablaDatosEmpresa[[#This Row],[Tipo_Movimiento]] = "Venta", -TablaDatosEmpresa[[#This Row],[Cantidad]] * TablaDatosEmpresa[[#This Row],[Precio_Venta_Unitario]], 0)</f>
        <v>0</v>
      </c>
      <c r="L870" s="3">
        <f>AVERAGEIF(TablaDatosEmpresa[Nombre_Producto],TablaDatosEmpresa[[#This Row],[Nombre_Producto]],TablaDatosEmpresa[Costo_Unitario])</f>
        <v>81.910562499999997</v>
      </c>
      <c r="M870" s="3">
        <f>IF(TablaDatosEmpresa[[#This Row],[Tipo_Movimiento]] = "Venta", -TablaDatosEmpresa[[#This Row],[Cantidad]] * TablaDatosEmpresa[[#This Row],[CosteAdquisicionPromedio]], 0)</f>
        <v>0</v>
      </c>
      <c r="N870" s="3">
        <f>TablaDatosEmpresa[[#This Row],[Ingresos]]-TablaDatosEmpresa[[#This Row],[Coste_Vemta]]</f>
        <v>0</v>
      </c>
    </row>
    <row r="871" spans="1:14" x14ac:dyDescent="0.3">
      <c r="A871">
        <v>871</v>
      </c>
      <c r="B871" s="1">
        <v>44689</v>
      </c>
      <c r="C871" t="s">
        <v>10</v>
      </c>
      <c r="D871" t="s">
        <v>14</v>
      </c>
      <c r="E871" t="s">
        <v>41</v>
      </c>
      <c r="F871">
        <v>-40</v>
      </c>
      <c r="G871" s="3">
        <v>0</v>
      </c>
      <c r="H871" s="3">
        <v>159.94</v>
      </c>
      <c r="I871" t="s">
        <v>10</v>
      </c>
      <c r="J871" t="s">
        <v>13</v>
      </c>
      <c r="K871" s="3">
        <f>IF(TablaDatosEmpresa[[#This Row],[Tipo_Movimiento]] = "Venta", -TablaDatosEmpresa[[#This Row],[Cantidad]] * TablaDatosEmpresa[[#This Row],[Precio_Venta_Unitario]], 0)</f>
        <v>6397.6</v>
      </c>
      <c r="L871" s="3">
        <f>AVERAGEIF(TablaDatosEmpresa[Nombre_Producto],TablaDatosEmpresa[[#This Row],[Nombre_Producto]],TablaDatosEmpresa[Costo_Unitario])</f>
        <v>38.917210440456756</v>
      </c>
      <c r="M871" s="3">
        <f>IF(TablaDatosEmpresa[[#This Row],[Tipo_Movimiento]] = "Venta", -TablaDatosEmpresa[[#This Row],[Cantidad]] * TablaDatosEmpresa[[#This Row],[CosteAdquisicionPromedio]], 0)</f>
        <v>1556.6884176182703</v>
      </c>
      <c r="N871" s="3">
        <f>TablaDatosEmpresa[[#This Row],[Ingresos]]-TablaDatosEmpresa[[#This Row],[Coste_Vemta]]</f>
        <v>4840.9115823817301</v>
      </c>
    </row>
    <row r="872" spans="1:14" x14ac:dyDescent="0.3">
      <c r="A872">
        <v>872</v>
      </c>
      <c r="B872" s="1">
        <v>44689</v>
      </c>
      <c r="C872" t="s">
        <v>10</v>
      </c>
      <c r="D872" t="s">
        <v>34</v>
      </c>
      <c r="E872" t="s">
        <v>45</v>
      </c>
      <c r="F872">
        <v>-43</v>
      </c>
      <c r="G872" s="3">
        <v>0</v>
      </c>
      <c r="H872" s="3">
        <v>347.96</v>
      </c>
      <c r="I872" t="s">
        <v>10</v>
      </c>
      <c r="J872" t="s">
        <v>35</v>
      </c>
      <c r="K872" s="3">
        <f>IF(TablaDatosEmpresa[[#This Row],[Tipo_Movimiento]] = "Venta", -TablaDatosEmpresa[[#This Row],[Cantidad]] * TablaDatosEmpresa[[#This Row],[Precio_Venta_Unitario]], 0)</f>
        <v>14962.279999999999</v>
      </c>
      <c r="L872" s="3">
        <f>AVERAGEIF(TablaDatosEmpresa[Nombre_Producto],TablaDatosEmpresa[[#This Row],[Nombre_Producto]],TablaDatosEmpresa[Costo_Unitario])</f>
        <v>81.910562499999997</v>
      </c>
      <c r="M872" s="3">
        <f>IF(TablaDatosEmpresa[[#This Row],[Tipo_Movimiento]] = "Venta", -TablaDatosEmpresa[[#This Row],[Cantidad]] * TablaDatosEmpresa[[#This Row],[CosteAdquisicionPromedio]], 0)</f>
        <v>3522.1541874999998</v>
      </c>
      <c r="N872" s="3">
        <f>TablaDatosEmpresa[[#This Row],[Ingresos]]-TablaDatosEmpresa[[#This Row],[Coste_Vemta]]</f>
        <v>11440.125812499999</v>
      </c>
    </row>
    <row r="873" spans="1:14" x14ac:dyDescent="0.3">
      <c r="A873">
        <v>873</v>
      </c>
      <c r="B873" s="1">
        <v>44690</v>
      </c>
      <c r="C873" t="s">
        <v>24</v>
      </c>
      <c r="D873" t="s">
        <v>32</v>
      </c>
      <c r="E873" t="s">
        <v>33</v>
      </c>
      <c r="F873">
        <v>86</v>
      </c>
      <c r="G873" s="3">
        <v>118.2</v>
      </c>
      <c r="H873" s="3">
        <v>0</v>
      </c>
      <c r="I873" t="s">
        <v>24</v>
      </c>
      <c r="J873" t="s">
        <v>37</v>
      </c>
      <c r="K873" s="3">
        <f>IF(TablaDatosEmpresa[[#This Row],[Tipo_Movimiento]] = "Venta", -TablaDatosEmpresa[[#This Row],[Cantidad]] * TablaDatosEmpresa[[#This Row],[Precio_Venta_Unitario]], 0)</f>
        <v>0</v>
      </c>
      <c r="L873" s="3">
        <f>AVERAGEIF(TablaDatosEmpresa[Nombre_Producto],TablaDatosEmpresa[[#This Row],[Nombre_Producto]],TablaDatosEmpresa[Costo_Unitario])</f>
        <v>54.214840425531932</v>
      </c>
      <c r="M873" s="3">
        <f>IF(TablaDatosEmpresa[[#This Row],[Tipo_Movimiento]] = "Venta", -TablaDatosEmpresa[[#This Row],[Cantidad]] * TablaDatosEmpresa[[#This Row],[CosteAdquisicionPromedio]], 0)</f>
        <v>0</v>
      </c>
      <c r="N873" s="3">
        <f>TablaDatosEmpresa[[#This Row],[Ingresos]]-TablaDatosEmpresa[[#This Row],[Coste_Vemta]]</f>
        <v>0</v>
      </c>
    </row>
    <row r="874" spans="1:14" x14ac:dyDescent="0.3">
      <c r="A874">
        <v>874</v>
      </c>
      <c r="B874" s="1">
        <v>44690</v>
      </c>
      <c r="C874" t="s">
        <v>24</v>
      </c>
      <c r="D874" t="s">
        <v>32</v>
      </c>
      <c r="E874" t="s">
        <v>33</v>
      </c>
      <c r="F874">
        <v>135</v>
      </c>
      <c r="G874" s="3">
        <v>122.31</v>
      </c>
      <c r="H874" s="3">
        <v>0</v>
      </c>
      <c r="I874" t="s">
        <v>24</v>
      </c>
      <c r="J874" t="s">
        <v>37</v>
      </c>
      <c r="K874" s="3">
        <f>IF(TablaDatosEmpresa[[#This Row],[Tipo_Movimiento]] = "Venta", -TablaDatosEmpresa[[#This Row],[Cantidad]] * TablaDatosEmpresa[[#This Row],[Precio_Venta_Unitario]], 0)</f>
        <v>0</v>
      </c>
      <c r="L874" s="3">
        <f>AVERAGEIF(TablaDatosEmpresa[Nombre_Producto],TablaDatosEmpresa[[#This Row],[Nombre_Producto]],TablaDatosEmpresa[Costo_Unitario])</f>
        <v>54.214840425531932</v>
      </c>
      <c r="M874" s="3">
        <f>IF(TablaDatosEmpresa[[#This Row],[Tipo_Movimiento]] = "Venta", -TablaDatosEmpresa[[#This Row],[Cantidad]] * TablaDatosEmpresa[[#This Row],[CosteAdquisicionPromedio]], 0)</f>
        <v>0</v>
      </c>
      <c r="N874" s="3">
        <f>TablaDatosEmpresa[[#This Row],[Ingresos]]-TablaDatosEmpresa[[#This Row],[Coste_Vemta]]</f>
        <v>0</v>
      </c>
    </row>
    <row r="875" spans="1:14" x14ac:dyDescent="0.3">
      <c r="A875">
        <v>875</v>
      </c>
      <c r="B875" s="1">
        <v>44690</v>
      </c>
      <c r="C875" t="s">
        <v>16</v>
      </c>
      <c r="D875" t="s">
        <v>17</v>
      </c>
      <c r="E875" t="s">
        <v>42</v>
      </c>
      <c r="F875">
        <v>27</v>
      </c>
      <c r="G875" s="3">
        <v>444.94</v>
      </c>
      <c r="H875" s="3">
        <v>0</v>
      </c>
      <c r="I875" t="s">
        <v>46</v>
      </c>
      <c r="J875" t="s">
        <v>18</v>
      </c>
      <c r="K875" s="3">
        <f>IF(TablaDatosEmpresa[[#This Row],[Tipo_Movimiento]] = "Venta", -TablaDatosEmpresa[[#This Row],[Cantidad]] * TablaDatosEmpresa[[#This Row],[Precio_Venta_Unitario]], 0)</f>
        <v>0</v>
      </c>
      <c r="L875" s="3">
        <f>AVERAGEIF(TablaDatosEmpresa[Nombre_Producto],TablaDatosEmpresa[[#This Row],[Nombre_Producto]],TablaDatosEmpresa[Costo_Unitario])</f>
        <v>206.67616747181975</v>
      </c>
      <c r="M875" s="3">
        <f>IF(TablaDatosEmpresa[[#This Row],[Tipo_Movimiento]] = "Venta", -TablaDatosEmpresa[[#This Row],[Cantidad]] * TablaDatosEmpresa[[#This Row],[CosteAdquisicionPromedio]], 0)</f>
        <v>0</v>
      </c>
      <c r="N875" s="3">
        <f>TablaDatosEmpresa[[#This Row],[Ingresos]]-TablaDatosEmpresa[[#This Row],[Coste_Vemta]]</f>
        <v>0</v>
      </c>
    </row>
    <row r="876" spans="1:14" x14ac:dyDescent="0.3">
      <c r="A876">
        <v>876</v>
      </c>
      <c r="B876" s="1">
        <v>44690</v>
      </c>
      <c r="C876" t="s">
        <v>10</v>
      </c>
      <c r="D876" t="s">
        <v>34</v>
      </c>
      <c r="E876" t="s">
        <v>45</v>
      </c>
      <c r="F876">
        <v>-35</v>
      </c>
      <c r="G876" s="3">
        <v>0</v>
      </c>
      <c r="H876" s="3">
        <v>352.22</v>
      </c>
      <c r="I876" t="s">
        <v>10</v>
      </c>
      <c r="J876" t="s">
        <v>35</v>
      </c>
      <c r="K876" s="3">
        <f>IF(TablaDatosEmpresa[[#This Row],[Tipo_Movimiento]] = "Venta", -TablaDatosEmpresa[[#This Row],[Cantidad]] * TablaDatosEmpresa[[#This Row],[Precio_Venta_Unitario]], 0)</f>
        <v>12327.7</v>
      </c>
      <c r="L876" s="3">
        <f>AVERAGEIF(TablaDatosEmpresa[Nombre_Producto],TablaDatosEmpresa[[#This Row],[Nombre_Producto]],TablaDatosEmpresa[Costo_Unitario])</f>
        <v>81.910562499999997</v>
      </c>
      <c r="M876" s="3">
        <f>IF(TablaDatosEmpresa[[#This Row],[Tipo_Movimiento]] = "Venta", -TablaDatosEmpresa[[#This Row],[Cantidad]] * TablaDatosEmpresa[[#This Row],[CosteAdquisicionPromedio]], 0)</f>
        <v>2866.8696875000001</v>
      </c>
      <c r="N876" s="3">
        <f>TablaDatosEmpresa[[#This Row],[Ingresos]]-TablaDatosEmpresa[[#This Row],[Coste_Vemta]]</f>
        <v>9460.8303125000002</v>
      </c>
    </row>
    <row r="877" spans="1:14" x14ac:dyDescent="0.3">
      <c r="A877">
        <v>877</v>
      </c>
      <c r="B877" s="1">
        <v>44690</v>
      </c>
      <c r="C877" t="s">
        <v>10</v>
      </c>
      <c r="D877" t="s">
        <v>27</v>
      </c>
      <c r="E877" t="s">
        <v>44</v>
      </c>
      <c r="F877">
        <v>-26</v>
      </c>
      <c r="G877" s="3">
        <v>0</v>
      </c>
      <c r="H877" s="3">
        <v>495.22</v>
      </c>
      <c r="I877" t="s">
        <v>10</v>
      </c>
      <c r="J877" t="s">
        <v>23</v>
      </c>
      <c r="K877" s="3">
        <f>IF(TablaDatosEmpresa[[#This Row],[Tipo_Movimiento]] = "Venta", -TablaDatosEmpresa[[#This Row],[Cantidad]] * TablaDatosEmpresa[[#This Row],[Precio_Venta_Unitario]], 0)</f>
        <v>12875.720000000001</v>
      </c>
      <c r="L877" s="3">
        <f>AVERAGEIF(TablaDatosEmpresa[Nombre_Producto],TablaDatosEmpresa[[#This Row],[Nombre_Producto]],TablaDatosEmpresa[Costo_Unitario])</f>
        <v>111.99406451612904</v>
      </c>
      <c r="M877" s="3">
        <f>IF(TablaDatosEmpresa[[#This Row],[Tipo_Movimiento]] = "Venta", -TablaDatosEmpresa[[#This Row],[Cantidad]] * TablaDatosEmpresa[[#This Row],[CosteAdquisicionPromedio]], 0)</f>
        <v>2911.8456774193551</v>
      </c>
      <c r="N877" s="3">
        <f>TablaDatosEmpresa[[#This Row],[Ingresos]]-TablaDatosEmpresa[[#This Row],[Coste_Vemta]]</f>
        <v>9963.8743225806465</v>
      </c>
    </row>
    <row r="878" spans="1:14" x14ac:dyDescent="0.3">
      <c r="A878">
        <v>878</v>
      </c>
      <c r="B878" s="1">
        <v>44690</v>
      </c>
      <c r="C878" t="s">
        <v>10</v>
      </c>
      <c r="D878" t="s">
        <v>14</v>
      </c>
      <c r="E878" t="s">
        <v>41</v>
      </c>
      <c r="F878">
        <v>-35</v>
      </c>
      <c r="G878" s="3">
        <v>0</v>
      </c>
      <c r="H878" s="3">
        <v>159.11000000000001</v>
      </c>
      <c r="I878" t="s">
        <v>10</v>
      </c>
      <c r="J878" t="s">
        <v>31</v>
      </c>
      <c r="K878" s="3">
        <f>IF(TablaDatosEmpresa[[#This Row],[Tipo_Movimiento]] = "Venta", -TablaDatosEmpresa[[#This Row],[Cantidad]] * TablaDatosEmpresa[[#This Row],[Precio_Venta_Unitario]], 0)</f>
        <v>5568.85</v>
      </c>
      <c r="L878" s="3">
        <f>AVERAGEIF(TablaDatosEmpresa[Nombre_Producto],TablaDatosEmpresa[[#This Row],[Nombre_Producto]],TablaDatosEmpresa[Costo_Unitario])</f>
        <v>38.917210440456756</v>
      </c>
      <c r="M878" s="3">
        <f>IF(TablaDatosEmpresa[[#This Row],[Tipo_Movimiento]] = "Venta", -TablaDatosEmpresa[[#This Row],[Cantidad]] * TablaDatosEmpresa[[#This Row],[CosteAdquisicionPromedio]], 0)</f>
        <v>1362.1023654159865</v>
      </c>
      <c r="N878" s="3">
        <f>TablaDatosEmpresa[[#This Row],[Ingresos]]-TablaDatosEmpresa[[#This Row],[Coste_Vemta]]</f>
        <v>4206.7476345840141</v>
      </c>
    </row>
    <row r="879" spans="1:14" x14ac:dyDescent="0.3">
      <c r="A879">
        <v>879</v>
      </c>
      <c r="B879" s="1">
        <v>44690</v>
      </c>
      <c r="C879" t="s">
        <v>24</v>
      </c>
      <c r="D879" t="s">
        <v>21</v>
      </c>
      <c r="E879" t="s">
        <v>22</v>
      </c>
      <c r="F879">
        <v>70</v>
      </c>
      <c r="G879" s="3">
        <v>24.6</v>
      </c>
      <c r="H879" s="3">
        <v>0</v>
      </c>
      <c r="I879" t="s">
        <v>24</v>
      </c>
      <c r="J879" t="s">
        <v>37</v>
      </c>
      <c r="K879" s="3">
        <f>IF(TablaDatosEmpresa[[#This Row],[Tipo_Movimiento]] = "Venta", -TablaDatosEmpresa[[#This Row],[Cantidad]] * TablaDatosEmpresa[[#This Row],[Precio_Venta_Unitario]], 0)</f>
        <v>0</v>
      </c>
      <c r="L879" s="3">
        <f>AVERAGEIF(TablaDatosEmpresa[Nombre_Producto],TablaDatosEmpresa[[#This Row],[Nombre_Producto]],TablaDatosEmpresa[Costo_Unitario])</f>
        <v>10.520482758620702</v>
      </c>
      <c r="M879" s="3">
        <f>IF(TablaDatosEmpresa[[#This Row],[Tipo_Movimiento]] = "Venta", -TablaDatosEmpresa[[#This Row],[Cantidad]] * TablaDatosEmpresa[[#This Row],[CosteAdquisicionPromedio]], 0)</f>
        <v>0</v>
      </c>
      <c r="N879" s="3">
        <f>TablaDatosEmpresa[[#This Row],[Ingresos]]-TablaDatosEmpresa[[#This Row],[Coste_Vemta]]</f>
        <v>0</v>
      </c>
    </row>
    <row r="880" spans="1:14" x14ac:dyDescent="0.3">
      <c r="A880">
        <v>880</v>
      </c>
      <c r="B880" s="1">
        <v>44691</v>
      </c>
      <c r="C880" t="s">
        <v>16</v>
      </c>
      <c r="D880" t="s">
        <v>17</v>
      </c>
      <c r="E880" t="s">
        <v>42</v>
      </c>
      <c r="F880">
        <v>83</v>
      </c>
      <c r="G880" s="3">
        <v>453.28</v>
      </c>
      <c r="H880" s="3">
        <v>0</v>
      </c>
      <c r="I880" t="s">
        <v>46</v>
      </c>
      <c r="J880" t="s">
        <v>18</v>
      </c>
      <c r="K880" s="3">
        <f>IF(TablaDatosEmpresa[[#This Row],[Tipo_Movimiento]] = "Venta", -TablaDatosEmpresa[[#This Row],[Cantidad]] * TablaDatosEmpresa[[#This Row],[Precio_Venta_Unitario]], 0)</f>
        <v>0</v>
      </c>
      <c r="L880" s="3">
        <f>AVERAGEIF(TablaDatosEmpresa[Nombre_Producto],TablaDatosEmpresa[[#This Row],[Nombre_Producto]],TablaDatosEmpresa[Costo_Unitario])</f>
        <v>206.67616747181975</v>
      </c>
      <c r="M880" s="3">
        <f>IF(TablaDatosEmpresa[[#This Row],[Tipo_Movimiento]] = "Venta", -TablaDatosEmpresa[[#This Row],[Cantidad]] * TablaDatosEmpresa[[#This Row],[CosteAdquisicionPromedio]], 0)</f>
        <v>0</v>
      </c>
      <c r="N880" s="3">
        <f>TablaDatosEmpresa[[#This Row],[Ingresos]]-TablaDatosEmpresa[[#This Row],[Coste_Vemta]]</f>
        <v>0</v>
      </c>
    </row>
    <row r="881" spans="1:14" x14ac:dyDescent="0.3">
      <c r="A881">
        <v>881</v>
      </c>
      <c r="B881" s="1">
        <v>44691</v>
      </c>
      <c r="C881" t="s">
        <v>10</v>
      </c>
      <c r="D881" t="s">
        <v>34</v>
      </c>
      <c r="E881" t="s">
        <v>45</v>
      </c>
      <c r="F881">
        <v>-7</v>
      </c>
      <c r="G881" s="3">
        <v>0</v>
      </c>
      <c r="H881" s="3">
        <v>350.17</v>
      </c>
      <c r="I881" t="s">
        <v>10</v>
      </c>
      <c r="J881" t="s">
        <v>31</v>
      </c>
      <c r="K881" s="3">
        <f>IF(TablaDatosEmpresa[[#This Row],[Tipo_Movimiento]] = "Venta", -TablaDatosEmpresa[[#This Row],[Cantidad]] * TablaDatosEmpresa[[#This Row],[Precio_Venta_Unitario]], 0)</f>
        <v>2451.19</v>
      </c>
      <c r="L881" s="3">
        <f>AVERAGEIF(TablaDatosEmpresa[Nombre_Producto],TablaDatosEmpresa[[#This Row],[Nombre_Producto]],TablaDatosEmpresa[Costo_Unitario])</f>
        <v>81.910562499999997</v>
      </c>
      <c r="M881" s="3">
        <f>IF(TablaDatosEmpresa[[#This Row],[Tipo_Movimiento]] = "Venta", -TablaDatosEmpresa[[#This Row],[Cantidad]] * TablaDatosEmpresa[[#This Row],[CosteAdquisicionPromedio]], 0)</f>
        <v>573.37393750000001</v>
      </c>
      <c r="N881" s="3">
        <f>TablaDatosEmpresa[[#This Row],[Ingresos]]-TablaDatosEmpresa[[#This Row],[Coste_Vemta]]</f>
        <v>1877.8160625</v>
      </c>
    </row>
    <row r="882" spans="1:14" x14ac:dyDescent="0.3">
      <c r="A882">
        <v>882</v>
      </c>
      <c r="B882" s="1">
        <v>44691</v>
      </c>
      <c r="C882" t="s">
        <v>16</v>
      </c>
      <c r="D882" t="s">
        <v>27</v>
      </c>
      <c r="E882" t="s">
        <v>44</v>
      </c>
      <c r="F882">
        <v>39</v>
      </c>
      <c r="G882" s="3">
        <v>254.82</v>
      </c>
      <c r="H882" s="3">
        <v>0</v>
      </c>
      <c r="I882" t="s">
        <v>46</v>
      </c>
      <c r="J882" t="s">
        <v>18</v>
      </c>
      <c r="K882" s="3">
        <f>IF(TablaDatosEmpresa[[#This Row],[Tipo_Movimiento]] = "Venta", -TablaDatosEmpresa[[#This Row],[Cantidad]] * TablaDatosEmpresa[[#This Row],[Precio_Venta_Unitario]], 0)</f>
        <v>0</v>
      </c>
      <c r="L882" s="3">
        <f>AVERAGEIF(TablaDatosEmpresa[Nombre_Producto],TablaDatosEmpresa[[#This Row],[Nombre_Producto]],TablaDatosEmpresa[Costo_Unitario])</f>
        <v>111.99406451612904</v>
      </c>
      <c r="M882" s="3">
        <f>IF(TablaDatosEmpresa[[#This Row],[Tipo_Movimiento]] = "Venta", -TablaDatosEmpresa[[#This Row],[Cantidad]] * TablaDatosEmpresa[[#This Row],[CosteAdquisicionPromedio]], 0)</f>
        <v>0</v>
      </c>
      <c r="N882" s="3">
        <f>TablaDatosEmpresa[[#This Row],[Ingresos]]-TablaDatosEmpresa[[#This Row],[Coste_Vemta]]</f>
        <v>0</v>
      </c>
    </row>
    <row r="883" spans="1:14" x14ac:dyDescent="0.3">
      <c r="A883">
        <v>883</v>
      </c>
      <c r="B883" s="1">
        <v>44691</v>
      </c>
      <c r="C883" t="s">
        <v>10</v>
      </c>
      <c r="D883" t="s">
        <v>34</v>
      </c>
      <c r="E883" t="s">
        <v>45</v>
      </c>
      <c r="F883">
        <v>-42</v>
      </c>
      <c r="G883" s="3">
        <v>0</v>
      </c>
      <c r="H883" s="3">
        <v>351.32</v>
      </c>
      <c r="I883" t="s">
        <v>10</v>
      </c>
      <c r="J883" t="s">
        <v>31</v>
      </c>
      <c r="K883" s="3">
        <f>IF(TablaDatosEmpresa[[#This Row],[Tipo_Movimiento]] = "Venta", -TablaDatosEmpresa[[#This Row],[Cantidad]] * TablaDatosEmpresa[[#This Row],[Precio_Venta_Unitario]], 0)</f>
        <v>14755.44</v>
      </c>
      <c r="L883" s="3">
        <f>AVERAGEIF(TablaDatosEmpresa[Nombre_Producto],TablaDatosEmpresa[[#This Row],[Nombre_Producto]],TablaDatosEmpresa[Costo_Unitario])</f>
        <v>81.910562499999997</v>
      </c>
      <c r="M883" s="3">
        <f>IF(TablaDatosEmpresa[[#This Row],[Tipo_Movimiento]] = "Venta", -TablaDatosEmpresa[[#This Row],[Cantidad]] * TablaDatosEmpresa[[#This Row],[CosteAdquisicionPromedio]], 0)</f>
        <v>3440.2436250000001</v>
      </c>
      <c r="N883" s="3">
        <f>TablaDatosEmpresa[[#This Row],[Ingresos]]-TablaDatosEmpresa[[#This Row],[Coste_Vemta]]</f>
        <v>11315.196375</v>
      </c>
    </row>
    <row r="884" spans="1:14" x14ac:dyDescent="0.3">
      <c r="A884">
        <v>884</v>
      </c>
      <c r="B884" s="1">
        <v>44691</v>
      </c>
      <c r="C884" t="s">
        <v>10</v>
      </c>
      <c r="D884" t="s">
        <v>25</v>
      </c>
      <c r="E884" t="s">
        <v>43</v>
      </c>
      <c r="F884">
        <v>-48</v>
      </c>
      <c r="G884" s="3">
        <v>0</v>
      </c>
      <c r="H884" s="3">
        <v>94.85</v>
      </c>
      <c r="I884" t="s">
        <v>10</v>
      </c>
      <c r="J884" t="s">
        <v>13</v>
      </c>
      <c r="K884" s="3">
        <f>IF(TablaDatosEmpresa[[#This Row],[Tipo_Movimiento]] = "Venta", -TablaDatosEmpresa[[#This Row],[Cantidad]] * TablaDatosEmpresa[[#This Row],[Precio_Venta_Unitario]], 0)</f>
        <v>4552.7999999999993</v>
      </c>
      <c r="L884" s="3">
        <f>AVERAGEIF(TablaDatosEmpresa[Nombre_Producto],TablaDatosEmpresa[[#This Row],[Nombre_Producto]],TablaDatosEmpresa[Costo_Unitario])</f>
        <v>18.458651685393257</v>
      </c>
      <c r="M884" s="3">
        <f>IF(TablaDatosEmpresa[[#This Row],[Tipo_Movimiento]] = "Venta", -TablaDatosEmpresa[[#This Row],[Cantidad]] * TablaDatosEmpresa[[#This Row],[CosteAdquisicionPromedio]], 0)</f>
        <v>886.01528089887631</v>
      </c>
      <c r="N884" s="3">
        <f>TablaDatosEmpresa[[#This Row],[Ingresos]]-TablaDatosEmpresa[[#This Row],[Coste_Vemta]]</f>
        <v>3666.7847191011228</v>
      </c>
    </row>
    <row r="885" spans="1:14" x14ac:dyDescent="0.3">
      <c r="A885">
        <v>885</v>
      </c>
      <c r="B885" s="1">
        <v>44691</v>
      </c>
      <c r="C885" t="s">
        <v>10</v>
      </c>
      <c r="D885" t="s">
        <v>11</v>
      </c>
      <c r="E885" t="s">
        <v>12</v>
      </c>
      <c r="F885">
        <v>-19</v>
      </c>
      <c r="G885" s="3">
        <v>0</v>
      </c>
      <c r="H885" s="3">
        <v>129.13999999999999</v>
      </c>
      <c r="I885" t="s">
        <v>10</v>
      </c>
      <c r="J885" t="s">
        <v>31</v>
      </c>
      <c r="K885" s="3">
        <f>IF(TablaDatosEmpresa[[#This Row],[Tipo_Movimiento]] = "Venta", -TablaDatosEmpresa[[#This Row],[Cantidad]] * TablaDatosEmpresa[[#This Row],[Precio_Venta_Unitario]], 0)</f>
        <v>2453.66</v>
      </c>
      <c r="L885" s="3">
        <f>AVERAGEIF(TablaDatosEmpresa[Nombre_Producto],TablaDatosEmpresa[[#This Row],[Nombre_Producto]],TablaDatosEmpresa[Costo_Unitario])</f>
        <v>28.701865793780652</v>
      </c>
      <c r="M885" s="3">
        <f>IF(TablaDatosEmpresa[[#This Row],[Tipo_Movimiento]] = "Venta", -TablaDatosEmpresa[[#This Row],[Cantidad]] * TablaDatosEmpresa[[#This Row],[CosteAdquisicionPromedio]], 0)</f>
        <v>545.33545008183239</v>
      </c>
      <c r="N885" s="3">
        <f>TablaDatosEmpresa[[#This Row],[Ingresos]]-TablaDatosEmpresa[[#This Row],[Coste_Vemta]]</f>
        <v>1908.3245499181676</v>
      </c>
    </row>
    <row r="886" spans="1:14" x14ac:dyDescent="0.3">
      <c r="A886">
        <v>886</v>
      </c>
      <c r="B886" s="1">
        <v>44691</v>
      </c>
      <c r="C886" t="s">
        <v>10</v>
      </c>
      <c r="D886" t="s">
        <v>11</v>
      </c>
      <c r="E886" t="s">
        <v>12</v>
      </c>
      <c r="F886">
        <v>-34</v>
      </c>
      <c r="G886" s="3">
        <v>0</v>
      </c>
      <c r="H886" s="3">
        <v>130.91999999999999</v>
      </c>
      <c r="I886" t="s">
        <v>10</v>
      </c>
      <c r="J886" t="s">
        <v>23</v>
      </c>
      <c r="K886" s="3">
        <f>IF(TablaDatosEmpresa[[#This Row],[Tipo_Movimiento]] = "Venta", -TablaDatosEmpresa[[#This Row],[Cantidad]] * TablaDatosEmpresa[[#This Row],[Precio_Venta_Unitario]], 0)</f>
        <v>4451.28</v>
      </c>
      <c r="L886" s="3">
        <f>AVERAGEIF(TablaDatosEmpresa[Nombre_Producto],TablaDatosEmpresa[[#This Row],[Nombre_Producto]],TablaDatosEmpresa[Costo_Unitario])</f>
        <v>28.701865793780652</v>
      </c>
      <c r="M886" s="3">
        <f>IF(TablaDatosEmpresa[[#This Row],[Tipo_Movimiento]] = "Venta", -TablaDatosEmpresa[[#This Row],[Cantidad]] * TablaDatosEmpresa[[#This Row],[CosteAdquisicionPromedio]], 0)</f>
        <v>975.86343698854216</v>
      </c>
      <c r="N886" s="3">
        <f>TablaDatosEmpresa[[#This Row],[Ingresos]]-TablaDatosEmpresa[[#This Row],[Coste_Vemta]]</f>
        <v>3475.4165630114576</v>
      </c>
    </row>
    <row r="887" spans="1:14" x14ac:dyDescent="0.3">
      <c r="A887">
        <v>887</v>
      </c>
      <c r="B887" s="1">
        <v>44692</v>
      </c>
      <c r="C887" t="s">
        <v>24</v>
      </c>
      <c r="D887" t="s">
        <v>34</v>
      </c>
      <c r="E887" t="s">
        <v>45</v>
      </c>
      <c r="F887">
        <v>201</v>
      </c>
      <c r="G887" s="3">
        <v>179.97</v>
      </c>
      <c r="H887" s="3">
        <v>0</v>
      </c>
      <c r="I887" t="s">
        <v>24</v>
      </c>
      <c r="J887" t="s">
        <v>37</v>
      </c>
      <c r="K887" s="3">
        <f>IF(TablaDatosEmpresa[[#This Row],[Tipo_Movimiento]] = "Venta", -TablaDatosEmpresa[[#This Row],[Cantidad]] * TablaDatosEmpresa[[#This Row],[Precio_Venta_Unitario]], 0)</f>
        <v>0</v>
      </c>
      <c r="L887" s="3">
        <f>AVERAGEIF(TablaDatosEmpresa[Nombre_Producto],TablaDatosEmpresa[[#This Row],[Nombre_Producto]],TablaDatosEmpresa[Costo_Unitario])</f>
        <v>81.910562499999997</v>
      </c>
      <c r="M887" s="3">
        <f>IF(TablaDatosEmpresa[[#This Row],[Tipo_Movimiento]] = "Venta", -TablaDatosEmpresa[[#This Row],[Cantidad]] * TablaDatosEmpresa[[#This Row],[CosteAdquisicionPromedio]], 0)</f>
        <v>0</v>
      </c>
      <c r="N887" s="3">
        <f>TablaDatosEmpresa[[#This Row],[Ingresos]]-TablaDatosEmpresa[[#This Row],[Coste_Vemta]]</f>
        <v>0</v>
      </c>
    </row>
    <row r="888" spans="1:14" x14ac:dyDescent="0.3">
      <c r="A888">
        <v>888</v>
      </c>
      <c r="B888" s="1">
        <v>44692</v>
      </c>
      <c r="C888" t="s">
        <v>10</v>
      </c>
      <c r="D888" t="s">
        <v>25</v>
      </c>
      <c r="E888" t="s">
        <v>43</v>
      </c>
      <c r="F888">
        <v>-19</v>
      </c>
      <c r="G888" s="3">
        <v>0</v>
      </c>
      <c r="H888" s="3">
        <v>94.54</v>
      </c>
      <c r="I888" t="s">
        <v>10</v>
      </c>
      <c r="J888" t="s">
        <v>15</v>
      </c>
      <c r="K888" s="3">
        <f>IF(TablaDatosEmpresa[[#This Row],[Tipo_Movimiento]] = "Venta", -TablaDatosEmpresa[[#This Row],[Cantidad]] * TablaDatosEmpresa[[#This Row],[Precio_Venta_Unitario]], 0)</f>
        <v>1796.2600000000002</v>
      </c>
      <c r="L888" s="3">
        <f>AVERAGEIF(TablaDatosEmpresa[Nombre_Producto],TablaDatosEmpresa[[#This Row],[Nombre_Producto]],TablaDatosEmpresa[Costo_Unitario])</f>
        <v>18.458651685393257</v>
      </c>
      <c r="M888" s="3">
        <f>IF(TablaDatosEmpresa[[#This Row],[Tipo_Movimiento]] = "Venta", -TablaDatosEmpresa[[#This Row],[Cantidad]] * TablaDatosEmpresa[[#This Row],[CosteAdquisicionPromedio]], 0)</f>
        <v>350.71438202247185</v>
      </c>
      <c r="N888" s="3">
        <f>TablaDatosEmpresa[[#This Row],[Ingresos]]-TablaDatosEmpresa[[#This Row],[Coste_Vemta]]</f>
        <v>1445.5456179775283</v>
      </c>
    </row>
    <row r="889" spans="1:14" x14ac:dyDescent="0.3">
      <c r="A889">
        <v>889</v>
      </c>
      <c r="B889" s="1">
        <v>44692</v>
      </c>
      <c r="C889" t="s">
        <v>10</v>
      </c>
      <c r="D889" t="s">
        <v>19</v>
      </c>
      <c r="E889" t="s">
        <v>20</v>
      </c>
      <c r="F889">
        <v>-47</v>
      </c>
      <c r="G889" s="3">
        <v>0</v>
      </c>
      <c r="H889" s="3">
        <v>296.32</v>
      </c>
      <c r="I889" t="s">
        <v>10</v>
      </c>
      <c r="J889" t="s">
        <v>31</v>
      </c>
      <c r="K889" s="3">
        <f>IF(TablaDatosEmpresa[[#This Row],[Tipo_Movimiento]] = "Venta", -TablaDatosEmpresa[[#This Row],[Cantidad]] * TablaDatosEmpresa[[#This Row],[Precio_Venta_Unitario]], 0)</f>
        <v>13927.039999999999</v>
      </c>
      <c r="L889" s="3">
        <f>AVERAGEIF(TablaDatosEmpresa[Nombre_Producto],TablaDatosEmpresa[[#This Row],[Nombre_Producto]],TablaDatosEmpresa[Costo_Unitario])</f>
        <v>66.956770642201846</v>
      </c>
      <c r="M889" s="3">
        <f>IF(TablaDatosEmpresa[[#This Row],[Tipo_Movimiento]] = "Venta", -TablaDatosEmpresa[[#This Row],[Cantidad]] * TablaDatosEmpresa[[#This Row],[CosteAdquisicionPromedio]], 0)</f>
        <v>3146.9682201834867</v>
      </c>
      <c r="N889" s="3">
        <f>TablaDatosEmpresa[[#This Row],[Ingresos]]-TablaDatosEmpresa[[#This Row],[Coste_Vemta]]</f>
        <v>10780.071779816513</v>
      </c>
    </row>
    <row r="890" spans="1:14" x14ac:dyDescent="0.3">
      <c r="A890">
        <v>890</v>
      </c>
      <c r="B890" s="1">
        <v>44692</v>
      </c>
      <c r="C890" t="s">
        <v>24</v>
      </c>
      <c r="D890" t="s">
        <v>14</v>
      </c>
      <c r="E890" t="s">
        <v>41</v>
      </c>
      <c r="F890">
        <v>72</v>
      </c>
      <c r="G890" s="3">
        <v>86.73</v>
      </c>
      <c r="H890" s="3">
        <v>0</v>
      </c>
      <c r="I890" t="s">
        <v>24</v>
      </c>
      <c r="J890" t="s">
        <v>28</v>
      </c>
      <c r="K890" s="3">
        <f>IF(TablaDatosEmpresa[[#This Row],[Tipo_Movimiento]] = "Venta", -TablaDatosEmpresa[[#This Row],[Cantidad]] * TablaDatosEmpresa[[#This Row],[Precio_Venta_Unitario]], 0)</f>
        <v>0</v>
      </c>
      <c r="L890" s="3">
        <f>AVERAGEIF(TablaDatosEmpresa[Nombre_Producto],TablaDatosEmpresa[[#This Row],[Nombre_Producto]],TablaDatosEmpresa[Costo_Unitario])</f>
        <v>38.917210440456756</v>
      </c>
      <c r="M890" s="3">
        <f>IF(TablaDatosEmpresa[[#This Row],[Tipo_Movimiento]] = "Venta", -TablaDatosEmpresa[[#This Row],[Cantidad]] * TablaDatosEmpresa[[#This Row],[CosteAdquisicionPromedio]], 0)</f>
        <v>0</v>
      </c>
      <c r="N890" s="3">
        <f>TablaDatosEmpresa[[#This Row],[Ingresos]]-TablaDatosEmpresa[[#This Row],[Coste_Vemta]]</f>
        <v>0</v>
      </c>
    </row>
    <row r="891" spans="1:14" x14ac:dyDescent="0.3">
      <c r="A891">
        <v>891</v>
      </c>
      <c r="B891" s="1">
        <v>44692</v>
      </c>
      <c r="C891" t="s">
        <v>10</v>
      </c>
      <c r="D891" t="s">
        <v>17</v>
      </c>
      <c r="E891" t="s">
        <v>42</v>
      </c>
      <c r="F891">
        <v>-39</v>
      </c>
      <c r="G891" s="3">
        <v>0</v>
      </c>
      <c r="H891" s="3">
        <v>907.1</v>
      </c>
      <c r="I891" t="s">
        <v>10</v>
      </c>
      <c r="J891" t="s">
        <v>35</v>
      </c>
      <c r="K891" s="3">
        <f>IF(TablaDatosEmpresa[[#This Row],[Tipo_Movimiento]] = "Venta", -TablaDatosEmpresa[[#This Row],[Cantidad]] * TablaDatosEmpresa[[#This Row],[Precio_Venta_Unitario]], 0)</f>
        <v>35376.9</v>
      </c>
      <c r="L891" s="3">
        <f>AVERAGEIF(TablaDatosEmpresa[Nombre_Producto],TablaDatosEmpresa[[#This Row],[Nombre_Producto]],TablaDatosEmpresa[Costo_Unitario])</f>
        <v>206.67616747181975</v>
      </c>
      <c r="M891" s="3">
        <f>IF(TablaDatosEmpresa[[#This Row],[Tipo_Movimiento]] = "Venta", -TablaDatosEmpresa[[#This Row],[Cantidad]] * TablaDatosEmpresa[[#This Row],[CosteAdquisicionPromedio]], 0)</f>
        <v>8060.3705314009703</v>
      </c>
      <c r="N891" s="3">
        <f>TablaDatosEmpresa[[#This Row],[Ingresos]]-TablaDatosEmpresa[[#This Row],[Coste_Vemta]]</f>
        <v>27316.52946859903</v>
      </c>
    </row>
    <row r="892" spans="1:14" x14ac:dyDescent="0.3">
      <c r="A892">
        <v>892</v>
      </c>
      <c r="B892" s="1">
        <v>44692</v>
      </c>
      <c r="C892" t="s">
        <v>10</v>
      </c>
      <c r="D892" t="s">
        <v>27</v>
      </c>
      <c r="E892" t="s">
        <v>44</v>
      </c>
      <c r="F892">
        <v>-35</v>
      </c>
      <c r="G892" s="3">
        <v>0</v>
      </c>
      <c r="H892" s="3">
        <v>498.47</v>
      </c>
      <c r="I892" t="s">
        <v>10</v>
      </c>
      <c r="J892" t="s">
        <v>31</v>
      </c>
      <c r="K892" s="3">
        <f>IF(TablaDatosEmpresa[[#This Row],[Tipo_Movimiento]] = "Venta", -TablaDatosEmpresa[[#This Row],[Cantidad]] * TablaDatosEmpresa[[#This Row],[Precio_Venta_Unitario]], 0)</f>
        <v>17446.45</v>
      </c>
      <c r="L892" s="3">
        <f>AVERAGEIF(TablaDatosEmpresa[Nombre_Producto],TablaDatosEmpresa[[#This Row],[Nombre_Producto]],TablaDatosEmpresa[Costo_Unitario])</f>
        <v>111.99406451612904</v>
      </c>
      <c r="M892" s="3">
        <f>IF(TablaDatosEmpresa[[#This Row],[Tipo_Movimiento]] = "Venta", -TablaDatosEmpresa[[#This Row],[Cantidad]] * TablaDatosEmpresa[[#This Row],[CosteAdquisicionPromedio]], 0)</f>
        <v>3919.7922580645163</v>
      </c>
      <c r="N892" s="3">
        <f>TablaDatosEmpresa[[#This Row],[Ingresos]]-TablaDatosEmpresa[[#This Row],[Coste_Vemta]]</f>
        <v>13526.657741935484</v>
      </c>
    </row>
    <row r="893" spans="1:14" x14ac:dyDescent="0.3">
      <c r="A893">
        <v>893</v>
      </c>
      <c r="B893" s="1">
        <v>44692</v>
      </c>
      <c r="C893" t="s">
        <v>10</v>
      </c>
      <c r="D893" t="s">
        <v>21</v>
      </c>
      <c r="E893" t="s">
        <v>22</v>
      </c>
      <c r="F893">
        <v>-20</v>
      </c>
      <c r="G893" s="3">
        <v>0</v>
      </c>
      <c r="H893" s="3">
        <v>59.78</v>
      </c>
      <c r="I893" t="s">
        <v>10</v>
      </c>
      <c r="J893" t="s">
        <v>31</v>
      </c>
      <c r="K893" s="3">
        <f>IF(TablaDatosEmpresa[[#This Row],[Tipo_Movimiento]] = "Venta", -TablaDatosEmpresa[[#This Row],[Cantidad]] * TablaDatosEmpresa[[#This Row],[Precio_Venta_Unitario]], 0)</f>
        <v>1195.5999999999999</v>
      </c>
      <c r="L893" s="3">
        <f>AVERAGEIF(TablaDatosEmpresa[Nombre_Producto],TablaDatosEmpresa[[#This Row],[Nombre_Producto]],TablaDatosEmpresa[Costo_Unitario])</f>
        <v>10.520482758620702</v>
      </c>
      <c r="M893" s="3">
        <f>IF(TablaDatosEmpresa[[#This Row],[Tipo_Movimiento]] = "Venta", -TablaDatosEmpresa[[#This Row],[Cantidad]] * TablaDatosEmpresa[[#This Row],[CosteAdquisicionPromedio]], 0)</f>
        <v>210.40965517241403</v>
      </c>
      <c r="N893" s="3">
        <f>TablaDatosEmpresa[[#This Row],[Ingresos]]-TablaDatosEmpresa[[#This Row],[Coste_Vemta]]</f>
        <v>985.19034482758593</v>
      </c>
    </row>
    <row r="894" spans="1:14" x14ac:dyDescent="0.3">
      <c r="A894">
        <v>894</v>
      </c>
      <c r="B894" s="1">
        <v>44693</v>
      </c>
      <c r="C894" t="s">
        <v>10</v>
      </c>
      <c r="D894" t="s">
        <v>19</v>
      </c>
      <c r="E894" t="s">
        <v>20</v>
      </c>
      <c r="F894">
        <v>-48</v>
      </c>
      <c r="G894" s="3">
        <v>0</v>
      </c>
      <c r="H894" s="3">
        <v>296.12</v>
      </c>
      <c r="I894" t="s">
        <v>10</v>
      </c>
      <c r="J894" t="s">
        <v>31</v>
      </c>
      <c r="K894" s="3">
        <f>IF(TablaDatosEmpresa[[#This Row],[Tipo_Movimiento]] = "Venta", -TablaDatosEmpresa[[#This Row],[Cantidad]] * TablaDatosEmpresa[[#This Row],[Precio_Venta_Unitario]], 0)</f>
        <v>14213.76</v>
      </c>
      <c r="L894" s="3">
        <f>AVERAGEIF(TablaDatosEmpresa[Nombre_Producto],TablaDatosEmpresa[[#This Row],[Nombre_Producto]],TablaDatosEmpresa[Costo_Unitario])</f>
        <v>66.956770642201846</v>
      </c>
      <c r="M894" s="3">
        <f>IF(TablaDatosEmpresa[[#This Row],[Tipo_Movimiento]] = "Venta", -TablaDatosEmpresa[[#This Row],[Cantidad]] * TablaDatosEmpresa[[#This Row],[CosteAdquisicionPromedio]], 0)</f>
        <v>3213.9249908256888</v>
      </c>
      <c r="N894" s="3">
        <f>TablaDatosEmpresa[[#This Row],[Ingresos]]-TablaDatosEmpresa[[#This Row],[Coste_Vemta]]</f>
        <v>10999.835009174312</v>
      </c>
    </row>
    <row r="895" spans="1:14" x14ac:dyDescent="0.3">
      <c r="A895">
        <v>895</v>
      </c>
      <c r="B895" s="1">
        <v>44693</v>
      </c>
      <c r="C895" t="s">
        <v>10</v>
      </c>
      <c r="D895" t="s">
        <v>11</v>
      </c>
      <c r="E895" t="s">
        <v>12</v>
      </c>
      <c r="F895">
        <v>-24</v>
      </c>
      <c r="G895" s="3">
        <v>0</v>
      </c>
      <c r="H895" s="3">
        <v>129.78</v>
      </c>
      <c r="I895" t="s">
        <v>10</v>
      </c>
      <c r="J895" t="s">
        <v>31</v>
      </c>
      <c r="K895" s="3">
        <f>IF(TablaDatosEmpresa[[#This Row],[Tipo_Movimiento]] = "Venta", -TablaDatosEmpresa[[#This Row],[Cantidad]] * TablaDatosEmpresa[[#This Row],[Precio_Venta_Unitario]], 0)</f>
        <v>3114.7200000000003</v>
      </c>
      <c r="L895" s="3">
        <f>AVERAGEIF(TablaDatosEmpresa[Nombre_Producto],TablaDatosEmpresa[[#This Row],[Nombre_Producto]],TablaDatosEmpresa[Costo_Unitario])</f>
        <v>28.701865793780652</v>
      </c>
      <c r="M895" s="3">
        <f>IF(TablaDatosEmpresa[[#This Row],[Tipo_Movimiento]] = "Venta", -TablaDatosEmpresa[[#This Row],[Cantidad]] * TablaDatosEmpresa[[#This Row],[CosteAdquisicionPromedio]], 0)</f>
        <v>688.84477905073561</v>
      </c>
      <c r="N895" s="3">
        <f>TablaDatosEmpresa[[#This Row],[Ingresos]]-TablaDatosEmpresa[[#This Row],[Coste_Vemta]]</f>
        <v>2425.8752209492645</v>
      </c>
    </row>
    <row r="896" spans="1:14" x14ac:dyDescent="0.3">
      <c r="A896">
        <v>896</v>
      </c>
      <c r="B896" s="1">
        <v>44693</v>
      </c>
      <c r="C896" t="s">
        <v>10</v>
      </c>
      <c r="D896" t="s">
        <v>25</v>
      </c>
      <c r="E896" t="s">
        <v>43</v>
      </c>
      <c r="F896">
        <v>-40</v>
      </c>
      <c r="G896" s="3">
        <v>0</v>
      </c>
      <c r="H896" s="3">
        <v>94.49</v>
      </c>
      <c r="I896" t="s">
        <v>10</v>
      </c>
      <c r="J896" t="s">
        <v>23</v>
      </c>
      <c r="K896" s="3">
        <f>IF(TablaDatosEmpresa[[#This Row],[Tipo_Movimiento]] = "Venta", -TablaDatosEmpresa[[#This Row],[Cantidad]] * TablaDatosEmpresa[[#This Row],[Precio_Venta_Unitario]], 0)</f>
        <v>3779.6</v>
      </c>
      <c r="L896" s="3">
        <f>AVERAGEIF(TablaDatosEmpresa[Nombre_Producto],TablaDatosEmpresa[[#This Row],[Nombre_Producto]],TablaDatosEmpresa[Costo_Unitario])</f>
        <v>18.458651685393257</v>
      </c>
      <c r="M896" s="3">
        <f>IF(TablaDatosEmpresa[[#This Row],[Tipo_Movimiento]] = "Venta", -TablaDatosEmpresa[[#This Row],[Cantidad]] * TablaDatosEmpresa[[#This Row],[CosteAdquisicionPromedio]], 0)</f>
        <v>738.3460674157302</v>
      </c>
      <c r="N896" s="3">
        <f>TablaDatosEmpresa[[#This Row],[Ingresos]]-TablaDatosEmpresa[[#This Row],[Coste_Vemta]]</f>
        <v>3041.2539325842699</v>
      </c>
    </row>
    <row r="897" spans="1:14" x14ac:dyDescent="0.3">
      <c r="A897">
        <v>897</v>
      </c>
      <c r="B897" s="1">
        <v>44693</v>
      </c>
      <c r="C897" t="s">
        <v>10</v>
      </c>
      <c r="D897" t="s">
        <v>11</v>
      </c>
      <c r="E897" t="s">
        <v>12</v>
      </c>
      <c r="F897">
        <v>-10</v>
      </c>
      <c r="G897" s="3">
        <v>0</v>
      </c>
      <c r="H897" s="3">
        <v>131.12</v>
      </c>
      <c r="I897" t="s">
        <v>10</v>
      </c>
      <c r="J897" t="s">
        <v>31</v>
      </c>
      <c r="K897" s="3">
        <f>IF(TablaDatosEmpresa[[#This Row],[Tipo_Movimiento]] = "Venta", -TablaDatosEmpresa[[#This Row],[Cantidad]] * TablaDatosEmpresa[[#This Row],[Precio_Venta_Unitario]], 0)</f>
        <v>1311.2</v>
      </c>
      <c r="L897" s="3">
        <f>AVERAGEIF(TablaDatosEmpresa[Nombre_Producto],TablaDatosEmpresa[[#This Row],[Nombre_Producto]],TablaDatosEmpresa[Costo_Unitario])</f>
        <v>28.701865793780652</v>
      </c>
      <c r="M897" s="3">
        <f>IF(TablaDatosEmpresa[[#This Row],[Tipo_Movimiento]] = "Venta", -TablaDatosEmpresa[[#This Row],[Cantidad]] * TablaDatosEmpresa[[#This Row],[CosteAdquisicionPromedio]], 0)</f>
        <v>287.01865793780649</v>
      </c>
      <c r="N897" s="3">
        <f>TablaDatosEmpresa[[#This Row],[Ingresos]]-TablaDatosEmpresa[[#This Row],[Coste_Vemta]]</f>
        <v>1024.1813420621936</v>
      </c>
    </row>
    <row r="898" spans="1:14" x14ac:dyDescent="0.3">
      <c r="A898">
        <v>898</v>
      </c>
      <c r="B898" s="1">
        <v>44693</v>
      </c>
      <c r="C898" t="s">
        <v>10</v>
      </c>
      <c r="D898" t="s">
        <v>17</v>
      </c>
      <c r="E898" t="s">
        <v>42</v>
      </c>
      <c r="F898">
        <v>-49</v>
      </c>
      <c r="G898" s="3">
        <v>0</v>
      </c>
      <c r="H898" s="3">
        <v>899.97</v>
      </c>
      <c r="I898" t="s">
        <v>10</v>
      </c>
      <c r="J898" t="s">
        <v>31</v>
      </c>
      <c r="K898" s="3">
        <f>IF(TablaDatosEmpresa[[#This Row],[Tipo_Movimiento]] = "Venta", -TablaDatosEmpresa[[#This Row],[Cantidad]] * TablaDatosEmpresa[[#This Row],[Precio_Venta_Unitario]], 0)</f>
        <v>44098.53</v>
      </c>
      <c r="L898" s="3">
        <f>AVERAGEIF(TablaDatosEmpresa[Nombre_Producto],TablaDatosEmpresa[[#This Row],[Nombre_Producto]],TablaDatosEmpresa[Costo_Unitario])</f>
        <v>206.67616747181975</v>
      </c>
      <c r="M898" s="3">
        <f>IF(TablaDatosEmpresa[[#This Row],[Tipo_Movimiento]] = "Venta", -TablaDatosEmpresa[[#This Row],[Cantidad]] * TablaDatosEmpresa[[#This Row],[CosteAdquisicionPromedio]], 0)</f>
        <v>10127.132206119168</v>
      </c>
      <c r="N898" s="3">
        <f>TablaDatosEmpresa[[#This Row],[Ingresos]]-TablaDatosEmpresa[[#This Row],[Coste_Vemta]]</f>
        <v>33971.397793880831</v>
      </c>
    </row>
    <row r="899" spans="1:14" x14ac:dyDescent="0.3">
      <c r="A899">
        <v>899</v>
      </c>
      <c r="B899" s="1">
        <v>44693</v>
      </c>
      <c r="C899" t="s">
        <v>16</v>
      </c>
      <c r="D899" t="s">
        <v>19</v>
      </c>
      <c r="E899" t="s">
        <v>20</v>
      </c>
      <c r="F899">
        <v>25</v>
      </c>
      <c r="G899" s="3">
        <v>151.83000000000001</v>
      </c>
      <c r="H899" s="3">
        <v>0</v>
      </c>
      <c r="I899" t="s">
        <v>46</v>
      </c>
      <c r="J899" t="s">
        <v>18</v>
      </c>
      <c r="K899" s="3">
        <f>IF(TablaDatosEmpresa[[#This Row],[Tipo_Movimiento]] = "Venta", -TablaDatosEmpresa[[#This Row],[Cantidad]] * TablaDatosEmpresa[[#This Row],[Precio_Venta_Unitario]], 0)</f>
        <v>0</v>
      </c>
      <c r="L899" s="3">
        <f>AVERAGEIF(TablaDatosEmpresa[Nombre_Producto],TablaDatosEmpresa[[#This Row],[Nombre_Producto]],TablaDatosEmpresa[Costo_Unitario])</f>
        <v>66.956770642201846</v>
      </c>
      <c r="M899" s="3">
        <f>IF(TablaDatosEmpresa[[#This Row],[Tipo_Movimiento]] = "Venta", -TablaDatosEmpresa[[#This Row],[Cantidad]] * TablaDatosEmpresa[[#This Row],[CosteAdquisicionPromedio]], 0)</f>
        <v>0</v>
      </c>
      <c r="N899" s="3">
        <f>TablaDatosEmpresa[[#This Row],[Ingresos]]-TablaDatosEmpresa[[#This Row],[Coste_Vemta]]</f>
        <v>0</v>
      </c>
    </row>
    <row r="900" spans="1:14" x14ac:dyDescent="0.3">
      <c r="A900">
        <v>900</v>
      </c>
      <c r="B900" s="1">
        <v>44694</v>
      </c>
      <c r="C900" t="s">
        <v>10</v>
      </c>
      <c r="D900" t="s">
        <v>14</v>
      </c>
      <c r="E900" t="s">
        <v>41</v>
      </c>
      <c r="F900">
        <v>-41</v>
      </c>
      <c r="G900" s="3">
        <v>0</v>
      </c>
      <c r="H900" s="3">
        <v>160</v>
      </c>
      <c r="I900" t="s">
        <v>10</v>
      </c>
      <c r="J900" t="s">
        <v>35</v>
      </c>
      <c r="K900" s="3">
        <f>IF(TablaDatosEmpresa[[#This Row],[Tipo_Movimiento]] = "Venta", -TablaDatosEmpresa[[#This Row],[Cantidad]] * TablaDatosEmpresa[[#This Row],[Precio_Venta_Unitario]], 0)</f>
        <v>6560</v>
      </c>
      <c r="L900" s="3">
        <f>AVERAGEIF(TablaDatosEmpresa[Nombre_Producto],TablaDatosEmpresa[[#This Row],[Nombre_Producto]],TablaDatosEmpresa[Costo_Unitario])</f>
        <v>38.917210440456756</v>
      </c>
      <c r="M900" s="3">
        <f>IF(TablaDatosEmpresa[[#This Row],[Tipo_Movimiento]] = "Venta", -TablaDatosEmpresa[[#This Row],[Cantidad]] * TablaDatosEmpresa[[#This Row],[CosteAdquisicionPromedio]], 0)</f>
        <v>1595.605628058727</v>
      </c>
      <c r="N900" s="3">
        <f>TablaDatosEmpresa[[#This Row],[Ingresos]]-TablaDatosEmpresa[[#This Row],[Coste_Vemta]]</f>
        <v>4964.3943719412728</v>
      </c>
    </row>
    <row r="901" spans="1:14" x14ac:dyDescent="0.3">
      <c r="A901">
        <v>901</v>
      </c>
      <c r="B901" s="1">
        <v>44694</v>
      </c>
      <c r="C901" t="s">
        <v>16</v>
      </c>
      <c r="D901" t="s">
        <v>19</v>
      </c>
      <c r="E901" t="s">
        <v>20</v>
      </c>
      <c r="F901">
        <v>34</v>
      </c>
      <c r="G901" s="3">
        <v>147.1</v>
      </c>
      <c r="H901" s="3">
        <v>0</v>
      </c>
      <c r="I901" t="s">
        <v>46</v>
      </c>
      <c r="J901" t="s">
        <v>18</v>
      </c>
      <c r="K901" s="3">
        <f>IF(TablaDatosEmpresa[[#This Row],[Tipo_Movimiento]] = "Venta", -TablaDatosEmpresa[[#This Row],[Cantidad]] * TablaDatosEmpresa[[#This Row],[Precio_Venta_Unitario]], 0)</f>
        <v>0</v>
      </c>
      <c r="L901" s="3">
        <f>AVERAGEIF(TablaDatosEmpresa[Nombre_Producto],TablaDatosEmpresa[[#This Row],[Nombre_Producto]],TablaDatosEmpresa[Costo_Unitario])</f>
        <v>66.956770642201846</v>
      </c>
      <c r="M901" s="3">
        <f>IF(TablaDatosEmpresa[[#This Row],[Tipo_Movimiento]] = "Venta", -TablaDatosEmpresa[[#This Row],[Cantidad]] * TablaDatosEmpresa[[#This Row],[CosteAdquisicionPromedio]], 0)</f>
        <v>0</v>
      </c>
      <c r="N901" s="3">
        <f>TablaDatosEmpresa[[#This Row],[Ingresos]]-TablaDatosEmpresa[[#This Row],[Coste_Vemta]]</f>
        <v>0</v>
      </c>
    </row>
    <row r="902" spans="1:14" x14ac:dyDescent="0.3">
      <c r="A902">
        <v>902</v>
      </c>
      <c r="B902" s="1">
        <v>44694</v>
      </c>
      <c r="C902" t="s">
        <v>10</v>
      </c>
      <c r="D902" t="s">
        <v>14</v>
      </c>
      <c r="E902" t="s">
        <v>41</v>
      </c>
      <c r="F902">
        <v>-29</v>
      </c>
      <c r="G902" s="3">
        <v>0</v>
      </c>
      <c r="H902" s="3">
        <v>160.24</v>
      </c>
      <c r="I902" t="s">
        <v>10</v>
      </c>
      <c r="J902" t="s">
        <v>23</v>
      </c>
      <c r="K902" s="3">
        <f>IF(TablaDatosEmpresa[[#This Row],[Tipo_Movimiento]] = "Venta", -TablaDatosEmpresa[[#This Row],[Cantidad]] * TablaDatosEmpresa[[#This Row],[Precio_Venta_Unitario]], 0)</f>
        <v>4646.96</v>
      </c>
      <c r="L902" s="3">
        <f>AVERAGEIF(TablaDatosEmpresa[Nombre_Producto],TablaDatosEmpresa[[#This Row],[Nombre_Producto]],TablaDatosEmpresa[Costo_Unitario])</f>
        <v>38.917210440456756</v>
      </c>
      <c r="M902" s="3">
        <f>IF(TablaDatosEmpresa[[#This Row],[Tipo_Movimiento]] = "Venta", -TablaDatosEmpresa[[#This Row],[Cantidad]] * TablaDatosEmpresa[[#This Row],[CosteAdquisicionPromedio]], 0)</f>
        <v>1128.5991027732459</v>
      </c>
      <c r="N902" s="3">
        <f>TablaDatosEmpresa[[#This Row],[Ingresos]]-TablaDatosEmpresa[[#This Row],[Coste_Vemta]]</f>
        <v>3518.3608972267539</v>
      </c>
    </row>
    <row r="903" spans="1:14" x14ac:dyDescent="0.3">
      <c r="A903">
        <v>903</v>
      </c>
      <c r="B903" s="1">
        <v>44694</v>
      </c>
      <c r="C903" t="s">
        <v>16</v>
      </c>
      <c r="D903" t="s">
        <v>17</v>
      </c>
      <c r="E903" t="s">
        <v>42</v>
      </c>
      <c r="F903">
        <v>24</v>
      </c>
      <c r="G903" s="3">
        <v>443.48</v>
      </c>
      <c r="H903" s="3">
        <v>0</v>
      </c>
      <c r="I903" t="s">
        <v>46</v>
      </c>
      <c r="J903" t="s">
        <v>18</v>
      </c>
      <c r="K903" s="3">
        <f>IF(TablaDatosEmpresa[[#This Row],[Tipo_Movimiento]] = "Venta", -TablaDatosEmpresa[[#This Row],[Cantidad]] * TablaDatosEmpresa[[#This Row],[Precio_Venta_Unitario]], 0)</f>
        <v>0</v>
      </c>
      <c r="L903" s="3">
        <f>AVERAGEIF(TablaDatosEmpresa[Nombre_Producto],TablaDatosEmpresa[[#This Row],[Nombre_Producto]],TablaDatosEmpresa[Costo_Unitario])</f>
        <v>206.67616747181975</v>
      </c>
      <c r="M903" s="3">
        <f>IF(TablaDatosEmpresa[[#This Row],[Tipo_Movimiento]] = "Venta", -TablaDatosEmpresa[[#This Row],[Cantidad]] * TablaDatosEmpresa[[#This Row],[CosteAdquisicionPromedio]], 0)</f>
        <v>0</v>
      </c>
      <c r="N903" s="3">
        <f>TablaDatosEmpresa[[#This Row],[Ingresos]]-TablaDatosEmpresa[[#This Row],[Coste_Vemta]]</f>
        <v>0</v>
      </c>
    </row>
    <row r="904" spans="1:14" x14ac:dyDescent="0.3">
      <c r="A904">
        <v>904</v>
      </c>
      <c r="B904" s="1">
        <v>44694</v>
      </c>
      <c r="C904" t="s">
        <v>24</v>
      </c>
      <c r="D904" t="s">
        <v>29</v>
      </c>
      <c r="E904" t="s">
        <v>30</v>
      </c>
      <c r="F904">
        <v>257</v>
      </c>
      <c r="G904" s="3">
        <v>36.159999999999997</v>
      </c>
      <c r="H904" s="3">
        <v>0</v>
      </c>
      <c r="I904" t="s">
        <v>24</v>
      </c>
      <c r="J904" t="s">
        <v>36</v>
      </c>
      <c r="K904" s="3">
        <f>IF(TablaDatosEmpresa[[#This Row],[Tipo_Movimiento]] = "Venta", -TablaDatosEmpresa[[#This Row],[Cantidad]] * TablaDatosEmpresa[[#This Row],[Precio_Venta_Unitario]], 0)</f>
        <v>0</v>
      </c>
      <c r="L904" s="3">
        <f>AVERAGEIF(TablaDatosEmpresa[Nombre_Producto],TablaDatosEmpresa[[#This Row],[Nombre_Producto]],TablaDatosEmpresa[Costo_Unitario])</f>
        <v>15.49574137931034</v>
      </c>
      <c r="M904" s="3">
        <f>IF(TablaDatosEmpresa[[#This Row],[Tipo_Movimiento]] = "Venta", -TablaDatosEmpresa[[#This Row],[Cantidad]] * TablaDatosEmpresa[[#This Row],[CosteAdquisicionPromedio]], 0)</f>
        <v>0</v>
      </c>
      <c r="N904" s="3">
        <f>TablaDatosEmpresa[[#This Row],[Ingresos]]-TablaDatosEmpresa[[#This Row],[Coste_Vemta]]</f>
        <v>0</v>
      </c>
    </row>
    <row r="905" spans="1:14" x14ac:dyDescent="0.3">
      <c r="A905">
        <v>905</v>
      </c>
      <c r="B905" s="1">
        <v>44694</v>
      </c>
      <c r="C905" t="s">
        <v>24</v>
      </c>
      <c r="D905" t="s">
        <v>34</v>
      </c>
      <c r="E905" t="s">
        <v>45</v>
      </c>
      <c r="F905">
        <v>101</v>
      </c>
      <c r="G905" s="3">
        <v>180.81</v>
      </c>
      <c r="H905" s="3">
        <v>0</v>
      </c>
      <c r="I905" t="s">
        <v>24</v>
      </c>
      <c r="J905" t="s">
        <v>36</v>
      </c>
      <c r="K905" s="3">
        <f>IF(TablaDatosEmpresa[[#This Row],[Tipo_Movimiento]] = "Venta", -TablaDatosEmpresa[[#This Row],[Cantidad]] * TablaDatosEmpresa[[#This Row],[Precio_Venta_Unitario]], 0)</f>
        <v>0</v>
      </c>
      <c r="L905" s="3">
        <f>AVERAGEIF(TablaDatosEmpresa[Nombre_Producto],TablaDatosEmpresa[[#This Row],[Nombre_Producto]],TablaDatosEmpresa[Costo_Unitario])</f>
        <v>81.910562499999997</v>
      </c>
      <c r="M905" s="3">
        <f>IF(TablaDatosEmpresa[[#This Row],[Tipo_Movimiento]] = "Venta", -TablaDatosEmpresa[[#This Row],[Cantidad]] * TablaDatosEmpresa[[#This Row],[CosteAdquisicionPromedio]], 0)</f>
        <v>0</v>
      </c>
      <c r="N905" s="3">
        <f>TablaDatosEmpresa[[#This Row],[Ingresos]]-TablaDatosEmpresa[[#This Row],[Coste_Vemta]]</f>
        <v>0</v>
      </c>
    </row>
    <row r="906" spans="1:14" x14ac:dyDescent="0.3">
      <c r="A906">
        <v>906</v>
      </c>
      <c r="B906" s="1">
        <v>44694</v>
      </c>
      <c r="C906" t="s">
        <v>10</v>
      </c>
      <c r="D906" t="s">
        <v>27</v>
      </c>
      <c r="E906" t="s">
        <v>44</v>
      </c>
      <c r="F906">
        <v>-27</v>
      </c>
      <c r="G906" s="3">
        <v>0</v>
      </c>
      <c r="H906" s="3">
        <v>502.96</v>
      </c>
      <c r="I906" t="s">
        <v>10</v>
      </c>
      <c r="J906" t="s">
        <v>31</v>
      </c>
      <c r="K906" s="3">
        <f>IF(TablaDatosEmpresa[[#This Row],[Tipo_Movimiento]] = "Venta", -TablaDatosEmpresa[[#This Row],[Cantidad]] * TablaDatosEmpresa[[#This Row],[Precio_Venta_Unitario]], 0)</f>
        <v>13579.92</v>
      </c>
      <c r="L906" s="3">
        <f>AVERAGEIF(TablaDatosEmpresa[Nombre_Producto],TablaDatosEmpresa[[#This Row],[Nombre_Producto]],TablaDatosEmpresa[Costo_Unitario])</f>
        <v>111.99406451612904</v>
      </c>
      <c r="M906" s="3">
        <f>IF(TablaDatosEmpresa[[#This Row],[Tipo_Movimiento]] = "Venta", -TablaDatosEmpresa[[#This Row],[Cantidad]] * TablaDatosEmpresa[[#This Row],[CosteAdquisicionPromedio]], 0)</f>
        <v>3023.8397419354842</v>
      </c>
      <c r="N906" s="3">
        <f>TablaDatosEmpresa[[#This Row],[Ingresos]]-TablaDatosEmpresa[[#This Row],[Coste_Vemta]]</f>
        <v>10556.080258064516</v>
      </c>
    </row>
    <row r="907" spans="1:14" x14ac:dyDescent="0.3">
      <c r="A907">
        <v>907</v>
      </c>
      <c r="B907" s="1">
        <v>44695</v>
      </c>
      <c r="C907" t="s">
        <v>16</v>
      </c>
      <c r="D907" t="s">
        <v>19</v>
      </c>
      <c r="E907" t="s">
        <v>20</v>
      </c>
      <c r="F907">
        <v>36</v>
      </c>
      <c r="G907" s="3">
        <v>149.49</v>
      </c>
      <c r="H907" s="3">
        <v>0</v>
      </c>
      <c r="I907" t="s">
        <v>46</v>
      </c>
      <c r="J907" t="s">
        <v>18</v>
      </c>
      <c r="K907" s="3">
        <f>IF(TablaDatosEmpresa[[#This Row],[Tipo_Movimiento]] = "Venta", -TablaDatosEmpresa[[#This Row],[Cantidad]] * TablaDatosEmpresa[[#This Row],[Precio_Venta_Unitario]], 0)</f>
        <v>0</v>
      </c>
      <c r="L907" s="3">
        <f>AVERAGEIF(TablaDatosEmpresa[Nombre_Producto],TablaDatosEmpresa[[#This Row],[Nombre_Producto]],TablaDatosEmpresa[Costo_Unitario])</f>
        <v>66.956770642201846</v>
      </c>
      <c r="M907" s="3">
        <f>IF(TablaDatosEmpresa[[#This Row],[Tipo_Movimiento]] = "Venta", -TablaDatosEmpresa[[#This Row],[Cantidad]] * TablaDatosEmpresa[[#This Row],[CosteAdquisicionPromedio]], 0)</f>
        <v>0</v>
      </c>
      <c r="N907" s="3">
        <f>TablaDatosEmpresa[[#This Row],[Ingresos]]-TablaDatosEmpresa[[#This Row],[Coste_Vemta]]</f>
        <v>0</v>
      </c>
    </row>
    <row r="908" spans="1:14" x14ac:dyDescent="0.3">
      <c r="A908">
        <v>908</v>
      </c>
      <c r="B908" s="1">
        <v>44695</v>
      </c>
      <c r="C908" t="s">
        <v>24</v>
      </c>
      <c r="D908" t="s">
        <v>21</v>
      </c>
      <c r="E908" t="s">
        <v>22</v>
      </c>
      <c r="F908">
        <v>260</v>
      </c>
      <c r="G908" s="3">
        <v>25.26</v>
      </c>
      <c r="H908" s="3">
        <v>0</v>
      </c>
      <c r="I908" t="s">
        <v>24</v>
      </c>
      <c r="J908" t="s">
        <v>28</v>
      </c>
      <c r="K908" s="3">
        <f>IF(TablaDatosEmpresa[[#This Row],[Tipo_Movimiento]] = "Venta", -TablaDatosEmpresa[[#This Row],[Cantidad]] * TablaDatosEmpresa[[#This Row],[Precio_Venta_Unitario]], 0)</f>
        <v>0</v>
      </c>
      <c r="L908" s="3">
        <f>AVERAGEIF(TablaDatosEmpresa[Nombre_Producto],TablaDatosEmpresa[[#This Row],[Nombre_Producto]],TablaDatosEmpresa[Costo_Unitario])</f>
        <v>10.520482758620702</v>
      </c>
      <c r="M908" s="3">
        <f>IF(TablaDatosEmpresa[[#This Row],[Tipo_Movimiento]] = "Venta", -TablaDatosEmpresa[[#This Row],[Cantidad]] * TablaDatosEmpresa[[#This Row],[CosteAdquisicionPromedio]], 0)</f>
        <v>0</v>
      </c>
      <c r="N908" s="3">
        <f>TablaDatosEmpresa[[#This Row],[Ingresos]]-TablaDatosEmpresa[[#This Row],[Coste_Vemta]]</f>
        <v>0</v>
      </c>
    </row>
    <row r="909" spans="1:14" x14ac:dyDescent="0.3">
      <c r="A909">
        <v>909</v>
      </c>
      <c r="B909" s="1">
        <v>44695</v>
      </c>
      <c r="C909" t="s">
        <v>10</v>
      </c>
      <c r="D909" t="s">
        <v>34</v>
      </c>
      <c r="E909" t="s">
        <v>45</v>
      </c>
      <c r="F909">
        <v>-8</v>
      </c>
      <c r="G909" s="3">
        <v>0</v>
      </c>
      <c r="H909" s="3">
        <v>352.64</v>
      </c>
      <c r="I909" t="s">
        <v>10</v>
      </c>
      <c r="J909" t="s">
        <v>15</v>
      </c>
      <c r="K909" s="3">
        <f>IF(TablaDatosEmpresa[[#This Row],[Tipo_Movimiento]] = "Venta", -TablaDatosEmpresa[[#This Row],[Cantidad]] * TablaDatosEmpresa[[#This Row],[Precio_Venta_Unitario]], 0)</f>
        <v>2821.12</v>
      </c>
      <c r="L909" s="3">
        <f>AVERAGEIF(TablaDatosEmpresa[Nombre_Producto],TablaDatosEmpresa[[#This Row],[Nombre_Producto]],TablaDatosEmpresa[Costo_Unitario])</f>
        <v>81.910562499999997</v>
      </c>
      <c r="M909" s="3">
        <f>IF(TablaDatosEmpresa[[#This Row],[Tipo_Movimiento]] = "Venta", -TablaDatosEmpresa[[#This Row],[Cantidad]] * TablaDatosEmpresa[[#This Row],[CosteAdquisicionPromedio]], 0)</f>
        <v>655.28449999999998</v>
      </c>
      <c r="N909" s="3">
        <f>TablaDatosEmpresa[[#This Row],[Ingresos]]-TablaDatosEmpresa[[#This Row],[Coste_Vemta]]</f>
        <v>2165.8355000000001</v>
      </c>
    </row>
    <row r="910" spans="1:14" x14ac:dyDescent="0.3">
      <c r="A910">
        <v>910</v>
      </c>
      <c r="B910" s="1">
        <v>44695</v>
      </c>
      <c r="C910" t="s">
        <v>10</v>
      </c>
      <c r="D910" t="s">
        <v>17</v>
      </c>
      <c r="E910" t="s">
        <v>42</v>
      </c>
      <c r="F910">
        <v>-47</v>
      </c>
      <c r="G910" s="3">
        <v>0</v>
      </c>
      <c r="H910" s="3">
        <v>900.7</v>
      </c>
      <c r="I910" t="s">
        <v>10</v>
      </c>
      <c r="J910" t="s">
        <v>35</v>
      </c>
      <c r="K910" s="3">
        <f>IF(TablaDatosEmpresa[[#This Row],[Tipo_Movimiento]] = "Venta", -TablaDatosEmpresa[[#This Row],[Cantidad]] * TablaDatosEmpresa[[#This Row],[Precio_Venta_Unitario]], 0)</f>
        <v>42332.9</v>
      </c>
      <c r="L910" s="3">
        <f>AVERAGEIF(TablaDatosEmpresa[Nombre_Producto],TablaDatosEmpresa[[#This Row],[Nombre_Producto]],TablaDatosEmpresa[Costo_Unitario])</f>
        <v>206.67616747181975</v>
      </c>
      <c r="M910" s="3">
        <f>IF(TablaDatosEmpresa[[#This Row],[Tipo_Movimiento]] = "Venta", -TablaDatosEmpresa[[#This Row],[Cantidad]] * TablaDatosEmpresa[[#This Row],[CosteAdquisicionPromedio]], 0)</f>
        <v>9713.7798711755277</v>
      </c>
      <c r="N910" s="3">
        <f>TablaDatosEmpresa[[#This Row],[Ingresos]]-TablaDatosEmpresa[[#This Row],[Coste_Vemta]]</f>
        <v>32619.120128824474</v>
      </c>
    </row>
    <row r="911" spans="1:14" x14ac:dyDescent="0.3">
      <c r="A911">
        <v>911</v>
      </c>
      <c r="B911" s="1">
        <v>44695</v>
      </c>
      <c r="C911" t="s">
        <v>16</v>
      </c>
      <c r="D911" t="s">
        <v>17</v>
      </c>
      <c r="E911" t="s">
        <v>42</v>
      </c>
      <c r="F911">
        <v>41</v>
      </c>
      <c r="G911" s="3">
        <v>454</v>
      </c>
      <c r="H911" s="3">
        <v>0</v>
      </c>
      <c r="I911" t="s">
        <v>46</v>
      </c>
      <c r="J911" t="s">
        <v>18</v>
      </c>
      <c r="K911" s="3">
        <f>IF(TablaDatosEmpresa[[#This Row],[Tipo_Movimiento]] = "Venta", -TablaDatosEmpresa[[#This Row],[Cantidad]] * TablaDatosEmpresa[[#This Row],[Precio_Venta_Unitario]], 0)</f>
        <v>0</v>
      </c>
      <c r="L911" s="3">
        <f>AVERAGEIF(TablaDatosEmpresa[Nombre_Producto],TablaDatosEmpresa[[#This Row],[Nombre_Producto]],TablaDatosEmpresa[Costo_Unitario])</f>
        <v>206.67616747181975</v>
      </c>
      <c r="M911" s="3">
        <f>IF(TablaDatosEmpresa[[#This Row],[Tipo_Movimiento]] = "Venta", -TablaDatosEmpresa[[#This Row],[Cantidad]] * TablaDatosEmpresa[[#This Row],[CosteAdquisicionPromedio]], 0)</f>
        <v>0</v>
      </c>
      <c r="N911" s="3">
        <f>TablaDatosEmpresa[[#This Row],[Ingresos]]-TablaDatosEmpresa[[#This Row],[Coste_Vemta]]</f>
        <v>0</v>
      </c>
    </row>
    <row r="912" spans="1:14" x14ac:dyDescent="0.3">
      <c r="A912">
        <v>912</v>
      </c>
      <c r="B912" s="1">
        <v>44695</v>
      </c>
      <c r="C912" t="s">
        <v>24</v>
      </c>
      <c r="D912" t="s">
        <v>25</v>
      </c>
      <c r="E912" t="s">
        <v>43</v>
      </c>
      <c r="F912">
        <v>140</v>
      </c>
      <c r="G912" s="3">
        <v>45</v>
      </c>
      <c r="H912" s="3">
        <v>0</v>
      </c>
      <c r="I912" t="s">
        <v>24</v>
      </c>
      <c r="J912" t="s">
        <v>37</v>
      </c>
      <c r="K912" s="3">
        <f>IF(TablaDatosEmpresa[[#This Row],[Tipo_Movimiento]] = "Venta", -TablaDatosEmpresa[[#This Row],[Cantidad]] * TablaDatosEmpresa[[#This Row],[Precio_Venta_Unitario]], 0)</f>
        <v>0</v>
      </c>
      <c r="L912" s="3">
        <f>AVERAGEIF(TablaDatosEmpresa[Nombre_Producto],TablaDatosEmpresa[[#This Row],[Nombre_Producto]],TablaDatosEmpresa[Costo_Unitario])</f>
        <v>18.458651685393257</v>
      </c>
      <c r="M912" s="3">
        <f>IF(TablaDatosEmpresa[[#This Row],[Tipo_Movimiento]] = "Venta", -TablaDatosEmpresa[[#This Row],[Cantidad]] * TablaDatosEmpresa[[#This Row],[CosteAdquisicionPromedio]], 0)</f>
        <v>0</v>
      </c>
      <c r="N912" s="3">
        <f>TablaDatosEmpresa[[#This Row],[Ingresos]]-TablaDatosEmpresa[[#This Row],[Coste_Vemta]]</f>
        <v>0</v>
      </c>
    </row>
    <row r="913" spans="1:14" x14ac:dyDescent="0.3">
      <c r="A913">
        <v>913</v>
      </c>
      <c r="B913" s="1">
        <v>44695</v>
      </c>
      <c r="C913" t="s">
        <v>10</v>
      </c>
      <c r="D913" t="s">
        <v>34</v>
      </c>
      <c r="E913" t="s">
        <v>45</v>
      </c>
      <c r="F913">
        <v>-19</v>
      </c>
      <c r="G913" s="3">
        <v>0</v>
      </c>
      <c r="H913" s="3">
        <v>348.13</v>
      </c>
      <c r="I913" t="s">
        <v>10</v>
      </c>
      <c r="J913" t="s">
        <v>23</v>
      </c>
      <c r="K913" s="3">
        <f>IF(TablaDatosEmpresa[[#This Row],[Tipo_Movimiento]] = "Venta", -TablaDatosEmpresa[[#This Row],[Cantidad]] * TablaDatosEmpresa[[#This Row],[Precio_Venta_Unitario]], 0)</f>
        <v>6614.47</v>
      </c>
      <c r="L913" s="3">
        <f>AVERAGEIF(TablaDatosEmpresa[Nombre_Producto],TablaDatosEmpresa[[#This Row],[Nombre_Producto]],TablaDatosEmpresa[Costo_Unitario])</f>
        <v>81.910562499999997</v>
      </c>
      <c r="M913" s="3">
        <f>IF(TablaDatosEmpresa[[#This Row],[Tipo_Movimiento]] = "Venta", -TablaDatosEmpresa[[#This Row],[Cantidad]] * TablaDatosEmpresa[[#This Row],[CosteAdquisicionPromedio]], 0)</f>
        <v>1556.3006874999999</v>
      </c>
      <c r="N913" s="3">
        <f>TablaDatosEmpresa[[#This Row],[Ingresos]]-TablaDatosEmpresa[[#This Row],[Coste_Vemta]]</f>
        <v>5058.1693125000002</v>
      </c>
    </row>
    <row r="914" spans="1:14" x14ac:dyDescent="0.3">
      <c r="A914">
        <v>914</v>
      </c>
      <c r="B914" s="1">
        <v>44696</v>
      </c>
      <c r="C914" t="s">
        <v>16</v>
      </c>
      <c r="D914" t="s">
        <v>27</v>
      </c>
      <c r="E914" t="s">
        <v>44</v>
      </c>
      <c r="F914">
        <v>97</v>
      </c>
      <c r="G914" s="3">
        <v>247.32</v>
      </c>
      <c r="H914" s="3">
        <v>0</v>
      </c>
      <c r="I914" t="s">
        <v>46</v>
      </c>
      <c r="J914" t="s">
        <v>18</v>
      </c>
      <c r="K914" s="3">
        <f>IF(TablaDatosEmpresa[[#This Row],[Tipo_Movimiento]] = "Venta", -TablaDatosEmpresa[[#This Row],[Cantidad]] * TablaDatosEmpresa[[#This Row],[Precio_Venta_Unitario]], 0)</f>
        <v>0</v>
      </c>
      <c r="L914" s="3">
        <f>AVERAGEIF(TablaDatosEmpresa[Nombre_Producto],TablaDatosEmpresa[[#This Row],[Nombre_Producto]],TablaDatosEmpresa[Costo_Unitario])</f>
        <v>111.99406451612904</v>
      </c>
      <c r="M914" s="3">
        <f>IF(TablaDatosEmpresa[[#This Row],[Tipo_Movimiento]] = "Venta", -TablaDatosEmpresa[[#This Row],[Cantidad]] * TablaDatosEmpresa[[#This Row],[CosteAdquisicionPromedio]], 0)</f>
        <v>0</v>
      </c>
      <c r="N914" s="3">
        <f>TablaDatosEmpresa[[#This Row],[Ingresos]]-TablaDatosEmpresa[[#This Row],[Coste_Vemta]]</f>
        <v>0</v>
      </c>
    </row>
    <row r="915" spans="1:14" x14ac:dyDescent="0.3">
      <c r="A915">
        <v>915</v>
      </c>
      <c r="B915" s="1">
        <v>44696</v>
      </c>
      <c r="C915" t="s">
        <v>10</v>
      </c>
      <c r="D915" t="s">
        <v>34</v>
      </c>
      <c r="E915" t="s">
        <v>45</v>
      </c>
      <c r="F915">
        <v>-30</v>
      </c>
      <c r="G915" s="3">
        <v>0</v>
      </c>
      <c r="H915" s="3">
        <v>347.32</v>
      </c>
      <c r="I915" t="s">
        <v>10</v>
      </c>
      <c r="J915" t="s">
        <v>23</v>
      </c>
      <c r="K915" s="3">
        <f>IF(TablaDatosEmpresa[[#This Row],[Tipo_Movimiento]] = "Venta", -TablaDatosEmpresa[[#This Row],[Cantidad]] * TablaDatosEmpresa[[#This Row],[Precio_Venta_Unitario]], 0)</f>
        <v>10419.6</v>
      </c>
      <c r="L915" s="3">
        <f>AVERAGEIF(TablaDatosEmpresa[Nombre_Producto],TablaDatosEmpresa[[#This Row],[Nombre_Producto]],TablaDatosEmpresa[Costo_Unitario])</f>
        <v>81.910562499999997</v>
      </c>
      <c r="M915" s="3">
        <f>IF(TablaDatosEmpresa[[#This Row],[Tipo_Movimiento]] = "Venta", -TablaDatosEmpresa[[#This Row],[Cantidad]] * TablaDatosEmpresa[[#This Row],[CosteAdquisicionPromedio]], 0)</f>
        <v>2457.316875</v>
      </c>
      <c r="N915" s="3">
        <f>TablaDatosEmpresa[[#This Row],[Ingresos]]-TablaDatosEmpresa[[#This Row],[Coste_Vemta]]</f>
        <v>7962.2831249999999</v>
      </c>
    </row>
    <row r="916" spans="1:14" x14ac:dyDescent="0.3">
      <c r="A916">
        <v>916</v>
      </c>
      <c r="B916" s="1">
        <v>44696</v>
      </c>
      <c r="C916" t="s">
        <v>24</v>
      </c>
      <c r="D916" t="s">
        <v>29</v>
      </c>
      <c r="E916" t="s">
        <v>30</v>
      </c>
      <c r="F916">
        <v>279</v>
      </c>
      <c r="G916" s="3">
        <v>36.520000000000003</v>
      </c>
      <c r="H916" s="3">
        <v>0</v>
      </c>
      <c r="I916" t="s">
        <v>24</v>
      </c>
      <c r="J916" t="s">
        <v>37</v>
      </c>
      <c r="K916" s="3">
        <f>IF(TablaDatosEmpresa[[#This Row],[Tipo_Movimiento]] = "Venta", -TablaDatosEmpresa[[#This Row],[Cantidad]] * TablaDatosEmpresa[[#This Row],[Precio_Venta_Unitario]], 0)</f>
        <v>0</v>
      </c>
      <c r="L916" s="3">
        <f>AVERAGEIF(TablaDatosEmpresa[Nombre_Producto],TablaDatosEmpresa[[#This Row],[Nombre_Producto]],TablaDatosEmpresa[Costo_Unitario])</f>
        <v>15.49574137931034</v>
      </c>
      <c r="M916" s="3">
        <f>IF(TablaDatosEmpresa[[#This Row],[Tipo_Movimiento]] = "Venta", -TablaDatosEmpresa[[#This Row],[Cantidad]] * TablaDatosEmpresa[[#This Row],[CosteAdquisicionPromedio]], 0)</f>
        <v>0</v>
      </c>
      <c r="N916" s="3">
        <f>TablaDatosEmpresa[[#This Row],[Ingresos]]-TablaDatosEmpresa[[#This Row],[Coste_Vemta]]</f>
        <v>0</v>
      </c>
    </row>
    <row r="917" spans="1:14" x14ac:dyDescent="0.3">
      <c r="A917">
        <v>917</v>
      </c>
      <c r="B917" s="1">
        <v>44696</v>
      </c>
      <c r="C917" t="s">
        <v>10</v>
      </c>
      <c r="D917" t="s">
        <v>27</v>
      </c>
      <c r="E917" t="s">
        <v>44</v>
      </c>
      <c r="F917">
        <v>-46</v>
      </c>
      <c r="G917" s="3">
        <v>0</v>
      </c>
      <c r="H917" s="3">
        <v>501.43</v>
      </c>
      <c r="I917" t="s">
        <v>10</v>
      </c>
      <c r="J917" t="s">
        <v>35</v>
      </c>
      <c r="K917" s="3">
        <f>IF(TablaDatosEmpresa[[#This Row],[Tipo_Movimiento]] = "Venta", -TablaDatosEmpresa[[#This Row],[Cantidad]] * TablaDatosEmpresa[[#This Row],[Precio_Venta_Unitario]], 0)</f>
        <v>23065.78</v>
      </c>
      <c r="L917" s="3">
        <f>AVERAGEIF(TablaDatosEmpresa[Nombre_Producto],TablaDatosEmpresa[[#This Row],[Nombre_Producto]],TablaDatosEmpresa[Costo_Unitario])</f>
        <v>111.99406451612904</v>
      </c>
      <c r="M917" s="3">
        <f>IF(TablaDatosEmpresa[[#This Row],[Tipo_Movimiento]] = "Venta", -TablaDatosEmpresa[[#This Row],[Cantidad]] * TablaDatosEmpresa[[#This Row],[CosteAdquisicionPromedio]], 0)</f>
        <v>5151.7269677419363</v>
      </c>
      <c r="N917" s="3">
        <f>TablaDatosEmpresa[[#This Row],[Ingresos]]-TablaDatosEmpresa[[#This Row],[Coste_Vemta]]</f>
        <v>17914.053032258063</v>
      </c>
    </row>
    <row r="918" spans="1:14" x14ac:dyDescent="0.3">
      <c r="A918">
        <v>918</v>
      </c>
      <c r="B918" s="1">
        <v>44696</v>
      </c>
      <c r="C918" t="s">
        <v>16</v>
      </c>
      <c r="D918" t="s">
        <v>19</v>
      </c>
      <c r="E918" t="s">
        <v>20</v>
      </c>
      <c r="F918">
        <v>95</v>
      </c>
      <c r="G918" s="3">
        <v>152.91999999999999</v>
      </c>
      <c r="H918" s="3">
        <v>0</v>
      </c>
      <c r="I918" t="s">
        <v>46</v>
      </c>
      <c r="J918" t="s">
        <v>18</v>
      </c>
      <c r="K918" s="3">
        <f>IF(TablaDatosEmpresa[[#This Row],[Tipo_Movimiento]] = "Venta", -TablaDatosEmpresa[[#This Row],[Cantidad]] * TablaDatosEmpresa[[#This Row],[Precio_Venta_Unitario]], 0)</f>
        <v>0</v>
      </c>
      <c r="L918" s="3">
        <f>AVERAGEIF(TablaDatosEmpresa[Nombre_Producto],TablaDatosEmpresa[[#This Row],[Nombre_Producto]],TablaDatosEmpresa[Costo_Unitario])</f>
        <v>66.956770642201846</v>
      </c>
      <c r="M918" s="3">
        <f>IF(TablaDatosEmpresa[[#This Row],[Tipo_Movimiento]] = "Venta", -TablaDatosEmpresa[[#This Row],[Cantidad]] * TablaDatosEmpresa[[#This Row],[CosteAdquisicionPromedio]], 0)</f>
        <v>0</v>
      </c>
      <c r="N918" s="3">
        <f>TablaDatosEmpresa[[#This Row],[Ingresos]]-TablaDatosEmpresa[[#This Row],[Coste_Vemta]]</f>
        <v>0</v>
      </c>
    </row>
    <row r="919" spans="1:14" x14ac:dyDescent="0.3">
      <c r="A919">
        <v>919</v>
      </c>
      <c r="B919" s="1">
        <v>44696</v>
      </c>
      <c r="C919" t="s">
        <v>24</v>
      </c>
      <c r="D919" t="s">
        <v>21</v>
      </c>
      <c r="E919" t="s">
        <v>22</v>
      </c>
      <c r="F919">
        <v>251</v>
      </c>
      <c r="G919" s="3">
        <v>24.72</v>
      </c>
      <c r="H919" s="3">
        <v>0</v>
      </c>
      <c r="I919" t="s">
        <v>24</v>
      </c>
      <c r="J919" t="s">
        <v>37</v>
      </c>
      <c r="K919" s="3">
        <f>IF(TablaDatosEmpresa[[#This Row],[Tipo_Movimiento]] = "Venta", -TablaDatosEmpresa[[#This Row],[Cantidad]] * TablaDatosEmpresa[[#This Row],[Precio_Venta_Unitario]], 0)</f>
        <v>0</v>
      </c>
      <c r="L919" s="3">
        <f>AVERAGEIF(TablaDatosEmpresa[Nombre_Producto],TablaDatosEmpresa[[#This Row],[Nombre_Producto]],TablaDatosEmpresa[Costo_Unitario])</f>
        <v>10.520482758620702</v>
      </c>
      <c r="M919" s="3">
        <f>IF(TablaDatosEmpresa[[#This Row],[Tipo_Movimiento]] = "Venta", -TablaDatosEmpresa[[#This Row],[Cantidad]] * TablaDatosEmpresa[[#This Row],[CosteAdquisicionPromedio]], 0)</f>
        <v>0</v>
      </c>
      <c r="N919" s="3">
        <f>TablaDatosEmpresa[[#This Row],[Ingresos]]-TablaDatosEmpresa[[#This Row],[Coste_Vemta]]</f>
        <v>0</v>
      </c>
    </row>
    <row r="920" spans="1:14" x14ac:dyDescent="0.3">
      <c r="A920">
        <v>920</v>
      </c>
      <c r="B920" s="1">
        <v>44696</v>
      </c>
      <c r="C920" t="s">
        <v>10</v>
      </c>
      <c r="D920" t="s">
        <v>32</v>
      </c>
      <c r="E920" t="s">
        <v>33</v>
      </c>
      <c r="F920">
        <v>-12</v>
      </c>
      <c r="G920" s="3">
        <v>0</v>
      </c>
      <c r="H920" s="3">
        <v>221</v>
      </c>
      <c r="I920" t="s">
        <v>10</v>
      </c>
      <c r="J920" t="s">
        <v>13</v>
      </c>
      <c r="K920" s="3">
        <f>IF(TablaDatosEmpresa[[#This Row],[Tipo_Movimiento]] = "Venta", -TablaDatosEmpresa[[#This Row],[Cantidad]] * TablaDatosEmpresa[[#This Row],[Precio_Venta_Unitario]], 0)</f>
        <v>2652</v>
      </c>
      <c r="L920" s="3">
        <f>AVERAGEIF(TablaDatosEmpresa[Nombre_Producto],TablaDatosEmpresa[[#This Row],[Nombre_Producto]],TablaDatosEmpresa[Costo_Unitario])</f>
        <v>54.214840425531932</v>
      </c>
      <c r="M920" s="3">
        <f>IF(TablaDatosEmpresa[[#This Row],[Tipo_Movimiento]] = "Venta", -TablaDatosEmpresa[[#This Row],[Cantidad]] * TablaDatosEmpresa[[#This Row],[CosteAdquisicionPromedio]], 0)</f>
        <v>650.57808510638324</v>
      </c>
      <c r="N920" s="3">
        <f>TablaDatosEmpresa[[#This Row],[Ingresos]]-TablaDatosEmpresa[[#This Row],[Coste_Vemta]]</f>
        <v>2001.4219148936168</v>
      </c>
    </row>
    <row r="921" spans="1:14" x14ac:dyDescent="0.3">
      <c r="A921">
        <v>921</v>
      </c>
      <c r="B921" s="1">
        <v>44697</v>
      </c>
      <c r="C921" t="s">
        <v>24</v>
      </c>
      <c r="D921" t="s">
        <v>29</v>
      </c>
      <c r="E921" t="s">
        <v>30</v>
      </c>
      <c r="F921">
        <v>176</v>
      </c>
      <c r="G921" s="3">
        <v>36.06</v>
      </c>
      <c r="H921" s="3">
        <v>0</v>
      </c>
      <c r="I921" t="s">
        <v>24</v>
      </c>
      <c r="J921" t="s">
        <v>28</v>
      </c>
      <c r="K921" s="3">
        <f>IF(TablaDatosEmpresa[[#This Row],[Tipo_Movimiento]] = "Venta", -TablaDatosEmpresa[[#This Row],[Cantidad]] * TablaDatosEmpresa[[#This Row],[Precio_Venta_Unitario]], 0)</f>
        <v>0</v>
      </c>
      <c r="L921" s="3">
        <f>AVERAGEIF(TablaDatosEmpresa[Nombre_Producto],TablaDatosEmpresa[[#This Row],[Nombre_Producto]],TablaDatosEmpresa[Costo_Unitario])</f>
        <v>15.49574137931034</v>
      </c>
      <c r="M921" s="3">
        <f>IF(TablaDatosEmpresa[[#This Row],[Tipo_Movimiento]] = "Venta", -TablaDatosEmpresa[[#This Row],[Cantidad]] * TablaDatosEmpresa[[#This Row],[CosteAdquisicionPromedio]], 0)</f>
        <v>0</v>
      </c>
      <c r="N921" s="3">
        <f>TablaDatosEmpresa[[#This Row],[Ingresos]]-TablaDatosEmpresa[[#This Row],[Coste_Vemta]]</f>
        <v>0</v>
      </c>
    </row>
    <row r="922" spans="1:14" x14ac:dyDescent="0.3">
      <c r="A922">
        <v>922</v>
      </c>
      <c r="B922" s="1">
        <v>44697</v>
      </c>
      <c r="C922" t="s">
        <v>10</v>
      </c>
      <c r="D922" t="s">
        <v>17</v>
      </c>
      <c r="E922" t="s">
        <v>42</v>
      </c>
      <c r="F922">
        <v>-6</v>
      </c>
      <c r="G922" s="3">
        <v>0</v>
      </c>
      <c r="H922" s="3">
        <v>903.86</v>
      </c>
      <c r="I922" t="s">
        <v>10</v>
      </c>
      <c r="J922" t="s">
        <v>31</v>
      </c>
      <c r="K922" s="3">
        <f>IF(TablaDatosEmpresa[[#This Row],[Tipo_Movimiento]] = "Venta", -TablaDatosEmpresa[[#This Row],[Cantidad]] * TablaDatosEmpresa[[#This Row],[Precio_Venta_Unitario]], 0)</f>
        <v>5423.16</v>
      </c>
      <c r="L922" s="3">
        <f>AVERAGEIF(TablaDatosEmpresa[Nombre_Producto],TablaDatosEmpresa[[#This Row],[Nombre_Producto]],TablaDatosEmpresa[Costo_Unitario])</f>
        <v>206.67616747181975</v>
      </c>
      <c r="M922" s="3">
        <f>IF(TablaDatosEmpresa[[#This Row],[Tipo_Movimiento]] = "Venta", -TablaDatosEmpresa[[#This Row],[Cantidad]] * TablaDatosEmpresa[[#This Row],[CosteAdquisicionPromedio]], 0)</f>
        <v>1240.0570048309185</v>
      </c>
      <c r="N922" s="3">
        <f>TablaDatosEmpresa[[#This Row],[Ingresos]]-TablaDatosEmpresa[[#This Row],[Coste_Vemta]]</f>
        <v>4183.1029951690816</v>
      </c>
    </row>
    <row r="923" spans="1:14" x14ac:dyDescent="0.3">
      <c r="A923">
        <v>923</v>
      </c>
      <c r="B923" s="1">
        <v>44697</v>
      </c>
      <c r="C923" t="s">
        <v>10</v>
      </c>
      <c r="D923" t="s">
        <v>11</v>
      </c>
      <c r="E923" t="s">
        <v>12</v>
      </c>
      <c r="F923">
        <v>-46</v>
      </c>
      <c r="G923" s="3">
        <v>0</v>
      </c>
      <c r="H923" s="3">
        <v>129.4</v>
      </c>
      <c r="I923" t="s">
        <v>10</v>
      </c>
      <c r="J923" t="s">
        <v>15</v>
      </c>
      <c r="K923" s="3">
        <f>IF(TablaDatosEmpresa[[#This Row],[Tipo_Movimiento]] = "Venta", -TablaDatosEmpresa[[#This Row],[Cantidad]] * TablaDatosEmpresa[[#This Row],[Precio_Venta_Unitario]], 0)</f>
        <v>5952.4000000000005</v>
      </c>
      <c r="L923" s="3">
        <f>AVERAGEIF(TablaDatosEmpresa[Nombre_Producto],TablaDatosEmpresa[[#This Row],[Nombre_Producto]],TablaDatosEmpresa[Costo_Unitario])</f>
        <v>28.701865793780652</v>
      </c>
      <c r="M923" s="3">
        <f>IF(TablaDatosEmpresa[[#This Row],[Tipo_Movimiento]] = "Venta", -TablaDatosEmpresa[[#This Row],[Cantidad]] * TablaDatosEmpresa[[#This Row],[CosteAdquisicionPromedio]], 0)</f>
        <v>1320.28582651391</v>
      </c>
      <c r="N923" s="3">
        <f>TablaDatosEmpresa[[#This Row],[Ingresos]]-TablaDatosEmpresa[[#This Row],[Coste_Vemta]]</f>
        <v>4632.1141734860903</v>
      </c>
    </row>
    <row r="924" spans="1:14" x14ac:dyDescent="0.3">
      <c r="A924">
        <v>924</v>
      </c>
      <c r="B924" s="1">
        <v>44697</v>
      </c>
      <c r="C924" t="s">
        <v>10</v>
      </c>
      <c r="D924" t="s">
        <v>25</v>
      </c>
      <c r="E924" t="s">
        <v>43</v>
      </c>
      <c r="F924">
        <v>-46</v>
      </c>
      <c r="G924" s="3">
        <v>0</v>
      </c>
      <c r="H924" s="3">
        <v>94.59</v>
      </c>
      <c r="I924" t="s">
        <v>10</v>
      </c>
      <c r="J924" t="s">
        <v>35</v>
      </c>
      <c r="K924" s="3">
        <f>IF(TablaDatosEmpresa[[#This Row],[Tipo_Movimiento]] = "Venta", -TablaDatosEmpresa[[#This Row],[Cantidad]] * TablaDatosEmpresa[[#This Row],[Precio_Venta_Unitario]], 0)</f>
        <v>4351.1400000000003</v>
      </c>
      <c r="L924" s="3">
        <f>AVERAGEIF(TablaDatosEmpresa[Nombre_Producto],TablaDatosEmpresa[[#This Row],[Nombre_Producto]],TablaDatosEmpresa[Costo_Unitario])</f>
        <v>18.458651685393257</v>
      </c>
      <c r="M924" s="3">
        <f>IF(TablaDatosEmpresa[[#This Row],[Tipo_Movimiento]] = "Venta", -TablaDatosEmpresa[[#This Row],[Cantidad]] * TablaDatosEmpresa[[#This Row],[CosteAdquisicionPromedio]], 0)</f>
        <v>849.09797752808981</v>
      </c>
      <c r="N924" s="3">
        <f>TablaDatosEmpresa[[#This Row],[Ingresos]]-TablaDatosEmpresa[[#This Row],[Coste_Vemta]]</f>
        <v>3502.0420224719105</v>
      </c>
    </row>
    <row r="925" spans="1:14" x14ac:dyDescent="0.3">
      <c r="A925">
        <v>925</v>
      </c>
      <c r="B925" s="1">
        <v>44697</v>
      </c>
      <c r="C925" t="s">
        <v>10</v>
      </c>
      <c r="D925" t="s">
        <v>32</v>
      </c>
      <c r="E925" t="s">
        <v>33</v>
      </c>
      <c r="F925">
        <v>-48</v>
      </c>
      <c r="G925" s="3">
        <v>0</v>
      </c>
      <c r="H925" s="3">
        <v>218.78</v>
      </c>
      <c r="I925" t="s">
        <v>10</v>
      </c>
      <c r="J925" t="s">
        <v>31</v>
      </c>
      <c r="K925" s="3">
        <f>IF(TablaDatosEmpresa[[#This Row],[Tipo_Movimiento]] = "Venta", -TablaDatosEmpresa[[#This Row],[Cantidad]] * TablaDatosEmpresa[[#This Row],[Precio_Venta_Unitario]], 0)</f>
        <v>10501.44</v>
      </c>
      <c r="L925" s="3">
        <f>AVERAGEIF(TablaDatosEmpresa[Nombre_Producto],TablaDatosEmpresa[[#This Row],[Nombre_Producto]],TablaDatosEmpresa[Costo_Unitario])</f>
        <v>54.214840425531932</v>
      </c>
      <c r="M925" s="3">
        <f>IF(TablaDatosEmpresa[[#This Row],[Tipo_Movimiento]] = "Venta", -TablaDatosEmpresa[[#This Row],[Cantidad]] * TablaDatosEmpresa[[#This Row],[CosteAdquisicionPromedio]], 0)</f>
        <v>2602.312340425533</v>
      </c>
      <c r="N925" s="3">
        <f>TablaDatosEmpresa[[#This Row],[Ingresos]]-TablaDatosEmpresa[[#This Row],[Coste_Vemta]]</f>
        <v>7899.1276595744675</v>
      </c>
    </row>
    <row r="926" spans="1:14" x14ac:dyDescent="0.3">
      <c r="A926">
        <v>926</v>
      </c>
      <c r="B926" s="1">
        <v>44697</v>
      </c>
      <c r="C926" t="s">
        <v>10</v>
      </c>
      <c r="D926" t="s">
        <v>29</v>
      </c>
      <c r="E926" t="s">
        <v>30</v>
      </c>
      <c r="F926">
        <v>-41</v>
      </c>
      <c r="G926" s="3">
        <v>0</v>
      </c>
      <c r="H926" s="3">
        <v>79.989999999999995</v>
      </c>
      <c r="I926" t="s">
        <v>10</v>
      </c>
      <c r="J926" t="s">
        <v>13</v>
      </c>
      <c r="K926" s="3">
        <f>IF(TablaDatosEmpresa[[#This Row],[Tipo_Movimiento]] = "Venta", -TablaDatosEmpresa[[#This Row],[Cantidad]] * TablaDatosEmpresa[[#This Row],[Precio_Venta_Unitario]], 0)</f>
        <v>3279.5899999999997</v>
      </c>
      <c r="L926" s="3">
        <f>AVERAGEIF(TablaDatosEmpresa[Nombre_Producto],TablaDatosEmpresa[[#This Row],[Nombre_Producto]],TablaDatosEmpresa[Costo_Unitario])</f>
        <v>15.49574137931034</v>
      </c>
      <c r="M926" s="3">
        <f>IF(TablaDatosEmpresa[[#This Row],[Tipo_Movimiento]] = "Venta", -TablaDatosEmpresa[[#This Row],[Cantidad]] * TablaDatosEmpresa[[#This Row],[CosteAdquisicionPromedio]], 0)</f>
        <v>635.325396551724</v>
      </c>
      <c r="N926" s="3">
        <f>TablaDatosEmpresa[[#This Row],[Ingresos]]-TablaDatosEmpresa[[#This Row],[Coste_Vemta]]</f>
        <v>2644.2646034482759</v>
      </c>
    </row>
    <row r="927" spans="1:14" x14ac:dyDescent="0.3">
      <c r="A927">
        <v>927</v>
      </c>
      <c r="B927" s="1">
        <v>44697</v>
      </c>
      <c r="C927" t="s">
        <v>24</v>
      </c>
      <c r="D927" t="s">
        <v>11</v>
      </c>
      <c r="E927" t="s">
        <v>12</v>
      </c>
      <c r="F927">
        <v>283</v>
      </c>
      <c r="G927" s="3">
        <v>65.239999999999995</v>
      </c>
      <c r="H927" s="3">
        <v>0</v>
      </c>
      <c r="I927" t="s">
        <v>24</v>
      </c>
      <c r="J927" t="s">
        <v>26</v>
      </c>
      <c r="K927" s="3">
        <f>IF(TablaDatosEmpresa[[#This Row],[Tipo_Movimiento]] = "Venta", -TablaDatosEmpresa[[#This Row],[Cantidad]] * TablaDatosEmpresa[[#This Row],[Precio_Venta_Unitario]], 0)</f>
        <v>0</v>
      </c>
      <c r="L927" s="3">
        <f>AVERAGEIF(TablaDatosEmpresa[Nombre_Producto],TablaDatosEmpresa[[#This Row],[Nombre_Producto]],TablaDatosEmpresa[Costo_Unitario])</f>
        <v>28.701865793780652</v>
      </c>
      <c r="M927" s="3">
        <f>IF(TablaDatosEmpresa[[#This Row],[Tipo_Movimiento]] = "Venta", -TablaDatosEmpresa[[#This Row],[Cantidad]] * TablaDatosEmpresa[[#This Row],[CosteAdquisicionPromedio]], 0)</f>
        <v>0</v>
      </c>
      <c r="N927" s="3">
        <f>TablaDatosEmpresa[[#This Row],[Ingresos]]-TablaDatosEmpresa[[#This Row],[Coste_Vemta]]</f>
        <v>0</v>
      </c>
    </row>
    <row r="928" spans="1:14" x14ac:dyDescent="0.3">
      <c r="A928">
        <v>928</v>
      </c>
      <c r="B928" s="1">
        <v>44698</v>
      </c>
      <c r="C928" t="s">
        <v>24</v>
      </c>
      <c r="D928" t="s">
        <v>21</v>
      </c>
      <c r="E928" t="s">
        <v>22</v>
      </c>
      <c r="F928">
        <v>180</v>
      </c>
      <c r="G928" s="3">
        <v>24.61</v>
      </c>
      <c r="H928" s="3">
        <v>0</v>
      </c>
      <c r="I928" t="s">
        <v>24</v>
      </c>
      <c r="J928" t="s">
        <v>37</v>
      </c>
      <c r="K928" s="3">
        <f>IF(TablaDatosEmpresa[[#This Row],[Tipo_Movimiento]] = "Venta", -TablaDatosEmpresa[[#This Row],[Cantidad]] * TablaDatosEmpresa[[#This Row],[Precio_Venta_Unitario]], 0)</f>
        <v>0</v>
      </c>
      <c r="L928" s="3">
        <f>AVERAGEIF(TablaDatosEmpresa[Nombre_Producto],TablaDatosEmpresa[[#This Row],[Nombre_Producto]],TablaDatosEmpresa[Costo_Unitario])</f>
        <v>10.520482758620702</v>
      </c>
      <c r="M928" s="3">
        <f>IF(TablaDatosEmpresa[[#This Row],[Tipo_Movimiento]] = "Venta", -TablaDatosEmpresa[[#This Row],[Cantidad]] * TablaDatosEmpresa[[#This Row],[CosteAdquisicionPromedio]], 0)</f>
        <v>0</v>
      </c>
      <c r="N928" s="3">
        <f>TablaDatosEmpresa[[#This Row],[Ingresos]]-TablaDatosEmpresa[[#This Row],[Coste_Vemta]]</f>
        <v>0</v>
      </c>
    </row>
    <row r="929" spans="1:14" x14ac:dyDescent="0.3">
      <c r="A929">
        <v>929</v>
      </c>
      <c r="B929" s="1">
        <v>44698</v>
      </c>
      <c r="C929" t="s">
        <v>10</v>
      </c>
      <c r="D929" t="s">
        <v>32</v>
      </c>
      <c r="E929" t="s">
        <v>33</v>
      </c>
      <c r="F929">
        <v>-20</v>
      </c>
      <c r="G929" s="3">
        <v>0</v>
      </c>
      <c r="H929" s="3">
        <v>220.74</v>
      </c>
      <c r="I929" t="s">
        <v>10</v>
      </c>
      <c r="J929" t="s">
        <v>13</v>
      </c>
      <c r="K929" s="3">
        <f>IF(TablaDatosEmpresa[[#This Row],[Tipo_Movimiento]] = "Venta", -TablaDatosEmpresa[[#This Row],[Cantidad]] * TablaDatosEmpresa[[#This Row],[Precio_Venta_Unitario]], 0)</f>
        <v>4414.8</v>
      </c>
      <c r="L929" s="3">
        <f>AVERAGEIF(TablaDatosEmpresa[Nombre_Producto],TablaDatosEmpresa[[#This Row],[Nombre_Producto]],TablaDatosEmpresa[Costo_Unitario])</f>
        <v>54.214840425531932</v>
      </c>
      <c r="M929" s="3">
        <f>IF(TablaDatosEmpresa[[#This Row],[Tipo_Movimiento]] = "Venta", -TablaDatosEmpresa[[#This Row],[Cantidad]] * TablaDatosEmpresa[[#This Row],[CosteAdquisicionPromedio]], 0)</f>
        <v>1084.2968085106386</v>
      </c>
      <c r="N929" s="3">
        <f>TablaDatosEmpresa[[#This Row],[Ingresos]]-TablaDatosEmpresa[[#This Row],[Coste_Vemta]]</f>
        <v>3330.5031914893616</v>
      </c>
    </row>
    <row r="930" spans="1:14" x14ac:dyDescent="0.3">
      <c r="A930">
        <v>930</v>
      </c>
      <c r="B930" s="1">
        <v>44698</v>
      </c>
      <c r="C930" t="s">
        <v>24</v>
      </c>
      <c r="D930" t="s">
        <v>14</v>
      </c>
      <c r="E930" t="s">
        <v>41</v>
      </c>
      <c r="F930">
        <v>257</v>
      </c>
      <c r="G930" s="3">
        <v>84.94</v>
      </c>
      <c r="H930" s="3">
        <v>0</v>
      </c>
      <c r="I930" t="s">
        <v>24</v>
      </c>
      <c r="J930" t="s">
        <v>26</v>
      </c>
      <c r="K930" s="3">
        <f>IF(TablaDatosEmpresa[[#This Row],[Tipo_Movimiento]] = "Venta", -TablaDatosEmpresa[[#This Row],[Cantidad]] * TablaDatosEmpresa[[#This Row],[Precio_Venta_Unitario]], 0)</f>
        <v>0</v>
      </c>
      <c r="L930" s="3">
        <f>AVERAGEIF(TablaDatosEmpresa[Nombre_Producto],TablaDatosEmpresa[[#This Row],[Nombre_Producto]],TablaDatosEmpresa[Costo_Unitario])</f>
        <v>38.917210440456756</v>
      </c>
      <c r="M930" s="3">
        <f>IF(TablaDatosEmpresa[[#This Row],[Tipo_Movimiento]] = "Venta", -TablaDatosEmpresa[[#This Row],[Cantidad]] * TablaDatosEmpresa[[#This Row],[CosteAdquisicionPromedio]], 0)</f>
        <v>0</v>
      </c>
      <c r="N930" s="3">
        <f>TablaDatosEmpresa[[#This Row],[Ingresos]]-TablaDatosEmpresa[[#This Row],[Coste_Vemta]]</f>
        <v>0</v>
      </c>
    </row>
    <row r="931" spans="1:14" x14ac:dyDescent="0.3">
      <c r="A931">
        <v>931</v>
      </c>
      <c r="B931" s="1">
        <v>44698</v>
      </c>
      <c r="C931" t="s">
        <v>24</v>
      </c>
      <c r="D931" t="s">
        <v>29</v>
      </c>
      <c r="E931" t="s">
        <v>30</v>
      </c>
      <c r="F931">
        <v>165</v>
      </c>
      <c r="G931" s="3">
        <v>35.78</v>
      </c>
      <c r="H931" s="3">
        <v>0</v>
      </c>
      <c r="I931" t="s">
        <v>24</v>
      </c>
      <c r="J931" t="s">
        <v>26</v>
      </c>
      <c r="K931" s="3">
        <f>IF(TablaDatosEmpresa[[#This Row],[Tipo_Movimiento]] = "Venta", -TablaDatosEmpresa[[#This Row],[Cantidad]] * TablaDatosEmpresa[[#This Row],[Precio_Venta_Unitario]], 0)</f>
        <v>0</v>
      </c>
      <c r="L931" s="3">
        <f>AVERAGEIF(TablaDatosEmpresa[Nombre_Producto],TablaDatosEmpresa[[#This Row],[Nombre_Producto]],TablaDatosEmpresa[Costo_Unitario])</f>
        <v>15.49574137931034</v>
      </c>
      <c r="M931" s="3">
        <f>IF(TablaDatosEmpresa[[#This Row],[Tipo_Movimiento]] = "Venta", -TablaDatosEmpresa[[#This Row],[Cantidad]] * TablaDatosEmpresa[[#This Row],[CosteAdquisicionPromedio]], 0)</f>
        <v>0</v>
      </c>
      <c r="N931" s="3">
        <f>TablaDatosEmpresa[[#This Row],[Ingresos]]-TablaDatosEmpresa[[#This Row],[Coste_Vemta]]</f>
        <v>0</v>
      </c>
    </row>
    <row r="932" spans="1:14" x14ac:dyDescent="0.3">
      <c r="A932">
        <v>932</v>
      </c>
      <c r="B932" s="1">
        <v>44698</v>
      </c>
      <c r="C932" t="s">
        <v>16</v>
      </c>
      <c r="D932" t="s">
        <v>27</v>
      </c>
      <c r="E932" t="s">
        <v>44</v>
      </c>
      <c r="F932">
        <v>53</v>
      </c>
      <c r="G932" s="3">
        <v>251.77</v>
      </c>
      <c r="H932" s="3">
        <v>0</v>
      </c>
      <c r="I932" t="s">
        <v>46</v>
      </c>
      <c r="J932" t="s">
        <v>18</v>
      </c>
      <c r="K932" s="3">
        <f>IF(TablaDatosEmpresa[[#This Row],[Tipo_Movimiento]] = "Venta", -TablaDatosEmpresa[[#This Row],[Cantidad]] * TablaDatosEmpresa[[#This Row],[Precio_Venta_Unitario]], 0)</f>
        <v>0</v>
      </c>
      <c r="L932" s="3">
        <f>AVERAGEIF(TablaDatosEmpresa[Nombre_Producto],TablaDatosEmpresa[[#This Row],[Nombre_Producto]],TablaDatosEmpresa[Costo_Unitario])</f>
        <v>111.99406451612904</v>
      </c>
      <c r="M932" s="3">
        <f>IF(TablaDatosEmpresa[[#This Row],[Tipo_Movimiento]] = "Venta", -TablaDatosEmpresa[[#This Row],[Cantidad]] * TablaDatosEmpresa[[#This Row],[CosteAdquisicionPromedio]], 0)</f>
        <v>0</v>
      </c>
      <c r="N932" s="3">
        <f>TablaDatosEmpresa[[#This Row],[Ingresos]]-TablaDatosEmpresa[[#This Row],[Coste_Vemta]]</f>
        <v>0</v>
      </c>
    </row>
    <row r="933" spans="1:14" x14ac:dyDescent="0.3">
      <c r="A933">
        <v>933</v>
      </c>
      <c r="B933" s="1">
        <v>44698</v>
      </c>
      <c r="C933" t="s">
        <v>16</v>
      </c>
      <c r="D933" t="s">
        <v>19</v>
      </c>
      <c r="E933" t="s">
        <v>20</v>
      </c>
      <c r="F933">
        <v>95</v>
      </c>
      <c r="G933" s="3">
        <v>151.78</v>
      </c>
      <c r="H933" s="3">
        <v>0</v>
      </c>
      <c r="I933" t="s">
        <v>46</v>
      </c>
      <c r="J933" t="s">
        <v>18</v>
      </c>
      <c r="K933" s="3">
        <f>IF(TablaDatosEmpresa[[#This Row],[Tipo_Movimiento]] = "Venta", -TablaDatosEmpresa[[#This Row],[Cantidad]] * TablaDatosEmpresa[[#This Row],[Precio_Venta_Unitario]], 0)</f>
        <v>0</v>
      </c>
      <c r="L933" s="3">
        <f>AVERAGEIF(TablaDatosEmpresa[Nombre_Producto],TablaDatosEmpresa[[#This Row],[Nombre_Producto]],TablaDatosEmpresa[Costo_Unitario])</f>
        <v>66.956770642201846</v>
      </c>
      <c r="M933" s="3">
        <f>IF(TablaDatosEmpresa[[#This Row],[Tipo_Movimiento]] = "Venta", -TablaDatosEmpresa[[#This Row],[Cantidad]] * TablaDatosEmpresa[[#This Row],[CosteAdquisicionPromedio]], 0)</f>
        <v>0</v>
      </c>
      <c r="N933" s="3">
        <f>TablaDatosEmpresa[[#This Row],[Ingresos]]-TablaDatosEmpresa[[#This Row],[Coste_Vemta]]</f>
        <v>0</v>
      </c>
    </row>
    <row r="934" spans="1:14" x14ac:dyDescent="0.3">
      <c r="A934">
        <v>934</v>
      </c>
      <c r="B934" s="1">
        <v>44699</v>
      </c>
      <c r="C934" t="s">
        <v>10</v>
      </c>
      <c r="D934" t="s">
        <v>19</v>
      </c>
      <c r="E934" t="s">
        <v>20</v>
      </c>
      <c r="F934">
        <v>-11</v>
      </c>
      <c r="G934" s="3">
        <v>0</v>
      </c>
      <c r="H934" s="3">
        <v>297.99</v>
      </c>
      <c r="I934" t="s">
        <v>10</v>
      </c>
      <c r="J934" t="s">
        <v>23</v>
      </c>
      <c r="K934" s="3">
        <f>IF(TablaDatosEmpresa[[#This Row],[Tipo_Movimiento]] = "Venta", -TablaDatosEmpresa[[#This Row],[Cantidad]] * TablaDatosEmpresa[[#This Row],[Precio_Venta_Unitario]], 0)</f>
        <v>3277.8900000000003</v>
      </c>
      <c r="L934" s="3">
        <f>AVERAGEIF(TablaDatosEmpresa[Nombre_Producto],TablaDatosEmpresa[[#This Row],[Nombre_Producto]],TablaDatosEmpresa[Costo_Unitario])</f>
        <v>66.956770642201846</v>
      </c>
      <c r="M934" s="3">
        <f>IF(TablaDatosEmpresa[[#This Row],[Tipo_Movimiento]] = "Venta", -TablaDatosEmpresa[[#This Row],[Cantidad]] * TablaDatosEmpresa[[#This Row],[CosteAdquisicionPromedio]], 0)</f>
        <v>736.52447706422026</v>
      </c>
      <c r="N934" s="3">
        <f>TablaDatosEmpresa[[#This Row],[Ingresos]]-TablaDatosEmpresa[[#This Row],[Coste_Vemta]]</f>
        <v>2541.3655229357801</v>
      </c>
    </row>
    <row r="935" spans="1:14" x14ac:dyDescent="0.3">
      <c r="A935">
        <v>935</v>
      </c>
      <c r="B935" s="1">
        <v>44699</v>
      </c>
      <c r="C935" t="s">
        <v>10</v>
      </c>
      <c r="D935" t="s">
        <v>21</v>
      </c>
      <c r="E935" t="s">
        <v>22</v>
      </c>
      <c r="F935">
        <v>-15</v>
      </c>
      <c r="G935" s="3">
        <v>0</v>
      </c>
      <c r="H935" s="3">
        <v>60.48</v>
      </c>
      <c r="I935" t="s">
        <v>10</v>
      </c>
      <c r="J935" t="s">
        <v>35</v>
      </c>
      <c r="K935" s="3">
        <f>IF(TablaDatosEmpresa[[#This Row],[Tipo_Movimiento]] = "Venta", -TablaDatosEmpresa[[#This Row],[Cantidad]] * TablaDatosEmpresa[[#This Row],[Precio_Venta_Unitario]], 0)</f>
        <v>907.19999999999993</v>
      </c>
      <c r="L935" s="3">
        <f>AVERAGEIF(TablaDatosEmpresa[Nombre_Producto],TablaDatosEmpresa[[#This Row],[Nombre_Producto]],TablaDatosEmpresa[Costo_Unitario])</f>
        <v>10.520482758620702</v>
      </c>
      <c r="M935" s="3">
        <f>IF(TablaDatosEmpresa[[#This Row],[Tipo_Movimiento]] = "Venta", -TablaDatosEmpresa[[#This Row],[Cantidad]] * TablaDatosEmpresa[[#This Row],[CosteAdquisicionPromedio]], 0)</f>
        <v>157.80724137931054</v>
      </c>
      <c r="N935" s="3">
        <f>TablaDatosEmpresa[[#This Row],[Ingresos]]-TablaDatosEmpresa[[#This Row],[Coste_Vemta]]</f>
        <v>749.39275862068939</v>
      </c>
    </row>
    <row r="936" spans="1:14" x14ac:dyDescent="0.3">
      <c r="A936">
        <v>936</v>
      </c>
      <c r="B936" s="1">
        <v>44699</v>
      </c>
      <c r="C936" t="s">
        <v>10</v>
      </c>
      <c r="D936" t="s">
        <v>19</v>
      </c>
      <c r="E936" t="s">
        <v>20</v>
      </c>
      <c r="F936">
        <v>-36</v>
      </c>
      <c r="G936" s="3">
        <v>0</v>
      </c>
      <c r="H936" s="3">
        <v>300.69</v>
      </c>
      <c r="I936" t="s">
        <v>10</v>
      </c>
      <c r="J936" t="s">
        <v>23</v>
      </c>
      <c r="K936" s="3">
        <f>IF(TablaDatosEmpresa[[#This Row],[Tipo_Movimiento]] = "Venta", -TablaDatosEmpresa[[#This Row],[Cantidad]] * TablaDatosEmpresa[[#This Row],[Precio_Venta_Unitario]], 0)</f>
        <v>10824.84</v>
      </c>
      <c r="L936" s="3">
        <f>AVERAGEIF(TablaDatosEmpresa[Nombre_Producto],TablaDatosEmpresa[[#This Row],[Nombre_Producto]],TablaDatosEmpresa[Costo_Unitario])</f>
        <v>66.956770642201846</v>
      </c>
      <c r="M936" s="3">
        <f>IF(TablaDatosEmpresa[[#This Row],[Tipo_Movimiento]] = "Venta", -TablaDatosEmpresa[[#This Row],[Cantidad]] * TablaDatosEmpresa[[#This Row],[CosteAdquisicionPromedio]], 0)</f>
        <v>2410.4437431192664</v>
      </c>
      <c r="N936" s="3">
        <f>TablaDatosEmpresa[[#This Row],[Ingresos]]-TablaDatosEmpresa[[#This Row],[Coste_Vemta]]</f>
        <v>8414.3962568807328</v>
      </c>
    </row>
    <row r="937" spans="1:14" x14ac:dyDescent="0.3">
      <c r="A937">
        <v>937</v>
      </c>
      <c r="B937" s="1">
        <v>44699</v>
      </c>
      <c r="C937" t="s">
        <v>10</v>
      </c>
      <c r="D937" t="s">
        <v>29</v>
      </c>
      <c r="E937" t="s">
        <v>30</v>
      </c>
      <c r="F937">
        <v>-46</v>
      </c>
      <c r="G937" s="3">
        <v>0</v>
      </c>
      <c r="H937" s="3">
        <v>79.959999999999994</v>
      </c>
      <c r="I937" t="s">
        <v>10</v>
      </c>
      <c r="J937" t="s">
        <v>31</v>
      </c>
      <c r="K937" s="3">
        <f>IF(TablaDatosEmpresa[[#This Row],[Tipo_Movimiento]] = "Venta", -TablaDatosEmpresa[[#This Row],[Cantidad]] * TablaDatosEmpresa[[#This Row],[Precio_Venta_Unitario]], 0)</f>
        <v>3678.16</v>
      </c>
      <c r="L937" s="3">
        <f>AVERAGEIF(TablaDatosEmpresa[Nombre_Producto],TablaDatosEmpresa[[#This Row],[Nombre_Producto]],TablaDatosEmpresa[Costo_Unitario])</f>
        <v>15.49574137931034</v>
      </c>
      <c r="M937" s="3">
        <f>IF(TablaDatosEmpresa[[#This Row],[Tipo_Movimiento]] = "Venta", -TablaDatosEmpresa[[#This Row],[Cantidad]] * TablaDatosEmpresa[[#This Row],[CosteAdquisicionPromedio]], 0)</f>
        <v>712.80410344827567</v>
      </c>
      <c r="N937" s="3">
        <f>TablaDatosEmpresa[[#This Row],[Ingresos]]-TablaDatosEmpresa[[#This Row],[Coste_Vemta]]</f>
        <v>2965.3558965517241</v>
      </c>
    </row>
    <row r="938" spans="1:14" x14ac:dyDescent="0.3">
      <c r="A938">
        <v>938</v>
      </c>
      <c r="B938" s="1">
        <v>44699</v>
      </c>
      <c r="C938" t="s">
        <v>16</v>
      </c>
      <c r="D938" t="s">
        <v>19</v>
      </c>
      <c r="E938" t="s">
        <v>20</v>
      </c>
      <c r="F938">
        <v>66</v>
      </c>
      <c r="G938" s="3">
        <v>151.9</v>
      </c>
      <c r="H938" s="3">
        <v>0</v>
      </c>
      <c r="I938" t="s">
        <v>46</v>
      </c>
      <c r="J938" t="s">
        <v>18</v>
      </c>
      <c r="K938" s="3">
        <f>IF(TablaDatosEmpresa[[#This Row],[Tipo_Movimiento]] = "Venta", -TablaDatosEmpresa[[#This Row],[Cantidad]] * TablaDatosEmpresa[[#This Row],[Precio_Venta_Unitario]], 0)</f>
        <v>0</v>
      </c>
      <c r="L938" s="3">
        <f>AVERAGEIF(TablaDatosEmpresa[Nombre_Producto],TablaDatosEmpresa[[#This Row],[Nombre_Producto]],TablaDatosEmpresa[Costo_Unitario])</f>
        <v>66.956770642201846</v>
      </c>
      <c r="M938" s="3">
        <f>IF(TablaDatosEmpresa[[#This Row],[Tipo_Movimiento]] = "Venta", -TablaDatosEmpresa[[#This Row],[Cantidad]] * TablaDatosEmpresa[[#This Row],[CosteAdquisicionPromedio]], 0)</f>
        <v>0</v>
      </c>
      <c r="N938" s="3">
        <f>TablaDatosEmpresa[[#This Row],[Ingresos]]-TablaDatosEmpresa[[#This Row],[Coste_Vemta]]</f>
        <v>0</v>
      </c>
    </row>
    <row r="939" spans="1:14" x14ac:dyDescent="0.3">
      <c r="A939">
        <v>939</v>
      </c>
      <c r="B939" s="1">
        <v>44699</v>
      </c>
      <c r="C939" t="s">
        <v>10</v>
      </c>
      <c r="D939" t="s">
        <v>14</v>
      </c>
      <c r="E939" t="s">
        <v>41</v>
      </c>
      <c r="F939">
        <v>-26</v>
      </c>
      <c r="G939" s="3">
        <v>0</v>
      </c>
      <c r="H939" s="3">
        <v>161.28</v>
      </c>
      <c r="I939" t="s">
        <v>10</v>
      </c>
      <c r="J939" t="s">
        <v>15</v>
      </c>
      <c r="K939" s="3">
        <f>IF(TablaDatosEmpresa[[#This Row],[Tipo_Movimiento]] = "Venta", -TablaDatosEmpresa[[#This Row],[Cantidad]] * TablaDatosEmpresa[[#This Row],[Precio_Venta_Unitario]], 0)</f>
        <v>4193.28</v>
      </c>
      <c r="L939" s="3">
        <f>AVERAGEIF(TablaDatosEmpresa[Nombre_Producto],TablaDatosEmpresa[[#This Row],[Nombre_Producto]],TablaDatosEmpresa[Costo_Unitario])</f>
        <v>38.917210440456756</v>
      </c>
      <c r="M939" s="3">
        <f>IF(TablaDatosEmpresa[[#This Row],[Tipo_Movimiento]] = "Venta", -TablaDatosEmpresa[[#This Row],[Cantidad]] * TablaDatosEmpresa[[#This Row],[CosteAdquisicionPromedio]], 0)</f>
        <v>1011.8474714518757</v>
      </c>
      <c r="N939" s="3">
        <f>TablaDatosEmpresa[[#This Row],[Ingresos]]-TablaDatosEmpresa[[#This Row],[Coste_Vemta]]</f>
        <v>3181.4325285481241</v>
      </c>
    </row>
    <row r="940" spans="1:14" x14ac:dyDescent="0.3">
      <c r="A940">
        <v>940</v>
      </c>
      <c r="B940" s="1">
        <v>44699</v>
      </c>
      <c r="C940" t="s">
        <v>10</v>
      </c>
      <c r="D940" t="s">
        <v>29</v>
      </c>
      <c r="E940" t="s">
        <v>30</v>
      </c>
      <c r="F940">
        <v>-40</v>
      </c>
      <c r="G940" s="3">
        <v>0</v>
      </c>
      <c r="H940" s="3">
        <v>80.58</v>
      </c>
      <c r="I940" t="s">
        <v>10</v>
      </c>
      <c r="J940" t="s">
        <v>15</v>
      </c>
      <c r="K940" s="3">
        <f>IF(TablaDatosEmpresa[[#This Row],[Tipo_Movimiento]] = "Venta", -TablaDatosEmpresa[[#This Row],[Cantidad]] * TablaDatosEmpresa[[#This Row],[Precio_Venta_Unitario]], 0)</f>
        <v>3223.2</v>
      </c>
      <c r="L940" s="3">
        <f>AVERAGEIF(TablaDatosEmpresa[Nombre_Producto],TablaDatosEmpresa[[#This Row],[Nombre_Producto]],TablaDatosEmpresa[Costo_Unitario])</f>
        <v>15.49574137931034</v>
      </c>
      <c r="M940" s="3">
        <f>IF(TablaDatosEmpresa[[#This Row],[Tipo_Movimiento]] = "Venta", -TablaDatosEmpresa[[#This Row],[Cantidad]] * TablaDatosEmpresa[[#This Row],[CosteAdquisicionPromedio]], 0)</f>
        <v>619.8296551724136</v>
      </c>
      <c r="N940" s="3">
        <f>TablaDatosEmpresa[[#This Row],[Ingresos]]-TablaDatosEmpresa[[#This Row],[Coste_Vemta]]</f>
        <v>2603.3703448275865</v>
      </c>
    </row>
    <row r="941" spans="1:14" x14ac:dyDescent="0.3">
      <c r="A941">
        <v>941</v>
      </c>
      <c r="B941" s="1">
        <v>44700</v>
      </c>
      <c r="C941" t="s">
        <v>10</v>
      </c>
      <c r="D941" t="s">
        <v>27</v>
      </c>
      <c r="E941" t="s">
        <v>44</v>
      </c>
      <c r="F941">
        <v>-26</v>
      </c>
      <c r="G941" s="3">
        <v>0</v>
      </c>
      <c r="H941" s="3">
        <v>496.85</v>
      </c>
      <c r="I941" t="s">
        <v>10</v>
      </c>
      <c r="J941" t="s">
        <v>23</v>
      </c>
      <c r="K941" s="3">
        <f>IF(TablaDatosEmpresa[[#This Row],[Tipo_Movimiento]] = "Venta", -TablaDatosEmpresa[[#This Row],[Cantidad]] * TablaDatosEmpresa[[#This Row],[Precio_Venta_Unitario]], 0)</f>
        <v>12918.1</v>
      </c>
      <c r="L941" s="3">
        <f>AVERAGEIF(TablaDatosEmpresa[Nombre_Producto],TablaDatosEmpresa[[#This Row],[Nombre_Producto]],TablaDatosEmpresa[Costo_Unitario])</f>
        <v>111.99406451612904</v>
      </c>
      <c r="M941" s="3">
        <f>IF(TablaDatosEmpresa[[#This Row],[Tipo_Movimiento]] = "Venta", -TablaDatosEmpresa[[#This Row],[Cantidad]] * TablaDatosEmpresa[[#This Row],[CosteAdquisicionPromedio]], 0)</f>
        <v>2911.8456774193551</v>
      </c>
      <c r="N941" s="3">
        <f>TablaDatosEmpresa[[#This Row],[Ingresos]]-TablaDatosEmpresa[[#This Row],[Coste_Vemta]]</f>
        <v>10006.254322580646</v>
      </c>
    </row>
    <row r="942" spans="1:14" x14ac:dyDescent="0.3">
      <c r="A942">
        <v>942</v>
      </c>
      <c r="B942" s="1">
        <v>44700</v>
      </c>
      <c r="C942" t="s">
        <v>10</v>
      </c>
      <c r="D942" t="s">
        <v>14</v>
      </c>
      <c r="E942" t="s">
        <v>41</v>
      </c>
      <c r="F942">
        <v>-43</v>
      </c>
      <c r="G942" s="3">
        <v>0</v>
      </c>
      <c r="H942" s="3">
        <v>159.65</v>
      </c>
      <c r="I942" t="s">
        <v>10</v>
      </c>
      <c r="J942" t="s">
        <v>35</v>
      </c>
      <c r="K942" s="3">
        <f>IF(TablaDatosEmpresa[[#This Row],[Tipo_Movimiento]] = "Venta", -TablaDatosEmpresa[[#This Row],[Cantidad]] * TablaDatosEmpresa[[#This Row],[Precio_Venta_Unitario]], 0)</f>
        <v>6864.95</v>
      </c>
      <c r="L942" s="3">
        <f>AVERAGEIF(TablaDatosEmpresa[Nombre_Producto],TablaDatosEmpresa[[#This Row],[Nombre_Producto]],TablaDatosEmpresa[Costo_Unitario])</f>
        <v>38.917210440456756</v>
      </c>
      <c r="M942" s="3">
        <f>IF(TablaDatosEmpresa[[#This Row],[Tipo_Movimiento]] = "Venta", -TablaDatosEmpresa[[#This Row],[Cantidad]] * TablaDatosEmpresa[[#This Row],[CosteAdquisicionPromedio]], 0)</f>
        <v>1673.4400489396405</v>
      </c>
      <c r="N942" s="3">
        <f>TablaDatosEmpresa[[#This Row],[Ingresos]]-TablaDatosEmpresa[[#This Row],[Coste_Vemta]]</f>
        <v>5191.5099510603595</v>
      </c>
    </row>
    <row r="943" spans="1:14" x14ac:dyDescent="0.3">
      <c r="A943">
        <v>943</v>
      </c>
      <c r="B943" s="1">
        <v>44700</v>
      </c>
      <c r="C943" t="s">
        <v>10</v>
      </c>
      <c r="D943" t="s">
        <v>17</v>
      </c>
      <c r="E943" t="s">
        <v>42</v>
      </c>
      <c r="F943">
        <v>-28</v>
      </c>
      <c r="G943" s="3">
        <v>0</v>
      </c>
      <c r="H943" s="3">
        <v>898</v>
      </c>
      <c r="I943" t="s">
        <v>10</v>
      </c>
      <c r="J943" t="s">
        <v>35</v>
      </c>
      <c r="K943" s="3">
        <f>IF(TablaDatosEmpresa[[#This Row],[Tipo_Movimiento]] = "Venta", -TablaDatosEmpresa[[#This Row],[Cantidad]] * TablaDatosEmpresa[[#This Row],[Precio_Venta_Unitario]], 0)</f>
        <v>25144</v>
      </c>
      <c r="L943" s="3">
        <f>AVERAGEIF(TablaDatosEmpresa[Nombre_Producto],TablaDatosEmpresa[[#This Row],[Nombre_Producto]],TablaDatosEmpresa[Costo_Unitario])</f>
        <v>206.67616747181975</v>
      </c>
      <c r="M943" s="3">
        <f>IF(TablaDatosEmpresa[[#This Row],[Tipo_Movimiento]] = "Venta", -TablaDatosEmpresa[[#This Row],[Cantidad]] * TablaDatosEmpresa[[#This Row],[CosteAdquisicionPromedio]], 0)</f>
        <v>5786.932689210953</v>
      </c>
      <c r="N943" s="3">
        <f>TablaDatosEmpresa[[#This Row],[Ingresos]]-TablaDatosEmpresa[[#This Row],[Coste_Vemta]]</f>
        <v>19357.067310789047</v>
      </c>
    </row>
    <row r="944" spans="1:14" x14ac:dyDescent="0.3">
      <c r="A944">
        <v>944</v>
      </c>
      <c r="B944" s="1">
        <v>44700</v>
      </c>
      <c r="C944" t="s">
        <v>10</v>
      </c>
      <c r="D944" t="s">
        <v>34</v>
      </c>
      <c r="E944" t="s">
        <v>45</v>
      </c>
      <c r="F944">
        <v>-16</v>
      </c>
      <c r="G944" s="3">
        <v>0</v>
      </c>
      <c r="H944" s="3">
        <v>348.64</v>
      </c>
      <c r="I944" t="s">
        <v>10</v>
      </c>
      <c r="J944" t="s">
        <v>31</v>
      </c>
      <c r="K944" s="3">
        <f>IF(TablaDatosEmpresa[[#This Row],[Tipo_Movimiento]] = "Venta", -TablaDatosEmpresa[[#This Row],[Cantidad]] * TablaDatosEmpresa[[#This Row],[Precio_Venta_Unitario]], 0)</f>
        <v>5578.24</v>
      </c>
      <c r="L944" s="3">
        <f>AVERAGEIF(TablaDatosEmpresa[Nombre_Producto],TablaDatosEmpresa[[#This Row],[Nombre_Producto]],TablaDatosEmpresa[Costo_Unitario])</f>
        <v>81.910562499999997</v>
      </c>
      <c r="M944" s="3">
        <f>IF(TablaDatosEmpresa[[#This Row],[Tipo_Movimiento]] = "Venta", -TablaDatosEmpresa[[#This Row],[Cantidad]] * TablaDatosEmpresa[[#This Row],[CosteAdquisicionPromedio]], 0)</f>
        <v>1310.569</v>
      </c>
      <c r="N944" s="3">
        <f>TablaDatosEmpresa[[#This Row],[Ingresos]]-TablaDatosEmpresa[[#This Row],[Coste_Vemta]]</f>
        <v>4267.6710000000003</v>
      </c>
    </row>
    <row r="945" spans="1:14" x14ac:dyDescent="0.3">
      <c r="A945">
        <v>945</v>
      </c>
      <c r="B945" s="1">
        <v>44700</v>
      </c>
      <c r="C945" t="s">
        <v>24</v>
      </c>
      <c r="D945" t="s">
        <v>32</v>
      </c>
      <c r="E945" t="s">
        <v>33</v>
      </c>
      <c r="F945">
        <v>103</v>
      </c>
      <c r="G945" s="3">
        <v>120.07</v>
      </c>
      <c r="H945" s="3">
        <v>0</v>
      </c>
      <c r="I945" t="s">
        <v>24</v>
      </c>
      <c r="J945" t="s">
        <v>26</v>
      </c>
      <c r="K945" s="3">
        <f>IF(TablaDatosEmpresa[[#This Row],[Tipo_Movimiento]] = "Venta", -TablaDatosEmpresa[[#This Row],[Cantidad]] * TablaDatosEmpresa[[#This Row],[Precio_Venta_Unitario]], 0)</f>
        <v>0</v>
      </c>
      <c r="L945" s="3">
        <f>AVERAGEIF(TablaDatosEmpresa[Nombre_Producto],TablaDatosEmpresa[[#This Row],[Nombre_Producto]],TablaDatosEmpresa[Costo_Unitario])</f>
        <v>54.214840425531932</v>
      </c>
      <c r="M945" s="3">
        <f>IF(TablaDatosEmpresa[[#This Row],[Tipo_Movimiento]] = "Venta", -TablaDatosEmpresa[[#This Row],[Cantidad]] * TablaDatosEmpresa[[#This Row],[CosteAdquisicionPromedio]], 0)</f>
        <v>0</v>
      </c>
      <c r="N945" s="3">
        <f>TablaDatosEmpresa[[#This Row],[Ingresos]]-TablaDatosEmpresa[[#This Row],[Coste_Vemta]]</f>
        <v>0</v>
      </c>
    </row>
    <row r="946" spans="1:14" x14ac:dyDescent="0.3">
      <c r="A946">
        <v>946</v>
      </c>
      <c r="B946" s="1">
        <v>44700</v>
      </c>
      <c r="C946" t="s">
        <v>24</v>
      </c>
      <c r="D946" t="s">
        <v>29</v>
      </c>
      <c r="E946" t="s">
        <v>30</v>
      </c>
      <c r="F946">
        <v>198</v>
      </c>
      <c r="G946" s="3">
        <v>35.83</v>
      </c>
      <c r="H946" s="3">
        <v>0</v>
      </c>
      <c r="I946" t="s">
        <v>24</v>
      </c>
      <c r="J946" t="s">
        <v>36</v>
      </c>
      <c r="K946" s="3">
        <f>IF(TablaDatosEmpresa[[#This Row],[Tipo_Movimiento]] = "Venta", -TablaDatosEmpresa[[#This Row],[Cantidad]] * TablaDatosEmpresa[[#This Row],[Precio_Venta_Unitario]], 0)</f>
        <v>0</v>
      </c>
      <c r="L946" s="3">
        <f>AVERAGEIF(TablaDatosEmpresa[Nombre_Producto],TablaDatosEmpresa[[#This Row],[Nombre_Producto]],TablaDatosEmpresa[Costo_Unitario])</f>
        <v>15.49574137931034</v>
      </c>
      <c r="M946" s="3">
        <f>IF(TablaDatosEmpresa[[#This Row],[Tipo_Movimiento]] = "Venta", -TablaDatosEmpresa[[#This Row],[Cantidad]] * TablaDatosEmpresa[[#This Row],[CosteAdquisicionPromedio]], 0)</f>
        <v>0</v>
      </c>
      <c r="N946" s="3">
        <f>TablaDatosEmpresa[[#This Row],[Ingresos]]-TablaDatosEmpresa[[#This Row],[Coste_Vemta]]</f>
        <v>0</v>
      </c>
    </row>
    <row r="947" spans="1:14" x14ac:dyDescent="0.3">
      <c r="A947">
        <v>947</v>
      </c>
      <c r="B947" s="1">
        <v>44700</v>
      </c>
      <c r="C947" t="s">
        <v>10</v>
      </c>
      <c r="D947" t="s">
        <v>32</v>
      </c>
      <c r="E947" t="s">
        <v>33</v>
      </c>
      <c r="F947">
        <v>-44</v>
      </c>
      <c r="G947" s="3">
        <v>0</v>
      </c>
      <c r="H947" s="3">
        <v>217.92</v>
      </c>
      <c r="I947" t="s">
        <v>10</v>
      </c>
      <c r="J947" t="s">
        <v>13</v>
      </c>
      <c r="K947" s="3">
        <f>IF(TablaDatosEmpresa[[#This Row],[Tipo_Movimiento]] = "Venta", -TablaDatosEmpresa[[#This Row],[Cantidad]] * TablaDatosEmpresa[[#This Row],[Precio_Venta_Unitario]], 0)</f>
        <v>9588.48</v>
      </c>
      <c r="L947" s="3">
        <f>AVERAGEIF(TablaDatosEmpresa[Nombre_Producto],TablaDatosEmpresa[[#This Row],[Nombre_Producto]],TablaDatosEmpresa[Costo_Unitario])</f>
        <v>54.214840425531932</v>
      </c>
      <c r="M947" s="3">
        <f>IF(TablaDatosEmpresa[[#This Row],[Tipo_Movimiento]] = "Venta", -TablaDatosEmpresa[[#This Row],[Cantidad]] * TablaDatosEmpresa[[#This Row],[CosteAdquisicionPromedio]], 0)</f>
        <v>2385.4529787234051</v>
      </c>
      <c r="N947" s="3">
        <f>TablaDatosEmpresa[[#This Row],[Ingresos]]-TablaDatosEmpresa[[#This Row],[Coste_Vemta]]</f>
        <v>7203.0270212765945</v>
      </c>
    </row>
    <row r="948" spans="1:14" x14ac:dyDescent="0.3">
      <c r="A948">
        <v>948</v>
      </c>
      <c r="B948" s="1">
        <v>44701</v>
      </c>
      <c r="C948" t="s">
        <v>10</v>
      </c>
      <c r="D948" t="s">
        <v>34</v>
      </c>
      <c r="E948" t="s">
        <v>45</v>
      </c>
      <c r="F948">
        <v>-11</v>
      </c>
      <c r="G948" s="3">
        <v>0</v>
      </c>
      <c r="H948" s="3">
        <v>346.58</v>
      </c>
      <c r="I948" t="s">
        <v>10</v>
      </c>
      <c r="J948" t="s">
        <v>31</v>
      </c>
      <c r="K948" s="3">
        <f>IF(TablaDatosEmpresa[[#This Row],[Tipo_Movimiento]] = "Venta", -TablaDatosEmpresa[[#This Row],[Cantidad]] * TablaDatosEmpresa[[#This Row],[Precio_Venta_Unitario]], 0)</f>
        <v>3812.3799999999997</v>
      </c>
      <c r="L948" s="3">
        <f>AVERAGEIF(TablaDatosEmpresa[Nombre_Producto],TablaDatosEmpresa[[#This Row],[Nombre_Producto]],TablaDatosEmpresa[Costo_Unitario])</f>
        <v>81.910562499999997</v>
      </c>
      <c r="M948" s="3">
        <f>IF(TablaDatosEmpresa[[#This Row],[Tipo_Movimiento]] = "Venta", -TablaDatosEmpresa[[#This Row],[Cantidad]] * TablaDatosEmpresa[[#This Row],[CosteAdquisicionPromedio]], 0)</f>
        <v>901.0161875</v>
      </c>
      <c r="N948" s="3">
        <f>TablaDatosEmpresa[[#This Row],[Ingresos]]-TablaDatosEmpresa[[#This Row],[Coste_Vemta]]</f>
        <v>2911.3638124999998</v>
      </c>
    </row>
    <row r="949" spans="1:14" x14ac:dyDescent="0.3">
      <c r="A949">
        <v>949</v>
      </c>
      <c r="B949" s="1">
        <v>44701</v>
      </c>
      <c r="C949" t="s">
        <v>10</v>
      </c>
      <c r="D949" t="s">
        <v>11</v>
      </c>
      <c r="E949" t="s">
        <v>12</v>
      </c>
      <c r="F949">
        <v>-50</v>
      </c>
      <c r="G949" s="3">
        <v>0</v>
      </c>
      <c r="H949" s="3">
        <v>130.1</v>
      </c>
      <c r="I949" t="s">
        <v>10</v>
      </c>
      <c r="J949" t="s">
        <v>23</v>
      </c>
      <c r="K949" s="3">
        <f>IF(TablaDatosEmpresa[[#This Row],[Tipo_Movimiento]] = "Venta", -TablaDatosEmpresa[[#This Row],[Cantidad]] * TablaDatosEmpresa[[#This Row],[Precio_Venta_Unitario]], 0)</f>
        <v>6505</v>
      </c>
      <c r="L949" s="3">
        <f>AVERAGEIF(TablaDatosEmpresa[Nombre_Producto],TablaDatosEmpresa[[#This Row],[Nombre_Producto]],TablaDatosEmpresa[Costo_Unitario])</f>
        <v>28.701865793780652</v>
      </c>
      <c r="M949" s="3">
        <f>IF(TablaDatosEmpresa[[#This Row],[Tipo_Movimiento]] = "Venta", -TablaDatosEmpresa[[#This Row],[Cantidad]] * TablaDatosEmpresa[[#This Row],[CosteAdquisicionPromedio]], 0)</f>
        <v>1435.0932896890326</v>
      </c>
      <c r="N949" s="3">
        <f>TablaDatosEmpresa[[#This Row],[Ingresos]]-TablaDatosEmpresa[[#This Row],[Coste_Vemta]]</f>
        <v>5069.9067103109674</v>
      </c>
    </row>
    <row r="950" spans="1:14" x14ac:dyDescent="0.3">
      <c r="A950">
        <v>950</v>
      </c>
      <c r="B950" s="1">
        <v>44701</v>
      </c>
      <c r="C950" t="s">
        <v>10</v>
      </c>
      <c r="D950" t="s">
        <v>27</v>
      </c>
      <c r="E950" t="s">
        <v>44</v>
      </c>
      <c r="F950">
        <v>-41</v>
      </c>
      <c r="G950" s="3">
        <v>0</v>
      </c>
      <c r="H950" s="3">
        <v>500.92</v>
      </c>
      <c r="I950" t="s">
        <v>10</v>
      </c>
      <c r="J950" t="s">
        <v>23</v>
      </c>
      <c r="K950" s="3">
        <f>IF(TablaDatosEmpresa[[#This Row],[Tipo_Movimiento]] = "Venta", -TablaDatosEmpresa[[#This Row],[Cantidad]] * TablaDatosEmpresa[[#This Row],[Precio_Venta_Unitario]], 0)</f>
        <v>20537.72</v>
      </c>
      <c r="L950" s="3">
        <f>AVERAGEIF(TablaDatosEmpresa[Nombre_Producto],TablaDatosEmpresa[[#This Row],[Nombre_Producto]],TablaDatosEmpresa[Costo_Unitario])</f>
        <v>111.99406451612904</v>
      </c>
      <c r="M950" s="3">
        <f>IF(TablaDatosEmpresa[[#This Row],[Tipo_Movimiento]] = "Venta", -TablaDatosEmpresa[[#This Row],[Cantidad]] * TablaDatosEmpresa[[#This Row],[CosteAdquisicionPromedio]], 0)</f>
        <v>4591.7566451612911</v>
      </c>
      <c r="N950" s="3">
        <f>TablaDatosEmpresa[[#This Row],[Ingresos]]-TablaDatosEmpresa[[#This Row],[Coste_Vemta]]</f>
        <v>15945.96335483871</v>
      </c>
    </row>
    <row r="951" spans="1:14" x14ac:dyDescent="0.3">
      <c r="A951">
        <v>951</v>
      </c>
      <c r="B951" s="1">
        <v>44701</v>
      </c>
      <c r="C951" t="s">
        <v>24</v>
      </c>
      <c r="D951" t="s">
        <v>25</v>
      </c>
      <c r="E951" t="s">
        <v>43</v>
      </c>
      <c r="F951">
        <v>277</v>
      </c>
      <c r="G951" s="3">
        <v>44.58</v>
      </c>
      <c r="H951" s="3">
        <v>0</v>
      </c>
      <c r="I951" t="s">
        <v>24</v>
      </c>
      <c r="J951" t="s">
        <v>37</v>
      </c>
      <c r="K951" s="3">
        <f>IF(TablaDatosEmpresa[[#This Row],[Tipo_Movimiento]] = "Venta", -TablaDatosEmpresa[[#This Row],[Cantidad]] * TablaDatosEmpresa[[#This Row],[Precio_Venta_Unitario]], 0)</f>
        <v>0</v>
      </c>
      <c r="L951" s="3">
        <f>AVERAGEIF(TablaDatosEmpresa[Nombre_Producto],TablaDatosEmpresa[[#This Row],[Nombre_Producto]],TablaDatosEmpresa[Costo_Unitario])</f>
        <v>18.458651685393257</v>
      </c>
      <c r="M951" s="3">
        <f>IF(TablaDatosEmpresa[[#This Row],[Tipo_Movimiento]] = "Venta", -TablaDatosEmpresa[[#This Row],[Cantidad]] * TablaDatosEmpresa[[#This Row],[CosteAdquisicionPromedio]], 0)</f>
        <v>0</v>
      </c>
      <c r="N951" s="3">
        <f>TablaDatosEmpresa[[#This Row],[Ingresos]]-TablaDatosEmpresa[[#This Row],[Coste_Vemta]]</f>
        <v>0</v>
      </c>
    </row>
    <row r="952" spans="1:14" x14ac:dyDescent="0.3">
      <c r="A952">
        <v>952</v>
      </c>
      <c r="B952" s="1">
        <v>44701</v>
      </c>
      <c r="C952" t="s">
        <v>10</v>
      </c>
      <c r="D952" t="s">
        <v>34</v>
      </c>
      <c r="E952" t="s">
        <v>45</v>
      </c>
      <c r="F952">
        <v>-28</v>
      </c>
      <c r="G952" s="3">
        <v>0</v>
      </c>
      <c r="H952" s="3">
        <v>352.44</v>
      </c>
      <c r="I952" t="s">
        <v>10</v>
      </c>
      <c r="J952" t="s">
        <v>15</v>
      </c>
      <c r="K952" s="3">
        <f>IF(TablaDatosEmpresa[[#This Row],[Tipo_Movimiento]] = "Venta", -TablaDatosEmpresa[[#This Row],[Cantidad]] * TablaDatosEmpresa[[#This Row],[Precio_Venta_Unitario]], 0)</f>
        <v>9868.32</v>
      </c>
      <c r="L952" s="3">
        <f>AVERAGEIF(TablaDatosEmpresa[Nombre_Producto],TablaDatosEmpresa[[#This Row],[Nombre_Producto]],TablaDatosEmpresa[Costo_Unitario])</f>
        <v>81.910562499999997</v>
      </c>
      <c r="M952" s="3">
        <f>IF(TablaDatosEmpresa[[#This Row],[Tipo_Movimiento]] = "Venta", -TablaDatosEmpresa[[#This Row],[Cantidad]] * TablaDatosEmpresa[[#This Row],[CosteAdquisicionPromedio]], 0)</f>
        <v>2293.49575</v>
      </c>
      <c r="N952" s="3">
        <f>TablaDatosEmpresa[[#This Row],[Ingresos]]-TablaDatosEmpresa[[#This Row],[Coste_Vemta]]</f>
        <v>7574.8242499999997</v>
      </c>
    </row>
    <row r="953" spans="1:14" x14ac:dyDescent="0.3">
      <c r="A953">
        <v>953</v>
      </c>
      <c r="B953" s="1">
        <v>44701</v>
      </c>
      <c r="C953" t="s">
        <v>10</v>
      </c>
      <c r="D953" t="s">
        <v>19</v>
      </c>
      <c r="E953" t="s">
        <v>20</v>
      </c>
      <c r="F953">
        <v>-47</v>
      </c>
      <c r="G953" s="3">
        <v>0</v>
      </c>
      <c r="H953" s="3">
        <v>298.93</v>
      </c>
      <c r="I953" t="s">
        <v>10</v>
      </c>
      <c r="J953" t="s">
        <v>31</v>
      </c>
      <c r="K953" s="3">
        <f>IF(TablaDatosEmpresa[[#This Row],[Tipo_Movimiento]] = "Venta", -TablaDatosEmpresa[[#This Row],[Cantidad]] * TablaDatosEmpresa[[#This Row],[Precio_Venta_Unitario]], 0)</f>
        <v>14049.710000000001</v>
      </c>
      <c r="L953" s="3">
        <f>AVERAGEIF(TablaDatosEmpresa[Nombre_Producto],TablaDatosEmpresa[[#This Row],[Nombre_Producto]],TablaDatosEmpresa[Costo_Unitario])</f>
        <v>66.956770642201846</v>
      </c>
      <c r="M953" s="3">
        <f>IF(TablaDatosEmpresa[[#This Row],[Tipo_Movimiento]] = "Venta", -TablaDatosEmpresa[[#This Row],[Cantidad]] * TablaDatosEmpresa[[#This Row],[CosteAdquisicionPromedio]], 0)</f>
        <v>3146.9682201834867</v>
      </c>
      <c r="N953" s="3">
        <f>TablaDatosEmpresa[[#This Row],[Ingresos]]-TablaDatosEmpresa[[#This Row],[Coste_Vemta]]</f>
        <v>10902.741779816515</v>
      </c>
    </row>
    <row r="954" spans="1:14" x14ac:dyDescent="0.3">
      <c r="A954">
        <v>954</v>
      </c>
      <c r="B954" s="1">
        <v>44701</v>
      </c>
      <c r="C954" t="s">
        <v>10</v>
      </c>
      <c r="D954" t="s">
        <v>29</v>
      </c>
      <c r="E954" t="s">
        <v>30</v>
      </c>
      <c r="F954">
        <v>-31</v>
      </c>
      <c r="G954" s="3">
        <v>0</v>
      </c>
      <c r="H954" s="3">
        <v>79.95</v>
      </c>
      <c r="I954" t="s">
        <v>10</v>
      </c>
      <c r="J954" t="s">
        <v>23</v>
      </c>
      <c r="K954" s="3">
        <f>IF(TablaDatosEmpresa[[#This Row],[Tipo_Movimiento]] = "Venta", -TablaDatosEmpresa[[#This Row],[Cantidad]] * TablaDatosEmpresa[[#This Row],[Precio_Venta_Unitario]], 0)</f>
        <v>2478.4500000000003</v>
      </c>
      <c r="L954" s="3">
        <f>AVERAGEIF(TablaDatosEmpresa[Nombre_Producto],TablaDatosEmpresa[[#This Row],[Nombre_Producto]],TablaDatosEmpresa[Costo_Unitario])</f>
        <v>15.49574137931034</v>
      </c>
      <c r="M954" s="3">
        <f>IF(TablaDatosEmpresa[[#This Row],[Tipo_Movimiento]] = "Venta", -TablaDatosEmpresa[[#This Row],[Cantidad]] * TablaDatosEmpresa[[#This Row],[CosteAdquisicionPromedio]], 0)</f>
        <v>480.36798275862054</v>
      </c>
      <c r="N954" s="3">
        <f>TablaDatosEmpresa[[#This Row],[Ingresos]]-TablaDatosEmpresa[[#This Row],[Coste_Vemta]]</f>
        <v>1998.0820172413796</v>
      </c>
    </row>
    <row r="955" spans="1:14" x14ac:dyDescent="0.3">
      <c r="A955">
        <v>955</v>
      </c>
      <c r="B955" s="1">
        <v>44702</v>
      </c>
      <c r="C955" t="s">
        <v>24</v>
      </c>
      <c r="D955" t="s">
        <v>29</v>
      </c>
      <c r="E955" t="s">
        <v>30</v>
      </c>
      <c r="F955">
        <v>220</v>
      </c>
      <c r="G955" s="3">
        <v>36.4</v>
      </c>
      <c r="H955" s="3">
        <v>0</v>
      </c>
      <c r="I955" t="s">
        <v>24</v>
      </c>
      <c r="J955" t="s">
        <v>26</v>
      </c>
      <c r="K955" s="3">
        <f>IF(TablaDatosEmpresa[[#This Row],[Tipo_Movimiento]] = "Venta", -TablaDatosEmpresa[[#This Row],[Cantidad]] * TablaDatosEmpresa[[#This Row],[Precio_Venta_Unitario]], 0)</f>
        <v>0</v>
      </c>
      <c r="L955" s="3">
        <f>AVERAGEIF(TablaDatosEmpresa[Nombre_Producto],TablaDatosEmpresa[[#This Row],[Nombre_Producto]],TablaDatosEmpresa[Costo_Unitario])</f>
        <v>15.49574137931034</v>
      </c>
      <c r="M955" s="3">
        <f>IF(TablaDatosEmpresa[[#This Row],[Tipo_Movimiento]] = "Venta", -TablaDatosEmpresa[[#This Row],[Cantidad]] * TablaDatosEmpresa[[#This Row],[CosteAdquisicionPromedio]], 0)</f>
        <v>0</v>
      </c>
      <c r="N955" s="3">
        <f>TablaDatosEmpresa[[#This Row],[Ingresos]]-TablaDatosEmpresa[[#This Row],[Coste_Vemta]]</f>
        <v>0</v>
      </c>
    </row>
    <row r="956" spans="1:14" x14ac:dyDescent="0.3">
      <c r="A956">
        <v>956</v>
      </c>
      <c r="B956" s="1">
        <v>44702</v>
      </c>
      <c r="C956" t="s">
        <v>10</v>
      </c>
      <c r="D956" t="s">
        <v>21</v>
      </c>
      <c r="E956" t="s">
        <v>22</v>
      </c>
      <c r="F956">
        <v>-11</v>
      </c>
      <c r="G956" s="3">
        <v>0</v>
      </c>
      <c r="H956" s="3">
        <v>59.62</v>
      </c>
      <c r="I956" t="s">
        <v>10</v>
      </c>
      <c r="J956" t="s">
        <v>23</v>
      </c>
      <c r="K956" s="3">
        <f>IF(TablaDatosEmpresa[[#This Row],[Tipo_Movimiento]] = "Venta", -TablaDatosEmpresa[[#This Row],[Cantidad]] * TablaDatosEmpresa[[#This Row],[Precio_Venta_Unitario]], 0)</f>
        <v>655.81999999999994</v>
      </c>
      <c r="L956" s="3">
        <f>AVERAGEIF(TablaDatosEmpresa[Nombre_Producto],TablaDatosEmpresa[[#This Row],[Nombre_Producto]],TablaDatosEmpresa[Costo_Unitario])</f>
        <v>10.520482758620702</v>
      </c>
      <c r="M956" s="3">
        <f>IF(TablaDatosEmpresa[[#This Row],[Tipo_Movimiento]] = "Venta", -TablaDatosEmpresa[[#This Row],[Cantidad]] * TablaDatosEmpresa[[#This Row],[CosteAdquisicionPromedio]], 0)</f>
        <v>115.72531034482772</v>
      </c>
      <c r="N956" s="3">
        <f>TablaDatosEmpresa[[#This Row],[Ingresos]]-TablaDatosEmpresa[[#This Row],[Coste_Vemta]]</f>
        <v>540.09468965517226</v>
      </c>
    </row>
    <row r="957" spans="1:14" x14ac:dyDescent="0.3">
      <c r="A957">
        <v>957</v>
      </c>
      <c r="B957" s="1">
        <v>44702</v>
      </c>
      <c r="C957" t="s">
        <v>24</v>
      </c>
      <c r="D957" t="s">
        <v>34</v>
      </c>
      <c r="E957" t="s">
        <v>45</v>
      </c>
      <c r="F957">
        <v>59</v>
      </c>
      <c r="G957" s="3">
        <v>178.99</v>
      </c>
      <c r="H957" s="3">
        <v>0</v>
      </c>
      <c r="I957" t="s">
        <v>24</v>
      </c>
      <c r="J957" t="s">
        <v>37</v>
      </c>
      <c r="K957" s="3">
        <f>IF(TablaDatosEmpresa[[#This Row],[Tipo_Movimiento]] = "Venta", -TablaDatosEmpresa[[#This Row],[Cantidad]] * TablaDatosEmpresa[[#This Row],[Precio_Venta_Unitario]], 0)</f>
        <v>0</v>
      </c>
      <c r="L957" s="3">
        <f>AVERAGEIF(TablaDatosEmpresa[Nombre_Producto],TablaDatosEmpresa[[#This Row],[Nombre_Producto]],TablaDatosEmpresa[Costo_Unitario])</f>
        <v>81.910562499999997</v>
      </c>
      <c r="M957" s="3">
        <f>IF(TablaDatosEmpresa[[#This Row],[Tipo_Movimiento]] = "Venta", -TablaDatosEmpresa[[#This Row],[Cantidad]] * TablaDatosEmpresa[[#This Row],[CosteAdquisicionPromedio]], 0)</f>
        <v>0</v>
      </c>
      <c r="N957" s="3">
        <f>TablaDatosEmpresa[[#This Row],[Ingresos]]-TablaDatosEmpresa[[#This Row],[Coste_Vemta]]</f>
        <v>0</v>
      </c>
    </row>
    <row r="958" spans="1:14" x14ac:dyDescent="0.3">
      <c r="A958">
        <v>958</v>
      </c>
      <c r="B958" s="1">
        <v>44702</v>
      </c>
      <c r="C958" t="s">
        <v>10</v>
      </c>
      <c r="D958" t="s">
        <v>27</v>
      </c>
      <c r="E958" t="s">
        <v>44</v>
      </c>
      <c r="F958">
        <v>-45</v>
      </c>
      <c r="G958" s="3">
        <v>0</v>
      </c>
      <c r="H958" s="3">
        <v>496.4</v>
      </c>
      <c r="I958" t="s">
        <v>10</v>
      </c>
      <c r="J958" t="s">
        <v>31</v>
      </c>
      <c r="K958" s="3">
        <f>IF(TablaDatosEmpresa[[#This Row],[Tipo_Movimiento]] = "Venta", -TablaDatosEmpresa[[#This Row],[Cantidad]] * TablaDatosEmpresa[[#This Row],[Precio_Venta_Unitario]], 0)</f>
        <v>22338</v>
      </c>
      <c r="L958" s="3">
        <f>AVERAGEIF(TablaDatosEmpresa[Nombre_Producto],TablaDatosEmpresa[[#This Row],[Nombre_Producto]],TablaDatosEmpresa[Costo_Unitario])</f>
        <v>111.99406451612904</v>
      </c>
      <c r="M958" s="3">
        <f>IF(TablaDatosEmpresa[[#This Row],[Tipo_Movimiento]] = "Venta", -TablaDatosEmpresa[[#This Row],[Cantidad]] * TablaDatosEmpresa[[#This Row],[CosteAdquisicionPromedio]], 0)</f>
        <v>5039.7329032258067</v>
      </c>
      <c r="N958" s="3">
        <f>TablaDatosEmpresa[[#This Row],[Ingresos]]-TablaDatosEmpresa[[#This Row],[Coste_Vemta]]</f>
        <v>17298.267096774194</v>
      </c>
    </row>
    <row r="959" spans="1:14" x14ac:dyDescent="0.3">
      <c r="A959">
        <v>959</v>
      </c>
      <c r="B959" s="1">
        <v>44702</v>
      </c>
      <c r="C959" t="s">
        <v>10</v>
      </c>
      <c r="D959" t="s">
        <v>17</v>
      </c>
      <c r="E959" t="s">
        <v>42</v>
      </c>
      <c r="F959">
        <v>-34</v>
      </c>
      <c r="G959" s="3">
        <v>0</v>
      </c>
      <c r="H959" s="3">
        <v>904.87</v>
      </c>
      <c r="I959" t="s">
        <v>10</v>
      </c>
      <c r="J959" t="s">
        <v>13</v>
      </c>
      <c r="K959" s="3">
        <f>IF(TablaDatosEmpresa[[#This Row],[Tipo_Movimiento]] = "Venta", -TablaDatosEmpresa[[#This Row],[Cantidad]] * TablaDatosEmpresa[[#This Row],[Precio_Venta_Unitario]], 0)</f>
        <v>30765.58</v>
      </c>
      <c r="L959" s="3">
        <f>AVERAGEIF(TablaDatosEmpresa[Nombre_Producto],TablaDatosEmpresa[[#This Row],[Nombre_Producto]],TablaDatosEmpresa[Costo_Unitario])</f>
        <v>206.67616747181975</v>
      </c>
      <c r="M959" s="3">
        <f>IF(TablaDatosEmpresa[[#This Row],[Tipo_Movimiento]] = "Venta", -TablaDatosEmpresa[[#This Row],[Cantidad]] * TablaDatosEmpresa[[#This Row],[CosteAdquisicionPromedio]], 0)</f>
        <v>7026.9896940418712</v>
      </c>
      <c r="N959" s="3">
        <f>TablaDatosEmpresa[[#This Row],[Ingresos]]-TablaDatosEmpresa[[#This Row],[Coste_Vemta]]</f>
        <v>23738.590305958132</v>
      </c>
    </row>
    <row r="960" spans="1:14" x14ac:dyDescent="0.3">
      <c r="A960">
        <v>960</v>
      </c>
      <c r="B960" s="1">
        <v>44702</v>
      </c>
      <c r="C960" t="s">
        <v>10</v>
      </c>
      <c r="D960" t="s">
        <v>19</v>
      </c>
      <c r="E960" t="s">
        <v>20</v>
      </c>
      <c r="F960">
        <v>-9</v>
      </c>
      <c r="G960" s="3">
        <v>0</v>
      </c>
      <c r="H960" s="3">
        <v>297.08999999999997</v>
      </c>
      <c r="I960" t="s">
        <v>10</v>
      </c>
      <c r="J960" t="s">
        <v>35</v>
      </c>
      <c r="K960" s="3">
        <f>IF(TablaDatosEmpresa[[#This Row],[Tipo_Movimiento]] = "Venta", -TablaDatosEmpresa[[#This Row],[Cantidad]] * TablaDatosEmpresa[[#This Row],[Precio_Venta_Unitario]], 0)</f>
        <v>2673.81</v>
      </c>
      <c r="L960" s="3">
        <f>AVERAGEIF(TablaDatosEmpresa[Nombre_Producto],TablaDatosEmpresa[[#This Row],[Nombre_Producto]],TablaDatosEmpresa[Costo_Unitario])</f>
        <v>66.956770642201846</v>
      </c>
      <c r="M960" s="3">
        <f>IF(TablaDatosEmpresa[[#This Row],[Tipo_Movimiento]] = "Venta", -TablaDatosEmpresa[[#This Row],[Cantidad]] * TablaDatosEmpresa[[#This Row],[CosteAdquisicionPromedio]], 0)</f>
        <v>602.6109357798166</v>
      </c>
      <c r="N960" s="3">
        <f>TablaDatosEmpresa[[#This Row],[Ingresos]]-TablaDatosEmpresa[[#This Row],[Coste_Vemta]]</f>
        <v>2071.1990642201836</v>
      </c>
    </row>
    <row r="961" spans="1:14" x14ac:dyDescent="0.3">
      <c r="A961">
        <v>961</v>
      </c>
      <c r="B961" s="1">
        <v>44702</v>
      </c>
      <c r="C961" t="s">
        <v>16</v>
      </c>
      <c r="D961" t="s">
        <v>17</v>
      </c>
      <c r="E961" t="s">
        <v>42</v>
      </c>
      <c r="F961">
        <v>62</v>
      </c>
      <c r="G961" s="3">
        <v>457.28</v>
      </c>
      <c r="H961" s="3">
        <v>0</v>
      </c>
      <c r="I961" t="s">
        <v>46</v>
      </c>
      <c r="J961" t="s">
        <v>18</v>
      </c>
      <c r="K961" s="3">
        <f>IF(TablaDatosEmpresa[[#This Row],[Tipo_Movimiento]] = "Venta", -TablaDatosEmpresa[[#This Row],[Cantidad]] * TablaDatosEmpresa[[#This Row],[Precio_Venta_Unitario]], 0)</f>
        <v>0</v>
      </c>
      <c r="L961" s="3">
        <f>AVERAGEIF(TablaDatosEmpresa[Nombre_Producto],TablaDatosEmpresa[[#This Row],[Nombre_Producto]],TablaDatosEmpresa[Costo_Unitario])</f>
        <v>206.67616747181975</v>
      </c>
      <c r="M961" s="3">
        <f>IF(TablaDatosEmpresa[[#This Row],[Tipo_Movimiento]] = "Venta", -TablaDatosEmpresa[[#This Row],[Cantidad]] * TablaDatosEmpresa[[#This Row],[CosteAdquisicionPromedio]], 0)</f>
        <v>0</v>
      </c>
      <c r="N961" s="3">
        <f>TablaDatosEmpresa[[#This Row],[Ingresos]]-TablaDatosEmpresa[[#This Row],[Coste_Vemta]]</f>
        <v>0</v>
      </c>
    </row>
    <row r="962" spans="1:14" x14ac:dyDescent="0.3">
      <c r="A962">
        <v>962</v>
      </c>
      <c r="B962" s="1">
        <v>44703</v>
      </c>
      <c r="C962" t="s">
        <v>24</v>
      </c>
      <c r="D962" t="s">
        <v>32</v>
      </c>
      <c r="E962" t="s">
        <v>33</v>
      </c>
      <c r="F962">
        <v>181</v>
      </c>
      <c r="G962" s="3">
        <v>121.07</v>
      </c>
      <c r="H962" s="3">
        <v>0</v>
      </c>
      <c r="I962" t="s">
        <v>24</v>
      </c>
      <c r="J962" t="s">
        <v>26</v>
      </c>
      <c r="K962" s="3">
        <f>IF(TablaDatosEmpresa[[#This Row],[Tipo_Movimiento]] = "Venta", -TablaDatosEmpresa[[#This Row],[Cantidad]] * TablaDatosEmpresa[[#This Row],[Precio_Venta_Unitario]], 0)</f>
        <v>0</v>
      </c>
      <c r="L962" s="3">
        <f>AVERAGEIF(TablaDatosEmpresa[Nombre_Producto],TablaDatosEmpresa[[#This Row],[Nombre_Producto]],TablaDatosEmpresa[Costo_Unitario])</f>
        <v>54.214840425531932</v>
      </c>
      <c r="M962" s="3">
        <f>IF(TablaDatosEmpresa[[#This Row],[Tipo_Movimiento]] = "Venta", -TablaDatosEmpresa[[#This Row],[Cantidad]] * TablaDatosEmpresa[[#This Row],[CosteAdquisicionPromedio]], 0)</f>
        <v>0</v>
      </c>
      <c r="N962" s="3">
        <f>TablaDatosEmpresa[[#This Row],[Ingresos]]-TablaDatosEmpresa[[#This Row],[Coste_Vemta]]</f>
        <v>0</v>
      </c>
    </row>
    <row r="963" spans="1:14" x14ac:dyDescent="0.3">
      <c r="A963">
        <v>963</v>
      </c>
      <c r="B963" s="1">
        <v>44703</v>
      </c>
      <c r="C963" t="s">
        <v>10</v>
      </c>
      <c r="D963" t="s">
        <v>27</v>
      </c>
      <c r="E963" t="s">
        <v>44</v>
      </c>
      <c r="F963">
        <v>-44</v>
      </c>
      <c r="G963" s="3">
        <v>0</v>
      </c>
      <c r="H963" s="3">
        <v>499.57</v>
      </c>
      <c r="I963" t="s">
        <v>10</v>
      </c>
      <c r="J963" t="s">
        <v>15</v>
      </c>
      <c r="K963" s="3">
        <f>IF(TablaDatosEmpresa[[#This Row],[Tipo_Movimiento]] = "Venta", -TablaDatosEmpresa[[#This Row],[Cantidad]] * TablaDatosEmpresa[[#This Row],[Precio_Venta_Unitario]], 0)</f>
        <v>21981.079999999998</v>
      </c>
      <c r="L963" s="3">
        <f>AVERAGEIF(TablaDatosEmpresa[Nombre_Producto],TablaDatosEmpresa[[#This Row],[Nombre_Producto]],TablaDatosEmpresa[Costo_Unitario])</f>
        <v>111.99406451612904</v>
      </c>
      <c r="M963" s="3">
        <f>IF(TablaDatosEmpresa[[#This Row],[Tipo_Movimiento]] = "Venta", -TablaDatosEmpresa[[#This Row],[Cantidad]] * TablaDatosEmpresa[[#This Row],[CosteAdquisicionPromedio]], 0)</f>
        <v>4927.738838709678</v>
      </c>
      <c r="N963" s="3">
        <f>TablaDatosEmpresa[[#This Row],[Ingresos]]-TablaDatosEmpresa[[#This Row],[Coste_Vemta]]</f>
        <v>17053.341161290322</v>
      </c>
    </row>
    <row r="964" spans="1:14" x14ac:dyDescent="0.3">
      <c r="A964">
        <v>964</v>
      </c>
      <c r="B964" s="1">
        <v>44703</v>
      </c>
      <c r="C964" t="s">
        <v>10</v>
      </c>
      <c r="D964" t="s">
        <v>34</v>
      </c>
      <c r="E964" t="s">
        <v>45</v>
      </c>
      <c r="F964">
        <v>-35</v>
      </c>
      <c r="G964" s="3">
        <v>0</v>
      </c>
      <c r="H964" s="3">
        <v>351.92</v>
      </c>
      <c r="I964" t="s">
        <v>10</v>
      </c>
      <c r="J964" t="s">
        <v>35</v>
      </c>
      <c r="K964" s="3">
        <f>IF(TablaDatosEmpresa[[#This Row],[Tipo_Movimiento]] = "Venta", -TablaDatosEmpresa[[#This Row],[Cantidad]] * TablaDatosEmpresa[[#This Row],[Precio_Venta_Unitario]], 0)</f>
        <v>12317.2</v>
      </c>
      <c r="L964" s="3">
        <f>AVERAGEIF(TablaDatosEmpresa[Nombre_Producto],TablaDatosEmpresa[[#This Row],[Nombre_Producto]],TablaDatosEmpresa[Costo_Unitario])</f>
        <v>81.910562499999997</v>
      </c>
      <c r="M964" s="3">
        <f>IF(TablaDatosEmpresa[[#This Row],[Tipo_Movimiento]] = "Venta", -TablaDatosEmpresa[[#This Row],[Cantidad]] * TablaDatosEmpresa[[#This Row],[CosteAdquisicionPromedio]], 0)</f>
        <v>2866.8696875000001</v>
      </c>
      <c r="N964" s="3">
        <f>TablaDatosEmpresa[[#This Row],[Ingresos]]-TablaDatosEmpresa[[#This Row],[Coste_Vemta]]</f>
        <v>9450.3303125000002</v>
      </c>
    </row>
    <row r="965" spans="1:14" x14ac:dyDescent="0.3">
      <c r="A965">
        <v>965</v>
      </c>
      <c r="B965" s="1">
        <v>44703</v>
      </c>
      <c r="C965" t="s">
        <v>10</v>
      </c>
      <c r="D965" t="s">
        <v>19</v>
      </c>
      <c r="E965" t="s">
        <v>20</v>
      </c>
      <c r="F965">
        <v>-48</v>
      </c>
      <c r="G965" s="3">
        <v>0</v>
      </c>
      <c r="H965" s="3">
        <v>298.68</v>
      </c>
      <c r="I965" t="s">
        <v>10</v>
      </c>
      <c r="J965" t="s">
        <v>13</v>
      </c>
      <c r="K965" s="3">
        <f>IF(TablaDatosEmpresa[[#This Row],[Tipo_Movimiento]] = "Venta", -TablaDatosEmpresa[[#This Row],[Cantidad]] * TablaDatosEmpresa[[#This Row],[Precio_Venta_Unitario]], 0)</f>
        <v>14336.64</v>
      </c>
      <c r="L965" s="3">
        <f>AVERAGEIF(TablaDatosEmpresa[Nombre_Producto],TablaDatosEmpresa[[#This Row],[Nombre_Producto]],TablaDatosEmpresa[Costo_Unitario])</f>
        <v>66.956770642201846</v>
      </c>
      <c r="M965" s="3">
        <f>IF(TablaDatosEmpresa[[#This Row],[Tipo_Movimiento]] = "Venta", -TablaDatosEmpresa[[#This Row],[Cantidad]] * TablaDatosEmpresa[[#This Row],[CosteAdquisicionPromedio]], 0)</f>
        <v>3213.9249908256888</v>
      </c>
      <c r="N965" s="3">
        <f>TablaDatosEmpresa[[#This Row],[Ingresos]]-TablaDatosEmpresa[[#This Row],[Coste_Vemta]]</f>
        <v>11122.71500917431</v>
      </c>
    </row>
    <row r="966" spans="1:14" x14ac:dyDescent="0.3">
      <c r="A966">
        <v>966</v>
      </c>
      <c r="B966" s="1">
        <v>44703</v>
      </c>
      <c r="C966" t="s">
        <v>16</v>
      </c>
      <c r="D966" t="s">
        <v>27</v>
      </c>
      <c r="E966" t="s">
        <v>44</v>
      </c>
      <c r="F966">
        <v>65</v>
      </c>
      <c r="G966" s="3">
        <v>251.01</v>
      </c>
      <c r="H966" s="3">
        <v>0</v>
      </c>
      <c r="I966" t="s">
        <v>46</v>
      </c>
      <c r="J966" t="s">
        <v>18</v>
      </c>
      <c r="K966" s="3">
        <f>IF(TablaDatosEmpresa[[#This Row],[Tipo_Movimiento]] = "Venta", -TablaDatosEmpresa[[#This Row],[Cantidad]] * TablaDatosEmpresa[[#This Row],[Precio_Venta_Unitario]], 0)</f>
        <v>0</v>
      </c>
      <c r="L966" s="3">
        <f>AVERAGEIF(TablaDatosEmpresa[Nombre_Producto],TablaDatosEmpresa[[#This Row],[Nombre_Producto]],TablaDatosEmpresa[Costo_Unitario])</f>
        <v>111.99406451612904</v>
      </c>
      <c r="M966" s="3">
        <f>IF(TablaDatosEmpresa[[#This Row],[Tipo_Movimiento]] = "Venta", -TablaDatosEmpresa[[#This Row],[Cantidad]] * TablaDatosEmpresa[[#This Row],[CosteAdquisicionPromedio]], 0)</f>
        <v>0</v>
      </c>
      <c r="N966" s="3">
        <f>TablaDatosEmpresa[[#This Row],[Ingresos]]-TablaDatosEmpresa[[#This Row],[Coste_Vemta]]</f>
        <v>0</v>
      </c>
    </row>
    <row r="967" spans="1:14" x14ac:dyDescent="0.3">
      <c r="A967">
        <v>967</v>
      </c>
      <c r="B967" s="1">
        <v>44703</v>
      </c>
      <c r="C967" t="s">
        <v>24</v>
      </c>
      <c r="D967" t="s">
        <v>34</v>
      </c>
      <c r="E967" t="s">
        <v>45</v>
      </c>
      <c r="F967">
        <v>52</v>
      </c>
      <c r="G967" s="3">
        <v>180.66</v>
      </c>
      <c r="H967" s="3">
        <v>0</v>
      </c>
      <c r="I967" t="s">
        <v>24</v>
      </c>
      <c r="J967" t="s">
        <v>36</v>
      </c>
      <c r="K967" s="3">
        <f>IF(TablaDatosEmpresa[[#This Row],[Tipo_Movimiento]] = "Venta", -TablaDatosEmpresa[[#This Row],[Cantidad]] * TablaDatosEmpresa[[#This Row],[Precio_Venta_Unitario]], 0)</f>
        <v>0</v>
      </c>
      <c r="L967" s="3">
        <f>AVERAGEIF(TablaDatosEmpresa[Nombre_Producto],TablaDatosEmpresa[[#This Row],[Nombre_Producto]],TablaDatosEmpresa[Costo_Unitario])</f>
        <v>81.910562499999997</v>
      </c>
      <c r="M967" s="3">
        <f>IF(TablaDatosEmpresa[[#This Row],[Tipo_Movimiento]] = "Venta", -TablaDatosEmpresa[[#This Row],[Cantidad]] * TablaDatosEmpresa[[#This Row],[CosteAdquisicionPromedio]], 0)</f>
        <v>0</v>
      </c>
      <c r="N967" s="3">
        <f>TablaDatosEmpresa[[#This Row],[Ingresos]]-TablaDatosEmpresa[[#This Row],[Coste_Vemta]]</f>
        <v>0</v>
      </c>
    </row>
    <row r="968" spans="1:14" x14ac:dyDescent="0.3">
      <c r="A968">
        <v>968</v>
      </c>
      <c r="B968" s="1">
        <v>44704</v>
      </c>
      <c r="C968" t="s">
        <v>10</v>
      </c>
      <c r="D968" t="s">
        <v>17</v>
      </c>
      <c r="E968" t="s">
        <v>42</v>
      </c>
      <c r="F968">
        <v>-20</v>
      </c>
      <c r="G968" s="3">
        <v>0</v>
      </c>
      <c r="H968" s="3">
        <v>906.27</v>
      </c>
      <c r="I968" t="s">
        <v>10</v>
      </c>
      <c r="J968" t="s">
        <v>23</v>
      </c>
      <c r="K968" s="3">
        <f>IF(TablaDatosEmpresa[[#This Row],[Tipo_Movimiento]] = "Venta", -TablaDatosEmpresa[[#This Row],[Cantidad]] * TablaDatosEmpresa[[#This Row],[Precio_Venta_Unitario]], 0)</f>
        <v>18125.400000000001</v>
      </c>
      <c r="L968" s="3">
        <f>AVERAGEIF(TablaDatosEmpresa[Nombre_Producto],TablaDatosEmpresa[[#This Row],[Nombre_Producto]],TablaDatosEmpresa[Costo_Unitario])</f>
        <v>206.67616747181975</v>
      </c>
      <c r="M968" s="3">
        <f>IF(TablaDatosEmpresa[[#This Row],[Tipo_Movimiento]] = "Venta", -TablaDatosEmpresa[[#This Row],[Cantidad]] * TablaDatosEmpresa[[#This Row],[CosteAdquisicionPromedio]], 0)</f>
        <v>4133.5233494363947</v>
      </c>
      <c r="N968" s="3">
        <f>TablaDatosEmpresa[[#This Row],[Ingresos]]-TablaDatosEmpresa[[#This Row],[Coste_Vemta]]</f>
        <v>13991.876650563607</v>
      </c>
    </row>
    <row r="969" spans="1:14" x14ac:dyDescent="0.3">
      <c r="A969">
        <v>969</v>
      </c>
      <c r="B969" s="1">
        <v>44704</v>
      </c>
      <c r="C969" t="s">
        <v>10</v>
      </c>
      <c r="D969" t="s">
        <v>29</v>
      </c>
      <c r="E969" t="s">
        <v>30</v>
      </c>
      <c r="F969">
        <v>-50</v>
      </c>
      <c r="G969" s="3">
        <v>0</v>
      </c>
      <c r="H969" s="3">
        <v>79.83</v>
      </c>
      <c r="I969" t="s">
        <v>10</v>
      </c>
      <c r="J969" t="s">
        <v>31</v>
      </c>
      <c r="K969" s="3">
        <f>IF(TablaDatosEmpresa[[#This Row],[Tipo_Movimiento]] = "Venta", -TablaDatosEmpresa[[#This Row],[Cantidad]] * TablaDatosEmpresa[[#This Row],[Precio_Venta_Unitario]], 0)</f>
        <v>3991.5</v>
      </c>
      <c r="L969" s="3">
        <f>AVERAGEIF(TablaDatosEmpresa[Nombre_Producto],TablaDatosEmpresa[[#This Row],[Nombre_Producto]],TablaDatosEmpresa[Costo_Unitario])</f>
        <v>15.49574137931034</v>
      </c>
      <c r="M969" s="3">
        <f>IF(TablaDatosEmpresa[[#This Row],[Tipo_Movimiento]] = "Venta", -TablaDatosEmpresa[[#This Row],[Cantidad]] * TablaDatosEmpresa[[#This Row],[CosteAdquisicionPromedio]], 0)</f>
        <v>774.78706896551705</v>
      </c>
      <c r="N969" s="3">
        <f>TablaDatosEmpresa[[#This Row],[Ingresos]]-TablaDatosEmpresa[[#This Row],[Coste_Vemta]]</f>
        <v>3216.7129310344831</v>
      </c>
    </row>
    <row r="970" spans="1:14" x14ac:dyDescent="0.3">
      <c r="A970">
        <v>970</v>
      </c>
      <c r="B970" s="1">
        <v>44704</v>
      </c>
      <c r="C970" t="s">
        <v>10</v>
      </c>
      <c r="D970" t="s">
        <v>34</v>
      </c>
      <c r="E970" t="s">
        <v>45</v>
      </c>
      <c r="F970">
        <v>-7</v>
      </c>
      <c r="G970" s="3">
        <v>0</v>
      </c>
      <c r="H970" s="3">
        <v>349.67</v>
      </c>
      <c r="I970" t="s">
        <v>10</v>
      </c>
      <c r="J970" t="s">
        <v>13</v>
      </c>
      <c r="K970" s="3">
        <f>IF(TablaDatosEmpresa[[#This Row],[Tipo_Movimiento]] = "Venta", -TablaDatosEmpresa[[#This Row],[Cantidad]] * TablaDatosEmpresa[[#This Row],[Precio_Venta_Unitario]], 0)</f>
        <v>2447.69</v>
      </c>
      <c r="L970" s="3">
        <f>AVERAGEIF(TablaDatosEmpresa[Nombre_Producto],TablaDatosEmpresa[[#This Row],[Nombre_Producto]],TablaDatosEmpresa[Costo_Unitario])</f>
        <v>81.910562499999997</v>
      </c>
      <c r="M970" s="3">
        <f>IF(TablaDatosEmpresa[[#This Row],[Tipo_Movimiento]] = "Venta", -TablaDatosEmpresa[[#This Row],[Cantidad]] * TablaDatosEmpresa[[#This Row],[CosteAdquisicionPromedio]], 0)</f>
        <v>573.37393750000001</v>
      </c>
      <c r="N970" s="3">
        <f>TablaDatosEmpresa[[#This Row],[Ingresos]]-TablaDatosEmpresa[[#This Row],[Coste_Vemta]]</f>
        <v>1874.3160625</v>
      </c>
    </row>
    <row r="971" spans="1:14" x14ac:dyDescent="0.3">
      <c r="A971">
        <v>971</v>
      </c>
      <c r="B971" s="1">
        <v>44704</v>
      </c>
      <c r="C971" t="s">
        <v>10</v>
      </c>
      <c r="D971" t="s">
        <v>34</v>
      </c>
      <c r="E971" t="s">
        <v>45</v>
      </c>
      <c r="F971">
        <v>-27</v>
      </c>
      <c r="G971" s="3">
        <v>0</v>
      </c>
      <c r="H971" s="3">
        <v>351.93</v>
      </c>
      <c r="I971" t="s">
        <v>10</v>
      </c>
      <c r="J971" t="s">
        <v>23</v>
      </c>
      <c r="K971" s="3">
        <f>IF(TablaDatosEmpresa[[#This Row],[Tipo_Movimiento]] = "Venta", -TablaDatosEmpresa[[#This Row],[Cantidad]] * TablaDatosEmpresa[[#This Row],[Precio_Venta_Unitario]], 0)</f>
        <v>9502.11</v>
      </c>
      <c r="L971" s="3">
        <f>AVERAGEIF(TablaDatosEmpresa[Nombre_Producto],TablaDatosEmpresa[[#This Row],[Nombre_Producto]],TablaDatosEmpresa[Costo_Unitario])</f>
        <v>81.910562499999997</v>
      </c>
      <c r="M971" s="3">
        <f>IF(TablaDatosEmpresa[[#This Row],[Tipo_Movimiento]] = "Venta", -TablaDatosEmpresa[[#This Row],[Cantidad]] * TablaDatosEmpresa[[#This Row],[CosteAdquisicionPromedio]], 0)</f>
        <v>2211.5851874999998</v>
      </c>
      <c r="N971" s="3">
        <f>TablaDatosEmpresa[[#This Row],[Ingresos]]-TablaDatosEmpresa[[#This Row],[Coste_Vemta]]</f>
        <v>7290.5248125000007</v>
      </c>
    </row>
    <row r="972" spans="1:14" x14ac:dyDescent="0.3">
      <c r="A972">
        <v>972</v>
      </c>
      <c r="B972" s="1">
        <v>44704</v>
      </c>
      <c r="C972" t="s">
        <v>24</v>
      </c>
      <c r="D972" t="s">
        <v>29</v>
      </c>
      <c r="E972" t="s">
        <v>30</v>
      </c>
      <c r="F972">
        <v>193</v>
      </c>
      <c r="G972" s="3">
        <v>35.65</v>
      </c>
      <c r="H972" s="3">
        <v>0</v>
      </c>
      <c r="I972" t="s">
        <v>24</v>
      </c>
      <c r="J972" t="s">
        <v>36</v>
      </c>
      <c r="K972" s="3">
        <f>IF(TablaDatosEmpresa[[#This Row],[Tipo_Movimiento]] = "Venta", -TablaDatosEmpresa[[#This Row],[Cantidad]] * TablaDatosEmpresa[[#This Row],[Precio_Venta_Unitario]], 0)</f>
        <v>0</v>
      </c>
      <c r="L972" s="3">
        <f>AVERAGEIF(TablaDatosEmpresa[Nombre_Producto],TablaDatosEmpresa[[#This Row],[Nombre_Producto]],TablaDatosEmpresa[Costo_Unitario])</f>
        <v>15.49574137931034</v>
      </c>
      <c r="M972" s="3">
        <f>IF(TablaDatosEmpresa[[#This Row],[Tipo_Movimiento]] = "Venta", -TablaDatosEmpresa[[#This Row],[Cantidad]] * TablaDatosEmpresa[[#This Row],[CosteAdquisicionPromedio]], 0)</f>
        <v>0</v>
      </c>
      <c r="N972" s="3">
        <f>TablaDatosEmpresa[[#This Row],[Ingresos]]-TablaDatosEmpresa[[#This Row],[Coste_Vemta]]</f>
        <v>0</v>
      </c>
    </row>
    <row r="973" spans="1:14" x14ac:dyDescent="0.3">
      <c r="A973">
        <v>973</v>
      </c>
      <c r="B973" s="1">
        <v>44704</v>
      </c>
      <c r="C973" t="s">
        <v>24</v>
      </c>
      <c r="D973" t="s">
        <v>29</v>
      </c>
      <c r="E973" t="s">
        <v>30</v>
      </c>
      <c r="F973">
        <v>101</v>
      </c>
      <c r="G973" s="3">
        <v>36.17</v>
      </c>
      <c r="H973" s="3">
        <v>0</v>
      </c>
      <c r="I973" t="s">
        <v>24</v>
      </c>
      <c r="J973" t="s">
        <v>36</v>
      </c>
      <c r="K973" s="3">
        <f>IF(TablaDatosEmpresa[[#This Row],[Tipo_Movimiento]] = "Venta", -TablaDatosEmpresa[[#This Row],[Cantidad]] * TablaDatosEmpresa[[#This Row],[Precio_Venta_Unitario]], 0)</f>
        <v>0</v>
      </c>
      <c r="L973" s="3">
        <f>AVERAGEIF(TablaDatosEmpresa[Nombre_Producto],TablaDatosEmpresa[[#This Row],[Nombre_Producto]],TablaDatosEmpresa[Costo_Unitario])</f>
        <v>15.49574137931034</v>
      </c>
      <c r="M973" s="3">
        <f>IF(TablaDatosEmpresa[[#This Row],[Tipo_Movimiento]] = "Venta", -TablaDatosEmpresa[[#This Row],[Cantidad]] * TablaDatosEmpresa[[#This Row],[CosteAdquisicionPromedio]], 0)</f>
        <v>0</v>
      </c>
      <c r="N973" s="3">
        <f>TablaDatosEmpresa[[#This Row],[Ingresos]]-TablaDatosEmpresa[[#This Row],[Coste_Vemta]]</f>
        <v>0</v>
      </c>
    </row>
    <row r="974" spans="1:14" x14ac:dyDescent="0.3">
      <c r="A974">
        <v>974</v>
      </c>
      <c r="B974" s="1">
        <v>44704</v>
      </c>
      <c r="C974" t="s">
        <v>24</v>
      </c>
      <c r="D974" t="s">
        <v>14</v>
      </c>
      <c r="E974" t="s">
        <v>41</v>
      </c>
      <c r="F974">
        <v>133</v>
      </c>
      <c r="G974" s="3">
        <v>84.32</v>
      </c>
      <c r="H974" s="3">
        <v>0</v>
      </c>
      <c r="I974" t="s">
        <v>24</v>
      </c>
      <c r="J974" t="s">
        <v>37</v>
      </c>
      <c r="K974" s="3">
        <f>IF(TablaDatosEmpresa[[#This Row],[Tipo_Movimiento]] = "Venta", -TablaDatosEmpresa[[#This Row],[Cantidad]] * TablaDatosEmpresa[[#This Row],[Precio_Venta_Unitario]], 0)</f>
        <v>0</v>
      </c>
      <c r="L974" s="3">
        <f>AVERAGEIF(TablaDatosEmpresa[Nombre_Producto],TablaDatosEmpresa[[#This Row],[Nombre_Producto]],TablaDatosEmpresa[Costo_Unitario])</f>
        <v>38.917210440456756</v>
      </c>
      <c r="M974" s="3">
        <f>IF(TablaDatosEmpresa[[#This Row],[Tipo_Movimiento]] = "Venta", -TablaDatosEmpresa[[#This Row],[Cantidad]] * TablaDatosEmpresa[[#This Row],[CosteAdquisicionPromedio]], 0)</f>
        <v>0</v>
      </c>
      <c r="N974" s="3">
        <f>TablaDatosEmpresa[[#This Row],[Ingresos]]-TablaDatosEmpresa[[#This Row],[Coste_Vemta]]</f>
        <v>0</v>
      </c>
    </row>
    <row r="975" spans="1:14" x14ac:dyDescent="0.3">
      <c r="A975">
        <v>975</v>
      </c>
      <c r="B975" s="1">
        <v>44705</v>
      </c>
      <c r="C975" t="s">
        <v>10</v>
      </c>
      <c r="D975" t="s">
        <v>14</v>
      </c>
      <c r="E975" t="s">
        <v>41</v>
      </c>
      <c r="F975">
        <v>-46</v>
      </c>
      <c r="G975" s="3">
        <v>0</v>
      </c>
      <c r="H975" s="3">
        <v>160.1</v>
      </c>
      <c r="I975" t="s">
        <v>10</v>
      </c>
      <c r="J975" t="s">
        <v>23</v>
      </c>
      <c r="K975" s="3">
        <f>IF(TablaDatosEmpresa[[#This Row],[Tipo_Movimiento]] = "Venta", -TablaDatosEmpresa[[#This Row],[Cantidad]] * TablaDatosEmpresa[[#This Row],[Precio_Venta_Unitario]], 0)</f>
        <v>7364.5999999999995</v>
      </c>
      <c r="L975" s="3">
        <f>AVERAGEIF(TablaDatosEmpresa[Nombre_Producto],TablaDatosEmpresa[[#This Row],[Nombre_Producto]],TablaDatosEmpresa[Costo_Unitario])</f>
        <v>38.917210440456756</v>
      </c>
      <c r="M975" s="3">
        <f>IF(TablaDatosEmpresa[[#This Row],[Tipo_Movimiento]] = "Venta", -TablaDatosEmpresa[[#This Row],[Cantidad]] * TablaDatosEmpresa[[#This Row],[CosteAdquisicionPromedio]], 0)</f>
        <v>1790.1916802610108</v>
      </c>
      <c r="N975" s="3">
        <f>TablaDatosEmpresa[[#This Row],[Ingresos]]-TablaDatosEmpresa[[#This Row],[Coste_Vemta]]</f>
        <v>5574.4083197389882</v>
      </c>
    </row>
    <row r="976" spans="1:14" x14ac:dyDescent="0.3">
      <c r="A976">
        <v>976</v>
      </c>
      <c r="B976" s="1">
        <v>44705</v>
      </c>
      <c r="C976" t="s">
        <v>24</v>
      </c>
      <c r="D976" t="s">
        <v>34</v>
      </c>
      <c r="E976" t="s">
        <v>45</v>
      </c>
      <c r="F976">
        <v>248</v>
      </c>
      <c r="G976" s="3">
        <v>183.35</v>
      </c>
      <c r="H976" s="3">
        <v>0</v>
      </c>
      <c r="I976" t="s">
        <v>24</v>
      </c>
      <c r="J976" t="s">
        <v>28</v>
      </c>
      <c r="K976" s="3">
        <f>IF(TablaDatosEmpresa[[#This Row],[Tipo_Movimiento]] = "Venta", -TablaDatosEmpresa[[#This Row],[Cantidad]] * TablaDatosEmpresa[[#This Row],[Precio_Venta_Unitario]], 0)</f>
        <v>0</v>
      </c>
      <c r="L976" s="3">
        <f>AVERAGEIF(TablaDatosEmpresa[Nombre_Producto],TablaDatosEmpresa[[#This Row],[Nombre_Producto]],TablaDatosEmpresa[Costo_Unitario])</f>
        <v>81.910562499999997</v>
      </c>
      <c r="M976" s="3">
        <f>IF(TablaDatosEmpresa[[#This Row],[Tipo_Movimiento]] = "Venta", -TablaDatosEmpresa[[#This Row],[Cantidad]] * TablaDatosEmpresa[[#This Row],[CosteAdquisicionPromedio]], 0)</f>
        <v>0</v>
      </c>
      <c r="N976" s="3">
        <f>TablaDatosEmpresa[[#This Row],[Ingresos]]-TablaDatosEmpresa[[#This Row],[Coste_Vemta]]</f>
        <v>0</v>
      </c>
    </row>
    <row r="977" spans="1:14" x14ac:dyDescent="0.3">
      <c r="A977">
        <v>977</v>
      </c>
      <c r="B977" s="1">
        <v>44705</v>
      </c>
      <c r="C977" t="s">
        <v>10</v>
      </c>
      <c r="D977" t="s">
        <v>25</v>
      </c>
      <c r="E977" t="s">
        <v>43</v>
      </c>
      <c r="F977">
        <v>-19</v>
      </c>
      <c r="G977" s="3">
        <v>0</v>
      </c>
      <c r="H977" s="3">
        <v>95.16</v>
      </c>
      <c r="I977" t="s">
        <v>10</v>
      </c>
      <c r="J977" t="s">
        <v>35</v>
      </c>
      <c r="K977" s="3">
        <f>IF(TablaDatosEmpresa[[#This Row],[Tipo_Movimiento]] = "Venta", -TablaDatosEmpresa[[#This Row],[Cantidad]] * TablaDatosEmpresa[[#This Row],[Precio_Venta_Unitario]], 0)</f>
        <v>1808.04</v>
      </c>
      <c r="L977" s="3">
        <f>AVERAGEIF(TablaDatosEmpresa[Nombre_Producto],TablaDatosEmpresa[[#This Row],[Nombre_Producto]],TablaDatosEmpresa[Costo_Unitario])</f>
        <v>18.458651685393257</v>
      </c>
      <c r="M977" s="3">
        <f>IF(TablaDatosEmpresa[[#This Row],[Tipo_Movimiento]] = "Venta", -TablaDatosEmpresa[[#This Row],[Cantidad]] * TablaDatosEmpresa[[#This Row],[CosteAdquisicionPromedio]], 0)</f>
        <v>350.71438202247185</v>
      </c>
      <c r="N977" s="3">
        <f>TablaDatosEmpresa[[#This Row],[Ingresos]]-TablaDatosEmpresa[[#This Row],[Coste_Vemta]]</f>
        <v>1457.3256179775281</v>
      </c>
    </row>
    <row r="978" spans="1:14" x14ac:dyDescent="0.3">
      <c r="A978">
        <v>978</v>
      </c>
      <c r="B978" s="1">
        <v>44705</v>
      </c>
      <c r="C978" t="s">
        <v>10</v>
      </c>
      <c r="D978" t="s">
        <v>21</v>
      </c>
      <c r="E978" t="s">
        <v>22</v>
      </c>
      <c r="F978">
        <v>-25</v>
      </c>
      <c r="G978" s="3">
        <v>0</v>
      </c>
      <c r="H978" s="3">
        <v>59.71</v>
      </c>
      <c r="I978" t="s">
        <v>10</v>
      </c>
      <c r="J978" t="s">
        <v>23</v>
      </c>
      <c r="K978" s="3">
        <f>IF(TablaDatosEmpresa[[#This Row],[Tipo_Movimiento]] = "Venta", -TablaDatosEmpresa[[#This Row],[Cantidad]] * TablaDatosEmpresa[[#This Row],[Precio_Venta_Unitario]], 0)</f>
        <v>1492.75</v>
      </c>
      <c r="L978" s="3">
        <f>AVERAGEIF(TablaDatosEmpresa[Nombre_Producto],TablaDatosEmpresa[[#This Row],[Nombre_Producto]],TablaDatosEmpresa[Costo_Unitario])</f>
        <v>10.520482758620702</v>
      </c>
      <c r="M978" s="3">
        <f>IF(TablaDatosEmpresa[[#This Row],[Tipo_Movimiento]] = "Venta", -TablaDatosEmpresa[[#This Row],[Cantidad]] * TablaDatosEmpresa[[#This Row],[CosteAdquisicionPromedio]], 0)</f>
        <v>263.01206896551753</v>
      </c>
      <c r="N978" s="3">
        <f>TablaDatosEmpresa[[#This Row],[Ingresos]]-TablaDatosEmpresa[[#This Row],[Coste_Vemta]]</f>
        <v>1229.7379310344825</v>
      </c>
    </row>
    <row r="979" spans="1:14" x14ac:dyDescent="0.3">
      <c r="A979">
        <v>979</v>
      </c>
      <c r="B979" s="1">
        <v>44705</v>
      </c>
      <c r="C979" t="s">
        <v>10</v>
      </c>
      <c r="D979" t="s">
        <v>32</v>
      </c>
      <c r="E979" t="s">
        <v>33</v>
      </c>
      <c r="F979">
        <v>-47</v>
      </c>
      <c r="G979" s="3">
        <v>0</v>
      </c>
      <c r="H979" s="3">
        <v>221.77</v>
      </c>
      <c r="I979" t="s">
        <v>10</v>
      </c>
      <c r="J979" t="s">
        <v>13</v>
      </c>
      <c r="K979" s="3">
        <f>IF(TablaDatosEmpresa[[#This Row],[Tipo_Movimiento]] = "Venta", -TablaDatosEmpresa[[#This Row],[Cantidad]] * TablaDatosEmpresa[[#This Row],[Precio_Venta_Unitario]], 0)</f>
        <v>10423.19</v>
      </c>
      <c r="L979" s="3">
        <f>AVERAGEIF(TablaDatosEmpresa[Nombre_Producto],TablaDatosEmpresa[[#This Row],[Nombre_Producto]],TablaDatosEmpresa[Costo_Unitario])</f>
        <v>54.214840425531932</v>
      </c>
      <c r="M979" s="3">
        <f>IF(TablaDatosEmpresa[[#This Row],[Tipo_Movimiento]] = "Venta", -TablaDatosEmpresa[[#This Row],[Cantidad]] * TablaDatosEmpresa[[#This Row],[CosteAdquisicionPromedio]], 0)</f>
        <v>2548.0975000000008</v>
      </c>
      <c r="N979" s="3">
        <f>TablaDatosEmpresa[[#This Row],[Ingresos]]-TablaDatosEmpresa[[#This Row],[Coste_Vemta]]</f>
        <v>7875.0924999999997</v>
      </c>
    </row>
    <row r="980" spans="1:14" x14ac:dyDescent="0.3">
      <c r="A980">
        <v>980</v>
      </c>
      <c r="B980" s="1">
        <v>44705</v>
      </c>
      <c r="C980" t="s">
        <v>16</v>
      </c>
      <c r="D980" t="s">
        <v>19</v>
      </c>
      <c r="E980" t="s">
        <v>20</v>
      </c>
      <c r="F980">
        <v>98</v>
      </c>
      <c r="G980" s="3">
        <v>148.69999999999999</v>
      </c>
      <c r="H980" s="3">
        <v>0</v>
      </c>
      <c r="I980" t="s">
        <v>46</v>
      </c>
      <c r="J980" t="s">
        <v>18</v>
      </c>
      <c r="K980" s="3">
        <f>IF(TablaDatosEmpresa[[#This Row],[Tipo_Movimiento]] = "Venta", -TablaDatosEmpresa[[#This Row],[Cantidad]] * TablaDatosEmpresa[[#This Row],[Precio_Venta_Unitario]], 0)</f>
        <v>0</v>
      </c>
      <c r="L980" s="3">
        <f>AVERAGEIF(TablaDatosEmpresa[Nombre_Producto],TablaDatosEmpresa[[#This Row],[Nombre_Producto]],TablaDatosEmpresa[Costo_Unitario])</f>
        <v>66.956770642201846</v>
      </c>
      <c r="M980" s="3">
        <f>IF(TablaDatosEmpresa[[#This Row],[Tipo_Movimiento]] = "Venta", -TablaDatosEmpresa[[#This Row],[Cantidad]] * TablaDatosEmpresa[[#This Row],[CosteAdquisicionPromedio]], 0)</f>
        <v>0</v>
      </c>
      <c r="N980" s="3">
        <f>TablaDatosEmpresa[[#This Row],[Ingresos]]-TablaDatosEmpresa[[#This Row],[Coste_Vemta]]</f>
        <v>0</v>
      </c>
    </row>
    <row r="981" spans="1:14" x14ac:dyDescent="0.3">
      <c r="A981">
        <v>981</v>
      </c>
      <c r="B981" s="1">
        <v>44705</v>
      </c>
      <c r="C981" t="s">
        <v>10</v>
      </c>
      <c r="D981" t="s">
        <v>29</v>
      </c>
      <c r="E981" t="s">
        <v>30</v>
      </c>
      <c r="F981">
        <v>-26</v>
      </c>
      <c r="G981" s="3">
        <v>0</v>
      </c>
      <c r="H981" s="3">
        <v>79.84</v>
      </c>
      <c r="I981" t="s">
        <v>10</v>
      </c>
      <c r="J981" t="s">
        <v>31</v>
      </c>
      <c r="K981" s="3">
        <f>IF(TablaDatosEmpresa[[#This Row],[Tipo_Movimiento]] = "Venta", -TablaDatosEmpresa[[#This Row],[Cantidad]] * TablaDatosEmpresa[[#This Row],[Precio_Venta_Unitario]], 0)</f>
        <v>2075.84</v>
      </c>
      <c r="L981" s="3">
        <f>AVERAGEIF(TablaDatosEmpresa[Nombre_Producto],TablaDatosEmpresa[[#This Row],[Nombre_Producto]],TablaDatosEmpresa[Costo_Unitario])</f>
        <v>15.49574137931034</v>
      </c>
      <c r="M981" s="3">
        <f>IF(TablaDatosEmpresa[[#This Row],[Tipo_Movimiento]] = "Venta", -TablaDatosEmpresa[[#This Row],[Cantidad]] * TablaDatosEmpresa[[#This Row],[CosteAdquisicionPromedio]], 0)</f>
        <v>402.88927586206887</v>
      </c>
      <c r="N981" s="3">
        <f>TablaDatosEmpresa[[#This Row],[Ingresos]]-TablaDatosEmpresa[[#This Row],[Coste_Vemta]]</f>
        <v>1672.9507241379313</v>
      </c>
    </row>
    <row r="982" spans="1:14" x14ac:dyDescent="0.3">
      <c r="A982">
        <v>982</v>
      </c>
      <c r="B982" s="1">
        <v>44706</v>
      </c>
      <c r="C982" t="s">
        <v>10</v>
      </c>
      <c r="D982" t="s">
        <v>17</v>
      </c>
      <c r="E982" t="s">
        <v>42</v>
      </c>
      <c r="F982">
        <v>-11</v>
      </c>
      <c r="G982" s="3">
        <v>0</v>
      </c>
      <c r="H982" s="3">
        <v>901.36</v>
      </c>
      <c r="I982" t="s">
        <v>10</v>
      </c>
      <c r="J982" t="s">
        <v>31</v>
      </c>
      <c r="K982" s="3">
        <f>IF(TablaDatosEmpresa[[#This Row],[Tipo_Movimiento]] = "Venta", -TablaDatosEmpresa[[#This Row],[Cantidad]] * TablaDatosEmpresa[[#This Row],[Precio_Venta_Unitario]], 0)</f>
        <v>9914.9600000000009</v>
      </c>
      <c r="L982" s="3">
        <f>AVERAGEIF(TablaDatosEmpresa[Nombre_Producto],TablaDatosEmpresa[[#This Row],[Nombre_Producto]],TablaDatosEmpresa[Costo_Unitario])</f>
        <v>206.67616747181975</v>
      </c>
      <c r="M982" s="3">
        <f>IF(TablaDatosEmpresa[[#This Row],[Tipo_Movimiento]] = "Venta", -TablaDatosEmpresa[[#This Row],[Cantidad]] * TablaDatosEmpresa[[#This Row],[CosteAdquisicionPromedio]], 0)</f>
        <v>2273.4378421900174</v>
      </c>
      <c r="N982" s="3">
        <f>TablaDatosEmpresa[[#This Row],[Ingresos]]-TablaDatosEmpresa[[#This Row],[Coste_Vemta]]</f>
        <v>7641.5221578099836</v>
      </c>
    </row>
    <row r="983" spans="1:14" x14ac:dyDescent="0.3">
      <c r="A983">
        <v>983</v>
      </c>
      <c r="B983" s="1">
        <v>44706</v>
      </c>
      <c r="C983" t="s">
        <v>24</v>
      </c>
      <c r="D983" t="s">
        <v>11</v>
      </c>
      <c r="E983" t="s">
        <v>12</v>
      </c>
      <c r="F983">
        <v>242</v>
      </c>
      <c r="G983" s="3">
        <v>64.13</v>
      </c>
      <c r="H983" s="3">
        <v>0</v>
      </c>
      <c r="I983" t="s">
        <v>24</v>
      </c>
      <c r="J983" t="s">
        <v>28</v>
      </c>
      <c r="K983" s="3">
        <f>IF(TablaDatosEmpresa[[#This Row],[Tipo_Movimiento]] = "Venta", -TablaDatosEmpresa[[#This Row],[Cantidad]] * TablaDatosEmpresa[[#This Row],[Precio_Venta_Unitario]], 0)</f>
        <v>0</v>
      </c>
      <c r="L983" s="3">
        <f>AVERAGEIF(TablaDatosEmpresa[Nombre_Producto],TablaDatosEmpresa[[#This Row],[Nombre_Producto]],TablaDatosEmpresa[Costo_Unitario])</f>
        <v>28.701865793780652</v>
      </c>
      <c r="M983" s="3">
        <f>IF(TablaDatosEmpresa[[#This Row],[Tipo_Movimiento]] = "Venta", -TablaDatosEmpresa[[#This Row],[Cantidad]] * TablaDatosEmpresa[[#This Row],[CosteAdquisicionPromedio]], 0)</f>
        <v>0</v>
      </c>
      <c r="N983" s="3">
        <f>TablaDatosEmpresa[[#This Row],[Ingresos]]-TablaDatosEmpresa[[#This Row],[Coste_Vemta]]</f>
        <v>0</v>
      </c>
    </row>
    <row r="984" spans="1:14" x14ac:dyDescent="0.3">
      <c r="A984">
        <v>984</v>
      </c>
      <c r="B984" s="1">
        <v>44706</v>
      </c>
      <c r="C984" t="s">
        <v>10</v>
      </c>
      <c r="D984" t="s">
        <v>11</v>
      </c>
      <c r="E984" t="s">
        <v>12</v>
      </c>
      <c r="F984">
        <v>-33</v>
      </c>
      <c r="G984" s="3">
        <v>0</v>
      </c>
      <c r="H984" s="3">
        <v>129.79</v>
      </c>
      <c r="I984" t="s">
        <v>10</v>
      </c>
      <c r="J984" t="s">
        <v>23</v>
      </c>
      <c r="K984" s="3">
        <f>IF(TablaDatosEmpresa[[#This Row],[Tipo_Movimiento]] = "Venta", -TablaDatosEmpresa[[#This Row],[Cantidad]] * TablaDatosEmpresa[[#This Row],[Precio_Venta_Unitario]], 0)</f>
        <v>4283.07</v>
      </c>
      <c r="L984" s="3">
        <f>AVERAGEIF(TablaDatosEmpresa[Nombre_Producto],TablaDatosEmpresa[[#This Row],[Nombre_Producto]],TablaDatosEmpresa[Costo_Unitario])</f>
        <v>28.701865793780652</v>
      </c>
      <c r="M984" s="3">
        <f>IF(TablaDatosEmpresa[[#This Row],[Tipo_Movimiento]] = "Venta", -TablaDatosEmpresa[[#This Row],[Cantidad]] * TablaDatosEmpresa[[#This Row],[CosteAdquisicionPromedio]], 0)</f>
        <v>947.16157119476145</v>
      </c>
      <c r="N984" s="3">
        <f>TablaDatosEmpresa[[#This Row],[Ingresos]]-TablaDatosEmpresa[[#This Row],[Coste_Vemta]]</f>
        <v>3335.9084288052381</v>
      </c>
    </row>
    <row r="985" spans="1:14" x14ac:dyDescent="0.3">
      <c r="A985">
        <v>985</v>
      </c>
      <c r="B985" s="1">
        <v>44706</v>
      </c>
      <c r="C985" t="s">
        <v>10</v>
      </c>
      <c r="D985" t="s">
        <v>32</v>
      </c>
      <c r="E985" t="s">
        <v>33</v>
      </c>
      <c r="F985">
        <v>-27</v>
      </c>
      <c r="G985" s="3">
        <v>0</v>
      </c>
      <c r="H985" s="3">
        <v>220.5</v>
      </c>
      <c r="I985" t="s">
        <v>10</v>
      </c>
      <c r="J985" t="s">
        <v>23</v>
      </c>
      <c r="K985" s="3">
        <f>IF(TablaDatosEmpresa[[#This Row],[Tipo_Movimiento]] = "Venta", -TablaDatosEmpresa[[#This Row],[Cantidad]] * TablaDatosEmpresa[[#This Row],[Precio_Venta_Unitario]], 0)</f>
        <v>5953.5</v>
      </c>
      <c r="L985" s="3">
        <f>AVERAGEIF(TablaDatosEmpresa[Nombre_Producto],TablaDatosEmpresa[[#This Row],[Nombre_Producto]],TablaDatosEmpresa[Costo_Unitario])</f>
        <v>54.214840425531932</v>
      </c>
      <c r="M985" s="3">
        <f>IF(TablaDatosEmpresa[[#This Row],[Tipo_Movimiento]] = "Venta", -TablaDatosEmpresa[[#This Row],[Cantidad]] * TablaDatosEmpresa[[#This Row],[CosteAdquisicionPromedio]], 0)</f>
        <v>1463.8006914893622</v>
      </c>
      <c r="N985" s="3">
        <f>TablaDatosEmpresa[[#This Row],[Ingresos]]-TablaDatosEmpresa[[#This Row],[Coste_Vemta]]</f>
        <v>4489.6993085106378</v>
      </c>
    </row>
    <row r="986" spans="1:14" x14ac:dyDescent="0.3">
      <c r="A986">
        <v>986</v>
      </c>
      <c r="B986" s="1">
        <v>44706</v>
      </c>
      <c r="C986" t="s">
        <v>16</v>
      </c>
      <c r="D986" t="s">
        <v>17</v>
      </c>
      <c r="E986" t="s">
        <v>42</v>
      </c>
      <c r="F986">
        <v>42</v>
      </c>
      <c r="G986" s="3">
        <v>459.45</v>
      </c>
      <c r="H986" s="3">
        <v>0</v>
      </c>
      <c r="I986" t="s">
        <v>46</v>
      </c>
      <c r="J986" t="s">
        <v>18</v>
      </c>
      <c r="K986" s="3">
        <f>IF(TablaDatosEmpresa[[#This Row],[Tipo_Movimiento]] = "Venta", -TablaDatosEmpresa[[#This Row],[Cantidad]] * TablaDatosEmpresa[[#This Row],[Precio_Venta_Unitario]], 0)</f>
        <v>0</v>
      </c>
      <c r="L986" s="3">
        <f>AVERAGEIF(TablaDatosEmpresa[Nombre_Producto],TablaDatosEmpresa[[#This Row],[Nombre_Producto]],TablaDatosEmpresa[Costo_Unitario])</f>
        <v>206.67616747181975</v>
      </c>
      <c r="M986" s="3">
        <f>IF(TablaDatosEmpresa[[#This Row],[Tipo_Movimiento]] = "Venta", -TablaDatosEmpresa[[#This Row],[Cantidad]] * TablaDatosEmpresa[[#This Row],[CosteAdquisicionPromedio]], 0)</f>
        <v>0</v>
      </c>
      <c r="N986" s="3">
        <f>TablaDatosEmpresa[[#This Row],[Ingresos]]-TablaDatosEmpresa[[#This Row],[Coste_Vemta]]</f>
        <v>0</v>
      </c>
    </row>
    <row r="987" spans="1:14" x14ac:dyDescent="0.3">
      <c r="A987">
        <v>987</v>
      </c>
      <c r="B987" s="1">
        <v>44706</v>
      </c>
      <c r="C987" t="s">
        <v>10</v>
      </c>
      <c r="D987" t="s">
        <v>27</v>
      </c>
      <c r="E987" t="s">
        <v>44</v>
      </c>
      <c r="F987">
        <v>-23</v>
      </c>
      <c r="G987" s="3">
        <v>0</v>
      </c>
      <c r="H987" s="3">
        <v>499.72</v>
      </c>
      <c r="I987" t="s">
        <v>10</v>
      </c>
      <c r="J987" t="s">
        <v>13</v>
      </c>
      <c r="K987" s="3">
        <f>IF(TablaDatosEmpresa[[#This Row],[Tipo_Movimiento]] = "Venta", -TablaDatosEmpresa[[#This Row],[Cantidad]] * TablaDatosEmpresa[[#This Row],[Precio_Venta_Unitario]], 0)</f>
        <v>11493.560000000001</v>
      </c>
      <c r="L987" s="3">
        <f>AVERAGEIF(TablaDatosEmpresa[Nombre_Producto],TablaDatosEmpresa[[#This Row],[Nombre_Producto]],TablaDatosEmpresa[Costo_Unitario])</f>
        <v>111.99406451612904</v>
      </c>
      <c r="M987" s="3">
        <f>IF(TablaDatosEmpresa[[#This Row],[Tipo_Movimiento]] = "Venta", -TablaDatosEmpresa[[#This Row],[Cantidad]] * TablaDatosEmpresa[[#This Row],[CosteAdquisicionPromedio]], 0)</f>
        <v>2575.8634838709681</v>
      </c>
      <c r="N987" s="3">
        <f>TablaDatosEmpresa[[#This Row],[Ingresos]]-TablaDatosEmpresa[[#This Row],[Coste_Vemta]]</f>
        <v>8917.6965161290336</v>
      </c>
    </row>
    <row r="988" spans="1:14" x14ac:dyDescent="0.3">
      <c r="A988">
        <v>988</v>
      </c>
      <c r="B988" s="1">
        <v>44706</v>
      </c>
      <c r="C988" t="s">
        <v>24</v>
      </c>
      <c r="D988" t="s">
        <v>21</v>
      </c>
      <c r="E988" t="s">
        <v>22</v>
      </c>
      <c r="F988">
        <v>273</v>
      </c>
      <c r="G988" s="3">
        <v>24.97</v>
      </c>
      <c r="H988" s="3">
        <v>0</v>
      </c>
      <c r="I988" t="s">
        <v>24</v>
      </c>
      <c r="J988" t="s">
        <v>36</v>
      </c>
      <c r="K988" s="3">
        <f>IF(TablaDatosEmpresa[[#This Row],[Tipo_Movimiento]] = "Venta", -TablaDatosEmpresa[[#This Row],[Cantidad]] * TablaDatosEmpresa[[#This Row],[Precio_Venta_Unitario]], 0)</f>
        <v>0</v>
      </c>
      <c r="L988" s="3">
        <f>AVERAGEIF(TablaDatosEmpresa[Nombre_Producto],TablaDatosEmpresa[[#This Row],[Nombre_Producto]],TablaDatosEmpresa[Costo_Unitario])</f>
        <v>10.520482758620702</v>
      </c>
      <c r="M988" s="3">
        <f>IF(TablaDatosEmpresa[[#This Row],[Tipo_Movimiento]] = "Venta", -TablaDatosEmpresa[[#This Row],[Cantidad]] * TablaDatosEmpresa[[#This Row],[CosteAdquisicionPromedio]], 0)</f>
        <v>0</v>
      </c>
      <c r="N988" s="3">
        <f>TablaDatosEmpresa[[#This Row],[Ingresos]]-TablaDatosEmpresa[[#This Row],[Coste_Vemta]]</f>
        <v>0</v>
      </c>
    </row>
    <row r="989" spans="1:14" x14ac:dyDescent="0.3">
      <c r="A989">
        <v>989</v>
      </c>
      <c r="B989" s="1">
        <v>44707</v>
      </c>
      <c r="C989" t="s">
        <v>24</v>
      </c>
      <c r="D989" t="s">
        <v>29</v>
      </c>
      <c r="E989" t="s">
        <v>30</v>
      </c>
      <c r="F989">
        <v>55</v>
      </c>
      <c r="G989" s="3">
        <v>36.35</v>
      </c>
      <c r="H989" s="3">
        <v>0</v>
      </c>
      <c r="I989" t="s">
        <v>24</v>
      </c>
      <c r="J989" t="s">
        <v>36</v>
      </c>
      <c r="K989" s="3">
        <f>IF(TablaDatosEmpresa[[#This Row],[Tipo_Movimiento]] = "Venta", -TablaDatosEmpresa[[#This Row],[Cantidad]] * TablaDatosEmpresa[[#This Row],[Precio_Venta_Unitario]], 0)</f>
        <v>0</v>
      </c>
      <c r="L989" s="3">
        <f>AVERAGEIF(TablaDatosEmpresa[Nombre_Producto],TablaDatosEmpresa[[#This Row],[Nombre_Producto]],TablaDatosEmpresa[Costo_Unitario])</f>
        <v>15.49574137931034</v>
      </c>
      <c r="M989" s="3">
        <f>IF(TablaDatosEmpresa[[#This Row],[Tipo_Movimiento]] = "Venta", -TablaDatosEmpresa[[#This Row],[Cantidad]] * TablaDatosEmpresa[[#This Row],[CosteAdquisicionPromedio]], 0)</f>
        <v>0</v>
      </c>
      <c r="N989" s="3">
        <f>TablaDatosEmpresa[[#This Row],[Ingresos]]-TablaDatosEmpresa[[#This Row],[Coste_Vemta]]</f>
        <v>0</v>
      </c>
    </row>
    <row r="990" spans="1:14" x14ac:dyDescent="0.3">
      <c r="A990">
        <v>990</v>
      </c>
      <c r="B990" s="1">
        <v>44707</v>
      </c>
      <c r="C990" t="s">
        <v>10</v>
      </c>
      <c r="D990" t="s">
        <v>19</v>
      </c>
      <c r="E990" t="s">
        <v>20</v>
      </c>
      <c r="F990">
        <v>-36</v>
      </c>
      <c r="G990" s="3">
        <v>0</v>
      </c>
      <c r="H990" s="3">
        <v>299.07</v>
      </c>
      <c r="I990" t="s">
        <v>10</v>
      </c>
      <c r="J990" t="s">
        <v>23</v>
      </c>
      <c r="K990" s="3">
        <f>IF(TablaDatosEmpresa[[#This Row],[Tipo_Movimiento]] = "Venta", -TablaDatosEmpresa[[#This Row],[Cantidad]] * TablaDatosEmpresa[[#This Row],[Precio_Venta_Unitario]], 0)</f>
        <v>10766.52</v>
      </c>
      <c r="L990" s="3">
        <f>AVERAGEIF(TablaDatosEmpresa[Nombre_Producto],TablaDatosEmpresa[[#This Row],[Nombre_Producto]],TablaDatosEmpresa[Costo_Unitario])</f>
        <v>66.956770642201846</v>
      </c>
      <c r="M990" s="3">
        <f>IF(TablaDatosEmpresa[[#This Row],[Tipo_Movimiento]] = "Venta", -TablaDatosEmpresa[[#This Row],[Cantidad]] * TablaDatosEmpresa[[#This Row],[CosteAdquisicionPromedio]], 0)</f>
        <v>2410.4437431192664</v>
      </c>
      <c r="N990" s="3">
        <f>TablaDatosEmpresa[[#This Row],[Ingresos]]-TablaDatosEmpresa[[#This Row],[Coste_Vemta]]</f>
        <v>8356.0762568807331</v>
      </c>
    </row>
    <row r="991" spans="1:14" x14ac:dyDescent="0.3">
      <c r="A991">
        <v>991</v>
      </c>
      <c r="B991" s="1">
        <v>44707</v>
      </c>
      <c r="C991" t="s">
        <v>24</v>
      </c>
      <c r="D991" t="s">
        <v>11</v>
      </c>
      <c r="E991" t="s">
        <v>12</v>
      </c>
      <c r="F991">
        <v>234</v>
      </c>
      <c r="G991" s="3">
        <v>65.14</v>
      </c>
      <c r="H991" s="3">
        <v>0</v>
      </c>
      <c r="I991" t="s">
        <v>24</v>
      </c>
      <c r="J991" t="s">
        <v>37</v>
      </c>
      <c r="K991" s="3">
        <f>IF(TablaDatosEmpresa[[#This Row],[Tipo_Movimiento]] = "Venta", -TablaDatosEmpresa[[#This Row],[Cantidad]] * TablaDatosEmpresa[[#This Row],[Precio_Venta_Unitario]], 0)</f>
        <v>0</v>
      </c>
      <c r="L991" s="3">
        <f>AVERAGEIF(TablaDatosEmpresa[Nombre_Producto],TablaDatosEmpresa[[#This Row],[Nombre_Producto]],TablaDatosEmpresa[Costo_Unitario])</f>
        <v>28.701865793780652</v>
      </c>
      <c r="M991" s="3">
        <f>IF(TablaDatosEmpresa[[#This Row],[Tipo_Movimiento]] = "Venta", -TablaDatosEmpresa[[#This Row],[Cantidad]] * TablaDatosEmpresa[[#This Row],[CosteAdquisicionPromedio]], 0)</f>
        <v>0</v>
      </c>
      <c r="N991" s="3">
        <f>TablaDatosEmpresa[[#This Row],[Ingresos]]-TablaDatosEmpresa[[#This Row],[Coste_Vemta]]</f>
        <v>0</v>
      </c>
    </row>
    <row r="992" spans="1:14" x14ac:dyDescent="0.3">
      <c r="A992">
        <v>992</v>
      </c>
      <c r="B992" s="1">
        <v>44707</v>
      </c>
      <c r="C992" t="s">
        <v>10</v>
      </c>
      <c r="D992" t="s">
        <v>27</v>
      </c>
      <c r="E992" t="s">
        <v>44</v>
      </c>
      <c r="F992">
        <v>-47</v>
      </c>
      <c r="G992" s="3">
        <v>0</v>
      </c>
      <c r="H992" s="3">
        <v>497.68</v>
      </c>
      <c r="I992" t="s">
        <v>10</v>
      </c>
      <c r="J992" t="s">
        <v>15</v>
      </c>
      <c r="K992" s="3">
        <f>IF(TablaDatosEmpresa[[#This Row],[Tipo_Movimiento]] = "Venta", -TablaDatosEmpresa[[#This Row],[Cantidad]] * TablaDatosEmpresa[[#This Row],[Precio_Venta_Unitario]], 0)</f>
        <v>23390.959999999999</v>
      </c>
      <c r="L992" s="3">
        <f>AVERAGEIF(TablaDatosEmpresa[Nombre_Producto],TablaDatosEmpresa[[#This Row],[Nombre_Producto]],TablaDatosEmpresa[Costo_Unitario])</f>
        <v>111.99406451612904</v>
      </c>
      <c r="M992" s="3">
        <f>IF(TablaDatosEmpresa[[#This Row],[Tipo_Movimiento]] = "Venta", -TablaDatosEmpresa[[#This Row],[Cantidad]] * TablaDatosEmpresa[[#This Row],[CosteAdquisicionPromedio]], 0)</f>
        <v>5263.721032258065</v>
      </c>
      <c r="N992" s="3">
        <f>TablaDatosEmpresa[[#This Row],[Ingresos]]-TablaDatosEmpresa[[#This Row],[Coste_Vemta]]</f>
        <v>18127.238967741934</v>
      </c>
    </row>
    <row r="993" spans="1:14" x14ac:dyDescent="0.3">
      <c r="A993">
        <v>993</v>
      </c>
      <c r="B993" s="1">
        <v>44707</v>
      </c>
      <c r="C993" t="s">
        <v>10</v>
      </c>
      <c r="D993" t="s">
        <v>17</v>
      </c>
      <c r="E993" t="s">
        <v>42</v>
      </c>
      <c r="F993">
        <v>-11</v>
      </c>
      <c r="G993" s="3">
        <v>0</v>
      </c>
      <c r="H993" s="3">
        <v>904.11</v>
      </c>
      <c r="I993" t="s">
        <v>10</v>
      </c>
      <c r="J993" t="s">
        <v>15</v>
      </c>
      <c r="K993" s="3">
        <f>IF(TablaDatosEmpresa[[#This Row],[Tipo_Movimiento]] = "Venta", -TablaDatosEmpresa[[#This Row],[Cantidad]] * TablaDatosEmpresa[[#This Row],[Precio_Venta_Unitario]], 0)</f>
        <v>9945.2100000000009</v>
      </c>
      <c r="L993" s="3">
        <f>AVERAGEIF(TablaDatosEmpresa[Nombre_Producto],TablaDatosEmpresa[[#This Row],[Nombre_Producto]],TablaDatosEmpresa[Costo_Unitario])</f>
        <v>206.67616747181975</v>
      </c>
      <c r="M993" s="3">
        <f>IF(TablaDatosEmpresa[[#This Row],[Tipo_Movimiento]] = "Venta", -TablaDatosEmpresa[[#This Row],[Cantidad]] * TablaDatosEmpresa[[#This Row],[CosteAdquisicionPromedio]], 0)</f>
        <v>2273.4378421900174</v>
      </c>
      <c r="N993" s="3">
        <f>TablaDatosEmpresa[[#This Row],[Ingresos]]-TablaDatosEmpresa[[#This Row],[Coste_Vemta]]</f>
        <v>7671.7721578099836</v>
      </c>
    </row>
    <row r="994" spans="1:14" x14ac:dyDescent="0.3">
      <c r="A994">
        <v>994</v>
      </c>
      <c r="B994" s="1">
        <v>44707</v>
      </c>
      <c r="C994" t="s">
        <v>10</v>
      </c>
      <c r="D994" t="s">
        <v>27</v>
      </c>
      <c r="E994" t="s">
        <v>44</v>
      </c>
      <c r="F994">
        <v>-38</v>
      </c>
      <c r="G994" s="3">
        <v>0</v>
      </c>
      <c r="H994" s="3">
        <v>499.68</v>
      </c>
      <c r="I994" t="s">
        <v>10</v>
      </c>
      <c r="J994" t="s">
        <v>35</v>
      </c>
      <c r="K994" s="3">
        <f>IF(TablaDatosEmpresa[[#This Row],[Tipo_Movimiento]] = "Venta", -TablaDatosEmpresa[[#This Row],[Cantidad]] * TablaDatosEmpresa[[#This Row],[Precio_Venta_Unitario]], 0)</f>
        <v>18987.84</v>
      </c>
      <c r="L994" s="3">
        <f>AVERAGEIF(TablaDatosEmpresa[Nombre_Producto],TablaDatosEmpresa[[#This Row],[Nombre_Producto]],TablaDatosEmpresa[Costo_Unitario])</f>
        <v>111.99406451612904</v>
      </c>
      <c r="M994" s="3">
        <f>IF(TablaDatosEmpresa[[#This Row],[Tipo_Movimiento]] = "Venta", -TablaDatosEmpresa[[#This Row],[Cantidad]] * TablaDatosEmpresa[[#This Row],[CosteAdquisicionPromedio]], 0)</f>
        <v>4255.7744516129032</v>
      </c>
      <c r="N994" s="3">
        <f>TablaDatosEmpresa[[#This Row],[Ingresos]]-TablaDatosEmpresa[[#This Row],[Coste_Vemta]]</f>
        <v>14732.065548387098</v>
      </c>
    </row>
    <row r="995" spans="1:14" x14ac:dyDescent="0.3">
      <c r="A995">
        <v>995</v>
      </c>
      <c r="B995" s="1">
        <v>44707</v>
      </c>
      <c r="C995" t="s">
        <v>24</v>
      </c>
      <c r="D995" t="s">
        <v>11</v>
      </c>
      <c r="E995" t="s">
        <v>12</v>
      </c>
      <c r="F995">
        <v>153</v>
      </c>
      <c r="G995" s="3">
        <v>64.88</v>
      </c>
      <c r="H995" s="3">
        <v>0</v>
      </c>
      <c r="I995" t="s">
        <v>24</v>
      </c>
      <c r="J995" t="s">
        <v>36</v>
      </c>
      <c r="K995" s="3">
        <f>IF(TablaDatosEmpresa[[#This Row],[Tipo_Movimiento]] = "Venta", -TablaDatosEmpresa[[#This Row],[Cantidad]] * TablaDatosEmpresa[[#This Row],[Precio_Venta_Unitario]], 0)</f>
        <v>0</v>
      </c>
      <c r="L995" s="3">
        <f>AVERAGEIF(TablaDatosEmpresa[Nombre_Producto],TablaDatosEmpresa[[#This Row],[Nombre_Producto]],TablaDatosEmpresa[Costo_Unitario])</f>
        <v>28.701865793780652</v>
      </c>
      <c r="M995" s="3">
        <f>IF(TablaDatosEmpresa[[#This Row],[Tipo_Movimiento]] = "Venta", -TablaDatosEmpresa[[#This Row],[Cantidad]] * TablaDatosEmpresa[[#This Row],[CosteAdquisicionPromedio]], 0)</f>
        <v>0</v>
      </c>
      <c r="N995" s="3">
        <f>TablaDatosEmpresa[[#This Row],[Ingresos]]-TablaDatosEmpresa[[#This Row],[Coste_Vemta]]</f>
        <v>0</v>
      </c>
    </row>
    <row r="996" spans="1:14" x14ac:dyDescent="0.3">
      <c r="A996">
        <v>996</v>
      </c>
      <c r="B996" s="1">
        <v>44708</v>
      </c>
      <c r="C996" t="s">
        <v>24</v>
      </c>
      <c r="D996" t="s">
        <v>21</v>
      </c>
      <c r="E996" t="s">
        <v>22</v>
      </c>
      <c r="F996">
        <v>154</v>
      </c>
      <c r="G996" s="3">
        <v>25.29</v>
      </c>
      <c r="H996" s="3">
        <v>0</v>
      </c>
      <c r="I996" t="s">
        <v>24</v>
      </c>
      <c r="J996" t="s">
        <v>36</v>
      </c>
      <c r="K996" s="3">
        <f>IF(TablaDatosEmpresa[[#This Row],[Tipo_Movimiento]] = "Venta", -TablaDatosEmpresa[[#This Row],[Cantidad]] * TablaDatosEmpresa[[#This Row],[Precio_Venta_Unitario]], 0)</f>
        <v>0</v>
      </c>
      <c r="L996" s="3">
        <f>AVERAGEIF(TablaDatosEmpresa[Nombre_Producto],TablaDatosEmpresa[[#This Row],[Nombre_Producto]],TablaDatosEmpresa[Costo_Unitario])</f>
        <v>10.520482758620702</v>
      </c>
      <c r="M996" s="3">
        <f>IF(TablaDatosEmpresa[[#This Row],[Tipo_Movimiento]] = "Venta", -TablaDatosEmpresa[[#This Row],[Cantidad]] * TablaDatosEmpresa[[#This Row],[CosteAdquisicionPromedio]], 0)</f>
        <v>0</v>
      </c>
      <c r="N996" s="3">
        <f>TablaDatosEmpresa[[#This Row],[Ingresos]]-TablaDatosEmpresa[[#This Row],[Coste_Vemta]]</f>
        <v>0</v>
      </c>
    </row>
    <row r="997" spans="1:14" x14ac:dyDescent="0.3">
      <c r="A997">
        <v>997</v>
      </c>
      <c r="B997" s="1">
        <v>44708</v>
      </c>
      <c r="C997" t="s">
        <v>10</v>
      </c>
      <c r="D997" t="s">
        <v>27</v>
      </c>
      <c r="E997" t="s">
        <v>44</v>
      </c>
      <c r="F997">
        <v>-50</v>
      </c>
      <c r="G997" s="3">
        <v>0</v>
      </c>
      <c r="H997" s="3">
        <v>503.17</v>
      </c>
      <c r="I997" t="s">
        <v>10</v>
      </c>
      <c r="J997" t="s">
        <v>31</v>
      </c>
      <c r="K997" s="3">
        <f>IF(TablaDatosEmpresa[[#This Row],[Tipo_Movimiento]] = "Venta", -TablaDatosEmpresa[[#This Row],[Cantidad]] * TablaDatosEmpresa[[#This Row],[Precio_Venta_Unitario]], 0)</f>
        <v>25158.5</v>
      </c>
      <c r="L997" s="3">
        <f>AVERAGEIF(TablaDatosEmpresa[Nombre_Producto],TablaDatosEmpresa[[#This Row],[Nombre_Producto]],TablaDatosEmpresa[Costo_Unitario])</f>
        <v>111.99406451612904</v>
      </c>
      <c r="M997" s="3">
        <f>IF(TablaDatosEmpresa[[#This Row],[Tipo_Movimiento]] = "Venta", -TablaDatosEmpresa[[#This Row],[Cantidad]] * TablaDatosEmpresa[[#This Row],[CosteAdquisicionPromedio]], 0)</f>
        <v>5599.7032258064519</v>
      </c>
      <c r="N997" s="3">
        <f>TablaDatosEmpresa[[#This Row],[Ingresos]]-TablaDatosEmpresa[[#This Row],[Coste_Vemta]]</f>
        <v>19558.79677419355</v>
      </c>
    </row>
    <row r="998" spans="1:14" x14ac:dyDescent="0.3">
      <c r="A998">
        <v>998</v>
      </c>
      <c r="B998" s="1">
        <v>44708</v>
      </c>
      <c r="C998" t="s">
        <v>10</v>
      </c>
      <c r="D998" t="s">
        <v>11</v>
      </c>
      <c r="E998" t="s">
        <v>12</v>
      </c>
      <c r="F998">
        <v>-49</v>
      </c>
      <c r="G998" s="3">
        <v>0</v>
      </c>
      <c r="H998" s="3">
        <v>128.9</v>
      </c>
      <c r="I998" t="s">
        <v>10</v>
      </c>
      <c r="J998" t="s">
        <v>31</v>
      </c>
      <c r="K998" s="3">
        <f>IF(TablaDatosEmpresa[[#This Row],[Tipo_Movimiento]] = "Venta", -TablaDatosEmpresa[[#This Row],[Cantidad]] * TablaDatosEmpresa[[#This Row],[Precio_Venta_Unitario]], 0)</f>
        <v>6316.1</v>
      </c>
      <c r="L998" s="3">
        <f>AVERAGEIF(TablaDatosEmpresa[Nombre_Producto],TablaDatosEmpresa[[#This Row],[Nombre_Producto]],TablaDatosEmpresa[Costo_Unitario])</f>
        <v>28.701865793780652</v>
      </c>
      <c r="M998" s="3">
        <f>IF(TablaDatosEmpresa[[#This Row],[Tipo_Movimiento]] = "Venta", -TablaDatosEmpresa[[#This Row],[Cantidad]] * TablaDatosEmpresa[[#This Row],[CosteAdquisicionPromedio]], 0)</f>
        <v>1406.3914238952518</v>
      </c>
      <c r="N998" s="3">
        <f>TablaDatosEmpresa[[#This Row],[Ingresos]]-TablaDatosEmpresa[[#This Row],[Coste_Vemta]]</f>
        <v>4909.7085761047483</v>
      </c>
    </row>
    <row r="999" spans="1:14" x14ac:dyDescent="0.3">
      <c r="A999">
        <v>999</v>
      </c>
      <c r="B999" s="1">
        <v>44708</v>
      </c>
      <c r="C999" t="s">
        <v>16</v>
      </c>
      <c r="D999" t="s">
        <v>17</v>
      </c>
      <c r="E999" t="s">
        <v>42</v>
      </c>
      <c r="F999">
        <v>48</v>
      </c>
      <c r="G999" s="3">
        <v>449.31</v>
      </c>
      <c r="H999" s="3">
        <v>0</v>
      </c>
      <c r="I999" t="s">
        <v>46</v>
      </c>
      <c r="J999" t="s">
        <v>18</v>
      </c>
      <c r="K999" s="3">
        <f>IF(TablaDatosEmpresa[[#This Row],[Tipo_Movimiento]] = "Venta", -TablaDatosEmpresa[[#This Row],[Cantidad]] * TablaDatosEmpresa[[#This Row],[Precio_Venta_Unitario]], 0)</f>
        <v>0</v>
      </c>
      <c r="L999" s="3">
        <f>AVERAGEIF(TablaDatosEmpresa[Nombre_Producto],TablaDatosEmpresa[[#This Row],[Nombre_Producto]],TablaDatosEmpresa[Costo_Unitario])</f>
        <v>206.67616747181975</v>
      </c>
      <c r="M999" s="3">
        <f>IF(TablaDatosEmpresa[[#This Row],[Tipo_Movimiento]] = "Venta", -TablaDatosEmpresa[[#This Row],[Cantidad]] * TablaDatosEmpresa[[#This Row],[CosteAdquisicionPromedio]], 0)</f>
        <v>0</v>
      </c>
      <c r="N999" s="3">
        <f>TablaDatosEmpresa[[#This Row],[Ingresos]]-TablaDatosEmpresa[[#This Row],[Coste_Vemta]]</f>
        <v>0</v>
      </c>
    </row>
    <row r="1000" spans="1:14" x14ac:dyDescent="0.3">
      <c r="A1000">
        <v>1000</v>
      </c>
      <c r="B1000" s="1">
        <v>44708</v>
      </c>
      <c r="C1000" t="s">
        <v>10</v>
      </c>
      <c r="D1000" t="s">
        <v>32</v>
      </c>
      <c r="E1000" t="s">
        <v>33</v>
      </c>
      <c r="F1000">
        <v>-15</v>
      </c>
      <c r="G1000" s="3">
        <v>0</v>
      </c>
      <c r="H1000" s="3">
        <v>221.15</v>
      </c>
      <c r="I1000" t="s">
        <v>10</v>
      </c>
      <c r="J1000" t="s">
        <v>31</v>
      </c>
      <c r="K1000" s="3">
        <f>IF(TablaDatosEmpresa[[#This Row],[Tipo_Movimiento]] = "Venta", -TablaDatosEmpresa[[#This Row],[Cantidad]] * TablaDatosEmpresa[[#This Row],[Precio_Venta_Unitario]], 0)</f>
        <v>3317.25</v>
      </c>
      <c r="L1000" s="3">
        <f>AVERAGEIF(TablaDatosEmpresa[Nombre_Producto],TablaDatosEmpresa[[#This Row],[Nombre_Producto]],TablaDatosEmpresa[Costo_Unitario])</f>
        <v>54.214840425531932</v>
      </c>
      <c r="M1000" s="3">
        <f>IF(TablaDatosEmpresa[[#This Row],[Tipo_Movimiento]] = "Venta", -TablaDatosEmpresa[[#This Row],[Cantidad]] * TablaDatosEmpresa[[#This Row],[CosteAdquisicionPromedio]], 0)</f>
        <v>813.22260638297894</v>
      </c>
      <c r="N1000" s="3">
        <f>TablaDatosEmpresa[[#This Row],[Ingresos]]-TablaDatosEmpresa[[#This Row],[Coste_Vemta]]</f>
        <v>2504.0273936170211</v>
      </c>
    </row>
    <row r="1001" spans="1:14" x14ac:dyDescent="0.3">
      <c r="A1001">
        <v>1001</v>
      </c>
      <c r="B1001" s="1">
        <v>44708</v>
      </c>
      <c r="C1001" t="s">
        <v>10</v>
      </c>
      <c r="D1001" t="s">
        <v>17</v>
      </c>
      <c r="E1001" t="s">
        <v>42</v>
      </c>
      <c r="F1001">
        <v>-23</v>
      </c>
      <c r="G1001" s="3">
        <v>0</v>
      </c>
      <c r="H1001" s="3">
        <v>894.43</v>
      </c>
      <c r="I1001" t="s">
        <v>10</v>
      </c>
      <c r="J1001" t="s">
        <v>15</v>
      </c>
      <c r="K1001" s="3">
        <f>IF(TablaDatosEmpresa[[#This Row],[Tipo_Movimiento]] = "Venta", -TablaDatosEmpresa[[#This Row],[Cantidad]] * TablaDatosEmpresa[[#This Row],[Precio_Venta_Unitario]], 0)</f>
        <v>20571.89</v>
      </c>
      <c r="L1001" s="3">
        <f>AVERAGEIF(TablaDatosEmpresa[Nombre_Producto],TablaDatosEmpresa[[#This Row],[Nombre_Producto]],TablaDatosEmpresa[Costo_Unitario])</f>
        <v>206.67616747181975</v>
      </c>
      <c r="M1001" s="3">
        <f>IF(TablaDatosEmpresa[[#This Row],[Tipo_Movimiento]] = "Venta", -TablaDatosEmpresa[[#This Row],[Cantidad]] * TablaDatosEmpresa[[#This Row],[CosteAdquisicionPromedio]], 0)</f>
        <v>4753.5518518518547</v>
      </c>
      <c r="N1001" s="3">
        <f>TablaDatosEmpresa[[#This Row],[Ingresos]]-TablaDatosEmpresa[[#This Row],[Coste_Vemta]]</f>
        <v>15818.338148148145</v>
      </c>
    </row>
    <row r="1002" spans="1:14" x14ac:dyDescent="0.3">
      <c r="A1002">
        <v>1002</v>
      </c>
      <c r="B1002" s="1">
        <v>44709</v>
      </c>
      <c r="C1002" t="s">
        <v>10</v>
      </c>
      <c r="D1002" t="s">
        <v>19</v>
      </c>
      <c r="E1002" t="s">
        <v>20</v>
      </c>
      <c r="F1002">
        <v>-30</v>
      </c>
      <c r="G1002" s="3">
        <v>0</v>
      </c>
      <c r="H1002" s="3">
        <v>298.16000000000003</v>
      </c>
      <c r="I1002" t="s">
        <v>10</v>
      </c>
      <c r="J1002" t="s">
        <v>13</v>
      </c>
      <c r="K1002" s="3">
        <f>IF(TablaDatosEmpresa[[#This Row],[Tipo_Movimiento]] = "Venta", -TablaDatosEmpresa[[#This Row],[Cantidad]] * TablaDatosEmpresa[[#This Row],[Precio_Venta_Unitario]], 0)</f>
        <v>8944.8000000000011</v>
      </c>
      <c r="L1002" s="3">
        <f>AVERAGEIF(TablaDatosEmpresa[Nombre_Producto],TablaDatosEmpresa[[#This Row],[Nombre_Producto]],TablaDatosEmpresa[Costo_Unitario])</f>
        <v>66.956770642201846</v>
      </c>
      <c r="M1002" s="3">
        <f>IF(TablaDatosEmpresa[[#This Row],[Tipo_Movimiento]] = "Venta", -TablaDatosEmpresa[[#This Row],[Cantidad]] * TablaDatosEmpresa[[#This Row],[CosteAdquisicionPromedio]], 0)</f>
        <v>2008.7031192660554</v>
      </c>
      <c r="N1002" s="3">
        <f>TablaDatosEmpresa[[#This Row],[Ingresos]]-TablaDatosEmpresa[[#This Row],[Coste_Vemta]]</f>
        <v>6936.0968807339459</v>
      </c>
    </row>
    <row r="1003" spans="1:14" x14ac:dyDescent="0.3">
      <c r="A1003">
        <v>1003</v>
      </c>
      <c r="B1003" s="1">
        <v>44709</v>
      </c>
      <c r="C1003" t="s">
        <v>16</v>
      </c>
      <c r="D1003" t="s">
        <v>17</v>
      </c>
      <c r="E1003" t="s">
        <v>42</v>
      </c>
      <c r="F1003">
        <v>28</v>
      </c>
      <c r="G1003" s="3">
        <v>442.96</v>
      </c>
      <c r="H1003" s="3">
        <v>0</v>
      </c>
      <c r="I1003" t="s">
        <v>46</v>
      </c>
      <c r="J1003" t="s">
        <v>18</v>
      </c>
      <c r="K1003" s="3">
        <f>IF(TablaDatosEmpresa[[#This Row],[Tipo_Movimiento]] = "Venta", -TablaDatosEmpresa[[#This Row],[Cantidad]] * TablaDatosEmpresa[[#This Row],[Precio_Venta_Unitario]], 0)</f>
        <v>0</v>
      </c>
      <c r="L1003" s="3">
        <f>AVERAGEIF(TablaDatosEmpresa[Nombre_Producto],TablaDatosEmpresa[[#This Row],[Nombre_Producto]],TablaDatosEmpresa[Costo_Unitario])</f>
        <v>206.67616747181975</v>
      </c>
      <c r="M1003" s="3">
        <f>IF(TablaDatosEmpresa[[#This Row],[Tipo_Movimiento]] = "Venta", -TablaDatosEmpresa[[#This Row],[Cantidad]] * TablaDatosEmpresa[[#This Row],[CosteAdquisicionPromedio]], 0)</f>
        <v>0</v>
      </c>
      <c r="N1003" s="3">
        <f>TablaDatosEmpresa[[#This Row],[Ingresos]]-TablaDatosEmpresa[[#This Row],[Coste_Vemta]]</f>
        <v>0</v>
      </c>
    </row>
    <row r="1004" spans="1:14" x14ac:dyDescent="0.3">
      <c r="A1004">
        <v>1004</v>
      </c>
      <c r="B1004" s="1">
        <v>44709</v>
      </c>
      <c r="C1004" t="s">
        <v>16</v>
      </c>
      <c r="D1004" t="s">
        <v>17</v>
      </c>
      <c r="E1004" t="s">
        <v>42</v>
      </c>
      <c r="F1004">
        <v>85</v>
      </c>
      <c r="G1004" s="3">
        <v>443.24</v>
      </c>
      <c r="H1004" s="3">
        <v>0</v>
      </c>
      <c r="I1004" t="s">
        <v>46</v>
      </c>
      <c r="J1004" t="s">
        <v>18</v>
      </c>
      <c r="K1004" s="3">
        <f>IF(TablaDatosEmpresa[[#This Row],[Tipo_Movimiento]] = "Venta", -TablaDatosEmpresa[[#This Row],[Cantidad]] * TablaDatosEmpresa[[#This Row],[Precio_Venta_Unitario]], 0)</f>
        <v>0</v>
      </c>
      <c r="L1004" s="3">
        <f>AVERAGEIF(TablaDatosEmpresa[Nombre_Producto],TablaDatosEmpresa[[#This Row],[Nombre_Producto]],TablaDatosEmpresa[Costo_Unitario])</f>
        <v>206.67616747181975</v>
      </c>
      <c r="M1004" s="3">
        <f>IF(TablaDatosEmpresa[[#This Row],[Tipo_Movimiento]] = "Venta", -TablaDatosEmpresa[[#This Row],[Cantidad]] * TablaDatosEmpresa[[#This Row],[CosteAdquisicionPromedio]], 0)</f>
        <v>0</v>
      </c>
      <c r="N1004" s="3">
        <f>TablaDatosEmpresa[[#This Row],[Ingresos]]-TablaDatosEmpresa[[#This Row],[Coste_Vemta]]</f>
        <v>0</v>
      </c>
    </row>
    <row r="1005" spans="1:14" x14ac:dyDescent="0.3">
      <c r="A1005">
        <v>1005</v>
      </c>
      <c r="B1005" s="1">
        <v>44709</v>
      </c>
      <c r="C1005" t="s">
        <v>24</v>
      </c>
      <c r="D1005" t="s">
        <v>14</v>
      </c>
      <c r="E1005" t="s">
        <v>41</v>
      </c>
      <c r="F1005">
        <v>296</v>
      </c>
      <c r="G1005" s="3">
        <v>87.03</v>
      </c>
      <c r="H1005" s="3">
        <v>0</v>
      </c>
      <c r="I1005" t="s">
        <v>24</v>
      </c>
      <c r="J1005" t="s">
        <v>37</v>
      </c>
      <c r="K1005" s="3">
        <f>IF(TablaDatosEmpresa[[#This Row],[Tipo_Movimiento]] = "Venta", -TablaDatosEmpresa[[#This Row],[Cantidad]] * TablaDatosEmpresa[[#This Row],[Precio_Venta_Unitario]], 0)</f>
        <v>0</v>
      </c>
      <c r="L1005" s="3">
        <f>AVERAGEIF(TablaDatosEmpresa[Nombre_Producto],TablaDatosEmpresa[[#This Row],[Nombre_Producto]],TablaDatosEmpresa[Costo_Unitario])</f>
        <v>38.917210440456756</v>
      </c>
      <c r="M1005" s="3">
        <f>IF(TablaDatosEmpresa[[#This Row],[Tipo_Movimiento]] = "Venta", -TablaDatosEmpresa[[#This Row],[Cantidad]] * TablaDatosEmpresa[[#This Row],[CosteAdquisicionPromedio]], 0)</f>
        <v>0</v>
      </c>
      <c r="N1005" s="3">
        <f>TablaDatosEmpresa[[#This Row],[Ingresos]]-TablaDatosEmpresa[[#This Row],[Coste_Vemta]]</f>
        <v>0</v>
      </c>
    </row>
    <row r="1006" spans="1:14" x14ac:dyDescent="0.3">
      <c r="A1006">
        <v>1006</v>
      </c>
      <c r="B1006" s="1">
        <v>44709</v>
      </c>
      <c r="C1006" t="s">
        <v>10</v>
      </c>
      <c r="D1006" t="s">
        <v>21</v>
      </c>
      <c r="E1006" t="s">
        <v>22</v>
      </c>
      <c r="F1006">
        <v>-6</v>
      </c>
      <c r="G1006" s="3">
        <v>0</v>
      </c>
      <c r="H1006" s="3">
        <v>60.21</v>
      </c>
      <c r="I1006" t="s">
        <v>10</v>
      </c>
      <c r="J1006" t="s">
        <v>23</v>
      </c>
      <c r="K1006" s="3">
        <f>IF(TablaDatosEmpresa[[#This Row],[Tipo_Movimiento]] = "Venta", -TablaDatosEmpresa[[#This Row],[Cantidad]] * TablaDatosEmpresa[[#This Row],[Precio_Venta_Unitario]], 0)</f>
        <v>361.26</v>
      </c>
      <c r="L1006" s="3">
        <f>AVERAGEIF(TablaDatosEmpresa[Nombre_Producto],TablaDatosEmpresa[[#This Row],[Nombre_Producto]],TablaDatosEmpresa[Costo_Unitario])</f>
        <v>10.520482758620702</v>
      </c>
      <c r="M1006" s="3">
        <f>IF(TablaDatosEmpresa[[#This Row],[Tipo_Movimiento]] = "Venta", -TablaDatosEmpresa[[#This Row],[Cantidad]] * TablaDatosEmpresa[[#This Row],[CosteAdquisicionPromedio]], 0)</f>
        <v>63.12289655172421</v>
      </c>
      <c r="N1006" s="3">
        <f>TablaDatosEmpresa[[#This Row],[Ingresos]]-TablaDatosEmpresa[[#This Row],[Coste_Vemta]]</f>
        <v>298.13710344827575</v>
      </c>
    </row>
    <row r="1007" spans="1:14" x14ac:dyDescent="0.3">
      <c r="A1007">
        <v>1007</v>
      </c>
      <c r="B1007" s="1">
        <v>44709</v>
      </c>
      <c r="C1007" t="s">
        <v>24</v>
      </c>
      <c r="D1007" t="s">
        <v>21</v>
      </c>
      <c r="E1007" t="s">
        <v>22</v>
      </c>
      <c r="F1007">
        <v>128</v>
      </c>
      <c r="G1007" s="3">
        <v>25.14</v>
      </c>
      <c r="H1007" s="3">
        <v>0</v>
      </c>
      <c r="I1007" t="s">
        <v>24</v>
      </c>
      <c r="J1007" t="s">
        <v>26</v>
      </c>
      <c r="K1007" s="3">
        <f>IF(TablaDatosEmpresa[[#This Row],[Tipo_Movimiento]] = "Venta", -TablaDatosEmpresa[[#This Row],[Cantidad]] * TablaDatosEmpresa[[#This Row],[Precio_Venta_Unitario]], 0)</f>
        <v>0</v>
      </c>
      <c r="L1007" s="3">
        <f>AVERAGEIF(TablaDatosEmpresa[Nombre_Producto],TablaDatosEmpresa[[#This Row],[Nombre_Producto]],TablaDatosEmpresa[Costo_Unitario])</f>
        <v>10.520482758620702</v>
      </c>
      <c r="M1007" s="3">
        <f>IF(TablaDatosEmpresa[[#This Row],[Tipo_Movimiento]] = "Venta", -TablaDatosEmpresa[[#This Row],[Cantidad]] * TablaDatosEmpresa[[#This Row],[CosteAdquisicionPromedio]], 0)</f>
        <v>0</v>
      </c>
      <c r="N1007" s="3">
        <f>TablaDatosEmpresa[[#This Row],[Ingresos]]-TablaDatosEmpresa[[#This Row],[Coste_Vemta]]</f>
        <v>0</v>
      </c>
    </row>
    <row r="1008" spans="1:14" x14ac:dyDescent="0.3">
      <c r="A1008">
        <v>1008</v>
      </c>
      <c r="B1008" s="1">
        <v>44709</v>
      </c>
      <c r="C1008" t="s">
        <v>24</v>
      </c>
      <c r="D1008" t="s">
        <v>29</v>
      </c>
      <c r="E1008" t="s">
        <v>30</v>
      </c>
      <c r="F1008">
        <v>192</v>
      </c>
      <c r="G1008" s="3">
        <v>36.36</v>
      </c>
      <c r="H1008" s="3">
        <v>0</v>
      </c>
      <c r="I1008" t="s">
        <v>24</v>
      </c>
      <c r="J1008" t="s">
        <v>36</v>
      </c>
      <c r="K1008" s="3">
        <f>IF(TablaDatosEmpresa[[#This Row],[Tipo_Movimiento]] = "Venta", -TablaDatosEmpresa[[#This Row],[Cantidad]] * TablaDatosEmpresa[[#This Row],[Precio_Venta_Unitario]], 0)</f>
        <v>0</v>
      </c>
      <c r="L1008" s="3">
        <f>AVERAGEIF(TablaDatosEmpresa[Nombre_Producto],TablaDatosEmpresa[[#This Row],[Nombre_Producto]],TablaDatosEmpresa[Costo_Unitario])</f>
        <v>15.49574137931034</v>
      </c>
      <c r="M1008" s="3">
        <f>IF(TablaDatosEmpresa[[#This Row],[Tipo_Movimiento]] = "Venta", -TablaDatosEmpresa[[#This Row],[Cantidad]] * TablaDatosEmpresa[[#This Row],[CosteAdquisicionPromedio]], 0)</f>
        <v>0</v>
      </c>
      <c r="N1008" s="3">
        <f>TablaDatosEmpresa[[#This Row],[Ingresos]]-TablaDatosEmpresa[[#This Row],[Coste_Vemta]]</f>
        <v>0</v>
      </c>
    </row>
    <row r="1009" spans="1:14" x14ac:dyDescent="0.3">
      <c r="A1009">
        <v>1009</v>
      </c>
      <c r="B1009" s="1">
        <v>44710</v>
      </c>
      <c r="C1009" t="s">
        <v>10</v>
      </c>
      <c r="D1009" t="s">
        <v>21</v>
      </c>
      <c r="E1009" t="s">
        <v>22</v>
      </c>
      <c r="F1009">
        <v>-9</v>
      </c>
      <c r="G1009" s="3">
        <v>0</v>
      </c>
      <c r="H1009" s="3">
        <v>59.76</v>
      </c>
      <c r="I1009" t="s">
        <v>10</v>
      </c>
      <c r="J1009" t="s">
        <v>13</v>
      </c>
      <c r="K1009" s="3">
        <f>IF(TablaDatosEmpresa[[#This Row],[Tipo_Movimiento]] = "Venta", -TablaDatosEmpresa[[#This Row],[Cantidad]] * TablaDatosEmpresa[[#This Row],[Precio_Venta_Unitario]], 0)</f>
        <v>537.84</v>
      </c>
      <c r="L1009" s="3">
        <f>AVERAGEIF(TablaDatosEmpresa[Nombre_Producto],TablaDatosEmpresa[[#This Row],[Nombre_Producto]],TablaDatosEmpresa[Costo_Unitario])</f>
        <v>10.520482758620702</v>
      </c>
      <c r="M1009" s="3">
        <f>IF(TablaDatosEmpresa[[#This Row],[Tipo_Movimiento]] = "Venta", -TablaDatosEmpresa[[#This Row],[Cantidad]] * TablaDatosEmpresa[[#This Row],[CosteAdquisicionPromedio]], 0)</f>
        <v>94.684344827586315</v>
      </c>
      <c r="N1009" s="3">
        <f>TablaDatosEmpresa[[#This Row],[Ingresos]]-TablaDatosEmpresa[[#This Row],[Coste_Vemta]]</f>
        <v>443.15565517241373</v>
      </c>
    </row>
    <row r="1010" spans="1:14" x14ac:dyDescent="0.3">
      <c r="A1010">
        <v>1010</v>
      </c>
      <c r="B1010" s="1">
        <v>44710</v>
      </c>
      <c r="C1010" t="s">
        <v>10</v>
      </c>
      <c r="D1010" t="s">
        <v>32</v>
      </c>
      <c r="E1010" t="s">
        <v>33</v>
      </c>
      <c r="F1010">
        <v>-23</v>
      </c>
      <c r="G1010" s="3">
        <v>0</v>
      </c>
      <c r="H1010" s="3">
        <v>218.49</v>
      </c>
      <c r="I1010" t="s">
        <v>10</v>
      </c>
      <c r="J1010" t="s">
        <v>31</v>
      </c>
      <c r="K1010" s="3">
        <f>IF(TablaDatosEmpresa[[#This Row],[Tipo_Movimiento]] = "Venta", -TablaDatosEmpresa[[#This Row],[Cantidad]] * TablaDatosEmpresa[[#This Row],[Precio_Venta_Unitario]], 0)</f>
        <v>5025.2700000000004</v>
      </c>
      <c r="L1010" s="3">
        <f>AVERAGEIF(TablaDatosEmpresa[Nombre_Producto],TablaDatosEmpresa[[#This Row],[Nombre_Producto]],TablaDatosEmpresa[Costo_Unitario])</f>
        <v>54.214840425531932</v>
      </c>
      <c r="M1010" s="3">
        <f>IF(TablaDatosEmpresa[[#This Row],[Tipo_Movimiento]] = "Venta", -TablaDatosEmpresa[[#This Row],[Cantidad]] * TablaDatosEmpresa[[#This Row],[CosteAdquisicionPromedio]], 0)</f>
        <v>1246.9413297872345</v>
      </c>
      <c r="N1010" s="3">
        <f>TablaDatosEmpresa[[#This Row],[Ingresos]]-TablaDatosEmpresa[[#This Row],[Coste_Vemta]]</f>
        <v>3778.3286702127662</v>
      </c>
    </row>
    <row r="1011" spans="1:14" x14ac:dyDescent="0.3">
      <c r="A1011">
        <v>1011</v>
      </c>
      <c r="B1011" s="1">
        <v>44710</v>
      </c>
      <c r="C1011" t="s">
        <v>10</v>
      </c>
      <c r="D1011" t="s">
        <v>11</v>
      </c>
      <c r="E1011" t="s">
        <v>12</v>
      </c>
      <c r="F1011">
        <v>-15</v>
      </c>
      <c r="G1011" s="3">
        <v>0</v>
      </c>
      <c r="H1011" s="3">
        <v>130.5</v>
      </c>
      <c r="I1011" t="s">
        <v>10</v>
      </c>
      <c r="J1011" t="s">
        <v>13</v>
      </c>
      <c r="K1011" s="3">
        <f>IF(TablaDatosEmpresa[[#This Row],[Tipo_Movimiento]] = "Venta", -TablaDatosEmpresa[[#This Row],[Cantidad]] * TablaDatosEmpresa[[#This Row],[Precio_Venta_Unitario]], 0)</f>
        <v>1957.5</v>
      </c>
      <c r="L1011" s="3">
        <f>AVERAGEIF(TablaDatosEmpresa[Nombre_Producto],TablaDatosEmpresa[[#This Row],[Nombre_Producto]],TablaDatosEmpresa[Costo_Unitario])</f>
        <v>28.701865793780652</v>
      </c>
      <c r="M1011" s="3">
        <f>IF(TablaDatosEmpresa[[#This Row],[Tipo_Movimiento]] = "Venta", -TablaDatosEmpresa[[#This Row],[Cantidad]] * TablaDatosEmpresa[[#This Row],[CosteAdquisicionPromedio]], 0)</f>
        <v>430.52798690670977</v>
      </c>
      <c r="N1011" s="3">
        <f>TablaDatosEmpresa[[#This Row],[Ingresos]]-TablaDatosEmpresa[[#This Row],[Coste_Vemta]]</f>
        <v>1526.9720130932901</v>
      </c>
    </row>
    <row r="1012" spans="1:14" x14ac:dyDescent="0.3">
      <c r="A1012">
        <v>1012</v>
      </c>
      <c r="B1012" s="1">
        <v>44710</v>
      </c>
      <c r="C1012" t="s">
        <v>10</v>
      </c>
      <c r="D1012" t="s">
        <v>19</v>
      </c>
      <c r="E1012" t="s">
        <v>20</v>
      </c>
      <c r="F1012">
        <v>-12</v>
      </c>
      <c r="G1012" s="3">
        <v>0</v>
      </c>
      <c r="H1012" s="3">
        <v>300.7</v>
      </c>
      <c r="I1012" t="s">
        <v>10</v>
      </c>
      <c r="J1012" t="s">
        <v>31</v>
      </c>
      <c r="K1012" s="3">
        <f>IF(TablaDatosEmpresa[[#This Row],[Tipo_Movimiento]] = "Venta", -TablaDatosEmpresa[[#This Row],[Cantidad]] * TablaDatosEmpresa[[#This Row],[Precio_Venta_Unitario]], 0)</f>
        <v>3608.3999999999996</v>
      </c>
      <c r="L1012" s="3">
        <f>AVERAGEIF(TablaDatosEmpresa[Nombre_Producto],TablaDatosEmpresa[[#This Row],[Nombre_Producto]],TablaDatosEmpresa[Costo_Unitario])</f>
        <v>66.956770642201846</v>
      </c>
      <c r="M1012" s="3">
        <f>IF(TablaDatosEmpresa[[#This Row],[Tipo_Movimiento]] = "Venta", -TablaDatosEmpresa[[#This Row],[Cantidad]] * TablaDatosEmpresa[[#This Row],[CosteAdquisicionPromedio]], 0)</f>
        <v>803.48124770642221</v>
      </c>
      <c r="N1012" s="3">
        <f>TablaDatosEmpresa[[#This Row],[Ingresos]]-TablaDatosEmpresa[[#This Row],[Coste_Vemta]]</f>
        <v>2804.9187522935772</v>
      </c>
    </row>
    <row r="1013" spans="1:14" x14ac:dyDescent="0.3">
      <c r="A1013">
        <v>1013</v>
      </c>
      <c r="B1013" s="1">
        <v>44710</v>
      </c>
      <c r="C1013" t="s">
        <v>16</v>
      </c>
      <c r="D1013" t="s">
        <v>17</v>
      </c>
      <c r="E1013" t="s">
        <v>42</v>
      </c>
      <c r="F1013">
        <v>29</v>
      </c>
      <c r="G1013" s="3">
        <v>444.42</v>
      </c>
      <c r="H1013" s="3">
        <v>0</v>
      </c>
      <c r="I1013" t="s">
        <v>46</v>
      </c>
      <c r="J1013" t="s">
        <v>18</v>
      </c>
      <c r="K1013" s="3">
        <f>IF(TablaDatosEmpresa[[#This Row],[Tipo_Movimiento]] = "Venta", -TablaDatosEmpresa[[#This Row],[Cantidad]] * TablaDatosEmpresa[[#This Row],[Precio_Venta_Unitario]], 0)</f>
        <v>0</v>
      </c>
      <c r="L1013" s="3">
        <f>AVERAGEIF(TablaDatosEmpresa[Nombre_Producto],TablaDatosEmpresa[[#This Row],[Nombre_Producto]],TablaDatosEmpresa[Costo_Unitario])</f>
        <v>206.67616747181975</v>
      </c>
      <c r="M1013" s="3">
        <f>IF(TablaDatosEmpresa[[#This Row],[Tipo_Movimiento]] = "Venta", -TablaDatosEmpresa[[#This Row],[Cantidad]] * TablaDatosEmpresa[[#This Row],[CosteAdquisicionPromedio]], 0)</f>
        <v>0</v>
      </c>
      <c r="N1013" s="3">
        <f>TablaDatosEmpresa[[#This Row],[Ingresos]]-TablaDatosEmpresa[[#This Row],[Coste_Vemta]]</f>
        <v>0</v>
      </c>
    </row>
    <row r="1014" spans="1:14" x14ac:dyDescent="0.3">
      <c r="A1014">
        <v>1014</v>
      </c>
      <c r="B1014" s="1">
        <v>44710</v>
      </c>
      <c r="C1014" t="s">
        <v>24</v>
      </c>
      <c r="D1014" t="s">
        <v>21</v>
      </c>
      <c r="E1014" t="s">
        <v>22</v>
      </c>
      <c r="F1014">
        <v>91</v>
      </c>
      <c r="G1014" s="3">
        <v>25.18</v>
      </c>
      <c r="H1014" s="3">
        <v>0</v>
      </c>
      <c r="I1014" t="s">
        <v>24</v>
      </c>
      <c r="J1014" t="s">
        <v>37</v>
      </c>
      <c r="K1014" s="3">
        <f>IF(TablaDatosEmpresa[[#This Row],[Tipo_Movimiento]] = "Venta", -TablaDatosEmpresa[[#This Row],[Cantidad]] * TablaDatosEmpresa[[#This Row],[Precio_Venta_Unitario]], 0)</f>
        <v>0</v>
      </c>
      <c r="L1014" s="3">
        <f>AVERAGEIF(TablaDatosEmpresa[Nombre_Producto],TablaDatosEmpresa[[#This Row],[Nombre_Producto]],TablaDatosEmpresa[Costo_Unitario])</f>
        <v>10.520482758620702</v>
      </c>
      <c r="M1014" s="3">
        <f>IF(TablaDatosEmpresa[[#This Row],[Tipo_Movimiento]] = "Venta", -TablaDatosEmpresa[[#This Row],[Cantidad]] * TablaDatosEmpresa[[#This Row],[CosteAdquisicionPromedio]], 0)</f>
        <v>0</v>
      </c>
      <c r="N1014" s="3">
        <f>TablaDatosEmpresa[[#This Row],[Ingresos]]-TablaDatosEmpresa[[#This Row],[Coste_Vemta]]</f>
        <v>0</v>
      </c>
    </row>
    <row r="1015" spans="1:14" x14ac:dyDescent="0.3">
      <c r="A1015">
        <v>1015</v>
      </c>
      <c r="B1015" s="1">
        <v>44710</v>
      </c>
      <c r="C1015" t="s">
        <v>24</v>
      </c>
      <c r="D1015" t="s">
        <v>32</v>
      </c>
      <c r="E1015" t="s">
        <v>33</v>
      </c>
      <c r="F1015">
        <v>291</v>
      </c>
      <c r="G1015" s="3">
        <v>120.98</v>
      </c>
      <c r="H1015" s="3">
        <v>0</v>
      </c>
      <c r="I1015" t="s">
        <v>24</v>
      </c>
      <c r="J1015" t="s">
        <v>26</v>
      </c>
      <c r="K1015" s="3">
        <f>IF(TablaDatosEmpresa[[#This Row],[Tipo_Movimiento]] = "Venta", -TablaDatosEmpresa[[#This Row],[Cantidad]] * TablaDatosEmpresa[[#This Row],[Precio_Venta_Unitario]], 0)</f>
        <v>0</v>
      </c>
      <c r="L1015" s="3">
        <f>AVERAGEIF(TablaDatosEmpresa[Nombre_Producto],TablaDatosEmpresa[[#This Row],[Nombre_Producto]],TablaDatosEmpresa[Costo_Unitario])</f>
        <v>54.214840425531932</v>
      </c>
      <c r="M1015" s="3">
        <f>IF(TablaDatosEmpresa[[#This Row],[Tipo_Movimiento]] = "Venta", -TablaDatosEmpresa[[#This Row],[Cantidad]] * TablaDatosEmpresa[[#This Row],[CosteAdquisicionPromedio]], 0)</f>
        <v>0</v>
      </c>
      <c r="N1015" s="3">
        <f>TablaDatosEmpresa[[#This Row],[Ingresos]]-TablaDatosEmpresa[[#This Row],[Coste_Vemta]]</f>
        <v>0</v>
      </c>
    </row>
    <row r="1016" spans="1:14" x14ac:dyDescent="0.3">
      <c r="A1016">
        <v>1016</v>
      </c>
      <c r="B1016" s="1">
        <v>44711</v>
      </c>
      <c r="C1016" t="s">
        <v>24</v>
      </c>
      <c r="D1016" t="s">
        <v>25</v>
      </c>
      <c r="E1016" t="s">
        <v>43</v>
      </c>
      <c r="F1016">
        <v>224</v>
      </c>
      <c r="G1016" s="3">
        <v>44.46</v>
      </c>
      <c r="H1016" s="3">
        <v>0</v>
      </c>
      <c r="I1016" t="s">
        <v>24</v>
      </c>
      <c r="J1016" t="s">
        <v>36</v>
      </c>
      <c r="K1016" s="3">
        <f>IF(TablaDatosEmpresa[[#This Row],[Tipo_Movimiento]] = "Venta", -TablaDatosEmpresa[[#This Row],[Cantidad]] * TablaDatosEmpresa[[#This Row],[Precio_Venta_Unitario]], 0)</f>
        <v>0</v>
      </c>
      <c r="L1016" s="3">
        <f>AVERAGEIF(TablaDatosEmpresa[Nombre_Producto],TablaDatosEmpresa[[#This Row],[Nombre_Producto]],TablaDatosEmpresa[Costo_Unitario])</f>
        <v>18.458651685393257</v>
      </c>
      <c r="M1016" s="3">
        <f>IF(TablaDatosEmpresa[[#This Row],[Tipo_Movimiento]] = "Venta", -TablaDatosEmpresa[[#This Row],[Cantidad]] * TablaDatosEmpresa[[#This Row],[CosteAdquisicionPromedio]], 0)</f>
        <v>0</v>
      </c>
      <c r="N1016" s="3">
        <f>TablaDatosEmpresa[[#This Row],[Ingresos]]-TablaDatosEmpresa[[#This Row],[Coste_Vemta]]</f>
        <v>0</v>
      </c>
    </row>
    <row r="1017" spans="1:14" x14ac:dyDescent="0.3">
      <c r="A1017">
        <v>1017</v>
      </c>
      <c r="B1017" s="1">
        <v>44711</v>
      </c>
      <c r="C1017" t="s">
        <v>10</v>
      </c>
      <c r="D1017" t="s">
        <v>17</v>
      </c>
      <c r="E1017" t="s">
        <v>42</v>
      </c>
      <c r="F1017">
        <v>-20</v>
      </c>
      <c r="G1017" s="3">
        <v>0</v>
      </c>
      <c r="H1017" s="3">
        <v>903.04</v>
      </c>
      <c r="I1017" t="s">
        <v>10</v>
      </c>
      <c r="J1017" t="s">
        <v>23</v>
      </c>
      <c r="K1017" s="3">
        <f>IF(TablaDatosEmpresa[[#This Row],[Tipo_Movimiento]] = "Venta", -TablaDatosEmpresa[[#This Row],[Cantidad]] * TablaDatosEmpresa[[#This Row],[Precio_Venta_Unitario]], 0)</f>
        <v>18060.8</v>
      </c>
      <c r="L1017" s="3">
        <f>AVERAGEIF(TablaDatosEmpresa[Nombre_Producto],TablaDatosEmpresa[[#This Row],[Nombre_Producto]],TablaDatosEmpresa[Costo_Unitario])</f>
        <v>206.67616747181975</v>
      </c>
      <c r="M1017" s="3">
        <f>IF(TablaDatosEmpresa[[#This Row],[Tipo_Movimiento]] = "Venta", -TablaDatosEmpresa[[#This Row],[Cantidad]] * TablaDatosEmpresa[[#This Row],[CosteAdquisicionPromedio]], 0)</f>
        <v>4133.5233494363947</v>
      </c>
      <c r="N1017" s="3">
        <f>TablaDatosEmpresa[[#This Row],[Ingresos]]-TablaDatosEmpresa[[#This Row],[Coste_Vemta]]</f>
        <v>13927.276650563605</v>
      </c>
    </row>
    <row r="1018" spans="1:14" x14ac:dyDescent="0.3">
      <c r="A1018">
        <v>1018</v>
      </c>
      <c r="B1018" s="1">
        <v>44711</v>
      </c>
      <c r="C1018" t="s">
        <v>24</v>
      </c>
      <c r="D1018" t="s">
        <v>32</v>
      </c>
      <c r="E1018" t="s">
        <v>33</v>
      </c>
      <c r="F1018">
        <v>149</v>
      </c>
      <c r="G1018" s="3">
        <v>118.24</v>
      </c>
      <c r="H1018" s="3">
        <v>0</v>
      </c>
      <c r="I1018" t="s">
        <v>24</v>
      </c>
      <c r="J1018" t="s">
        <v>37</v>
      </c>
      <c r="K1018" s="3">
        <f>IF(TablaDatosEmpresa[[#This Row],[Tipo_Movimiento]] = "Venta", -TablaDatosEmpresa[[#This Row],[Cantidad]] * TablaDatosEmpresa[[#This Row],[Precio_Venta_Unitario]], 0)</f>
        <v>0</v>
      </c>
      <c r="L1018" s="3">
        <f>AVERAGEIF(TablaDatosEmpresa[Nombre_Producto],TablaDatosEmpresa[[#This Row],[Nombre_Producto]],TablaDatosEmpresa[Costo_Unitario])</f>
        <v>54.214840425531932</v>
      </c>
      <c r="M1018" s="3">
        <f>IF(TablaDatosEmpresa[[#This Row],[Tipo_Movimiento]] = "Venta", -TablaDatosEmpresa[[#This Row],[Cantidad]] * TablaDatosEmpresa[[#This Row],[CosteAdquisicionPromedio]], 0)</f>
        <v>0</v>
      </c>
      <c r="N1018" s="3">
        <f>TablaDatosEmpresa[[#This Row],[Ingresos]]-TablaDatosEmpresa[[#This Row],[Coste_Vemta]]</f>
        <v>0</v>
      </c>
    </row>
    <row r="1019" spans="1:14" x14ac:dyDescent="0.3">
      <c r="A1019">
        <v>1019</v>
      </c>
      <c r="B1019" s="1">
        <v>44711</v>
      </c>
      <c r="C1019" t="s">
        <v>10</v>
      </c>
      <c r="D1019" t="s">
        <v>34</v>
      </c>
      <c r="E1019" t="s">
        <v>45</v>
      </c>
      <c r="F1019">
        <v>-8</v>
      </c>
      <c r="G1019" s="3">
        <v>0</v>
      </c>
      <c r="H1019" s="3">
        <v>352.1</v>
      </c>
      <c r="I1019" t="s">
        <v>10</v>
      </c>
      <c r="J1019" t="s">
        <v>15</v>
      </c>
      <c r="K1019" s="3">
        <f>IF(TablaDatosEmpresa[[#This Row],[Tipo_Movimiento]] = "Venta", -TablaDatosEmpresa[[#This Row],[Cantidad]] * TablaDatosEmpresa[[#This Row],[Precio_Venta_Unitario]], 0)</f>
        <v>2816.8</v>
      </c>
      <c r="L1019" s="3">
        <f>AVERAGEIF(TablaDatosEmpresa[Nombre_Producto],TablaDatosEmpresa[[#This Row],[Nombre_Producto]],TablaDatosEmpresa[Costo_Unitario])</f>
        <v>81.910562499999997</v>
      </c>
      <c r="M1019" s="3">
        <f>IF(TablaDatosEmpresa[[#This Row],[Tipo_Movimiento]] = "Venta", -TablaDatosEmpresa[[#This Row],[Cantidad]] * TablaDatosEmpresa[[#This Row],[CosteAdquisicionPromedio]], 0)</f>
        <v>655.28449999999998</v>
      </c>
      <c r="N1019" s="3">
        <f>TablaDatosEmpresa[[#This Row],[Ingresos]]-TablaDatosEmpresa[[#This Row],[Coste_Vemta]]</f>
        <v>2161.5155000000004</v>
      </c>
    </row>
    <row r="1020" spans="1:14" x14ac:dyDescent="0.3">
      <c r="A1020">
        <v>1020</v>
      </c>
      <c r="B1020" s="1">
        <v>44711</v>
      </c>
      <c r="C1020" t="s">
        <v>10</v>
      </c>
      <c r="D1020" t="s">
        <v>25</v>
      </c>
      <c r="E1020" t="s">
        <v>43</v>
      </c>
      <c r="F1020">
        <v>-40</v>
      </c>
      <c r="G1020" s="3">
        <v>0</v>
      </c>
      <c r="H1020" s="3">
        <v>95.75</v>
      </c>
      <c r="I1020" t="s">
        <v>10</v>
      </c>
      <c r="J1020" t="s">
        <v>23</v>
      </c>
      <c r="K1020" s="3">
        <f>IF(TablaDatosEmpresa[[#This Row],[Tipo_Movimiento]] = "Venta", -TablaDatosEmpresa[[#This Row],[Cantidad]] * TablaDatosEmpresa[[#This Row],[Precio_Venta_Unitario]], 0)</f>
        <v>3830</v>
      </c>
      <c r="L1020" s="3">
        <f>AVERAGEIF(TablaDatosEmpresa[Nombre_Producto],TablaDatosEmpresa[[#This Row],[Nombre_Producto]],TablaDatosEmpresa[Costo_Unitario])</f>
        <v>18.458651685393257</v>
      </c>
      <c r="M1020" s="3">
        <f>IF(TablaDatosEmpresa[[#This Row],[Tipo_Movimiento]] = "Venta", -TablaDatosEmpresa[[#This Row],[Cantidad]] * TablaDatosEmpresa[[#This Row],[CosteAdquisicionPromedio]], 0)</f>
        <v>738.3460674157302</v>
      </c>
      <c r="N1020" s="3">
        <f>TablaDatosEmpresa[[#This Row],[Ingresos]]-TablaDatosEmpresa[[#This Row],[Coste_Vemta]]</f>
        <v>3091.6539325842696</v>
      </c>
    </row>
    <row r="1021" spans="1:14" x14ac:dyDescent="0.3">
      <c r="A1021">
        <v>1021</v>
      </c>
      <c r="B1021" s="1">
        <v>44711</v>
      </c>
      <c r="C1021" t="s">
        <v>10</v>
      </c>
      <c r="D1021" t="s">
        <v>25</v>
      </c>
      <c r="E1021" t="s">
        <v>43</v>
      </c>
      <c r="F1021">
        <v>-26</v>
      </c>
      <c r="G1021" s="3">
        <v>0</v>
      </c>
      <c r="H1021" s="3">
        <v>94.58</v>
      </c>
      <c r="I1021" t="s">
        <v>10</v>
      </c>
      <c r="J1021" t="s">
        <v>35</v>
      </c>
      <c r="K1021" s="3">
        <f>IF(TablaDatosEmpresa[[#This Row],[Tipo_Movimiento]] = "Venta", -TablaDatosEmpresa[[#This Row],[Cantidad]] * TablaDatosEmpresa[[#This Row],[Precio_Venta_Unitario]], 0)</f>
        <v>2459.08</v>
      </c>
      <c r="L1021" s="3">
        <f>AVERAGEIF(TablaDatosEmpresa[Nombre_Producto],TablaDatosEmpresa[[#This Row],[Nombre_Producto]],TablaDatosEmpresa[Costo_Unitario])</f>
        <v>18.458651685393257</v>
      </c>
      <c r="M1021" s="3">
        <f>IF(TablaDatosEmpresa[[#This Row],[Tipo_Movimiento]] = "Venta", -TablaDatosEmpresa[[#This Row],[Cantidad]] * TablaDatosEmpresa[[#This Row],[CosteAdquisicionPromedio]], 0)</f>
        <v>479.92494382022466</v>
      </c>
      <c r="N1021" s="3">
        <f>TablaDatosEmpresa[[#This Row],[Ingresos]]-TablaDatosEmpresa[[#This Row],[Coste_Vemta]]</f>
        <v>1979.1550561797753</v>
      </c>
    </row>
    <row r="1022" spans="1:14" x14ac:dyDescent="0.3">
      <c r="A1022">
        <v>1022</v>
      </c>
      <c r="B1022" s="1">
        <v>44711</v>
      </c>
      <c r="C1022" t="s">
        <v>10</v>
      </c>
      <c r="D1022" t="s">
        <v>34</v>
      </c>
      <c r="E1022" t="s">
        <v>45</v>
      </c>
      <c r="F1022">
        <v>-10</v>
      </c>
      <c r="G1022" s="3">
        <v>0</v>
      </c>
      <c r="H1022" s="3">
        <v>346.85</v>
      </c>
      <c r="I1022" t="s">
        <v>10</v>
      </c>
      <c r="J1022" t="s">
        <v>23</v>
      </c>
      <c r="K1022" s="3">
        <f>IF(TablaDatosEmpresa[[#This Row],[Tipo_Movimiento]] = "Venta", -TablaDatosEmpresa[[#This Row],[Cantidad]] * TablaDatosEmpresa[[#This Row],[Precio_Venta_Unitario]], 0)</f>
        <v>3468.5</v>
      </c>
      <c r="L1022" s="3">
        <f>AVERAGEIF(TablaDatosEmpresa[Nombre_Producto],TablaDatosEmpresa[[#This Row],[Nombre_Producto]],TablaDatosEmpresa[Costo_Unitario])</f>
        <v>81.910562499999997</v>
      </c>
      <c r="M1022" s="3">
        <f>IF(TablaDatosEmpresa[[#This Row],[Tipo_Movimiento]] = "Venta", -TablaDatosEmpresa[[#This Row],[Cantidad]] * TablaDatosEmpresa[[#This Row],[CosteAdquisicionPromedio]], 0)</f>
        <v>819.10562499999992</v>
      </c>
      <c r="N1022" s="3">
        <f>TablaDatosEmpresa[[#This Row],[Ingresos]]-TablaDatosEmpresa[[#This Row],[Coste_Vemta]]</f>
        <v>2649.3943749999999</v>
      </c>
    </row>
    <row r="1023" spans="1:14" x14ac:dyDescent="0.3">
      <c r="A1023">
        <v>1023</v>
      </c>
      <c r="B1023" s="1">
        <v>44712</v>
      </c>
      <c r="C1023" t="s">
        <v>24</v>
      </c>
      <c r="D1023" t="s">
        <v>32</v>
      </c>
      <c r="E1023" t="s">
        <v>33</v>
      </c>
      <c r="F1023">
        <v>252</v>
      </c>
      <c r="G1023" s="3">
        <v>121.57</v>
      </c>
      <c r="H1023" s="3">
        <v>0</v>
      </c>
      <c r="I1023" t="s">
        <v>24</v>
      </c>
      <c r="J1023" t="s">
        <v>36</v>
      </c>
      <c r="K1023" s="3">
        <f>IF(TablaDatosEmpresa[[#This Row],[Tipo_Movimiento]] = "Venta", -TablaDatosEmpresa[[#This Row],[Cantidad]] * TablaDatosEmpresa[[#This Row],[Precio_Venta_Unitario]], 0)</f>
        <v>0</v>
      </c>
      <c r="L1023" s="3">
        <f>AVERAGEIF(TablaDatosEmpresa[Nombre_Producto],TablaDatosEmpresa[[#This Row],[Nombre_Producto]],TablaDatosEmpresa[Costo_Unitario])</f>
        <v>54.214840425531932</v>
      </c>
      <c r="M1023" s="3">
        <f>IF(TablaDatosEmpresa[[#This Row],[Tipo_Movimiento]] = "Venta", -TablaDatosEmpresa[[#This Row],[Cantidad]] * TablaDatosEmpresa[[#This Row],[CosteAdquisicionPromedio]], 0)</f>
        <v>0</v>
      </c>
      <c r="N1023" s="3">
        <f>TablaDatosEmpresa[[#This Row],[Ingresos]]-TablaDatosEmpresa[[#This Row],[Coste_Vemta]]</f>
        <v>0</v>
      </c>
    </row>
    <row r="1024" spans="1:14" x14ac:dyDescent="0.3">
      <c r="A1024">
        <v>1024</v>
      </c>
      <c r="B1024" s="1">
        <v>44712</v>
      </c>
      <c r="C1024" t="s">
        <v>10</v>
      </c>
      <c r="D1024" t="s">
        <v>19</v>
      </c>
      <c r="E1024" t="s">
        <v>20</v>
      </c>
      <c r="F1024">
        <v>-48</v>
      </c>
      <c r="G1024" s="3">
        <v>0</v>
      </c>
      <c r="H1024" s="3">
        <v>299.13</v>
      </c>
      <c r="I1024" t="s">
        <v>10</v>
      </c>
      <c r="J1024" t="s">
        <v>23</v>
      </c>
      <c r="K1024" s="3">
        <f>IF(TablaDatosEmpresa[[#This Row],[Tipo_Movimiento]] = "Venta", -TablaDatosEmpresa[[#This Row],[Cantidad]] * TablaDatosEmpresa[[#This Row],[Precio_Venta_Unitario]], 0)</f>
        <v>14358.24</v>
      </c>
      <c r="L1024" s="3">
        <f>AVERAGEIF(TablaDatosEmpresa[Nombre_Producto],TablaDatosEmpresa[[#This Row],[Nombre_Producto]],TablaDatosEmpresa[Costo_Unitario])</f>
        <v>66.956770642201846</v>
      </c>
      <c r="M1024" s="3">
        <f>IF(TablaDatosEmpresa[[#This Row],[Tipo_Movimiento]] = "Venta", -TablaDatosEmpresa[[#This Row],[Cantidad]] * TablaDatosEmpresa[[#This Row],[CosteAdquisicionPromedio]], 0)</f>
        <v>3213.9249908256888</v>
      </c>
      <c r="N1024" s="3">
        <f>TablaDatosEmpresa[[#This Row],[Ingresos]]-TablaDatosEmpresa[[#This Row],[Coste_Vemta]]</f>
        <v>11144.315009174312</v>
      </c>
    </row>
    <row r="1025" spans="1:14" x14ac:dyDescent="0.3">
      <c r="A1025">
        <v>1025</v>
      </c>
      <c r="B1025" s="1">
        <v>44712</v>
      </c>
      <c r="C1025" t="s">
        <v>24</v>
      </c>
      <c r="D1025" t="s">
        <v>21</v>
      </c>
      <c r="E1025" t="s">
        <v>22</v>
      </c>
      <c r="F1025">
        <v>123</v>
      </c>
      <c r="G1025" s="3">
        <v>24.63</v>
      </c>
      <c r="H1025" s="3">
        <v>0</v>
      </c>
      <c r="I1025" t="s">
        <v>24</v>
      </c>
      <c r="J1025" t="s">
        <v>36</v>
      </c>
      <c r="K1025" s="3">
        <f>IF(TablaDatosEmpresa[[#This Row],[Tipo_Movimiento]] = "Venta", -TablaDatosEmpresa[[#This Row],[Cantidad]] * TablaDatosEmpresa[[#This Row],[Precio_Venta_Unitario]], 0)</f>
        <v>0</v>
      </c>
      <c r="L1025" s="3">
        <f>AVERAGEIF(TablaDatosEmpresa[Nombre_Producto],TablaDatosEmpresa[[#This Row],[Nombre_Producto]],TablaDatosEmpresa[Costo_Unitario])</f>
        <v>10.520482758620702</v>
      </c>
      <c r="M1025" s="3">
        <f>IF(TablaDatosEmpresa[[#This Row],[Tipo_Movimiento]] = "Venta", -TablaDatosEmpresa[[#This Row],[Cantidad]] * TablaDatosEmpresa[[#This Row],[CosteAdquisicionPromedio]], 0)</f>
        <v>0</v>
      </c>
      <c r="N1025" s="3">
        <f>TablaDatosEmpresa[[#This Row],[Ingresos]]-TablaDatosEmpresa[[#This Row],[Coste_Vemta]]</f>
        <v>0</v>
      </c>
    </row>
    <row r="1026" spans="1:14" x14ac:dyDescent="0.3">
      <c r="A1026">
        <v>1026</v>
      </c>
      <c r="B1026" s="1">
        <v>44712</v>
      </c>
      <c r="C1026" t="s">
        <v>10</v>
      </c>
      <c r="D1026" t="s">
        <v>27</v>
      </c>
      <c r="E1026" t="s">
        <v>44</v>
      </c>
      <c r="F1026">
        <v>-8</v>
      </c>
      <c r="G1026" s="3">
        <v>0</v>
      </c>
      <c r="H1026" s="3">
        <v>502.01</v>
      </c>
      <c r="I1026" t="s">
        <v>10</v>
      </c>
      <c r="J1026" t="s">
        <v>23</v>
      </c>
      <c r="K1026" s="3">
        <f>IF(TablaDatosEmpresa[[#This Row],[Tipo_Movimiento]] = "Venta", -TablaDatosEmpresa[[#This Row],[Cantidad]] * TablaDatosEmpresa[[#This Row],[Precio_Venta_Unitario]], 0)</f>
        <v>4016.08</v>
      </c>
      <c r="L1026" s="3">
        <f>AVERAGEIF(TablaDatosEmpresa[Nombre_Producto],TablaDatosEmpresa[[#This Row],[Nombre_Producto]],TablaDatosEmpresa[Costo_Unitario])</f>
        <v>111.99406451612904</v>
      </c>
      <c r="M1026" s="3">
        <f>IF(TablaDatosEmpresa[[#This Row],[Tipo_Movimiento]] = "Venta", -TablaDatosEmpresa[[#This Row],[Cantidad]] * TablaDatosEmpresa[[#This Row],[CosteAdquisicionPromedio]], 0)</f>
        <v>895.95251612903235</v>
      </c>
      <c r="N1026" s="3">
        <f>TablaDatosEmpresa[[#This Row],[Ingresos]]-TablaDatosEmpresa[[#This Row],[Coste_Vemta]]</f>
        <v>3120.1274838709678</v>
      </c>
    </row>
    <row r="1027" spans="1:14" x14ac:dyDescent="0.3">
      <c r="A1027">
        <v>1027</v>
      </c>
      <c r="B1027" s="1">
        <v>44712</v>
      </c>
      <c r="C1027" t="s">
        <v>24</v>
      </c>
      <c r="D1027" t="s">
        <v>21</v>
      </c>
      <c r="E1027" t="s">
        <v>22</v>
      </c>
      <c r="F1027">
        <v>60</v>
      </c>
      <c r="G1027" s="3">
        <v>24.97</v>
      </c>
      <c r="H1027" s="3">
        <v>0</v>
      </c>
      <c r="I1027" t="s">
        <v>24</v>
      </c>
      <c r="J1027" t="s">
        <v>36</v>
      </c>
      <c r="K1027" s="3">
        <f>IF(TablaDatosEmpresa[[#This Row],[Tipo_Movimiento]] = "Venta", -TablaDatosEmpresa[[#This Row],[Cantidad]] * TablaDatosEmpresa[[#This Row],[Precio_Venta_Unitario]], 0)</f>
        <v>0</v>
      </c>
      <c r="L1027" s="3">
        <f>AVERAGEIF(TablaDatosEmpresa[Nombre_Producto],TablaDatosEmpresa[[#This Row],[Nombre_Producto]],TablaDatosEmpresa[Costo_Unitario])</f>
        <v>10.520482758620702</v>
      </c>
      <c r="M1027" s="3">
        <f>IF(TablaDatosEmpresa[[#This Row],[Tipo_Movimiento]] = "Venta", -TablaDatosEmpresa[[#This Row],[Cantidad]] * TablaDatosEmpresa[[#This Row],[CosteAdquisicionPromedio]], 0)</f>
        <v>0</v>
      </c>
      <c r="N1027" s="3">
        <f>TablaDatosEmpresa[[#This Row],[Ingresos]]-TablaDatosEmpresa[[#This Row],[Coste_Vemta]]</f>
        <v>0</v>
      </c>
    </row>
    <row r="1028" spans="1:14" x14ac:dyDescent="0.3">
      <c r="A1028">
        <v>1028</v>
      </c>
      <c r="B1028" s="1">
        <v>44712</v>
      </c>
      <c r="C1028" t="s">
        <v>10</v>
      </c>
      <c r="D1028" t="s">
        <v>11</v>
      </c>
      <c r="E1028" t="s">
        <v>12</v>
      </c>
      <c r="F1028">
        <v>-40</v>
      </c>
      <c r="G1028" s="3">
        <v>0</v>
      </c>
      <c r="H1028" s="3">
        <v>129.97999999999999</v>
      </c>
      <c r="I1028" t="s">
        <v>10</v>
      </c>
      <c r="J1028" t="s">
        <v>15</v>
      </c>
      <c r="K1028" s="3">
        <f>IF(TablaDatosEmpresa[[#This Row],[Tipo_Movimiento]] = "Venta", -TablaDatosEmpresa[[#This Row],[Cantidad]] * TablaDatosEmpresa[[#This Row],[Precio_Venta_Unitario]], 0)</f>
        <v>5199.2</v>
      </c>
      <c r="L1028" s="3">
        <f>AVERAGEIF(TablaDatosEmpresa[Nombre_Producto],TablaDatosEmpresa[[#This Row],[Nombre_Producto]],TablaDatosEmpresa[Costo_Unitario])</f>
        <v>28.701865793780652</v>
      </c>
      <c r="M1028" s="3">
        <f>IF(TablaDatosEmpresa[[#This Row],[Tipo_Movimiento]] = "Venta", -TablaDatosEmpresa[[#This Row],[Cantidad]] * TablaDatosEmpresa[[#This Row],[CosteAdquisicionPromedio]], 0)</f>
        <v>1148.074631751226</v>
      </c>
      <c r="N1028" s="3">
        <f>TablaDatosEmpresa[[#This Row],[Ingresos]]-TablaDatosEmpresa[[#This Row],[Coste_Vemta]]</f>
        <v>4051.1253682487741</v>
      </c>
    </row>
    <row r="1029" spans="1:14" x14ac:dyDescent="0.3">
      <c r="A1029">
        <v>1029</v>
      </c>
      <c r="B1029" s="1">
        <v>44712</v>
      </c>
      <c r="C1029" t="s">
        <v>24</v>
      </c>
      <c r="D1029" t="s">
        <v>29</v>
      </c>
      <c r="E1029" t="s">
        <v>30</v>
      </c>
      <c r="F1029">
        <v>118</v>
      </c>
      <c r="G1029" s="3">
        <v>35.46</v>
      </c>
      <c r="H1029" s="3">
        <v>0</v>
      </c>
      <c r="I1029" t="s">
        <v>24</v>
      </c>
      <c r="J1029" t="s">
        <v>28</v>
      </c>
      <c r="K1029" s="3">
        <f>IF(TablaDatosEmpresa[[#This Row],[Tipo_Movimiento]] = "Venta", -TablaDatosEmpresa[[#This Row],[Cantidad]] * TablaDatosEmpresa[[#This Row],[Precio_Venta_Unitario]], 0)</f>
        <v>0</v>
      </c>
      <c r="L1029" s="3">
        <f>AVERAGEIF(TablaDatosEmpresa[Nombre_Producto],TablaDatosEmpresa[[#This Row],[Nombre_Producto]],TablaDatosEmpresa[Costo_Unitario])</f>
        <v>15.49574137931034</v>
      </c>
      <c r="M1029" s="3">
        <f>IF(TablaDatosEmpresa[[#This Row],[Tipo_Movimiento]] = "Venta", -TablaDatosEmpresa[[#This Row],[Cantidad]] * TablaDatosEmpresa[[#This Row],[CosteAdquisicionPromedio]], 0)</f>
        <v>0</v>
      </c>
      <c r="N1029" s="3">
        <f>TablaDatosEmpresa[[#This Row],[Ingresos]]-TablaDatosEmpresa[[#This Row],[Coste_Vemta]]</f>
        <v>0</v>
      </c>
    </row>
    <row r="1030" spans="1:14" x14ac:dyDescent="0.3">
      <c r="A1030">
        <v>1030</v>
      </c>
      <c r="B1030" s="1">
        <v>44713</v>
      </c>
      <c r="C1030" t="s">
        <v>10</v>
      </c>
      <c r="D1030" t="s">
        <v>32</v>
      </c>
      <c r="E1030" t="s">
        <v>33</v>
      </c>
      <c r="F1030">
        <v>-34</v>
      </c>
      <c r="G1030" s="3">
        <v>0</v>
      </c>
      <c r="H1030" s="3">
        <v>218.51</v>
      </c>
      <c r="I1030" t="s">
        <v>10</v>
      </c>
      <c r="J1030" t="s">
        <v>15</v>
      </c>
      <c r="K1030" s="3">
        <f>IF(TablaDatosEmpresa[[#This Row],[Tipo_Movimiento]] = "Venta", -TablaDatosEmpresa[[#This Row],[Cantidad]] * TablaDatosEmpresa[[#This Row],[Precio_Venta_Unitario]], 0)</f>
        <v>7429.34</v>
      </c>
      <c r="L1030" s="3">
        <f>AVERAGEIF(TablaDatosEmpresa[Nombre_Producto],TablaDatosEmpresa[[#This Row],[Nombre_Producto]],TablaDatosEmpresa[Costo_Unitario])</f>
        <v>54.214840425531932</v>
      </c>
      <c r="M1030" s="3">
        <f>IF(TablaDatosEmpresa[[#This Row],[Tipo_Movimiento]] = "Venta", -TablaDatosEmpresa[[#This Row],[Cantidad]] * TablaDatosEmpresa[[#This Row],[CosteAdquisicionPromedio]], 0)</f>
        <v>1843.3045744680858</v>
      </c>
      <c r="N1030" s="3">
        <f>TablaDatosEmpresa[[#This Row],[Ingresos]]-TablaDatosEmpresa[[#This Row],[Coste_Vemta]]</f>
        <v>5586.0354255319144</v>
      </c>
    </row>
    <row r="1031" spans="1:14" x14ac:dyDescent="0.3">
      <c r="A1031">
        <v>1031</v>
      </c>
      <c r="B1031" s="1">
        <v>44713</v>
      </c>
      <c r="C1031" t="s">
        <v>10</v>
      </c>
      <c r="D1031" t="s">
        <v>21</v>
      </c>
      <c r="E1031" t="s">
        <v>22</v>
      </c>
      <c r="F1031">
        <v>-18</v>
      </c>
      <c r="G1031" s="3">
        <v>0</v>
      </c>
      <c r="H1031" s="3">
        <v>60.27</v>
      </c>
      <c r="I1031" t="s">
        <v>10</v>
      </c>
      <c r="J1031" t="s">
        <v>15</v>
      </c>
      <c r="K1031" s="3">
        <f>IF(TablaDatosEmpresa[[#This Row],[Tipo_Movimiento]] = "Venta", -TablaDatosEmpresa[[#This Row],[Cantidad]] * TablaDatosEmpresa[[#This Row],[Precio_Venta_Unitario]], 0)</f>
        <v>1084.8600000000001</v>
      </c>
      <c r="L1031" s="3">
        <f>AVERAGEIF(TablaDatosEmpresa[Nombre_Producto],TablaDatosEmpresa[[#This Row],[Nombre_Producto]],TablaDatosEmpresa[Costo_Unitario])</f>
        <v>10.520482758620702</v>
      </c>
      <c r="M1031" s="3">
        <f>IF(TablaDatosEmpresa[[#This Row],[Tipo_Movimiento]] = "Venta", -TablaDatosEmpresa[[#This Row],[Cantidad]] * TablaDatosEmpresa[[#This Row],[CosteAdquisicionPromedio]], 0)</f>
        <v>189.36868965517263</v>
      </c>
      <c r="N1031" s="3">
        <f>TablaDatosEmpresa[[#This Row],[Ingresos]]-TablaDatosEmpresa[[#This Row],[Coste_Vemta]]</f>
        <v>895.49131034482753</v>
      </c>
    </row>
    <row r="1032" spans="1:14" x14ac:dyDescent="0.3">
      <c r="A1032">
        <v>1032</v>
      </c>
      <c r="B1032" s="1">
        <v>44713</v>
      </c>
      <c r="C1032" t="s">
        <v>10</v>
      </c>
      <c r="D1032" t="s">
        <v>32</v>
      </c>
      <c r="E1032" t="s">
        <v>33</v>
      </c>
      <c r="F1032">
        <v>-12</v>
      </c>
      <c r="G1032" s="3">
        <v>0</v>
      </c>
      <c r="H1032" s="3">
        <v>219.03</v>
      </c>
      <c r="I1032" t="s">
        <v>10</v>
      </c>
      <c r="J1032" t="s">
        <v>13</v>
      </c>
      <c r="K1032" s="3">
        <f>IF(TablaDatosEmpresa[[#This Row],[Tipo_Movimiento]] = "Venta", -TablaDatosEmpresa[[#This Row],[Cantidad]] * TablaDatosEmpresa[[#This Row],[Precio_Venta_Unitario]], 0)</f>
        <v>2628.36</v>
      </c>
      <c r="L1032" s="3">
        <f>AVERAGEIF(TablaDatosEmpresa[Nombre_Producto],TablaDatosEmpresa[[#This Row],[Nombre_Producto]],TablaDatosEmpresa[Costo_Unitario])</f>
        <v>54.214840425531932</v>
      </c>
      <c r="M1032" s="3">
        <f>IF(TablaDatosEmpresa[[#This Row],[Tipo_Movimiento]] = "Venta", -TablaDatosEmpresa[[#This Row],[Cantidad]] * TablaDatosEmpresa[[#This Row],[CosteAdquisicionPromedio]], 0)</f>
        <v>650.57808510638324</v>
      </c>
      <c r="N1032" s="3">
        <f>TablaDatosEmpresa[[#This Row],[Ingresos]]-TablaDatosEmpresa[[#This Row],[Coste_Vemta]]</f>
        <v>1977.7819148936169</v>
      </c>
    </row>
    <row r="1033" spans="1:14" x14ac:dyDescent="0.3">
      <c r="A1033">
        <v>1033</v>
      </c>
      <c r="B1033" s="1">
        <v>44713</v>
      </c>
      <c r="C1033" t="s">
        <v>16</v>
      </c>
      <c r="D1033" t="s">
        <v>19</v>
      </c>
      <c r="E1033" t="s">
        <v>20</v>
      </c>
      <c r="F1033">
        <v>80</v>
      </c>
      <c r="G1033" s="3">
        <v>152.63999999999999</v>
      </c>
      <c r="H1033" s="3">
        <v>0</v>
      </c>
      <c r="I1033" t="s">
        <v>46</v>
      </c>
      <c r="J1033" t="s">
        <v>18</v>
      </c>
      <c r="K1033" s="3">
        <f>IF(TablaDatosEmpresa[[#This Row],[Tipo_Movimiento]] = "Venta", -TablaDatosEmpresa[[#This Row],[Cantidad]] * TablaDatosEmpresa[[#This Row],[Precio_Venta_Unitario]], 0)</f>
        <v>0</v>
      </c>
      <c r="L1033" s="3">
        <f>AVERAGEIF(TablaDatosEmpresa[Nombre_Producto],TablaDatosEmpresa[[#This Row],[Nombre_Producto]],TablaDatosEmpresa[Costo_Unitario])</f>
        <v>66.956770642201846</v>
      </c>
      <c r="M1033" s="3">
        <f>IF(TablaDatosEmpresa[[#This Row],[Tipo_Movimiento]] = "Venta", -TablaDatosEmpresa[[#This Row],[Cantidad]] * TablaDatosEmpresa[[#This Row],[CosteAdquisicionPromedio]], 0)</f>
        <v>0</v>
      </c>
      <c r="N1033" s="3">
        <f>TablaDatosEmpresa[[#This Row],[Ingresos]]-TablaDatosEmpresa[[#This Row],[Coste_Vemta]]</f>
        <v>0</v>
      </c>
    </row>
    <row r="1034" spans="1:14" x14ac:dyDescent="0.3">
      <c r="A1034">
        <v>1034</v>
      </c>
      <c r="B1034" s="1">
        <v>44713</v>
      </c>
      <c r="C1034" t="s">
        <v>24</v>
      </c>
      <c r="D1034" t="s">
        <v>34</v>
      </c>
      <c r="E1034" t="s">
        <v>45</v>
      </c>
      <c r="F1034">
        <v>64</v>
      </c>
      <c r="G1034" s="3">
        <v>178.52</v>
      </c>
      <c r="H1034" s="3">
        <v>0</v>
      </c>
      <c r="I1034" t="s">
        <v>24</v>
      </c>
      <c r="J1034" t="s">
        <v>28</v>
      </c>
      <c r="K1034" s="3">
        <f>IF(TablaDatosEmpresa[[#This Row],[Tipo_Movimiento]] = "Venta", -TablaDatosEmpresa[[#This Row],[Cantidad]] * TablaDatosEmpresa[[#This Row],[Precio_Venta_Unitario]], 0)</f>
        <v>0</v>
      </c>
      <c r="L1034" s="3">
        <f>AVERAGEIF(TablaDatosEmpresa[Nombre_Producto],TablaDatosEmpresa[[#This Row],[Nombre_Producto]],TablaDatosEmpresa[Costo_Unitario])</f>
        <v>81.910562499999997</v>
      </c>
      <c r="M1034" s="3">
        <f>IF(TablaDatosEmpresa[[#This Row],[Tipo_Movimiento]] = "Venta", -TablaDatosEmpresa[[#This Row],[Cantidad]] * TablaDatosEmpresa[[#This Row],[CosteAdquisicionPromedio]], 0)</f>
        <v>0</v>
      </c>
      <c r="N1034" s="3">
        <f>TablaDatosEmpresa[[#This Row],[Ingresos]]-TablaDatosEmpresa[[#This Row],[Coste_Vemta]]</f>
        <v>0</v>
      </c>
    </row>
    <row r="1035" spans="1:14" x14ac:dyDescent="0.3">
      <c r="A1035">
        <v>1035</v>
      </c>
      <c r="B1035" s="1">
        <v>44713</v>
      </c>
      <c r="C1035" t="s">
        <v>10</v>
      </c>
      <c r="D1035" t="s">
        <v>19</v>
      </c>
      <c r="E1035" t="s">
        <v>20</v>
      </c>
      <c r="F1035">
        <v>-31</v>
      </c>
      <c r="G1035" s="3">
        <v>0</v>
      </c>
      <c r="H1035" s="3">
        <v>297.32</v>
      </c>
      <c r="I1035" t="s">
        <v>10</v>
      </c>
      <c r="J1035" t="s">
        <v>15</v>
      </c>
      <c r="K1035" s="3">
        <f>IF(TablaDatosEmpresa[[#This Row],[Tipo_Movimiento]] = "Venta", -TablaDatosEmpresa[[#This Row],[Cantidad]] * TablaDatosEmpresa[[#This Row],[Precio_Venta_Unitario]], 0)</f>
        <v>9216.92</v>
      </c>
      <c r="L1035" s="3">
        <f>AVERAGEIF(TablaDatosEmpresa[Nombre_Producto],TablaDatosEmpresa[[#This Row],[Nombre_Producto]],TablaDatosEmpresa[Costo_Unitario])</f>
        <v>66.956770642201846</v>
      </c>
      <c r="M1035" s="3">
        <f>IF(TablaDatosEmpresa[[#This Row],[Tipo_Movimiento]] = "Venta", -TablaDatosEmpresa[[#This Row],[Cantidad]] * TablaDatosEmpresa[[#This Row],[CosteAdquisicionPromedio]], 0)</f>
        <v>2075.6598899082574</v>
      </c>
      <c r="N1035" s="3">
        <f>TablaDatosEmpresa[[#This Row],[Ingresos]]-TablaDatosEmpresa[[#This Row],[Coste_Vemta]]</f>
        <v>7141.2601100917427</v>
      </c>
    </row>
    <row r="1036" spans="1:14" x14ac:dyDescent="0.3">
      <c r="A1036">
        <v>1036</v>
      </c>
      <c r="B1036" s="1">
        <v>44713</v>
      </c>
      <c r="C1036" t="s">
        <v>24</v>
      </c>
      <c r="D1036" t="s">
        <v>14</v>
      </c>
      <c r="E1036" t="s">
        <v>41</v>
      </c>
      <c r="F1036">
        <v>230</v>
      </c>
      <c r="G1036" s="3">
        <v>86.81</v>
      </c>
      <c r="H1036" s="3">
        <v>0</v>
      </c>
      <c r="I1036" t="s">
        <v>24</v>
      </c>
      <c r="J1036" t="s">
        <v>36</v>
      </c>
      <c r="K1036" s="3">
        <f>IF(TablaDatosEmpresa[[#This Row],[Tipo_Movimiento]] = "Venta", -TablaDatosEmpresa[[#This Row],[Cantidad]] * TablaDatosEmpresa[[#This Row],[Precio_Venta_Unitario]], 0)</f>
        <v>0</v>
      </c>
      <c r="L1036" s="3">
        <f>AVERAGEIF(TablaDatosEmpresa[Nombre_Producto],TablaDatosEmpresa[[#This Row],[Nombre_Producto]],TablaDatosEmpresa[Costo_Unitario])</f>
        <v>38.917210440456756</v>
      </c>
      <c r="M1036" s="3">
        <f>IF(TablaDatosEmpresa[[#This Row],[Tipo_Movimiento]] = "Venta", -TablaDatosEmpresa[[#This Row],[Cantidad]] * TablaDatosEmpresa[[#This Row],[CosteAdquisicionPromedio]], 0)</f>
        <v>0</v>
      </c>
      <c r="N1036" s="3">
        <f>TablaDatosEmpresa[[#This Row],[Ingresos]]-TablaDatosEmpresa[[#This Row],[Coste_Vemta]]</f>
        <v>0</v>
      </c>
    </row>
    <row r="1037" spans="1:14" x14ac:dyDescent="0.3">
      <c r="A1037">
        <v>1037</v>
      </c>
      <c r="B1037" s="1">
        <v>44714</v>
      </c>
      <c r="C1037" t="s">
        <v>24</v>
      </c>
      <c r="D1037" t="s">
        <v>14</v>
      </c>
      <c r="E1037" t="s">
        <v>41</v>
      </c>
      <c r="F1037">
        <v>56</v>
      </c>
      <c r="G1037" s="3">
        <v>86.78</v>
      </c>
      <c r="H1037" s="3">
        <v>0</v>
      </c>
      <c r="I1037" t="s">
        <v>24</v>
      </c>
      <c r="J1037" t="s">
        <v>28</v>
      </c>
      <c r="K1037" s="3">
        <f>IF(TablaDatosEmpresa[[#This Row],[Tipo_Movimiento]] = "Venta", -TablaDatosEmpresa[[#This Row],[Cantidad]] * TablaDatosEmpresa[[#This Row],[Precio_Venta_Unitario]], 0)</f>
        <v>0</v>
      </c>
      <c r="L1037" s="3">
        <f>AVERAGEIF(TablaDatosEmpresa[Nombre_Producto],TablaDatosEmpresa[[#This Row],[Nombre_Producto]],TablaDatosEmpresa[Costo_Unitario])</f>
        <v>38.917210440456756</v>
      </c>
      <c r="M1037" s="3">
        <f>IF(TablaDatosEmpresa[[#This Row],[Tipo_Movimiento]] = "Venta", -TablaDatosEmpresa[[#This Row],[Cantidad]] * TablaDatosEmpresa[[#This Row],[CosteAdquisicionPromedio]], 0)</f>
        <v>0</v>
      </c>
      <c r="N1037" s="3">
        <f>TablaDatosEmpresa[[#This Row],[Ingresos]]-TablaDatosEmpresa[[#This Row],[Coste_Vemta]]</f>
        <v>0</v>
      </c>
    </row>
    <row r="1038" spans="1:14" x14ac:dyDescent="0.3">
      <c r="A1038">
        <v>1038</v>
      </c>
      <c r="B1038" s="1">
        <v>44714</v>
      </c>
      <c r="C1038" t="s">
        <v>24</v>
      </c>
      <c r="D1038" t="s">
        <v>32</v>
      </c>
      <c r="E1038" t="s">
        <v>33</v>
      </c>
      <c r="F1038">
        <v>234</v>
      </c>
      <c r="G1038" s="3">
        <v>119.39</v>
      </c>
      <c r="H1038" s="3">
        <v>0</v>
      </c>
      <c r="I1038" t="s">
        <v>24</v>
      </c>
      <c r="J1038" t="s">
        <v>28</v>
      </c>
      <c r="K1038" s="3">
        <f>IF(TablaDatosEmpresa[[#This Row],[Tipo_Movimiento]] = "Venta", -TablaDatosEmpresa[[#This Row],[Cantidad]] * TablaDatosEmpresa[[#This Row],[Precio_Venta_Unitario]], 0)</f>
        <v>0</v>
      </c>
      <c r="L1038" s="3">
        <f>AVERAGEIF(TablaDatosEmpresa[Nombre_Producto],TablaDatosEmpresa[[#This Row],[Nombre_Producto]],TablaDatosEmpresa[Costo_Unitario])</f>
        <v>54.214840425531932</v>
      </c>
      <c r="M1038" s="3">
        <f>IF(TablaDatosEmpresa[[#This Row],[Tipo_Movimiento]] = "Venta", -TablaDatosEmpresa[[#This Row],[Cantidad]] * TablaDatosEmpresa[[#This Row],[CosteAdquisicionPromedio]], 0)</f>
        <v>0</v>
      </c>
      <c r="N1038" s="3">
        <f>TablaDatosEmpresa[[#This Row],[Ingresos]]-TablaDatosEmpresa[[#This Row],[Coste_Vemta]]</f>
        <v>0</v>
      </c>
    </row>
    <row r="1039" spans="1:14" x14ac:dyDescent="0.3">
      <c r="A1039">
        <v>1039</v>
      </c>
      <c r="B1039" s="1">
        <v>44714</v>
      </c>
      <c r="C1039" t="s">
        <v>10</v>
      </c>
      <c r="D1039" t="s">
        <v>32</v>
      </c>
      <c r="E1039" t="s">
        <v>33</v>
      </c>
      <c r="F1039">
        <v>-21</v>
      </c>
      <c r="G1039" s="3">
        <v>0</v>
      </c>
      <c r="H1039" s="3">
        <v>218.71</v>
      </c>
      <c r="I1039" t="s">
        <v>10</v>
      </c>
      <c r="J1039" t="s">
        <v>23</v>
      </c>
      <c r="K1039" s="3">
        <f>IF(TablaDatosEmpresa[[#This Row],[Tipo_Movimiento]] = "Venta", -TablaDatosEmpresa[[#This Row],[Cantidad]] * TablaDatosEmpresa[[#This Row],[Precio_Venta_Unitario]], 0)</f>
        <v>4592.91</v>
      </c>
      <c r="L1039" s="3">
        <f>AVERAGEIF(TablaDatosEmpresa[Nombre_Producto],TablaDatosEmpresa[[#This Row],[Nombre_Producto]],TablaDatosEmpresa[Costo_Unitario])</f>
        <v>54.214840425531932</v>
      </c>
      <c r="M1039" s="3">
        <f>IF(TablaDatosEmpresa[[#This Row],[Tipo_Movimiento]] = "Venta", -TablaDatosEmpresa[[#This Row],[Cantidad]] * TablaDatosEmpresa[[#This Row],[CosteAdquisicionPromedio]], 0)</f>
        <v>1138.5116489361706</v>
      </c>
      <c r="N1039" s="3">
        <f>TablaDatosEmpresa[[#This Row],[Ingresos]]-TablaDatosEmpresa[[#This Row],[Coste_Vemta]]</f>
        <v>3454.3983510638291</v>
      </c>
    </row>
    <row r="1040" spans="1:14" x14ac:dyDescent="0.3">
      <c r="A1040">
        <v>1040</v>
      </c>
      <c r="B1040" s="1">
        <v>44714</v>
      </c>
      <c r="C1040" t="s">
        <v>24</v>
      </c>
      <c r="D1040" t="s">
        <v>14</v>
      </c>
      <c r="E1040" t="s">
        <v>41</v>
      </c>
      <c r="F1040">
        <v>150</v>
      </c>
      <c r="G1040" s="3">
        <v>84.88</v>
      </c>
      <c r="H1040" s="3">
        <v>0</v>
      </c>
      <c r="I1040" t="s">
        <v>24</v>
      </c>
      <c r="J1040" t="s">
        <v>28</v>
      </c>
      <c r="K1040" s="3">
        <f>IF(TablaDatosEmpresa[[#This Row],[Tipo_Movimiento]] = "Venta", -TablaDatosEmpresa[[#This Row],[Cantidad]] * TablaDatosEmpresa[[#This Row],[Precio_Venta_Unitario]], 0)</f>
        <v>0</v>
      </c>
      <c r="L1040" s="3">
        <f>AVERAGEIF(TablaDatosEmpresa[Nombre_Producto],TablaDatosEmpresa[[#This Row],[Nombre_Producto]],TablaDatosEmpresa[Costo_Unitario])</f>
        <v>38.917210440456756</v>
      </c>
      <c r="M1040" s="3">
        <f>IF(TablaDatosEmpresa[[#This Row],[Tipo_Movimiento]] = "Venta", -TablaDatosEmpresa[[#This Row],[Cantidad]] * TablaDatosEmpresa[[#This Row],[CosteAdquisicionPromedio]], 0)</f>
        <v>0</v>
      </c>
      <c r="N1040" s="3">
        <f>TablaDatosEmpresa[[#This Row],[Ingresos]]-TablaDatosEmpresa[[#This Row],[Coste_Vemta]]</f>
        <v>0</v>
      </c>
    </row>
    <row r="1041" spans="1:14" x14ac:dyDescent="0.3">
      <c r="A1041">
        <v>1041</v>
      </c>
      <c r="B1041" s="1">
        <v>44714</v>
      </c>
      <c r="C1041" t="s">
        <v>10</v>
      </c>
      <c r="D1041" t="s">
        <v>27</v>
      </c>
      <c r="E1041" t="s">
        <v>44</v>
      </c>
      <c r="F1041">
        <v>-24</v>
      </c>
      <c r="G1041" s="3">
        <v>0</v>
      </c>
      <c r="H1041" s="3">
        <v>499.85</v>
      </c>
      <c r="I1041" t="s">
        <v>10</v>
      </c>
      <c r="J1041" t="s">
        <v>35</v>
      </c>
      <c r="K1041" s="3">
        <f>IF(TablaDatosEmpresa[[#This Row],[Tipo_Movimiento]] = "Venta", -TablaDatosEmpresa[[#This Row],[Cantidad]] * TablaDatosEmpresa[[#This Row],[Precio_Venta_Unitario]], 0)</f>
        <v>11996.400000000001</v>
      </c>
      <c r="L1041" s="3">
        <f>AVERAGEIF(TablaDatosEmpresa[Nombre_Producto],TablaDatosEmpresa[[#This Row],[Nombre_Producto]],TablaDatosEmpresa[Costo_Unitario])</f>
        <v>111.99406451612904</v>
      </c>
      <c r="M1041" s="3">
        <f>IF(TablaDatosEmpresa[[#This Row],[Tipo_Movimiento]] = "Venta", -TablaDatosEmpresa[[#This Row],[Cantidad]] * TablaDatosEmpresa[[#This Row],[CosteAdquisicionPromedio]], 0)</f>
        <v>2687.8575483870973</v>
      </c>
      <c r="N1041" s="3">
        <f>TablaDatosEmpresa[[#This Row],[Ingresos]]-TablaDatosEmpresa[[#This Row],[Coste_Vemta]]</f>
        <v>9308.5424516129042</v>
      </c>
    </row>
    <row r="1042" spans="1:14" x14ac:dyDescent="0.3">
      <c r="A1042">
        <v>1042</v>
      </c>
      <c r="B1042" s="1">
        <v>44714</v>
      </c>
      <c r="C1042" t="s">
        <v>10</v>
      </c>
      <c r="D1042" t="s">
        <v>17</v>
      </c>
      <c r="E1042" t="s">
        <v>42</v>
      </c>
      <c r="F1042">
        <v>-30</v>
      </c>
      <c r="G1042" s="3">
        <v>0</v>
      </c>
      <c r="H1042" s="3">
        <v>901.46</v>
      </c>
      <c r="I1042" t="s">
        <v>10</v>
      </c>
      <c r="J1042" t="s">
        <v>23</v>
      </c>
      <c r="K1042" s="3">
        <f>IF(TablaDatosEmpresa[[#This Row],[Tipo_Movimiento]] = "Venta", -TablaDatosEmpresa[[#This Row],[Cantidad]] * TablaDatosEmpresa[[#This Row],[Precio_Venta_Unitario]], 0)</f>
        <v>27043.800000000003</v>
      </c>
      <c r="L1042" s="3">
        <f>AVERAGEIF(TablaDatosEmpresa[Nombre_Producto],TablaDatosEmpresa[[#This Row],[Nombre_Producto]],TablaDatosEmpresa[Costo_Unitario])</f>
        <v>206.67616747181975</v>
      </c>
      <c r="M1042" s="3">
        <f>IF(TablaDatosEmpresa[[#This Row],[Tipo_Movimiento]] = "Venta", -TablaDatosEmpresa[[#This Row],[Cantidad]] * TablaDatosEmpresa[[#This Row],[CosteAdquisicionPromedio]], 0)</f>
        <v>6200.285024154593</v>
      </c>
      <c r="N1042" s="3">
        <f>TablaDatosEmpresa[[#This Row],[Ingresos]]-TablaDatosEmpresa[[#This Row],[Coste_Vemta]]</f>
        <v>20843.51497584541</v>
      </c>
    </row>
    <row r="1043" spans="1:14" x14ac:dyDescent="0.3">
      <c r="A1043">
        <v>1043</v>
      </c>
      <c r="B1043" s="1">
        <v>44715</v>
      </c>
      <c r="C1043" t="s">
        <v>10</v>
      </c>
      <c r="D1043" t="s">
        <v>14</v>
      </c>
      <c r="E1043" t="s">
        <v>41</v>
      </c>
      <c r="F1043">
        <v>-16</v>
      </c>
      <c r="G1043" s="3">
        <v>0</v>
      </c>
      <c r="H1043" s="3">
        <v>158.6</v>
      </c>
      <c r="I1043" t="s">
        <v>10</v>
      </c>
      <c r="J1043" t="s">
        <v>35</v>
      </c>
      <c r="K1043" s="3">
        <f>IF(TablaDatosEmpresa[[#This Row],[Tipo_Movimiento]] = "Venta", -TablaDatosEmpresa[[#This Row],[Cantidad]] * TablaDatosEmpresa[[#This Row],[Precio_Venta_Unitario]], 0)</f>
        <v>2537.6</v>
      </c>
      <c r="L1043" s="3">
        <f>AVERAGEIF(TablaDatosEmpresa[Nombre_Producto],TablaDatosEmpresa[[#This Row],[Nombre_Producto]],TablaDatosEmpresa[Costo_Unitario])</f>
        <v>38.917210440456756</v>
      </c>
      <c r="M1043" s="3">
        <f>IF(TablaDatosEmpresa[[#This Row],[Tipo_Movimiento]] = "Venta", -TablaDatosEmpresa[[#This Row],[Cantidad]] * TablaDatosEmpresa[[#This Row],[CosteAdquisicionPromedio]], 0)</f>
        <v>622.6753670473081</v>
      </c>
      <c r="N1043" s="3">
        <f>TablaDatosEmpresa[[#This Row],[Ingresos]]-TablaDatosEmpresa[[#This Row],[Coste_Vemta]]</f>
        <v>1914.9246329526918</v>
      </c>
    </row>
    <row r="1044" spans="1:14" x14ac:dyDescent="0.3">
      <c r="A1044">
        <v>1044</v>
      </c>
      <c r="B1044" s="1">
        <v>44715</v>
      </c>
      <c r="C1044" t="s">
        <v>10</v>
      </c>
      <c r="D1044" t="s">
        <v>34</v>
      </c>
      <c r="E1044" t="s">
        <v>45</v>
      </c>
      <c r="F1044">
        <v>-22</v>
      </c>
      <c r="G1044" s="3">
        <v>0</v>
      </c>
      <c r="H1044" s="3">
        <v>346.47</v>
      </c>
      <c r="I1044" t="s">
        <v>10</v>
      </c>
      <c r="J1044" t="s">
        <v>23</v>
      </c>
      <c r="K1044" s="3">
        <f>IF(TablaDatosEmpresa[[#This Row],[Tipo_Movimiento]] = "Venta", -TablaDatosEmpresa[[#This Row],[Cantidad]] * TablaDatosEmpresa[[#This Row],[Precio_Venta_Unitario]], 0)</f>
        <v>7622.34</v>
      </c>
      <c r="L1044" s="3">
        <f>AVERAGEIF(TablaDatosEmpresa[Nombre_Producto],TablaDatosEmpresa[[#This Row],[Nombre_Producto]],TablaDatosEmpresa[Costo_Unitario])</f>
        <v>81.910562499999997</v>
      </c>
      <c r="M1044" s="3">
        <f>IF(TablaDatosEmpresa[[#This Row],[Tipo_Movimiento]] = "Venta", -TablaDatosEmpresa[[#This Row],[Cantidad]] * TablaDatosEmpresa[[#This Row],[CosteAdquisicionPromedio]], 0)</f>
        <v>1802.032375</v>
      </c>
      <c r="N1044" s="3">
        <f>TablaDatosEmpresa[[#This Row],[Ingresos]]-TablaDatosEmpresa[[#This Row],[Coste_Vemta]]</f>
        <v>5820.3076250000004</v>
      </c>
    </row>
    <row r="1045" spans="1:14" x14ac:dyDescent="0.3">
      <c r="A1045">
        <v>1045</v>
      </c>
      <c r="B1045" s="1">
        <v>44715</v>
      </c>
      <c r="C1045" t="s">
        <v>10</v>
      </c>
      <c r="D1045" t="s">
        <v>21</v>
      </c>
      <c r="E1045" t="s">
        <v>22</v>
      </c>
      <c r="F1045">
        <v>-32</v>
      </c>
      <c r="G1045" s="3">
        <v>0</v>
      </c>
      <c r="H1045" s="3">
        <v>60.31</v>
      </c>
      <c r="I1045" t="s">
        <v>10</v>
      </c>
      <c r="J1045" t="s">
        <v>31</v>
      </c>
      <c r="K1045" s="3">
        <f>IF(TablaDatosEmpresa[[#This Row],[Tipo_Movimiento]] = "Venta", -TablaDatosEmpresa[[#This Row],[Cantidad]] * TablaDatosEmpresa[[#This Row],[Precio_Venta_Unitario]], 0)</f>
        <v>1929.92</v>
      </c>
      <c r="L1045" s="3">
        <f>AVERAGEIF(TablaDatosEmpresa[Nombre_Producto],TablaDatosEmpresa[[#This Row],[Nombre_Producto]],TablaDatosEmpresa[Costo_Unitario])</f>
        <v>10.520482758620702</v>
      </c>
      <c r="M1045" s="3">
        <f>IF(TablaDatosEmpresa[[#This Row],[Tipo_Movimiento]] = "Venta", -TablaDatosEmpresa[[#This Row],[Cantidad]] * TablaDatosEmpresa[[#This Row],[CosteAdquisicionPromedio]], 0)</f>
        <v>336.65544827586245</v>
      </c>
      <c r="N1045" s="3">
        <f>TablaDatosEmpresa[[#This Row],[Ingresos]]-TablaDatosEmpresa[[#This Row],[Coste_Vemta]]</f>
        <v>1593.2645517241376</v>
      </c>
    </row>
    <row r="1046" spans="1:14" x14ac:dyDescent="0.3">
      <c r="A1046">
        <v>1046</v>
      </c>
      <c r="B1046" s="1">
        <v>44715</v>
      </c>
      <c r="C1046" t="s">
        <v>10</v>
      </c>
      <c r="D1046" t="s">
        <v>27</v>
      </c>
      <c r="E1046" t="s">
        <v>44</v>
      </c>
      <c r="F1046">
        <v>-33</v>
      </c>
      <c r="G1046" s="3">
        <v>0</v>
      </c>
      <c r="H1046" s="3">
        <v>501.86</v>
      </c>
      <c r="I1046" t="s">
        <v>10</v>
      </c>
      <c r="J1046" t="s">
        <v>15</v>
      </c>
      <c r="K1046" s="3">
        <f>IF(TablaDatosEmpresa[[#This Row],[Tipo_Movimiento]] = "Venta", -TablaDatosEmpresa[[#This Row],[Cantidad]] * TablaDatosEmpresa[[#This Row],[Precio_Venta_Unitario]], 0)</f>
        <v>16561.38</v>
      </c>
      <c r="L1046" s="3">
        <f>AVERAGEIF(TablaDatosEmpresa[Nombre_Producto],TablaDatosEmpresa[[#This Row],[Nombre_Producto]],TablaDatosEmpresa[Costo_Unitario])</f>
        <v>111.99406451612904</v>
      </c>
      <c r="M1046" s="3">
        <f>IF(TablaDatosEmpresa[[#This Row],[Tipo_Movimiento]] = "Venta", -TablaDatosEmpresa[[#This Row],[Cantidad]] * TablaDatosEmpresa[[#This Row],[CosteAdquisicionPromedio]], 0)</f>
        <v>3695.8041290322585</v>
      </c>
      <c r="N1046" s="3">
        <f>TablaDatosEmpresa[[#This Row],[Ingresos]]-TablaDatosEmpresa[[#This Row],[Coste_Vemta]]</f>
        <v>12865.575870967743</v>
      </c>
    </row>
    <row r="1047" spans="1:14" x14ac:dyDescent="0.3">
      <c r="A1047">
        <v>1047</v>
      </c>
      <c r="B1047" s="1">
        <v>44715</v>
      </c>
      <c r="C1047" t="s">
        <v>24</v>
      </c>
      <c r="D1047" t="s">
        <v>25</v>
      </c>
      <c r="E1047" t="s">
        <v>43</v>
      </c>
      <c r="F1047">
        <v>269</v>
      </c>
      <c r="G1047" s="3">
        <v>45.7</v>
      </c>
      <c r="H1047" s="3">
        <v>0</v>
      </c>
      <c r="I1047" t="s">
        <v>24</v>
      </c>
      <c r="J1047" t="s">
        <v>26</v>
      </c>
      <c r="K1047" s="3">
        <f>IF(TablaDatosEmpresa[[#This Row],[Tipo_Movimiento]] = "Venta", -TablaDatosEmpresa[[#This Row],[Cantidad]] * TablaDatosEmpresa[[#This Row],[Precio_Venta_Unitario]], 0)</f>
        <v>0</v>
      </c>
      <c r="L1047" s="3">
        <f>AVERAGEIF(TablaDatosEmpresa[Nombre_Producto],TablaDatosEmpresa[[#This Row],[Nombre_Producto]],TablaDatosEmpresa[Costo_Unitario])</f>
        <v>18.458651685393257</v>
      </c>
      <c r="M1047" s="3">
        <f>IF(TablaDatosEmpresa[[#This Row],[Tipo_Movimiento]] = "Venta", -TablaDatosEmpresa[[#This Row],[Cantidad]] * TablaDatosEmpresa[[#This Row],[CosteAdquisicionPromedio]], 0)</f>
        <v>0</v>
      </c>
      <c r="N1047" s="3">
        <f>TablaDatosEmpresa[[#This Row],[Ingresos]]-TablaDatosEmpresa[[#This Row],[Coste_Vemta]]</f>
        <v>0</v>
      </c>
    </row>
    <row r="1048" spans="1:14" x14ac:dyDescent="0.3">
      <c r="A1048">
        <v>1048</v>
      </c>
      <c r="B1048" s="1">
        <v>44715</v>
      </c>
      <c r="C1048" t="s">
        <v>10</v>
      </c>
      <c r="D1048" t="s">
        <v>32</v>
      </c>
      <c r="E1048" t="s">
        <v>33</v>
      </c>
      <c r="F1048">
        <v>-34</v>
      </c>
      <c r="G1048" s="3">
        <v>0</v>
      </c>
      <c r="H1048" s="3">
        <v>221.86</v>
      </c>
      <c r="I1048" t="s">
        <v>10</v>
      </c>
      <c r="J1048" t="s">
        <v>15</v>
      </c>
      <c r="K1048" s="3">
        <f>IF(TablaDatosEmpresa[[#This Row],[Tipo_Movimiento]] = "Venta", -TablaDatosEmpresa[[#This Row],[Cantidad]] * TablaDatosEmpresa[[#This Row],[Precio_Venta_Unitario]], 0)</f>
        <v>7543.2400000000007</v>
      </c>
      <c r="L1048" s="3">
        <f>AVERAGEIF(TablaDatosEmpresa[Nombre_Producto],TablaDatosEmpresa[[#This Row],[Nombre_Producto]],TablaDatosEmpresa[Costo_Unitario])</f>
        <v>54.214840425531932</v>
      </c>
      <c r="M1048" s="3">
        <f>IF(TablaDatosEmpresa[[#This Row],[Tipo_Movimiento]] = "Venta", -TablaDatosEmpresa[[#This Row],[Cantidad]] * TablaDatosEmpresa[[#This Row],[CosteAdquisicionPromedio]], 0)</f>
        <v>1843.3045744680858</v>
      </c>
      <c r="N1048" s="3">
        <f>TablaDatosEmpresa[[#This Row],[Ingresos]]-TablaDatosEmpresa[[#This Row],[Coste_Vemta]]</f>
        <v>5699.9354255319149</v>
      </c>
    </row>
    <row r="1049" spans="1:14" x14ac:dyDescent="0.3">
      <c r="A1049">
        <v>1049</v>
      </c>
      <c r="B1049" s="1">
        <v>44715</v>
      </c>
      <c r="C1049" t="s">
        <v>24</v>
      </c>
      <c r="D1049" t="s">
        <v>11</v>
      </c>
      <c r="E1049" t="s">
        <v>12</v>
      </c>
      <c r="F1049">
        <v>106</v>
      </c>
      <c r="G1049" s="3">
        <v>66.37</v>
      </c>
      <c r="H1049" s="3">
        <v>0</v>
      </c>
      <c r="I1049" t="s">
        <v>24</v>
      </c>
      <c r="J1049" t="s">
        <v>37</v>
      </c>
      <c r="K1049" s="3">
        <f>IF(TablaDatosEmpresa[[#This Row],[Tipo_Movimiento]] = "Venta", -TablaDatosEmpresa[[#This Row],[Cantidad]] * TablaDatosEmpresa[[#This Row],[Precio_Venta_Unitario]], 0)</f>
        <v>0</v>
      </c>
      <c r="L1049" s="3">
        <f>AVERAGEIF(TablaDatosEmpresa[Nombre_Producto],TablaDatosEmpresa[[#This Row],[Nombre_Producto]],TablaDatosEmpresa[Costo_Unitario])</f>
        <v>28.701865793780652</v>
      </c>
      <c r="M1049" s="3">
        <f>IF(TablaDatosEmpresa[[#This Row],[Tipo_Movimiento]] = "Venta", -TablaDatosEmpresa[[#This Row],[Cantidad]] * TablaDatosEmpresa[[#This Row],[CosteAdquisicionPromedio]], 0)</f>
        <v>0</v>
      </c>
      <c r="N1049" s="3">
        <f>TablaDatosEmpresa[[#This Row],[Ingresos]]-TablaDatosEmpresa[[#This Row],[Coste_Vemta]]</f>
        <v>0</v>
      </c>
    </row>
    <row r="1050" spans="1:14" x14ac:dyDescent="0.3">
      <c r="A1050">
        <v>1050</v>
      </c>
      <c r="B1050" s="1">
        <v>44716</v>
      </c>
      <c r="C1050" t="s">
        <v>10</v>
      </c>
      <c r="D1050" t="s">
        <v>34</v>
      </c>
      <c r="E1050" t="s">
        <v>45</v>
      </c>
      <c r="F1050">
        <v>-6</v>
      </c>
      <c r="G1050" s="3">
        <v>0</v>
      </c>
      <c r="H1050" s="3">
        <v>351.91</v>
      </c>
      <c r="I1050" t="s">
        <v>10</v>
      </c>
      <c r="J1050" t="s">
        <v>15</v>
      </c>
      <c r="K1050" s="3">
        <f>IF(TablaDatosEmpresa[[#This Row],[Tipo_Movimiento]] = "Venta", -TablaDatosEmpresa[[#This Row],[Cantidad]] * TablaDatosEmpresa[[#This Row],[Precio_Venta_Unitario]], 0)</f>
        <v>2111.46</v>
      </c>
      <c r="L1050" s="3">
        <f>AVERAGEIF(TablaDatosEmpresa[Nombre_Producto],TablaDatosEmpresa[[#This Row],[Nombre_Producto]],TablaDatosEmpresa[Costo_Unitario])</f>
        <v>81.910562499999997</v>
      </c>
      <c r="M1050" s="3">
        <f>IF(TablaDatosEmpresa[[#This Row],[Tipo_Movimiento]] = "Venta", -TablaDatosEmpresa[[#This Row],[Cantidad]] * TablaDatosEmpresa[[#This Row],[CosteAdquisicionPromedio]], 0)</f>
        <v>491.46337499999998</v>
      </c>
      <c r="N1050" s="3">
        <f>TablaDatosEmpresa[[#This Row],[Ingresos]]-TablaDatosEmpresa[[#This Row],[Coste_Vemta]]</f>
        <v>1619.996625</v>
      </c>
    </row>
    <row r="1051" spans="1:14" x14ac:dyDescent="0.3">
      <c r="A1051">
        <v>1051</v>
      </c>
      <c r="B1051" s="1">
        <v>44716</v>
      </c>
      <c r="C1051" t="s">
        <v>24</v>
      </c>
      <c r="D1051" t="s">
        <v>32</v>
      </c>
      <c r="E1051" t="s">
        <v>33</v>
      </c>
      <c r="F1051">
        <v>130</v>
      </c>
      <c r="G1051" s="3">
        <v>121.23</v>
      </c>
      <c r="H1051" s="3">
        <v>0</v>
      </c>
      <c r="I1051" t="s">
        <v>24</v>
      </c>
      <c r="J1051" t="s">
        <v>28</v>
      </c>
      <c r="K1051" s="3">
        <f>IF(TablaDatosEmpresa[[#This Row],[Tipo_Movimiento]] = "Venta", -TablaDatosEmpresa[[#This Row],[Cantidad]] * TablaDatosEmpresa[[#This Row],[Precio_Venta_Unitario]], 0)</f>
        <v>0</v>
      </c>
      <c r="L1051" s="3">
        <f>AVERAGEIF(TablaDatosEmpresa[Nombre_Producto],TablaDatosEmpresa[[#This Row],[Nombre_Producto]],TablaDatosEmpresa[Costo_Unitario])</f>
        <v>54.214840425531932</v>
      </c>
      <c r="M1051" s="3">
        <f>IF(TablaDatosEmpresa[[#This Row],[Tipo_Movimiento]] = "Venta", -TablaDatosEmpresa[[#This Row],[Cantidad]] * TablaDatosEmpresa[[#This Row],[CosteAdquisicionPromedio]], 0)</f>
        <v>0</v>
      </c>
      <c r="N1051" s="3">
        <f>TablaDatosEmpresa[[#This Row],[Ingresos]]-TablaDatosEmpresa[[#This Row],[Coste_Vemta]]</f>
        <v>0</v>
      </c>
    </row>
    <row r="1052" spans="1:14" x14ac:dyDescent="0.3">
      <c r="A1052">
        <v>1052</v>
      </c>
      <c r="B1052" s="1">
        <v>44716</v>
      </c>
      <c r="C1052" t="s">
        <v>24</v>
      </c>
      <c r="D1052" t="s">
        <v>25</v>
      </c>
      <c r="E1052" t="s">
        <v>43</v>
      </c>
      <c r="F1052">
        <v>215</v>
      </c>
      <c r="G1052" s="3">
        <v>44.66</v>
      </c>
      <c r="H1052" s="3">
        <v>0</v>
      </c>
      <c r="I1052" t="s">
        <v>24</v>
      </c>
      <c r="J1052" t="s">
        <v>36</v>
      </c>
      <c r="K1052" s="3">
        <f>IF(TablaDatosEmpresa[[#This Row],[Tipo_Movimiento]] = "Venta", -TablaDatosEmpresa[[#This Row],[Cantidad]] * TablaDatosEmpresa[[#This Row],[Precio_Venta_Unitario]], 0)</f>
        <v>0</v>
      </c>
      <c r="L1052" s="3">
        <f>AVERAGEIF(TablaDatosEmpresa[Nombre_Producto],TablaDatosEmpresa[[#This Row],[Nombre_Producto]],TablaDatosEmpresa[Costo_Unitario])</f>
        <v>18.458651685393257</v>
      </c>
      <c r="M1052" s="3">
        <f>IF(TablaDatosEmpresa[[#This Row],[Tipo_Movimiento]] = "Venta", -TablaDatosEmpresa[[#This Row],[Cantidad]] * TablaDatosEmpresa[[#This Row],[CosteAdquisicionPromedio]], 0)</f>
        <v>0</v>
      </c>
      <c r="N1052" s="3">
        <f>TablaDatosEmpresa[[#This Row],[Ingresos]]-TablaDatosEmpresa[[#This Row],[Coste_Vemta]]</f>
        <v>0</v>
      </c>
    </row>
    <row r="1053" spans="1:14" x14ac:dyDescent="0.3">
      <c r="A1053">
        <v>1053</v>
      </c>
      <c r="B1053" s="1">
        <v>44716</v>
      </c>
      <c r="C1053" t="s">
        <v>24</v>
      </c>
      <c r="D1053" t="s">
        <v>25</v>
      </c>
      <c r="E1053" t="s">
        <v>43</v>
      </c>
      <c r="F1053">
        <v>255</v>
      </c>
      <c r="G1053" s="3">
        <v>44.45</v>
      </c>
      <c r="H1053" s="3">
        <v>0</v>
      </c>
      <c r="I1053" t="s">
        <v>24</v>
      </c>
      <c r="J1053" t="s">
        <v>28</v>
      </c>
      <c r="K1053" s="3">
        <f>IF(TablaDatosEmpresa[[#This Row],[Tipo_Movimiento]] = "Venta", -TablaDatosEmpresa[[#This Row],[Cantidad]] * TablaDatosEmpresa[[#This Row],[Precio_Venta_Unitario]], 0)</f>
        <v>0</v>
      </c>
      <c r="L1053" s="3">
        <f>AVERAGEIF(TablaDatosEmpresa[Nombre_Producto],TablaDatosEmpresa[[#This Row],[Nombre_Producto]],TablaDatosEmpresa[Costo_Unitario])</f>
        <v>18.458651685393257</v>
      </c>
      <c r="M1053" s="3">
        <f>IF(TablaDatosEmpresa[[#This Row],[Tipo_Movimiento]] = "Venta", -TablaDatosEmpresa[[#This Row],[Cantidad]] * TablaDatosEmpresa[[#This Row],[CosteAdquisicionPromedio]], 0)</f>
        <v>0</v>
      </c>
      <c r="N1053" s="3">
        <f>TablaDatosEmpresa[[#This Row],[Ingresos]]-TablaDatosEmpresa[[#This Row],[Coste_Vemta]]</f>
        <v>0</v>
      </c>
    </row>
    <row r="1054" spans="1:14" x14ac:dyDescent="0.3">
      <c r="A1054">
        <v>1054</v>
      </c>
      <c r="B1054" s="1">
        <v>44716</v>
      </c>
      <c r="C1054" t="s">
        <v>10</v>
      </c>
      <c r="D1054" t="s">
        <v>21</v>
      </c>
      <c r="E1054" t="s">
        <v>22</v>
      </c>
      <c r="F1054">
        <v>-31</v>
      </c>
      <c r="G1054" s="3">
        <v>0</v>
      </c>
      <c r="H1054" s="3">
        <v>59.61</v>
      </c>
      <c r="I1054" t="s">
        <v>10</v>
      </c>
      <c r="J1054" t="s">
        <v>23</v>
      </c>
      <c r="K1054" s="3">
        <f>IF(TablaDatosEmpresa[[#This Row],[Tipo_Movimiento]] = "Venta", -TablaDatosEmpresa[[#This Row],[Cantidad]] * TablaDatosEmpresa[[#This Row],[Precio_Venta_Unitario]], 0)</f>
        <v>1847.91</v>
      </c>
      <c r="L1054" s="3">
        <f>AVERAGEIF(TablaDatosEmpresa[Nombre_Producto],TablaDatosEmpresa[[#This Row],[Nombre_Producto]],TablaDatosEmpresa[Costo_Unitario])</f>
        <v>10.520482758620702</v>
      </c>
      <c r="M1054" s="3">
        <f>IF(TablaDatosEmpresa[[#This Row],[Tipo_Movimiento]] = "Venta", -TablaDatosEmpresa[[#This Row],[Cantidad]] * TablaDatosEmpresa[[#This Row],[CosteAdquisicionPromedio]], 0)</f>
        <v>326.13496551724177</v>
      </c>
      <c r="N1054" s="3">
        <f>TablaDatosEmpresa[[#This Row],[Ingresos]]-TablaDatosEmpresa[[#This Row],[Coste_Vemta]]</f>
        <v>1521.7750344827582</v>
      </c>
    </row>
    <row r="1055" spans="1:14" x14ac:dyDescent="0.3">
      <c r="A1055">
        <v>1055</v>
      </c>
      <c r="B1055" s="1">
        <v>44716</v>
      </c>
      <c r="C1055" t="s">
        <v>16</v>
      </c>
      <c r="D1055" t="s">
        <v>19</v>
      </c>
      <c r="E1055" t="s">
        <v>20</v>
      </c>
      <c r="F1055">
        <v>56</v>
      </c>
      <c r="G1055" s="3">
        <v>152.13999999999999</v>
      </c>
      <c r="H1055" s="3">
        <v>0</v>
      </c>
      <c r="I1055" t="s">
        <v>46</v>
      </c>
      <c r="J1055" t="s">
        <v>18</v>
      </c>
      <c r="K1055" s="3">
        <f>IF(TablaDatosEmpresa[[#This Row],[Tipo_Movimiento]] = "Venta", -TablaDatosEmpresa[[#This Row],[Cantidad]] * TablaDatosEmpresa[[#This Row],[Precio_Venta_Unitario]], 0)</f>
        <v>0</v>
      </c>
      <c r="L1055" s="3">
        <f>AVERAGEIF(TablaDatosEmpresa[Nombre_Producto],TablaDatosEmpresa[[#This Row],[Nombre_Producto]],TablaDatosEmpresa[Costo_Unitario])</f>
        <v>66.956770642201846</v>
      </c>
      <c r="M1055" s="3">
        <f>IF(TablaDatosEmpresa[[#This Row],[Tipo_Movimiento]] = "Venta", -TablaDatosEmpresa[[#This Row],[Cantidad]] * TablaDatosEmpresa[[#This Row],[CosteAdquisicionPromedio]], 0)</f>
        <v>0</v>
      </c>
      <c r="N1055" s="3">
        <f>TablaDatosEmpresa[[#This Row],[Ingresos]]-TablaDatosEmpresa[[#This Row],[Coste_Vemta]]</f>
        <v>0</v>
      </c>
    </row>
    <row r="1056" spans="1:14" x14ac:dyDescent="0.3">
      <c r="A1056">
        <v>1056</v>
      </c>
      <c r="B1056" s="1">
        <v>44716</v>
      </c>
      <c r="C1056" t="s">
        <v>10</v>
      </c>
      <c r="D1056" t="s">
        <v>29</v>
      </c>
      <c r="E1056" t="s">
        <v>30</v>
      </c>
      <c r="F1056">
        <v>-36</v>
      </c>
      <c r="G1056" s="3">
        <v>0</v>
      </c>
      <c r="H1056" s="3">
        <v>79.27</v>
      </c>
      <c r="I1056" t="s">
        <v>10</v>
      </c>
      <c r="J1056" t="s">
        <v>23</v>
      </c>
      <c r="K1056" s="3">
        <f>IF(TablaDatosEmpresa[[#This Row],[Tipo_Movimiento]] = "Venta", -TablaDatosEmpresa[[#This Row],[Cantidad]] * TablaDatosEmpresa[[#This Row],[Precio_Venta_Unitario]], 0)</f>
        <v>2853.72</v>
      </c>
      <c r="L1056" s="3">
        <f>AVERAGEIF(TablaDatosEmpresa[Nombre_Producto],TablaDatosEmpresa[[#This Row],[Nombre_Producto]],TablaDatosEmpresa[Costo_Unitario])</f>
        <v>15.49574137931034</v>
      </c>
      <c r="M1056" s="3">
        <f>IF(TablaDatosEmpresa[[#This Row],[Tipo_Movimiento]] = "Venta", -TablaDatosEmpresa[[#This Row],[Cantidad]] * TablaDatosEmpresa[[#This Row],[CosteAdquisicionPromedio]], 0)</f>
        <v>557.84668965517221</v>
      </c>
      <c r="N1056" s="3">
        <f>TablaDatosEmpresa[[#This Row],[Ingresos]]-TablaDatosEmpresa[[#This Row],[Coste_Vemta]]</f>
        <v>2295.8733103448276</v>
      </c>
    </row>
    <row r="1057" spans="1:14" x14ac:dyDescent="0.3">
      <c r="A1057">
        <v>1057</v>
      </c>
      <c r="B1057" s="1">
        <v>44717</v>
      </c>
      <c r="C1057" t="s">
        <v>16</v>
      </c>
      <c r="D1057" t="s">
        <v>27</v>
      </c>
      <c r="E1057" t="s">
        <v>44</v>
      </c>
      <c r="F1057">
        <v>36</v>
      </c>
      <c r="G1057" s="3">
        <v>248.16</v>
      </c>
      <c r="H1057" s="3">
        <v>0</v>
      </c>
      <c r="I1057" t="s">
        <v>46</v>
      </c>
      <c r="J1057" t="s">
        <v>18</v>
      </c>
      <c r="K1057" s="3">
        <f>IF(TablaDatosEmpresa[[#This Row],[Tipo_Movimiento]] = "Venta", -TablaDatosEmpresa[[#This Row],[Cantidad]] * TablaDatosEmpresa[[#This Row],[Precio_Venta_Unitario]], 0)</f>
        <v>0</v>
      </c>
      <c r="L1057" s="3">
        <f>AVERAGEIF(TablaDatosEmpresa[Nombre_Producto],TablaDatosEmpresa[[#This Row],[Nombre_Producto]],TablaDatosEmpresa[Costo_Unitario])</f>
        <v>111.99406451612904</v>
      </c>
      <c r="M1057" s="3">
        <f>IF(TablaDatosEmpresa[[#This Row],[Tipo_Movimiento]] = "Venta", -TablaDatosEmpresa[[#This Row],[Cantidad]] * TablaDatosEmpresa[[#This Row],[CosteAdquisicionPromedio]], 0)</f>
        <v>0</v>
      </c>
      <c r="N1057" s="3">
        <f>TablaDatosEmpresa[[#This Row],[Ingresos]]-TablaDatosEmpresa[[#This Row],[Coste_Vemta]]</f>
        <v>0</v>
      </c>
    </row>
    <row r="1058" spans="1:14" x14ac:dyDescent="0.3">
      <c r="A1058">
        <v>1058</v>
      </c>
      <c r="B1058" s="1">
        <v>44717</v>
      </c>
      <c r="C1058" t="s">
        <v>10</v>
      </c>
      <c r="D1058" t="s">
        <v>14</v>
      </c>
      <c r="E1058" t="s">
        <v>41</v>
      </c>
      <c r="F1058">
        <v>-13</v>
      </c>
      <c r="G1058" s="3">
        <v>0</v>
      </c>
      <c r="H1058" s="3">
        <v>160.49</v>
      </c>
      <c r="I1058" t="s">
        <v>10</v>
      </c>
      <c r="J1058" t="s">
        <v>13</v>
      </c>
      <c r="K1058" s="3">
        <f>IF(TablaDatosEmpresa[[#This Row],[Tipo_Movimiento]] = "Venta", -TablaDatosEmpresa[[#This Row],[Cantidad]] * TablaDatosEmpresa[[#This Row],[Precio_Venta_Unitario]], 0)</f>
        <v>2086.37</v>
      </c>
      <c r="L1058" s="3">
        <f>AVERAGEIF(TablaDatosEmpresa[Nombre_Producto],TablaDatosEmpresa[[#This Row],[Nombre_Producto]],TablaDatosEmpresa[Costo_Unitario])</f>
        <v>38.917210440456756</v>
      </c>
      <c r="M1058" s="3">
        <f>IF(TablaDatosEmpresa[[#This Row],[Tipo_Movimiento]] = "Venta", -TablaDatosEmpresa[[#This Row],[Cantidad]] * TablaDatosEmpresa[[#This Row],[CosteAdquisicionPromedio]], 0)</f>
        <v>505.92373572593783</v>
      </c>
      <c r="N1058" s="3">
        <f>TablaDatosEmpresa[[#This Row],[Ingresos]]-TablaDatosEmpresa[[#This Row],[Coste_Vemta]]</f>
        <v>1580.4462642740621</v>
      </c>
    </row>
    <row r="1059" spans="1:14" x14ac:dyDescent="0.3">
      <c r="A1059">
        <v>1059</v>
      </c>
      <c r="B1059" s="1">
        <v>44717</v>
      </c>
      <c r="C1059" t="s">
        <v>10</v>
      </c>
      <c r="D1059" t="s">
        <v>14</v>
      </c>
      <c r="E1059" t="s">
        <v>41</v>
      </c>
      <c r="F1059">
        <v>-38</v>
      </c>
      <c r="G1059" s="3">
        <v>0</v>
      </c>
      <c r="H1059" s="3">
        <v>158.36000000000001</v>
      </c>
      <c r="I1059" t="s">
        <v>10</v>
      </c>
      <c r="J1059" t="s">
        <v>13</v>
      </c>
      <c r="K1059" s="3">
        <f>IF(TablaDatosEmpresa[[#This Row],[Tipo_Movimiento]] = "Venta", -TablaDatosEmpresa[[#This Row],[Cantidad]] * TablaDatosEmpresa[[#This Row],[Precio_Venta_Unitario]], 0)</f>
        <v>6017.68</v>
      </c>
      <c r="L1059" s="3">
        <f>AVERAGEIF(TablaDatosEmpresa[Nombre_Producto],TablaDatosEmpresa[[#This Row],[Nombre_Producto]],TablaDatosEmpresa[Costo_Unitario])</f>
        <v>38.917210440456756</v>
      </c>
      <c r="M1059" s="3">
        <f>IF(TablaDatosEmpresa[[#This Row],[Tipo_Movimiento]] = "Venta", -TablaDatosEmpresa[[#This Row],[Cantidad]] * TablaDatosEmpresa[[#This Row],[CosteAdquisicionPromedio]], 0)</f>
        <v>1478.8539967373567</v>
      </c>
      <c r="N1059" s="3">
        <f>TablaDatosEmpresa[[#This Row],[Ingresos]]-TablaDatosEmpresa[[#This Row],[Coste_Vemta]]</f>
        <v>4538.826003262644</v>
      </c>
    </row>
    <row r="1060" spans="1:14" x14ac:dyDescent="0.3">
      <c r="A1060">
        <v>1060</v>
      </c>
      <c r="B1060" s="1">
        <v>44717</v>
      </c>
      <c r="C1060" t="s">
        <v>24</v>
      </c>
      <c r="D1060" t="s">
        <v>34</v>
      </c>
      <c r="E1060" t="s">
        <v>45</v>
      </c>
      <c r="F1060">
        <v>165</v>
      </c>
      <c r="G1060" s="3">
        <v>182.32</v>
      </c>
      <c r="H1060" s="3">
        <v>0</v>
      </c>
      <c r="I1060" t="s">
        <v>24</v>
      </c>
      <c r="J1060" t="s">
        <v>28</v>
      </c>
      <c r="K1060" s="3">
        <f>IF(TablaDatosEmpresa[[#This Row],[Tipo_Movimiento]] = "Venta", -TablaDatosEmpresa[[#This Row],[Cantidad]] * TablaDatosEmpresa[[#This Row],[Precio_Venta_Unitario]], 0)</f>
        <v>0</v>
      </c>
      <c r="L1060" s="3">
        <f>AVERAGEIF(TablaDatosEmpresa[Nombre_Producto],TablaDatosEmpresa[[#This Row],[Nombre_Producto]],TablaDatosEmpresa[Costo_Unitario])</f>
        <v>81.910562499999997</v>
      </c>
      <c r="M1060" s="3">
        <f>IF(TablaDatosEmpresa[[#This Row],[Tipo_Movimiento]] = "Venta", -TablaDatosEmpresa[[#This Row],[Cantidad]] * TablaDatosEmpresa[[#This Row],[CosteAdquisicionPromedio]], 0)</f>
        <v>0</v>
      </c>
      <c r="N1060" s="3">
        <f>TablaDatosEmpresa[[#This Row],[Ingresos]]-TablaDatosEmpresa[[#This Row],[Coste_Vemta]]</f>
        <v>0</v>
      </c>
    </row>
    <row r="1061" spans="1:14" x14ac:dyDescent="0.3">
      <c r="A1061">
        <v>1061</v>
      </c>
      <c r="B1061" s="1">
        <v>44717</v>
      </c>
      <c r="C1061" t="s">
        <v>24</v>
      </c>
      <c r="D1061" t="s">
        <v>25</v>
      </c>
      <c r="E1061" t="s">
        <v>43</v>
      </c>
      <c r="F1061">
        <v>264</v>
      </c>
      <c r="G1061" s="3">
        <v>44.81</v>
      </c>
      <c r="H1061" s="3">
        <v>0</v>
      </c>
      <c r="I1061" t="s">
        <v>24</v>
      </c>
      <c r="J1061" t="s">
        <v>28</v>
      </c>
      <c r="K1061" s="3">
        <f>IF(TablaDatosEmpresa[[#This Row],[Tipo_Movimiento]] = "Venta", -TablaDatosEmpresa[[#This Row],[Cantidad]] * TablaDatosEmpresa[[#This Row],[Precio_Venta_Unitario]], 0)</f>
        <v>0</v>
      </c>
      <c r="L1061" s="3">
        <f>AVERAGEIF(TablaDatosEmpresa[Nombre_Producto],TablaDatosEmpresa[[#This Row],[Nombre_Producto]],TablaDatosEmpresa[Costo_Unitario])</f>
        <v>18.458651685393257</v>
      </c>
      <c r="M1061" s="3">
        <f>IF(TablaDatosEmpresa[[#This Row],[Tipo_Movimiento]] = "Venta", -TablaDatosEmpresa[[#This Row],[Cantidad]] * TablaDatosEmpresa[[#This Row],[CosteAdquisicionPromedio]], 0)</f>
        <v>0</v>
      </c>
      <c r="N1061" s="3">
        <f>TablaDatosEmpresa[[#This Row],[Ingresos]]-TablaDatosEmpresa[[#This Row],[Coste_Vemta]]</f>
        <v>0</v>
      </c>
    </row>
    <row r="1062" spans="1:14" x14ac:dyDescent="0.3">
      <c r="A1062">
        <v>1062</v>
      </c>
      <c r="B1062" s="1">
        <v>44717</v>
      </c>
      <c r="C1062" t="s">
        <v>10</v>
      </c>
      <c r="D1062" t="s">
        <v>11</v>
      </c>
      <c r="E1062" t="s">
        <v>12</v>
      </c>
      <c r="F1062">
        <v>-30</v>
      </c>
      <c r="G1062" s="3">
        <v>0</v>
      </c>
      <c r="H1062" s="3">
        <v>129.25</v>
      </c>
      <c r="I1062" t="s">
        <v>10</v>
      </c>
      <c r="J1062" t="s">
        <v>15</v>
      </c>
      <c r="K1062" s="3">
        <f>IF(TablaDatosEmpresa[[#This Row],[Tipo_Movimiento]] = "Venta", -TablaDatosEmpresa[[#This Row],[Cantidad]] * TablaDatosEmpresa[[#This Row],[Precio_Venta_Unitario]], 0)</f>
        <v>3877.5</v>
      </c>
      <c r="L1062" s="3">
        <f>AVERAGEIF(TablaDatosEmpresa[Nombre_Producto],TablaDatosEmpresa[[#This Row],[Nombre_Producto]],TablaDatosEmpresa[Costo_Unitario])</f>
        <v>28.701865793780652</v>
      </c>
      <c r="M1062" s="3">
        <f>IF(TablaDatosEmpresa[[#This Row],[Tipo_Movimiento]] = "Venta", -TablaDatosEmpresa[[#This Row],[Cantidad]] * TablaDatosEmpresa[[#This Row],[CosteAdquisicionPromedio]], 0)</f>
        <v>861.05597381341954</v>
      </c>
      <c r="N1062" s="3">
        <f>TablaDatosEmpresa[[#This Row],[Ingresos]]-TablaDatosEmpresa[[#This Row],[Coste_Vemta]]</f>
        <v>3016.4440261865802</v>
      </c>
    </row>
    <row r="1063" spans="1:14" x14ac:dyDescent="0.3">
      <c r="A1063">
        <v>1063</v>
      </c>
      <c r="B1063" s="1">
        <v>44717</v>
      </c>
      <c r="C1063" t="s">
        <v>10</v>
      </c>
      <c r="D1063" t="s">
        <v>21</v>
      </c>
      <c r="E1063" t="s">
        <v>22</v>
      </c>
      <c r="F1063">
        <v>-26</v>
      </c>
      <c r="G1063" s="3">
        <v>0</v>
      </c>
      <c r="H1063" s="3">
        <v>60.34</v>
      </c>
      <c r="I1063" t="s">
        <v>10</v>
      </c>
      <c r="J1063" t="s">
        <v>13</v>
      </c>
      <c r="K1063" s="3">
        <f>IF(TablaDatosEmpresa[[#This Row],[Tipo_Movimiento]] = "Venta", -TablaDatosEmpresa[[#This Row],[Cantidad]] * TablaDatosEmpresa[[#This Row],[Precio_Venta_Unitario]], 0)</f>
        <v>1568.8400000000001</v>
      </c>
      <c r="L1063" s="3">
        <f>AVERAGEIF(TablaDatosEmpresa[Nombre_Producto],TablaDatosEmpresa[[#This Row],[Nombre_Producto]],TablaDatosEmpresa[Costo_Unitario])</f>
        <v>10.520482758620702</v>
      </c>
      <c r="M1063" s="3">
        <f>IF(TablaDatosEmpresa[[#This Row],[Tipo_Movimiento]] = "Venta", -TablaDatosEmpresa[[#This Row],[Cantidad]] * TablaDatosEmpresa[[#This Row],[CosteAdquisicionPromedio]], 0)</f>
        <v>273.53255172413822</v>
      </c>
      <c r="N1063" s="3">
        <f>TablaDatosEmpresa[[#This Row],[Ingresos]]-TablaDatosEmpresa[[#This Row],[Coste_Vemta]]</f>
        <v>1295.307448275862</v>
      </c>
    </row>
    <row r="1064" spans="1:14" x14ac:dyDescent="0.3">
      <c r="A1064">
        <v>1064</v>
      </c>
      <c r="B1064" s="1">
        <v>44718</v>
      </c>
      <c r="C1064" t="s">
        <v>10</v>
      </c>
      <c r="D1064" t="s">
        <v>14</v>
      </c>
      <c r="E1064" t="s">
        <v>41</v>
      </c>
      <c r="F1064">
        <v>-19</v>
      </c>
      <c r="G1064" s="3">
        <v>0</v>
      </c>
      <c r="H1064" s="3">
        <v>161.12</v>
      </c>
      <c r="I1064" t="s">
        <v>10</v>
      </c>
      <c r="J1064" t="s">
        <v>31</v>
      </c>
      <c r="K1064" s="3">
        <f>IF(TablaDatosEmpresa[[#This Row],[Tipo_Movimiento]] = "Venta", -TablaDatosEmpresa[[#This Row],[Cantidad]] * TablaDatosEmpresa[[#This Row],[Precio_Venta_Unitario]], 0)</f>
        <v>3061.28</v>
      </c>
      <c r="L1064" s="3">
        <f>AVERAGEIF(TablaDatosEmpresa[Nombre_Producto],TablaDatosEmpresa[[#This Row],[Nombre_Producto]],TablaDatosEmpresa[Costo_Unitario])</f>
        <v>38.917210440456756</v>
      </c>
      <c r="M1064" s="3">
        <f>IF(TablaDatosEmpresa[[#This Row],[Tipo_Movimiento]] = "Venta", -TablaDatosEmpresa[[#This Row],[Cantidad]] * TablaDatosEmpresa[[#This Row],[CosteAdquisicionPromedio]], 0)</f>
        <v>739.42699836867837</v>
      </c>
      <c r="N1064" s="3">
        <f>TablaDatosEmpresa[[#This Row],[Ingresos]]-TablaDatosEmpresa[[#This Row],[Coste_Vemta]]</f>
        <v>2321.8530016313216</v>
      </c>
    </row>
    <row r="1065" spans="1:14" x14ac:dyDescent="0.3">
      <c r="A1065">
        <v>1065</v>
      </c>
      <c r="B1065" s="1">
        <v>44718</v>
      </c>
      <c r="C1065" t="s">
        <v>24</v>
      </c>
      <c r="D1065" t="s">
        <v>14</v>
      </c>
      <c r="E1065" t="s">
        <v>41</v>
      </c>
      <c r="F1065">
        <v>285</v>
      </c>
      <c r="G1065" s="3">
        <v>84.09</v>
      </c>
      <c r="H1065" s="3">
        <v>0</v>
      </c>
      <c r="I1065" t="s">
        <v>24</v>
      </c>
      <c r="J1065" t="s">
        <v>37</v>
      </c>
      <c r="K1065" s="3">
        <f>IF(TablaDatosEmpresa[[#This Row],[Tipo_Movimiento]] = "Venta", -TablaDatosEmpresa[[#This Row],[Cantidad]] * TablaDatosEmpresa[[#This Row],[Precio_Venta_Unitario]], 0)</f>
        <v>0</v>
      </c>
      <c r="L1065" s="3">
        <f>AVERAGEIF(TablaDatosEmpresa[Nombre_Producto],TablaDatosEmpresa[[#This Row],[Nombre_Producto]],TablaDatosEmpresa[Costo_Unitario])</f>
        <v>38.917210440456756</v>
      </c>
      <c r="M1065" s="3">
        <f>IF(TablaDatosEmpresa[[#This Row],[Tipo_Movimiento]] = "Venta", -TablaDatosEmpresa[[#This Row],[Cantidad]] * TablaDatosEmpresa[[#This Row],[CosteAdquisicionPromedio]], 0)</f>
        <v>0</v>
      </c>
      <c r="N1065" s="3">
        <f>TablaDatosEmpresa[[#This Row],[Ingresos]]-TablaDatosEmpresa[[#This Row],[Coste_Vemta]]</f>
        <v>0</v>
      </c>
    </row>
    <row r="1066" spans="1:14" x14ac:dyDescent="0.3">
      <c r="A1066">
        <v>1066</v>
      </c>
      <c r="B1066" s="1">
        <v>44718</v>
      </c>
      <c r="C1066" t="s">
        <v>10</v>
      </c>
      <c r="D1066" t="s">
        <v>21</v>
      </c>
      <c r="E1066" t="s">
        <v>22</v>
      </c>
      <c r="F1066">
        <v>-47</v>
      </c>
      <c r="G1066" s="3">
        <v>0</v>
      </c>
      <c r="H1066" s="3">
        <v>59.81</v>
      </c>
      <c r="I1066" t="s">
        <v>10</v>
      </c>
      <c r="J1066" t="s">
        <v>13</v>
      </c>
      <c r="K1066" s="3">
        <f>IF(TablaDatosEmpresa[[#This Row],[Tipo_Movimiento]] = "Venta", -TablaDatosEmpresa[[#This Row],[Cantidad]] * TablaDatosEmpresa[[#This Row],[Precio_Venta_Unitario]], 0)</f>
        <v>2811.07</v>
      </c>
      <c r="L1066" s="3">
        <f>AVERAGEIF(TablaDatosEmpresa[Nombre_Producto],TablaDatosEmpresa[[#This Row],[Nombre_Producto]],TablaDatosEmpresa[Costo_Unitario])</f>
        <v>10.520482758620702</v>
      </c>
      <c r="M1066" s="3">
        <f>IF(TablaDatosEmpresa[[#This Row],[Tipo_Movimiento]] = "Venta", -TablaDatosEmpresa[[#This Row],[Cantidad]] * TablaDatosEmpresa[[#This Row],[CosteAdquisicionPromedio]], 0)</f>
        <v>494.46268965517299</v>
      </c>
      <c r="N1066" s="3">
        <f>TablaDatosEmpresa[[#This Row],[Ingresos]]-TablaDatosEmpresa[[#This Row],[Coste_Vemta]]</f>
        <v>2316.6073103448271</v>
      </c>
    </row>
    <row r="1067" spans="1:14" x14ac:dyDescent="0.3">
      <c r="A1067">
        <v>1067</v>
      </c>
      <c r="B1067" s="1">
        <v>44718</v>
      </c>
      <c r="C1067" t="s">
        <v>24</v>
      </c>
      <c r="D1067" t="s">
        <v>34</v>
      </c>
      <c r="E1067" t="s">
        <v>45</v>
      </c>
      <c r="F1067">
        <v>61</v>
      </c>
      <c r="G1067" s="3">
        <v>183.78</v>
      </c>
      <c r="H1067" s="3">
        <v>0</v>
      </c>
      <c r="I1067" t="s">
        <v>24</v>
      </c>
      <c r="J1067" t="s">
        <v>28</v>
      </c>
      <c r="K1067" s="3">
        <f>IF(TablaDatosEmpresa[[#This Row],[Tipo_Movimiento]] = "Venta", -TablaDatosEmpresa[[#This Row],[Cantidad]] * TablaDatosEmpresa[[#This Row],[Precio_Venta_Unitario]], 0)</f>
        <v>0</v>
      </c>
      <c r="L1067" s="3">
        <f>AVERAGEIF(TablaDatosEmpresa[Nombre_Producto],TablaDatosEmpresa[[#This Row],[Nombre_Producto]],TablaDatosEmpresa[Costo_Unitario])</f>
        <v>81.910562499999997</v>
      </c>
      <c r="M1067" s="3">
        <f>IF(TablaDatosEmpresa[[#This Row],[Tipo_Movimiento]] = "Venta", -TablaDatosEmpresa[[#This Row],[Cantidad]] * TablaDatosEmpresa[[#This Row],[CosteAdquisicionPromedio]], 0)</f>
        <v>0</v>
      </c>
      <c r="N1067" s="3">
        <f>TablaDatosEmpresa[[#This Row],[Ingresos]]-TablaDatosEmpresa[[#This Row],[Coste_Vemta]]</f>
        <v>0</v>
      </c>
    </row>
    <row r="1068" spans="1:14" x14ac:dyDescent="0.3">
      <c r="A1068">
        <v>1068</v>
      </c>
      <c r="B1068" s="1">
        <v>44718</v>
      </c>
      <c r="C1068" t="s">
        <v>10</v>
      </c>
      <c r="D1068" t="s">
        <v>17</v>
      </c>
      <c r="E1068" t="s">
        <v>42</v>
      </c>
      <c r="F1068">
        <v>-17</v>
      </c>
      <c r="G1068" s="3">
        <v>0</v>
      </c>
      <c r="H1068" s="3">
        <v>901.91</v>
      </c>
      <c r="I1068" t="s">
        <v>10</v>
      </c>
      <c r="J1068" t="s">
        <v>35</v>
      </c>
      <c r="K1068" s="3">
        <f>IF(TablaDatosEmpresa[[#This Row],[Tipo_Movimiento]] = "Venta", -TablaDatosEmpresa[[#This Row],[Cantidad]] * TablaDatosEmpresa[[#This Row],[Precio_Venta_Unitario]], 0)</f>
        <v>15332.47</v>
      </c>
      <c r="L1068" s="3">
        <f>AVERAGEIF(TablaDatosEmpresa[Nombre_Producto],TablaDatosEmpresa[[#This Row],[Nombre_Producto]],TablaDatosEmpresa[Costo_Unitario])</f>
        <v>206.67616747181975</v>
      </c>
      <c r="M1068" s="3">
        <f>IF(TablaDatosEmpresa[[#This Row],[Tipo_Movimiento]] = "Venta", -TablaDatosEmpresa[[#This Row],[Cantidad]] * TablaDatosEmpresa[[#This Row],[CosteAdquisicionPromedio]], 0)</f>
        <v>3513.4948470209356</v>
      </c>
      <c r="N1068" s="3">
        <f>TablaDatosEmpresa[[#This Row],[Ingresos]]-TablaDatosEmpresa[[#This Row],[Coste_Vemta]]</f>
        <v>11818.975152979063</v>
      </c>
    </row>
    <row r="1069" spans="1:14" x14ac:dyDescent="0.3">
      <c r="A1069">
        <v>1069</v>
      </c>
      <c r="B1069" s="1">
        <v>44718</v>
      </c>
      <c r="C1069" t="s">
        <v>10</v>
      </c>
      <c r="D1069" t="s">
        <v>29</v>
      </c>
      <c r="E1069" t="s">
        <v>30</v>
      </c>
      <c r="F1069">
        <v>-19</v>
      </c>
      <c r="G1069" s="3">
        <v>0</v>
      </c>
      <c r="H1069" s="3">
        <v>80.290000000000006</v>
      </c>
      <c r="I1069" t="s">
        <v>10</v>
      </c>
      <c r="J1069" t="s">
        <v>23</v>
      </c>
      <c r="K1069" s="3">
        <f>IF(TablaDatosEmpresa[[#This Row],[Tipo_Movimiento]] = "Venta", -TablaDatosEmpresa[[#This Row],[Cantidad]] * TablaDatosEmpresa[[#This Row],[Precio_Venta_Unitario]], 0)</f>
        <v>1525.5100000000002</v>
      </c>
      <c r="L1069" s="3">
        <f>AVERAGEIF(TablaDatosEmpresa[Nombre_Producto],TablaDatosEmpresa[[#This Row],[Nombre_Producto]],TablaDatosEmpresa[Costo_Unitario])</f>
        <v>15.49574137931034</v>
      </c>
      <c r="M1069" s="3">
        <f>IF(TablaDatosEmpresa[[#This Row],[Tipo_Movimiento]] = "Venta", -TablaDatosEmpresa[[#This Row],[Cantidad]] * TablaDatosEmpresa[[#This Row],[CosteAdquisicionPromedio]], 0)</f>
        <v>294.41908620689645</v>
      </c>
      <c r="N1069" s="3">
        <f>TablaDatosEmpresa[[#This Row],[Ingresos]]-TablaDatosEmpresa[[#This Row],[Coste_Vemta]]</f>
        <v>1231.0909137931037</v>
      </c>
    </row>
    <row r="1070" spans="1:14" x14ac:dyDescent="0.3">
      <c r="A1070">
        <v>1070</v>
      </c>
      <c r="B1070" s="1">
        <v>44718</v>
      </c>
      <c r="C1070" t="s">
        <v>16</v>
      </c>
      <c r="D1070" t="s">
        <v>19</v>
      </c>
      <c r="E1070" t="s">
        <v>20</v>
      </c>
      <c r="F1070">
        <v>66</v>
      </c>
      <c r="G1070" s="3">
        <v>148.1</v>
      </c>
      <c r="H1070" s="3">
        <v>0</v>
      </c>
      <c r="I1070" t="s">
        <v>46</v>
      </c>
      <c r="J1070" t="s">
        <v>18</v>
      </c>
      <c r="K1070" s="3">
        <f>IF(TablaDatosEmpresa[[#This Row],[Tipo_Movimiento]] = "Venta", -TablaDatosEmpresa[[#This Row],[Cantidad]] * TablaDatosEmpresa[[#This Row],[Precio_Venta_Unitario]], 0)</f>
        <v>0</v>
      </c>
      <c r="L1070" s="3">
        <f>AVERAGEIF(TablaDatosEmpresa[Nombre_Producto],TablaDatosEmpresa[[#This Row],[Nombre_Producto]],TablaDatosEmpresa[Costo_Unitario])</f>
        <v>66.956770642201846</v>
      </c>
      <c r="M1070" s="3">
        <f>IF(TablaDatosEmpresa[[#This Row],[Tipo_Movimiento]] = "Venta", -TablaDatosEmpresa[[#This Row],[Cantidad]] * TablaDatosEmpresa[[#This Row],[CosteAdquisicionPromedio]], 0)</f>
        <v>0</v>
      </c>
      <c r="N1070" s="3">
        <f>TablaDatosEmpresa[[#This Row],[Ingresos]]-TablaDatosEmpresa[[#This Row],[Coste_Vemta]]</f>
        <v>0</v>
      </c>
    </row>
    <row r="1071" spans="1:14" x14ac:dyDescent="0.3">
      <c r="A1071">
        <v>1071</v>
      </c>
      <c r="B1071" s="1">
        <v>44719</v>
      </c>
      <c r="C1071" t="s">
        <v>10</v>
      </c>
      <c r="D1071" t="s">
        <v>25</v>
      </c>
      <c r="E1071" t="s">
        <v>43</v>
      </c>
      <c r="F1071">
        <v>-12</v>
      </c>
      <c r="G1071" s="3">
        <v>0</v>
      </c>
      <c r="H1071" s="3">
        <v>94.61</v>
      </c>
      <c r="I1071" t="s">
        <v>10</v>
      </c>
      <c r="J1071" t="s">
        <v>31</v>
      </c>
      <c r="K1071" s="3">
        <f>IF(TablaDatosEmpresa[[#This Row],[Tipo_Movimiento]] = "Venta", -TablaDatosEmpresa[[#This Row],[Cantidad]] * TablaDatosEmpresa[[#This Row],[Precio_Venta_Unitario]], 0)</f>
        <v>1135.32</v>
      </c>
      <c r="L1071" s="3">
        <f>AVERAGEIF(TablaDatosEmpresa[Nombre_Producto],TablaDatosEmpresa[[#This Row],[Nombre_Producto]],TablaDatosEmpresa[Costo_Unitario])</f>
        <v>18.458651685393257</v>
      </c>
      <c r="M1071" s="3">
        <f>IF(TablaDatosEmpresa[[#This Row],[Tipo_Movimiento]] = "Venta", -TablaDatosEmpresa[[#This Row],[Cantidad]] * TablaDatosEmpresa[[#This Row],[CosteAdquisicionPromedio]], 0)</f>
        <v>221.50382022471908</v>
      </c>
      <c r="N1071" s="3">
        <f>TablaDatosEmpresa[[#This Row],[Ingresos]]-TablaDatosEmpresa[[#This Row],[Coste_Vemta]]</f>
        <v>913.81617977528083</v>
      </c>
    </row>
    <row r="1072" spans="1:14" x14ac:dyDescent="0.3">
      <c r="A1072">
        <v>1072</v>
      </c>
      <c r="B1072" s="1">
        <v>44719</v>
      </c>
      <c r="C1072" t="s">
        <v>16</v>
      </c>
      <c r="D1072" t="s">
        <v>27</v>
      </c>
      <c r="E1072" t="s">
        <v>44</v>
      </c>
      <c r="F1072">
        <v>83</v>
      </c>
      <c r="G1072" s="3">
        <v>255.07</v>
      </c>
      <c r="H1072" s="3">
        <v>0</v>
      </c>
      <c r="I1072" t="s">
        <v>46</v>
      </c>
      <c r="J1072" t="s">
        <v>18</v>
      </c>
      <c r="K1072" s="3">
        <f>IF(TablaDatosEmpresa[[#This Row],[Tipo_Movimiento]] = "Venta", -TablaDatosEmpresa[[#This Row],[Cantidad]] * TablaDatosEmpresa[[#This Row],[Precio_Venta_Unitario]], 0)</f>
        <v>0</v>
      </c>
      <c r="L1072" s="3">
        <f>AVERAGEIF(TablaDatosEmpresa[Nombre_Producto],TablaDatosEmpresa[[#This Row],[Nombre_Producto]],TablaDatosEmpresa[Costo_Unitario])</f>
        <v>111.99406451612904</v>
      </c>
      <c r="M1072" s="3">
        <f>IF(TablaDatosEmpresa[[#This Row],[Tipo_Movimiento]] = "Venta", -TablaDatosEmpresa[[#This Row],[Cantidad]] * TablaDatosEmpresa[[#This Row],[CosteAdquisicionPromedio]], 0)</f>
        <v>0</v>
      </c>
      <c r="N1072" s="3">
        <f>TablaDatosEmpresa[[#This Row],[Ingresos]]-TablaDatosEmpresa[[#This Row],[Coste_Vemta]]</f>
        <v>0</v>
      </c>
    </row>
    <row r="1073" spans="1:14" x14ac:dyDescent="0.3">
      <c r="A1073">
        <v>1073</v>
      </c>
      <c r="B1073" s="1">
        <v>44719</v>
      </c>
      <c r="C1073" t="s">
        <v>10</v>
      </c>
      <c r="D1073" t="s">
        <v>34</v>
      </c>
      <c r="E1073" t="s">
        <v>45</v>
      </c>
      <c r="F1073">
        <v>-6</v>
      </c>
      <c r="G1073" s="3">
        <v>0</v>
      </c>
      <c r="H1073" s="3">
        <v>350.25</v>
      </c>
      <c r="I1073" t="s">
        <v>10</v>
      </c>
      <c r="J1073" t="s">
        <v>13</v>
      </c>
      <c r="K1073" s="3">
        <f>IF(TablaDatosEmpresa[[#This Row],[Tipo_Movimiento]] = "Venta", -TablaDatosEmpresa[[#This Row],[Cantidad]] * TablaDatosEmpresa[[#This Row],[Precio_Venta_Unitario]], 0)</f>
        <v>2101.5</v>
      </c>
      <c r="L1073" s="3">
        <f>AVERAGEIF(TablaDatosEmpresa[Nombre_Producto],TablaDatosEmpresa[[#This Row],[Nombre_Producto]],TablaDatosEmpresa[Costo_Unitario])</f>
        <v>81.910562499999997</v>
      </c>
      <c r="M1073" s="3">
        <f>IF(TablaDatosEmpresa[[#This Row],[Tipo_Movimiento]] = "Venta", -TablaDatosEmpresa[[#This Row],[Cantidad]] * TablaDatosEmpresa[[#This Row],[CosteAdquisicionPromedio]], 0)</f>
        <v>491.46337499999998</v>
      </c>
      <c r="N1073" s="3">
        <f>TablaDatosEmpresa[[#This Row],[Ingresos]]-TablaDatosEmpresa[[#This Row],[Coste_Vemta]]</f>
        <v>1610.036625</v>
      </c>
    </row>
    <row r="1074" spans="1:14" x14ac:dyDescent="0.3">
      <c r="A1074">
        <v>1074</v>
      </c>
      <c r="B1074" s="1">
        <v>44719</v>
      </c>
      <c r="C1074" t="s">
        <v>16</v>
      </c>
      <c r="D1074" t="s">
        <v>27</v>
      </c>
      <c r="E1074" t="s">
        <v>44</v>
      </c>
      <c r="F1074">
        <v>77</v>
      </c>
      <c r="G1074" s="3">
        <v>253.05</v>
      </c>
      <c r="H1074" s="3">
        <v>0</v>
      </c>
      <c r="I1074" t="s">
        <v>46</v>
      </c>
      <c r="J1074" t="s">
        <v>18</v>
      </c>
      <c r="K1074" s="3">
        <f>IF(TablaDatosEmpresa[[#This Row],[Tipo_Movimiento]] = "Venta", -TablaDatosEmpresa[[#This Row],[Cantidad]] * TablaDatosEmpresa[[#This Row],[Precio_Venta_Unitario]], 0)</f>
        <v>0</v>
      </c>
      <c r="L1074" s="3">
        <f>AVERAGEIF(TablaDatosEmpresa[Nombre_Producto],TablaDatosEmpresa[[#This Row],[Nombre_Producto]],TablaDatosEmpresa[Costo_Unitario])</f>
        <v>111.99406451612904</v>
      </c>
      <c r="M1074" s="3">
        <f>IF(TablaDatosEmpresa[[#This Row],[Tipo_Movimiento]] = "Venta", -TablaDatosEmpresa[[#This Row],[Cantidad]] * TablaDatosEmpresa[[#This Row],[CosteAdquisicionPromedio]], 0)</f>
        <v>0</v>
      </c>
      <c r="N1074" s="3">
        <f>TablaDatosEmpresa[[#This Row],[Ingresos]]-TablaDatosEmpresa[[#This Row],[Coste_Vemta]]</f>
        <v>0</v>
      </c>
    </row>
    <row r="1075" spans="1:14" x14ac:dyDescent="0.3">
      <c r="A1075">
        <v>1075</v>
      </c>
      <c r="B1075" s="1">
        <v>44719</v>
      </c>
      <c r="C1075" t="s">
        <v>10</v>
      </c>
      <c r="D1075" t="s">
        <v>19</v>
      </c>
      <c r="E1075" t="s">
        <v>20</v>
      </c>
      <c r="F1075">
        <v>-31</v>
      </c>
      <c r="G1075" s="3">
        <v>0</v>
      </c>
      <c r="H1075" s="3">
        <v>300.06</v>
      </c>
      <c r="I1075" t="s">
        <v>10</v>
      </c>
      <c r="J1075" t="s">
        <v>23</v>
      </c>
      <c r="K1075" s="3">
        <f>IF(TablaDatosEmpresa[[#This Row],[Tipo_Movimiento]] = "Venta", -TablaDatosEmpresa[[#This Row],[Cantidad]] * TablaDatosEmpresa[[#This Row],[Precio_Venta_Unitario]], 0)</f>
        <v>9301.86</v>
      </c>
      <c r="L1075" s="3">
        <f>AVERAGEIF(TablaDatosEmpresa[Nombre_Producto],TablaDatosEmpresa[[#This Row],[Nombre_Producto]],TablaDatosEmpresa[Costo_Unitario])</f>
        <v>66.956770642201846</v>
      </c>
      <c r="M1075" s="3">
        <f>IF(TablaDatosEmpresa[[#This Row],[Tipo_Movimiento]] = "Venta", -TablaDatosEmpresa[[#This Row],[Cantidad]] * TablaDatosEmpresa[[#This Row],[CosteAdquisicionPromedio]], 0)</f>
        <v>2075.6598899082574</v>
      </c>
      <c r="N1075" s="3">
        <f>TablaDatosEmpresa[[#This Row],[Ingresos]]-TablaDatosEmpresa[[#This Row],[Coste_Vemta]]</f>
        <v>7226.2001100917432</v>
      </c>
    </row>
    <row r="1076" spans="1:14" x14ac:dyDescent="0.3">
      <c r="A1076">
        <v>1076</v>
      </c>
      <c r="B1076" s="1">
        <v>44719</v>
      </c>
      <c r="C1076" t="s">
        <v>10</v>
      </c>
      <c r="D1076" t="s">
        <v>27</v>
      </c>
      <c r="E1076" t="s">
        <v>44</v>
      </c>
      <c r="F1076">
        <v>-8</v>
      </c>
      <c r="G1076" s="3">
        <v>0</v>
      </c>
      <c r="H1076" s="3">
        <v>503.91</v>
      </c>
      <c r="I1076" t="s">
        <v>10</v>
      </c>
      <c r="J1076" t="s">
        <v>23</v>
      </c>
      <c r="K1076" s="3">
        <f>IF(TablaDatosEmpresa[[#This Row],[Tipo_Movimiento]] = "Venta", -TablaDatosEmpresa[[#This Row],[Cantidad]] * TablaDatosEmpresa[[#This Row],[Precio_Venta_Unitario]], 0)</f>
        <v>4031.28</v>
      </c>
      <c r="L1076" s="3">
        <f>AVERAGEIF(TablaDatosEmpresa[Nombre_Producto],TablaDatosEmpresa[[#This Row],[Nombre_Producto]],TablaDatosEmpresa[Costo_Unitario])</f>
        <v>111.99406451612904</v>
      </c>
      <c r="M1076" s="3">
        <f>IF(TablaDatosEmpresa[[#This Row],[Tipo_Movimiento]] = "Venta", -TablaDatosEmpresa[[#This Row],[Cantidad]] * TablaDatosEmpresa[[#This Row],[CosteAdquisicionPromedio]], 0)</f>
        <v>895.95251612903235</v>
      </c>
      <c r="N1076" s="3">
        <f>TablaDatosEmpresa[[#This Row],[Ingresos]]-TablaDatosEmpresa[[#This Row],[Coste_Vemta]]</f>
        <v>3135.3274838709676</v>
      </c>
    </row>
    <row r="1077" spans="1:14" x14ac:dyDescent="0.3">
      <c r="A1077">
        <v>1077</v>
      </c>
      <c r="B1077" s="1">
        <v>44720</v>
      </c>
      <c r="C1077" t="s">
        <v>24</v>
      </c>
      <c r="D1077" t="s">
        <v>29</v>
      </c>
      <c r="E1077" t="s">
        <v>30</v>
      </c>
      <c r="F1077">
        <v>161</v>
      </c>
      <c r="G1077" s="3">
        <v>35.96</v>
      </c>
      <c r="H1077" s="3">
        <v>0</v>
      </c>
      <c r="I1077" t="s">
        <v>24</v>
      </c>
      <c r="J1077" t="s">
        <v>37</v>
      </c>
      <c r="K1077" s="3">
        <f>IF(TablaDatosEmpresa[[#This Row],[Tipo_Movimiento]] = "Venta", -TablaDatosEmpresa[[#This Row],[Cantidad]] * TablaDatosEmpresa[[#This Row],[Precio_Venta_Unitario]], 0)</f>
        <v>0</v>
      </c>
      <c r="L1077" s="3">
        <f>AVERAGEIF(TablaDatosEmpresa[Nombre_Producto],TablaDatosEmpresa[[#This Row],[Nombre_Producto]],TablaDatosEmpresa[Costo_Unitario])</f>
        <v>15.49574137931034</v>
      </c>
      <c r="M1077" s="3">
        <f>IF(TablaDatosEmpresa[[#This Row],[Tipo_Movimiento]] = "Venta", -TablaDatosEmpresa[[#This Row],[Cantidad]] * TablaDatosEmpresa[[#This Row],[CosteAdquisicionPromedio]], 0)</f>
        <v>0</v>
      </c>
      <c r="N1077" s="3">
        <f>TablaDatosEmpresa[[#This Row],[Ingresos]]-TablaDatosEmpresa[[#This Row],[Coste_Vemta]]</f>
        <v>0</v>
      </c>
    </row>
    <row r="1078" spans="1:14" x14ac:dyDescent="0.3">
      <c r="A1078">
        <v>1078</v>
      </c>
      <c r="B1078" s="1">
        <v>44720</v>
      </c>
      <c r="C1078" t="s">
        <v>10</v>
      </c>
      <c r="D1078" t="s">
        <v>27</v>
      </c>
      <c r="E1078" t="s">
        <v>44</v>
      </c>
      <c r="F1078">
        <v>-24</v>
      </c>
      <c r="G1078" s="3">
        <v>0</v>
      </c>
      <c r="H1078" s="3">
        <v>501.52</v>
      </c>
      <c r="I1078" t="s">
        <v>10</v>
      </c>
      <c r="J1078" t="s">
        <v>15</v>
      </c>
      <c r="K1078" s="3">
        <f>IF(TablaDatosEmpresa[[#This Row],[Tipo_Movimiento]] = "Venta", -TablaDatosEmpresa[[#This Row],[Cantidad]] * TablaDatosEmpresa[[#This Row],[Precio_Venta_Unitario]], 0)</f>
        <v>12036.48</v>
      </c>
      <c r="L1078" s="3">
        <f>AVERAGEIF(TablaDatosEmpresa[Nombre_Producto],TablaDatosEmpresa[[#This Row],[Nombre_Producto]],TablaDatosEmpresa[Costo_Unitario])</f>
        <v>111.99406451612904</v>
      </c>
      <c r="M1078" s="3">
        <f>IF(TablaDatosEmpresa[[#This Row],[Tipo_Movimiento]] = "Venta", -TablaDatosEmpresa[[#This Row],[Cantidad]] * TablaDatosEmpresa[[#This Row],[CosteAdquisicionPromedio]], 0)</f>
        <v>2687.8575483870973</v>
      </c>
      <c r="N1078" s="3">
        <f>TablaDatosEmpresa[[#This Row],[Ingresos]]-TablaDatosEmpresa[[#This Row],[Coste_Vemta]]</f>
        <v>9348.6224516129023</v>
      </c>
    </row>
    <row r="1079" spans="1:14" x14ac:dyDescent="0.3">
      <c r="A1079">
        <v>1079</v>
      </c>
      <c r="B1079" s="1">
        <v>44720</v>
      </c>
      <c r="C1079" t="s">
        <v>10</v>
      </c>
      <c r="D1079" t="s">
        <v>34</v>
      </c>
      <c r="E1079" t="s">
        <v>45</v>
      </c>
      <c r="F1079">
        <v>-46</v>
      </c>
      <c r="G1079" s="3">
        <v>0</v>
      </c>
      <c r="H1079" s="3">
        <v>351.99</v>
      </c>
      <c r="I1079" t="s">
        <v>10</v>
      </c>
      <c r="J1079" t="s">
        <v>35</v>
      </c>
      <c r="K1079" s="3">
        <f>IF(TablaDatosEmpresa[[#This Row],[Tipo_Movimiento]] = "Venta", -TablaDatosEmpresa[[#This Row],[Cantidad]] * TablaDatosEmpresa[[#This Row],[Precio_Venta_Unitario]], 0)</f>
        <v>16191.54</v>
      </c>
      <c r="L1079" s="3">
        <f>AVERAGEIF(TablaDatosEmpresa[Nombre_Producto],TablaDatosEmpresa[[#This Row],[Nombre_Producto]],TablaDatosEmpresa[Costo_Unitario])</f>
        <v>81.910562499999997</v>
      </c>
      <c r="M1079" s="3">
        <f>IF(TablaDatosEmpresa[[#This Row],[Tipo_Movimiento]] = "Venta", -TablaDatosEmpresa[[#This Row],[Cantidad]] * TablaDatosEmpresa[[#This Row],[CosteAdquisicionPromedio]], 0)</f>
        <v>3767.8858749999999</v>
      </c>
      <c r="N1079" s="3">
        <f>TablaDatosEmpresa[[#This Row],[Ingresos]]-TablaDatosEmpresa[[#This Row],[Coste_Vemta]]</f>
        <v>12423.654125000001</v>
      </c>
    </row>
    <row r="1080" spans="1:14" x14ac:dyDescent="0.3">
      <c r="A1080">
        <v>1080</v>
      </c>
      <c r="B1080" s="1">
        <v>44720</v>
      </c>
      <c r="C1080" t="s">
        <v>10</v>
      </c>
      <c r="D1080" t="s">
        <v>17</v>
      </c>
      <c r="E1080" t="s">
        <v>42</v>
      </c>
      <c r="F1080">
        <v>-32</v>
      </c>
      <c r="G1080" s="3">
        <v>0</v>
      </c>
      <c r="H1080" s="3">
        <v>897.78</v>
      </c>
      <c r="I1080" t="s">
        <v>10</v>
      </c>
      <c r="J1080" t="s">
        <v>23</v>
      </c>
      <c r="K1080" s="3">
        <f>IF(TablaDatosEmpresa[[#This Row],[Tipo_Movimiento]] = "Venta", -TablaDatosEmpresa[[#This Row],[Cantidad]] * TablaDatosEmpresa[[#This Row],[Precio_Venta_Unitario]], 0)</f>
        <v>28728.959999999999</v>
      </c>
      <c r="L1080" s="3">
        <f>AVERAGEIF(TablaDatosEmpresa[Nombre_Producto],TablaDatosEmpresa[[#This Row],[Nombre_Producto]],TablaDatosEmpresa[Costo_Unitario])</f>
        <v>206.67616747181975</v>
      </c>
      <c r="M1080" s="3">
        <f>IF(TablaDatosEmpresa[[#This Row],[Tipo_Movimiento]] = "Venta", -TablaDatosEmpresa[[#This Row],[Cantidad]] * TablaDatosEmpresa[[#This Row],[CosteAdquisicionPromedio]], 0)</f>
        <v>6613.6373590982321</v>
      </c>
      <c r="N1080" s="3">
        <f>TablaDatosEmpresa[[#This Row],[Ingresos]]-TablaDatosEmpresa[[#This Row],[Coste_Vemta]]</f>
        <v>22115.322640901766</v>
      </c>
    </row>
    <row r="1081" spans="1:14" x14ac:dyDescent="0.3">
      <c r="A1081">
        <v>1081</v>
      </c>
      <c r="B1081" s="1">
        <v>44720</v>
      </c>
      <c r="C1081" t="s">
        <v>24</v>
      </c>
      <c r="D1081" t="s">
        <v>11</v>
      </c>
      <c r="E1081" t="s">
        <v>12</v>
      </c>
      <c r="F1081">
        <v>239</v>
      </c>
      <c r="G1081" s="3">
        <v>64.430000000000007</v>
      </c>
      <c r="H1081" s="3">
        <v>0</v>
      </c>
      <c r="I1081" t="s">
        <v>24</v>
      </c>
      <c r="J1081" t="s">
        <v>26</v>
      </c>
      <c r="K1081" s="3">
        <f>IF(TablaDatosEmpresa[[#This Row],[Tipo_Movimiento]] = "Venta", -TablaDatosEmpresa[[#This Row],[Cantidad]] * TablaDatosEmpresa[[#This Row],[Precio_Venta_Unitario]], 0)</f>
        <v>0</v>
      </c>
      <c r="L1081" s="3">
        <f>AVERAGEIF(TablaDatosEmpresa[Nombre_Producto],TablaDatosEmpresa[[#This Row],[Nombre_Producto]],TablaDatosEmpresa[Costo_Unitario])</f>
        <v>28.701865793780652</v>
      </c>
      <c r="M1081" s="3">
        <f>IF(TablaDatosEmpresa[[#This Row],[Tipo_Movimiento]] = "Venta", -TablaDatosEmpresa[[#This Row],[Cantidad]] * TablaDatosEmpresa[[#This Row],[CosteAdquisicionPromedio]], 0)</f>
        <v>0</v>
      </c>
      <c r="N1081" s="3">
        <f>TablaDatosEmpresa[[#This Row],[Ingresos]]-TablaDatosEmpresa[[#This Row],[Coste_Vemta]]</f>
        <v>0</v>
      </c>
    </row>
    <row r="1082" spans="1:14" x14ac:dyDescent="0.3">
      <c r="A1082">
        <v>1082</v>
      </c>
      <c r="B1082" s="1">
        <v>44720</v>
      </c>
      <c r="C1082" t="s">
        <v>24</v>
      </c>
      <c r="D1082" t="s">
        <v>34</v>
      </c>
      <c r="E1082" t="s">
        <v>45</v>
      </c>
      <c r="F1082">
        <v>52</v>
      </c>
      <c r="G1082" s="3">
        <v>177.18</v>
      </c>
      <c r="H1082" s="3">
        <v>0</v>
      </c>
      <c r="I1082" t="s">
        <v>24</v>
      </c>
      <c r="J1082" t="s">
        <v>37</v>
      </c>
      <c r="K1082" s="3">
        <f>IF(TablaDatosEmpresa[[#This Row],[Tipo_Movimiento]] = "Venta", -TablaDatosEmpresa[[#This Row],[Cantidad]] * TablaDatosEmpresa[[#This Row],[Precio_Venta_Unitario]], 0)</f>
        <v>0</v>
      </c>
      <c r="L1082" s="3">
        <f>AVERAGEIF(TablaDatosEmpresa[Nombre_Producto],TablaDatosEmpresa[[#This Row],[Nombre_Producto]],TablaDatosEmpresa[Costo_Unitario])</f>
        <v>81.910562499999997</v>
      </c>
      <c r="M1082" s="3">
        <f>IF(TablaDatosEmpresa[[#This Row],[Tipo_Movimiento]] = "Venta", -TablaDatosEmpresa[[#This Row],[Cantidad]] * TablaDatosEmpresa[[#This Row],[CosteAdquisicionPromedio]], 0)</f>
        <v>0</v>
      </c>
      <c r="N1082" s="3">
        <f>TablaDatosEmpresa[[#This Row],[Ingresos]]-TablaDatosEmpresa[[#This Row],[Coste_Vemta]]</f>
        <v>0</v>
      </c>
    </row>
    <row r="1083" spans="1:14" x14ac:dyDescent="0.3">
      <c r="A1083">
        <v>1083</v>
      </c>
      <c r="B1083" s="1">
        <v>44720</v>
      </c>
      <c r="C1083" t="s">
        <v>10</v>
      </c>
      <c r="D1083" t="s">
        <v>19</v>
      </c>
      <c r="E1083" t="s">
        <v>20</v>
      </c>
      <c r="F1083">
        <v>-33</v>
      </c>
      <c r="G1083" s="3">
        <v>0</v>
      </c>
      <c r="H1083" s="3">
        <v>301.41000000000003</v>
      </c>
      <c r="I1083" t="s">
        <v>10</v>
      </c>
      <c r="J1083" t="s">
        <v>15</v>
      </c>
      <c r="K1083" s="3">
        <f>IF(TablaDatosEmpresa[[#This Row],[Tipo_Movimiento]] = "Venta", -TablaDatosEmpresa[[#This Row],[Cantidad]] * TablaDatosEmpresa[[#This Row],[Precio_Venta_Unitario]], 0)</f>
        <v>9946.5300000000007</v>
      </c>
      <c r="L1083" s="3">
        <f>AVERAGEIF(TablaDatosEmpresa[Nombre_Producto],TablaDatosEmpresa[[#This Row],[Nombre_Producto]],TablaDatosEmpresa[Costo_Unitario])</f>
        <v>66.956770642201846</v>
      </c>
      <c r="M1083" s="3">
        <f>IF(TablaDatosEmpresa[[#This Row],[Tipo_Movimiento]] = "Venta", -TablaDatosEmpresa[[#This Row],[Cantidad]] * TablaDatosEmpresa[[#This Row],[CosteAdquisicionPromedio]], 0)</f>
        <v>2209.5734311926608</v>
      </c>
      <c r="N1083" s="3">
        <f>TablaDatosEmpresa[[#This Row],[Ingresos]]-TablaDatosEmpresa[[#This Row],[Coste_Vemta]]</f>
        <v>7736.9565688073399</v>
      </c>
    </row>
    <row r="1084" spans="1:14" x14ac:dyDescent="0.3">
      <c r="A1084">
        <v>1084</v>
      </c>
      <c r="B1084" s="1">
        <v>44721</v>
      </c>
      <c r="C1084" t="s">
        <v>10</v>
      </c>
      <c r="D1084" t="s">
        <v>29</v>
      </c>
      <c r="E1084" t="s">
        <v>30</v>
      </c>
      <c r="F1084">
        <v>-41</v>
      </c>
      <c r="G1084" s="3">
        <v>0</v>
      </c>
      <c r="H1084" s="3">
        <v>79.28</v>
      </c>
      <c r="I1084" t="s">
        <v>10</v>
      </c>
      <c r="J1084" t="s">
        <v>23</v>
      </c>
      <c r="K1084" s="3">
        <f>IF(TablaDatosEmpresa[[#This Row],[Tipo_Movimiento]] = "Venta", -TablaDatosEmpresa[[#This Row],[Cantidad]] * TablaDatosEmpresa[[#This Row],[Precio_Venta_Unitario]], 0)</f>
        <v>3250.48</v>
      </c>
      <c r="L1084" s="3">
        <f>AVERAGEIF(TablaDatosEmpresa[Nombre_Producto],TablaDatosEmpresa[[#This Row],[Nombre_Producto]],TablaDatosEmpresa[Costo_Unitario])</f>
        <v>15.49574137931034</v>
      </c>
      <c r="M1084" s="3">
        <f>IF(TablaDatosEmpresa[[#This Row],[Tipo_Movimiento]] = "Venta", -TablaDatosEmpresa[[#This Row],[Cantidad]] * TablaDatosEmpresa[[#This Row],[CosteAdquisicionPromedio]], 0)</f>
        <v>635.325396551724</v>
      </c>
      <c r="N1084" s="3">
        <f>TablaDatosEmpresa[[#This Row],[Ingresos]]-TablaDatosEmpresa[[#This Row],[Coste_Vemta]]</f>
        <v>2615.1546034482762</v>
      </c>
    </row>
    <row r="1085" spans="1:14" x14ac:dyDescent="0.3">
      <c r="A1085">
        <v>1085</v>
      </c>
      <c r="B1085" s="1">
        <v>44721</v>
      </c>
      <c r="C1085" t="s">
        <v>10</v>
      </c>
      <c r="D1085" t="s">
        <v>14</v>
      </c>
      <c r="E1085" t="s">
        <v>41</v>
      </c>
      <c r="F1085">
        <v>-29</v>
      </c>
      <c r="G1085" s="3">
        <v>0</v>
      </c>
      <c r="H1085" s="3">
        <v>158.47999999999999</v>
      </c>
      <c r="I1085" t="s">
        <v>10</v>
      </c>
      <c r="J1085" t="s">
        <v>13</v>
      </c>
      <c r="K1085" s="3">
        <f>IF(TablaDatosEmpresa[[#This Row],[Tipo_Movimiento]] = "Venta", -TablaDatosEmpresa[[#This Row],[Cantidad]] * TablaDatosEmpresa[[#This Row],[Precio_Venta_Unitario]], 0)</f>
        <v>4595.92</v>
      </c>
      <c r="L1085" s="3">
        <f>AVERAGEIF(TablaDatosEmpresa[Nombre_Producto],TablaDatosEmpresa[[#This Row],[Nombre_Producto]],TablaDatosEmpresa[Costo_Unitario])</f>
        <v>38.917210440456756</v>
      </c>
      <c r="M1085" s="3">
        <f>IF(TablaDatosEmpresa[[#This Row],[Tipo_Movimiento]] = "Venta", -TablaDatosEmpresa[[#This Row],[Cantidad]] * TablaDatosEmpresa[[#This Row],[CosteAdquisicionPromedio]], 0)</f>
        <v>1128.5991027732459</v>
      </c>
      <c r="N1085" s="3">
        <f>TablaDatosEmpresa[[#This Row],[Ingresos]]-TablaDatosEmpresa[[#This Row],[Coste_Vemta]]</f>
        <v>3467.3208972267539</v>
      </c>
    </row>
    <row r="1086" spans="1:14" x14ac:dyDescent="0.3">
      <c r="A1086">
        <v>1086</v>
      </c>
      <c r="B1086" s="1">
        <v>44721</v>
      </c>
      <c r="C1086" t="s">
        <v>10</v>
      </c>
      <c r="D1086" t="s">
        <v>34</v>
      </c>
      <c r="E1086" t="s">
        <v>45</v>
      </c>
      <c r="F1086">
        <v>-32</v>
      </c>
      <c r="G1086" s="3">
        <v>0</v>
      </c>
      <c r="H1086" s="3">
        <v>352.5</v>
      </c>
      <c r="I1086" t="s">
        <v>10</v>
      </c>
      <c r="J1086" t="s">
        <v>31</v>
      </c>
      <c r="K1086" s="3">
        <f>IF(TablaDatosEmpresa[[#This Row],[Tipo_Movimiento]] = "Venta", -TablaDatosEmpresa[[#This Row],[Cantidad]] * TablaDatosEmpresa[[#This Row],[Precio_Venta_Unitario]], 0)</f>
        <v>11280</v>
      </c>
      <c r="L1086" s="3">
        <f>AVERAGEIF(TablaDatosEmpresa[Nombre_Producto],TablaDatosEmpresa[[#This Row],[Nombre_Producto]],TablaDatosEmpresa[Costo_Unitario])</f>
        <v>81.910562499999997</v>
      </c>
      <c r="M1086" s="3">
        <f>IF(TablaDatosEmpresa[[#This Row],[Tipo_Movimiento]] = "Venta", -TablaDatosEmpresa[[#This Row],[Cantidad]] * TablaDatosEmpresa[[#This Row],[CosteAdquisicionPromedio]], 0)</f>
        <v>2621.1379999999999</v>
      </c>
      <c r="N1086" s="3">
        <f>TablaDatosEmpresa[[#This Row],[Ingresos]]-TablaDatosEmpresa[[#This Row],[Coste_Vemta]]</f>
        <v>8658.862000000001</v>
      </c>
    </row>
    <row r="1087" spans="1:14" x14ac:dyDescent="0.3">
      <c r="A1087">
        <v>1087</v>
      </c>
      <c r="B1087" s="1">
        <v>44721</v>
      </c>
      <c r="C1087" t="s">
        <v>24</v>
      </c>
      <c r="D1087" t="s">
        <v>11</v>
      </c>
      <c r="E1087" t="s">
        <v>12</v>
      </c>
      <c r="F1087">
        <v>61</v>
      </c>
      <c r="G1087" s="3">
        <v>64.47</v>
      </c>
      <c r="H1087" s="3">
        <v>0</v>
      </c>
      <c r="I1087" t="s">
        <v>24</v>
      </c>
      <c r="J1087" t="s">
        <v>36</v>
      </c>
      <c r="K1087" s="3">
        <f>IF(TablaDatosEmpresa[[#This Row],[Tipo_Movimiento]] = "Venta", -TablaDatosEmpresa[[#This Row],[Cantidad]] * TablaDatosEmpresa[[#This Row],[Precio_Venta_Unitario]], 0)</f>
        <v>0</v>
      </c>
      <c r="L1087" s="3">
        <f>AVERAGEIF(TablaDatosEmpresa[Nombre_Producto],TablaDatosEmpresa[[#This Row],[Nombre_Producto]],TablaDatosEmpresa[Costo_Unitario])</f>
        <v>28.701865793780652</v>
      </c>
      <c r="M1087" s="3">
        <f>IF(TablaDatosEmpresa[[#This Row],[Tipo_Movimiento]] = "Venta", -TablaDatosEmpresa[[#This Row],[Cantidad]] * TablaDatosEmpresa[[#This Row],[CosteAdquisicionPromedio]], 0)</f>
        <v>0</v>
      </c>
      <c r="N1087" s="3">
        <f>TablaDatosEmpresa[[#This Row],[Ingresos]]-TablaDatosEmpresa[[#This Row],[Coste_Vemta]]</f>
        <v>0</v>
      </c>
    </row>
    <row r="1088" spans="1:14" x14ac:dyDescent="0.3">
      <c r="A1088">
        <v>1088</v>
      </c>
      <c r="B1088" s="1">
        <v>44721</v>
      </c>
      <c r="C1088" t="s">
        <v>16</v>
      </c>
      <c r="D1088" t="s">
        <v>27</v>
      </c>
      <c r="E1088" t="s">
        <v>44</v>
      </c>
      <c r="F1088">
        <v>31</v>
      </c>
      <c r="G1088" s="3">
        <v>247.42</v>
      </c>
      <c r="H1088" s="3">
        <v>0</v>
      </c>
      <c r="I1088" t="s">
        <v>46</v>
      </c>
      <c r="J1088" t="s">
        <v>18</v>
      </c>
      <c r="K1088" s="3">
        <f>IF(TablaDatosEmpresa[[#This Row],[Tipo_Movimiento]] = "Venta", -TablaDatosEmpresa[[#This Row],[Cantidad]] * TablaDatosEmpresa[[#This Row],[Precio_Venta_Unitario]], 0)</f>
        <v>0</v>
      </c>
      <c r="L1088" s="3">
        <f>AVERAGEIF(TablaDatosEmpresa[Nombre_Producto],TablaDatosEmpresa[[#This Row],[Nombre_Producto]],TablaDatosEmpresa[Costo_Unitario])</f>
        <v>111.99406451612904</v>
      </c>
      <c r="M1088" s="3">
        <f>IF(TablaDatosEmpresa[[#This Row],[Tipo_Movimiento]] = "Venta", -TablaDatosEmpresa[[#This Row],[Cantidad]] * TablaDatosEmpresa[[#This Row],[CosteAdquisicionPromedio]], 0)</f>
        <v>0</v>
      </c>
      <c r="N1088" s="3">
        <f>TablaDatosEmpresa[[#This Row],[Ingresos]]-TablaDatosEmpresa[[#This Row],[Coste_Vemta]]</f>
        <v>0</v>
      </c>
    </row>
    <row r="1089" spans="1:14" x14ac:dyDescent="0.3">
      <c r="A1089">
        <v>1089</v>
      </c>
      <c r="B1089" s="1">
        <v>44721</v>
      </c>
      <c r="C1089" t="s">
        <v>24</v>
      </c>
      <c r="D1089" t="s">
        <v>14</v>
      </c>
      <c r="E1089" t="s">
        <v>41</v>
      </c>
      <c r="F1089">
        <v>66</v>
      </c>
      <c r="G1089" s="3">
        <v>84.66</v>
      </c>
      <c r="H1089" s="3">
        <v>0</v>
      </c>
      <c r="I1089" t="s">
        <v>24</v>
      </c>
      <c r="J1089" t="s">
        <v>26</v>
      </c>
      <c r="K1089" s="3">
        <f>IF(TablaDatosEmpresa[[#This Row],[Tipo_Movimiento]] = "Venta", -TablaDatosEmpresa[[#This Row],[Cantidad]] * TablaDatosEmpresa[[#This Row],[Precio_Venta_Unitario]], 0)</f>
        <v>0</v>
      </c>
      <c r="L1089" s="3">
        <f>AVERAGEIF(TablaDatosEmpresa[Nombre_Producto],TablaDatosEmpresa[[#This Row],[Nombre_Producto]],TablaDatosEmpresa[Costo_Unitario])</f>
        <v>38.917210440456756</v>
      </c>
      <c r="M1089" s="3">
        <f>IF(TablaDatosEmpresa[[#This Row],[Tipo_Movimiento]] = "Venta", -TablaDatosEmpresa[[#This Row],[Cantidad]] * TablaDatosEmpresa[[#This Row],[CosteAdquisicionPromedio]], 0)</f>
        <v>0</v>
      </c>
      <c r="N1089" s="3">
        <f>TablaDatosEmpresa[[#This Row],[Ingresos]]-TablaDatosEmpresa[[#This Row],[Coste_Vemta]]</f>
        <v>0</v>
      </c>
    </row>
    <row r="1090" spans="1:14" x14ac:dyDescent="0.3">
      <c r="A1090">
        <v>1090</v>
      </c>
      <c r="B1090" s="1">
        <v>44721</v>
      </c>
      <c r="C1090" t="s">
        <v>24</v>
      </c>
      <c r="D1090" t="s">
        <v>11</v>
      </c>
      <c r="E1090" t="s">
        <v>12</v>
      </c>
      <c r="F1090">
        <v>238</v>
      </c>
      <c r="G1090" s="3">
        <v>64.92</v>
      </c>
      <c r="H1090" s="3">
        <v>0</v>
      </c>
      <c r="I1090" t="s">
        <v>24</v>
      </c>
      <c r="J1090" t="s">
        <v>28</v>
      </c>
      <c r="K1090" s="3">
        <f>IF(TablaDatosEmpresa[[#This Row],[Tipo_Movimiento]] = "Venta", -TablaDatosEmpresa[[#This Row],[Cantidad]] * TablaDatosEmpresa[[#This Row],[Precio_Venta_Unitario]], 0)</f>
        <v>0</v>
      </c>
      <c r="L1090" s="3">
        <f>AVERAGEIF(TablaDatosEmpresa[Nombre_Producto],TablaDatosEmpresa[[#This Row],[Nombre_Producto]],TablaDatosEmpresa[Costo_Unitario])</f>
        <v>28.701865793780652</v>
      </c>
      <c r="M1090" s="3">
        <f>IF(TablaDatosEmpresa[[#This Row],[Tipo_Movimiento]] = "Venta", -TablaDatosEmpresa[[#This Row],[Cantidad]] * TablaDatosEmpresa[[#This Row],[CosteAdquisicionPromedio]], 0)</f>
        <v>0</v>
      </c>
      <c r="N1090" s="3">
        <f>TablaDatosEmpresa[[#This Row],[Ingresos]]-TablaDatosEmpresa[[#This Row],[Coste_Vemta]]</f>
        <v>0</v>
      </c>
    </row>
    <row r="1091" spans="1:14" x14ac:dyDescent="0.3">
      <c r="A1091">
        <v>1091</v>
      </c>
      <c r="B1091" s="1">
        <v>44722</v>
      </c>
      <c r="C1091" t="s">
        <v>10</v>
      </c>
      <c r="D1091" t="s">
        <v>19</v>
      </c>
      <c r="E1091" t="s">
        <v>20</v>
      </c>
      <c r="F1091">
        <v>-43</v>
      </c>
      <c r="G1091" s="3">
        <v>0</v>
      </c>
      <c r="H1091" s="3">
        <v>301.82</v>
      </c>
      <c r="I1091" t="s">
        <v>10</v>
      </c>
      <c r="J1091" t="s">
        <v>35</v>
      </c>
      <c r="K1091" s="3">
        <f>IF(TablaDatosEmpresa[[#This Row],[Tipo_Movimiento]] = "Venta", -TablaDatosEmpresa[[#This Row],[Cantidad]] * TablaDatosEmpresa[[#This Row],[Precio_Venta_Unitario]], 0)</f>
        <v>12978.26</v>
      </c>
      <c r="L1091" s="3">
        <f>AVERAGEIF(TablaDatosEmpresa[Nombre_Producto],TablaDatosEmpresa[[#This Row],[Nombre_Producto]],TablaDatosEmpresa[Costo_Unitario])</f>
        <v>66.956770642201846</v>
      </c>
      <c r="M1091" s="3">
        <f>IF(TablaDatosEmpresa[[#This Row],[Tipo_Movimiento]] = "Venta", -TablaDatosEmpresa[[#This Row],[Cantidad]] * TablaDatosEmpresa[[#This Row],[CosteAdquisicionPromedio]], 0)</f>
        <v>2879.1411376146793</v>
      </c>
      <c r="N1091" s="3">
        <f>TablaDatosEmpresa[[#This Row],[Ingresos]]-TablaDatosEmpresa[[#This Row],[Coste_Vemta]]</f>
        <v>10099.118862385321</v>
      </c>
    </row>
    <row r="1092" spans="1:14" x14ac:dyDescent="0.3">
      <c r="A1092">
        <v>1092</v>
      </c>
      <c r="B1092" s="1">
        <v>44722</v>
      </c>
      <c r="C1092" t="s">
        <v>10</v>
      </c>
      <c r="D1092" t="s">
        <v>34</v>
      </c>
      <c r="E1092" t="s">
        <v>45</v>
      </c>
      <c r="F1092">
        <v>-49</v>
      </c>
      <c r="G1092" s="3">
        <v>0</v>
      </c>
      <c r="H1092" s="3">
        <v>350.93</v>
      </c>
      <c r="I1092" t="s">
        <v>10</v>
      </c>
      <c r="J1092" t="s">
        <v>13</v>
      </c>
      <c r="K1092" s="3">
        <f>IF(TablaDatosEmpresa[[#This Row],[Tipo_Movimiento]] = "Venta", -TablaDatosEmpresa[[#This Row],[Cantidad]] * TablaDatosEmpresa[[#This Row],[Precio_Venta_Unitario]], 0)</f>
        <v>17195.57</v>
      </c>
      <c r="L1092" s="3">
        <f>AVERAGEIF(TablaDatosEmpresa[Nombre_Producto],TablaDatosEmpresa[[#This Row],[Nombre_Producto]],TablaDatosEmpresa[Costo_Unitario])</f>
        <v>81.910562499999997</v>
      </c>
      <c r="M1092" s="3">
        <f>IF(TablaDatosEmpresa[[#This Row],[Tipo_Movimiento]] = "Venta", -TablaDatosEmpresa[[#This Row],[Cantidad]] * TablaDatosEmpresa[[#This Row],[CosteAdquisicionPromedio]], 0)</f>
        <v>4013.6175625000001</v>
      </c>
      <c r="N1092" s="3">
        <f>TablaDatosEmpresa[[#This Row],[Ingresos]]-TablaDatosEmpresa[[#This Row],[Coste_Vemta]]</f>
        <v>13181.9524375</v>
      </c>
    </row>
    <row r="1093" spans="1:14" x14ac:dyDescent="0.3">
      <c r="A1093">
        <v>1093</v>
      </c>
      <c r="B1093" s="1">
        <v>44722</v>
      </c>
      <c r="C1093" t="s">
        <v>10</v>
      </c>
      <c r="D1093" t="s">
        <v>14</v>
      </c>
      <c r="E1093" t="s">
        <v>41</v>
      </c>
      <c r="F1093">
        <v>-5</v>
      </c>
      <c r="G1093" s="3">
        <v>0</v>
      </c>
      <c r="H1093" s="3">
        <v>159.12</v>
      </c>
      <c r="I1093" t="s">
        <v>10</v>
      </c>
      <c r="J1093" t="s">
        <v>23</v>
      </c>
      <c r="K1093" s="3">
        <f>IF(TablaDatosEmpresa[[#This Row],[Tipo_Movimiento]] = "Venta", -TablaDatosEmpresa[[#This Row],[Cantidad]] * TablaDatosEmpresa[[#This Row],[Precio_Venta_Unitario]], 0)</f>
        <v>795.6</v>
      </c>
      <c r="L1093" s="3">
        <f>AVERAGEIF(TablaDatosEmpresa[Nombre_Producto],TablaDatosEmpresa[[#This Row],[Nombre_Producto]],TablaDatosEmpresa[Costo_Unitario])</f>
        <v>38.917210440456756</v>
      </c>
      <c r="M1093" s="3">
        <f>IF(TablaDatosEmpresa[[#This Row],[Tipo_Movimiento]] = "Venta", -TablaDatosEmpresa[[#This Row],[Cantidad]] * TablaDatosEmpresa[[#This Row],[CosteAdquisicionPromedio]], 0)</f>
        <v>194.58605220228378</v>
      </c>
      <c r="N1093" s="3">
        <f>TablaDatosEmpresa[[#This Row],[Ingresos]]-TablaDatosEmpresa[[#This Row],[Coste_Vemta]]</f>
        <v>601.01394779771624</v>
      </c>
    </row>
    <row r="1094" spans="1:14" x14ac:dyDescent="0.3">
      <c r="A1094">
        <v>1094</v>
      </c>
      <c r="B1094" s="1">
        <v>44722</v>
      </c>
      <c r="C1094" t="s">
        <v>10</v>
      </c>
      <c r="D1094" t="s">
        <v>32</v>
      </c>
      <c r="E1094" t="s">
        <v>33</v>
      </c>
      <c r="F1094">
        <v>-47</v>
      </c>
      <c r="G1094" s="3">
        <v>0</v>
      </c>
      <c r="H1094" s="3">
        <v>221.84</v>
      </c>
      <c r="I1094" t="s">
        <v>10</v>
      </c>
      <c r="J1094" t="s">
        <v>23</v>
      </c>
      <c r="K1094" s="3">
        <f>IF(TablaDatosEmpresa[[#This Row],[Tipo_Movimiento]] = "Venta", -TablaDatosEmpresa[[#This Row],[Cantidad]] * TablaDatosEmpresa[[#This Row],[Precio_Venta_Unitario]], 0)</f>
        <v>10426.48</v>
      </c>
      <c r="L1094" s="3">
        <f>AVERAGEIF(TablaDatosEmpresa[Nombre_Producto],TablaDatosEmpresa[[#This Row],[Nombre_Producto]],TablaDatosEmpresa[Costo_Unitario])</f>
        <v>54.214840425531932</v>
      </c>
      <c r="M1094" s="3">
        <f>IF(TablaDatosEmpresa[[#This Row],[Tipo_Movimiento]] = "Venta", -TablaDatosEmpresa[[#This Row],[Cantidad]] * TablaDatosEmpresa[[#This Row],[CosteAdquisicionPromedio]], 0)</f>
        <v>2548.0975000000008</v>
      </c>
      <c r="N1094" s="3">
        <f>TablaDatosEmpresa[[#This Row],[Ingresos]]-TablaDatosEmpresa[[#This Row],[Coste_Vemta]]</f>
        <v>7878.3824999999988</v>
      </c>
    </row>
    <row r="1095" spans="1:14" x14ac:dyDescent="0.3">
      <c r="A1095">
        <v>1095</v>
      </c>
      <c r="B1095" s="1">
        <v>44722</v>
      </c>
      <c r="C1095" t="s">
        <v>24</v>
      </c>
      <c r="D1095" t="s">
        <v>34</v>
      </c>
      <c r="E1095" t="s">
        <v>45</v>
      </c>
      <c r="F1095">
        <v>149</v>
      </c>
      <c r="G1095" s="3">
        <v>178.24</v>
      </c>
      <c r="H1095" s="3">
        <v>0</v>
      </c>
      <c r="I1095" t="s">
        <v>24</v>
      </c>
      <c r="J1095" t="s">
        <v>26</v>
      </c>
      <c r="K1095" s="3">
        <f>IF(TablaDatosEmpresa[[#This Row],[Tipo_Movimiento]] = "Venta", -TablaDatosEmpresa[[#This Row],[Cantidad]] * TablaDatosEmpresa[[#This Row],[Precio_Venta_Unitario]], 0)</f>
        <v>0</v>
      </c>
      <c r="L1095" s="3">
        <f>AVERAGEIF(TablaDatosEmpresa[Nombre_Producto],TablaDatosEmpresa[[#This Row],[Nombre_Producto]],TablaDatosEmpresa[Costo_Unitario])</f>
        <v>81.910562499999997</v>
      </c>
      <c r="M1095" s="3">
        <f>IF(TablaDatosEmpresa[[#This Row],[Tipo_Movimiento]] = "Venta", -TablaDatosEmpresa[[#This Row],[Cantidad]] * TablaDatosEmpresa[[#This Row],[CosteAdquisicionPromedio]], 0)</f>
        <v>0</v>
      </c>
      <c r="N1095" s="3">
        <f>TablaDatosEmpresa[[#This Row],[Ingresos]]-TablaDatosEmpresa[[#This Row],[Coste_Vemta]]</f>
        <v>0</v>
      </c>
    </row>
    <row r="1096" spans="1:14" x14ac:dyDescent="0.3">
      <c r="A1096">
        <v>1096</v>
      </c>
      <c r="B1096" s="1">
        <v>44722</v>
      </c>
      <c r="C1096" t="s">
        <v>10</v>
      </c>
      <c r="D1096" t="s">
        <v>27</v>
      </c>
      <c r="E1096" t="s">
        <v>44</v>
      </c>
      <c r="F1096">
        <v>-48</v>
      </c>
      <c r="G1096" s="3">
        <v>0</v>
      </c>
      <c r="H1096" s="3">
        <v>495.71</v>
      </c>
      <c r="I1096" t="s">
        <v>10</v>
      </c>
      <c r="J1096" t="s">
        <v>23</v>
      </c>
      <c r="K1096" s="3">
        <f>IF(TablaDatosEmpresa[[#This Row],[Tipo_Movimiento]] = "Venta", -TablaDatosEmpresa[[#This Row],[Cantidad]] * TablaDatosEmpresa[[#This Row],[Precio_Venta_Unitario]], 0)</f>
        <v>23794.079999999998</v>
      </c>
      <c r="L1096" s="3">
        <f>AVERAGEIF(TablaDatosEmpresa[Nombre_Producto],TablaDatosEmpresa[[#This Row],[Nombre_Producto]],TablaDatosEmpresa[Costo_Unitario])</f>
        <v>111.99406451612904</v>
      </c>
      <c r="M1096" s="3">
        <f>IF(TablaDatosEmpresa[[#This Row],[Tipo_Movimiento]] = "Venta", -TablaDatosEmpresa[[#This Row],[Cantidad]] * TablaDatosEmpresa[[#This Row],[CosteAdquisicionPromedio]], 0)</f>
        <v>5375.7150967741945</v>
      </c>
      <c r="N1096" s="3">
        <f>TablaDatosEmpresa[[#This Row],[Ingresos]]-TablaDatosEmpresa[[#This Row],[Coste_Vemta]]</f>
        <v>18418.364903225804</v>
      </c>
    </row>
    <row r="1097" spans="1:14" x14ac:dyDescent="0.3">
      <c r="A1097">
        <v>1097</v>
      </c>
      <c r="B1097" s="1">
        <v>44722</v>
      </c>
      <c r="C1097" t="s">
        <v>10</v>
      </c>
      <c r="D1097" t="s">
        <v>14</v>
      </c>
      <c r="E1097" t="s">
        <v>41</v>
      </c>
      <c r="F1097">
        <v>-18</v>
      </c>
      <c r="G1097" s="3">
        <v>0</v>
      </c>
      <c r="H1097" s="3">
        <v>159.66</v>
      </c>
      <c r="I1097" t="s">
        <v>10</v>
      </c>
      <c r="J1097" t="s">
        <v>15</v>
      </c>
      <c r="K1097" s="3">
        <f>IF(TablaDatosEmpresa[[#This Row],[Tipo_Movimiento]] = "Venta", -TablaDatosEmpresa[[#This Row],[Cantidad]] * TablaDatosEmpresa[[#This Row],[Precio_Venta_Unitario]], 0)</f>
        <v>2873.88</v>
      </c>
      <c r="L1097" s="3">
        <f>AVERAGEIF(TablaDatosEmpresa[Nombre_Producto],TablaDatosEmpresa[[#This Row],[Nombre_Producto]],TablaDatosEmpresa[Costo_Unitario])</f>
        <v>38.917210440456756</v>
      </c>
      <c r="M1097" s="3">
        <f>IF(TablaDatosEmpresa[[#This Row],[Tipo_Movimiento]] = "Venta", -TablaDatosEmpresa[[#This Row],[Cantidad]] * TablaDatosEmpresa[[#This Row],[CosteAdquisicionPromedio]], 0)</f>
        <v>700.50978792822161</v>
      </c>
      <c r="N1097" s="3">
        <f>TablaDatosEmpresa[[#This Row],[Ingresos]]-TablaDatosEmpresa[[#This Row],[Coste_Vemta]]</f>
        <v>2173.3702120717785</v>
      </c>
    </row>
    <row r="1098" spans="1:14" x14ac:dyDescent="0.3">
      <c r="A1098">
        <v>1098</v>
      </c>
      <c r="B1098" s="1">
        <v>44723</v>
      </c>
      <c r="C1098" t="s">
        <v>24</v>
      </c>
      <c r="D1098" t="s">
        <v>29</v>
      </c>
      <c r="E1098" t="s">
        <v>30</v>
      </c>
      <c r="F1098">
        <v>133</v>
      </c>
      <c r="G1098" s="3">
        <v>35.42</v>
      </c>
      <c r="H1098" s="3">
        <v>0</v>
      </c>
      <c r="I1098" t="s">
        <v>24</v>
      </c>
      <c r="J1098" t="s">
        <v>26</v>
      </c>
      <c r="K1098" s="3">
        <f>IF(TablaDatosEmpresa[[#This Row],[Tipo_Movimiento]] = "Venta", -TablaDatosEmpresa[[#This Row],[Cantidad]] * TablaDatosEmpresa[[#This Row],[Precio_Venta_Unitario]], 0)</f>
        <v>0</v>
      </c>
      <c r="L1098" s="3">
        <f>AVERAGEIF(TablaDatosEmpresa[Nombre_Producto],TablaDatosEmpresa[[#This Row],[Nombre_Producto]],TablaDatosEmpresa[Costo_Unitario])</f>
        <v>15.49574137931034</v>
      </c>
      <c r="M1098" s="3">
        <f>IF(TablaDatosEmpresa[[#This Row],[Tipo_Movimiento]] = "Venta", -TablaDatosEmpresa[[#This Row],[Cantidad]] * TablaDatosEmpresa[[#This Row],[CosteAdquisicionPromedio]], 0)</f>
        <v>0</v>
      </c>
      <c r="N1098" s="3">
        <f>TablaDatosEmpresa[[#This Row],[Ingresos]]-TablaDatosEmpresa[[#This Row],[Coste_Vemta]]</f>
        <v>0</v>
      </c>
    </row>
    <row r="1099" spans="1:14" x14ac:dyDescent="0.3">
      <c r="A1099">
        <v>1099</v>
      </c>
      <c r="B1099" s="1">
        <v>44723</v>
      </c>
      <c r="C1099" t="s">
        <v>10</v>
      </c>
      <c r="D1099" t="s">
        <v>21</v>
      </c>
      <c r="E1099" t="s">
        <v>22</v>
      </c>
      <c r="F1099">
        <v>-18</v>
      </c>
      <c r="G1099" s="3">
        <v>0</v>
      </c>
      <c r="H1099" s="3">
        <v>59.99</v>
      </c>
      <c r="I1099" t="s">
        <v>10</v>
      </c>
      <c r="J1099" t="s">
        <v>13</v>
      </c>
      <c r="K1099" s="3">
        <f>IF(TablaDatosEmpresa[[#This Row],[Tipo_Movimiento]] = "Venta", -TablaDatosEmpresa[[#This Row],[Cantidad]] * TablaDatosEmpresa[[#This Row],[Precio_Venta_Unitario]], 0)</f>
        <v>1079.82</v>
      </c>
      <c r="L1099" s="3">
        <f>AVERAGEIF(TablaDatosEmpresa[Nombre_Producto],TablaDatosEmpresa[[#This Row],[Nombre_Producto]],TablaDatosEmpresa[Costo_Unitario])</f>
        <v>10.520482758620702</v>
      </c>
      <c r="M1099" s="3">
        <f>IF(TablaDatosEmpresa[[#This Row],[Tipo_Movimiento]] = "Venta", -TablaDatosEmpresa[[#This Row],[Cantidad]] * TablaDatosEmpresa[[#This Row],[CosteAdquisicionPromedio]], 0)</f>
        <v>189.36868965517263</v>
      </c>
      <c r="N1099" s="3">
        <f>TablaDatosEmpresa[[#This Row],[Ingresos]]-TablaDatosEmpresa[[#This Row],[Coste_Vemta]]</f>
        <v>890.45131034482733</v>
      </c>
    </row>
    <row r="1100" spans="1:14" x14ac:dyDescent="0.3">
      <c r="A1100">
        <v>1100</v>
      </c>
      <c r="B1100" s="1">
        <v>44723</v>
      </c>
      <c r="C1100" t="s">
        <v>10</v>
      </c>
      <c r="D1100" t="s">
        <v>32</v>
      </c>
      <c r="E1100" t="s">
        <v>33</v>
      </c>
      <c r="F1100">
        <v>-19</v>
      </c>
      <c r="G1100" s="3">
        <v>0</v>
      </c>
      <c r="H1100" s="3">
        <v>218.49</v>
      </c>
      <c r="I1100" t="s">
        <v>10</v>
      </c>
      <c r="J1100" t="s">
        <v>13</v>
      </c>
      <c r="K1100" s="3">
        <f>IF(TablaDatosEmpresa[[#This Row],[Tipo_Movimiento]] = "Venta", -TablaDatosEmpresa[[#This Row],[Cantidad]] * TablaDatosEmpresa[[#This Row],[Precio_Venta_Unitario]], 0)</f>
        <v>4151.3100000000004</v>
      </c>
      <c r="L1100" s="3">
        <f>AVERAGEIF(TablaDatosEmpresa[Nombre_Producto],TablaDatosEmpresa[[#This Row],[Nombre_Producto]],TablaDatosEmpresa[Costo_Unitario])</f>
        <v>54.214840425531932</v>
      </c>
      <c r="M1100" s="3">
        <f>IF(TablaDatosEmpresa[[#This Row],[Tipo_Movimiento]] = "Venta", -TablaDatosEmpresa[[#This Row],[Cantidad]] * TablaDatosEmpresa[[#This Row],[CosteAdquisicionPromedio]], 0)</f>
        <v>1030.0819680851066</v>
      </c>
      <c r="N1100" s="3">
        <f>TablaDatosEmpresa[[#This Row],[Ingresos]]-TablaDatosEmpresa[[#This Row],[Coste_Vemta]]</f>
        <v>3121.228031914894</v>
      </c>
    </row>
    <row r="1101" spans="1:14" x14ac:dyDescent="0.3">
      <c r="A1101">
        <v>1101</v>
      </c>
      <c r="B1101" s="1">
        <v>44723</v>
      </c>
      <c r="C1101" t="s">
        <v>10</v>
      </c>
      <c r="D1101" t="s">
        <v>14</v>
      </c>
      <c r="E1101" t="s">
        <v>41</v>
      </c>
      <c r="F1101">
        <v>-31</v>
      </c>
      <c r="G1101" s="3">
        <v>0</v>
      </c>
      <c r="H1101" s="3">
        <v>159.79</v>
      </c>
      <c r="I1101" t="s">
        <v>10</v>
      </c>
      <c r="J1101" t="s">
        <v>13</v>
      </c>
      <c r="K1101" s="3">
        <f>IF(TablaDatosEmpresa[[#This Row],[Tipo_Movimiento]] = "Venta", -TablaDatosEmpresa[[#This Row],[Cantidad]] * TablaDatosEmpresa[[#This Row],[Precio_Venta_Unitario]], 0)</f>
        <v>4953.49</v>
      </c>
      <c r="L1101" s="3">
        <f>AVERAGEIF(TablaDatosEmpresa[Nombre_Producto],TablaDatosEmpresa[[#This Row],[Nombre_Producto]],TablaDatosEmpresa[Costo_Unitario])</f>
        <v>38.917210440456756</v>
      </c>
      <c r="M1101" s="3">
        <f>IF(TablaDatosEmpresa[[#This Row],[Tipo_Movimiento]] = "Venta", -TablaDatosEmpresa[[#This Row],[Cantidad]] * TablaDatosEmpresa[[#This Row],[CosteAdquisicionPromedio]], 0)</f>
        <v>1206.4335236541594</v>
      </c>
      <c r="N1101" s="3">
        <f>TablaDatosEmpresa[[#This Row],[Ingresos]]-TablaDatosEmpresa[[#This Row],[Coste_Vemta]]</f>
        <v>3747.0564763458406</v>
      </c>
    </row>
    <row r="1102" spans="1:14" x14ac:dyDescent="0.3">
      <c r="A1102">
        <v>1102</v>
      </c>
      <c r="B1102" s="1">
        <v>44723</v>
      </c>
      <c r="C1102" t="s">
        <v>10</v>
      </c>
      <c r="D1102" t="s">
        <v>29</v>
      </c>
      <c r="E1102" t="s">
        <v>30</v>
      </c>
      <c r="F1102">
        <v>-45</v>
      </c>
      <c r="G1102" s="3">
        <v>0</v>
      </c>
      <c r="H1102" s="3">
        <v>79.19</v>
      </c>
      <c r="I1102" t="s">
        <v>10</v>
      </c>
      <c r="J1102" t="s">
        <v>31</v>
      </c>
      <c r="K1102" s="3">
        <f>IF(TablaDatosEmpresa[[#This Row],[Tipo_Movimiento]] = "Venta", -TablaDatosEmpresa[[#This Row],[Cantidad]] * TablaDatosEmpresa[[#This Row],[Precio_Venta_Unitario]], 0)</f>
        <v>3563.5499999999997</v>
      </c>
      <c r="L1102" s="3">
        <f>AVERAGEIF(TablaDatosEmpresa[Nombre_Producto],TablaDatosEmpresa[[#This Row],[Nombre_Producto]],TablaDatosEmpresa[Costo_Unitario])</f>
        <v>15.49574137931034</v>
      </c>
      <c r="M1102" s="3">
        <f>IF(TablaDatosEmpresa[[#This Row],[Tipo_Movimiento]] = "Venta", -TablaDatosEmpresa[[#This Row],[Cantidad]] * TablaDatosEmpresa[[#This Row],[CosteAdquisicionPromedio]], 0)</f>
        <v>697.30836206896527</v>
      </c>
      <c r="N1102" s="3">
        <f>TablaDatosEmpresa[[#This Row],[Ingresos]]-TablaDatosEmpresa[[#This Row],[Coste_Vemta]]</f>
        <v>2866.2416379310343</v>
      </c>
    </row>
    <row r="1103" spans="1:14" x14ac:dyDescent="0.3">
      <c r="A1103">
        <v>1103</v>
      </c>
      <c r="B1103" s="1">
        <v>44723</v>
      </c>
      <c r="C1103" t="s">
        <v>16</v>
      </c>
      <c r="D1103" t="s">
        <v>17</v>
      </c>
      <c r="E1103" t="s">
        <v>42</v>
      </c>
      <c r="F1103">
        <v>76</v>
      </c>
      <c r="G1103" s="3">
        <v>457.77</v>
      </c>
      <c r="H1103" s="3">
        <v>0</v>
      </c>
      <c r="I1103" t="s">
        <v>46</v>
      </c>
      <c r="J1103" t="s">
        <v>18</v>
      </c>
      <c r="K1103" s="3">
        <f>IF(TablaDatosEmpresa[[#This Row],[Tipo_Movimiento]] = "Venta", -TablaDatosEmpresa[[#This Row],[Cantidad]] * TablaDatosEmpresa[[#This Row],[Precio_Venta_Unitario]], 0)</f>
        <v>0</v>
      </c>
      <c r="L1103" s="3">
        <f>AVERAGEIF(TablaDatosEmpresa[Nombre_Producto],TablaDatosEmpresa[[#This Row],[Nombre_Producto]],TablaDatosEmpresa[Costo_Unitario])</f>
        <v>206.67616747181975</v>
      </c>
      <c r="M1103" s="3">
        <f>IF(TablaDatosEmpresa[[#This Row],[Tipo_Movimiento]] = "Venta", -TablaDatosEmpresa[[#This Row],[Cantidad]] * TablaDatosEmpresa[[#This Row],[CosteAdquisicionPromedio]], 0)</f>
        <v>0</v>
      </c>
      <c r="N1103" s="3">
        <f>TablaDatosEmpresa[[#This Row],[Ingresos]]-TablaDatosEmpresa[[#This Row],[Coste_Vemta]]</f>
        <v>0</v>
      </c>
    </row>
    <row r="1104" spans="1:14" x14ac:dyDescent="0.3">
      <c r="A1104">
        <v>1104</v>
      </c>
      <c r="B1104" s="1">
        <v>44723</v>
      </c>
      <c r="C1104" t="s">
        <v>10</v>
      </c>
      <c r="D1104" t="s">
        <v>17</v>
      </c>
      <c r="E1104" t="s">
        <v>42</v>
      </c>
      <c r="F1104">
        <v>-16</v>
      </c>
      <c r="G1104" s="3">
        <v>0</v>
      </c>
      <c r="H1104" s="3">
        <v>891.02</v>
      </c>
      <c r="I1104" t="s">
        <v>10</v>
      </c>
      <c r="J1104" t="s">
        <v>31</v>
      </c>
      <c r="K1104" s="3">
        <f>IF(TablaDatosEmpresa[[#This Row],[Tipo_Movimiento]] = "Venta", -TablaDatosEmpresa[[#This Row],[Cantidad]] * TablaDatosEmpresa[[#This Row],[Precio_Venta_Unitario]], 0)</f>
        <v>14256.32</v>
      </c>
      <c r="L1104" s="3">
        <f>AVERAGEIF(TablaDatosEmpresa[Nombre_Producto],TablaDatosEmpresa[[#This Row],[Nombre_Producto]],TablaDatosEmpresa[Costo_Unitario])</f>
        <v>206.67616747181975</v>
      </c>
      <c r="M1104" s="3">
        <f>IF(TablaDatosEmpresa[[#This Row],[Tipo_Movimiento]] = "Venta", -TablaDatosEmpresa[[#This Row],[Cantidad]] * TablaDatosEmpresa[[#This Row],[CosteAdquisicionPromedio]], 0)</f>
        <v>3306.818679549116</v>
      </c>
      <c r="N1104" s="3">
        <f>TablaDatosEmpresa[[#This Row],[Ingresos]]-TablaDatosEmpresa[[#This Row],[Coste_Vemta]]</f>
        <v>10949.501320450883</v>
      </c>
    </row>
    <row r="1105" spans="1:14" x14ac:dyDescent="0.3">
      <c r="A1105">
        <v>1105</v>
      </c>
      <c r="B1105" s="1">
        <v>44724</v>
      </c>
      <c r="C1105" t="s">
        <v>10</v>
      </c>
      <c r="D1105" t="s">
        <v>25</v>
      </c>
      <c r="E1105" t="s">
        <v>43</v>
      </c>
      <c r="F1105">
        <v>-27</v>
      </c>
      <c r="G1105" s="3">
        <v>0</v>
      </c>
      <c r="H1105" s="3">
        <v>94.74</v>
      </c>
      <c r="I1105" t="s">
        <v>10</v>
      </c>
      <c r="J1105" t="s">
        <v>35</v>
      </c>
      <c r="K1105" s="3">
        <f>IF(TablaDatosEmpresa[[#This Row],[Tipo_Movimiento]] = "Venta", -TablaDatosEmpresa[[#This Row],[Cantidad]] * TablaDatosEmpresa[[#This Row],[Precio_Venta_Unitario]], 0)</f>
        <v>2557.98</v>
      </c>
      <c r="L1105" s="3">
        <f>AVERAGEIF(TablaDatosEmpresa[Nombre_Producto],TablaDatosEmpresa[[#This Row],[Nombre_Producto]],TablaDatosEmpresa[Costo_Unitario])</f>
        <v>18.458651685393257</v>
      </c>
      <c r="M1105" s="3">
        <f>IF(TablaDatosEmpresa[[#This Row],[Tipo_Movimiento]] = "Venta", -TablaDatosEmpresa[[#This Row],[Cantidad]] * TablaDatosEmpresa[[#This Row],[CosteAdquisicionPromedio]], 0)</f>
        <v>498.3835955056179</v>
      </c>
      <c r="N1105" s="3">
        <f>TablaDatosEmpresa[[#This Row],[Ingresos]]-TablaDatosEmpresa[[#This Row],[Coste_Vemta]]</f>
        <v>2059.5964044943821</v>
      </c>
    </row>
    <row r="1106" spans="1:14" x14ac:dyDescent="0.3">
      <c r="A1106">
        <v>1106</v>
      </c>
      <c r="B1106" s="1">
        <v>44724</v>
      </c>
      <c r="C1106" t="s">
        <v>16</v>
      </c>
      <c r="D1106" t="s">
        <v>19</v>
      </c>
      <c r="E1106" t="s">
        <v>20</v>
      </c>
      <c r="F1106">
        <v>62</v>
      </c>
      <c r="G1106" s="3">
        <v>147.96</v>
      </c>
      <c r="H1106" s="3">
        <v>0</v>
      </c>
      <c r="I1106" t="s">
        <v>46</v>
      </c>
      <c r="J1106" t="s">
        <v>18</v>
      </c>
      <c r="K1106" s="3">
        <f>IF(TablaDatosEmpresa[[#This Row],[Tipo_Movimiento]] = "Venta", -TablaDatosEmpresa[[#This Row],[Cantidad]] * TablaDatosEmpresa[[#This Row],[Precio_Venta_Unitario]], 0)</f>
        <v>0</v>
      </c>
      <c r="L1106" s="3">
        <f>AVERAGEIF(TablaDatosEmpresa[Nombre_Producto],TablaDatosEmpresa[[#This Row],[Nombre_Producto]],TablaDatosEmpresa[Costo_Unitario])</f>
        <v>66.956770642201846</v>
      </c>
      <c r="M1106" s="3">
        <f>IF(TablaDatosEmpresa[[#This Row],[Tipo_Movimiento]] = "Venta", -TablaDatosEmpresa[[#This Row],[Cantidad]] * TablaDatosEmpresa[[#This Row],[CosteAdquisicionPromedio]], 0)</f>
        <v>0</v>
      </c>
      <c r="N1106" s="3">
        <f>TablaDatosEmpresa[[#This Row],[Ingresos]]-TablaDatosEmpresa[[#This Row],[Coste_Vemta]]</f>
        <v>0</v>
      </c>
    </row>
    <row r="1107" spans="1:14" x14ac:dyDescent="0.3">
      <c r="A1107">
        <v>1107</v>
      </c>
      <c r="B1107" s="1">
        <v>44724</v>
      </c>
      <c r="C1107" t="s">
        <v>16</v>
      </c>
      <c r="D1107" t="s">
        <v>19</v>
      </c>
      <c r="E1107" t="s">
        <v>20</v>
      </c>
      <c r="F1107">
        <v>76</v>
      </c>
      <c r="G1107" s="3">
        <v>149.11000000000001</v>
      </c>
      <c r="H1107" s="3">
        <v>0</v>
      </c>
      <c r="I1107" t="s">
        <v>46</v>
      </c>
      <c r="J1107" t="s">
        <v>18</v>
      </c>
      <c r="K1107" s="3">
        <f>IF(TablaDatosEmpresa[[#This Row],[Tipo_Movimiento]] = "Venta", -TablaDatosEmpresa[[#This Row],[Cantidad]] * TablaDatosEmpresa[[#This Row],[Precio_Venta_Unitario]], 0)</f>
        <v>0</v>
      </c>
      <c r="L1107" s="3">
        <f>AVERAGEIF(TablaDatosEmpresa[Nombre_Producto],TablaDatosEmpresa[[#This Row],[Nombre_Producto]],TablaDatosEmpresa[Costo_Unitario])</f>
        <v>66.956770642201846</v>
      </c>
      <c r="M1107" s="3">
        <f>IF(TablaDatosEmpresa[[#This Row],[Tipo_Movimiento]] = "Venta", -TablaDatosEmpresa[[#This Row],[Cantidad]] * TablaDatosEmpresa[[#This Row],[CosteAdquisicionPromedio]], 0)</f>
        <v>0</v>
      </c>
      <c r="N1107" s="3">
        <f>TablaDatosEmpresa[[#This Row],[Ingresos]]-TablaDatosEmpresa[[#This Row],[Coste_Vemta]]</f>
        <v>0</v>
      </c>
    </row>
    <row r="1108" spans="1:14" x14ac:dyDescent="0.3">
      <c r="A1108">
        <v>1108</v>
      </c>
      <c r="B1108" s="1">
        <v>44724</v>
      </c>
      <c r="C1108" t="s">
        <v>10</v>
      </c>
      <c r="D1108" t="s">
        <v>11</v>
      </c>
      <c r="E1108" t="s">
        <v>12</v>
      </c>
      <c r="F1108">
        <v>-12</v>
      </c>
      <c r="G1108" s="3">
        <v>0</v>
      </c>
      <c r="H1108" s="3">
        <v>130.1</v>
      </c>
      <c r="I1108" t="s">
        <v>10</v>
      </c>
      <c r="J1108" t="s">
        <v>13</v>
      </c>
      <c r="K1108" s="3">
        <f>IF(TablaDatosEmpresa[[#This Row],[Tipo_Movimiento]] = "Venta", -TablaDatosEmpresa[[#This Row],[Cantidad]] * TablaDatosEmpresa[[#This Row],[Precio_Venta_Unitario]], 0)</f>
        <v>1561.1999999999998</v>
      </c>
      <c r="L1108" s="3">
        <f>AVERAGEIF(TablaDatosEmpresa[Nombre_Producto],TablaDatosEmpresa[[#This Row],[Nombre_Producto]],TablaDatosEmpresa[Costo_Unitario])</f>
        <v>28.701865793780652</v>
      </c>
      <c r="M1108" s="3">
        <f>IF(TablaDatosEmpresa[[#This Row],[Tipo_Movimiento]] = "Venta", -TablaDatosEmpresa[[#This Row],[Cantidad]] * TablaDatosEmpresa[[#This Row],[CosteAdquisicionPromedio]], 0)</f>
        <v>344.42238952536781</v>
      </c>
      <c r="N1108" s="3">
        <f>TablaDatosEmpresa[[#This Row],[Ingresos]]-TablaDatosEmpresa[[#This Row],[Coste_Vemta]]</f>
        <v>1216.777610474632</v>
      </c>
    </row>
    <row r="1109" spans="1:14" x14ac:dyDescent="0.3">
      <c r="A1109">
        <v>1109</v>
      </c>
      <c r="B1109" s="1">
        <v>44724</v>
      </c>
      <c r="C1109" t="s">
        <v>10</v>
      </c>
      <c r="D1109" t="s">
        <v>11</v>
      </c>
      <c r="E1109" t="s">
        <v>12</v>
      </c>
      <c r="F1109">
        <v>-32</v>
      </c>
      <c r="G1109" s="3">
        <v>0</v>
      </c>
      <c r="H1109" s="3">
        <v>130.97999999999999</v>
      </c>
      <c r="I1109" t="s">
        <v>10</v>
      </c>
      <c r="J1109" t="s">
        <v>31</v>
      </c>
      <c r="K1109" s="3">
        <f>IF(TablaDatosEmpresa[[#This Row],[Tipo_Movimiento]] = "Venta", -TablaDatosEmpresa[[#This Row],[Cantidad]] * TablaDatosEmpresa[[#This Row],[Precio_Venta_Unitario]], 0)</f>
        <v>4191.3599999999997</v>
      </c>
      <c r="L1109" s="3">
        <f>AVERAGEIF(TablaDatosEmpresa[Nombre_Producto],TablaDatosEmpresa[[#This Row],[Nombre_Producto]],TablaDatosEmpresa[Costo_Unitario])</f>
        <v>28.701865793780652</v>
      </c>
      <c r="M1109" s="3">
        <f>IF(TablaDatosEmpresa[[#This Row],[Tipo_Movimiento]] = "Venta", -TablaDatosEmpresa[[#This Row],[Cantidad]] * TablaDatosEmpresa[[#This Row],[CosteAdquisicionPromedio]], 0)</f>
        <v>918.45970540098085</v>
      </c>
      <c r="N1109" s="3">
        <f>TablaDatosEmpresa[[#This Row],[Ingresos]]-TablaDatosEmpresa[[#This Row],[Coste_Vemta]]</f>
        <v>3272.9002945990187</v>
      </c>
    </row>
    <row r="1110" spans="1:14" x14ac:dyDescent="0.3">
      <c r="A1110">
        <v>1110</v>
      </c>
      <c r="B1110" s="1">
        <v>44724</v>
      </c>
      <c r="C1110" t="s">
        <v>16</v>
      </c>
      <c r="D1110" t="s">
        <v>27</v>
      </c>
      <c r="E1110" t="s">
        <v>44</v>
      </c>
      <c r="F1110">
        <v>76</v>
      </c>
      <c r="G1110" s="3">
        <v>246.61</v>
      </c>
      <c r="H1110" s="3">
        <v>0</v>
      </c>
      <c r="I1110" t="s">
        <v>46</v>
      </c>
      <c r="J1110" t="s">
        <v>18</v>
      </c>
      <c r="K1110" s="3">
        <f>IF(TablaDatosEmpresa[[#This Row],[Tipo_Movimiento]] = "Venta", -TablaDatosEmpresa[[#This Row],[Cantidad]] * TablaDatosEmpresa[[#This Row],[Precio_Venta_Unitario]], 0)</f>
        <v>0</v>
      </c>
      <c r="L1110" s="3">
        <f>AVERAGEIF(TablaDatosEmpresa[Nombre_Producto],TablaDatosEmpresa[[#This Row],[Nombre_Producto]],TablaDatosEmpresa[Costo_Unitario])</f>
        <v>111.99406451612904</v>
      </c>
      <c r="M1110" s="3">
        <f>IF(TablaDatosEmpresa[[#This Row],[Tipo_Movimiento]] = "Venta", -TablaDatosEmpresa[[#This Row],[Cantidad]] * TablaDatosEmpresa[[#This Row],[CosteAdquisicionPromedio]], 0)</f>
        <v>0</v>
      </c>
      <c r="N1110" s="3">
        <f>TablaDatosEmpresa[[#This Row],[Ingresos]]-TablaDatosEmpresa[[#This Row],[Coste_Vemta]]</f>
        <v>0</v>
      </c>
    </row>
    <row r="1111" spans="1:14" x14ac:dyDescent="0.3">
      <c r="A1111">
        <v>1111</v>
      </c>
      <c r="B1111" s="1">
        <v>44725</v>
      </c>
      <c r="C1111" t="s">
        <v>10</v>
      </c>
      <c r="D1111" t="s">
        <v>21</v>
      </c>
      <c r="E1111" t="s">
        <v>22</v>
      </c>
      <c r="F1111">
        <v>-20</v>
      </c>
      <c r="G1111" s="3">
        <v>0</v>
      </c>
      <c r="H1111" s="3">
        <v>59.52</v>
      </c>
      <c r="I1111" t="s">
        <v>10</v>
      </c>
      <c r="J1111" t="s">
        <v>23</v>
      </c>
      <c r="K1111" s="3">
        <f>IF(TablaDatosEmpresa[[#This Row],[Tipo_Movimiento]] = "Venta", -TablaDatosEmpresa[[#This Row],[Cantidad]] * TablaDatosEmpresa[[#This Row],[Precio_Venta_Unitario]], 0)</f>
        <v>1190.4000000000001</v>
      </c>
      <c r="L1111" s="3">
        <f>AVERAGEIF(TablaDatosEmpresa[Nombre_Producto],TablaDatosEmpresa[[#This Row],[Nombre_Producto]],TablaDatosEmpresa[Costo_Unitario])</f>
        <v>10.520482758620702</v>
      </c>
      <c r="M1111" s="3">
        <f>IF(TablaDatosEmpresa[[#This Row],[Tipo_Movimiento]] = "Venta", -TablaDatosEmpresa[[#This Row],[Cantidad]] * TablaDatosEmpresa[[#This Row],[CosteAdquisicionPromedio]], 0)</f>
        <v>210.40965517241403</v>
      </c>
      <c r="N1111" s="3">
        <f>TablaDatosEmpresa[[#This Row],[Ingresos]]-TablaDatosEmpresa[[#This Row],[Coste_Vemta]]</f>
        <v>979.99034482758611</v>
      </c>
    </row>
    <row r="1112" spans="1:14" x14ac:dyDescent="0.3">
      <c r="A1112">
        <v>1112</v>
      </c>
      <c r="B1112" s="1">
        <v>44725</v>
      </c>
      <c r="C1112" t="s">
        <v>10</v>
      </c>
      <c r="D1112" t="s">
        <v>19</v>
      </c>
      <c r="E1112" t="s">
        <v>20</v>
      </c>
      <c r="F1112">
        <v>-25</v>
      </c>
      <c r="G1112" s="3">
        <v>0</v>
      </c>
      <c r="H1112" s="3">
        <v>298.33</v>
      </c>
      <c r="I1112" t="s">
        <v>10</v>
      </c>
      <c r="J1112" t="s">
        <v>23</v>
      </c>
      <c r="K1112" s="3">
        <f>IF(TablaDatosEmpresa[[#This Row],[Tipo_Movimiento]] = "Venta", -TablaDatosEmpresa[[#This Row],[Cantidad]] * TablaDatosEmpresa[[#This Row],[Precio_Venta_Unitario]], 0)</f>
        <v>7458.25</v>
      </c>
      <c r="L1112" s="3">
        <f>AVERAGEIF(TablaDatosEmpresa[Nombre_Producto],TablaDatosEmpresa[[#This Row],[Nombre_Producto]],TablaDatosEmpresa[Costo_Unitario])</f>
        <v>66.956770642201846</v>
      </c>
      <c r="M1112" s="3">
        <f>IF(TablaDatosEmpresa[[#This Row],[Tipo_Movimiento]] = "Venta", -TablaDatosEmpresa[[#This Row],[Cantidad]] * TablaDatosEmpresa[[#This Row],[CosteAdquisicionPromedio]], 0)</f>
        <v>1673.9192660550461</v>
      </c>
      <c r="N1112" s="3">
        <f>TablaDatosEmpresa[[#This Row],[Ingresos]]-TablaDatosEmpresa[[#This Row],[Coste_Vemta]]</f>
        <v>5784.3307339449539</v>
      </c>
    </row>
    <row r="1113" spans="1:14" x14ac:dyDescent="0.3">
      <c r="A1113">
        <v>1113</v>
      </c>
      <c r="B1113" s="1">
        <v>44725</v>
      </c>
      <c r="C1113" t="s">
        <v>10</v>
      </c>
      <c r="D1113" t="s">
        <v>14</v>
      </c>
      <c r="E1113" t="s">
        <v>41</v>
      </c>
      <c r="F1113">
        <v>-32</v>
      </c>
      <c r="G1113" s="3">
        <v>0</v>
      </c>
      <c r="H1113" s="3">
        <v>160.38999999999999</v>
      </c>
      <c r="I1113" t="s">
        <v>10</v>
      </c>
      <c r="J1113" t="s">
        <v>35</v>
      </c>
      <c r="K1113" s="3">
        <f>IF(TablaDatosEmpresa[[#This Row],[Tipo_Movimiento]] = "Venta", -TablaDatosEmpresa[[#This Row],[Cantidad]] * TablaDatosEmpresa[[#This Row],[Precio_Venta_Unitario]], 0)</f>
        <v>5132.4799999999996</v>
      </c>
      <c r="L1113" s="3">
        <f>AVERAGEIF(TablaDatosEmpresa[Nombre_Producto],TablaDatosEmpresa[[#This Row],[Nombre_Producto]],TablaDatosEmpresa[Costo_Unitario])</f>
        <v>38.917210440456756</v>
      </c>
      <c r="M1113" s="3">
        <f>IF(TablaDatosEmpresa[[#This Row],[Tipo_Movimiento]] = "Venta", -TablaDatosEmpresa[[#This Row],[Cantidad]] * TablaDatosEmpresa[[#This Row],[CosteAdquisicionPromedio]], 0)</f>
        <v>1245.3507340946162</v>
      </c>
      <c r="N1113" s="3">
        <f>TablaDatosEmpresa[[#This Row],[Ingresos]]-TablaDatosEmpresa[[#This Row],[Coste_Vemta]]</f>
        <v>3887.1292659053834</v>
      </c>
    </row>
    <row r="1114" spans="1:14" x14ac:dyDescent="0.3">
      <c r="A1114">
        <v>1114</v>
      </c>
      <c r="B1114" s="1">
        <v>44725</v>
      </c>
      <c r="C1114" t="s">
        <v>10</v>
      </c>
      <c r="D1114" t="s">
        <v>25</v>
      </c>
      <c r="E1114" t="s">
        <v>43</v>
      </c>
      <c r="F1114">
        <v>-41</v>
      </c>
      <c r="G1114" s="3">
        <v>0</v>
      </c>
      <c r="H1114" s="3">
        <v>95.8</v>
      </c>
      <c r="I1114" t="s">
        <v>10</v>
      </c>
      <c r="J1114" t="s">
        <v>15</v>
      </c>
      <c r="K1114" s="3">
        <f>IF(TablaDatosEmpresa[[#This Row],[Tipo_Movimiento]] = "Venta", -TablaDatosEmpresa[[#This Row],[Cantidad]] * TablaDatosEmpresa[[#This Row],[Precio_Venta_Unitario]], 0)</f>
        <v>3927.7999999999997</v>
      </c>
      <c r="L1114" s="3">
        <f>AVERAGEIF(TablaDatosEmpresa[Nombre_Producto],TablaDatosEmpresa[[#This Row],[Nombre_Producto]],TablaDatosEmpresa[Costo_Unitario])</f>
        <v>18.458651685393257</v>
      </c>
      <c r="M1114" s="3">
        <f>IF(TablaDatosEmpresa[[#This Row],[Tipo_Movimiento]] = "Venta", -TablaDatosEmpresa[[#This Row],[Cantidad]] * TablaDatosEmpresa[[#This Row],[CosteAdquisicionPromedio]], 0)</f>
        <v>756.80471910112351</v>
      </c>
      <c r="N1114" s="3">
        <f>TablaDatosEmpresa[[#This Row],[Ingresos]]-TablaDatosEmpresa[[#This Row],[Coste_Vemta]]</f>
        <v>3170.9952808988764</v>
      </c>
    </row>
    <row r="1115" spans="1:14" x14ac:dyDescent="0.3">
      <c r="A1115">
        <v>1115</v>
      </c>
      <c r="B1115" s="1">
        <v>44725</v>
      </c>
      <c r="C1115" t="s">
        <v>16</v>
      </c>
      <c r="D1115" t="s">
        <v>17</v>
      </c>
      <c r="E1115" t="s">
        <v>42</v>
      </c>
      <c r="F1115">
        <v>87</v>
      </c>
      <c r="G1115" s="3">
        <v>458.77</v>
      </c>
      <c r="H1115" s="3">
        <v>0</v>
      </c>
      <c r="I1115" t="s">
        <v>46</v>
      </c>
      <c r="J1115" t="s">
        <v>18</v>
      </c>
      <c r="K1115" s="3">
        <f>IF(TablaDatosEmpresa[[#This Row],[Tipo_Movimiento]] = "Venta", -TablaDatosEmpresa[[#This Row],[Cantidad]] * TablaDatosEmpresa[[#This Row],[Precio_Venta_Unitario]], 0)</f>
        <v>0</v>
      </c>
      <c r="L1115" s="3">
        <f>AVERAGEIF(TablaDatosEmpresa[Nombre_Producto],TablaDatosEmpresa[[#This Row],[Nombre_Producto]],TablaDatosEmpresa[Costo_Unitario])</f>
        <v>206.67616747181975</v>
      </c>
      <c r="M1115" s="3">
        <f>IF(TablaDatosEmpresa[[#This Row],[Tipo_Movimiento]] = "Venta", -TablaDatosEmpresa[[#This Row],[Cantidad]] * TablaDatosEmpresa[[#This Row],[CosteAdquisicionPromedio]], 0)</f>
        <v>0</v>
      </c>
      <c r="N1115" s="3">
        <f>TablaDatosEmpresa[[#This Row],[Ingresos]]-TablaDatosEmpresa[[#This Row],[Coste_Vemta]]</f>
        <v>0</v>
      </c>
    </row>
    <row r="1116" spans="1:14" x14ac:dyDescent="0.3">
      <c r="A1116">
        <v>1116</v>
      </c>
      <c r="B1116" s="1">
        <v>44725</v>
      </c>
      <c r="C1116" t="s">
        <v>24</v>
      </c>
      <c r="D1116" t="s">
        <v>29</v>
      </c>
      <c r="E1116" t="s">
        <v>30</v>
      </c>
      <c r="F1116">
        <v>204</v>
      </c>
      <c r="G1116" s="3">
        <v>35.42</v>
      </c>
      <c r="H1116" s="3">
        <v>0</v>
      </c>
      <c r="I1116" t="s">
        <v>24</v>
      </c>
      <c r="J1116" t="s">
        <v>26</v>
      </c>
      <c r="K1116" s="3">
        <f>IF(TablaDatosEmpresa[[#This Row],[Tipo_Movimiento]] = "Venta", -TablaDatosEmpresa[[#This Row],[Cantidad]] * TablaDatosEmpresa[[#This Row],[Precio_Venta_Unitario]], 0)</f>
        <v>0</v>
      </c>
      <c r="L1116" s="3">
        <f>AVERAGEIF(TablaDatosEmpresa[Nombre_Producto],TablaDatosEmpresa[[#This Row],[Nombre_Producto]],TablaDatosEmpresa[Costo_Unitario])</f>
        <v>15.49574137931034</v>
      </c>
      <c r="M1116" s="3">
        <f>IF(TablaDatosEmpresa[[#This Row],[Tipo_Movimiento]] = "Venta", -TablaDatosEmpresa[[#This Row],[Cantidad]] * TablaDatosEmpresa[[#This Row],[CosteAdquisicionPromedio]], 0)</f>
        <v>0</v>
      </c>
      <c r="N1116" s="3">
        <f>TablaDatosEmpresa[[#This Row],[Ingresos]]-TablaDatosEmpresa[[#This Row],[Coste_Vemta]]</f>
        <v>0</v>
      </c>
    </row>
    <row r="1117" spans="1:14" x14ac:dyDescent="0.3">
      <c r="A1117">
        <v>1117</v>
      </c>
      <c r="B1117" s="1">
        <v>44725</v>
      </c>
      <c r="C1117" t="s">
        <v>24</v>
      </c>
      <c r="D1117" t="s">
        <v>34</v>
      </c>
      <c r="E1117" t="s">
        <v>45</v>
      </c>
      <c r="F1117">
        <v>173</v>
      </c>
      <c r="G1117" s="3">
        <v>180.38</v>
      </c>
      <c r="H1117" s="3">
        <v>0</v>
      </c>
      <c r="I1117" t="s">
        <v>24</v>
      </c>
      <c r="J1117" t="s">
        <v>28</v>
      </c>
      <c r="K1117" s="3">
        <f>IF(TablaDatosEmpresa[[#This Row],[Tipo_Movimiento]] = "Venta", -TablaDatosEmpresa[[#This Row],[Cantidad]] * TablaDatosEmpresa[[#This Row],[Precio_Venta_Unitario]], 0)</f>
        <v>0</v>
      </c>
      <c r="L1117" s="3">
        <f>AVERAGEIF(TablaDatosEmpresa[Nombre_Producto],TablaDatosEmpresa[[#This Row],[Nombre_Producto]],TablaDatosEmpresa[Costo_Unitario])</f>
        <v>81.910562499999997</v>
      </c>
      <c r="M1117" s="3">
        <f>IF(TablaDatosEmpresa[[#This Row],[Tipo_Movimiento]] = "Venta", -TablaDatosEmpresa[[#This Row],[Cantidad]] * TablaDatosEmpresa[[#This Row],[CosteAdquisicionPromedio]], 0)</f>
        <v>0</v>
      </c>
      <c r="N1117" s="3">
        <f>TablaDatosEmpresa[[#This Row],[Ingresos]]-TablaDatosEmpresa[[#This Row],[Coste_Vemta]]</f>
        <v>0</v>
      </c>
    </row>
    <row r="1118" spans="1:14" x14ac:dyDescent="0.3">
      <c r="A1118">
        <v>1118</v>
      </c>
      <c r="B1118" s="1">
        <v>44726</v>
      </c>
      <c r="C1118" t="s">
        <v>10</v>
      </c>
      <c r="D1118" t="s">
        <v>14</v>
      </c>
      <c r="E1118" t="s">
        <v>41</v>
      </c>
      <c r="F1118">
        <v>-31</v>
      </c>
      <c r="G1118" s="3">
        <v>0</v>
      </c>
      <c r="H1118" s="3">
        <v>159.4</v>
      </c>
      <c r="I1118" t="s">
        <v>10</v>
      </c>
      <c r="J1118" t="s">
        <v>35</v>
      </c>
      <c r="K1118" s="3">
        <f>IF(TablaDatosEmpresa[[#This Row],[Tipo_Movimiento]] = "Venta", -TablaDatosEmpresa[[#This Row],[Cantidad]] * TablaDatosEmpresa[[#This Row],[Precio_Venta_Unitario]], 0)</f>
        <v>4941.4000000000005</v>
      </c>
      <c r="L1118" s="3">
        <f>AVERAGEIF(TablaDatosEmpresa[Nombre_Producto],TablaDatosEmpresa[[#This Row],[Nombre_Producto]],TablaDatosEmpresa[Costo_Unitario])</f>
        <v>38.917210440456756</v>
      </c>
      <c r="M1118" s="3">
        <f>IF(TablaDatosEmpresa[[#This Row],[Tipo_Movimiento]] = "Venta", -TablaDatosEmpresa[[#This Row],[Cantidad]] * TablaDatosEmpresa[[#This Row],[CosteAdquisicionPromedio]], 0)</f>
        <v>1206.4335236541594</v>
      </c>
      <c r="N1118" s="3">
        <f>TablaDatosEmpresa[[#This Row],[Ingresos]]-TablaDatosEmpresa[[#This Row],[Coste_Vemta]]</f>
        <v>3734.9664763458413</v>
      </c>
    </row>
    <row r="1119" spans="1:14" x14ac:dyDescent="0.3">
      <c r="A1119">
        <v>1119</v>
      </c>
      <c r="B1119" s="1">
        <v>44726</v>
      </c>
      <c r="C1119" t="s">
        <v>16</v>
      </c>
      <c r="D1119" t="s">
        <v>19</v>
      </c>
      <c r="E1119" t="s">
        <v>20</v>
      </c>
      <c r="F1119">
        <v>52</v>
      </c>
      <c r="G1119" s="3">
        <v>148.9</v>
      </c>
      <c r="H1119" s="3">
        <v>0</v>
      </c>
      <c r="I1119" t="s">
        <v>46</v>
      </c>
      <c r="J1119" t="s">
        <v>18</v>
      </c>
      <c r="K1119" s="3">
        <f>IF(TablaDatosEmpresa[[#This Row],[Tipo_Movimiento]] = "Venta", -TablaDatosEmpresa[[#This Row],[Cantidad]] * TablaDatosEmpresa[[#This Row],[Precio_Venta_Unitario]], 0)</f>
        <v>0</v>
      </c>
      <c r="L1119" s="3">
        <f>AVERAGEIF(TablaDatosEmpresa[Nombre_Producto],TablaDatosEmpresa[[#This Row],[Nombre_Producto]],TablaDatosEmpresa[Costo_Unitario])</f>
        <v>66.956770642201846</v>
      </c>
      <c r="M1119" s="3">
        <f>IF(TablaDatosEmpresa[[#This Row],[Tipo_Movimiento]] = "Venta", -TablaDatosEmpresa[[#This Row],[Cantidad]] * TablaDatosEmpresa[[#This Row],[CosteAdquisicionPromedio]], 0)</f>
        <v>0</v>
      </c>
      <c r="N1119" s="3">
        <f>TablaDatosEmpresa[[#This Row],[Ingresos]]-TablaDatosEmpresa[[#This Row],[Coste_Vemta]]</f>
        <v>0</v>
      </c>
    </row>
    <row r="1120" spans="1:14" x14ac:dyDescent="0.3">
      <c r="A1120">
        <v>1120</v>
      </c>
      <c r="B1120" s="1">
        <v>44726</v>
      </c>
      <c r="C1120" t="s">
        <v>16</v>
      </c>
      <c r="D1120" t="s">
        <v>27</v>
      </c>
      <c r="E1120" t="s">
        <v>44</v>
      </c>
      <c r="F1120">
        <v>41</v>
      </c>
      <c r="G1120" s="3">
        <v>250.54</v>
      </c>
      <c r="H1120" s="3">
        <v>0</v>
      </c>
      <c r="I1120" t="s">
        <v>46</v>
      </c>
      <c r="J1120" t="s">
        <v>18</v>
      </c>
      <c r="K1120" s="3">
        <f>IF(TablaDatosEmpresa[[#This Row],[Tipo_Movimiento]] = "Venta", -TablaDatosEmpresa[[#This Row],[Cantidad]] * TablaDatosEmpresa[[#This Row],[Precio_Venta_Unitario]], 0)</f>
        <v>0</v>
      </c>
      <c r="L1120" s="3">
        <f>AVERAGEIF(TablaDatosEmpresa[Nombre_Producto],TablaDatosEmpresa[[#This Row],[Nombre_Producto]],TablaDatosEmpresa[Costo_Unitario])</f>
        <v>111.99406451612904</v>
      </c>
      <c r="M1120" s="3">
        <f>IF(TablaDatosEmpresa[[#This Row],[Tipo_Movimiento]] = "Venta", -TablaDatosEmpresa[[#This Row],[Cantidad]] * TablaDatosEmpresa[[#This Row],[CosteAdquisicionPromedio]], 0)</f>
        <v>0</v>
      </c>
      <c r="N1120" s="3">
        <f>TablaDatosEmpresa[[#This Row],[Ingresos]]-TablaDatosEmpresa[[#This Row],[Coste_Vemta]]</f>
        <v>0</v>
      </c>
    </row>
    <row r="1121" spans="1:14" x14ac:dyDescent="0.3">
      <c r="A1121">
        <v>1121</v>
      </c>
      <c r="B1121" s="1">
        <v>44726</v>
      </c>
      <c r="C1121" t="s">
        <v>10</v>
      </c>
      <c r="D1121" t="s">
        <v>14</v>
      </c>
      <c r="E1121" t="s">
        <v>41</v>
      </c>
      <c r="F1121">
        <v>-14</v>
      </c>
      <c r="G1121" s="3">
        <v>0</v>
      </c>
      <c r="H1121" s="3">
        <v>159.09</v>
      </c>
      <c r="I1121" t="s">
        <v>10</v>
      </c>
      <c r="J1121" t="s">
        <v>35</v>
      </c>
      <c r="K1121" s="3">
        <f>IF(TablaDatosEmpresa[[#This Row],[Tipo_Movimiento]] = "Venta", -TablaDatosEmpresa[[#This Row],[Cantidad]] * TablaDatosEmpresa[[#This Row],[Precio_Venta_Unitario]], 0)</f>
        <v>2227.2600000000002</v>
      </c>
      <c r="L1121" s="3">
        <f>AVERAGEIF(TablaDatosEmpresa[Nombre_Producto],TablaDatosEmpresa[[#This Row],[Nombre_Producto]],TablaDatosEmpresa[Costo_Unitario])</f>
        <v>38.917210440456756</v>
      </c>
      <c r="M1121" s="3">
        <f>IF(TablaDatosEmpresa[[#This Row],[Tipo_Movimiento]] = "Venta", -TablaDatosEmpresa[[#This Row],[Cantidad]] * TablaDatosEmpresa[[#This Row],[CosteAdquisicionPromedio]], 0)</f>
        <v>544.84094616639459</v>
      </c>
      <c r="N1121" s="3">
        <f>TablaDatosEmpresa[[#This Row],[Ingresos]]-TablaDatosEmpresa[[#This Row],[Coste_Vemta]]</f>
        <v>1682.4190538336056</v>
      </c>
    </row>
    <row r="1122" spans="1:14" x14ac:dyDescent="0.3">
      <c r="A1122">
        <v>1122</v>
      </c>
      <c r="B1122" s="1">
        <v>44726</v>
      </c>
      <c r="C1122" t="s">
        <v>10</v>
      </c>
      <c r="D1122" t="s">
        <v>29</v>
      </c>
      <c r="E1122" t="s">
        <v>30</v>
      </c>
      <c r="F1122">
        <v>-16</v>
      </c>
      <c r="G1122" s="3">
        <v>0</v>
      </c>
      <c r="H1122" s="3">
        <v>80.53</v>
      </c>
      <c r="I1122" t="s">
        <v>10</v>
      </c>
      <c r="J1122" t="s">
        <v>15</v>
      </c>
      <c r="K1122" s="3">
        <f>IF(TablaDatosEmpresa[[#This Row],[Tipo_Movimiento]] = "Venta", -TablaDatosEmpresa[[#This Row],[Cantidad]] * TablaDatosEmpresa[[#This Row],[Precio_Venta_Unitario]], 0)</f>
        <v>1288.48</v>
      </c>
      <c r="L1122" s="3">
        <f>AVERAGEIF(TablaDatosEmpresa[Nombre_Producto],TablaDatosEmpresa[[#This Row],[Nombre_Producto]],TablaDatosEmpresa[Costo_Unitario])</f>
        <v>15.49574137931034</v>
      </c>
      <c r="M1122" s="3">
        <f>IF(TablaDatosEmpresa[[#This Row],[Tipo_Movimiento]] = "Venta", -TablaDatosEmpresa[[#This Row],[Cantidad]] * TablaDatosEmpresa[[#This Row],[CosteAdquisicionPromedio]], 0)</f>
        <v>247.93186206896544</v>
      </c>
      <c r="N1122" s="3">
        <f>TablaDatosEmpresa[[#This Row],[Ingresos]]-TablaDatosEmpresa[[#This Row],[Coste_Vemta]]</f>
        <v>1040.5481379310345</v>
      </c>
    </row>
    <row r="1123" spans="1:14" x14ac:dyDescent="0.3">
      <c r="A1123">
        <v>1123</v>
      </c>
      <c r="B1123" s="1">
        <v>44726</v>
      </c>
      <c r="C1123" t="s">
        <v>10</v>
      </c>
      <c r="D1123" t="s">
        <v>25</v>
      </c>
      <c r="E1123" t="s">
        <v>43</v>
      </c>
      <c r="F1123">
        <v>-48</v>
      </c>
      <c r="G1123" s="3">
        <v>0</v>
      </c>
      <c r="H1123" s="3">
        <v>94.11</v>
      </c>
      <c r="I1123" t="s">
        <v>10</v>
      </c>
      <c r="J1123" t="s">
        <v>35</v>
      </c>
      <c r="K1123" s="3">
        <f>IF(TablaDatosEmpresa[[#This Row],[Tipo_Movimiento]] = "Venta", -TablaDatosEmpresa[[#This Row],[Cantidad]] * TablaDatosEmpresa[[#This Row],[Precio_Venta_Unitario]], 0)</f>
        <v>4517.28</v>
      </c>
      <c r="L1123" s="3">
        <f>AVERAGEIF(TablaDatosEmpresa[Nombre_Producto],TablaDatosEmpresa[[#This Row],[Nombre_Producto]],TablaDatosEmpresa[Costo_Unitario])</f>
        <v>18.458651685393257</v>
      </c>
      <c r="M1123" s="3">
        <f>IF(TablaDatosEmpresa[[#This Row],[Tipo_Movimiento]] = "Venta", -TablaDatosEmpresa[[#This Row],[Cantidad]] * TablaDatosEmpresa[[#This Row],[CosteAdquisicionPromedio]], 0)</f>
        <v>886.01528089887631</v>
      </c>
      <c r="N1123" s="3">
        <f>TablaDatosEmpresa[[#This Row],[Ingresos]]-TablaDatosEmpresa[[#This Row],[Coste_Vemta]]</f>
        <v>3631.2647191011233</v>
      </c>
    </row>
    <row r="1124" spans="1:14" x14ac:dyDescent="0.3">
      <c r="A1124">
        <v>1124</v>
      </c>
      <c r="B1124" s="1">
        <v>44726</v>
      </c>
      <c r="C1124" t="s">
        <v>10</v>
      </c>
      <c r="D1124" t="s">
        <v>14</v>
      </c>
      <c r="E1124" t="s">
        <v>41</v>
      </c>
      <c r="F1124">
        <v>-29</v>
      </c>
      <c r="G1124" s="3">
        <v>0</v>
      </c>
      <c r="H1124" s="3">
        <v>161.25</v>
      </c>
      <c r="I1124" t="s">
        <v>10</v>
      </c>
      <c r="J1124" t="s">
        <v>15</v>
      </c>
      <c r="K1124" s="3">
        <f>IF(TablaDatosEmpresa[[#This Row],[Tipo_Movimiento]] = "Venta", -TablaDatosEmpresa[[#This Row],[Cantidad]] * TablaDatosEmpresa[[#This Row],[Precio_Venta_Unitario]], 0)</f>
        <v>4676.25</v>
      </c>
      <c r="L1124" s="3">
        <f>AVERAGEIF(TablaDatosEmpresa[Nombre_Producto],TablaDatosEmpresa[[#This Row],[Nombre_Producto]],TablaDatosEmpresa[Costo_Unitario])</f>
        <v>38.917210440456756</v>
      </c>
      <c r="M1124" s="3">
        <f>IF(TablaDatosEmpresa[[#This Row],[Tipo_Movimiento]] = "Venta", -TablaDatosEmpresa[[#This Row],[Cantidad]] * TablaDatosEmpresa[[#This Row],[CosteAdquisicionPromedio]], 0)</f>
        <v>1128.5991027732459</v>
      </c>
      <c r="N1124" s="3">
        <f>TablaDatosEmpresa[[#This Row],[Ingresos]]-TablaDatosEmpresa[[#This Row],[Coste_Vemta]]</f>
        <v>3547.6508972267538</v>
      </c>
    </row>
    <row r="1125" spans="1:14" x14ac:dyDescent="0.3">
      <c r="A1125">
        <v>1125</v>
      </c>
      <c r="B1125" s="1">
        <v>44727</v>
      </c>
      <c r="C1125" t="s">
        <v>10</v>
      </c>
      <c r="D1125" t="s">
        <v>17</v>
      </c>
      <c r="E1125" t="s">
        <v>42</v>
      </c>
      <c r="F1125">
        <v>-10</v>
      </c>
      <c r="G1125" s="3">
        <v>0</v>
      </c>
      <c r="H1125" s="3">
        <v>905.34</v>
      </c>
      <c r="I1125" t="s">
        <v>10</v>
      </c>
      <c r="J1125" t="s">
        <v>23</v>
      </c>
      <c r="K1125" s="3">
        <f>IF(TablaDatosEmpresa[[#This Row],[Tipo_Movimiento]] = "Venta", -TablaDatosEmpresa[[#This Row],[Cantidad]] * TablaDatosEmpresa[[#This Row],[Precio_Venta_Unitario]], 0)</f>
        <v>9053.4</v>
      </c>
      <c r="L1125" s="3">
        <f>AVERAGEIF(TablaDatosEmpresa[Nombre_Producto],TablaDatosEmpresa[[#This Row],[Nombre_Producto]],TablaDatosEmpresa[Costo_Unitario])</f>
        <v>206.67616747181975</v>
      </c>
      <c r="M1125" s="3">
        <f>IF(TablaDatosEmpresa[[#This Row],[Tipo_Movimiento]] = "Venta", -TablaDatosEmpresa[[#This Row],[Cantidad]] * TablaDatosEmpresa[[#This Row],[CosteAdquisicionPromedio]], 0)</f>
        <v>2066.7616747181974</v>
      </c>
      <c r="N1125" s="3">
        <f>TablaDatosEmpresa[[#This Row],[Ingresos]]-TablaDatosEmpresa[[#This Row],[Coste_Vemta]]</f>
        <v>6986.6383252818023</v>
      </c>
    </row>
    <row r="1126" spans="1:14" x14ac:dyDescent="0.3">
      <c r="A1126">
        <v>1126</v>
      </c>
      <c r="B1126" s="1">
        <v>44727</v>
      </c>
      <c r="C1126" t="s">
        <v>10</v>
      </c>
      <c r="D1126" t="s">
        <v>29</v>
      </c>
      <c r="E1126" t="s">
        <v>30</v>
      </c>
      <c r="F1126">
        <v>-30</v>
      </c>
      <c r="G1126" s="3">
        <v>0</v>
      </c>
      <c r="H1126" s="3">
        <v>79.930000000000007</v>
      </c>
      <c r="I1126" t="s">
        <v>10</v>
      </c>
      <c r="J1126" t="s">
        <v>15</v>
      </c>
      <c r="K1126" s="3">
        <f>IF(TablaDatosEmpresa[[#This Row],[Tipo_Movimiento]] = "Venta", -TablaDatosEmpresa[[#This Row],[Cantidad]] * TablaDatosEmpresa[[#This Row],[Precio_Venta_Unitario]], 0)</f>
        <v>2397.9</v>
      </c>
      <c r="L1126" s="3">
        <f>AVERAGEIF(TablaDatosEmpresa[Nombre_Producto],TablaDatosEmpresa[[#This Row],[Nombre_Producto]],TablaDatosEmpresa[Costo_Unitario])</f>
        <v>15.49574137931034</v>
      </c>
      <c r="M1126" s="3">
        <f>IF(TablaDatosEmpresa[[#This Row],[Tipo_Movimiento]] = "Venta", -TablaDatosEmpresa[[#This Row],[Cantidad]] * TablaDatosEmpresa[[#This Row],[CosteAdquisicionPromedio]], 0)</f>
        <v>464.8722413793102</v>
      </c>
      <c r="N1126" s="3">
        <f>TablaDatosEmpresa[[#This Row],[Ingresos]]-TablaDatosEmpresa[[#This Row],[Coste_Vemta]]</f>
        <v>1933.0277586206898</v>
      </c>
    </row>
    <row r="1127" spans="1:14" x14ac:dyDescent="0.3">
      <c r="A1127">
        <v>1127</v>
      </c>
      <c r="B1127" s="1">
        <v>44727</v>
      </c>
      <c r="C1127" t="s">
        <v>10</v>
      </c>
      <c r="D1127" t="s">
        <v>29</v>
      </c>
      <c r="E1127" t="s">
        <v>30</v>
      </c>
      <c r="F1127">
        <v>-34</v>
      </c>
      <c r="G1127" s="3">
        <v>0</v>
      </c>
      <c r="H1127" s="3">
        <v>80.510000000000005</v>
      </c>
      <c r="I1127" t="s">
        <v>10</v>
      </c>
      <c r="J1127" t="s">
        <v>13</v>
      </c>
      <c r="K1127" s="3">
        <f>IF(TablaDatosEmpresa[[#This Row],[Tipo_Movimiento]] = "Venta", -TablaDatosEmpresa[[#This Row],[Cantidad]] * TablaDatosEmpresa[[#This Row],[Precio_Venta_Unitario]], 0)</f>
        <v>2737.34</v>
      </c>
      <c r="L1127" s="3">
        <f>AVERAGEIF(TablaDatosEmpresa[Nombre_Producto],TablaDatosEmpresa[[#This Row],[Nombre_Producto]],TablaDatosEmpresa[Costo_Unitario])</f>
        <v>15.49574137931034</v>
      </c>
      <c r="M1127" s="3">
        <f>IF(TablaDatosEmpresa[[#This Row],[Tipo_Movimiento]] = "Venta", -TablaDatosEmpresa[[#This Row],[Cantidad]] * TablaDatosEmpresa[[#This Row],[CosteAdquisicionPromedio]], 0)</f>
        <v>526.85520689655152</v>
      </c>
      <c r="N1127" s="3">
        <f>TablaDatosEmpresa[[#This Row],[Ingresos]]-TablaDatosEmpresa[[#This Row],[Coste_Vemta]]</f>
        <v>2210.4847931034487</v>
      </c>
    </row>
    <row r="1128" spans="1:14" x14ac:dyDescent="0.3">
      <c r="A1128">
        <v>1128</v>
      </c>
      <c r="B1128" s="1">
        <v>44727</v>
      </c>
      <c r="C1128" t="s">
        <v>24</v>
      </c>
      <c r="D1128" t="s">
        <v>21</v>
      </c>
      <c r="E1128" t="s">
        <v>22</v>
      </c>
      <c r="F1128">
        <v>181</v>
      </c>
      <c r="G1128" s="3">
        <v>25.13</v>
      </c>
      <c r="H1128" s="3">
        <v>0</v>
      </c>
      <c r="I1128" t="s">
        <v>24</v>
      </c>
      <c r="J1128" t="s">
        <v>37</v>
      </c>
      <c r="K1128" s="3">
        <f>IF(TablaDatosEmpresa[[#This Row],[Tipo_Movimiento]] = "Venta", -TablaDatosEmpresa[[#This Row],[Cantidad]] * TablaDatosEmpresa[[#This Row],[Precio_Venta_Unitario]], 0)</f>
        <v>0</v>
      </c>
      <c r="L1128" s="3">
        <f>AVERAGEIF(TablaDatosEmpresa[Nombre_Producto],TablaDatosEmpresa[[#This Row],[Nombre_Producto]],TablaDatosEmpresa[Costo_Unitario])</f>
        <v>10.520482758620702</v>
      </c>
      <c r="M1128" s="3">
        <f>IF(TablaDatosEmpresa[[#This Row],[Tipo_Movimiento]] = "Venta", -TablaDatosEmpresa[[#This Row],[Cantidad]] * TablaDatosEmpresa[[#This Row],[CosteAdquisicionPromedio]], 0)</f>
        <v>0</v>
      </c>
      <c r="N1128" s="3">
        <f>TablaDatosEmpresa[[#This Row],[Ingresos]]-TablaDatosEmpresa[[#This Row],[Coste_Vemta]]</f>
        <v>0</v>
      </c>
    </row>
    <row r="1129" spans="1:14" x14ac:dyDescent="0.3">
      <c r="A1129">
        <v>1129</v>
      </c>
      <c r="B1129" s="1">
        <v>44727</v>
      </c>
      <c r="C1129" t="s">
        <v>24</v>
      </c>
      <c r="D1129" t="s">
        <v>29</v>
      </c>
      <c r="E1129" t="s">
        <v>30</v>
      </c>
      <c r="F1129">
        <v>76</v>
      </c>
      <c r="G1129" s="3">
        <v>36.04</v>
      </c>
      <c r="H1129" s="3">
        <v>0</v>
      </c>
      <c r="I1129" t="s">
        <v>24</v>
      </c>
      <c r="J1129" t="s">
        <v>37</v>
      </c>
      <c r="K1129" s="3">
        <f>IF(TablaDatosEmpresa[[#This Row],[Tipo_Movimiento]] = "Venta", -TablaDatosEmpresa[[#This Row],[Cantidad]] * TablaDatosEmpresa[[#This Row],[Precio_Venta_Unitario]], 0)</f>
        <v>0</v>
      </c>
      <c r="L1129" s="3">
        <f>AVERAGEIF(TablaDatosEmpresa[Nombre_Producto],TablaDatosEmpresa[[#This Row],[Nombre_Producto]],TablaDatosEmpresa[Costo_Unitario])</f>
        <v>15.49574137931034</v>
      </c>
      <c r="M1129" s="3">
        <f>IF(TablaDatosEmpresa[[#This Row],[Tipo_Movimiento]] = "Venta", -TablaDatosEmpresa[[#This Row],[Cantidad]] * TablaDatosEmpresa[[#This Row],[CosteAdquisicionPromedio]], 0)</f>
        <v>0</v>
      </c>
      <c r="N1129" s="3">
        <f>TablaDatosEmpresa[[#This Row],[Ingresos]]-TablaDatosEmpresa[[#This Row],[Coste_Vemta]]</f>
        <v>0</v>
      </c>
    </row>
    <row r="1130" spans="1:14" x14ac:dyDescent="0.3">
      <c r="A1130">
        <v>1130</v>
      </c>
      <c r="B1130" s="1">
        <v>44727</v>
      </c>
      <c r="C1130" t="s">
        <v>10</v>
      </c>
      <c r="D1130" t="s">
        <v>14</v>
      </c>
      <c r="E1130" t="s">
        <v>41</v>
      </c>
      <c r="F1130">
        <v>-34</v>
      </c>
      <c r="G1130" s="3">
        <v>0</v>
      </c>
      <c r="H1130" s="3">
        <v>160.13</v>
      </c>
      <c r="I1130" t="s">
        <v>10</v>
      </c>
      <c r="J1130" t="s">
        <v>23</v>
      </c>
      <c r="K1130" s="3">
        <f>IF(TablaDatosEmpresa[[#This Row],[Tipo_Movimiento]] = "Venta", -TablaDatosEmpresa[[#This Row],[Cantidad]] * TablaDatosEmpresa[[#This Row],[Precio_Venta_Unitario]], 0)</f>
        <v>5444.42</v>
      </c>
      <c r="L1130" s="3">
        <f>AVERAGEIF(TablaDatosEmpresa[Nombre_Producto],TablaDatosEmpresa[[#This Row],[Nombre_Producto]],TablaDatosEmpresa[Costo_Unitario])</f>
        <v>38.917210440456756</v>
      </c>
      <c r="M1130" s="3">
        <f>IF(TablaDatosEmpresa[[#This Row],[Tipo_Movimiento]] = "Venta", -TablaDatosEmpresa[[#This Row],[Cantidad]] * TablaDatosEmpresa[[#This Row],[CosteAdquisicionPromedio]], 0)</f>
        <v>1323.1851549755297</v>
      </c>
      <c r="N1130" s="3">
        <f>TablaDatosEmpresa[[#This Row],[Ingresos]]-TablaDatosEmpresa[[#This Row],[Coste_Vemta]]</f>
        <v>4121.2348450244699</v>
      </c>
    </row>
    <row r="1131" spans="1:14" x14ac:dyDescent="0.3">
      <c r="A1131">
        <v>1131</v>
      </c>
      <c r="B1131" s="1">
        <v>44727</v>
      </c>
      <c r="C1131" t="s">
        <v>24</v>
      </c>
      <c r="D1131" t="s">
        <v>34</v>
      </c>
      <c r="E1131" t="s">
        <v>45</v>
      </c>
      <c r="F1131">
        <v>129</v>
      </c>
      <c r="G1131" s="3">
        <v>183.78</v>
      </c>
      <c r="H1131" s="3">
        <v>0</v>
      </c>
      <c r="I1131" t="s">
        <v>24</v>
      </c>
      <c r="J1131" t="s">
        <v>36</v>
      </c>
      <c r="K1131" s="3">
        <f>IF(TablaDatosEmpresa[[#This Row],[Tipo_Movimiento]] = "Venta", -TablaDatosEmpresa[[#This Row],[Cantidad]] * TablaDatosEmpresa[[#This Row],[Precio_Venta_Unitario]], 0)</f>
        <v>0</v>
      </c>
      <c r="L1131" s="3">
        <f>AVERAGEIF(TablaDatosEmpresa[Nombre_Producto],TablaDatosEmpresa[[#This Row],[Nombre_Producto]],TablaDatosEmpresa[Costo_Unitario])</f>
        <v>81.910562499999997</v>
      </c>
      <c r="M1131" s="3">
        <f>IF(TablaDatosEmpresa[[#This Row],[Tipo_Movimiento]] = "Venta", -TablaDatosEmpresa[[#This Row],[Cantidad]] * TablaDatosEmpresa[[#This Row],[CosteAdquisicionPromedio]], 0)</f>
        <v>0</v>
      </c>
      <c r="N1131" s="3">
        <f>TablaDatosEmpresa[[#This Row],[Ingresos]]-TablaDatosEmpresa[[#This Row],[Coste_Vemta]]</f>
        <v>0</v>
      </c>
    </row>
    <row r="1132" spans="1:14" x14ac:dyDescent="0.3">
      <c r="A1132">
        <v>1132</v>
      </c>
      <c r="B1132" s="1">
        <v>44728</v>
      </c>
      <c r="C1132" t="s">
        <v>10</v>
      </c>
      <c r="D1132" t="s">
        <v>11</v>
      </c>
      <c r="E1132" t="s">
        <v>12</v>
      </c>
      <c r="F1132">
        <v>-40</v>
      </c>
      <c r="G1132" s="3">
        <v>0</v>
      </c>
      <c r="H1132" s="3">
        <v>130.6</v>
      </c>
      <c r="I1132" t="s">
        <v>10</v>
      </c>
      <c r="J1132" t="s">
        <v>31</v>
      </c>
      <c r="K1132" s="3">
        <f>IF(TablaDatosEmpresa[[#This Row],[Tipo_Movimiento]] = "Venta", -TablaDatosEmpresa[[#This Row],[Cantidad]] * TablaDatosEmpresa[[#This Row],[Precio_Venta_Unitario]], 0)</f>
        <v>5224</v>
      </c>
      <c r="L1132" s="3">
        <f>AVERAGEIF(TablaDatosEmpresa[Nombre_Producto],TablaDatosEmpresa[[#This Row],[Nombre_Producto]],TablaDatosEmpresa[Costo_Unitario])</f>
        <v>28.701865793780652</v>
      </c>
      <c r="M1132" s="3">
        <f>IF(TablaDatosEmpresa[[#This Row],[Tipo_Movimiento]] = "Venta", -TablaDatosEmpresa[[#This Row],[Cantidad]] * TablaDatosEmpresa[[#This Row],[CosteAdquisicionPromedio]], 0)</f>
        <v>1148.074631751226</v>
      </c>
      <c r="N1132" s="3">
        <f>TablaDatosEmpresa[[#This Row],[Ingresos]]-TablaDatosEmpresa[[#This Row],[Coste_Vemta]]</f>
        <v>4075.9253682487742</v>
      </c>
    </row>
    <row r="1133" spans="1:14" x14ac:dyDescent="0.3">
      <c r="A1133">
        <v>1133</v>
      </c>
      <c r="B1133" s="1">
        <v>44728</v>
      </c>
      <c r="C1133" t="s">
        <v>10</v>
      </c>
      <c r="D1133" t="s">
        <v>11</v>
      </c>
      <c r="E1133" t="s">
        <v>12</v>
      </c>
      <c r="F1133">
        <v>-19</v>
      </c>
      <c r="G1133" s="3">
        <v>0</v>
      </c>
      <c r="H1133" s="3">
        <v>130.15</v>
      </c>
      <c r="I1133" t="s">
        <v>10</v>
      </c>
      <c r="J1133" t="s">
        <v>15</v>
      </c>
      <c r="K1133" s="3">
        <f>IF(TablaDatosEmpresa[[#This Row],[Tipo_Movimiento]] = "Venta", -TablaDatosEmpresa[[#This Row],[Cantidad]] * TablaDatosEmpresa[[#This Row],[Precio_Venta_Unitario]], 0)</f>
        <v>2472.85</v>
      </c>
      <c r="L1133" s="3">
        <f>AVERAGEIF(TablaDatosEmpresa[Nombre_Producto],TablaDatosEmpresa[[#This Row],[Nombre_Producto]],TablaDatosEmpresa[Costo_Unitario])</f>
        <v>28.701865793780652</v>
      </c>
      <c r="M1133" s="3">
        <f>IF(TablaDatosEmpresa[[#This Row],[Tipo_Movimiento]] = "Venta", -TablaDatosEmpresa[[#This Row],[Cantidad]] * TablaDatosEmpresa[[#This Row],[CosteAdquisicionPromedio]], 0)</f>
        <v>545.33545008183239</v>
      </c>
      <c r="N1133" s="3">
        <f>TablaDatosEmpresa[[#This Row],[Ingresos]]-TablaDatosEmpresa[[#This Row],[Coste_Vemta]]</f>
        <v>1927.5145499181676</v>
      </c>
    </row>
    <row r="1134" spans="1:14" x14ac:dyDescent="0.3">
      <c r="A1134">
        <v>1134</v>
      </c>
      <c r="B1134" s="1">
        <v>44728</v>
      </c>
      <c r="C1134" t="s">
        <v>24</v>
      </c>
      <c r="D1134" t="s">
        <v>34</v>
      </c>
      <c r="E1134" t="s">
        <v>45</v>
      </c>
      <c r="F1134">
        <v>257</v>
      </c>
      <c r="G1134" s="3">
        <v>178.92</v>
      </c>
      <c r="H1134" s="3">
        <v>0</v>
      </c>
      <c r="I1134" t="s">
        <v>24</v>
      </c>
      <c r="J1134" t="s">
        <v>37</v>
      </c>
      <c r="K1134" s="3">
        <f>IF(TablaDatosEmpresa[[#This Row],[Tipo_Movimiento]] = "Venta", -TablaDatosEmpresa[[#This Row],[Cantidad]] * TablaDatosEmpresa[[#This Row],[Precio_Venta_Unitario]], 0)</f>
        <v>0</v>
      </c>
      <c r="L1134" s="3">
        <f>AVERAGEIF(TablaDatosEmpresa[Nombre_Producto],TablaDatosEmpresa[[#This Row],[Nombre_Producto]],TablaDatosEmpresa[Costo_Unitario])</f>
        <v>81.910562499999997</v>
      </c>
      <c r="M1134" s="3">
        <f>IF(TablaDatosEmpresa[[#This Row],[Tipo_Movimiento]] = "Venta", -TablaDatosEmpresa[[#This Row],[Cantidad]] * TablaDatosEmpresa[[#This Row],[CosteAdquisicionPromedio]], 0)</f>
        <v>0</v>
      </c>
      <c r="N1134" s="3">
        <f>TablaDatosEmpresa[[#This Row],[Ingresos]]-TablaDatosEmpresa[[#This Row],[Coste_Vemta]]</f>
        <v>0</v>
      </c>
    </row>
    <row r="1135" spans="1:14" x14ac:dyDescent="0.3">
      <c r="A1135">
        <v>1135</v>
      </c>
      <c r="B1135" s="1">
        <v>44728</v>
      </c>
      <c r="C1135" t="s">
        <v>10</v>
      </c>
      <c r="D1135" t="s">
        <v>21</v>
      </c>
      <c r="E1135" t="s">
        <v>22</v>
      </c>
      <c r="F1135">
        <v>-30</v>
      </c>
      <c r="G1135" s="3">
        <v>0</v>
      </c>
      <c r="H1135" s="3">
        <v>60.04</v>
      </c>
      <c r="I1135" t="s">
        <v>10</v>
      </c>
      <c r="J1135" t="s">
        <v>13</v>
      </c>
      <c r="K1135" s="3">
        <f>IF(TablaDatosEmpresa[[#This Row],[Tipo_Movimiento]] = "Venta", -TablaDatosEmpresa[[#This Row],[Cantidad]] * TablaDatosEmpresa[[#This Row],[Precio_Venta_Unitario]], 0)</f>
        <v>1801.2</v>
      </c>
      <c r="L1135" s="3">
        <f>AVERAGEIF(TablaDatosEmpresa[Nombre_Producto],TablaDatosEmpresa[[#This Row],[Nombre_Producto]],TablaDatosEmpresa[Costo_Unitario])</f>
        <v>10.520482758620702</v>
      </c>
      <c r="M1135" s="3">
        <f>IF(TablaDatosEmpresa[[#This Row],[Tipo_Movimiento]] = "Venta", -TablaDatosEmpresa[[#This Row],[Cantidad]] * TablaDatosEmpresa[[#This Row],[CosteAdquisicionPromedio]], 0)</f>
        <v>315.61448275862108</v>
      </c>
      <c r="N1135" s="3">
        <f>TablaDatosEmpresa[[#This Row],[Ingresos]]-TablaDatosEmpresa[[#This Row],[Coste_Vemta]]</f>
        <v>1485.585517241379</v>
      </c>
    </row>
    <row r="1136" spans="1:14" x14ac:dyDescent="0.3">
      <c r="A1136">
        <v>1136</v>
      </c>
      <c r="B1136" s="1">
        <v>44728</v>
      </c>
      <c r="C1136" t="s">
        <v>16</v>
      </c>
      <c r="D1136" t="s">
        <v>17</v>
      </c>
      <c r="E1136" t="s">
        <v>42</v>
      </c>
      <c r="F1136">
        <v>42</v>
      </c>
      <c r="G1136" s="3">
        <v>455.31</v>
      </c>
      <c r="H1136" s="3">
        <v>0</v>
      </c>
      <c r="I1136" t="s">
        <v>46</v>
      </c>
      <c r="J1136" t="s">
        <v>18</v>
      </c>
      <c r="K1136" s="3">
        <f>IF(TablaDatosEmpresa[[#This Row],[Tipo_Movimiento]] = "Venta", -TablaDatosEmpresa[[#This Row],[Cantidad]] * TablaDatosEmpresa[[#This Row],[Precio_Venta_Unitario]], 0)</f>
        <v>0</v>
      </c>
      <c r="L1136" s="3">
        <f>AVERAGEIF(TablaDatosEmpresa[Nombre_Producto],TablaDatosEmpresa[[#This Row],[Nombre_Producto]],TablaDatosEmpresa[Costo_Unitario])</f>
        <v>206.67616747181975</v>
      </c>
      <c r="M1136" s="3">
        <f>IF(TablaDatosEmpresa[[#This Row],[Tipo_Movimiento]] = "Venta", -TablaDatosEmpresa[[#This Row],[Cantidad]] * TablaDatosEmpresa[[#This Row],[CosteAdquisicionPromedio]], 0)</f>
        <v>0</v>
      </c>
      <c r="N1136" s="3">
        <f>TablaDatosEmpresa[[#This Row],[Ingresos]]-TablaDatosEmpresa[[#This Row],[Coste_Vemta]]</f>
        <v>0</v>
      </c>
    </row>
    <row r="1137" spans="1:14" x14ac:dyDescent="0.3">
      <c r="A1137">
        <v>1137</v>
      </c>
      <c r="B1137" s="1">
        <v>44728</v>
      </c>
      <c r="C1137" t="s">
        <v>10</v>
      </c>
      <c r="D1137" t="s">
        <v>14</v>
      </c>
      <c r="E1137" t="s">
        <v>41</v>
      </c>
      <c r="F1137">
        <v>-18</v>
      </c>
      <c r="G1137" s="3">
        <v>0</v>
      </c>
      <c r="H1137" s="3">
        <v>161.43</v>
      </c>
      <c r="I1137" t="s">
        <v>10</v>
      </c>
      <c r="J1137" t="s">
        <v>15</v>
      </c>
      <c r="K1137" s="3">
        <f>IF(TablaDatosEmpresa[[#This Row],[Tipo_Movimiento]] = "Venta", -TablaDatosEmpresa[[#This Row],[Cantidad]] * TablaDatosEmpresa[[#This Row],[Precio_Venta_Unitario]], 0)</f>
        <v>2905.7400000000002</v>
      </c>
      <c r="L1137" s="3">
        <f>AVERAGEIF(TablaDatosEmpresa[Nombre_Producto],TablaDatosEmpresa[[#This Row],[Nombre_Producto]],TablaDatosEmpresa[Costo_Unitario])</f>
        <v>38.917210440456756</v>
      </c>
      <c r="M1137" s="3">
        <f>IF(TablaDatosEmpresa[[#This Row],[Tipo_Movimiento]] = "Venta", -TablaDatosEmpresa[[#This Row],[Cantidad]] * TablaDatosEmpresa[[#This Row],[CosteAdquisicionPromedio]], 0)</f>
        <v>700.50978792822161</v>
      </c>
      <c r="N1137" s="3">
        <f>TablaDatosEmpresa[[#This Row],[Ingresos]]-TablaDatosEmpresa[[#This Row],[Coste_Vemta]]</f>
        <v>2205.2302120717786</v>
      </c>
    </row>
    <row r="1138" spans="1:14" x14ac:dyDescent="0.3">
      <c r="A1138">
        <v>1138</v>
      </c>
      <c r="B1138" s="1">
        <v>44728</v>
      </c>
      <c r="C1138" t="s">
        <v>10</v>
      </c>
      <c r="D1138" t="s">
        <v>29</v>
      </c>
      <c r="E1138" t="s">
        <v>30</v>
      </c>
      <c r="F1138">
        <v>-39</v>
      </c>
      <c r="G1138" s="3">
        <v>0</v>
      </c>
      <c r="H1138" s="3">
        <v>80.599999999999994</v>
      </c>
      <c r="I1138" t="s">
        <v>10</v>
      </c>
      <c r="J1138" t="s">
        <v>23</v>
      </c>
      <c r="K1138" s="3">
        <f>IF(TablaDatosEmpresa[[#This Row],[Tipo_Movimiento]] = "Venta", -TablaDatosEmpresa[[#This Row],[Cantidad]] * TablaDatosEmpresa[[#This Row],[Precio_Venta_Unitario]], 0)</f>
        <v>3143.3999999999996</v>
      </c>
      <c r="L1138" s="3">
        <f>AVERAGEIF(TablaDatosEmpresa[Nombre_Producto],TablaDatosEmpresa[[#This Row],[Nombre_Producto]],TablaDatosEmpresa[Costo_Unitario])</f>
        <v>15.49574137931034</v>
      </c>
      <c r="M1138" s="3">
        <f>IF(TablaDatosEmpresa[[#This Row],[Tipo_Movimiento]] = "Venta", -TablaDatosEmpresa[[#This Row],[Cantidad]] * TablaDatosEmpresa[[#This Row],[CosteAdquisicionPromedio]], 0)</f>
        <v>604.33391379310331</v>
      </c>
      <c r="N1138" s="3">
        <f>TablaDatosEmpresa[[#This Row],[Ingresos]]-TablaDatosEmpresa[[#This Row],[Coste_Vemta]]</f>
        <v>2539.0660862068962</v>
      </c>
    </row>
    <row r="1139" spans="1:14" x14ac:dyDescent="0.3">
      <c r="A1139">
        <v>1139</v>
      </c>
      <c r="B1139" s="1">
        <v>44729</v>
      </c>
      <c r="C1139" t="s">
        <v>10</v>
      </c>
      <c r="D1139" t="s">
        <v>19</v>
      </c>
      <c r="E1139" t="s">
        <v>20</v>
      </c>
      <c r="F1139">
        <v>-38</v>
      </c>
      <c r="G1139" s="3">
        <v>0</v>
      </c>
      <c r="H1139" s="3">
        <v>297.92</v>
      </c>
      <c r="I1139" t="s">
        <v>10</v>
      </c>
      <c r="J1139" t="s">
        <v>35</v>
      </c>
      <c r="K1139" s="3">
        <f>IF(TablaDatosEmpresa[[#This Row],[Tipo_Movimiento]] = "Venta", -TablaDatosEmpresa[[#This Row],[Cantidad]] * TablaDatosEmpresa[[#This Row],[Precio_Venta_Unitario]], 0)</f>
        <v>11320.960000000001</v>
      </c>
      <c r="L1139" s="3">
        <f>AVERAGEIF(TablaDatosEmpresa[Nombre_Producto],TablaDatosEmpresa[[#This Row],[Nombre_Producto]],TablaDatosEmpresa[Costo_Unitario])</f>
        <v>66.956770642201846</v>
      </c>
      <c r="M1139" s="3">
        <f>IF(TablaDatosEmpresa[[#This Row],[Tipo_Movimiento]] = "Venta", -TablaDatosEmpresa[[#This Row],[Cantidad]] * TablaDatosEmpresa[[#This Row],[CosteAdquisicionPromedio]], 0)</f>
        <v>2544.3572844036703</v>
      </c>
      <c r="N1139" s="3">
        <f>TablaDatosEmpresa[[#This Row],[Ingresos]]-TablaDatosEmpresa[[#This Row],[Coste_Vemta]]</f>
        <v>8776.6027155963311</v>
      </c>
    </row>
    <row r="1140" spans="1:14" x14ac:dyDescent="0.3">
      <c r="A1140">
        <v>1140</v>
      </c>
      <c r="B1140" s="1">
        <v>44729</v>
      </c>
      <c r="C1140" t="s">
        <v>24</v>
      </c>
      <c r="D1140" t="s">
        <v>14</v>
      </c>
      <c r="E1140" t="s">
        <v>41</v>
      </c>
      <c r="F1140">
        <v>81</v>
      </c>
      <c r="G1140" s="3">
        <v>84.37</v>
      </c>
      <c r="H1140" s="3">
        <v>0</v>
      </c>
      <c r="I1140" t="s">
        <v>24</v>
      </c>
      <c r="J1140" t="s">
        <v>37</v>
      </c>
      <c r="K1140" s="3">
        <f>IF(TablaDatosEmpresa[[#This Row],[Tipo_Movimiento]] = "Venta", -TablaDatosEmpresa[[#This Row],[Cantidad]] * TablaDatosEmpresa[[#This Row],[Precio_Venta_Unitario]], 0)</f>
        <v>0</v>
      </c>
      <c r="L1140" s="3">
        <f>AVERAGEIF(TablaDatosEmpresa[Nombre_Producto],TablaDatosEmpresa[[#This Row],[Nombre_Producto]],TablaDatosEmpresa[Costo_Unitario])</f>
        <v>38.917210440456756</v>
      </c>
      <c r="M1140" s="3">
        <f>IF(TablaDatosEmpresa[[#This Row],[Tipo_Movimiento]] = "Venta", -TablaDatosEmpresa[[#This Row],[Cantidad]] * TablaDatosEmpresa[[#This Row],[CosteAdquisicionPromedio]], 0)</f>
        <v>0</v>
      </c>
      <c r="N1140" s="3">
        <f>TablaDatosEmpresa[[#This Row],[Ingresos]]-TablaDatosEmpresa[[#This Row],[Coste_Vemta]]</f>
        <v>0</v>
      </c>
    </row>
    <row r="1141" spans="1:14" x14ac:dyDescent="0.3">
      <c r="A1141">
        <v>1141</v>
      </c>
      <c r="B1141" s="1">
        <v>44729</v>
      </c>
      <c r="C1141" t="s">
        <v>24</v>
      </c>
      <c r="D1141" t="s">
        <v>29</v>
      </c>
      <c r="E1141" t="s">
        <v>30</v>
      </c>
      <c r="F1141">
        <v>79</v>
      </c>
      <c r="G1141" s="3">
        <v>35.770000000000003</v>
      </c>
      <c r="H1141" s="3">
        <v>0</v>
      </c>
      <c r="I1141" t="s">
        <v>24</v>
      </c>
      <c r="J1141" t="s">
        <v>28</v>
      </c>
      <c r="K1141" s="3">
        <f>IF(TablaDatosEmpresa[[#This Row],[Tipo_Movimiento]] = "Venta", -TablaDatosEmpresa[[#This Row],[Cantidad]] * TablaDatosEmpresa[[#This Row],[Precio_Venta_Unitario]], 0)</f>
        <v>0</v>
      </c>
      <c r="L1141" s="3">
        <f>AVERAGEIF(TablaDatosEmpresa[Nombre_Producto],TablaDatosEmpresa[[#This Row],[Nombre_Producto]],TablaDatosEmpresa[Costo_Unitario])</f>
        <v>15.49574137931034</v>
      </c>
      <c r="M1141" s="3">
        <f>IF(TablaDatosEmpresa[[#This Row],[Tipo_Movimiento]] = "Venta", -TablaDatosEmpresa[[#This Row],[Cantidad]] * TablaDatosEmpresa[[#This Row],[CosteAdquisicionPromedio]], 0)</f>
        <v>0</v>
      </c>
      <c r="N1141" s="3">
        <f>TablaDatosEmpresa[[#This Row],[Ingresos]]-TablaDatosEmpresa[[#This Row],[Coste_Vemta]]</f>
        <v>0</v>
      </c>
    </row>
    <row r="1142" spans="1:14" x14ac:dyDescent="0.3">
      <c r="A1142">
        <v>1142</v>
      </c>
      <c r="B1142" s="1">
        <v>44729</v>
      </c>
      <c r="C1142" t="s">
        <v>16</v>
      </c>
      <c r="D1142" t="s">
        <v>17</v>
      </c>
      <c r="E1142" t="s">
        <v>42</v>
      </c>
      <c r="F1142">
        <v>56</v>
      </c>
      <c r="G1142" s="3">
        <v>443.54</v>
      </c>
      <c r="H1142" s="3">
        <v>0</v>
      </c>
      <c r="I1142" t="s">
        <v>46</v>
      </c>
      <c r="J1142" t="s">
        <v>18</v>
      </c>
      <c r="K1142" s="3">
        <f>IF(TablaDatosEmpresa[[#This Row],[Tipo_Movimiento]] = "Venta", -TablaDatosEmpresa[[#This Row],[Cantidad]] * TablaDatosEmpresa[[#This Row],[Precio_Venta_Unitario]], 0)</f>
        <v>0</v>
      </c>
      <c r="L1142" s="3">
        <f>AVERAGEIF(TablaDatosEmpresa[Nombre_Producto],TablaDatosEmpresa[[#This Row],[Nombre_Producto]],TablaDatosEmpresa[Costo_Unitario])</f>
        <v>206.67616747181975</v>
      </c>
      <c r="M1142" s="3">
        <f>IF(TablaDatosEmpresa[[#This Row],[Tipo_Movimiento]] = "Venta", -TablaDatosEmpresa[[#This Row],[Cantidad]] * TablaDatosEmpresa[[#This Row],[CosteAdquisicionPromedio]], 0)</f>
        <v>0</v>
      </c>
      <c r="N1142" s="3">
        <f>TablaDatosEmpresa[[#This Row],[Ingresos]]-TablaDatosEmpresa[[#This Row],[Coste_Vemta]]</f>
        <v>0</v>
      </c>
    </row>
    <row r="1143" spans="1:14" x14ac:dyDescent="0.3">
      <c r="A1143">
        <v>1143</v>
      </c>
      <c r="B1143" s="1">
        <v>44729</v>
      </c>
      <c r="C1143" t="s">
        <v>16</v>
      </c>
      <c r="D1143" t="s">
        <v>19</v>
      </c>
      <c r="E1143" t="s">
        <v>20</v>
      </c>
      <c r="F1143">
        <v>36</v>
      </c>
      <c r="G1143" s="3">
        <v>150.72</v>
      </c>
      <c r="H1143" s="3">
        <v>0</v>
      </c>
      <c r="I1143" t="s">
        <v>46</v>
      </c>
      <c r="J1143" t="s">
        <v>18</v>
      </c>
      <c r="K1143" s="3">
        <f>IF(TablaDatosEmpresa[[#This Row],[Tipo_Movimiento]] = "Venta", -TablaDatosEmpresa[[#This Row],[Cantidad]] * TablaDatosEmpresa[[#This Row],[Precio_Venta_Unitario]], 0)</f>
        <v>0</v>
      </c>
      <c r="L1143" s="3">
        <f>AVERAGEIF(TablaDatosEmpresa[Nombre_Producto],TablaDatosEmpresa[[#This Row],[Nombre_Producto]],TablaDatosEmpresa[Costo_Unitario])</f>
        <v>66.956770642201846</v>
      </c>
      <c r="M1143" s="3">
        <f>IF(TablaDatosEmpresa[[#This Row],[Tipo_Movimiento]] = "Venta", -TablaDatosEmpresa[[#This Row],[Cantidad]] * TablaDatosEmpresa[[#This Row],[CosteAdquisicionPromedio]], 0)</f>
        <v>0</v>
      </c>
      <c r="N1143" s="3">
        <f>TablaDatosEmpresa[[#This Row],[Ingresos]]-TablaDatosEmpresa[[#This Row],[Coste_Vemta]]</f>
        <v>0</v>
      </c>
    </row>
    <row r="1144" spans="1:14" x14ac:dyDescent="0.3">
      <c r="A1144">
        <v>1144</v>
      </c>
      <c r="B1144" s="1">
        <v>44729</v>
      </c>
      <c r="C1144" t="s">
        <v>16</v>
      </c>
      <c r="D1144" t="s">
        <v>27</v>
      </c>
      <c r="E1144" t="s">
        <v>44</v>
      </c>
      <c r="F1144">
        <v>74</v>
      </c>
      <c r="G1144" s="3">
        <v>247.15</v>
      </c>
      <c r="H1144" s="3">
        <v>0</v>
      </c>
      <c r="I1144" t="s">
        <v>46</v>
      </c>
      <c r="J1144" t="s">
        <v>18</v>
      </c>
      <c r="K1144" s="3">
        <f>IF(TablaDatosEmpresa[[#This Row],[Tipo_Movimiento]] = "Venta", -TablaDatosEmpresa[[#This Row],[Cantidad]] * TablaDatosEmpresa[[#This Row],[Precio_Venta_Unitario]], 0)</f>
        <v>0</v>
      </c>
      <c r="L1144" s="3">
        <f>AVERAGEIF(TablaDatosEmpresa[Nombre_Producto],TablaDatosEmpresa[[#This Row],[Nombre_Producto]],TablaDatosEmpresa[Costo_Unitario])</f>
        <v>111.99406451612904</v>
      </c>
      <c r="M1144" s="3">
        <f>IF(TablaDatosEmpresa[[#This Row],[Tipo_Movimiento]] = "Venta", -TablaDatosEmpresa[[#This Row],[Cantidad]] * TablaDatosEmpresa[[#This Row],[CosteAdquisicionPromedio]], 0)</f>
        <v>0</v>
      </c>
      <c r="N1144" s="3">
        <f>TablaDatosEmpresa[[#This Row],[Ingresos]]-TablaDatosEmpresa[[#This Row],[Coste_Vemta]]</f>
        <v>0</v>
      </c>
    </row>
    <row r="1145" spans="1:14" x14ac:dyDescent="0.3">
      <c r="A1145">
        <v>1145</v>
      </c>
      <c r="B1145" s="1">
        <v>44730</v>
      </c>
      <c r="C1145" t="s">
        <v>10</v>
      </c>
      <c r="D1145" t="s">
        <v>29</v>
      </c>
      <c r="E1145" t="s">
        <v>30</v>
      </c>
      <c r="F1145">
        <v>-23</v>
      </c>
      <c r="G1145" s="3">
        <v>0</v>
      </c>
      <c r="H1145" s="3">
        <v>79.56</v>
      </c>
      <c r="I1145" t="s">
        <v>10</v>
      </c>
      <c r="J1145" t="s">
        <v>31</v>
      </c>
      <c r="K1145" s="3">
        <f>IF(TablaDatosEmpresa[[#This Row],[Tipo_Movimiento]] = "Venta", -TablaDatosEmpresa[[#This Row],[Cantidad]] * TablaDatosEmpresa[[#This Row],[Precio_Venta_Unitario]], 0)</f>
        <v>1829.88</v>
      </c>
      <c r="L1145" s="3">
        <f>AVERAGEIF(TablaDatosEmpresa[Nombre_Producto],TablaDatosEmpresa[[#This Row],[Nombre_Producto]],TablaDatosEmpresa[Costo_Unitario])</f>
        <v>15.49574137931034</v>
      </c>
      <c r="M1145" s="3">
        <f>IF(TablaDatosEmpresa[[#This Row],[Tipo_Movimiento]] = "Venta", -TablaDatosEmpresa[[#This Row],[Cantidad]] * TablaDatosEmpresa[[#This Row],[CosteAdquisicionPromedio]], 0)</f>
        <v>356.40205172413783</v>
      </c>
      <c r="N1145" s="3">
        <f>TablaDatosEmpresa[[#This Row],[Ingresos]]-TablaDatosEmpresa[[#This Row],[Coste_Vemta]]</f>
        <v>1473.4779482758622</v>
      </c>
    </row>
    <row r="1146" spans="1:14" x14ac:dyDescent="0.3">
      <c r="A1146">
        <v>1146</v>
      </c>
      <c r="B1146" s="1">
        <v>44730</v>
      </c>
      <c r="C1146" t="s">
        <v>10</v>
      </c>
      <c r="D1146" t="s">
        <v>21</v>
      </c>
      <c r="E1146" t="s">
        <v>22</v>
      </c>
      <c r="F1146">
        <v>-41</v>
      </c>
      <c r="G1146" s="3">
        <v>0</v>
      </c>
      <c r="H1146" s="3">
        <v>59.62</v>
      </c>
      <c r="I1146" t="s">
        <v>10</v>
      </c>
      <c r="J1146" t="s">
        <v>35</v>
      </c>
      <c r="K1146" s="3">
        <f>IF(TablaDatosEmpresa[[#This Row],[Tipo_Movimiento]] = "Venta", -TablaDatosEmpresa[[#This Row],[Cantidad]] * TablaDatosEmpresa[[#This Row],[Precio_Venta_Unitario]], 0)</f>
        <v>2444.42</v>
      </c>
      <c r="L1146" s="3">
        <f>AVERAGEIF(TablaDatosEmpresa[Nombre_Producto],TablaDatosEmpresa[[#This Row],[Nombre_Producto]],TablaDatosEmpresa[Costo_Unitario])</f>
        <v>10.520482758620702</v>
      </c>
      <c r="M1146" s="3">
        <f>IF(TablaDatosEmpresa[[#This Row],[Tipo_Movimiento]] = "Venta", -TablaDatosEmpresa[[#This Row],[Cantidad]] * TablaDatosEmpresa[[#This Row],[CosteAdquisicionPromedio]], 0)</f>
        <v>431.33979310344876</v>
      </c>
      <c r="N1146" s="3">
        <f>TablaDatosEmpresa[[#This Row],[Ingresos]]-TablaDatosEmpresa[[#This Row],[Coste_Vemta]]</f>
        <v>2013.0802068965513</v>
      </c>
    </row>
    <row r="1147" spans="1:14" x14ac:dyDescent="0.3">
      <c r="A1147">
        <v>1147</v>
      </c>
      <c r="B1147" s="1">
        <v>44730</v>
      </c>
      <c r="C1147" t="s">
        <v>10</v>
      </c>
      <c r="D1147" t="s">
        <v>14</v>
      </c>
      <c r="E1147" t="s">
        <v>41</v>
      </c>
      <c r="F1147">
        <v>-50</v>
      </c>
      <c r="G1147" s="3">
        <v>0</v>
      </c>
      <c r="H1147" s="3">
        <v>161.07</v>
      </c>
      <c r="I1147" t="s">
        <v>10</v>
      </c>
      <c r="J1147" t="s">
        <v>23</v>
      </c>
      <c r="K1147" s="3">
        <f>IF(TablaDatosEmpresa[[#This Row],[Tipo_Movimiento]] = "Venta", -TablaDatosEmpresa[[#This Row],[Cantidad]] * TablaDatosEmpresa[[#This Row],[Precio_Venta_Unitario]], 0)</f>
        <v>8053.5</v>
      </c>
      <c r="L1147" s="3">
        <f>AVERAGEIF(TablaDatosEmpresa[Nombre_Producto],TablaDatosEmpresa[[#This Row],[Nombre_Producto]],TablaDatosEmpresa[Costo_Unitario])</f>
        <v>38.917210440456756</v>
      </c>
      <c r="M1147" s="3">
        <f>IF(TablaDatosEmpresa[[#This Row],[Tipo_Movimiento]] = "Venta", -TablaDatosEmpresa[[#This Row],[Cantidad]] * TablaDatosEmpresa[[#This Row],[CosteAdquisicionPromedio]], 0)</f>
        <v>1945.8605220228378</v>
      </c>
      <c r="N1147" s="3">
        <f>TablaDatosEmpresa[[#This Row],[Ingresos]]-TablaDatosEmpresa[[#This Row],[Coste_Vemta]]</f>
        <v>6107.6394779771617</v>
      </c>
    </row>
    <row r="1148" spans="1:14" x14ac:dyDescent="0.3">
      <c r="A1148">
        <v>1148</v>
      </c>
      <c r="B1148" s="1">
        <v>44730</v>
      </c>
      <c r="C1148" t="s">
        <v>10</v>
      </c>
      <c r="D1148" t="s">
        <v>11</v>
      </c>
      <c r="E1148" t="s">
        <v>12</v>
      </c>
      <c r="F1148">
        <v>-32</v>
      </c>
      <c r="G1148" s="3">
        <v>0</v>
      </c>
      <c r="H1148" s="3">
        <v>128.96</v>
      </c>
      <c r="I1148" t="s">
        <v>10</v>
      </c>
      <c r="J1148" t="s">
        <v>23</v>
      </c>
      <c r="K1148" s="3">
        <f>IF(TablaDatosEmpresa[[#This Row],[Tipo_Movimiento]] = "Venta", -TablaDatosEmpresa[[#This Row],[Cantidad]] * TablaDatosEmpresa[[#This Row],[Precio_Venta_Unitario]], 0)</f>
        <v>4126.72</v>
      </c>
      <c r="L1148" s="3">
        <f>AVERAGEIF(TablaDatosEmpresa[Nombre_Producto],TablaDatosEmpresa[[#This Row],[Nombre_Producto]],TablaDatosEmpresa[Costo_Unitario])</f>
        <v>28.701865793780652</v>
      </c>
      <c r="M1148" s="3">
        <f>IF(TablaDatosEmpresa[[#This Row],[Tipo_Movimiento]] = "Venta", -TablaDatosEmpresa[[#This Row],[Cantidad]] * TablaDatosEmpresa[[#This Row],[CosteAdquisicionPromedio]], 0)</f>
        <v>918.45970540098085</v>
      </c>
      <c r="N1148" s="3">
        <f>TablaDatosEmpresa[[#This Row],[Ingresos]]-TablaDatosEmpresa[[#This Row],[Coste_Vemta]]</f>
        <v>3208.2602945990193</v>
      </c>
    </row>
    <row r="1149" spans="1:14" x14ac:dyDescent="0.3">
      <c r="A1149">
        <v>1149</v>
      </c>
      <c r="B1149" s="1">
        <v>44730</v>
      </c>
      <c r="C1149" t="s">
        <v>10</v>
      </c>
      <c r="D1149" t="s">
        <v>14</v>
      </c>
      <c r="E1149" t="s">
        <v>41</v>
      </c>
      <c r="F1149">
        <v>-40</v>
      </c>
      <c r="G1149" s="3">
        <v>0</v>
      </c>
      <c r="H1149" s="3">
        <v>159.65</v>
      </c>
      <c r="I1149" t="s">
        <v>10</v>
      </c>
      <c r="J1149" t="s">
        <v>23</v>
      </c>
      <c r="K1149" s="3">
        <f>IF(TablaDatosEmpresa[[#This Row],[Tipo_Movimiento]] = "Venta", -TablaDatosEmpresa[[#This Row],[Cantidad]] * TablaDatosEmpresa[[#This Row],[Precio_Venta_Unitario]], 0)</f>
        <v>6386</v>
      </c>
      <c r="L1149" s="3">
        <f>AVERAGEIF(TablaDatosEmpresa[Nombre_Producto],TablaDatosEmpresa[[#This Row],[Nombre_Producto]],TablaDatosEmpresa[Costo_Unitario])</f>
        <v>38.917210440456756</v>
      </c>
      <c r="M1149" s="3">
        <f>IF(TablaDatosEmpresa[[#This Row],[Tipo_Movimiento]] = "Venta", -TablaDatosEmpresa[[#This Row],[Cantidad]] * TablaDatosEmpresa[[#This Row],[CosteAdquisicionPromedio]], 0)</f>
        <v>1556.6884176182703</v>
      </c>
      <c r="N1149" s="3">
        <f>TablaDatosEmpresa[[#This Row],[Ingresos]]-TablaDatosEmpresa[[#This Row],[Coste_Vemta]]</f>
        <v>4829.3115823817297</v>
      </c>
    </row>
    <row r="1150" spans="1:14" x14ac:dyDescent="0.3">
      <c r="A1150">
        <v>1150</v>
      </c>
      <c r="B1150" s="1">
        <v>44730</v>
      </c>
      <c r="C1150" t="s">
        <v>16</v>
      </c>
      <c r="D1150" t="s">
        <v>17</v>
      </c>
      <c r="E1150" t="s">
        <v>42</v>
      </c>
      <c r="F1150">
        <v>48</v>
      </c>
      <c r="G1150" s="3">
        <v>455.14</v>
      </c>
      <c r="H1150" s="3">
        <v>0</v>
      </c>
      <c r="I1150" t="s">
        <v>46</v>
      </c>
      <c r="J1150" t="s">
        <v>18</v>
      </c>
      <c r="K1150" s="3">
        <f>IF(TablaDatosEmpresa[[#This Row],[Tipo_Movimiento]] = "Venta", -TablaDatosEmpresa[[#This Row],[Cantidad]] * TablaDatosEmpresa[[#This Row],[Precio_Venta_Unitario]], 0)</f>
        <v>0</v>
      </c>
      <c r="L1150" s="3">
        <f>AVERAGEIF(TablaDatosEmpresa[Nombre_Producto],TablaDatosEmpresa[[#This Row],[Nombre_Producto]],TablaDatosEmpresa[Costo_Unitario])</f>
        <v>206.67616747181975</v>
      </c>
      <c r="M1150" s="3">
        <f>IF(TablaDatosEmpresa[[#This Row],[Tipo_Movimiento]] = "Venta", -TablaDatosEmpresa[[#This Row],[Cantidad]] * TablaDatosEmpresa[[#This Row],[CosteAdquisicionPromedio]], 0)</f>
        <v>0</v>
      </c>
      <c r="N1150" s="3">
        <f>TablaDatosEmpresa[[#This Row],[Ingresos]]-TablaDatosEmpresa[[#This Row],[Coste_Vemta]]</f>
        <v>0</v>
      </c>
    </row>
    <row r="1151" spans="1:14" x14ac:dyDescent="0.3">
      <c r="A1151">
        <v>1151</v>
      </c>
      <c r="B1151" s="1">
        <v>44730</v>
      </c>
      <c r="C1151" t="s">
        <v>24</v>
      </c>
      <c r="D1151" t="s">
        <v>34</v>
      </c>
      <c r="E1151" t="s">
        <v>45</v>
      </c>
      <c r="F1151">
        <v>105</v>
      </c>
      <c r="G1151" s="3">
        <v>179.27</v>
      </c>
      <c r="H1151" s="3">
        <v>0</v>
      </c>
      <c r="I1151" t="s">
        <v>24</v>
      </c>
      <c r="J1151" t="s">
        <v>36</v>
      </c>
      <c r="K1151" s="3">
        <f>IF(TablaDatosEmpresa[[#This Row],[Tipo_Movimiento]] = "Venta", -TablaDatosEmpresa[[#This Row],[Cantidad]] * TablaDatosEmpresa[[#This Row],[Precio_Venta_Unitario]], 0)</f>
        <v>0</v>
      </c>
      <c r="L1151" s="3">
        <f>AVERAGEIF(TablaDatosEmpresa[Nombre_Producto],TablaDatosEmpresa[[#This Row],[Nombre_Producto]],TablaDatosEmpresa[Costo_Unitario])</f>
        <v>81.910562499999997</v>
      </c>
      <c r="M1151" s="3">
        <f>IF(TablaDatosEmpresa[[#This Row],[Tipo_Movimiento]] = "Venta", -TablaDatosEmpresa[[#This Row],[Cantidad]] * TablaDatosEmpresa[[#This Row],[CosteAdquisicionPromedio]], 0)</f>
        <v>0</v>
      </c>
      <c r="N1151" s="3">
        <f>TablaDatosEmpresa[[#This Row],[Ingresos]]-TablaDatosEmpresa[[#This Row],[Coste_Vemta]]</f>
        <v>0</v>
      </c>
    </row>
    <row r="1152" spans="1:14" x14ac:dyDescent="0.3">
      <c r="A1152">
        <v>1152</v>
      </c>
      <c r="B1152" s="1">
        <v>44731</v>
      </c>
      <c r="C1152" t="s">
        <v>16</v>
      </c>
      <c r="D1152" t="s">
        <v>17</v>
      </c>
      <c r="E1152" t="s">
        <v>42</v>
      </c>
      <c r="F1152">
        <v>37</v>
      </c>
      <c r="G1152" s="3">
        <v>458.75</v>
      </c>
      <c r="H1152" s="3">
        <v>0</v>
      </c>
      <c r="I1152" t="s">
        <v>46</v>
      </c>
      <c r="J1152" t="s">
        <v>18</v>
      </c>
      <c r="K1152" s="3">
        <f>IF(TablaDatosEmpresa[[#This Row],[Tipo_Movimiento]] = "Venta", -TablaDatosEmpresa[[#This Row],[Cantidad]] * TablaDatosEmpresa[[#This Row],[Precio_Venta_Unitario]], 0)</f>
        <v>0</v>
      </c>
      <c r="L1152" s="3">
        <f>AVERAGEIF(TablaDatosEmpresa[Nombre_Producto],TablaDatosEmpresa[[#This Row],[Nombre_Producto]],TablaDatosEmpresa[Costo_Unitario])</f>
        <v>206.67616747181975</v>
      </c>
      <c r="M1152" s="3">
        <f>IF(TablaDatosEmpresa[[#This Row],[Tipo_Movimiento]] = "Venta", -TablaDatosEmpresa[[#This Row],[Cantidad]] * TablaDatosEmpresa[[#This Row],[CosteAdquisicionPromedio]], 0)</f>
        <v>0</v>
      </c>
      <c r="N1152" s="3">
        <f>TablaDatosEmpresa[[#This Row],[Ingresos]]-TablaDatosEmpresa[[#This Row],[Coste_Vemta]]</f>
        <v>0</v>
      </c>
    </row>
    <row r="1153" spans="1:14" x14ac:dyDescent="0.3">
      <c r="A1153">
        <v>1153</v>
      </c>
      <c r="B1153" s="1">
        <v>44731</v>
      </c>
      <c r="C1153" t="s">
        <v>24</v>
      </c>
      <c r="D1153" t="s">
        <v>34</v>
      </c>
      <c r="E1153" t="s">
        <v>45</v>
      </c>
      <c r="F1153">
        <v>151</v>
      </c>
      <c r="G1153" s="3">
        <v>181.45</v>
      </c>
      <c r="H1153" s="3">
        <v>0</v>
      </c>
      <c r="I1153" t="s">
        <v>24</v>
      </c>
      <c r="J1153" t="s">
        <v>26</v>
      </c>
      <c r="K1153" s="3">
        <f>IF(TablaDatosEmpresa[[#This Row],[Tipo_Movimiento]] = "Venta", -TablaDatosEmpresa[[#This Row],[Cantidad]] * TablaDatosEmpresa[[#This Row],[Precio_Venta_Unitario]], 0)</f>
        <v>0</v>
      </c>
      <c r="L1153" s="3">
        <f>AVERAGEIF(TablaDatosEmpresa[Nombre_Producto],TablaDatosEmpresa[[#This Row],[Nombre_Producto]],TablaDatosEmpresa[Costo_Unitario])</f>
        <v>81.910562499999997</v>
      </c>
      <c r="M1153" s="3">
        <f>IF(TablaDatosEmpresa[[#This Row],[Tipo_Movimiento]] = "Venta", -TablaDatosEmpresa[[#This Row],[Cantidad]] * TablaDatosEmpresa[[#This Row],[CosteAdquisicionPromedio]], 0)</f>
        <v>0</v>
      </c>
      <c r="N1153" s="3">
        <f>TablaDatosEmpresa[[#This Row],[Ingresos]]-TablaDatosEmpresa[[#This Row],[Coste_Vemta]]</f>
        <v>0</v>
      </c>
    </row>
    <row r="1154" spans="1:14" x14ac:dyDescent="0.3">
      <c r="A1154">
        <v>1154</v>
      </c>
      <c r="B1154" s="1">
        <v>44731</v>
      </c>
      <c r="C1154" t="s">
        <v>16</v>
      </c>
      <c r="D1154" t="s">
        <v>19</v>
      </c>
      <c r="E1154" t="s">
        <v>20</v>
      </c>
      <c r="F1154">
        <v>78</v>
      </c>
      <c r="G1154" s="3">
        <v>149.76</v>
      </c>
      <c r="H1154" s="3">
        <v>0</v>
      </c>
      <c r="I1154" t="s">
        <v>46</v>
      </c>
      <c r="J1154" t="s">
        <v>18</v>
      </c>
      <c r="K1154" s="3">
        <f>IF(TablaDatosEmpresa[[#This Row],[Tipo_Movimiento]] = "Venta", -TablaDatosEmpresa[[#This Row],[Cantidad]] * TablaDatosEmpresa[[#This Row],[Precio_Venta_Unitario]], 0)</f>
        <v>0</v>
      </c>
      <c r="L1154" s="3">
        <f>AVERAGEIF(TablaDatosEmpresa[Nombre_Producto],TablaDatosEmpresa[[#This Row],[Nombre_Producto]],TablaDatosEmpresa[Costo_Unitario])</f>
        <v>66.956770642201846</v>
      </c>
      <c r="M1154" s="3">
        <f>IF(TablaDatosEmpresa[[#This Row],[Tipo_Movimiento]] = "Venta", -TablaDatosEmpresa[[#This Row],[Cantidad]] * TablaDatosEmpresa[[#This Row],[CosteAdquisicionPromedio]], 0)</f>
        <v>0</v>
      </c>
      <c r="N1154" s="3">
        <f>TablaDatosEmpresa[[#This Row],[Ingresos]]-TablaDatosEmpresa[[#This Row],[Coste_Vemta]]</f>
        <v>0</v>
      </c>
    </row>
    <row r="1155" spans="1:14" x14ac:dyDescent="0.3">
      <c r="A1155">
        <v>1155</v>
      </c>
      <c r="B1155" s="1">
        <v>44731</v>
      </c>
      <c r="C1155" t="s">
        <v>10</v>
      </c>
      <c r="D1155" t="s">
        <v>11</v>
      </c>
      <c r="E1155" t="s">
        <v>12</v>
      </c>
      <c r="F1155">
        <v>-15</v>
      </c>
      <c r="G1155" s="3">
        <v>0</v>
      </c>
      <c r="H1155" s="3">
        <v>130.69999999999999</v>
      </c>
      <c r="I1155" t="s">
        <v>10</v>
      </c>
      <c r="J1155" t="s">
        <v>31</v>
      </c>
      <c r="K1155" s="3">
        <f>IF(TablaDatosEmpresa[[#This Row],[Tipo_Movimiento]] = "Venta", -TablaDatosEmpresa[[#This Row],[Cantidad]] * TablaDatosEmpresa[[#This Row],[Precio_Venta_Unitario]], 0)</f>
        <v>1960.4999999999998</v>
      </c>
      <c r="L1155" s="3">
        <f>AVERAGEIF(TablaDatosEmpresa[Nombre_Producto],TablaDatosEmpresa[[#This Row],[Nombre_Producto]],TablaDatosEmpresa[Costo_Unitario])</f>
        <v>28.701865793780652</v>
      </c>
      <c r="M1155" s="3">
        <f>IF(TablaDatosEmpresa[[#This Row],[Tipo_Movimiento]] = "Venta", -TablaDatosEmpresa[[#This Row],[Cantidad]] * TablaDatosEmpresa[[#This Row],[CosteAdquisicionPromedio]], 0)</f>
        <v>430.52798690670977</v>
      </c>
      <c r="N1155" s="3">
        <f>TablaDatosEmpresa[[#This Row],[Ingresos]]-TablaDatosEmpresa[[#This Row],[Coste_Vemta]]</f>
        <v>1529.9720130932901</v>
      </c>
    </row>
    <row r="1156" spans="1:14" x14ac:dyDescent="0.3">
      <c r="A1156">
        <v>1156</v>
      </c>
      <c r="B1156" s="1">
        <v>44731</v>
      </c>
      <c r="C1156" t="s">
        <v>10</v>
      </c>
      <c r="D1156" t="s">
        <v>34</v>
      </c>
      <c r="E1156" t="s">
        <v>45</v>
      </c>
      <c r="F1156">
        <v>-45</v>
      </c>
      <c r="G1156" s="3">
        <v>0</v>
      </c>
      <c r="H1156" s="3">
        <v>347.8</v>
      </c>
      <c r="I1156" t="s">
        <v>10</v>
      </c>
      <c r="J1156" t="s">
        <v>15</v>
      </c>
      <c r="K1156" s="3">
        <f>IF(TablaDatosEmpresa[[#This Row],[Tipo_Movimiento]] = "Venta", -TablaDatosEmpresa[[#This Row],[Cantidad]] * TablaDatosEmpresa[[#This Row],[Precio_Venta_Unitario]], 0)</f>
        <v>15651</v>
      </c>
      <c r="L1156" s="3">
        <f>AVERAGEIF(TablaDatosEmpresa[Nombre_Producto],TablaDatosEmpresa[[#This Row],[Nombre_Producto]],TablaDatosEmpresa[Costo_Unitario])</f>
        <v>81.910562499999997</v>
      </c>
      <c r="M1156" s="3">
        <f>IF(TablaDatosEmpresa[[#This Row],[Tipo_Movimiento]] = "Venta", -TablaDatosEmpresa[[#This Row],[Cantidad]] * TablaDatosEmpresa[[#This Row],[CosteAdquisicionPromedio]], 0)</f>
        <v>3685.9753124999997</v>
      </c>
      <c r="N1156" s="3">
        <f>TablaDatosEmpresa[[#This Row],[Ingresos]]-TablaDatosEmpresa[[#This Row],[Coste_Vemta]]</f>
        <v>11965.024687500001</v>
      </c>
    </row>
    <row r="1157" spans="1:14" x14ac:dyDescent="0.3">
      <c r="A1157">
        <v>1157</v>
      </c>
      <c r="B1157" s="1">
        <v>44731</v>
      </c>
      <c r="C1157" t="s">
        <v>10</v>
      </c>
      <c r="D1157" t="s">
        <v>17</v>
      </c>
      <c r="E1157" t="s">
        <v>42</v>
      </c>
      <c r="F1157">
        <v>-14</v>
      </c>
      <c r="G1157" s="3">
        <v>0</v>
      </c>
      <c r="H1157" s="3">
        <v>896.22</v>
      </c>
      <c r="I1157" t="s">
        <v>10</v>
      </c>
      <c r="J1157" t="s">
        <v>31</v>
      </c>
      <c r="K1157" s="3">
        <f>IF(TablaDatosEmpresa[[#This Row],[Tipo_Movimiento]] = "Venta", -TablaDatosEmpresa[[#This Row],[Cantidad]] * TablaDatosEmpresa[[#This Row],[Precio_Venta_Unitario]], 0)</f>
        <v>12547.08</v>
      </c>
      <c r="L1157" s="3">
        <f>AVERAGEIF(TablaDatosEmpresa[Nombre_Producto],TablaDatosEmpresa[[#This Row],[Nombre_Producto]],TablaDatosEmpresa[Costo_Unitario])</f>
        <v>206.67616747181975</v>
      </c>
      <c r="M1157" s="3">
        <f>IF(TablaDatosEmpresa[[#This Row],[Tipo_Movimiento]] = "Venta", -TablaDatosEmpresa[[#This Row],[Cantidad]] * TablaDatosEmpresa[[#This Row],[CosteAdquisicionPromedio]], 0)</f>
        <v>2893.4663446054765</v>
      </c>
      <c r="N1157" s="3">
        <f>TablaDatosEmpresa[[#This Row],[Ingresos]]-TablaDatosEmpresa[[#This Row],[Coste_Vemta]]</f>
        <v>9653.6136553945234</v>
      </c>
    </row>
    <row r="1158" spans="1:14" x14ac:dyDescent="0.3">
      <c r="A1158">
        <v>1158</v>
      </c>
      <c r="B1158" s="1">
        <v>44731</v>
      </c>
      <c r="C1158" t="s">
        <v>10</v>
      </c>
      <c r="D1158" t="s">
        <v>34</v>
      </c>
      <c r="E1158" t="s">
        <v>45</v>
      </c>
      <c r="F1158">
        <v>-16</v>
      </c>
      <c r="G1158" s="3">
        <v>0</v>
      </c>
      <c r="H1158" s="3">
        <v>350.04</v>
      </c>
      <c r="I1158" t="s">
        <v>10</v>
      </c>
      <c r="J1158" t="s">
        <v>35</v>
      </c>
      <c r="K1158" s="3">
        <f>IF(TablaDatosEmpresa[[#This Row],[Tipo_Movimiento]] = "Venta", -TablaDatosEmpresa[[#This Row],[Cantidad]] * TablaDatosEmpresa[[#This Row],[Precio_Venta_Unitario]], 0)</f>
        <v>5600.64</v>
      </c>
      <c r="L1158" s="3">
        <f>AVERAGEIF(TablaDatosEmpresa[Nombre_Producto],TablaDatosEmpresa[[#This Row],[Nombre_Producto]],TablaDatosEmpresa[Costo_Unitario])</f>
        <v>81.910562499999997</v>
      </c>
      <c r="M1158" s="3">
        <f>IF(TablaDatosEmpresa[[#This Row],[Tipo_Movimiento]] = "Venta", -TablaDatosEmpresa[[#This Row],[Cantidad]] * TablaDatosEmpresa[[#This Row],[CosteAdquisicionPromedio]], 0)</f>
        <v>1310.569</v>
      </c>
      <c r="N1158" s="3">
        <f>TablaDatosEmpresa[[#This Row],[Ingresos]]-TablaDatosEmpresa[[#This Row],[Coste_Vemta]]</f>
        <v>4290.0709999999999</v>
      </c>
    </row>
    <row r="1159" spans="1:14" x14ac:dyDescent="0.3">
      <c r="A1159">
        <v>1159</v>
      </c>
      <c r="B1159" s="1">
        <v>44732</v>
      </c>
      <c r="C1159" t="s">
        <v>24</v>
      </c>
      <c r="D1159" t="s">
        <v>21</v>
      </c>
      <c r="E1159" t="s">
        <v>22</v>
      </c>
      <c r="F1159">
        <v>269</v>
      </c>
      <c r="G1159" s="3">
        <v>24.88</v>
      </c>
      <c r="H1159" s="3">
        <v>0</v>
      </c>
      <c r="I1159" t="s">
        <v>24</v>
      </c>
      <c r="J1159" t="s">
        <v>37</v>
      </c>
      <c r="K1159" s="3">
        <f>IF(TablaDatosEmpresa[[#This Row],[Tipo_Movimiento]] = "Venta", -TablaDatosEmpresa[[#This Row],[Cantidad]] * TablaDatosEmpresa[[#This Row],[Precio_Venta_Unitario]], 0)</f>
        <v>0</v>
      </c>
      <c r="L1159" s="3">
        <f>AVERAGEIF(TablaDatosEmpresa[Nombre_Producto],TablaDatosEmpresa[[#This Row],[Nombre_Producto]],TablaDatosEmpresa[Costo_Unitario])</f>
        <v>10.520482758620702</v>
      </c>
      <c r="M1159" s="3">
        <f>IF(TablaDatosEmpresa[[#This Row],[Tipo_Movimiento]] = "Venta", -TablaDatosEmpresa[[#This Row],[Cantidad]] * TablaDatosEmpresa[[#This Row],[CosteAdquisicionPromedio]], 0)</f>
        <v>0</v>
      </c>
      <c r="N1159" s="3">
        <f>TablaDatosEmpresa[[#This Row],[Ingresos]]-TablaDatosEmpresa[[#This Row],[Coste_Vemta]]</f>
        <v>0</v>
      </c>
    </row>
    <row r="1160" spans="1:14" x14ac:dyDescent="0.3">
      <c r="A1160">
        <v>1160</v>
      </c>
      <c r="B1160" s="1">
        <v>44732</v>
      </c>
      <c r="C1160" t="s">
        <v>10</v>
      </c>
      <c r="D1160" t="s">
        <v>25</v>
      </c>
      <c r="E1160" t="s">
        <v>43</v>
      </c>
      <c r="F1160">
        <v>-41</v>
      </c>
      <c r="G1160" s="3">
        <v>0</v>
      </c>
      <c r="H1160" s="3">
        <v>95.59</v>
      </c>
      <c r="I1160" t="s">
        <v>10</v>
      </c>
      <c r="J1160" t="s">
        <v>31</v>
      </c>
      <c r="K1160" s="3">
        <f>IF(TablaDatosEmpresa[[#This Row],[Tipo_Movimiento]] = "Venta", -TablaDatosEmpresa[[#This Row],[Cantidad]] * TablaDatosEmpresa[[#This Row],[Precio_Venta_Unitario]], 0)</f>
        <v>3919.19</v>
      </c>
      <c r="L1160" s="3">
        <f>AVERAGEIF(TablaDatosEmpresa[Nombre_Producto],TablaDatosEmpresa[[#This Row],[Nombre_Producto]],TablaDatosEmpresa[Costo_Unitario])</f>
        <v>18.458651685393257</v>
      </c>
      <c r="M1160" s="3">
        <f>IF(TablaDatosEmpresa[[#This Row],[Tipo_Movimiento]] = "Venta", -TablaDatosEmpresa[[#This Row],[Cantidad]] * TablaDatosEmpresa[[#This Row],[CosteAdquisicionPromedio]], 0)</f>
        <v>756.80471910112351</v>
      </c>
      <c r="N1160" s="3">
        <f>TablaDatosEmpresa[[#This Row],[Ingresos]]-TablaDatosEmpresa[[#This Row],[Coste_Vemta]]</f>
        <v>3162.3852808988768</v>
      </c>
    </row>
    <row r="1161" spans="1:14" x14ac:dyDescent="0.3">
      <c r="A1161">
        <v>1161</v>
      </c>
      <c r="B1161" s="1">
        <v>44732</v>
      </c>
      <c r="C1161" t="s">
        <v>10</v>
      </c>
      <c r="D1161" t="s">
        <v>25</v>
      </c>
      <c r="E1161" t="s">
        <v>43</v>
      </c>
      <c r="F1161">
        <v>-41</v>
      </c>
      <c r="G1161" s="3">
        <v>0</v>
      </c>
      <c r="H1161" s="3">
        <v>94.94</v>
      </c>
      <c r="I1161" t="s">
        <v>10</v>
      </c>
      <c r="J1161" t="s">
        <v>15</v>
      </c>
      <c r="K1161" s="3">
        <f>IF(TablaDatosEmpresa[[#This Row],[Tipo_Movimiento]] = "Venta", -TablaDatosEmpresa[[#This Row],[Cantidad]] * TablaDatosEmpresa[[#This Row],[Precio_Venta_Unitario]], 0)</f>
        <v>3892.54</v>
      </c>
      <c r="L1161" s="3">
        <f>AVERAGEIF(TablaDatosEmpresa[Nombre_Producto],TablaDatosEmpresa[[#This Row],[Nombre_Producto]],TablaDatosEmpresa[Costo_Unitario])</f>
        <v>18.458651685393257</v>
      </c>
      <c r="M1161" s="3">
        <f>IF(TablaDatosEmpresa[[#This Row],[Tipo_Movimiento]] = "Venta", -TablaDatosEmpresa[[#This Row],[Cantidad]] * TablaDatosEmpresa[[#This Row],[CosteAdquisicionPromedio]], 0)</f>
        <v>756.80471910112351</v>
      </c>
      <c r="N1161" s="3">
        <f>TablaDatosEmpresa[[#This Row],[Ingresos]]-TablaDatosEmpresa[[#This Row],[Coste_Vemta]]</f>
        <v>3135.7352808988762</v>
      </c>
    </row>
    <row r="1162" spans="1:14" x14ac:dyDescent="0.3">
      <c r="A1162">
        <v>1162</v>
      </c>
      <c r="B1162" s="1">
        <v>44732</v>
      </c>
      <c r="C1162" t="s">
        <v>16</v>
      </c>
      <c r="D1162" t="s">
        <v>27</v>
      </c>
      <c r="E1162" t="s">
        <v>44</v>
      </c>
      <c r="F1162">
        <v>37</v>
      </c>
      <c r="G1162" s="3">
        <v>248.47</v>
      </c>
      <c r="H1162" s="3">
        <v>0</v>
      </c>
      <c r="I1162" t="s">
        <v>46</v>
      </c>
      <c r="J1162" t="s">
        <v>18</v>
      </c>
      <c r="K1162" s="3">
        <f>IF(TablaDatosEmpresa[[#This Row],[Tipo_Movimiento]] = "Venta", -TablaDatosEmpresa[[#This Row],[Cantidad]] * TablaDatosEmpresa[[#This Row],[Precio_Venta_Unitario]], 0)</f>
        <v>0</v>
      </c>
      <c r="L1162" s="3">
        <f>AVERAGEIF(TablaDatosEmpresa[Nombre_Producto],TablaDatosEmpresa[[#This Row],[Nombre_Producto]],TablaDatosEmpresa[Costo_Unitario])</f>
        <v>111.99406451612904</v>
      </c>
      <c r="M1162" s="3">
        <f>IF(TablaDatosEmpresa[[#This Row],[Tipo_Movimiento]] = "Venta", -TablaDatosEmpresa[[#This Row],[Cantidad]] * TablaDatosEmpresa[[#This Row],[CosteAdquisicionPromedio]], 0)</f>
        <v>0</v>
      </c>
      <c r="N1162" s="3">
        <f>TablaDatosEmpresa[[#This Row],[Ingresos]]-TablaDatosEmpresa[[#This Row],[Coste_Vemta]]</f>
        <v>0</v>
      </c>
    </row>
    <row r="1163" spans="1:14" x14ac:dyDescent="0.3">
      <c r="A1163">
        <v>1163</v>
      </c>
      <c r="B1163" s="1">
        <v>44732</v>
      </c>
      <c r="C1163" t="s">
        <v>10</v>
      </c>
      <c r="D1163" t="s">
        <v>19</v>
      </c>
      <c r="E1163" t="s">
        <v>20</v>
      </c>
      <c r="F1163">
        <v>-35</v>
      </c>
      <c r="G1163" s="3">
        <v>0</v>
      </c>
      <c r="H1163" s="3">
        <v>299.42</v>
      </c>
      <c r="I1163" t="s">
        <v>10</v>
      </c>
      <c r="J1163" t="s">
        <v>23</v>
      </c>
      <c r="K1163" s="3">
        <f>IF(TablaDatosEmpresa[[#This Row],[Tipo_Movimiento]] = "Venta", -TablaDatosEmpresa[[#This Row],[Cantidad]] * TablaDatosEmpresa[[#This Row],[Precio_Venta_Unitario]], 0)</f>
        <v>10479.700000000001</v>
      </c>
      <c r="L1163" s="3">
        <f>AVERAGEIF(TablaDatosEmpresa[Nombre_Producto],TablaDatosEmpresa[[#This Row],[Nombre_Producto]],TablaDatosEmpresa[Costo_Unitario])</f>
        <v>66.956770642201846</v>
      </c>
      <c r="M1163" s="3">
        <f>IF(TablaDatosEmpresa[[#This Row],[Tipo_Movimiento]] = "Venta", -TablaDatosEmpresa[[#This Row],[Cantidad]] * TablaDatosEmpresa[[#This Row],[CosteAdquisicionPromedio]], 0)</f>
        <v>2343.4869724770647</v>
      </c>
      <c r="N1163" s="3">
        <f>TablaDatosEmpresa[[#This Row],[Ingresos]]-TablaDatosEmpresa[[#This Row],[Coste_Vemta]]</f>
        <v>8136.2130275229356</v>
      </c>
    </row>
    <row r="1164" spans="1:14" x14ac:dyDescent="0.3">
      <c r="A1164">
        <v>1164</v>
      </c>
      <c r="B1164" s="1">
        <v>44732</v>
      </c>
      <c r="C1164" t="s">
        <v>24</v>
      </c>
      <c r="D1164" t="s">
        <v>25</v>
      </c>
      <c r="E1164" t="s">
        <v>43</v>
      </c>
      <c r="F1164">
        <v>210</v>
      </c>
      <c r="G1164" s="3">
        <v>45.36</v>
      </c>
      <c r="H1164" s="3">
        <v>0</v>
      </c>
      <c r="I1164" t="s">
        <v>24</v>
      </c>
      <c r="J1164" t="s">
        <v>37</v>
      </c>
      <c r="K1164" s="3">
        <f>IF(TablaDatosEmpresa[[#This Row],[Tipo_Movimiento]] = "Venta", -TablaDatosEmpresa[[#This Row],[Cantidad]] * TablaDatosEmpresa[[#This Row],[Precio_Venta_Unitario]], 0)</f>
        <v>0</v>
      </c>
      <c r="L1164" s="3">
        <f>AVERAGEIF(TablaDatosEmpresa[Nombre_Producto],TablaDatosEmpresa[[#This Row],[Nombre_Producto]],TablaDatosEmpresa[Costo_Unitario])</f>
        <v>18.458651685393257</v>
      </c>
      <c r="M1164" s="3">
        <f>IF(TablaDatosEmpresa[[#This Row],[Tipo_Movimiento]] = "Venta", -TablaDatosEmpresa[[#This Row],[Cantidad]] * TablaDatosEmpresa[[#This Row],[CosteAdquisicionPromedio]], 0)</f>
        <v>0</v>
      </c>
      <c r="N1164" s="3">
        <f>TablaDatosEmpresa[[#This Row],[Ingresos]]-TablaDatosEmpresa[[#This Row],[Coste_Vemta]]</f>
        <v>0</v>
      </c>
    </row>
    <row r="1165" spans="1:14" x14ac:dyDescent="0.3">
      <c r="A1165">
        <v>1165</v>
      </c>
      <c r="B1165" s="1">
        <v>44732</v>
      </c>
      <c r="C1165" t="s">
        <v>10</v>
      </c>
      <c r="D1165" t="s">
        <v>32</v>
      </c>
      <c r="E1165" t="s">
        <v>33</v>
      </c>
      <c r="F1165">
        <v>-44</v>
      </c>
      <c r="G1165" s="3">
        <v>0</v>
      </c>
      <c r="H1165" s="3">
        <v>219.55</v>
      </c>
      <c r="I1165" t="s">
        <v>10</v>
      </c>
      <c r="J1165" t="s">
        <v>15</v>
      </c>
      <c r="K1165" s="3">
        <f>IF(TablaDatosEmpresa[[#This Row],[Tipo_Movimiento]] = "Venta", -TablaDatosEmpresa[[#This Row],[Cantidad]] * TablaDatosEmpresa[[#This Row],[Precio_Venta_Unitario]], 0)</f>
        <v>9660.2000000000007</v>
      </c>
      <c r="L1165" s="3">
        <f>AVERAGEIF(TablaDatosEmpresa[Nombre_Producto],TablaDatosEmpresa[[#This Row],[Nombre_Producto]],TablaDatosEmpresa[Costo_Unitario])</f>
        <v>54.214840425531932</v>
      </c>
      <c r="M1165" s="3">
        <f>IF(TablaDatosEmpresa[[#This Row],[Tipo_Movimiento]] = "Venta", -TablaDatosEmpresa[[#This Row],[Cantidad]] * TablaDatosEmpresa[[#This Row],[CosteAdquisicionPromedio]], 0)</f>
        <v>2385.4529787234051</v>
      </c>
      <c r="N1165" s="3">
        <f>TablaDatosEmpresa[[#This Row],[Ingresos]]-TablaDatosEmpresa[[#This Row],[Coste_Vemta]]</f>
        <v>7274.7470212765957</v>
      </c>
    </row>
    <row r="1166" spans="1:14" x14ac:dyDescent="0.3">
      <c r="A1166">
        <v>1166</v>
      </c>
      <c r="B1166" s="1">
        <v>44733</v>
      </c>
      <c r="C1166" t="s">
        <v>10</v>
      </c>
      <c r="D1166" t="s">
        <v>21</v>
      </c>
      <c r="E1166" t="s">
        <v>22</v>
      </c>
      <c r="F1166">
        <v>-42</v>
      </c>
      <c r="G1166" s="3">
        <v>0</v>
      </c>
      <c r="H1166" s="3">
        <v>60.01</v>
      </c>
      <c r="I1166" t="s">
        <v>10</v>
      </c>
      <c r="J1166" t="s">
        <v>15</v>
      </c>
      <c r="K1166" s="3">
        <f>IF(TablaDatosEmpresa[[#This Row],[Tipo_Movimiento]] = "Venta", -TablaDatosEmpresa[[#This Row],[Cantidad]] * TablaDatosEmpresa[[#This Row],[Precio_Venta_Unitario]], 0)</f>
        <v>2520.42</v>
      </c>
      <c r="L1166" s="3">
        <f>AVERAGEIF(TablaDatosEmpresa[Nombre_Producto],TablaDatosEmpresa[[#This Row],[Nombre_Producto]],TablaDatosEmpresa[Costo_Unitario])</f>
        <v>10.520482758620702</v>
      </c>
      <c r="M1166" s="3">
        <f>IF(TablaDatosEmpresa[[#This Row],[Tipo_Movimiento]] = "Venta", -TablaDatosEmpresa[[#This Row],[Cantidad]] * TablaDatosEmpresa[[#This Row],[CosteAdquisicionPromedio]], 0)</f>
        <v>441.86027586206944</v>
      </c>
      <c r="N1166" s="3">
        <f>TablaDatosEmpresa[[#This Row],[Ingresos]]-TablaDatosEmpresa[[#This Row],[Coste_Vemta]]</f>
        <v>2078.5597241379305</v>
      </c>
    </row>
    <row r="1167" spans="1:14" x14ac:dyDescent="0.3">
      <c r="A1167">
        <v>1167</v>
      </c>
      <c r="B1167" s="1">
        <v>44733</v>
      </c>
      <c r="C1167" t="s">
        <v>10</v>
      </c>
      <c r="D1167" t="s">
        <v>34</v>
      </c>
      <c r="E1167" t="s">
        <v>45</v>
      </c>
      <c r="F1167">
        <v>-28</v>
      </c>
      <c r="G1167" s="3">
        <v>0</v>
      </c>
      <c r="H1167" s="3">
        <v>352.89</v>
      </c>
      <c r="I1167" t="s">
        <v>10</v>
      </c>
      <c r="J1167" t="s">
        <v>13</v>
      </c>
      <c r="K1167" s="3">
        <f>IF(TablaDatosEmpresa[[#This Row],[Tipo_Movimiento]] = "Venta", -TablaDatosEmpresa[[#This Row],[Cantidad]] * TablaDatosEmpresa[[#This Row],[Precio_Venta_Unitario]], 0)</f>
        <v>9880.92</v>
      </c>
      <c r="L1167" s="3">
        <f>AVERAGEIF(TablaDatosEmpresa[Nombre_Producto],TablaDatosEmpresa[[#This Row],[Nombre_Producto]],TablaDatosEmpresa[Costo_Unitario])</f>
        <v>81.910562499999997</v>
      </c>
      <c r="M1167" s="3">
        <f>IF(TablaDatosEmpresa[[#This Row],[Tipo_Movimiento]] = "Venta", -TablaDatosEmpresa[[#This Row],[Cantidad]] * TablaDatosEmpresa[[#This Row],[CosteAdquisicionPromedio]], 0)</f>
        <v>2293.49575</v>
      </c>
      <c r="N1167" s="3">
        <f>TablaDatosEmpresa[[#This Row],[Ingresos]]-TablaDatosEmpresa[[#This Row],[Coste_Vemta]]</f>
        <v>7587.42425</v>
      </c>
    </row>
    <row r="1168" spans="1:14" x14ac:dyDescent="0.3">
      <c r="A1168">
        <v>1168</v>
      </c>
      <c r="B1168" s="1">
        <v>44733</v>
      </c>
      <c r="C1168" t="s">
        <v>10</v>
      </c>
      <c r="D1168" t="s">
        <v>11</v>
      </c>
      <c r="E1168" t="s">
        <v>12</v>
      </c>
      <c r="F1168">
        <v>-48</v>
      </c>
      <c r="G1168" s="3">
        <v>0</v>
      </c>
      <c r="H1168" s="3">
        <v>130.69999999999999</v>
      </c>
      <c r="I1168" t="s">
        <v>10</v>
      </c>
      <c r="J1168" t="s">
        <v>15</v>
      </c>
      <c r="K1168" s="3">
        <f>IF(TablaDatosEmpresa[[#This Row],[Tipo_Movimiento]] = "Venta", -TablaDatosEmpresa[[#This Row],[Cantidad]] * TablaDatosEmpresa[[#This Row],[Precio_Venta_Unitario]], 0)</f>
        <v>6273.5999999999995</v>
      </c>
      <c r="L1168" s="3">
        <f>AVERAGEIF(TablaDatosEmpresa[Nombre_Producto],TablaDatosEmpresa[[#This Row],[Nombre_Producto]],TablaDatosEmpresa[Costo_Unitario])</f>
        <v>28.701865793780652</v>
      </c>
      <c r="M1168" s="3">
        <f>IF(TablaDatosEmpresa[[#This Row],[Tipo_Movimiento]] = "Venta", -TablaDatosEmpresa[[#This Row],[Cantidad]] * TablaDatosEmpresa[[#This Row],[CosteAdquisicionPromedio]], 0)</f>
        <v>1377.6895581014712</v>
      </c>
      <c r="N1168" s="3">
        <f>TablaDatosEmpresa[[#This Row],[Ingresos]]-TablaDatosEmpresa[[#This Row],[Coste_Vemta]]</f>
        <v>4895.910441898528</v>
      </c>
    </row>
    <row r="1169" spans="1:14" x14ac:dyDescent="0.3">
      <c r="A1169">
        <v>1169</v>
      </c>
      <c r="B1169" s="1">
        <v>44733</v>
      </c>
      <c r="C1169" t="s">
        <v>10</v>
      </c>
      <c r="D1169" t="s">
        <v>29</v>
      </c>
      <c r="E1169" t="s">
        <v>30</v>
      </c>
      <c r="F1169">
        <v>-45</v>
      </c>
      <c r="G1169" s="3">
        <v>0</v>
      </c>
      <c r="H1169" s="3">
        <v>79.64</v>
      </c>
      <c r="I1169" t="s">
        <v>10</v>
      </c>
      <c r="J1169" t="s">
        <v>13</v>
      </c>
      <c r="K1169" s="3">
        <f>IF(TablaDatosEmpresa[[#This Row],[Tipo_Movimiento]] = "Venta", -TablaDatosEmpresa[[#This Row],[Cantidad]] * TablaDatosEmpresa[[#This Row],[Precio_Venta_Unitario]], 0)</f>
        <v>3583.8</v>
      </c>
      <c r="L1169" s="3">
        <f>AVERAGEIF(TablaDatosEmpresa[Nombre_Producto],TablaDatosEmpresa[[#This Row],[Nombre_Producto]],TablaDatosEmpresa[Costo_Unitario])</f>
        <v>15.49574137931034</v>
      </c>
      <c r="M1169" s="3">
        <f>IF(TablaDatosEmpresa[[#This Row],[Tipo_Movimiento]] = "Venta", -TablaDatosEmpresa[[#This Row],[Cantidad]] * TablaDatosEmpresa[[#This Row],[CosteAdquisicionPromedio]], 0)</f>
        <v>697.30836206896527</v>
      </c>
      <c r="N1169" s="3">
        <f>TablaDatosEmpresa[[#This Row],[Ingresos]]-TablaDatosEmpresa[[#This Row],[Coste_Vemta]]</f>
        <v>2886.4916379310348</v>
      </c>
    </row>
    <row r="1170" spans="1:14" x14ac:dyDescent="0.3">
      <c r="A1170">
        <v>1170</v>
      </c>
      <c r="B1170" s="1">
        <v>44733</v>
      </c>
      <c r="C1170" t="s">
        <v>24</v>
      </c>
      <c r="D1170" t="s">
        <v>11</v>
      </c>
      <c r="E1170" t="s">
        <v>12</v>
      </c>
      <c r="F1170">
        <v>131</v>
      </c>
      <c r="G1170" s="3">
        <v>66.03</v>
      </c>
      <c r="H1170" s="3">
        <v>0</v>
      </c>
      <c r="I1170" t="s">
        <v>24</v>
      </c>
      <c r="J1170" t="s">
        <v>37</v>
      </c>
      <c r="K1170" s="3">
        <f>IF(TablaDatosEmpresa[[#This Row],[Tipo_Movimiento]] = "Venta", -TablaDatosEmpresa[[#This Row],[Cantidad]] * TablaDatosEmpresa[[#This Row],[Precio_Venta_Unitario]], 0)</f>
        <v>0</v>
      </c>
      <c r="L1170" s="3">
        <f>AVERAGEIF(TablaDatosEmpresa[Nombre_Producto],TablaDatosEmpresa[[#This Row],[Nombre_Producto]],TablaDatosEmpresa[Costo_Unitario])</f>
        <v>28.701865793780652</v>
      </c>
      <c r="M1170" s="3">
        <f>IF(TablaDatosEmpresa[[#This Row],[Tipo_Movimiento]] = "Venta", -TablaDatosEmpresa[[#This Row],[Cantidad]] * TablaDatosEmpresa[[#This Row],[CosteAdquisicionPromedio]], 0)</f>
        <v>0</v>
      </c>
      <c r="N1170" s="3">
        <f>TablaDatosEmpresa[[#This Row],[Ingresos]]-TablaDatosEmpresa[[#This Row],[Coste_Vemta]]</f>
        <v>0</v>
      </c>
    </row>
    <row r="1171" spans="1:14" x14ac:dyDescent="0.3">
      <c r="A1171">
        <v>1171</v>
      </c>
      <c r="B1171" s="1">
        <v>44733</v>
      </c>
      <c r="C1171" t="s">
        <v>10</v>
      </c>
      <c r="D1171" t="s">
        <v>29</v>
      </c>
      <c r="E1171" t="s">
        <v>30</v>
      </c>
      <c r="F1171">
        <v>-32</v>
      </c>
      <c r="G1171" s="3">
        <v>0</v>
      </c>
      <c r="H1171" s="3">
        <v>80.59</v>
      </c>
      <c r="I1171" t="s">
        <v>10</v>
      </c>
      <c r="J1171" t="s">
        <v>35</v>
      </c>
      <c r="K1171" s="3">
        <f>IF(TablaDatosEmpresa[[#This Row],[Tipo_Movimiento]] = "Venta", -TablaDatosEmpresa[[#This Row],[Cantidad]] * TablaDatosEmpresa[[#This Row],[Precio_Venta_Unitario]], 0)</f>
        <v>2578.88</v>
      </c>
      <c r="L1171" s="3">
        <f>AVERAGEIF(TablaDatosEmpresa[Nombre_Producto],TablaDatosEmpresa[[#This Row],[Nombre_Producto]],TablaDatosEmpresa[Costo_Unitario])</f>
        <v>15.49574137931034</v>
      </c>
      <c r="M1171" s="3">
        <f>IF(TablaDatosEmpresa[[#This Row],[Tipo_Movimiento]] = "Venta", -TablaDatosEmpresa[[#This Row],[Cantidad]] * TablaDatosEmpresa[[#This Row],[CosteAdquisicionPromedio]], 0)</f>
        <v>495.86372413793089</v>
      </c>
      <c r="N1171" s="3">
        <f>TablaDatosEmpresa[[#This Row],[Ingresos]]-TablaDatosEmpresa[[#This Row],[Coste_Vemta]]</f>
        <v>2083.0162758620691</v>
      </c>
    </row>
    <row r="1172" spans="1:14" x14ac:dyDescent="0.3">
      <c r="A1172">
        <v>1172</v>
      </c>
      <c r="B1172" s="1">
        <v>44733</v>
      </c>
      <c r="C1172" t="s">
        <v>16</v>
      </c>
      <c r="D1172" t="s">
        <v>17</v>
      </c>
      <c r="E1172" t="s">
        <v>42</v>
      </c>
      <c r="F1172">
        <v>68</v>
      </c>
      <c r="G1172" s="3">
        <v>441.71</v>
      </c>
      <c r="H1172" s="3">
        <v>0</v>
      </c>
      <c r="I1172" t="s">
        <v>46</v>
      </c>
      <c r="J1172" t="s">
        <v>18</v>
      </c>
      <c r="K1172" s="3">
        <f>IF(TablaDatosEmpresa[[#This Row],[Tipo_Movimiento]] = "Venta", -TablaDatosEmpresa[[#This Row],[Cantidad]] * TablaDatosEmpresa[[#This Row],[Precio_Venta_Unitario]], 0)</f>
        <v>0</v>
      </c>
      <c r="L1172" s="3">
        <f>AVERAGEIF(TablaDatosEmpresa[Nombre_Producto],TablaDatosEmpresa[[#This Row],[Nombre_Producto]],TablaDatosEmpresa[Costo_Unitario])</f>
        <v>206.67616747181975</v>
      </c>
      <c r="M1172" s="3">
        <f>IF(TablaDatosEmpresa[[#This Row],[Tipo_Movimiento]] = "Venta", -TablaDatosEmpresa[[#This Row],[Cantidad]] * TablaDatosEmpresa[[#This Row],[CosteAdquisicionPromedio]], 0)</f>
        <v>0</v>
      </c>
      <c r="N1172" s="3">
        <f>TablaDatosEmpresa[[#This Row],[Ingresos]]-TablaDatosEmpresa[[#This Row],[Coste_Vemta]]</f>
        <v>0</v>
      </c>
    </row>
    <row r="1173" spans="1:14" x14ac:dyDescent="0.3">
      <c r="A1173">
        <v>1173</v>
      </c>
      <c r="B1173" s="1">
        <v>44734</v>
      </c>
      <c r="C1173" t="s">
        <v>10</v>
      </c>
      <c r="D1173" t="s">
        <v>21</v>
      </c>
      <c r="E1173" t="s">
        <v>22</v>
      </c>
      <c r="F1173">
        <v>-34</v>
      </c>
      <c r="G1173" s="3">
        <v>0</v>
      </c>
      <c r="H1173" s="3">
        <v>59.87</v>
      </c>
      <c r="I1173" t="s">
        <v>10</v>
      </c>
      <c r="J1173" t="s">
        <v>13</v>
      </c>
      <c r="K1173" s="3">
        <f>IF(TablaDatosEmpresa[[#This Row],[Tipo_Movimiento]] = "Venta", -TablaDatosEmpresa[[#This Row],[Cantidad]] * TablaDatosEmpresa[[#This Row],[Precio_Venta_Unitario]], 0)</f>
        <v>2035.58</v>
      </c>
      <c r="L1173" s="3">
        <f>AVERAGEIF(TablaDatosEmpresa[Nombre_Producto],TablaDatosEmpresa[[#This Row],[Nombre_Producto]],TablaDatosEmpresa[Costo_Unitario])</f>
        <v>10.520482758620702</v>
      </c>
      <c r="M1173" s="3">
        <f>IF(TablaDatosEmpresa[[#This Row],[Tipo_Movimiento]] = "Venta", -TablaDatosEmpresa[[#This Row],[Cantidad]] * TablaDatosEmpresa[[#This Row],[CosteAdquisicionPromedio]], 0)</f>
        <v>357.69641379310383</v>
      </c>
      <c r="N1173" s="3">
        <f>TablaDatosEmpresa[[#This Row],[Ingresos]]-TablaDatosEmpresa[[#This Row],[Coste_Vemta]]</f>
        <v>1677.8835862068961</v>
      </c>
    </row>
    <row r="1174" spans="1:14" x14ac:dyDescent="0.3">
      <c r="A1174">
        <v>1174</v>
      </c>
      <c r="B1174" s="1">
        <v>44734</v>
      </c>
      <c r="C1174" t="s">
        <v>24</v>
      </c>
      <c r="D1174" t="s">
        <v>34</v>
      </c>
      <c r="E1174" t="s">
        <v>45</v>
      </c>
      <c r="F1174">
        <v>234</v>
      </c>
      <c r="G1174" s="3">
        <v>178.15</v>
      </c>
      <c r="H1174" s="3">
        <v>0</v>
      </c>
      <c r="I1174" t="s">
        <v>24</v>
      </c>
      <c r="J1174" t="s">
        <v>37</v>
      </c>
      <c r="K1174" s="3">
        <f>IF(TablaDatosEmpresa[[#This Row],[Tipo_Movimiento]] = "Venta", -TablaDatosEmpresa[[#This Row],[Cantidad]] * TablaDatosEmpresa[[#This Row],[Precio_Venta_Unitario]], 0)</f>
        <v>0</v>
      </c>
      <c r="L1174" s="3">
        <f>AVERAGEIF(TablaDatosEmpresa[Nombre_Producto],TablaDatosEmpresa[[#This Row],[Nombre_Producto]],TablaDatosEmpresa[Costo_Unitario])</f>
        <v>81.910562499999997</v>
      </c>
      <c r="M1174" s="3">
        <f>IF(TablaDatosEmpresa[[#This Row],[Tipo_Movimiento]] = "Venta", -TablaDatosEmpresa[[#This Row],[Cantidad]] * TablaDatosEmpresa[[#This Row],[CosteAdquisicionPromedio]], 0)</f>
        <v>0</v>
      </c>
      <c r="N1174" s="3">
        <f>TablaDatosEmpresa[[#This Row],[Ingresos]]-TablaDatosEmpresa[[#This Row],[Coste_Vemta]]</f>
        <v>0</v>
      </c>
    </row>
    <row r="1175" spans="1:14" x14ac:dyDescent="0.3">
      <c r="A1175">
        <v>1175</v>
      </c>
      <c r="B1175" s="1">
        <v>44734</v>
      </c>
      <c r="C1175" t="s">
        <v>24</v>
      </c>
      <c r="D1175" t="s">
        <v>21</v>
      </c>
      <c r="E1175" t="s">
        <v>22</v>
      </c>
      <c r="F1175">
        <v>173</v>
      </c>
      <c r="G1175" s="3">
        <v>25.32</v>
      </c>
      <c r="H1175" s="3">
        <v>0</v>
      </c>
      <c r="I1175" t="s">
        <v>24</v>
      </c>
      <c r="J1175" t="s">
        <v>26</v>
      </c>
      <c r="K1175" s="3">
        <f>IF(TablaDatosEmpresa[[#This Row],[Tipo_Movimiento]] = "Venta", -TablaDatosEmpresa[[#This Row],[Cantidad]] * TablaDatosEmpresa[[#This Row],[Precio_Venta_Unitario]], 0)</f>
        <v>0</v>
      </c>
      <c r="L1175" s="3">
        <f>AVERAGEIF(TablaDatosEmpresa[Nombre_Producto],TablaDatosEmpresa[[#This Row],[Nombre_Producto]],TablaDatosEmpresa[Costo_Unitario])</f>
        <v>10.520482758620702</v>
      </c>
      <c r="M1175" s="3">
        <f>IF(TablaDatosEmpresa[[#This Row],[Tipo_Movimiento]] = "Venta", -TablaDatosEmpresa[[#This Row],[Cantidad]] * TablaDatosEmpresa[[#This Row],[CosteAdquisicionPromedio]], 0)</f>
        <v>0</v>
      </c>
      <c r="N1175" s="3">
        <f>TablaDatosEmpresa[[#This Row],[Ingresos]]-TablaDatosEmpresa[[#This Row],[Coste_Vemta]]</f>
        <v>0</v>
      </c>
    </row>
    <row r="1176" spans="1:14" x14ac:dyDescent="0.3">
      <c r="A1176">
        <v>1176</v>
      </c>
      <c r="B1176" s="1">
        <v>44734</v>
      </c>
      <c r="C1176" t="s">
        <v>10</v>
      </c>
      <c r="D1176" t="s">
        <v>32</v>
      </c>
      <c r="E1176" t="s">
        <v>33</v>
      </c>
      <c r="F1176">
        <v>-29</v>
      </c>
      <c r="G1176" s="3">
        <v>0</v>
      </c>
      <c r="H1176" s="3">
        <v>220.31</v>
      </c>
      <c r="I1176" t="s">
        <v>10</v>
      </c>
      <c r="J1176" t="s">
        <v>35</v>
      </c>
      <c r="K1176" s="3">
        <f>IF(TablaDatosEmpresa[[#This Row],[Tipo_Movimiento]] = "Venta", -TablaDatosEmpresa[[#This Row],[Cantidad]] * TablaDatosEmpresa[[#This Row],[Precio_Venta_Unitario]], 0)</f>
        <v>6388.99</v>
      </c>
      <c r="L1176" s="3">
        <f>AVERAGEIF(TablaDatosEmpresa[Nombre_Producto],TablaDatosEmpresa[[#This Row],[Nombre_Producto]],TablaDatosEmpresa[Costo_Unitario])</f>
        <v>54.214840425531932</v>
      </c>
      <c r="M1176" s="3">
        <f>IF(TablaDatosEmpresa[[#This Row],[Tipo_Movimiento]] = "Venta", -TablaDatosEmpresa[[#This Row],[Cantidad]] * TablaDatosEmpresa[[#This Row],[CosteAdquisicionPromedio]], 0)</f>
        <v>1572.2303723404261</v>
      </c>
      <c r="N1176" s="3">
        <f>TablaDatosEmpresa[[#This Row],[Ingresos]]-TablaDatosEmpresa[[#This Row],[Coste_Vemta]]</f>
        <v>4816.7596276595741</v>
      </c>
    </row>
    <row r="1177" spans="1:14" x14ac:dyDescent="0.3">
      <c r="A1177">
        <v>1177</v>
      </c>
      <c r="B1177" s="1">
        <v>44734</v>
      </c>
      <c r="C1177" t="s">
        <v>10</v>
      </c>
      <c r="D1177" t="s">
        <v>17</v>
      </c>
      <c r="E1177" t="s">
        <v>42</v>
      </c>
      <c r="F1177">
        <v>-28</v>
      </c>
      <c r="G1177" s="3">
        <v>0</v>
      </c>
      <c r="H1177" s="3">
        <v>894.05</v>
      </c>
      <c r="I1177" t="s">
        <v>10</v>
      </c>
      <c r="J1177" t="s">
        <v>23</v>
      </c>
      <c r="K1177" s="3">
        <f>IF(TablaDatosEmpresa[[#This Row],[Tipo_Movimiento]] = "Venta", -TablaDatosEmpresa[[#This Row],[Cantidad]] * TablaDatosEmpresa[[#This Row],[Precio_Venta_Unitario]], 0)</f>
        <v>25033.399999999998</v>
      </c>
      <c r="L1177" s="3">
        <f>AVERAGEIF(TablaDatosEmpresa[Nombre_Producto],TablaDatosEmpresa[[#This Row],[Nombre_Producto]],TablaDatosEmpresa[Costo_Unitario])</f>
        <v>206.67616747181975</v>
      </c>
      <c r="M1177" s="3">
        <f>IF(TablaDatosEmpresa[[#This Row],[Tipo_Movimiento]] = "Venta", -TablaDatosEmpresa[[#This Row],[Cantidad]] * TablaDatosEmpresa[[#This Row],[CosteAdquisicionPromedio]], 0)</f>
        <v>5786.932689210953</v>
      </c>
      <c r="N1177" s="3">
        <f>TablaDatosEmpresa[[#This Row],[Ingresos]]-TablaDatosEmpresa[[#This Row],[Coste_Vemta]]</f>
        <v>19246.467310789045</v>
      </c>
    </row>
    <row r="1178" spans="1:14" x14ac:dyDescent="0.3">
      <c r="A1178">
        <v>1178</v>
      </c>
      <c r="B1178" s="1">
        <v>44734</v>
      </c>
      <c r="C1178" t="s">
        <v>24</v>
      </c>
      <c r="D1178" t="s">
        <v>34</v>
      </c>
      <c r="E1178" t="s">
        <v>45</v>
      </c>
      <c r="F1178">
        <v>110</v>
      </c>
      <c r="G1178" s="3">
        <v>182.51</v>
      </c>
      <c r="H1178" s="3">
        <v>0</v>
      </c>
      <c r="I1178" t="s">
        <v>24</v>
      </c>
      <c r="J1178" t="s">
        <v>36</v>
      </c>
      <c r="K1178" s="3">
        <f>IF(TablaDatosEmpresa[[#This Row],[Tipo_Movimiento]] = "Venta", -TablaDatosEmpresa[[#This Row],[Cantidad]] * TablaDatosEmpresa[[#This Row],[Precio_Venta_Unitario]], 0)</f>
        <v>0</v>
      </c>
      <c r="L1178" s="3">
        <f>AVERAGEIF(TablaDatosEmpresa[Nombre_Producto],TablaDatosEmpresa[[#This Row],[Nombre_Producto]],TablaDatosEmpresa[Costo_Unitario])</f>
        <v>81.910562499999997</v>
      </c>
      <c r="M1178" s="3">
        <f>IF(TablaDatosEmpresa[[#This Row],[Tipo_Movimiento]] = "Venta", -TablaDatosEmpresa[[#This Row],[Cantidad]] * TablaDatosEmpresa[[#This Row],[CosteAdquisicionPromedio]], 0)</f>
        <v>0</v>
      </c>
      <c r="N1178" s="3">
        <f>TablaDatosEmpresa[[#This Row],[Ingresos]]-TablaDatosEmpresa[[#This Row],[Coste_Vemta]]</f>
        <v>0</v>
      </c>
    </row>
    <row r="1179" spans="1:14" x14ac:dyDescent="0.3">
      <c r="A1179">
        <v>1179</v>
      </c>
      <c r="B1179" s="1">
        <v>44734</v>
      </c>
      <c r="C1179" t="s">
        <v>24</v>
      </c>
      <c r="D1179" t="s">
        <v>34</v>
      </c>
      <c r="E1179" t="s">
        <v>45</v>
      </c>
      <c r="F1179">
        <v>271</v>
      </c>
      <c r="G1179" s="3">
        <v>182.96</v>
      </c>
      <c r="H1179" s="3">
        <v>0</v>
      </c>
      <c r="I1179" t="s">
        <v>24</v>
      </c>
      <c r="J1179" t="s">
        <v>28</v>
      </c>
      <c r="K1179" s="3">
        <f>IF(TablaDatosEmpresa[[#This Row],[Tipo_Movimiento]] = "Venta", -TablaDatosEmpresa[[#This Row],[Cantidad]] * TablaDatosEmpresa[[#This Row],[Precio_Venta_Unitario]], 0)</f>
        <v>0</v>
      </c>
      <c r="L1179" s="3">
        <f>AVERAGEIF(TablaDatosEmpresa[Nombre_Producto],TablaDatosEmpresa[[#This Row],[Nombre_Producto]],TablaDatosEmpresa[Costo_Unitario])</f>
        <v>81.910562499999997</v>
      </c>
      <c r="M1179" s="3">
        <f>IF(TablaDatosEmpresa[[#This Row],[Tipo_Movimiento]] = "Venta", -TablaDatosEmpresa[[#This Row],[Cantidad]] * TablaDatosEmpresa[[#This Row],[CosteAdquisicionPromedio]], 0)</f>
        <v>0</v>
      </c>
      <c r="N1179" s="3">
        <f>TablaDatosEmpresa[[#This Row],[Ingresos]]-TablaDatosEmpresa[[#This Row],[Coste_Vemta]]</f>
        <v>0</v>
      </c>
    </row>
    <row r="1180" spans="1:14" x14ac:dyDescent="0.3">
      <c r="A1180">
        <v>1180</v>
      </c>
      <c r="B1180" s="1">
        <v>44735</v>
      </c>
      <c r="C1180" t="s">
        <v>10</v>
      </c>
      <c r="D1180" t="s">
        <v>11</v>
      </c>
      <c r="E1180" t="s">
        <v>12</v>
      </c>
      <c r="F1180">
        <v>-35</v>
      </c>
      <c r="G1180" s="3">
        <v>0</v>
      </c>
      <c r="H1180" s="3">
        <v>128.84</v>
      </c>
      <c r="I1180" t="s">
        <v>10</v>
      </c>
      <c r="J1180" t="s">
        <v>31</v>
      </c>
      <c r="K1180" s="3">
        <f>IF(TablaDatosEmpresa[[#This Row],[Tipo_Movimiento]] = "Venta", -TablaDatosEmpresa[[#This Row],[Cantidad]] * TablaDatosEmpresa[[#This Row],[Precio_Venta_Unitario]], 0)</f>
        <v>4509.4000000000005</v>
      </c>
      <c r="L1180" s="3">
        <f>AVERAGEIF(TablaDatosEmpresa[Nombre_Producto],TablaDatosEmpresa[[#This Row],[Nombre_Producto]],TablaDatosEmpresa[Costo_Unitario])</f>
        <v>28.701865793780652</v>
      </c>
      <c r="M1180" s="3">
        <f>IF(TablaDatosEmpresa[[#This Row],[Tipo_Movimiento]] = "Venta", -TablaDatosEmpresa[[#This Row],[Cantidad]] * TablaDatosEmpresa[[#This Row],[CosteAdquisicionPromedio]], 0)</f>
        <v>1004.5653027823228</v>
      </c>
      <c r="N1180" s="3">
        <f>TablaDatosEmpresa[[#This Row],[Ingresos]]-TablaDatosEmpresa[[#This Row],[Coste_Vemta]]</f>
        <v>3504.8346972176778</v>
      </c>
    </row>
    <row r="1181" spans="1:14" x14ac:dyDescent="0.3">
      <c r="A1181">
        <v>1181</v>
      </c>
      <c r="B1181" s="1">
        <v>44735</v>
      </c>
      <c r="C1181" t="s">
        <v>10</v>
      </c>
      <c r="D1181" t="s">
        <v>21</v>
      </c>
      <c r="E1181" t="s">
        <v>22</v>
      </c>
      <c r="F1181">
        <v>-25</v>
      </c>
      <c r="G1181" s="3">
        <v>0</v>
      </c>
      <c r="H1181" s="3">
        <v>60.39</v>
      </c>
      <c r="I1181" t="s">
        <v>10</v>
      </c>
      <c r="J1181" t="s">
        <v>23</v>
      </c>
      <c r="K1181" s="3">
        <f>IF(TablaDatosEmpresa[[#This Row],[Tipo_Movimiento]] = "Venta", -TablaDatosEmpresa[[#This Row],[Cantidad]] * TablaDatosEmpresa[[#This Row],[Precio_Venta_Unitario]], 0)</f>
        <v>1509.75</v>
      </c>
      <c r="L1181" s="3">
        <f>AVERAGEIF(TablaDatosEmpresa[Nombre_Producto],TablaDatosEmpresa[[#This Row],[Nombre_Producto]],TablaDatosEmpresa[Costo_Unitario])</f>
        <v>10.520482758620702</v>
      </c>
      <c r="M1181" s="3">
        <f>IF(TablaDatosEmpresa[[#This Row],[Tipo_Movimiento]] = "Venta", -TablaDatosEmpresa[[#This Row],[Cantidad]] * TablaDatosEmpresa[[#This Row],[CosteAdquisicionPromedio]], 0)</f>
        <v>263.01206896551753</v>
      </c>
      <c r="N1181" s="3">
        <f>TablaDatosEmpresa[[#This Row],[Ingresos]]-TablaDatosEmpresa[[#This Row],[Coste_Vemta]]</f>
        <v>1246.7379310344825</v>
      </c>
    </row>
    <row r="1182" spans="1:14" x14ac:dyDescent="0.3">
      <c r="A1182">
        <v>1182</v>
      </c>
      <c r="B1182" s="1">
        <v>44735</v>
      </c>
      <c r="C1182" t="s">
        <v>10</v>
      </c>
      <c r="D1182" t="s">
        <v>21</v>
      </c>
      <c r="E1182" t="s">
        <v>22</v>
      </c>
      <c r="F1182">
        <v>-27</v>
      </c>
      <c r="G1182" s="3">
        <v>0</v>
      </c>
      <c r="H1182" s="3">
        <v>59.92</v>
      </c>
      <c r="I1182" t="s">
        <v>10</v>
      </c>
      <c r="J1182" t="s">
        <v>13</v>
      </c>
      <c r="K1182" s="3">
        <f>IF(TablaDatosEmpresa[[#This Row],[Tipo_Movimiento]] = "Venta", -TablaDatosEmpresa[[#This Row],[Cantidad]] * TablaDatosEmpresa[[#This Row],[Precio_Venta_Unitario]], 0)</f>
        <v>1617.8400000000001</v>
      </c>
      <c r="L1182" s="3">
        <f>AVERAGEIF(TablaDatosEmpresa[Nombre_Producto],TablaDatosEmpresa[[#This Row],[Nombre_Producto]],TablaDatosEmpresa[Costo_Unitario])</f>
        <v>10.520482758620702</v>
      </c>
      <c r="M1182" s="3">
        <f>IF(TablaDatosEmpresa[[#This Row],[Tipo_Movimiento]] = "Venta", -TablaDatosEmpresa[[#This Row],[Cantidad]] * TablaDatosEmpresa[[#This Row],[CosteAdquisicionPromedio]], 0)</f>
        <v>284.05303448275896</v>
      </c>
      <c r="N1182" s="3">
        <f>TablaDatosEmpresa[[#This Row],[Ingresos]]-TablaDatosEmpresa[[#This Row],[Coste_Vemta]]</f>
        <v>1333.7869655172412</v>
      </c>
    </row>
    <row r="1183" spans="1:14" x14ac:dyDescent="0.3">
      <c r="A1183">
        <v>1183</v>
      </c>
      <c r="B1183" s="1">
        <v>44735</v>
      </c>
      <c r="C1183" t="s">
        <v>16</v>
      </c>
      <c r="D1183" t="s">
        <v>27</v>
      </c>
      <c r="E1183" t="s">
        <v>44</v>
      </c>
      <c r="F1183">
        <v>25</v>
      </c>
      <c r="G1183" s="3">
        <v>250.72</v>
      </c>
      <c r="H1183" s="3">
        <v>0</v>
      </c>
      <c r="I1183" t="s">
        <v>46</v>
      </c>
      <c r="J1183" t="s">
        <v>18</v>
      </c>
      <c r="K1183" s="3">
        <f>IF(TablaDatosEmpresa[[#This Row],[Tipo_Movimiento]] = "Venta", -TablaDatosEmpresa[[#This Row],[Cantidad]] * TablaDatosEmpresa[[#This Row],[Precio_Venta_Unitario]], 0)</f>
        <v>0</v>
      </c>
      <c r="L1183" s="3">
        <f>AVERAGEIF(TablaDatosEmpresa[Nombre_Producto],TablaDatosEmpresa[[#This Row],[Nombre_Producto]],TablaDatosEmpresa[Costo_Unitario])</f>
        <v>111.99406451612904</v>
      </c>
      <c r="M1183" s="3">
        <f>IF(TablaDatosEmpresa[[#This Row],[Tipo_Movimiento]] = "Venta", -TablaDatosEmpresa[[#This Row],[Cantidad]] * TablaDatosEmpresa[[#This Row],[CosteAdquisicionPromedio]], 0)</f>
        <v>0</v>
      </c>
      <c r="N1183" s="3">
        <f>TablaDatosEmpresa[[#This Row],[Ingresos]]-TablaDatosEmpresa[[#This Row],[Coste_Vemta]]</f>
        <v>0</v>
      </c>
    </row>
    <row r="1184" spans="1:14" x14ac:dyDescent="0.3">
      <c r="A1184">
        <v>1184</v>
      </c>
      <c r="B1184" s="1">
        <v>44735</v>
      </c>
      <c r="C1184" t="s">
        <v>10</v>
      </c>
      <c r="D1184" t="s">
        <v>19</v>
      </c>
      <c r="E1184" t="s">
        <v>20</v>
      </c>
      <c r="F1184">
        <v>-45</v>
      </c>
      <c r="G1184" s="3">
        <v>0</v>
      </c>
      <c r="H1184" s="3">
        <v>297.64999999999998</v>
      </c>
      <c r="I1184" t="s">
        <v>10</v>
      </c>
      <c r="J1184" t="s">
        <v>31</v>
      </c>
      <c r="K1184" s="3">
        <f>IF(TablaDatosEmpresa[[#This Row],[Tipo_Movimiento]] = "Venta", -TablaDatosEmpresa[[#This Row],[Cantidad]] * TablaDatosEmpresa[[#This Row],[Precio_Venta_Unitario]], 0)</f>
        <v>13394.249999999998</v>
      </c>
      <c r="L1184" s="3">
        <f>AVERAGEIF(TablaDatosEmpresa[Nombre_Producto],TablaDatosEmpresa[[#This Row],[Nombre_Producto]],TablaDatosEmpresa[Costo_Unitario])</f>
        <v>66.956770642201846</v>
      </c>
      <c r="M1184" s="3">
        <f>IF(TablaDatosEmpresa[[#This Row],[Tipo_Movimiento]] = "Venta", -TablaDatosEmpresa[[#This Row],[Cantidad]] * TablaDatosEmpresa[[#This Row],[CosteAdquisicionPromedio]], 0)</f>
        <v>3013.0546788990832</v>
      </c>
      <c r="N1184" s="3">
        <f>TablaDatosEmpresa[[#This Row],[Ingresos]]-TablaDatosEmpresa[[#This Row],[Coste_Vemta]]</f>
        <v>10381.195321100915</v>
      </c>
    </row>
    <row r="1185" spans="1:14" x14ac:dyDescent="0.3">
      <c r="A1185">
        <v>1185</v>
      </c>
      <c r="B1185" s="1">
        <v>44735</v>
      </c>
      <c r="C1185" t="s">
        <v>10</v>
      </c>
      <c r="D1185" t="s">
        <v>29</v>
      </c>
      <c r="E1185" t="s">
        <v>30</v>
      </c>
      <c r="F1185">
        <v>-12</v>
      </c>
      <c r="G1185" s="3">
        <v>0</v>
      </c>
      <c r="H1185" s="3">
        <v>80.290000000000006</v>
      </c>
      <c r="I1185" t="s">
        <v>10</v>
      </c>
      <c r="J1185" t="s">
        <v>13</v>
      </c>
      <c r="K1185" s="3">
        <f>IF(TablaDatosEmpresa[[#This Row],[Tipo_Movimiento]] = "Venta", -TablaDatosEmpresa[[#This Row],[Cantidad]] * TablaDatosEmpresa[[#This Row],[Precio_Venta_Unitario]], 0)</f>
        <v>963.48</v>
      </c>
      <c r="L1185" s="3">
        <f>AVERAGEIF(TablaDatosEmpresa[Nombre_Producto],TablaDatosEmpresa[[#This Row],[Nombre_Producto]],TablaDatosEmpresa[Costo_Unitario])</f>
        <v>15.49574137931034</v>
      </c>
      <c r="M1185" s="3">
        <f>IF(TablaDatosEmpresa[[#This Row],[Tipo_Movimiento]] = "Venta", -TablaDatosEmpresa[[#This Row],[Cantidad]] * TablaDatosEmpresa[[#This Row],[CosteAdquisicionPromedio]], 0)</f>
        <v>185.94889655172409</v>
      </c>
      <c r="N1185" s="3">
        <f>TablaDatosEmpresa[[#This Row],[Ingresos]]-TablaDatosEmpresa[[#This Row],[Coste_Vemta]]</f>
        <v>777.53110344827587</v>
      </c>
    </row>
    <row r="1186" spans="1:14" x14ac:dyDescent="0.3">
      <c r="A1186">
        <v>1186</v>
      </c>
      <c r="B1186" s="1">
        <v>44736</v>
      </c>
      <c r="C1186" t="s">
        <v>10</v>
      </c>
      <c r="D1186" t="s">
        <v>29</v>
      </c>
      <c r="E1186" t="s">
        <v>30</v>
      </c>
      <c r="F1186">
        <v>-21</v>
      </c>
      <c r="G1186" s="3">
        <v>0</v>
      </c>
      <c r="H1186" s="3">
        <v>79.989999999999995</v>
      </c>
      <c r="I1186" t="s">
        <v>10</v>
      </c>
      <c r="J1186" t="s">
        <v>35</v>
      </c>
      <c r="K1186" s="3">
        <f>IF(TablaDatosEmpresa[[#This Row],[Tipo_Movimiento]] = "Venta", -TablaDatosEmpresa[[#This Row],[Cantidad]] * TablaDatosEmpresa[[#This Row],[Precio_Venta_Unitario]], 0)</f>
        <v>1679.79</v>
      </c>
      <c r="L1186" s="3">
        <f>AVERAGEIF(TablaDatosEmpresa[Nombre_Producto],TablaDatosEmpresa[[#This Row],[Nombre_Producto]],TablaDatosEmpresa[Costo_Unitario])</f>
        <v>15.49574137931034</v>
      </c>
      <c r="M1186" s="3">
        <f>IF(TablaDatosEmpresa[[#This Row],[Tipo_Movimiento]] = "Venta", -TablaDatosEmpresa[[#This Row],[Cantidad]] * TablaDatosEmpresa[[#This Row],[CosteAdquisicionPromedio]], 0)</f>
        <v>325.41056896551714</v>
      </c>
      <c r="N1186" s="3">
        <f>TablaDatosEmpresa[[#This Row],[Ingresos]]-TablaDatosEmpresa[[#This Row],[Coste_Vemta]]</f>
        <v>1354.3794310344829</v>
      </c>
    </row>
    <row r="1187" spans="1:14" x14ac:dyDescent="0.3">
      <c r="A1187">
        <v>1187</v>
      </c>
      <c r="B1187" s="1">
        <v>44736</v>
      </c>
      <c r="C1187" t="s">
        <v>10</v>
      </c>
      <c r="D1187" t="s">
        <v>11</v>
      </c>
      <c r="E1187" t="s">
        <v>12</v>
      </c>
      <c r="F1187">
        <v>-9</v>
      </c>
      <c r="G1187" s="3">
        <v>0</v>
      </c>
      <c r="H1187" s="3">
        <v>129</v>
      </c>
      <c r="I1187" t="s">
        <v>10</v>
      </c>
      <c r="J1187" t="s">
        <v>13</v>
      </c>
      <c r="K1187" s="3">
        <f>IF(TablaDatosEmpresa[[#This Row],[Tipo_Movimiento]] = "Venta", -TablaDatosEmpresa[[#This Row],[Cantidad]] * TablaDatosEmpresa[[#This Row],[Precio_Venta_Unitario]], 0)</f>
        <v>1161</v>
      </c>
      <c r="L1187" s="3">
        <f>AVERAGEIF(TablaDatosEmpresa[Nombre_Producto],TablaDatosEmpresa[[#This Row],[Nombre_Producto]],TablaDatosEmpresa[Costo_Unitario])</f>
        <v>28.701865793780652</v>
      </c>
      <c r="M1187" s="3">
        <f>IF(TablaDatosEmpresa[[#This Row],[Tipo_Movimiento]] = "Venta", -TablaDatosEmpresa[[#This Row],[Cantidad]] * TablaDatosEmpresa[[#This Row],[CosteAdquisicionPromedio]], 0)</f>
        <v>258.31679214402584</v>
      </c>
      <c r="N1187" s="3">
        <f>TablaDatosEmpresa[[#This Row],[Ingresos]]-TablaDatosEmpresa[[#This Row],[Coste_Vemta]]</f>
        <v>902.68320785597416</v>
      </c>
    </row>
    <row r="1188" spans="1:14" x14ac:dyDescent="0.3">
      <c r="A1188">
        <v>1188</v>
      </c>
      <c r="B1188" s="1">
        <v>44736</v>
      </c>
      <c r="C1188" t="s">
        <v>10</v>
      </c>
      <c r="D1188" t="s">
        <v>29</v>
      </c>
      <c r="E1188" t="s">
        <v>30</v>
      </c>
      <c r="F1188">
        <v>-22</v>
      </c>
      <c r="G1188" s="3">
        <v>0</v>
      </c>
      <c r="H1188" s="3">
        <v>79.77</v>
      </c>
      <c r="I1188" t="s">
        <v>10</v>
      </c>
      <c r="J1188" t="s">
        <v>23</v>
      </c>
      <c r="K1188" s="3">
        <f>IF(TablaDatosEmpresa[[#This Row],[Tipo_Movimiento]] = "Venta", -TablaDatosEmpresa[[#This Row],[Cantidad]] * TablaDatosEmpresa[[#This Row],[Precio_Venta_Unitario]], 0)</f>
        <v>1754.9399999999998</v>
      </c>
      <c r="L1188" s="3">
        <f>AVERAGEIF(TablaDatosEmpresa[Nombre_Producto],TablaDatosEmpresa[[#This Row],[Nombre_Producto]],TablaDatosEmpresa[Costo_Unitario])</f>
        <v>15.49574137931034</v>
      </c>
      <c r="M1188" s="3">
        <f>IF(TablaDatosEmpresa[[#This Row],[Tipo_Movimiento]] = "Venta", -TablaDatosEmpresa[[#This Row],[Cantidad]] * TablaDatosEmpresa[[#This Row],[CosteAdquisicionPromedio]], 0)</f>
        <v>340.90631034482749</v>
      </c>
      <c r="N1188" s="3">
        <f>TablaDatosEmpresa[[#This Row],[Ingresos]]-TablaDatosEmpresa[[#This Row],[Coste_Vemta]]</f>
        <v>1414.0336896551723</v>
      </c>
    </row>
    <row r="1189" spans="1:14" x14ac:dyDescent="0.3">
      <c r="A1189">
        <v>1189</v>
      </c>
      <c r="B1189" s="1">
        <v>44736</v>
      </c>
      <c r="C1189" t="s">
        <v>24</v>
      </c>
      <c r="D1189" t="s">
        <v>11</v>
      </c>
      <c r="E1189" t="s">
        <v>12</v>
      </c>
      <c r="F1189">
        <v>68</v>
      </c>
      <c r="G1189" s="3">
        <v>64.430000000000007</v>
      </c>
      <c r="H1189" s="3">
        <v>0</v>
      </c>
      <c r="I1189" t="s">
        <v>24</v>
      </c>
      <c r="J1189" t="s">
        <v>26</v>
      </c>
      <c r="K1189" s="3">
        <f>IF(TablaDatosEmpresa[[#This Row],[Tipo_Movimiento]] = "Venta", -TablaDatosEmpresa[[#This Row],[Cantidad]] * TablaDatosEmpresa[[#This Row],[Precio_Venta_Unitario]], 0)</f>
        <v>0</v>
      </c>
      <c r="L1189" s="3">
        <f>AVERAGEIF(TablaDatosEmpresa[Nombre_Producto],TablaDatosEmpresa[[#This Row],[Nombre_Producto]],TablaDatosEmpresa[Costo_Unitario])</f>
        <v>28.701865793780652</v>
      </c>
      <c r="M1189" s="3">
        <f>IF(TablaDatosEmpresa[[#This Row],[Tipo_Movimiento]] = "Venta", -TablaDatosEmpresa[[#This Row],[Cantidad]] * TablaDatosEmpresa[[#This Row],[CosteAdquisicionPromedio]], 0)</f>
        <v>0</v>
      </c>
      <c r="N1189" s="3">
        <f>TablaDatosEmpresa[[#This Row],[Ingresos]]-TablaDatosEmpresa[[#This Row],[Coste_Vemta]]</f>
        <v>0</v>
      </c>
    </row>
    <row r="1190" spans="1:14" x14ac:dyDescent="0.3">
      <c r="A1190">
        <v>1190</v>
      </c>
      <c r="B1190" s="1">
        <v>44736</v>
      </c>
      <c r="C1190" t="s">
        <v>24</v>
      </c>
      <c r="D1190" t="s">
        <v>21</v>
      </c>
      <c r="E1190" t="s">
        <v>22</v>
      </c>
      <c r="F1190">
        <v>157</v>
      </c>
      <c r="G1190" s="3">
        <v>24.55</v>
      </c>
      <c r="H1190" s="3">
        <v>0</v>
      </c>
      <c r="I1190" t="s">
        <v>24</v>
      </c>
      <c r="J1190" t="s">
        <v>37</v>
      </c>
      <c r="K1190" s="3">
        <f>IF(TablaDatosEmpresa[[#This Row],[Tipo_Movimiento]] = "Venta", -TablaDatosEmpresa[[#This Row],[Cantidad]] * TablaDatosEmpresa[[#This Row],[Precio_Venta_Unitario]], 0)</f>
        <v>0</v>
      </c>
      <c r="L1190" s="3">
        <f>AVERAGEIF(TablaDatosEmpresa[Nombre_Producto],TablaDatosEmpresa[[#This Row],[Nombre_Producto]],TablaDatosEmpresa[Costo_Unitario])</f>
        <v>10.520482758620702</v>
      </c>
      <c r="M1190" s="3">
        <f>IF(TablaDatosEmpresa[[#This Row],[Tipo_Movimiento]] = "Venta", -TablaDatosEmpresa[[#This Row],[Cantidad]] * TablaDatosEmpresa[[#This Row],[CosteAdquisicionPromedio]], 0)</f>
        <v>0</v>
      </c>
      <c r="N1190" s="3">
        <f>TablaDatosEmpresa[[#This Row],[Ingresos]]-TablaDatosEmpresa[[#This Row],[Coste_Vemta]]</f>
        <v>0</v>
      </c>
    </row>
    <row r="1191" spans="1:14" x14ac:dyDescent="0.3">
      <c r="A1191">
        <v>1191</v>
      </c>
      <c r="B1191" s="1">
        <v>44736</v>
      </c>
      <c r="C1191" t="s">
        <v>24</v>
      </c>
      <c r="D1191" t="s">
        <v>34</v>
      </c>
      <c r="E1191" t="s">
        <v>45</v>
      </c>
      <c r="F1191">
        <v>58</v>
      </c>
      <c r="G1191" s="3">
        <v>177.56</v>
      </c>
      <c r="H1191" s="3">
        <v>0</v>
      </c>
      <c r="I1191" t="s">
        <v>24</v>
      </c>
      <c r="J1191" t="s">
        <v>28</v>
      </c>
      <c r="K1191" s="3">
        <f>IF(TablaDatosEmpresa[[#This Row],[Tipo_Movimiento]] = "Venta", -TablaDatosEmpresa[[#This Row],[Cantidad]] * TablaDatosEmpresa[[#This Row],[Precio_Venta_Unitario]], 0)</f>
        <v>0</v>
      </c>
      <c r="L1191" s="3">
        <f>AVERAGEIF(TablaDatosEmpresa[Nombre_Producto],TablaDatosEmpresa[[#This Row],[Nombre_Producto]],TablaDatosEmpresa[Costo_Unitario])</f>
        <v>81.910562499999997</v>
      </c>
      <c r="M1191" s="3">
        <f>IF(TablaDatosEmpresa[[#This Row],[Tipo_Movimiento]] = "Venta", -TablaDatosEmpresa[[#This Row],[Cantidad]] * TablaDatosEmpresa[[#This Row],[CosteAdquisicionPromedio]], 0)</f>
        <v>0</v>
      </c>
      <c r="N1191" s="3">
        <f>TablaDatosEmpresa[[#This Row],[Ingresos]]-TablaDatosEmpresa[[#This Row],[Coste_Vemta]]</f>
        <v>0</v>
      </c>
    </row>
    <row r="1192" spans="1:14" x14ac:dyDescent="0.3">
      <c r="A1192">
        <v>1192</v>
      </c>
      <c r="B1192" s="1">
        <v>44736</v>
      </c>
      <c r="C1192" t="s">
        <v>10</v>
      </c>
      <c r="D1192" t="s">
        <v>32</v>
      </c>
      <c r="E1192" t="s">
        <v>33</v>
      </c>
      <c r="F1192">
        <v>-42</v>
      </c>
      <c r="G1192" s="3">
        <v>0</v>
      </c>
      <c r="H1192" s="3">
        <v>219.55</v>
      </c>
      <c r="I1192" t="s">
        <v>10</v>
      </c>
      <c r="J1192" t="s">
        <v>15</v>
      </c>
      <c r="K1192" s="3">
        <f>IF(TablaDatosEmpresa[[#This Row],[Tipo_Movimiento]] = "Venta", -TablaDatosEmpresa[[#This Row],[Cantidad]] * TablaDatosEmpresa[[#This Row],[Precio_Venta_Unitario]], 0)</f>
        <v>9221.1</v>
      </c>
      <c r="L1192" s="3">
        <f>AVERAGEIF(TablaDatosEmpresa[Nombre_Producto],TablaDatosEmpresa[[#This Row],[Nombre_Producto]],TablaDatosEmpresa[Costo_Unitario])</f>
        <v>54.214840425531932</v>
      </c>
      <c r="M1192" s="3">
        <f>IF(TablaDatosEmpresa[[#This Row],[Tipo_Movimiento]] = "Venta", -TablaDatosEmpresa[[#This Row],[Cantidad]] * TablaDatosEmpresa[[#This Row],[CosteAdquisicionPromedio]], 0)</f>
        <v>2277.0232978723411</v>
      </c>
      <c r="N1192" s="3">
        <f>TablaDatosEmpresa[[#This Row],[Ingresos]]-TablaDatosEmpresa[[#This Row],[Coste_Vemta]]</f>
        <v>6944.0767021276588</v>
      </c>
    </row>
    <row r="1193" spans="1:14" x14ac:dyDescent="0.3">
      <c r="A1193">
        <v>1193</v>
      </c>
      <c r="B1193" s="1">
        <v>44737</v>
      </c>
      <c r="C1193" t="s">
        <v>16</v>
      </c>
      <c r="D1193" t="s">
        <v>19</v>
      </c>
      <c r="E1193" t="s">
        <v>20</v>
      </c>
      <c r="F1193">
        <v>96</v>
      </c>
      <c r="G1193" s="3">
        <v>150.33000000000001</v>
      </c>
      <c r="H1193" s="3">
        <v>0</v>
      </c>
      <c r="I1193" t="s">
        <v>46</v>
      </c>
      <c r="J1193" t="s">
        <v>18</v>
      </c>
      <c r="K1193" s="3">
        <f>IF(TablaDatosEmpresa[[#This Row],[Tipo_Movimiento]] = "Venta", -TablaDatosEmpresa[[#This Row],[Cantidad]] * TablaDatosEmpresa[[#This Row],[Precio_Venta_Unitario]], 0)</f>
        <v>0</v>
      </c>
      <c r="L1193" s="3">
        <f>AVERAGEIF(TablaDatosEmpresa[Nombre_Producto],TablaDatosEmpresa[[#This Row],[Nombre_Producto]],TablaDatosEmpresa[Costo_Unitario])</f>
        <v>66.956770642201846</v>
      </c>
      <c r="M1193" s="3">
        <f>IF(TablaDatosEmpresa[[#This Row],[Tipo_Movimiento]] = "Venta", -TablaDatosEmpresa[[#This Row],[Cantidad]] * TablaDatosEmpresa[[#This Row],[CosteAdquisicionPromedio]], 0)</f>
        <v>0</v>
      </c>
      <c r="N1193" s="3">
        <f>TablaDatosEmpresa[[#This Row],[Ingresos]]-TablaDatosEmpresa[[#This Row],[Coste_Vemta]]</f>
        <v>0</v>
      </c>
    </row>
    <row r="1194" spans="1:14" x14ac:dyDescent="0.3">
      <c r="A1194">
        <v>1194</v>
      </c>
      <c r="B1194" s="1">
        <v>44737</v>
      </c>
      <c r="C1194" t="s">
        <v>10</v>
      </c>
      <c r="D1194" t="s">
        <v>29</v>
      </c>
      <c r="E1194" t="s">
        <v>30</v>
      </c>
      <c r="F1194">
        <v>-5</v>
      </c>
      <c r="G1194" s="3">
        <v>0</v>
      </c>
      <c r="H1194" s="3">
        <v>80.040000000000006</v>
      </c>
      <c r="I1194" t="s">
        <v>10</v>
      </c>
      <c r="J1194" t="s">
        <v>31</v>
      </c>
      <c r="K1194" s="3">
        <f>IF(TablaDatosEmpresa[[#This Row],[Tipo_Movimiento]] = "Venta", -TablaDatosEmpresa[[#This Row],[Cantidad]] * TablaDatosEmpresa[[#This Row],[Precio_Venta_Unitario]], 0)</f>
        <v>400.20000000000005</v>
      </c>
      <c r="L1194" s="3">
        <f>AVERAGEIF(TablaDatosEmpresa[Nombre_Producto],TablaDatosEmpresa[[#This Row],[Nombre_Producto]],TablaDatosEmpresa[Costo_Unitario])</f>
        <v>15.49574137931034</v>
      </c>
      <c r="M1194" s="3">
        <f>IF(TablaDatosEmpresa[[#This Row],[Tipo_Movimiento]] = "Venta", -TablaDatosEmpresa[[#This Row],[Cantidad]] * TablaDatosEmpresa[[#This Row],[CosteAdquisicionPromedio]], 0)</f>
        <v>77.478706896551699</v>
      </c>
      <c r="N1194" s="3">
        <f>TablaDatosEmpresa[[#This Row],[Ingresos]]-TablaDatosEmpresa[[#This Row],[Coste_Vemta]]</f>
        <v>322.72129310344837</v>
      </c>
    </row>
    <row r="1195" spans="1:14" x14ac:dyDescent="0.3">
      <c r="A1195">
        <v>1195</v>
      </c>
      <c r="B1195" s="1">
        <v>44737</v>
      </c>
      <c r="C1195" t="s">
        <v>16</v>
      </c>
      <c r="D1195" t="s">
        <v>19</v>
      </c>
      <c r="E1195" t="s">
        <v>20</v>
      </c>
      <c r="F1195">
        <v>81</v>
      </c>
      <c r="G1195" s="3">
        <v>147.87</v>
      </c>
      <c r="H1195" s="3">
        <v>0</v>
      </c>
      <c r="I1195" t="s">
        <v>46</v>
      </c>
      <c r="J1195" t="s">
        <v>18</v>
      </c>
      <c r="K1195" s="3">
        <f>IF(TablaDatosEmpresa[[#This Row],[Tipo_Movimiento]] = "Venta", -TablaDatosEmpresa[[#This Row],[Cantidad]] * TablaDatosEmpresa[[#This Row],[Precio_Venta_Unitario]], 0)</f>
        <v>0</v>
      </c>
      <c r="L1195" s="3">
        <f>AVERAGEIF(TablaDatosEmpresa[Nombre_Producto],TablaDatosEmpresa[[#This Row],[Nombre_Producto]],TablaDatosEmpresa[Costo_Unitario])</f>
        <v>66.956770642201846</v>
      </c>
      <c r="M1195" s="3">
        <f>IF(TablaDatosEmpresa[[#This Row],[Tipo_Movimiento]] = "Venta", -TablaDatosEmpresa[[#This Row],[Cantidad]] * TablaDatosEmpresa[[#This Row],[CosteAdquisicionPromedio]], 0)</f>
        <v>0</v>
      </c>
      <c r="N1195" s="3">
        <f>TablaDatosEmpresa[[#This Row],[Ingresos]]-TablaDatosEmpresa[[#This Row],[Coste_Vemta]]</f>
        <v>0</v>
      </c>
    </row>
    <row r="1196" spans="1:14" x14ac:dyDescent="0.3">
      <c r="A1196">
        <v>1196</v>
      </c>
      <c r="B1196" s="1">
        <v>44737</v>
      </c>
      <c r="C1196" t="s">
        <v>10</v>
      </c>
      <c r="D1196" t="s">
        <v>27</v>
      </c>
      <c r="E1196" t="s">
        <v>44</v>
      </c>
      <c r="F1196">
        <v>-28</v>
      </c>
      <c r="G1196" s="3">
        <v>0</v>
      </c>
      <c r="H1196" s="3">
        <v>502.92</v>
      </c>
      <c r="I1196" t="s">
        <v>10</v>
      </c>
      <c r="J1196" t="s">
        <v>15</v>
      </c>
      <c r="K1196" s="3">
        <f>IF(TablaDatosEmpresa[[#This Row],[Tipo_Movimiento]] = "Venta", -TablaDatosEmpresa[[#This Row],[Cantidad]] * TablaDatosEmpresa[[#This Row],[Precio_Venta_Unitario]], 0)</f>
        <v>14081.76</v>
      </c>
      <c r="L1196" s="3">
        <f>AVERAGEIF(TablaDatosEmpresa[Nombre_Producto],TablaDatosEmpresa[[#This Row],[Nombre_Producto]],TablaDatosEmpresa[Costo_Unitario])</f>
        <v>111.99406451612904</v>
      </c>
      <c r="M1196" s="3">
        <f>IF(TablaDatosEmpresa[[#This Row],[Tipo_Movimiento]] = "Venta", -TablaDatosEmpresa[[#This Row],[Cantidad]] * TablaDatosEmpresa[[#This Row],[CosteAdquisicionPromedio]], 0)</f>
        <v>3135.8338064516133</v>
      </c>
      <c r="N1196" s="3">
        <f>TablaDatosEmpresa[[#This Row],[Ingresos]]-TablaDatosEmpresa[[#This Row],[Coste_Vemta]]</f>
        <v>10945.926193548386</v>
      </c>
    </row>
    <row r="1197" spans="1:14" x14ac:dyDescent="0.3">
      <c r="A1197">
        <v>1197</v>
      </c>
      <c r="B1197" s="1">
        <v>44737</v>
      </c>
      <c r="C1197" t="s">
        <v>24</v>
      </c>
      <c r="D1197" t="s">
        <v>21</v>
      </c>
      <c r="E1197" t="s">
        <v>22</v>
      </c>
      <c r="F1197">
        <v>233</v>
      </c>
      <c r="G1197" s="3">
        <v>25.38</v>
      </c>
      <c r="H1197" s="3">
        <v>0</v>
      </c>
      <c r="I1197" t="s">
        <v>24</v>
      </c>
      <c r="J1197" t="s">
        <v>28</v>
      </c>
      <c r="K1197" s="3">
        <f>IF(TablaDatosEmpresa[[#This Row],[Tipo_Movimiento]] = "Venta", -TablaDatosEmpresa[[#This Row],[Cantidad]] * TablaDatosEmpresa[[#This Row],[Precio_Venta_Unitario]], 0)</f>
        <v>0</v>
      </c>
      <c r="L1197" s="3">
        <f>AVERAGEIF(TablaDatosEmpresa[Nombre_Producto],TablaDatosEmpresa[[#This Row],[Nombre_Producto]],TablaDatosEmpresa[Costo_Unitario])</f>
        <v>10.520482758620702</v>
      </c>
      <c r="M1197" s="3">
        <f>IF(TablaDatosEmpresa[[#This Row],[Tipo_Movimiento]] = "Venta", -TablaDatosEmpresa[[#This Row],[Cantidad]] * TablaDatosEmpresa[[#This Row],[CosteAdquisicionPromedio]], 0)</f>
        <v>0</v>
      </c>
      <c r="N1197" s="3">
        <f>TablaDatosEmpresa[[#This Row],[Ingresos]]-TablaDatosEmpresa[[#This Row],[Coste_Vemta]]</f>
        <v>0</v>
      </c>
    </row>
    <row r="1198" spans="1:14" x14ac:dyDescent="0.3">
      <c r="A1198">
        <v>1198</v>
      </c>
      <c r="B1198" s="1">
        <v>44737</v>
      </c>
      <c r="C1198" t="s">
        <v>16</v>
      </c>
      <c r="D1198" t="s">
        <v>17</v>
      </c>
      <c r="E1198" t="s">
        <v>42</v>
      </c>
      <c r="F1198">
        <v>63</v>
      </c>
      <c r="G1198" s="3">
        <v>452</v>
      </c>
      <c r="H1198" s="3">
        <v>0</v>
      </c>
      <c r="I1198" t="s">
        <v>46</v>
      </c>
      <c r="J1198" t="s">
        <v>18</v>
      </c>
      <c r="K1198" s="3">
        <f>IF(TablaDatosEmpresa[[#This Row],[Tipo_Movimiento]] = "Venta", -TablaDatosEmpresa[[#This Row],[Cantidad]] * TablaDatosEmpresa[[#This Row],[Precio_Venta_Unitario]], 0)</f>
        <v>0</v>
      </c>
      <c r="L1198" s="3">
        <f>AVERAGEIF(TablaDatosEmpresa[Nombre_Producto],TablaDatosEmpresa[[#This Row],[Nombre_Producto]],TablaDatosEmpresa[Costo_Unitario])</f>
        <v>206.67616747181975</v>
      </c>
      <c r="M1198" s="3">
        <f>IF(TablaDatosEmpresa[[#This Row],[Tipo_Movimiento]] = "Venta", -TablaDatosEmpresa[[#This Row],[Cantidad]] * TablaDatosEmpresa[[#This Row],[CosteAdquisicionPromedio]], 0)</f>
        <v>0</v>
      </c>
      <c r="N1198" s="3">
        <f>TablaDatosEmpresa[[#This Row],[Ingresos]]-TablaDatosEmpresa[[#This Row],[Coste_Vemta]]</f>
        <v>0</v>
      </c>
    </row>
    <row r="1199" spans="1:14" x14ac:dyDescent="0.3">
      <c r="A1199">
        <v>1199</v>
      </c>
      <c r="B1199" s="1">
        <v>44737</v>
      </c>
      <c r="C1199" t="s">
        <v>10</v>
      </c>
      <c r="D1199" t="s">
        <v>32</v>
      </c>
      <c r="E1199" t="s">
        <v>33</v>
      </c>
      <c r="F1199">
        <v>-25</v>
      </c>
      <c r="G1199" s="3">
        <v>0</v>
      </c>
      <c r="H1199" s="3">
        <v>218.44</v>
      </c>
      <c r="I1199" t="s">
        <v>10</v>
      </c>
      <c r="J1199" t="s">
        <v>31</v>
      </c>
      <c r="K1199" s="3">
        <f>IF(TablaDatosEmpresa[[#This Row],[Tipo_Movimiento]] = "Venta", -TablaDatosEmpresa[[#This Row],[Cantidad]] * TablaDatosEmpresa[[#This Row],[Precio_Venta_Unitario]], 0)</f>
        <v>5461</v>
      </c>
      <c r="L1199" s="3">
        <f>AVERAGEIF(TablaDatosEmpresa[Nombre_Producto],TablaDatosEmpresa[[#This Row],[Nombre_Producto]],TablaDatosEmpresa[Costo_Unitario])</f>
        <v>54.214840425531932</v>
      </c>
      <c r="M1199" s="3">
        <f>IF(TablaDatosEmpresa[[#This Row],[Tipo_Movimiento]] = "Venta", -TablaDatosEmpresa[[#This Row],[Cantidad]] * TablaDatosEmpresa[[#This Row],[CosteAdquisicionPromedio]], 0)</f>
        <v>1355.3710106382982</v>
      </c>
      <c r="N1199" s="3">
        <f>TablaDatosEmpresa[[#This Row],[Ingresos]]-TablaDatosEmpresa[[#This Row],[Coste_Vemta]]</f>
        <v>4105.6289893617013</v>
      </c>
    </row>
    <row r="1200" spans="1:14" x14ac:dyDescent="0.3">
      <c r="A1200">
        <v>1200</v>
      </c>
      <c r="B1200" s="1">
        <v>44738</v>
      </c>
      <c r="C1200" t="s">
        <v>10</v>
      </c>
      <c r="D1200" t="s">
        <v>25</v>
      </c>
      <c r="E1200" t="s">
        <v>43</v>
      </c>
      <c r="F1200">
        <v>-23</v>
      </c>
      <c r="G1200" s="3">
        <v>0</v>
      </c>
      <c r="H1200" s="3">
        <v>95.83</v>
      </c>
      <c r="I1200" t="s">
        <v>10</v>
      </c>
      <c r="J1200" t="s">
        <v>31</v>
      </c>
      <c r="K1200" s="3">
        <f>IF(TablaDatosEmpresa[[#This Row],[Tipo_Movimiento]] = "Venta", -TablaDatosEmpresa[[#This Row],[Cantidad]] * TablaDatosEmpresa[[#This Row],[Precio_Venta_Unitario]], 0)</f>
        <v>2204.09</v>
      </c>
      <c r="L1200" s="3">
        <f>AVERAGEIF(TablaDatosEmpresa[Nombre_Producto],TablaDatosEmpresa[[#This Row],[Nombre_Producto]],TablaDatosEmpresa[Costo_Unitario])</f>
        <v>18.458651685393257</v>
      </c>
      <c r="M1200" s="3">
        <f>IF(TablaDatosEmpresa[[#This Row],[Tipo_Movimiento]] = "Venta", -TablaDatosEmpresa[[#This Row],[Cantidad]] * TablaDatosEmpresa[[#This Row],[CosteAdquisicionPromedio]], 0)</f>
        <v>424.54898876404491</v>
      </c>
      <c r="N1200" s="3">
        <f>TablaDatosEmpresa[[#This Row],[Ingresos]]-TablaDatosEmpresa[[#This Row],[Coste_Vemta]]</f>
        <v>1779.5410112359552</v>
      </c>
    </row>
    <row r="1201" spans="1:14" x14ac:dyDescent="0.3">
      <c r="A1201">
        <v>1201</v>
      </c>
      <c r="B1201" s="1">
        <v>44738</v>
      </c>
      <c r="C1201" t="s">
        <v>16</v>
      </c>
      <c r="D1201" t="s">
        <v>27</v>
      </c>
      <c r="E1201" t="s">
        <v>44</v>
      </c>
      <c r="F1201">
        <v>97</v>
      </c>
      <c r="G1201" s="3">
        <v>254.8</v>
      </c>
      <c r="H1201" s="3">
        <v>0</v>
      </c>
      <c r="I1201" t="s">
        <v>46</v>
      </c>
      <c r="J1201" t="s">
        <v>18</v>
      </c>
      <c r="K1201" s="3">
        <f>IF(TablaDatosEmpresa[[#This Row],[Tipo_Movimiento]] = "Venta", -TablaDatosEmpresa[[#This Row],[Cantidad]] * TablaDatosEmpresa[[#This Row],[Precio_Venta_Unitario]], 0)</f>
        <v>0</v>
      </c>
      <c r="L1201" s="3">
        <f>AVERAGEIF(TablaDatosEmpresa[Nombre_Producto],TablaDatosEmpresa[[#This Row],[Nombre_Producto]],TablaDatosEmpresa[Costo_Unitario])</f>
        <v>111.99406451612904</v>
      </c>
      <c r="M1201" s="3">
        <f>IF(TablaDatosEmpresa[[#This Row],[Tipo_Movimiento]] = "Venta", -TablaDatosEmpresa[[#This Row],[Cantidad]] * TablaDatosEmpresa[[#This Row],[CosteAdquisicionPromedio]], 0)</f>
        <v>0</v>
      </c>
      <c r="N1201" s="3">
        <f>TablaDatosEmpresa[[#This Row],[Ingresos]]-TablaDatosEmpresa[[#This Row],[Coste_Vemta]]</f>
        <v>0</v>
      </c>
    </row>
    <row r="1202" spans="1:14" x14ac:dyDescent="0.3">
      <c r="A1202">
        <v>1202</v>
      </c>
      <c r="B1202" s="1">
        <v>44738</v>
      </c>
      <c r="C1202" t="s">
        <v>16</v>
      </c>
      <c r="D1202" t="s">
        <v>17</v>
      </c>
      <c r="E1202" t="s">
        <v>42</v>
      </c>
      <c r="F1202">
        <v>49</v>
      </c>
      <c r="G1202" s="3">
        <v>451.34</v>
      </c>
      <c r="H1202" s="3">
        <v>0</v>
      </c>
      <c r="I1202" t="s">
        <v>46</v>
      </c>
      <c r="J1202" t="s">
        <v>18</v>
      </c>
      <c r="K1202" s="3">
        <f>IF(TablaDatosEmpresa[[#This Row],[Tipo_Movimiento]] = "Venta", -TablaDatosEmpresa[[#This Row],[Cantidad]] * TablaDatosEmpresa[[#This Row],[Precio_Venta_Unitario]], 0)</f>
        <v>0</v>
      </c>
      <c r="L1202" s="3">
        <f>AVERAGEIF(TablaDatosEmpresa[Nombre_Producto],TablaDatosEmpresa[[#This Row],[Nombre_Producto]],TablaDatosEmpresa[Costo_Unitario])</f>
        <v>206.67616747181975</v>
      </c>
      <c r="M1202" s="3">
        <f>IF(TablaDatosEmpresa[[#This Row],[Tipo_Movimiento]] = "Venta", -TablaDatosEmpresa[[#This Row],[Cantidad]] * TablaDatosEmpresa[[#This Row],[CosteAdquisicionPromedio]], 0)</f>
        <v>0</v>
      </c>
      <c r="N1202" s="3">
        <f>TablaDatosEmpresa[[#This Row],[Ingresos]]-TablaDatosEmpresa[[#This Row],[Coste_Vemta]]</f>
        <v>0</v>
      </c>
    </row>
    <row r="1203" spans="1:14" x14ac:dyDescent="0.3">
      <c r="A1203">
        <v>1203</v>
      </c>
      <c r="B1203" s="1">
        <v>44738</v>
      </c>
      <c r="C1203" t="s">
        <v>16</v>
      </c>
      <c r="D1203" t="s">
        <v>17</v>
      </c>
      <c r="E1203" t="s">
        <v>42</v>
      </c>
      <c r="F1203">
        <v>23</v>
      </c>
      <c r="G1203" s="3">
        <v>451.2</v>
      </c>
      <c r="H1203" s="3">
        <v>0</v>
      </c>
      <c r="I1203" t="s">
        <v>46</v>
      </c>
      <c r="J1203" t="s">
        <v>18</v>
      </c>
      <c r="K1203" s="3">
        <f>IF(TablaDatosEmpresa[[#This Row],[Tipo_Movimiento]] = "Venta", -TablaDatosEmpresa[[#This Row],[Cantidad]] * TablaDatosEmpresa[[#This Row],[Precio_Venta_Unitario]], 0)</f>
        <v>0</v>
      </c>
      <c r="L1203" s="3">
        <f>AVERAGEIF(TablaDatosEmpresa[Nombre_Producto],TablaDatosEmpresa[[#This Row],[Nombre_Producto]],TablaDatosEmpresa[Costo_Unitario])</f>
        <v>206.67616747181975</v>
      </c>
      <c r="M1203" s="3">
        <f>IF(TablaDatosEmpresa[[#This Row],[Tipo_Movimiento]] = "Venta", -TablaDatosEmpresa[[#This Row],[Cantidad]] * TablaDatosEmpresa[[#This Row],[CosteAdquisicionPromedio]], 0)</f>
        <v>0</v>
      </c>
      <c r="N1203" s="3">
        <f>TablaDatosEmpresa[[#This Row],[Ingresos]]-TablaDatosEmpresa[[#This Row],[Coste_Vemta]]</f>
        <v>0</v>
      </c>
    </row>
    <row r="1204" spans="1:14" x14ac:dyDescent="0.3">
      <c r="A1204">
        <v>1204</v>
      </c>
      <c r="B1204" s="1">
        <v>44738</v>
      </c>
      <c r="C1204" t="s">
        <v>10</v>
      </c>
      <c r="D1204" t="s">
        <v>21</v>
      </c>
      <c r="E1204" t="s">
        <v>22</v>
      </c>
      <c r="F1204">
        <v>-10</v>
      </c>
      <c r="G1204" s="3">
        <v>0</v>
      </c>
      <c r="H1204" s="3">
        <v>59.66</v>
      </c>
      <c r="I1204" t="s">
        <v>10</v>
      </c>
      <c r="J1204" t="s">
        <v>35</v>
      </c>
      <c r="K1204" s="3">
        <f>IF(TablaDatosEmpresa[[#This Row],[Tipo_Movimiento]] = "Venta", -TablaDatosEmpresa[[#This Row],[Cantidad]] * TablaDatosEmpresa[[#This Row],[Precio_Venta_Unitario]], 0)</f>
        <v>596.59999999999991</v>
      </c>
      <c r="L1204" s="3">
        <f>AVERAGEIF(TablaDatosEmpresa[Nombre_Producto],TablaDatosEmpresa[[#This Row],[Nombre_Producto]],TablaDatosEmpresa[Costo_Unitario])</f>
        <v>10.520482758620702</v>
      </c>
      <c r="M1204" s="3">
        <f>IF(TablaDatosEmpresa[[#This Row],[Tipo_Movimiento]] = "Venta", -TablaDatosEmpresa[[#This Row],[Cantidad]] * TablaDatosEmpresa[[#This Row],[CosteAdquisicionPromedio]], 0)</f>
        <v>105.20482758620702</v>
      </c>
      <c r="N1204" s="3">
        <f>TablaDatosEmpresa[[#This Row],[Ingresos]]-TablaDatosEmpresa[[#This Row],[Coste_Vemta]]</f>
        <v>491.39517241379292</v>
      </c>
    </row>
    <row r="1205" spans="1:14" x14ac:dyDescent="0.3">
      <c r="A1205">
        <v>1205</v>
      </c>
      <c r="B1205" s="1">
        <v>44738</v>
      </c>
      <c r="C1205" t="s">
        <v>10</v>
      </c>
      <c r="D1205" t="s">
        <v>29</v>
      </c>
      <c r="E1205" t="s">
        <v>30</v>
      </c>
      <c r="F1205">
        <v>-13</v>
      </c>
      <c r="G1205" s="3">
        <v>0</v>
      </c>
      <c r="H1205" s="3">
        <v>79.459999999999994</v>
      </c>
      <c r="I1205" t="s">
        <v>10</v>
      </c>
      <c r="J1205" t="s">
        <v>35</v>
      </c>
      <c r="K1205" s="3">
        <f>IF(TablaDatosEmpresa[[#This Row],[Tipo_Movimiento]] = "Venta", -TablaDatosEmpresa[[#This Row],[Cantidad]] * TablaDatosEmpresa[[#This Row],[Precio_Venta_Unitario]], 0)</f>
        <v>1032.98</v>
      </c>
      <c r="L1205" s="3">
        <f>AVERAGEIF(TablaDatosEmpresa[Nombre_Producto],TablaDatosEmpresa[[#This Row],[Nombre_Producto]],TablaDatosEmpresa[Costo_Unitario])</f>
        <v>15.49574137931034</v>
      </c>
      <c r="M1205" s="3">
        <f>IF(TablaDatosEmpresa[[#This Row],[Tipo_Movimiento]] = "Venta", -TablaDatosEmpresa[[#This Row],[Cantidad]] * TablaDatosEmpresa[[#This Row],[CosteAdquisicionPromedio]], 0)</f>
        <v>201.44463793103444</v>
      </c>
      <c r="N1205" s="3">
        <f>TablaDatosEmpresa[[#This Row],[Ingresos]]-TablaDatosEmpresa[[#This Row],[Coste_Vemta]]</f>
        <v>831.53536206896558</v>
      </c>
    </row>
    <row r="1206" spans="1:14" x14ac:dyDescent="0.3">
      <c r="A1206">
        <v>1206</v>
      </c>
      <c r="B1206" s="1">
        <v>44738</v>
      </c>
      <c r="C1206" t="s">
        <v>10</v>
      </c>
      <c r="D1206" t="s">
        <v>17</v>
      </c>
      <c r="E1206" t="s">
        <v>42</v>
      </c>
      <c r="F1206">
        <v>-18</v>
      </c>
      <c r="G1206" s="3">
        <v>0</v>
      </c>
      <c r="H1206" s="3">
        <v>904.3</v>
      </c>
      <c r="I1206" t="s">
        <v>10</v>
      </c>
      <c r="J1206" t="s">
        <v>31</v>
      </c>
      <c r="K1206" s="3">
        <f>IF(TablaDatosEmpresa[[#This Row],[Tipo_Movimiento]] = "Venta", -TablaDatosEmpresa[[#This Row],[Cantidad]] * TablaDatosEmpresa[[#This Row],[Precio_Venta_Unitario]], 0)</f>
        <v>16277.4</v>
      </c>
      <c r="L1206" s="3">
        <f>AVERAGEIF(TablaDatosEmpresa[Nombre_Producto],TablaDatosEmpresa[[#This Row],[Nombre_Producto]],TablaDatosEmpresa[Costo_Unitario])</f>
        <v>206.67616747181975</v>
      </c>
      <c r="M1206" s="3">
        <f>IF(TablaDatosEmpresa[[#This Row],[Tipo_Movimiento]] = "Venta", -TablaDatosEmpresa[[#This Row],[Cantidad]] * TablaDatosEmpresa[[#This Row],[CosteAdquisicionPromedio]], 0)</f>
        <v>3720.1710144927556</v>
      </c>
      <c r="N1206" s="3">
        <f>TablaDatosEmpresa[[#This Row],[Ingresos]]-TablaDatosEmpresa[[#This Row],[Coste_Vemta]]</f>
        <v>12557.228985507245</v>
      </c>
    </row>
    <row r="1207" spans="1:14" x14ac:dyDescent="0.3">
      <c r="A1207">
        <v>1207</v>
      </c>
      <c r="B1207" s="1">
        <v>44739</v>
      </c>
      <c r="C1207" t="s">
        <v>16</v>
      </c>
      <c r="D1207" t="s">
        <v>27</v>
      </c>
      <c r="E1207" t="s">
        <v>44</v>
      </c>
      <c r="F1207">
        <v>26</v>
      </c>
      <c r="G1207" s="3">
        <v>251.73</v>
      </c>
      <c r="H1207" s="3">
        <v>0</v>
      </c>
      <c r="I1207" t="s">
        <v>46</v>
      </c>
      <c r="J1207" t="s">
        <v>18</v>
      </c>
      <c r="K1207" s="3">
        <f>IF(TablaDatosEmpresa[[#This Row],[Tipo_Movimiento]] = "Venta", -TablaDatosEmpresa[[#This Row],[Cantidad]] * TablaDatosEmpresa[[#This Row],[Precio_Venta_Unitario]], 0)</f>
        <v>0</v>
      </c>
      <c r="L1207" s="3">
        <f>AVERAGEIF(TablaDatosEmpresa[Nombre_Producto],TablaDatosEmpresa[[#This Row],[Nombre_Producto]],TablaDatosEmpresa[Costo_Unitario])</f>
        <v>111.99406451612904</v>
      </c>
      <c r="M1207" s="3">
        <f>IF(TablaDatosEmpresa[[#This Row],[Tipo_Movimiento]] = "Venta", -TablaDatosEmpresa[[#This Row],[Cantidad]] * TablaDatosEmpresa[[#This Row],[CosteAdquisicionPromedio]], 0)</f>
        <v>0</v>
      </c>
      <c r="N1207" s="3">
        <f>TablaDatosEmpresa[[#This Row],[Ingresos]]-TablaDatosEmpresa[[#This Row],[Coste_Vemta]]</f>
        <v>0</v>
      </c>
    </row>
    <row r="1208" spans="1:14" x14ac:dyDescent="0.3">
      <c r="A1208">
        <v>1208</v>
      </c>
      <c r="B1208" s="1">
        <v>44739</v>
      </c>
      <c r="C1208" t="s">
        <v>24</v>
      </c>
      <c r="D1208" t="s">
        <v>25</v>
      </c>
      <c r="E1208" t="s">
        <v>43</v>
      </c>
      <c r="F1208">
        <v>55</v>
      </c>
      <c r="G1208" s="3">
        <v>45.57</v>
      </c>
      <c r="H1208" s="3">
        <v>0</v>
      </c>
      <c r="I1208" t="s">
        <v>24</v>
      </c>
      <c r="J1208" t="s">
        <v>28</v>
      </c>
      <c r="K1208" s="3">
        <f>IF(TablaDatosEmpresa[[#This Row],[Tipo_Movimiento]] = "Venta", -TablaDatosEmpresa[[#This Row],[Cantidad]] * TablaDatosEmpresa[[#This Row],[Precio_Venta_Unitario]], 0)</f>
        <v>0</v>
      </c>
      <c r="L1208" s="3">
        <f>AVERAGEIF(TablaDatosEmpresa[Nombre_Producto],TablaDatosEmpresa[[#This Row],[Nombre_Producto]],TablaDatosEmpresa[Costo_Unitario])</f>
        <v>18.458651685393257</v>
      </c>
      <c r="M1208" s="3">
        <f>IF(TablaDatosEmpresa[[#This Row],[Tipo_Movimiento]] = "Venta", -TablaDatosEmpresa[[#This Row],[Cantidad]] * TablaDatosEmpresa[[#This Row],[CosteAdquisicionPromedio]], 0)</f>
        <v>0</v>
      </c>
      <c r="N1208" s="3">
        <f>TablaDatosEmpresa[[#This Row],[Ingresos]]-TablaDatosEmpresa[[#This Row],[Coste_Vemta]]</f>
        <v>0</v>
      </c>
    </row>
    <row r="1209" spans="1:14" x14ac:dyDescent="0.3">
      <c r="A1209">
        <v>1209</v>
      </c>
      <c r="B1209" s="1">
        <v>44739</v>
      </c>
      <c r="C1209" t="s">
        <v>16</v>
      </c>
      <c r="D1209" t="s">
        <v>17</v>
      </c>
      <c r="E1209" t="s">
        <v>42</v>
      </c>
      <c r="F1209">
        <v>96</v>
      </c>
      <c r="G1209" s="3">
        <v>442.82</v>
      </c>
      <c r="H1209" s="3">
        <v>0</v>
      </c>
      <c r="I1209" t="s">
        <v>46</v>
      </c>
      <c r="J1209" t="s">
        <v>18</v>
      </c>
      <c r="K1209" s="3">
        <f>IF(TablaDatosEmpresa[[#This Row],[Tipo_Movimiento]] = "Venta", -TablaDatosEmpresa[[#This Row],[Cantidad]] * TablaDatosEmpresa[[#This Row],[Precio_Venta_Unitario]], 0)</f>
        <v>0</v>
      </c>
      <c r="L1209" s="3">
        <f>AVERAGEIF(TablaDatosEmpresa[Nombre_Producto],TablaDatosEmpresa[[#This Row],[Nombre_Producto]],TablaDatosEmpresa[Costo_Unitario])</f>
        <v>206.67616747181975</v>
      </c>
      <c r="M1209" s="3">
        <f>IF(TablaDatosEmpresa[[#This Row],[Tipo_Movimiento]] = "Venta", -TablaDatosEmpresa[[#This Row],[Cantidad]] * TablaDatosEmpresa[[#This Row],[CosteAdquisicionPromedio]], 0)</f>
        <v>0</v>
      </c>
      <c r="N1209" s="3">
        <f>TablaDatosEmpresa[[#This Row],[Ingresos]]-TablaDatosEmpresa[[#This Row],[Coste_Vemta]]</f>
        <v>0</v>
      </c>
    </row>
    <row r="1210" spans="1:14" x14ac:dyDescent="0.3">
      <c r="A1210">
        <v>1210</v>
      </c>
      <c r="B1210" s="1">
        <v>44739</v>
      </c>
      <c r="C1210" t="s">
        <v>16</v>
      </c>
      <c r="D1210" t="s">
        <v>27</v>
      </c>
      <c r="E1210" t="s">
        <v>44</v>
      </c>
      <c r="F1210">
        <v>96</v>
      </c>
      <c r="G1210" s="3">
        <v>253.1</v>
      </c>
      <c r="H1210" s="3">
        <v>0</v>
      </c>
      <c r="I1210" t="s">
        <v>46</v>
      </c>
      <c r="J1210" t="s">
        <v>18</v>
      </c>
      <c r="K1210" s="3">
        <f>IF(TablaDatosEmpresa[[#This Row],[Tipo_Movimiento]] = "Venta", -TablaDatosEmpresa[[#This Row],[Cantidad]] * TablaDatosEmpresa[[#This Row],[Precio_Venta_Unitario]], 0)</f>
        <v>0</v>
      </c>
      <c r="L1210" s="3">
        <f>AVERAGEIF(TablaDatosEmpresa[Nombre_Producto],TablaDatosEmpresa[[#This Row],[Nombre_Producto]],TablaDatosEmpresa[Costo_Unitario])</f>
        <v>111.99406451612904</v>
      </c>
      <c r="M1210" s="3">
        <f>IF(TablaDatosEmpresa[[#This Row],[Tipo_Movimiento]] = "Venta", -TablaDatosEmpresa[[#This Row],[Cantidad]] * TablaDatosEmpresa[[#This Row],[CosteAdquisicionPromedio]], 0)</f>
        <v>0</v>
      </c>
      <c r="N1210" s="3">
        <f>TablaDatosEmpresa[[#This Row],[Ingresos]]-TablaDatosEmpresa[[#This Row],[Coste_Vemta]]</f>
        <v>0</v>
      </c>
    </row>
    <row r="1211" spans="1:14" x14ac:dyDescent="0.3">
      <c r="A1211">
        <v>1211</v>
      </c>
      <c r="B1211" s="1">
        <v>44739</v>
      </c>
      <c r="C1211" t="s">
        <v>10</v>
      </c>
      <c r="D1211" t="s">
        <v>14</v>
      </c>
      <c r="E1211" t="s">
        <v>41</v>
      </c>
      <c r="F1211">
        <v>-12</v>
      </c>
      <c r="G1211" s="3">
        <v>0</v>
      </c>
      <c r="H1211" s="3">
        <v>159.36000000000001</v>
      </c>
      <c r="I1211" t="s">
        <v>10</v>
      </c>
      <c r="J1211" t="s">
        <v>15</v>
      </c>
      <c r="K1211" s="3">
        <f>IF(TablaDatosEmpresa[[#This Row],[Tipo_Movimiento]] = "Venta", -TablaDatosEmpresa[[#This Row],[Cantidad]] * TablaDatosEmpresa[[#This Row],[Precio_Venta_Unitario]], 0)</f>
        <v>1912.3200000000002</v>
      </c>
      <c r="L1211" s="3">
        <f>AVERAGEIF(TablaDatosEmpresa[Nombre_Producto],TablaDatosEmpresa[[#This Row],[Nombre_Producto]],TablaDatosEmpresa[Costo_Unitario])</f>
        <v>38.917210440456756</v>
      </c>
      <c r="M1211" s="3">
        <f>IF(TablaDatosEmpresa[[#This Row],[Tipo_Movimiento]] = "Venta", -TablaDatosEmpresa[[#This Row],[Cantidad]] * TablaDatosEmpresa[[#This Row],[CosteAdquisicionPromedio]], 0)</f>
        <v>467.00652528548108</v>
      </c>
      <c r="N1211" s="3">
        <f>TablaDatosEmpresa[[#This Row],[Ingresos]]-TablaDatosEmpresa[[#This Row],[Coste_Vemta]]</f>
        <v>1445.3134747145191</v>
      </c>
    </row>
    <row r="1212" spans="1:14" x14ac:dyDescent="0.3">
      <c r="A1212">
        <v>1212</v>
      </c>
      <c r="B1212" s="1">
        <v>44739</v>
      </c>
      <c r="C1212" t="s">
        <v>24</v>
      </c>
      <c r="D1212" t="s">
        <v>32</v>
      </c>
      <c r="E1212" t="s">
        <v>33</v>
      </c>
      <c r="F1212">
        <v>249</v>
      </c>
      <c r="G1212" s="3">
        <v>120.27</v>
      </c>
      <c r="H1212" s="3">
        <v>0</v>
      </c>
      <c r="I1212" t="s">
        <v>24</v>
      </c>
      <c r="J1212" t="s">
        <v>36</v>
      </c>
      <c r="K1212" s="3">
        <f>IF(TablaDatosEmpresa[[#This Row],[Tipo_Movimiento]] = "Venta", -TablaDatosEmpresa[[#This Row],[Cantidad]] * TablaDatosEmpresa[[#This Row],[Precio_Venta_Unitario]], 0)</f>
        <v>0</v>
      </c>
      <c r="L1212" s="3">
        <f>AVERAGEIF(TablaDatosEmpresa[Nombre_Producto],TablaDatosEmpresa[[#This Row],[Nombre_Producto]],TablaDatosEmpresa[Costo_Unitario])</f>
        <v>54.214840425531932</v>
      </c>
      <c r="M1212" s="3">
        <f>IF(TablaDatosEmpresa[[#This Row],[Tipo_Movimiento]] = "Venta", -TablaDatosEmpresa[[#This Row],[Cantidad]] * TablaDatosEmpresa[[#This Row],[CosteAdquisicionPromedio]], 0)</f>
        <v>0</v>
      </c>
      <c r="N1212" s="3">
        <f>TablaDatosEmpresa[[#This Row],[Ingresos]]-TablaDatosEmpresa[[#This Row],[Coste_Vemta]]</f>
        <v>0</v>
      </c>
    </row>
    <row r="1213" spans="1:14" x14ac:dyDescent="0.3">
      <c r="A1213">
        <v>1213</v>
      </c>
      <c r="B1213" s="1">
        <v>44739</v>
      </c>
      <c r="C1213" t="s">
        <v>10</v>
      </c>
      <c r="D1213" t="s">
        <v>21</v>
      </c>
      <c r="E1213" t="s">
        <v>22</v>
      </c>
      <c r="F1213">
        <v>-16</v>
      </c>
      <c r="G1213" s="3">
        <v>0</v>
      </c>
      <c r="H1213" s="3">
        <v>60.59</v>
      </c>
      <c r="I1213" t="s">
        <v>10</v>
      </c>
      <c r="J1213" t="s">
        <v>15</v>
      </c>
      <c r="K1213" s="3">
        <f>IF(TablaDatosEmpresa[[#This Row],[Tipo_Movimiento]] = "Venta", -TablaDatosEmpresa[[#This Row],[Cantidad]] * TablaDatosEmpresa[[#This Row],[Precio_Venta_Unitario]], 0)</f>
        <v>969.44</v>
      </c>
      <c r="L1213" s="3">
        <f>AVERAGEIF(TablaDatosEmpresa[Nombre_Producto],TablaDatosEmpresa[[#This Row],[Nombre_Producto]],TablaDatosEmpresa[Costo_Unitario])</f>
        <v>10.520482758620702</v>
      </c>
      <c r="M1213" s="3">
        <f>IF(TablaDatosEmpresa[[#This Row],[Tipo_Movimiento]] = "Venta", -TablaDatosEmpresa[[#This Row],[Cantidad]] * TablaDatosEmpresa[[#This Row],[CosteAdquisicionPromedio]], 0)</f>
        <v>168.32772413793123</v>
      </c>
      <c r="N1213" s="3">
        <f>TablaDatosEmpresa[[#This Row],[Ingresos]]-TablaDatosEmpresa[[#This Row],[Coste_Vemta]]</f>
        <v>801.11227586206883</v>
      </c>
    </row>
    <row r="1214" spans="1:14" x14ac:dyDescent="0.3">
      <c r="A1214">
        <v>1214</v>
      </c>
      <c r="B1214" s="1">
        <v>44740</v>
      </c>
      <c r="C1214" t="s">
        <v>16</v>
      </c>
      <c r="D1214" t="s">
        <v>27</v>
      </c>
      <c r="E1214" t="s">
        <v>44</v>
      </c>
      <c r="F1214">
        <v>40</v>
      </c>
      <c r="G1214" s="3">
        <v>247.35</v>
      </c>
      <c r="H1214" s="3">
        <v>0</v>
      </c>
      <c r="I1214" t="s">
        <v>46</v>
      </c>
      <c r="J1214" t="s">
        <v>18</v>
      </c>
      <c r="K1214" s="3">
        <f>IF(TablaDatosEmpresa[[#This Row],[Tipo_Movimiento]] = "Venta", -TablaDatosEmpresa[[#This Row],[Cantidad]] * TablaDatosEmpresa[[#This Row],[Precio_Venta_Unitario]], 0)</f>
        <v>0</v>
      </c>
      <c r="L1214" s="3">
        <f>AVERAGEIF(TablaDatosEmpresa[Nombre_Producto],TablaDatosEmpresa[[#This Row],[Nombre_Producto]],TablaDatosEmpresa[Costo_Unitario])</f>
        <v>111.99406451612904</v>
      </c>
      <c r="M1214" s="3">
        <f>IF(TablaDatosEmpresa[[#This Row],[Tipo_Movimiento]] = "Venta", -TablaDatosEmpresa[[#This Row],[Cantidad]] * TablaDatosEmpresa[[#This Row],[CosteAdquisicionPromedio]], 0)</f>
        <v>0</v>
      </c>
      <c r="N1214" s="3">
        <f>TablaDatosEmpresa[[#This Row],[Ingresos]]-TablaDatosEmpresa[[#This Row],[Coste_Vemta]]</f>
        <v>0</v>
      </c>
    </row>
    <row r="1215" spans="1:14" x14ac:dyDescent="0.3">
      <c r="A1215">
        <v>1215</v>
      </c>
      <c r="B1215" s="1">
        <v>44740</v>
      </c>
      <c r="C1215" t="s">
        <v>10</v>
      </c>
      <c r="D1215" t="s">
        <v>34</v>
      </c>
      <c r="E1215" t="s">
        <v>45</v>
      </c>
      <c r="F1215">
        <v>-13</v>
      </c>
      <c r="G1215" s="3">
        <v>0</v>
      </c>
      <c r="H1215" s="3">
        <v>350.68</v>
      </c>
      <c r="I1215" t="s">
        <v>10</v>
      </c>
      <c r="J1215" t="s">
        <v>23</v>
      </c>
      <c r="K1215" s="3">
        <f>IF(TablaDatosEmpresa[[#This Row],[Tipo_Movimiento]] = "Venta", -TablaDatosEmpresa[[#This Row],[Cantidad]] * TablaDatosEmpresa[[#This Row],[Precio_Venta_Unitario]], 0)</f>
        <v>4558.84</v>
      </c>
      <c r="L1215" s="3">
        <f>AVERAGEIF(TablaDatosEmpresa[Nombre_Producto],TablaDatosEmpresa[[#This Row],[Nombre_Producto]],TablaDatosEmpresa[Costo_Unitario])</f>
        <v>81.910562499999997</v>
      </c>
      <c r="M1215" s="3">
        <f>IF(TablaDatosEmpresa[[#This Row],[Tipo_Movimiento]] = "Venta", -TablaDatosEmpresa[[#This Row],[Cantidad]] * TablaDatosEmpresa[[#This Row],[CosteAdquisicionPromedio]], 0)</f>
        <v>1064.8373125000001</v>
      </c>
      <c r="N1215" s="3">
        <f>TablaDatosEmpresa[[#This Row],[Ingresos]]-TablaDatosEmpresa[[#This Row],[Coste_Vemta]]</f>
        <v>3494.0026875000003</v>
      </c>
    </row>
    <row r="1216" spans="1:14" x14ac:dyDescent="0.3">
      <c r="A1216">
        <v>1216</v>
      </c>
      <c r="B1216" s="1">
        <v>44740</v>
      </c>
      <c r="C1216" t="s">
        <v>10</v>
      </c>
      <c r="D1216" t="s">
        <v>25</v>
      </c>
      <c r="E1216" t="s">
        <v>43</v>
      </c>
      <c r="F1216">
        <v>-34</v>
      </c>
      <c r="G1216" s="3">
        <v>0</v>
      </c>
      <c r="H1216" s="3">
        <v>95.63</v>
      </c>
      <c r="I1216" t="s">
        <v>10</v>
      </c>
      <c r="J1216" t="s">
        <v>13</v>
      </c>
      <c r="K1216" s="3">
        <f>IF(TablaDatosEmpresa[[#This Row],[Tipo_Movimiento]] = "Venta", -TablaDatosEmpresa[[#This Row],[Cantidad]] * TablaDatosEmpresa[[#This Row],[Precio_Venta_Unitario]], 0)</f>
        <v>3251.42</v>
      </c>
      <c r="L1216" s="3">
        <f>AVERAGEIF(TablaDatosEmpresa[Nombre_Producto],TablaDatosEmpresa[[#This Row],[Nombre_Producto]],TablaDatosEmpresa[Costo_Unitario])</f>
        <v>18.458651685393257</v>
      </c>
      <c r="M1216" s="3">
        <f>IF(TablaDatosEmpresa[[#This Row],[Tipo_Movimiento]] = "Venta", -TablaDatosEmpresa[[#This Row],[Cantidad]] * TablaDatosEmpresa[[#This Row],[CosteAdquisicionPromedio]], 0)</f>
        <v>627.59415730337071</v>
      </c>
      <c r="N1216" s="3">
        <f>TablaDatosEmpresa[[#This Row],[Ingresos]]-TablaDatosEmpresa[[#This Row],[Coste_Vemta]]</f>
        <v>2623.8258426966295</v>
      </c>
    </row>
    <row r="1217" spans="1:14" x14ac:dyDescent="0.3">
      <c r="A1217">
        <v>1217</v>
      </c>
      <c r="B1217" s="1">
        <v>44740</v>
      </c>
      <c r="C1217" t="s">
        <v>16</v>
      </c>
      <c r="D1217" t="s">
        <v>27</v>
      </c>
      <c r="E1217" t="s">
        <v>44</v>
      </c>
      <c r="F1217">
        <v>58</v>
      </c>
      <c r="G1217" s="3">
        <v>254.35</v>
      </c>
      <c r="H1217" s="3">
        <v>0</v>
      </c>
      <c r="I1217" t="s">
        <v>46</v>
      </c>
      <c r="J1217" t="s">
        <v>18</v>
      </c>
      <c r="K1217" s="3">
        <f>IF(TablaDatosEmpresa[[#This Row],[Tipo_Movimiento]] = "Venta", -TablaDatosEmpresa[[#This Row],[Cantidad]] * TablaDatosEmpresa[[#This Row],[Precio_Venta_Unitario]], 0)</f>
        <v>0</v>
      </c>
      <c r="L1217" s="3">
        <f>AVERAGEIF(TablaDatosEmpresa[Nombre_Producto],TablaDatosEmpresa[[#This Row],[Nombre_Producto]],TablaDatosEmpresa[Costo_Unitario])</f>
        <v>111.99406451612904</v>
      </c>
      <c r="M1217" s="3">
        <f>IF(TablaDatosEmpresa[[#This Row],[Tipo_Movimiento]] = "Venta", -TablaDatosEmpresa[[#This Row],[Cantidad]] * TablaDatosEmpresa[[#This Row],[CosteAdquisicionPromedio]], 0)</f>
        <v>0</v>
      </c>
      <c r="N1217" s="3">
        <f>TablaDatosEmpresa[[#This Row],[Ingresos]]-TablaDatosEmpresa[[#This Row],[Coste_Vemta]]</f>
        <v>0</v>
      </c>
    </row>
    <row r="1218" spans="1:14" x14ac:dyDescent="0.3">
      <c r="A1218">
        <v>1218</v>
      </c>
      <c r="B1218" s="1">
        <v>44740</v>
      </c>
      <c r="C1218" t="s">
        <v>24</v>
      </c>
      <c r="D1218" t="s">
        <v>11</v>
      </c>
      <c r="E1218" t="s">
        <v>12</v>
      </c>
      <c r="F1218">
        <v>151</v>
      </c>
      <c r="G1218" s="3">
        <v>65.739999999999995</v>
      </c>
      <c r="H1218" s="3">
        <v>0</v>
      </c>
      <c r="I1218" t="s">
        <v>24</v>
      </c>
      <c r="J1218" t="s">
        <v>28</v>
      </c>
      <c r="K1218" s="3">
        <f>IF(TablaDatosEmpresa[[#This Row],[Tipo_Movimiento]] = "Venta", -TablaDatosEmpresa[[#This Row],[Cantidad]] * TablaDatosEmpresa[[#This Row],[Precio_Venta_Unitario]], 0)</f>
        <v>0</v>
      </c>
      <c r="L1218" s="3">
        <f>AVERAGEIF(TablaDatosEmpresa[Nombre_Producto],TablaDatosEmpresa[[#This Row],[Nombre_Producto]],TablaDatosEmpresa[Costo_Unitario])</f>
        <v>28.701865793780652</v>
      </c>
      <c r="M1218" s="3">
        <f>IF(TablaDatosEmpresa[[#This Row],[Tipo_Movimiento]] = "Venta", -TablaDatosEmpresa[[#This Row],[Cantidad]] * TablaDatosEmpresa[[#This Row],[CosteAdquisicionPromedio]], 0)</f>
        <v>0</v>
      </c>
      <c r="N1218" s="3">
        <f>TablaDatosEmpresa[[#This Row],[Ingresos]]-TablaDatosEmpresa[[#This Row],[Coste_Vemta]]</f>
        <v>0</v>
      </c>
    </row>
    <row r="1219" spans="1:14" x14ac:dyDescent="0.3">
      <c r="A1219">
        <v>1219</v>
      </c>
      <c r="B1219" s="1">
        <v>44740</v>
      </c>
      <c r="C1219" t="s">
        <v>24</v>
      </c>
      <c r="D1219" t="s">
        <v>32</v>
      </c>
      <c r="E1219" t="s">
        <v>33</v>
      </c>
      <c r="F1219">
        <v>230</v>
      </c>
      <c r="G1219" s="3">
        <v>121.41</v>
      </c>
      <c r="H1219" s="3">
        <v>0</v>
      </c>
      <c r="I1219" t="s">
        <v>24</v>
      </c>
      <c r="J1219" t="s">
        <v>36</v>
      </c>
      <c r="K1219" s="3">
        <f>IF(TablaDatosEmpresa[[#This Row],[Tipo_Movimiento]] = "Venta", -TablaDatosEmpresa[[#This Row],[Cantidad]] * TablaDatosEmpresa[[#This Row],[Precio_Venta_Unitario]], 0)</f>
        <v>0</v>
      </c>
      <c r="L1219" s="3">
        <f>AVERAGEIF(TablaDatosEmpresa[Nombre_Producto],TablaDatosEmpresa[[#This Row],[Nombre_Producto]],TablaDatosEmpresa[Costo_Unitario])</f>
        <v>54.214840425531932</v>
      </c>
      <c r="M1219" s="3">
        <f>IF(TablaDatosEmpresa[[#This Row],[Tipo_Movimiento]] = "Venta", -TablaDatosEmpresa[[#This Row],[Cantidad]] * TablaDatosEmpresa[[#This Row],[CosteAdquisicionPromedio]], 0)</f>
        <v>0</v>
      </c>
      <c r="N1219" s="3">
        <f>TablaDatosEmpresa[[#This Row],[Ingresos]]-TablaDatosEmpresa[[#This Row],[Coste_Vemta]]</f>
        <v>0</v>
      </c>
    </row>
    <row r="1220" spans="1:14" x14ac:dyDescent="0.3">
      <c r="A1220">
        <v>1220</v>
      </c>
      <c r="B1220" s="1">
        <v>44741</v>
      </c>
      <c r="C1220" t="s">
        <v>24</v>
      </c>
      <c r="D1220" t="s">
        <v>11</v>
      </c>
      <c r="E1220" t="s">
        <v>12</v>
      </c>
      <c r="F1220">
        <v>203</v>
      </c>
      <c r="G1220" s="3">
        <v>64.62</v>
      </c>
      <c r="H1220" s="3">
        <v>0</v>
      </c>
      <c r="I1220" t="s">
        <v>24</v>
      </c>
      <c r="J1220" t="s">
        <v>36</v>
      </c>
      <c r="K1220" s="3">
        <f>IF(TablaDatosEmpresa[[#This Row],[Tipo_Movimiento]] = "Venta", -TablaDatosEmpresa[[#This Row],[Cantidad]] * TablaDatosEmpresa[[#This Row],[Precio_Venta_Unitario]], 0)</f>
        <v>0</v>
      </c>
      <c r="L1220" s="3">
        <f>AVERAGEIF(TablaDatosEmpresa[Nombre_Producto],TablaDatosEmpresa[[#This Row],[Nombre_Producto]],TablaDatosEmpresa[Costo_Unitario])</f>
        <v>28.701865793780652</v>
      </c>
      <c r="M1220" s="3">
        <f>IF(TablaDatosEmpresa[[#This Row],[Tipo_Movimiento]] = "Venta", -TablaDatosEmpresa[[#This Row],[Cantidad]] * TablaDatosEmpresa[[#This Row],[CosteAdquisicionPromedio]], 0)</f>
        <v>0</v>
      </c>
      <c r="N1220" s="3">
        <f>TablaDatosEmpresa[[#This Row],[Ingresos]]-TablaDatosEmpresa[[#This Row],[Coste_Vemta]]</f>
        <v>0</v>
      </c>
    </row>
    <row r="1221" spans="1:14" x14ac:dyDescent="0.3">
      <c r="A1221">
        <v>1221</v>
      </c>
      <c r="B1221" s="1">
        <v>44741</v>
      </c>
      <c r="C1221" t="s">
        <v>24</v>
      </c>
      <c r="D1221" t="s">
        <v>25</v>
      </c>
      <c r="E1221" t="s">
        <v>43</v>
      </c>
      <c r="F1221">
        <v>53</v>
      </c>
      <c r="G1221" s="3">
        <v>44.67</v>
      </c>
      <c r="H1221" s="3">
        <v>0</v>
      </c>
      <c r="I1221" t="s">
        <v>24</v>
      </c>
      <c r="J1221" t="s">
        <v>36</v>
      </c>
      <c r="K1221" s="3">
        <f>IF(TablaDatosEmpresa[[#This Row],[Tipo_Movimiento]] = "Venta", -TablaDatosEmpresa[[#This Row],[Cantidad]] * TablaDatosEmpresa[[#This Row],[Precio_Venta_Unitario]], 0)</f>
        <v>0</v>
      </c>
      <c r="L1221" s="3">
        <f>AVERAGEIF(TablaDatosEmpresa[Nombre_Producto],TablaDatosEmpresa[[#This Row],[Nombre_Producto]],TablaDatosEmpresa[Costo_Unitario])</f>
        <v>18.458651685393257</v>
      </c>
      <c r="M1221" s="3">
        <f>IF(TablaDatosEmpresa[[#This Row],[Tipo_Movimiento]] = "Venta", -TablaDatosEmpresa[[#This Row],[Cantidad]] * TablaDatosEmpresa[[#This Row],[CosteAdquisicionPromedio]], 0)</f>
        <v>0</v>
      </c>
      <c r="N1221" s="3">
        <f>TablaDatosEmpresa[[#This Row],[Ingresos]]-TablaDatosEmpresa[[#This Row],[Coste_Vemta]]</f>
        <v>0</v>
      </c>
    </row>
    <row r="1222" spans="1:14" x14ac:dyDescent="0.3">
      <c r="A1222">
        <v>1222</v>
      </c>
      <c r="B1222" s="1">
        <v>44741</v>
      </c>
      <c r="C1222" t="s">
        <v>16</v>
      </c>
      <c r="D1222" t="s">
        <v>27</v>
      </c>
      <c r="E1222" t="s">
        <v>44</v>
      </c>
      <c r="F1222">
        <v>24</v>
      </c>
      <c r="G1222" s="3">
        <v>249.67</v>
      </c>
      <c r="H1222" s="3">
        <v>0</v>
      </c>
      <c r="I1222" t="s">
        <v>46</v>
      </c>
      <c r="J1222" t="s">
        <v>18</v>
      </c>
      <c r="K1222" s="3">
        <f>IF(TablaDatosEmpresa[[#This Row],[Tipo_Movimiento]] = "Venta", -TablaDatosEmpresa[[#This Row],[Cantidad]] * TablaDatosEmpresa[[#This Row],[Precio_Venta_Unitario]], 0)</f>
        <v>0</v>
      </c>
      <c r="L1222" s="3">
        <f>AVERAGEIF(TablaDatosEmpresa[Nombre_Producto],TablaDatosEmpresa[[#This Row],[Nombre_Producto]],TablaDatosEmpresa[Costo_Unitario])</f>
        <v>111.99406451612904</v>
      </c>
      <c r="M1222" s="3">
        <f>IF(TablaDatosEmpresa[[#This Row],[Tipo_Movimiento]] = "Venta", -TablaDatosEmpresa[[#This Row],[Cantidad]] * TablaDatosEmpresa[[#This Row],[CosteAdquisicionPromedio]], 0)</f>
        <v>0</v>
      </c>
      <c r="N1222" s="3">
        <f>TablaDatosEmpresa[[#This Row],[Ingresos]]-TablaDatosEmpresa[[#This Row],[Coste_Vemta]]</f>
        <v>0</v>
      </c>
    </row>
    <row r="1223" spans="1:14" x14ac:dyDescent="0.3">
      <c r="A1223">
        <v>1223</v>
      </c>
      <c r="B1223" s="1">
        <v>44741</v>
      </c>
      <c r="C1223" t="s">
        <v>24</v>
      </c>
      <c r="D1223" t="s">
        <v>21</v>
      </c>
      <c r="E1223" t="s">
        <v>22</v>
      </c>
      <c r="F1223">
        <v>158</v>
      </c>
      <c r="G1223" s="3">
        <v>24.52</v>
      </c>
      <c r="H1223" s="3">
        <v>0</v>
      </c>
      <c r="I1223" t="s">
        <v>24</v>
      </c>
      <c r="J1223" t="s">
        <v>26</v>
      </c>
      <c r="K1223" s="3">
        <f>IF(TablaDatosEmpresa[[#This Row],[Tipo_Movimiento]] = "Venta", -TablaDatosEmpresa[[#This Row],[Cantidad]] * TablaDatosEmpresa[[#This Row],[Precio_Venta_Unitario]], 0)</f>
        <v>0</v>
      </c>
      <c r="L1223" s="3">
        <f>AVERAGEIF(TablaDatosEmpresa[Nombre_Producto],TablaDatosEmpresa[[#This Row],[Nombre_Producto]],TablaDatosEmpresa[Costo_Unitario])</f>
        <v>10.520482758620702</v>
      </c>
      <c r="M1223" s="3">
        <f>IF(TablaDatosEmpresa[[#This Row],[Tipo_Movimiento]] = "Venta", -TablaDatosEmpresa[[#This Row],[Cantidad]] * TablaDatosEmpresa[[#This Row],[CosteAdquisicionPromedio]], 0)</f>
        <v>0</v>
      </c>
      <c r="N1223" s="3">
        <f>TablaDatosEmpresa[[#This Row],[Ingresos]]-TablaDatosEmpresa[[#This Row],[Coste_Vemta]]</f>
        <v>0</v>
      </c>
    </row>
    <row r="1224" spans="1:14" x14ac:dyDescent="0.3">
      <c r="A1224">
        <v>1224</v>
      </c>
      <c r="B1224" s="1">
        <v>44741</v>
      </c>
      <c r="C1224" t="s">
        <v>24</v>
      </c>
      <c r="D1224" t="s">
        <v>32</v>
      </c>
      <c r="E1224" t="s">
        <v>33</v>
      </c>
      <c r="F1224">
        <v>77</v>
      </c>
      <c r="G1224" s="3">
        <v>122.08</v>
      </c>
      <c r="H1224" s="3">
        <v>0</v>
      </c>
      <c r="I1224" t="s">
        <v>24</v>
      </c>
      <c r="J1224" t="s">
        <v>26</v>
      </c>
      <c r="K1224" s="3">
        <f>IF(TablaDatosEmpresa[[#This Row],[Tipo_Movimiento]] = "Venta", -TablaDatosEmpresa[[#This Row],[Cantidad]] * TablaDatosEmpresa[[#This Row],[Precio_Venta_Unitario]], 0)</f>
        <v>0</v>
      </c>
      <c r="L1224" s="3">
        <f>AVERAGEIF(TablaDatosEmpresa[Nombre_Producto],TablaDatosEmpresa[[#This Row],[Nombre_Producto]],TablaDatosEmpresa[Costo_Unitario])</f>
        <v>54.214840425531932</v>
      </c>
      <c r="M1224" s="3">
        <f>IF(TablaDatosEmpresa[[#This Row],[Tipo_Movimiento]] = "Venta", -TablaDatosEmpresa[[#This Row],[Cantidad]] * TablaDatosEmpresa[[#This Row],[CosteAdquisicionPromedio]], 0)</f>
        <v>0</v>
      </c>
      <c r="N1224" s="3">
        <f>TablaDatosEmpresa[[#This Row],[Ingresos]]-TablaDatosEmpresa[[#This Row],[Coste_Vemta]]</f>
        <v>0</v>
      </c>
    </row>
    <row r="1225" spans="1:14" x14ac:dyDescent="0.3">
      <c r="A1225">
        <v>1225</v>
      </c>
      <c r="B1225" s="1">
        <v>44741</v>
      </c>
      <c r="C1225" t="s">
        <v>10</v>
      </c>
      <c r="D1225" t="s">
        <v>27</v>
      </c>
      <c r="E1225" t="s">
        <v>44</v>
      </c>
      <c r="F1225">
        <v>-17</v>
      </c>
      <c r="G1225" s="3">
        <v>0</v>
      </c>
      <c r="H1225" s="3">
        <v>496.45</v>
      </c>
      <c r="I1225" t="s">
        <v>10</v>
      </c>
      <c r="J1225" t="s">
        <v>31</v>
      </c>
      <c r="K1225" s="3">
        <f>IF(TablaDatosEmpresa[[#This Row],[Tipo_Movimiento]] = "Venta", -TablaDatosEmpresa[[#This Row],[Cantidad]] * TablaDatosEmpresa[[#This Row],[Precio_Venta_Unitario]], 0)</f>
        <v>8439.65</v>
      </c>
      <c r="L1225" s="3">
        <f>AVERAGEIF(TablaDatosEmpresa[Nombre_Producto],TablaDatosEmpresa[[#This Row],[Nombre_Producto]],TablaDatosEmpresa[Costo_Unitario])</f>
        <v>111.99406451612904</v>
      </c>
      <c r="M1225" s="3">
        <f>IF(TablaDatosEmpresa[[#This Row],[Tipo_Movimiento]] = "Venta", -TablaDatosEmpresa[[#This Row],[Cantidad]] * TablaDatosEmpresa[[#This Row],[CosteAdquisicionPromedio]], 0)</f>
        <v>1903.8990967741938</v>
      </c>
      <c r="N1225" s="3">
        <f>TablaDatosEmpresa[[#This Row],[Ingresos]]-TablaDatosEmpresa[[#This Row],[Coste_Vemta]]</f>
        <v>6535.7509032258058</v>
      </c>
    </row>
    <row r="1226" spans="1:14" x14ac:dyDescent="0.3">
      <c r="A1226">
        <v>1226</v>
      </c>
      <c r="B1226" s="1">
        <v>44741</v>
      </c>
      <c r="C1226" t="s">
        <v>10</v>
      </c>
      <c r="D1226" t="s">
        <v>14</v>
      </c>
      <c r="E1226" t="s">
        <v>41</v>
      </c>
      <c r="F1226">
        <v>-8</v>
      </c>
      <c r="G1226" s="3">
        <v>0</v>
      </c>
      <c r="H1226" s="3">
        <v>159.66999999999999</v>
      </c>
      <c r="I1226" t="s">
        <v>10</v>
      </c>
      <c r="J1226" t="s">
        <v>23</v>
      </c>
      <c r="K1226" s="3">
        <f>IF(TablaDatosEmpresa[[#This Row],[Tipo_Movimiento]] = "Venta", -TablaDatosEmpresa[[#This Row],[Cantidad]] * TablaDatosEmpresa[[#This Row],[Precio_Venta_Unitario]], 0)</f>
        <v>1277.3599999999999</v>
      </c>
      <c r="L1226" s="3">
        <f>AVERAGEIF(TablaDatosEmpresa[Nombre_Producto],TablaDatosEmpresa[[#This Row],[Nombre_Producto]],TablaDatosEmpresa[Costo_Unitario])</f>
        <v>38.917210440456756</v>
      </c>
      <c r="M1226" s="3">
        <f>IF(TablaDatosEmpresa[[#This Row],[Tipo_Movimiento]] = "Venta", -TablaDatosEmpresa[[#This Row],[Cantidad]] * TablaDatosEmpresa[[#This Row],[CosteAdquisicionPromedio]], 0)</f>
        <v>311.33768352365405</v>
      </c>
      <c r="N1226" s="3">
        <f>TablaDatosEmpresa[[#This Row],[Ingresos]]-TablaDatosEmpresa[[#This Row],[Coste_Vemta]]</f>
        <v>966.02231647634585</v>
      </c>
    </row>
    <row r="1227" spans="1:14" x14ac:dyDescent="0.3">
      <c r="A1227">
        <v>1227</v>
      </c>
      <c r="B1227" s="1">
        <v>44742</v>
      </c>
      <c r="C1227" t="s">
        <v>24</v>
      </c>
      <c r="D1227" t="s">
        <v>34</v>
      </c>
      <c r="E1227" t="s">
        <v>45</v>
      </c>
      <c r="F1227">
        <v>154</v>
      </c>
      <c r="G1227" s="3">
        <v>180.85</v>
      </c>
      <c r="H1227" s="3">
        <v>0</v>
      </c>
      <c r="I1227" t="s">
        <v>24</v>
      </c>
      <c r="J1227" t="s">
        <v>26</v>
      </c>
      <c r="K1227" s="3">
        <f>IF(TablaDatosEmpresa[[#This Row],[Tipo_Movimiento]] = "Venta", -TablaDatosEmpresa[[#This Row],[Cantidad]] * TablaDatosEmpresa[[#This Row],[Precio_Venta_Unitario]], 0)</f>
        <v>0</v>
      </c>
      <c r="L1227" s="3">
        <f>AVERAGEIF(TablaDatosEmpresa[Nombre_Producto],TablaDatosEmpresa[[#This Row],[Nombre_Producto]],TablaDatosEmpresa[Costo_Unitario])</f>
        <v>81.910562499999997</v>
      </c>
      <c r="M1227" s="3">
        <f>IF(TablaDatosEmpresa[[#This Row],[Tipo_Movimiento]] = "Venta", -TablaDatosEmpresa[[#This Row],[Cantidad]] * TablaDatosEmpresa[[#This Row],[CosteAdquisicionPromedio]], 0)</f>
        <v>0</v>
      </c>
      <c r="N1227" s="3">
        <f>TablaDatosEmpresa[[#This Row],[Ingresos]]-TablaDatosEmpresa[[#This Row],[Coste_Vemta]]</f>
        <v>0</v>
      </c>
    </row>
    <row r="1228" spans="1:14" x14ac:dyDescent="0.3">
      <c r="A1228">
        <v>1228</v>
      </c>
      <c r="B1228" s="1">
        <v>44742</v>
      </c>
      <c r="C1228" t="s">
        <v>24</v>
      </c>
      <c r="D1228" t="s">
        <v>32</v>
      </c>
      <c r="E1228" t="s">
        <v>33</v>
      </c>
      <c r="F1228">
        <v>286</v>
      </c>
      <c r="G1228" s="3">
        <v>117.83</v>
      </c>
      <c r="H1228" s="3">
        <v>0</v>
      </c>
      <c r="I1228" t="s">
        <v>24</v>
      </c>
      <c r="J1228" t="s">
        <v>36</v>
      </c>
      <c r="K1228" s="3">
        <f>IF(TablaDatosEmpresa[[#This Row],[Tipo_Movimiento]] = "Venta", -TablaDatosEmpresa[[#This Row],[Cantidad]] * TablaDatosEmpresa[[#This Row],[Precio_Venta_Unitario]], 0)</f>
        <v>0</v>
      </c>
      <c r="L1228" s="3">
        <f>AVERAGEIF(TablaDatosEmpresa[Nombre_Producto],TablaDatosEmpresa[[#This Row],[Nombre_Producto]],TablaDatosEmpresa[Costo_Unitario])</f>
        <v>54.214840425531932</v>
      </c>
      <c r="M1228" s="3">
        <f>IF(TablaDatosEmpresa[[#This Row],[Tipo_Movimiento]] = "Venta", -TablaDatosEmpresa[[#This Row],[Cantidad]] * TablaDatosEmpresa[[#This Row],[CosteAdquisicionPromedio]], 0)</f>
        <v>0</v>
      </c>
      <c r="N1228" s="3">
        <f>TablaDatosEmpresa[[#This Row],[Ingresos]]-TablaDatosEmpresa[[#This Row],[Coste_Vemta]]</f>
        <v>0</v>
      </c>
    </row>
    <row r="1229" spans="1:14" x14ac:dyDescent="0.3">
      <c r="A1229">
        <v>1229</v>
      </c>
      <c r="B1229" s="1">
        <v>44742</v>
      </c>
      <c r="C1229" t="s">
        <v>24</v>
      </c>
      <c r="D1229" t="s">
        <v>14</v>
      </c>
      <c r="E1229" t="s">
        <v>41</v>
      </c>
      <c r="F1229">
        <v>224</v>
      </c>
      <c r="G1229" s="3">
        <v>85.9</v>
      </c>
      <c r="H1229" s="3">
        <v>0</v>
      </c>
      <c r="I1229" t="s">
        <v>24</v>
      </c>
      <c r="J1229" t="s">
        <v>26</v>
      </c>
      <c r="K1229" s="3">
        <f>IF(TablaDatosEmpresa[[#This Row],[Tipo_Movimiento]] = "Venta", -TablaDatosEmpresa[[#This Row],[Cantidad]] * TablaDatosEmpresa[[#This Row],[Precio_Venta_Unitario]], 0)</f>
        <v>0</v>
      </c>
      <c r="L1229" s="3">
        <f>AVERAGEIF(TablaDatosEmpresa[Nombre_Producto],TablaDatosEmpresa[[#This Row],[Nombre_Producto]],TablaDatosEmpresa[Costo_Unitario])</f>
        <v>38.917210440456756</v>
      </c>
      <c r="M1229" s="3">
        <f>IF(TablaDatosEmpresa[[#This Row],[Tipo_Movimiento]] = "Venta", -TablaDatosEmpresa[[#This Row],[Cantidad]] * TablaDatosEmpresa[[#This Row],[CosteAdquisicionPromedio]], 0)</f>
        <v>0</v>
      </c>
      <c r="N1229" s="3">
        <f>TablaDatosEmpresa[[#This Row],[Ingresos]]-TablaDatosEmpresa[[#This Row],[Coste_Vemta]]</f>
        <v>0</v>
      </c>
    </row>
    <row r="1230" spans="1:14" x14ac:dyDescent="0.3">
      <c r="A1230">
        <v>1230</v>
      </c>
      <c r="B1230" s="1">
        <v>44742</v>
      </c>
      <c r="C1230" t="s">
        <v>10</v>
      </c>
      <c r="D1230" t="s">
        <v>32</v>
      </c>
      <c r="E1230" t="s">
        <v>33</v>
      </c>
      <c r="F1230">
        <v>-20</v>
      </c>
      <c r="G1230" s="3">
        <v>0</v>
      </c>
      <c r="H1230" s="3">
        <v>220.39</v>
      </c>
      <c r="I1230" t="s">
        <v>10</v>
      </c>
      <c r="J1230" t="s">
        <v>13</v>
      </c>
      <c r="K1230" s="3">
        <f>IF(TablaDatosEmpresa[[#This Row],[Tipo_Movimiento]] = "Venta", -TablaDatosEmpresa[[#This Row],[Cantidad]] * TablaDatosEmpresa[[#This Row],[Precio_Venta_Unitario]], 0)</f>
        <v>4407.7999999999993</v>
      </c>
      <c r="L1230" s="3">
        <f>AVERAGEIF(TablaDatosEmpresa[Nombre_Producto],TablaDatosEmpresa[[#This Row],[Nombre_Producto]],TablaDatosEmpresa[Costo_Unitario])</f>
        <v>54.214840425531932</v>
      </c>
      <c r="M1230" s="3">
        <f>IF(TablaDatosEmpresa[[#This Row],[Tipo_Movimiento]] = "Venta", -TablaDatosEmpresa[[#This Row],[Cantidad]] * TablaDatosEmpresa[[#This Row],[CosteAdquisicionPromedio]], 0)</f>
        <v>1084.2968085106386</v>
      </c>
      <c r="N1230" s="3">
        <f>TablaDatosEmpresa[[#This Row],[Ingresos]]-TablaDatosEmpresa[[#This Row],[Coste_Vemta]]</f>
        <v>3323.5031914893607</v>
      </c>
    </row>
    <row r="1231" spans="1:14" x14ac:dyDescent="0.3">
      <c r="A1231">
        <v>1231</v>
      </c>
      <c r="B1231" s="1">
        <v>44742</v>
      </c>
      <c r="C1231" t="s">
        <v>24</v>
      </c>
      <c r="D1231" t="s">
        <v>32</v>
      </c>
      <c r="E1231" t="s">
        <v>33</v>
      </c>
      <c r="F1231">
        <v>122</v>
      </c>
      <c r="G1231" s="3">
        <v>118.89</v>
      </c>
      <c r="H1231" s="3">
        <v>0</v>
      </c>
      <c r="I1231" t="s">
        <v>24</v>
      </c>
      <c r="J1231" t="s">
        <v>26</v>
      </c>
      <c r="K1231" s="3">
        <f>IF(TablaDatosEmpresa[[#This Row],[Tipo_Movimiento]] = "Venta", -TablaDatosEmpresa[[#This Row],[Cantidad]] * TablaDatosEmpresa[[#This Row],[Precio_Venta_Unitario]], 0)</f>
        <v>0</v>
      </c>
      <c r="L1231" s="3">
        <f>AVERAGEIF(TablaDatosEmpresa[Nombre_Producto],TablaDatosEmpresa[[#This Row],[Nombre_Producto]],TablaDatosEmpresa[Costo_Unitario])</f>
        <v>54.214840425531932</v>
      </c>
      <c r="M1231" s="3">
        <f>IF(TablaDatosEmpresa[[#This Row],[Tipo_Movimiento]] = "Venta", -TablaDatosEmpresa[[#This Row],[Cantidad]] * TablaDatosEmpresa[[#This Row],[CosteAdquisicionPromedio]], 0)</f>
        <v>0</v>
      </c>
      <c r="N1231" s="3">
        <f>TablaDatosEmpresa[[#This Row],[Ingresos]]-TablaDatosEmpresa[[#This Row],[Coste_Vemta]]</f>
        <v>0</v>
      </c>
    </row>
    <row r="1232" spans="1:14" x14ac:dyDescent="0.3">
      <c r="A1232">
        <v>1232</v>
      </c>
      <c r="B1232" s="1">
        <v>44742</v>
      </c>
      <c r="C1232" t="s">
        <v>10</v>
      </c>
      <c r="D1232" t="s">
        <v>34</v>
      </c>
      <c r="E1232" t="s">
        <v>45</v>
      </c>
      <c r="F1232">
        <v>-35</v>
      </c>
      <c r="G1232" s="3">
        <v>0</v>
      </c>
      <c r="H1232" s="3">
        <v>349.56</v>
      </c>
      <c r="I1232" t="s">
        <v>10</v>
      </c>
      <c r="J1232" t="s">
        <v>23</v>
      </c>
      <c r="K1232" s="3">
        <f>IF(TablaDatosEmpresa[[#This Row],[Tipo_Movimiento]] = "Venta", -TablaDatosEmpresa[[#This Row],[Cantidad]] * TablaDatosEmpresa[[#This Row],[Precio_Venta_Unitario]], 0)</f>
        <v>12234.6</v>
      </c>
      <c r="L1232" s="3">
        <f>AVERAGEIF(TablaDatosEmpresa[Nombre_Producto],TablaDatosEmpresa[[#This Row],[Nombre_Producto]],TablaDatosEmpresa[Costo_Unitario])</f>
        <v>81.910562499999997</v>
      </c>
      <c r="M1232" s="3">
        <f>IF(TablaDatosEmpresa[[#This Row],[Tipo_Movimiento]] = "Venta", -TablaDatosEmpresa[[#This Row],[Cantidad]] * TablaDatosEmpresa[[#This Row],[CosteAdquisicionPromedio]], 0)</f>
        <v>2866.8696875000001</v>
      </c>
      <c r="N1232" s="3">
        <f>TablaDatosEmpresa[[#This Row],[Ingresos]]-TablaDatosEmpresa[[#This Row],[Coste_Vemta]]</f>
        <v>9367.7303124999999</v>
      </c>
    </row>
    <row r="1233" spans="1:14" x14ac:dyDescent="0.3">
      <c r="A1233">
        <v>1233</v>
      </c>
      <c r="B1233" s="1">
        <v>44742</v>
      </c>
      <c r="C1233" t="s">
        <v>10</v>
      </c>
      <c r="D1233" t="s">
        <v>27</v>
      </c>
      <c r="E1233" t="s">
        <v>44</v>
      </c>
      <c r="F1233">
        <v>-42</v>
      </c>
      <c r="G1233" s="3">
        <v>0</v>
      </c>
      <c r="H1233" s="3">
        <v>503.83</v>
      </c>
      <c r="I1233" t="s">
        <v>10</v>
      </c>
      <c r="J1233" t="s">
        <v>23</v>
      </c>
      <c r="K1233" s="3">
        <f>IF(TablaDatosEmpresa[[#This Row],[Tipo_Movimiento]] = "Venta", -TablaDatosEmpresa[[#This Row],[Cantidad]] * TablaDatosEmpresa[[#This Row],[Precio_Venta_Unitario]], 0)</f>
        <v>21160.86</v>
      </c>
      <c r="L1233" s="3">
        <f>AVERAGEIF(TablaDatosEmpresa[Nombre_Producto],TablaDatosEmpresa[[#This Row],[Nombre_Producto]],TablaDatosEmpresa[Costo_Unitario])</f>
        <v>111.99406451612904</v>
      </c>
      <c r="M1233" s="3">
        <f>IF(TablaDatosEmpresa[[#This Row],[Tipo_Movimiento]] = "Venta", -TablaDatosEmpresa[[#This Row],[Cantidad]] * TablaDatosEmpresa[[#This Row],[CosteAdquisicionPromedio]], 0)</f>
        <v>4703.7507096774198</v>
      </c>
      <c r="N1233" s="3">
        <f>TablaDatosEmpresa[[#This Row],[Ingresos]]-TablaDatosEmpresa[[#This Row],[Coste_Vemta]]</f>
        <v>16457.10929032258</v>
      </c>
    </row>
    <row r="1234" spans="1:14" x14ac:dyDescent="0.3">
      <c r="A1234">
        <v>1234</v>
      </c>
      <c r="B1234" s="1">
        <v>44743</v>
      </c>
      <c r="C1234" t="s">
        <v>10</v>
      </c>
      <c r="D1234" t="s">
        <v>25</v>
      </c>
      <c r="E1234" t="s">
        <v>43</v>
      </c>
      <c r="F1234">
        <v>-42</v>
      </c>
      <c r="G1234" s="3">
        <v>0</v>
      </c>
      <c r="H1234" s="3">
        <v>94.39</v>
      </c>
      <c r="I1234" t="s">
        <v>10</v>
      </c>
      <c r="J1234" t="s">
        <v>31</v>
      </c>
      <c r="K1234" s="3">
        <f>IF(TablaDatosEmpresa[[#This Row],[Tipo_Movimiento]] = "Venta", -TablaDatosEmpresa[[#This Row],[Cantidad]] * TablaDatosEmpresa[[#This Row],[Precio_Venta_Unitario]], 0)</f>
        <v>3964.38</v>
      </c>
      <c r="L1234" s="3">
        <f>AVERAGEIF(TablaDatosEmpresa[Nombre_Producto],TablaDatosEmpresa[[#This Row],[Nombre_Producto]],TablaDatosEmpresa[Costo_Unitario])</f>
        <v>18.458651685393257</v>
      </c>
      <c r="M1234" s="3">
        <f>IF(TablaDatosEmpresa[[#This Row],[Tipo_Movimiento]] = "Venta", -TablaDatosEmpresa[[#This Row],[Cantidad]] * TablaDatosEmpresa[[#This Row],[CosteAdquisicionPromedio]], 0)</f>
        <v>775.26337078651682</v>
      </c>
      <c r="N1234" s="3">
        <f>TablaDatosEmpresa[[#This Row],[Ingresos]]-TablaDatosEmpresa[[#This Row],[Coste_Vemta]]</f>
        <v>3189.1166292134831</v>
      </c>
    </row>
    <row r="1235" spans="1:14" x14ac:dyDescent="0.3">
      <c r="A1235">
        <v>1235</v>
      </c>
      <c r="B1235" s="1">
        <v>44743</v>
      </c>
      <c r="C1235" t="s">
        <v>10</v>
      </c>
      <c r="D1235" t="s">
        <v>29</v>
      </c>
      <c r="E1235" t="s">
        <v>30</v>
      </c>
      <c r="F1235">
        <v>-18</v>
      </c>
      <c r="G1235" s="3">
        <v>0</v>
      </c>
      <c r="H1235" s="3">
        <v>80.319999999999993</v>
      </c>
      <c r="I1235" t="s">
        <v>10</v>
      </c>
      <c r="J1235" t="s">
        <v>13</v>
      </c>
      <c r="K1235" s="3">
        <f>IF(TablaDatosEmpresa[[#This Row],[Tipo_Movimiento]] = "Venta", -TablaDatosEmpresa[[#This Row],[Cantidad]] * TablaDatosEmpresa[[#This Row],[Precio_Venta_Unitario]], 0)</f>
        <v>1445.7599999999998</v>
      </c>
      <c r="L1235" s="3">
        <f>AVERAGEIF(TablaDatosEmpresa[Nombre_Producto],TablaDatosEmpresa[[#This Row],[Nombre_Producto]],TablaDatosEmpresa[Costo_Unitario])</f>
        <v>15.49574137931034</v>
      </c>
      <c r="M1235" s="3">
        <f>IF(TablaDatosEmpresa[[#This Row],[Tipo_Movimiento]] = "Venta", -TablaDatosEmpresa[[#This Row],[Cantidad]] * TablaDatosEmpresa[[#This Row],[CosteAdquisicionPromedio]], 0)</f>
        <v>278.92334482758611</v>
      </c>
      <c r="N1235" s="3">
        <f>TablaDatosEmpresa[[#This Row],[Ingresos]]-TablaDatosEmpresa[[#This Row],[Coste_Vemta]]</f>
        <v>1166.8366551724137</v>
      </c>
    </row>
    <row r="1236" spans="1:14" x14ac:dyDescent="0.3">
      <c r="A1236">
        <v>1236</v>
      </c>
      <c r="B1236" s="1">
        <v>44743</v>
      </c>
      <c r="C1236" t="s">
        <v>10</v>
      </c>
      <c r="D1236" t="s">
        <v>34</v>
      </c>
      <c r="E1236" t="s">
        <v>45</v>
      </c>
      <c r="F1236">
        <v>-10</v>
      </c>
      <c r="G1236" s="3">
        <v>0</v>
      </c>
      <c r="H1236" s="3">
        <v>349.06</v>
      </c>
      <c r="I1236" t="s">
        <v>10</v>
      </c>
      <c r="J1236" t="s">
        <v>31</v>
      </c>
      <c r="K1236" s="3">
        <f>IF(TablaDatosEmpresa[[#This Row],[Tipo_Movimiento]] = "Venta", -TablaDatosEmpresa[[#This Row],[Cantidad]] * TablaDatosEmpresa[[#This Row],[Precio_Venta_Unitario]], 0)</f>
        <v>3490.6</v>
      </c>
      <c r="L1236" s="3">
        <f>AVERAGEIF(TablaDatosEmpresa[Nombre_Producto],TablaDatosEmpresa[[#This Row],[Nombre_Producto]],TablaDatosEmpresa[Costo_Unitario])</f>
        <v>81.910562499999997</v>
      </c>
      <c r="M1236" s="3">
        <f>IF(TablaDatosEmpresa[[#This Row],[Tipo_Movimiento]] = "Venta", -TablaDatosEmpresa[[#This Row],[Cantidad]] * TablaDatosEmpresa[[#This Row],[CosteAdquisicionPromedio]], 0)</f>
        <v>819.10562499999992</v>
      </c>
      <c r="N1236" s="3">
        <f>TablaDatosEmpresa[[#This Row],[Ingresos]]-TablaDatosEmpresa[[#This Row],[Coste_Vemta]]</f>
        <v>2671.4943750000002</v>
      </c>
    </row>
    <row r="1237" spans="1:14" x14ac:dyDescent="0.3">
      <c r="A1237">
        <v>1237</v>
      </c>
      <c r="B1237" s="1">
        <v>44743</v>
      </c>
      <c r="C1237" t="s">
        <v>10</v>
      </c>
      <c r="D1237" t="s">
        <v>21</v>
      </c>
      <c r="E1237" t="s">
        <v>22</v>
      </c>
      <c r="F1237">
        <v>-27</v>
      </c>
      <c r="G1237" s="3">
        <v>0</v>
      </c>
      <c r="H1237" s="3">
        <v>60.31</v>
      </c>
      <c r="I1237" t="s">
        <v>10</v>
      </c>
      <c r="J1237" t="s">
        <v>31</v>
      </c>
      <c r="K1237" s="3">
        <f>IF(TablaDatosEmpresa[[#This Row],[Tipo_Movimiento]] = "Venta", -TablaDatosEmpresa[[#This Row],[Cantidad]] * TablaDatosEmpresa[[#This Row],[Precio_Venta_Unitario]], 0)</f>
        <v>1628.3700000000001</v>
      </c>
      <c r="L1237" s="3">
        <f>AVERAGEIF(TablaDatosEmpresa[Nombre_Producto],TablaDatosEmpresa[[#This Row],[Nombre_Producto]],TablaDatosEmpresa[Costo_Unitario])</f>
        <v>10.520482758620702</v>
      </c>
      <c r="M1237" s="3">
        <f>IF(TablaDatosEmpresa[[#This Row],[Tipo_Movimiento]] = "Venta", -TablaDatosEmpresa[[#This Row],[Cantidad]] * TablaDatosEmpresa[[#This Row],[CosteAdquisicionPromedio]], 0)</f>
        <v>284.05303448275896</v>
      </c>
      <c r="N1237" s="3">
        <f>TablaDatosEmpresa[[#This Row],[Ingresos]]-TablaDatosEmpresa[[#This Row],[Coste_Vemta]]</f>
        <v>1344.3169655172412</v>
      </c>
    </row>
    <row r="1238" spans="1:14" x14ac:dyDescent="0.3">
      <c r="A1238">
        <v>1238</v>
      </c>
      <c r="B1238" s="1">
        <v>44743</v>
      </c>
      <c r="C1238" t="s">
        <v>10</v>
      </c>
      <c r="D1238" t="s">
        <v>34</v>
      </c>
      <c r="E1238" t="s">
        <v>45</v>
      </c>
      <c r="F1238">
        <v>-41</v>
      </c>
      <c r="G1238" s="3">
        <v>0</v>
      </c>
      <c r="H1238" s="3">
        <v>349.63</v>
      </c>
      <c r="I1238" t="s">
        <v>10</v>
      </c>
      <c r="J1238" t="s">
        <v>13</v>
      </c>
      <c r="K1238" s="3">
        <f>IF(TablaDatosEmpresa[[#This Row],[Tipo_Movimiento]] = "Venta", -TablaDatosEmpresa[[#This Row],[Cantidad]] * TablaDatosEmpresa[[#This Row],[Precio_Venta_Unitario]], 0)</f>
        <v>14334.83</v>
      </c>
      <c r="L1238" s="3">
        <f>AVERAGEIF(TablaDatosEmpresa[Nombre_Producto],TablaDatosEmpresa[[#This Row],[Nombre_Producto]],TablaDatosEmpresa[Costo_Unitario])</f>
        <v>81.910562499999997</v>
      </c>
      <c r="M1238" s="3">
        <f>IF(TablaDatosEmpresa[[#This Row],[Tipo_Movimiento]] = "Venta", -TablaDatosEmpresa[[#This Row],[Cantidad]] * TablaDatosEmpresa[[#This Row],[CosteAdquisicionPromedio]], 0)</f>
        <v>3358.3330624999999</v>
      </c>
      <c r="N1238" s="3">
        <f>TablaDatosEmpresa[[#This Row],[Ingresos]]-TablaDatosEmpresa[[#This Row],[Coste_Vemta]]</f>
        <v>10976.4969375</v>
      </c>
    </row>
    <row r="1239" spans="1:14" x14ac:dyDescent="0.3">
      <c r="A1239">
        <v>1239</v>
      </c>
      <c r="B1239" s="1">
        <v>44743</v>
      </c>
      <c r="C1239" t="s">
        <v>24</v>
      </c>
      <c r="D1239" t="s">
        <v>11</v>
      </c>
      <c r="E1239" t="s">
        <v>12</v>
      </c>
      <c r="F1239">
        <v>149</v>
      </c>
      <c r="G1239" s="3">
        <v>66.12</v>
      </c>
      <c r="H1239" s="3">
        <v>0</v>
      </c>
      <c r="I1239" t="s">
        <v>24</v>
      </c>
      <c r="J1239" t="s">
        <v>37</v>
      </c>
      <c r="K1239" s="3">
        <f>IF(TablaDatosEmpresa[[#This Row],[Tipo_Movimiento]] = "Venta", -TablaDatosEmpresa[[#This Row],[Cantidad]] * TablaDatosEmpresa[[#This Row],[Precio_Venta_Unitario]], 0)</f>
        <v>0</v>
      </c>
      <c r="L1239" s="3">
        <f>AVERAGEIF(TablaDatosEmpresa[Nombre_Producto],TablaDatosEmpresa[[#This Row],[Nombre_Producto]],TablaDatosEmpresa[Costo_Unitario])</f>
        <v>28.701865793780652</v>
      </c>
      <c r="M1239" s="3">
        <f>IF(TablaDatosEmpresa[[#This Row],[Tipo_Movimiento]] = "Venta", -TablaDatosEmpresa[[#This Row],[Cantidad]] * TablaDatosEmpresa[[#This Row],[CosteAdquisicionPromedio]], 0)</f>
        <v>0</v>
      </c>
      <c r="N1239" s="3">
        <f>TablaDatosEmpresa[[#This Row],[Ingresos]]-TablaDatosEmpresa[[#This Row],[Coste_Vemta]]</f>
        <v>0</v>
      </c>
    </row>
    <row r="1240" spans="1:14" x14ac:dyDescent="0.3">
      <c r="A1240">
        <v>1240</v>
      </c>
      <c r="B1240" s="1">
        <v>44743</v>
      </c>
      <c r="C1240" t="s">
        <v>24</v>
      </c>
      <c r="D1240" t="s">
        <v>11</v>
      </c>
      <c r="E1240" t="s">
        <v>12</v>
      </c>
      <c r="F1240">
        <v>88</v>
      </c>
      <c r="G1240" s="3">
        <v>65.680000000000007</v>
      </c>
      <c r="H1240" s="3">
        <v>0</v>
      </c>
      <c r="I1240" t="s">
        <v>24</v>
      </c>
      <c r="J1240" t="s">
        <v>37</v>
      </c>
      <c r="K1240" s="3">
        <f>IF(TablaDatosEmpresa[[#This Row],[Tipo_Movimiento]] = "Venta", -TablaDatosEmpresa[[#This Row],[Cantidad]] * TablaDatosEmpresa[[#This Row],[Precio_Venta_Unitario]], 0)</f>
        <v>0</v>
      </c>
      <c r="L1240" s="3">
        <f>AVERAGEIF(TablaDatosEmpresa[Nombre_Producto],TablaDatosEmpresa[[#This Row],[Nombre_Producto]],TablaDatosEmpresa[Costo_Unitario])</f>
        <v>28.701865793780652</v>
      </c>
      <c r="M1240" s="3">
        <f>IF(TablaDatosEmpresa[[#This Row],[Tipo_Movimiento]] = "Venta", -TablaDatosEmpresa[[#This Row],[Cantidad]] * TablaDatosEmpresa[[#This Row],[CosteAdquisicionPromedio]], 0)</f>
        <v>0</v>
      </c>
      <c r="N1240" s="3">
        <f>TablaDatosEmpresa[[#This Row],[Ingresos]]-TablaDatosEmpresa[[#This Row],[Coste_Vemta]]</f>
        <v>0</v>
      </c>
    </row>
    <row r="1241" spans="1:14" x14ac:dyDescent="0.3">
      <c r="A1241">
        <v>1241</v>
      </c>
      <c r="B1241" s="1">
        <v>44744</v>
      </c>
      <c r="C1241" t="s">
        <v>10</v>
      </c>
      <c r="D1241" t="s">
        <v>27</v>
      </c>
      <c r="E1241" t="s">
        <v>44</v>
      </c>
      <c r="F1241">
        <v>-41</v>
      </c>
      <c r="G1241" s="3">
        <v>0</v>
      </c>
      <c r="H1241" s="3">
        <v>499.52</v>
      </c>
      <c r="I1241" t="s">
        <v>10</v>
      </c>
      <c r="J1241" t="s">
        <v>13</v>
      </c>
      <c r="K1241" s="3">
        <f>IF(TablaDatosEmpresa[[#This Row],[Tipo_Movimiento]] = "Venta", -TablaDatosEmpresa[[#This Row],[Cantidad]] * TablaDatosEmpresa[[#This Row],[Precio_Venta_Unitario]], 0)</f>
        <v>20480.32</v>
      </c>
      <c r="L1241" s="3">
        <f>AVERAGEIF(TablaDatosEmpresa[Nombre_Producto],TablaDatosEmpresa[[#This Row],[Nombre_Producto]],TablaDatosEmpresa[Costo_Unitario])</f>
        <v>111.99406451612904</v>
      </c>
      <c r="M1241" s="3">
        <f>IF(TablaDatosEmpresa[[#This Row],[Tipo_Movimiento]] = "Venta", -TablaDatosEmpresa[[#This Row],[Cantidad]] * TablaDatosEmpresa[[#This Row],[CosteAdquisicionPromedio]], 0)</f>
        <v>4591.7566451612911</v>
      </c>
      <c r="N1241" s="3">
        <f>TablaDatosEmpresa[[#This Row],[Ingresos]]-TablaDatosEmpresa[[#This Row],[Coste_Vemta]]</f>
        <v>15888.563354838709</v>
      </c>
    </row>
    <row r="1242" spans="1:14" x14ac:dyDescent="0.3">
      <c r="A1242">
        <v>1242</v>
      </c>
      <c r="B1242" s="1">
        <v>44744</v>
      </c>
      <c r="C1242" t="s">
        <v>24</v>
      </c>
      <c r="D1242" t="s">
        <v>25</v>
      </c>
      <c r="E1242" t="s">
        <v>43</v>
      </c>
      <c r="F1242">
        <v>124</v>
      </c>
      <c r="G1242" s="3">
        <v>45.75</v>
      </c>
      <c r="H1242" s="3">
        <v>0</v>
      </c>
      <c r="I1242" t="s">
        <v>24</v>
      </c>
      <c r="J1242" t="s">
        <v>26</v>
      </c>
      <c r="K1242" s="3">
        <f>IF(TablaDatosEmpresa[[#This Row],[Tipo_Movimiento]] = "Venta", -TablaDatosEmpresa[[#This Row],[Cantidad]] * TablaDatosEmpresa[[#This Row],[Precio_Venta_Unitario]], 0)</f>
        <v>0</v>
      </c>
      <c r="L1242" s="3">
        <f>AVERAGEIF(TablaDatosEmpresa[Nombre_Producto],TablaDatosEmpresa[[#This Row],[Nombre_Producto]],TablaDatosEmpresa[Costo_Unitario])</f>
        <v>18.458651685393257</v>
      </c>
      <c r="M1242" s="3">
        <f>IF(TablaDatosEmpresa[[#This Row],[Tipo_Movimiento]] = "Venta", -TablaDatosEmpresa[[#This Row],[Cantidad]] * TablaDatosEmpresa[[#This Row],[CosteAdquisicionPromedio]], 0)</f>
        <v>0</v>
      </c>
      <c r="N1242" s="3">
        <f>TablaDatosEmpresa[[#This Row],[Ingresos]]-TablaDatosEmpresa[[#This Row],[Coste_Vemta]]</f>
        <v>0</v>
      </c>
    </row>
    <row r="1243" spans="1:14" x14ac:dyDescent="0.3">
      <c r="A1243">
        <v>1243</v>
      </c>
      <c r="B1243" s="1">
        <v>44744</v>
      </c>
      <c r="C1243" t="s">
        <v>24</v>
      </c>
      <c r="D1243" t="s">
        <v>21</v>
      </c>
      <c r="E1243" t="s">
        <v>22</v>
      </c>
      <c r="F1243">
        <v>92</v>
      </c>
      <c r="G1243" s="3">
        <v>24.9</v>
      </c>
      <c r="H1243" s="3">
        <v>0</v>
      </c>
      <c r="I1243" t="s">
        <v>24</v>
      </c>
      <c r="J1243" t="s">
        <v>36</v>
      </c>
      <c r="K1243" s="3">
        <f>IF(TablaDatosEmpresa[[#This Row],[Tipo_Movimiento]] = "Venta", -TablaDatosEmpresa[[#This Row],[Cantidad]] * TablaDatosEmpresa[[#This Row],[Precio_Venta_Unitario]], 0)</f>
        <v>0</v>
      </c>
      <c r="L1243" s="3">
        <f>AVERAGEIF(TablaDatosEmpresa[Nombre_Producto],TablaDatosEmpresa[[#This Row],[Nombre_Producto]],TablaDatosEmpresa[Costo_Unitario])</f>
        <v>10.520482758620702</v>
      </c>
      <c r="M1243" s="3">
        <f>IF(TablaDatosEmpresa[[#This Row],[Tipo_Movimiento]] = "Venta", -TablaDatosEmpresa[[#This Row],[Cantidad]] * TablaDatosEmpresa[[#This Row],[CosteAdquisicionPromedio]], 0)</f>
        <v>0</v>
      </c>
      <c r="N1243" s="3">
        <f>TablaDatosEmpresa[[#This Row],[Ingresos]]-TablaDatosEmpresa[[#This Row],[Coste_Vemta]]</f>
        <v>0</v>
      </c>
    </row>
    <row r="1244" spans="1:14" x14ac:dyDescent="0.3">
      <c r="A1244">
        <v>1244</v>
      </c>
      <c r="B1244" s="1">
        <v>44744</v>
      </c>
      <c r="C1244" t="s">
        <v>10</v>
      </c>
      <c r="D1244" t="s">
        <v>25</v>
      </c>
      <c r="E1244" t="s">
        <v>43</v>
      </c>
      <c r="F1244">
        <v>-33</v>
      </c>
      <c r="G1244" s="3">
        <v>0</v>
      </c>
      <c r="H1244" s="3">
        <v>94.48</v>
      </c>
      <c r="I1244" t="s">
        <v>10</v>
      </c>
      <c r="J1244" t="s">
        <v>13</v>
      </c>
      <c r="K1244" s="3">
        <f>IF(TablaDatosEmpresa[[#This Row],[Tipo_Movimiento]] = "Venta", -TablaDatosEmpresa[[#This Row],[Cantidad]] * TablaDatosEmpresa[[#This Row],[Precio_Venta_Unitario]], 0)</f>
        <v>3117.84</v>
      </c>
      <c r="L1244" s="3">
        <f>AVERAGEIF(TablaDatosEmpresa[Nombre_Producto],TablaDatosEmpresa[[#This Row],[Nombre_Producto]],TablaDatosEmpresa[Costo_Unitario])</f>
        <v>18.458651685393257</v>
      </c>
      <c r="M1244" s="3">
        <f>IF(TablaDatosEmpresa[[#This Row],[Tipo_Movimiento]] = "Venta", -TablaDatosEmpresa[[#This Row],[Cantidad]] * TablaDatosEmpresa[[#This Row],[CosteAdquisicionPromedio]], 0)</f>
        <v>609.13550561797751</v>
      </c>
      <c r="N1244" s="3">
        <f>TablaDatosEmpresa[[#This Row],[Ingresos]]-TablaDatosEmpresa[[#This Row],[Coste_Vemta]]</f>
        <v>2508.7044943820229</v>
      </c>
    </row>
    <row r="1245" spans="1:14" x14ac:dyDescent="0.3">
      <c r="A1245">
        <v>1245</v>
      </c>
      <c r="B1245" s="1">
        <v>44744</v>
      </c>
      <c r="C1245" t="s">
        <v>10</v>
      </c>
      <c r="D1245" t="s">
        <v>34</v>
      </c>
      <c r="E1245" t="s">
        <v>45</v>
      </c>
      <c r="F1245">
        <v>-38</v>
      </c>
      <c r="G1245" s="3">
        <v>0</v>
      </c>
      <c r="H1245" s="3">
        <v>346.28</v>
      </c>
      <c r="I1245" t="s">
        <v>10</v>
      </c>
      <c r="J1245" t="s">
        <v>31</v>
      </c>
      <c r="K1245" s="3">
        <f>IF(TablaDatosEmpresa[[#This Row],[Tipo_Movimiento]] = "Venta", -TablaDatosEmpresa[[#This Row],[Cantidad]] * TablaDatosEmpresa[[#This Row],[Precio_Venta_Unitario]], 0)</f>
        <v>13158.64</v>
      </c>
      <c r="L1245" s="3">
        <f>AVERAGEIF(TablaDatosEmpresa[Nombre_Producto],TablaDatosEmpresa[[#This Row],[Nombre_Producto]],TablaDatosEmpresa[Costo_Unitario])</f>
        <v>81.910562499999997</v>
      </c>
      <c r="M1245" s="3">
        <f>IF(TablaDatosEmpresa[[#This Row],[Tipo_Movimiento]] = "Venta", -TablaDatosEmpresa[[#This Row],[Cantidad]] * TablaDatosEmpresa[[#This Row],[CosteAdquisicionPromedio]], 0)</f>
        <v>3112.6013749999997</v>
      </c>
      <c r="N1245" s="3">
        <f>TablaDatosEmpresa[[#This Row],[Ingresos]]-TablaDatosEmpresa[[#This Row],[Coste_Vemta]]</f>
        <v>10046.038624999999</v>
      </c>
    </row>
    <row r="1246" spans="1:14" x14ac:dyDescent="0.3">
      <c r="A1246">
        <v>1246</v>
      </c>
      <c r="B1246" s="1">
        <v>44744</v>
      </c>
      <c r="C1246" t="s">
        <v>16</v>
      </c>
      <c r="D1246" t="s">
        <v>19</v>
      </c>
      <c r="E1246" t="s">
        <v>20</v>
      </c>
      <c r="F1246">
        <v>75</v>
      </c>
      <c r="G1246" s="3">
        <v>148.6</v>
      </c>
      <c r="H1246" s="3">
        <v>0</v>
      </c>
      <c r="I1246" t="s">
        <v>46</v>
      </c>
      <c r="J1246" t="s">
        <v>18</v>
      </c>
      <c r="K1246" s="3">
        <f>IF(TablaDatosEmpresa[[#This Row],[Tipo_Movimiento]] = "Venta", -TablaDatosEmpresa[[#This Row],[Cantidad]] * TablaDatosEmpresa[[#This Row],[Precio_Venta_Unitario]], 0)</f>
        <v>0</v>
      </c>
      <c r="L1246" s="3">
        <f>AVERAGEIF(TablaDatosEmpresa[Nombre_Producto],TablaDatosEmpresa[[#This Row],[Nombre_Producto]],TablaDatosEmpresa[Costo_Unitario])</f>
        <v>66.956770642201846</v>
      </c>
      <c r="M1246" s="3">
        <f>IF(TablaDatosEmpresa[[#This Row],[Tipo_Movimiento]] = "Venta", -TablaDatosEmpresa[[#This Row],[Cantidad]] * TablaDatosEmpresa[[#This Row],[CosteAdquisicionPromedio]], 0)</f>
        <v>0</v>
      </c>
      <c r="N1246" s="3">
        <f>TablaDatosEmpresa[[#This Row],[Ingresos]]-TablaDatosEmpresa[[#This Row],[Coste_Vemta]]</f>
        <v>0</v>
      </c>
    </row>
    <row r="1247" spans="1:14" x14ac:dyDescent="0.3">
      <c r="A1247">
        <v>1247</v>
      </c>
      <c r="B1247" s="1">
        <v>44744</v>
      </c>
      <c r="C1247" t="s">
        <v>10</v>
      </c>
      <c r="D1247" t="s">
        <v>17</v>
      </c>
      <c r="E1247" t="s">
        <v>42</v>
      </c>
      <c r="F1247">
        <v>-17</v>
      </c>
      <c r="G1247" s="3">
        <v>0</v>
      </c>
      <c r="H1247" s="3">
        <v>893.8</v>
      </c>
      <c r="I1247" t="s">
        <v>10</v>
      </c>
      <c r="J1247" t="s">
        <v>35</v>
      </c>
      <c r="K1247" s="3">
        <f>IF(TablaDatosEmpresa[[#This Row],[Tipo_Movimiento]] = "Venta", -TablaDatosEmpresa[[#This Row],[Cantidad]] * TablaDatosEmpresa[[#This Row],[Precio_Venta_Unitario]], 0)</f>
        <v>15194.599999999999</v>
      </c>
      <c r="L1247" s="3">
        <f>AVERAGEIF(TablaDatosEmpresa[Nombre_Producto],TablaDatosEmpresa[[#This Row],[Nombre_Producto]],TablaDatosEmpresa[Costo_Unitario])</f>
        <v>206.67616747181975</v>
      </c>
      <c r="M1247" s="3">
        <f>IF(TablaDatosEmpresa[[#This Row],[Tipo_Movimiento]] = "Venta", -TablaDatosEmpresa[[#This Row],[Cantidad]] * TablaDatosEmpresa[[#This Row],[CosteAdquisicionPromedio]], 0)</f>
        <v>3513.4948470209356</v>
      </c>
      <c r="N1247" s="3">
        <f>TablaDatosEmpresa[[#This Row],[Ingresos]]-TablaDatosEmpresa[[#This Row],[Coste_Vemta]]</f>
        <v>11681.105152979064</v>
      </c>
    </row>
    <row r="1248" spans="1:14" x14ac:dyDescent="0.3">
      <c r="A1248">
        <v>1248</v>
      </c>
      <c r="B1248" s="1">
        <v>44745</v>
      </c>
      <c r="C1248" t="s">
        <v>10</v>
      </c>
      <c r="D1248" t="s">
        <v>21</v>
      </c>
      <c r="E1248" t="s">
        <v>22</v>
      </c>
      <c r="F1248">
        <v>-13</v>
      </c>
      <c r="G1248" s="3">
        <v>0</v>
      </c>
      <c r="H1248" s="3">
        <v>59.64</v>
      </c>
      <c r="I1248" t="s">
        <v>10</v>
      </c>
      <c r="J1248" t="s">
        <v>23</v>
      </c>
      <c r="K1248" s="3">
        <f>IF(TablaDatosEmpresa[[#This Row],[Tipo_Movimiento]] = "Venta", -TablaDatosEmpresa[[#This Row],[Cantidad]] * TablaDatosEmpresa[[#This Row],[Precio_Venta_Unitario]], 0)</f>
        <v>775.32</v>
      </c>
      <c r="L1248" s="3">
        <f>AVERAGEIF(TablaDatosEmpresa[Nombre_Producto],TablaDatosEmpresa[[#This Row],[Nombre_Producto]],TablaDatosEmpresa[Costo_Unitario])</f>
        <v>10.520482758620702</v>
      </c>
      <c r="M1248" s="3">
        <f>IF(TablaDatosEmpresa[[#This Row],[Tipo_Movimiento]] = "Venta", -TablaDatosEmpresa[[#This Row],[Cantidad]] * TablaDatosEmpresa[[#This Row],[CosteAdquisicionPromedio]], 0)</f>
        <v>136.76627586206911</v>
      </c>
      <c r="N1248" s="3">
        <f>TablaDatosEmpresa[[#This Row],[Ingresos]]-TablaDatosEmpresa[[#This Row],[Coste_Vemta]]</f>
        <v>638.55372413793089</v>
      </c>
    </row>
    <row r="1249" spans="1:14" x14ac:dyDescent="0.3">
      <c r="A1249">
        <v>1249</v>
      </c>
      <c r="B1249" s="1">
        <v>44745</v>
      </c>
      <c r="C1249" t="s">
        <v>10</v>
      </c>
      <c r="D1249" t="s">
        <v>32</v>
      </c>
      <c r="E1249" t="s">
        <v>33</v>
      </c>
      <c r="F1249">
        <v>-11</v>
      </c>
      <c r="G1249" s="3">
        <v>0</v>
      </c>
      <c r="H1249" s="3">
        <v>220.79</v>
      </c>
      <c r="I1249" t="s">
        <v>10</v>
      </c>
      <c r="J1249" t="s">
        <v>13</v>
      </c>
      <c r="K1249" s="3">
        <f>IF(TablaDatosEmpresa[[#This Row],[Tipo_Movimiento]] = "Venta", -TablaDatosEmpresa[[#This Row],[Cantidad]] * TablaDatosEmpresa[[#This Row],[Precio_Venta_Unitario]], 0)</f>
        <v>2428.69</v>
      </c>
      <c r="L1249" s="3">
        <f>AVERAGEIF(TablaDatosEmpresa[Nombre_Producto],TablaDatosEmpresa[[#This Row],[Nombre_Producto]],TablaDatosEmpresa[Costo_Unitario])</f>
        <v>54.214840425531932</v>
      </c>
      <c r="M1249" s="3">
        <f>IF(TablaDatosEmpresa[[#This Row],[Tipo_Movimiento]] = "Venta", -TablaDatosEmpresa[[#This Row],[Cantidad]] * TablaDatosEmpresa[[#This Row],[CosteAdquisicionPromedio]], 0)</f>
        <v>596.36324468085127</v>
      </c>
      <c r="N1249" s="3">
        <f>TablaDatosEmpresa[[#This Row],[Ingresos]]-TablaDatosEmpresa[[#This Row],[Coste_Vemta]]</f>
        <v>1832.3267553191488</v>
      </c>
    </row>
    <row r="1250" spans="1:14" x14ac:dyDescent="0.3">
      <c r="A1250">
        <v>1250</v>
      </c>
      <c r="B1250" s="1">
        <v>44745</v>
      </c>
      <c r="C1250" t="s">
        <v>10</v>
      </c>
      <c r="D1250" t="s">
        <v>27</v>
      </c>
      <c r="E1250" t="s">
        <v>44</v>
      </c>
      <c r="F1250">
        <v>-34</v>
      </c>
      <c r="G1250" s="3">
        <v>0</v>
      </c>
      <c r="H1250" s="3">
        <v>498.87</v>
      </c>
      <c r="I1250" t="s">
        <v>10</v>
      </c>
      <c r="J1250" t="s">
        <v>23</v>
      </c>
      <c r="K1250" s="3">
        <f>IF(TablaDatosEmpresa[[#This Row],[Tipo_Movimiento]] = "Venta", -TablaDatosEmpresa[[#This Row],[Cantidad]] * TablaDatosEmpresa[[#This Row],[Precio_Venta_Unitario]], 0)</f>
        <v>16961.580000000002</v>
      </c>
      <c r="L1250" s="3">
        <f>AVERAGEIF(TablaDatosEmpresa[Nombre_Producto],TablaDatosEmpresa[[#This Row],[Nombre_Producto]],TablaDatosEmpresa[Costo_Unitario])</f>
        <v>111.99406451612904</v>
      </c>
      <c r="M1250" s="3">
        <f>IF(TablaDatosEmpresa[[#This Row],[Tipo_Movimiento]] = "Venta", -TablaDatosEmpresa[[#This Row],[Cantidad]] * TablaDatosEmpresa[[#This Row],[CosteAdquisicionPromedio]], 0)</f>
        <v>3807.7981935483876</v>
      </c>
      <c r="N1250" s="3">
        <f>TablaDatosEmpresa[[#This Row],[Ingresos]]-TablaDatosEmpresa[[#This Row],[Coste_Vemta]]</f>
        <v>13153.781806451614</v>
      </c>
    </row>
    <row r="1251" spans="1:14" x14ac:dyDescent="0.3">
      <c r="A1251">
        <v>1251</v>
      </c>
      <c r="B1251" s="1">
        <v>44745</v>
      </c>
      <c r="C1251" t="s">
        <v>16</v>
      </c>
      <c r="D1251" t="s">
        <v>19</v>
      </c>
      <c r="E1251" t="s">
        <v>20</v>
      </c>
      <c r="F1251">
        <v>55</v>
      </c>
      <c r="G1251" s="3">
        <v>149.15</v>
      </c>
      <c r="H1251" s="3">
        <v>0</v>
      </c>
      <c r="I1251" t="s">
        <v>46</v>
      </c>
      <c r="J1251" t="s">
        <v>18</v>
      </c>
      <c r="K1251" s="3">
        <f>IF(TablaDatosEmpresa[[#This Row],[Tipo_Movimiento]] = "Venta", -TablaDatosEmpresa[[#This Row],[Cantidad]] * TablaDatosEmpresa[[#This Row],[Precio_Venta_Unitario]], 0)</f>
        <v>0</v>
      </c>
      <c r="L1251" s="3">
        <f>AVERAGEIF(TablaDatosEmpresa[Nombre_Producto],TablaDatosEmpresa[[#This Row],[Nombre_Producto]],TablaDatosEmpresa[Costo_Unitario])</f>
        <v>66.956770642201846</v>
      </c>
      <c r="M1251" s="3">
        <f>IF(TablaDatosEmpresa[[#This Row],[Tipo_Movimiento]] = "Venta", -TablaDatosEmpresa[[#This Row],[Cantidad]] * TablaDatosEmpresa[[#This Row],[CosteAdquisicionPromedio]], 0)</f>
        <v>0</v>
      </c>
      <c r="N1251" s="3">
        <f>TablaDatosEmpresa[[#This Row],[Ingresos]]-TablaDatosEmpresa[[#This Row],[Coste_Vemta]]</f>
        <v>0</v>
      </c>
    </row>
    <row r="1252" spans="1:14" x14ac:dyDescent="0.3">
      <c r="A1252">
        <v>1252</v>
      </c>
      <c r="B1252" s="1">
        <v>44745</v>
      </c>
      <c r="C1252" t="s">
        <v>10</v>
      </c>
      <c r="D1252" t="s">
        <v>21</v>
      </c>
      <c r="E1252" t="s">
        <v>22</v>
      </c>
      <c r="F1252">
        <v>-32</v>
      </c>
      <c r="G1252" s="3">
        <v>0</v>
      </c>
      <c r="H1252" s="3">
        <v>59.76</v>
      </c>
      <c r="I1252" t="s">
        <v>10</v>
      </c>
      <c r="J1252" t="s">
        <v>31</v>
      </c>
      <c r="K1252" s="3">
        <f>IF(TablaDatosEmpresa[[#This Row],[Tipo_Movimiento]] = "Venta", -TablaDatosEmpresa[[#This Row],[Cantidad]] * TablaDatosEmpresa[[#This Row],[Precio_Venta_Unitario]], 0)</f>
        <v>1912.32</v>
      </c>
      <c r="L1252" s="3">
        <f>AVERAGEIF(TablaDatosEmpresa[Nombre_Producto],TablaDatosEmpresa[[#This Row],[Nombre_Producto]],TablaDatosEmpresa[Costo_Unitario])</f>
        <v>10.520482758620702</v>
      </c>
      <c r="M1252" s="3">
        <f>IF(TablaDatosEmpresa[[#This Row],[Tipo_Movimiento]] = "Venta", -TablaDatosEmpresa[[#This Row],[Cantidad]] * TablaDatosEmpresa[[#This Row],[CosteAdquisicionPromedio]], 0)</f>
        <v>336.65544827586245</v>
      </c>
      <c r="N1252" s="3">
        <f>TablaDatosEmpresa[[#This Row],[Ingresos]]-TablaDatosEmpresa[[#This Row],[Coste_Vemta]]</f>
        <v>1575.6645517241375</v>
      </c>
    </row>
    <row r="1253" spans="1:14" x14ac:dyDescent="0.3">
      <c r="A1253">
        <v>1253</v>
      </c>
      <c r="B1253" s="1">
        <v>44745</v>
      </c>
      <c r="C1253" t="s">
        <v>24</v>
      </c>
      <c r="D1253" t="s">
        <v>11</v>
      </c>
      <c r="E1253" t="s">
        <v>12</v>
      </c>
      <c r="F1253">
        <v>66</v>
      </c>
      <c r="G1253" s="3">
        <v>64.89</v>
      </c>
      <c r="H1253" s="3">
        <v>0</v>
      </c>
      <c r="I1253" t="s">
        <v>24</v>
      </c>
      <c r="J1253" t="s">
        <v>26</v>
      </c>
      <c r="K1253" s="3">
        <f>IF(TablaDatosEmpresa[[#This Row],[Tipo_Movimiento]] = "Venta", -TablaDatosEmpresa[[#This Row],[Cantidad]] * TablaDatosEmpresa[[#This Row],[Precio_Venta_Unitario]], 0)</f>
        <v>0</v>
      </c>
      <c r="L1253" s="3">
        <f>AVERAGEIF(TablaDatosEmpresa[Nombre_Producto],TablaDatosEmpresa[[#This Row],[Nombre_Producto]],TablaDatosEmpresa[Costo_Unitario])</f>
        <v>28.701865793780652</v>
      </c>
      <c r="M1253" s="3">
        <f>IF(TablaDatosEmpresa[[#This Row],[Tipo_Movimiento]] = "Venta", -TablaDatosEmpresa[[#This Row],[Cantidad]] * TablaDatosEmpresa[[#This Row],[CosteAdquisicionPromedio]], 0)</f>
        <v>0</v>
      </c>
      <c r="N1253" s="3">
        <f>TablaDatosEmpresa[[#This Row],[Ingresos]]-TablaDatosEmpresa[[#This Row],[Coste_Vemta]]</f>
        <v>0</v>
      </c>
    </row>
    <row r="1254" spans="1:14" x14ac:dyDescent="0.3">
      <c r="A1254">
        <v>1254</v>
      </c>
      <c r="B1254" s="1">
        <v>44746</v>
      </c>
      <c r="C1254" t="s">
        <v>24</v>
      </c>
      <c r="D1254" t="s">
        <v>34</v>
      </c>
      <c r="E1254" t="s">
        <v>45</v>
      </c>
      <c r="F1254">
        <v>163</v>
      </c>
      <c r="G1254" s="3">
        <v>177.89</v>
      </c>
      <c r="H1254" s="3">
        <v>0</v>
      </c>
      <c r="I1254" t="s">
        <v>24</v>
      </c>
      <c r="J1254" t="s">
        <v>26</v>
      </c>
      <c r="K1254" s="3">
        <f>IF(TablaDatosEmpresa[[#This Row],[Tipo_Movimiento]] = "Venta", -TablaDatosEmpresa[[#This Row],[Cantidad]] * TablaDatosEmpresa[[#This Row],[Precio_Venta_Unitario]], 0)</f>
        <v>0</v>
      </c>
      <c r="L1254" s="3">
        <f>AVERAGEIF(TablaDatosEmpresa[Nombre_Producto],TablaDatosEmpresa[[#This Row],[Nombre_Producto]],TablaDatosEmpresa[Costo_Unitario])</f>
        <v>81.910562499999997</v>
      </c>
      <c r="M1254" s="3">
        <f>IF(TablaDatosEmpresa[[#This Row],[Tipo_Movimiento]] = "Venta", -TablaDatosEmpresa[[#This Row],[Cantidad]] * TablaDatosEmpresa[[#This Row],[CosteAdquisicionPromedio]], 0)</f>
        <v>0</v>
      </c>
      <c r="N1254" s="3">
        <f>TablaDatosEmpresa[[#This Row],[Ingresos]]-TablaDatosEmpresa[[#This Row],[Coste_Vemta]]</f>
        <v>0</v>
      </c>
    </row>
    <row r="1255" spans="1:14" x14ac:dyDescent="0.3">
      <c r="A1255">
        <v>1255</v>
      </c>
      <c r="B1255" s="1">
        <v>44746</v>
      </c>
      <c r="C1255" t="s">
        <v>24</v>
      </c>
      <c r="D1255" t="s">
        <v>21</v>
      </c>
      <c r="E1255" t="s">
        <v>22</v>
      </c>
      <c r="F1255">
        <v>58</v>
      </c>
      <c r="G1255" s="3">
        <v>25.11</v>
      </c>
      <c r="H1255" s="3">
        <v>0</v>
      </c>
      <c r="I1255" t="s">
        <v>24</v>
      </c>
      <c r="J1255" t="s">
        <v>36</v>
      </c>
      <c r="K1255" s="3">
        <f>IF(TablaDatosEmpresa[[#This Row],[Tipo_Movimiento]] = "Venta", -TablaDatosEmpresa[[#This Row],[Cantidad]] * TablaDatosEmpresa[[#This Row],[Precio_Venta_Unitario]], 0)</f>
        <v>0</v>
      </c>
      <c r="L1255" s="3">
        <f>AVERAGEIF(TablaDatosEmpresa[Nombre_Producto],TablaDatosEmpresa[[#This Row],[Nombre_Producto]],TablaDatosEmpresa[Costo_Unitario])</f>
        <v>10.520482758620702</v>
      </c>
      <c r="M1255" s="3">
        <f>IF(TablaDatosEmpresa[[#This Row],[Tipo_Movimiento]] = "Venta", -TablaDatosEmpresa[[#This Row],[Cantidad]] * TablaDatosEmpresa[[#This Row],[CosteAdquisicionPromedio]], 0)</f>
        <v>0</v>
      </c>
      <c r="N1255" s="3">
        <f>TablaDatosEmpresa[[#This Row],[Ingresos]]-TablaDatosEmpresa[[#This Row],[Coste_Vemta]]</f>
        <v>0</v>
      </c>
    </row>
    <row r="1256" spans="1:14" x14ac:dyDescent="0.3">
      <c r="A1256">
        <v>1256</v>
      </c>
      <c r="B1256" s="1">
        <v>44746</v>
      </c>
      <c r="C1256" t="s">
        <v>24</v>
      </c>
      <c r="D1256" t="s">
        <v>25</v>
      </c>
      <c r="E1256" t="s">
        <v>43</v>
      </c>
      <c r="F1256">
        <v>281</v>
      </c>
      <c r="G1256" s="3">
        <v>45.03</v>
      </c>
      <c r="H1256" s="3">
        <v>0</v>
      </c>
      <c r="I1256" t="s">
        <v>24</v>
      </c>
      <c r="J1256" t="s">
        <v>36</v>
      </c>
      <c r="K1256" s="3">
        <f>IF(TablaDatosEmpresa[[#This Row],[Tipo_Movimiento]] = "Venta", -TablaDatosEmpresa[[#This Row],[Cantidad]] * TablaDatosEmpresa[[#This Row],[Precio_Venta_Unitario]], 0)</f>
        <v>0</v>
      </c>
      <c r="L1256" s="3">
        <f>AVERAGEIF(TablaDatosEmpresa[Nombre_Producto],TablaDatosEmpresa[[#This Row],[Nombre_Producto]],TablaDatosEmpresa[Costo_Unitario])</f>
        <v>18.458651685393257</v>
      </c>
      <c r="M1256" s="3">
        <f>IF(TablaDatosEmpresa[[#This Row],[Tipo_Movimiento]] = "Venta", -TablaDatosEmpresa[[#This Row],[Cantidad]] * TablaDatosEmpresa[[#This Row],[CosteAdquisicionPromedio]], 0)</f>
        <v>0</v>
      </c>
      <c r="N1256" s="3">
        <f>TablaDatosEmpresa[[#This Row],[Ingresos]]-TablaDatosEmpresa[[#This Row],[Coste_Vemta]]</f>
        <v>0</v>
      </c>
    </row>
    <row r="1257" spans="1:14" x14ac:dyDescent="0.3">
      <c r="A1257">
        <v>1257</v>
      </c>
      <c r="B1257" s="1">
        <v>44746</v>
      </c>
      <c r="C1257" t="s">
        <v>10</v>
      </c>
      <c r="D1257" t="s">
        <v>32</v>
      </c>
      <c r="E1257" t="s">
        <v>33</v>
      </c>
      <c r="F1257">
        <v>-17</v>
      </c>
      <c r="G1257" s="3">
        <v>0</v>
      </c>
      <c r="H1257" s="3">
        <v>221.71</v>
      </c>
      <c r="I1257" t="s">
        <v>10</v>
      </c>
      <c r="J1257" t="s">
        <v>23</v>
      </c>
      <c r="K1257" s="3">
        <f>IF(TablaDatosEmpresa[[#This Row],[Tipo_Movimiento]] = "Venta", -TablaDatosEmpresa[[#This Row],[Cantidad]] * TablaDatosEmpresa[[#This Row],[Precio_Venta_Unitario]], 0)</f>
        <v>3769.07</v>
      </c>
      <c r="L1257" s="3">
        <f>AVERAGEIF(TablaDatosEmpresa[Nombre_Producto],TablaDatosEmpresa[[#This Row],[Nombre_Producto]],TablaDatosEmpresa[Costo_Unitario])</f>
        <v>54.214840425531932</v>
      </c>
      <c r="M1257" s="3">
        <f>IF(TablaDatosEmpresa[[#This Row],[Tipo_Movimiento]] = "Venta", -TablaDatosEmpresa[[#This Row],[Cantidad]] * TablaDatosEmpresa[[#This Row],[CosteAdquisicionPromedio]], 0)</f>
        <v>921.65228723404289</v>
      </c>
      <c r="N1257" s="3">
        <f>TablaDatosEmpresa[[#This Row],[Ingresos]]-TablaDatosEmpresa[[#This Row],[Coste_Vemta]]</f>
        <v>2847.4177127659573</v>
      </c>
    </row>
    <row r="1258" spans="1:14" x14ac:dyDescent="0.3">
      <c r="A1258">
        <v>1258</v>
      </c>
      <c r="B1258" s="1">
        <v>44746</v>
      </c>
      <c r="C1258" t="s">
        <v>10</v>
      </c>
      <c r="D1258" t="s">
        <v>21</v>
      </c>
      <c r="E1258" t="s">
        <v>22</v>
      </c>
      <c r="F1258">
        <v>-20</v>
      </c>
      <c r="G1258" s="3">
        <v>0</v>
      </c>
      <c r="H1258" s="3">
        <v>60.25</v>
      </c>
      <c r="I1258" t="s">
        <v>10</v>
      </c>
      <c r="J1258" t="s">
        <v>23</v>
      </c>
      <c r="K1258" s="3">
        <f>IF(TablaDatosEmpresa[[#This Row],[Tipo_Movimiento]] = "Venta", -TablaDatosEmpresa[[#This Row],[Cantidad]] * TablaDatosEmpresa[[#This Row],[Precio_Venta_Unitario]], 0)</f>
        <v>1205</v>
      </c>
      <c r="L1258" s="3">
        <f>AVERAGEIF(TablaDatosEmpresa[Nombre_Producto],TablaDatosEmpresa[[#This Row],[Nombre_Producto]],TablaDatosEmpresa[Costo_Unitario])</f>
        <v>10.520482758620702</v>
      </c>
      <c r="M1258" s="3">
        <f>IF(TablaDatosEmpresa[[#This Row],[Tipo_Movimiento]] = "Venta", -TablaDatosEmpresa[[#This Row],[Cantidad]] * TablaDatosEmpresa[[#This Row],[CosteAdquisicionPromedio]], 0)</f>
        <v>210.40965517241403</v>
      </c>
      <c r="N1258" s="3">
        <f>TablaDatosEmpresa[[#This Row],[Ingresos]]-TablaDatosEmpresa[[#This Row],[Coste_Vemta]]</f>
        <v>994.59034482758602</v>
      </c>
    </row>
    <row r="1259" spans="1:14" x14ac:dyDescent="0.3">
      <c r="A1259">
        <v>1259</v>
      </c>
      <c r="B1259" s="1">
        <v>44746</v>
      </c>
      <c r="C1259" t="s">
        <v>10</v>
      </c>
      <c r="D1259" t="s">
        <v>17</v>
      </c>
      <c r="E1259" t="s">
        <v>42</v>
      </c>
      <c r="F1259">
        <v>-35</v>
      </c>
      <c r="G1259" s="3">
        <v>0</v>
      </c>
      <c r="H1259" s="3">
        <v>897.97</v>
      </c>
      <c r="I1259" t="s">
        <v>10</v>
      </c>
      <c r="J1259" t="s">
        <v>13</v>
      </c>
      <c r="K1259" s="3">
        <f>IF(TablaDatosEmpresa[[#This Row],[Tipo_Movimiento]] = "Venta", -TablaDatosEmpresa[[#This Row],[Cantidad]] * TablaDatosEmpresa[[#This Row],[Precio_Venta_Unitario]], 0)</f>
        <v>31428.95</v>
      </c>
      <c r="L1259" s="3">
        <f>AVERAGEIF(TablaDatosEmpresa[Nombre_Producto],TablaDatosEmpresa[[#This Row],[Nombre_Producto]],TablaDatosEmpresa[Costo_Unitario])</f>
        <v>206.67616747181975</v>
      </c>
      <c r="M1259" s="3">
        <f>IF(TablaDatosEmpresa[[#This Row],[Tipo_Movimiento]] = "Venta", -TablaDatosEmpresa[[#This Row],[Cantidad]] * TablaDatosEmpresa[[#This Row],[CosteAdquisicionPromedio]], 0)</f>
        <v>7233.6658615136912</v>
      </c>
      <c r="N1259" s="3">
        <f>TablaDatosEmpresa[[#This Row],[Ingresos]]-TablaDatosEmpresa[[#This Row],[Coste_Vemta]]</f>
        <v>24195.28413848631</v>
      </c>
    </row>
    <row r="1260" spans="1:14" x14ac:dyDescent="0.3">
      <c r="A1260">
        <v>1260</v>
      </c>
      <c r="B1260" s="1">
        <v>44746</v>
      </c>
      <c r="C1260" t="s">
        <v>10</v>
      </c>
      <c r="D1260" t="s">
        <v>27</v>
      </c>
      <c r="E1260" t="s">
        <v>44</v>
      </c>
      <c r="F1260">
        <v>-37</v>
      </c>
      <c r="G1260" s="3">
        <v>0</v>
      </c>
      <c r="H1260" s="3">
        <v>495.41</v>
      </c>
      <c r="I1260" t="s">
        <v>10</v>
      </c>
      <c r="J1260" t="s">
        <v>31</v>
      </c>
      <c r="K1260" s="3">
        <f>IF(TablaDatosEmpresa[[#This Row],[Tipo_Movimiento]] = "Venta", -TablaDatosEmpresa[[#This Row],[Cantidad]] * TablaDatosEmpresa[[#This Row],[Precio_Venta_Unitario]], 0)</f>
        <v>18330.170000000002</v>
      </c>
      <c r="L1260" s="3">
        <f>AVERAGEIF(TablaDatosEmpresa[Nombre_Producto],TablaDatosEmpresa[[#This Row],[Nombre_Producto]],TablaDatosEmpresa[Costo_Unitario])</f>
        <v>111.99406451612904</v>
      </c>
      <c r="M1260" s="3">
        <f>IF(TablaDatosEmpresa[[#This Row],[Tipo_Movimiento]] = "Venta", -TablaDatosEmpresa[[#This Row],[Cantidad]] * TablaDatosEmpresa[[#This Row],[CosteAdquisicionPromedio]], 0)</f>
        <v>4143.7803870967746</v>
      </c>
      <c r="N1260" s="3">
        <f>TablaDatosEmpresa[[#This Row],[Ingresos]]-TablaDatosEmpresa[[#This Row],[Coste_Vemta]]</f>
        <v>14186.389612903227</v>
      </c>
    </row>
    <row r="1261" spans="1:14" x14ac:dyDescent="0.3">
      <c r="A1261">
        <v>1261</v>
      </c>
      <c r="B1261" s="1">
        <v>44747</v>
      </c>
      <c r="C1261" t="s">
        <v>16</v>
      </c>
      <c r="D1261" t="s">
        <v>27</v>
      </c>
      <c r="E1261" t="s">
        <v>44</v>
      </c>
      <c r="F1261">
        <v>63</v>
      </c>
      <c r="G1261" s="3">
        <v>250.72</v>
      </c>
      <c r="H1261" s="3">
        <v>0</v>
      </c>
      <c r="I1261" t="s">
        <v>46</v>
      </c>
      <c r="J1261" t="s">
        <v>18</v>
      </c>
      <c r="K1261" s="3">
        <f>IF(TablaDatosEmpresa[[#This Row],[Tipo_Movimiento]] = "Venta", -TablaDatosEmpresa[[#This Row],[Cantidad]] * TablaDatosEmpresa[[#This Row],[Precio_Venta_Unitario]], 0)</f>
        <v>0</v>
      </c>
      <c r="L1261" s="3">
        <f>AVERAGEIF(TablaDatosEmpresa[Nombre_Producto],TablaDatosEmpresa[[#This Row],[Nombre_Producto]],TablaDatosEmpresa[Costo_Unitario])</f>
        <v>111.99406451612904</v>
      </c>
      <c r="M1261" s="3">
        <f>IF(TablaDatosEmpresa[[#This Row],[Tipo_Movimiento]] = "Venta", -TablaDatosEmpresa[[#This Row],[Cantidad]] * TablaDatosEmpresa[[#This Row],[CosteAdquisicionPromedio]], 0)</f>
        <v>0</v>
      </c>
      <c r="N1261" s="3">
        <f>TablaDatosEmpresa[[#This Row],[Ingresos]]-TablaDatosEmpresa[[#This Row],[Coste_Vemta]]</f>
        <v>0</v>
      </c>
    </row>
    <row r="1262" spans="1:14" x14ac:dyDescent="0.3">
      <c r="A1262">
        <v>1262</v>
      </c>
      <c r="B1262" s="1">
        <v>44747</v>
      </c>
      <c r="C1262" t="s">
        <v>24</v>
      </c>
      <c r="D1262" t="s">
        <v>29</v>
      </c>
      <c r="E1262" t="s">
        <v>30</v>
      </c>
      <c r="F1262">
        <v>228</v>
      </c>
      <c r="G1262" s="3">
        <v>35.72</v>
      </c>
      <c r="H1262" s="3">
        <v>0</v>
      </c>
      <c r="I1262" t="s">
        <v>24</v>
      </c>
      <c r="J1262" t="s">
        <v>26</v>
      </c>
      <c r="K1262" s="3">
        <f>IF(TablaDatosEmpresa[[#This Row],[Tipo_Movimiento]] = "Venta", -TablaDatosEmpresa[[#This Row],[Cantidad]] * TablaDatosEmpresa[[#This Row],[Precio_Venta_Unitario]], 0)</f>
        <v>0</v>
      </c>
      <c r="L1262" s="3">
        <f>AVERAGEIF(TablaDatosEmpresa[Nombre_Producto],TablaDatosEmpresa[[#This Row],[Nombre_Producto]],TablaDatosEmpresa[Costo_Unitario])</f>
        <v>15.49574137931034</v>
      </c>
      <c r="M1262" s="3">
        <f>IF(TablaDatosEmpresa[[#This Row],[Tipo_Movimiento]] = "Venta", -TablaDatosEmpresa[[#This Row],[Cantidad]] * TablaDatosEmpresa[[#This Row],[CosteAdquisicionPromedio]], 0)</f>
        <v>0</v>
      </c>
      <c r="N1262" s="3">
        <f>TablaDatosEmpresa[[#This Row],[Ingresos]]-TablaDatosEmpresa[[#This Row],[Coste_Vemta]]</f>
        <v>0</v>
      </c>
    </row>
    <row r="1263" spans="1:14" x14ac:dyDescent="0.3">
      <c r="A1263">
        <v>1263</v>
      </c>
      <c r="B1263" s="1">
        <v>44747</v>
      </c>
      <c r="C1263" t="s">
        <v>10</v>
      </c>
      <c r="D1263" t="s">
        <v>21</v>
      </c>
      <c r="E1263" t="s">
        <v>22</v>
      </c>
      <c r="F1263">
        <v>-14</v>
      </c>
      <c r="G1263" s="3">
        <v>0</v>
      </c>
      <c r="H1263" s="3">
        <v>60.45</v>
      </c>
      <c r="I1263" t="s">
        <v>10</v>
      </c>
      <c r="J1263" t="s">
        <v>15</v>
      </c>
      <c r="K1263" s="3">
        <f>IF(TablaDatosEmpresa[[#This Row],[Tipo_Movimiento]] = "Venta", -TablaDatosEmpresa[[#This Row],[Cantidad]] * TablaDatosEmpresa[[#This Row],[Precio_Venta_Unitario]], 0)</f>
        <v>846.30000000000007</v>
      </c>
      <c r="L1263" s="3">
        <f>AVERAGEIF(TablaDatosEmpresa[Nombre_Producto],TablaDatosEmpresa[[#This Row],[Nombre_Producto]],TablaDatosEmpresa[Costo_Unitario])</f>
        <v>10.520482758620702</v>
      </c>
      <c r="M1263" s="3">
        <f>IF(TablaDatosEmpresa[[#This Row],[Tipo_Movimiento]] = "Venta", -TablaDatosEmpresa[[#This Row],[Cantidad]] * TablaDatosEmpresa[[#This Row],[CosteAdquisicionPromedio]], 0)</f>
        <v>147.28675862068982</v>
      </c>
      <c r="N1263" s="3">
        <f>TablaDatosEmpresa[[#This Row],[Ingresos]]-TablaDatosEmpresa[[#This Row],[Coste_Vemta]]</f>
        <v>699.01324137931022</v>
      </c>
    </row>
    <row r="1264" spans="1:14" x14ac:dyDescent="0.3">
      <c r="A1264">
        <v>1264</v>
      </c>
      <c r="B1264" s="1">
        <v>44747</v>
      </c>
      <c r="C1264" t="s">
        <v>10</v>
      </c>
      <c r="D1264" t="s">
        <v>19</v>
      </c>
      <c r="E1264" t="s">
        <v>20</v>
      </c>
      <c r="F1264">
        <v>-11</v>
      </c>
      <c r="G1264" s="3">
        <v>0</v>
      </c>
      <c r="H1264" s="3">
        <v>300.13</v>
      </c>
      <c r="I1264" t="s">
        <v>10</v>
      </c>
      <c r="J1264" t="s">
        <v>31</v>
      </c>
      <c r="K1264" s="3">
        <f>IF(TablaDatosEmpresa[[#This Row],[Tipo_Movimiento]] = "Venta", -TablaDatosEmpresa[[#This Row],[Cantidad]] * TablaDatosEmpresa[[#This Row],[Precio_Venta_Unitario]], 0)</f>
        <v>3301.43</v>
      </c>
      <c r="L1264" s="3">
        <f>AVERAGEIF(TablaDatosEmpresa[Nombre_Producto],TablaDatosEmpresa[[#This Row],[Nombre_Producto]],TablaDatosEmpresa[Costo_Unitario])</f>
        <v>66.956770642201846</v>
      </c>
      <c r="M1264" s="3">
        <f>IF(TablaDatosEmpresa[[#This Row],[Tipo_Movimiento]] = "Venta", -TablaDatosEmpresa[[#This Row],[Cantidad]] * TablaDatosEmpresa[[#This Row],[CosteAdquisicionPromedio]], 0)</f>
        <v>736.52447706422026</v>
      </c>
      <c r="N1264" s="3">
        <f>TablaDatosEmpresa[[#This Row],[Ingresos]]-TablaDatosEmpresa[[#This Row],[Coste_Vemta]]</f>
        <v>2564.9055229357796</v>
      </c>
    </row>
    <row r="1265" spans="1:14" x14ac:dyDescent="0.3">
      <c r="A1265">
        <v>1265</v>
      </c>
      <c r="B1265" s="1">
        <v>44747</v>
      </c>
      <c r="C1265" t="s">
        <v>24</v>
      </c>
      <c r="D1265" t="s">
        <v>11</v>
      </c>
      <c r="E1265" t="s">
        <v>12</v>
      </c>
      <c r="F1265">
        <v>267</v>
      </c>
      <c r="G1265" s="3">
        <v>65.62</v>
      </c>
      <c r="H1265" s="3">
        <v>0</v>
      </c>
      <c r="I1265" t="s">
        <v>24</v>
      </c>
      <c r="J1265" t="s">
        <v>28</v>
      </c>
      <c r="K1265" s="3">
        <f>IF(TablaDatosEmpresa[[#This Row],[Tipo_Movimiento]] = "Venta", -TablaDatosEmpresa[[#This Row],[Cantidad]] * TablaDatosEmpresa[[#This Row],[Precio_Venta_Unitario]], 0)</f>
        <v>0</v>
      </c>
      <c r="L1265" s="3">
        <f>AVERAGEIF(TablaDatosEmpresa[Nombre_Producto],TablaDatosEmpresa[[#This Row],[Nombre_Producto]],TablaDatosEmpresa[Costo_Unitario])</f>
        <v>28.701865793780652</v>
      </c>
      <c r="M1265" s="3">
        <f>IF(TablaDatosEmpresa[[#This Row],[Tipo_Movimiento]] = "Venta", -TablaDatosEmpresa[[#This Row],[Cantidad]] * TablaDatosEmpresa[[#This Row],[CosteAdquisicionPromedio]], 0)</f>
        <v>0</v>
      </c>
      <c r="N1265" s="3">
        <f>TablaDatosEmpresa[[#This Row],[Ingresos]]-TablaDatosEmpresa[[#This Row],[Coste_Vemta]]</f>
        <v>0</v>
      </c>
    </row>
    <row r="1266" spans="1:14" x14ac:dyDescent="0.3">
      <c r="A1266">
        <v>1266</v>
      </c>
      <c r="B1266" s="1">
        <v>44747</v>
      </c>
      <c r="C1266" t="s">
        <v>16</v>
      </c>
      <c r="D1266" t="s">
        <v>17</v>
      </c>
      <c r="E1266" t="s">
        <v>42</v>
      </c>
      <c r="F1266">
        <v>86</v>
      </c>
      <c r="G1266" s="3">
        <v>449.67</v>
      </c>
      <c r="H1266" s="3">
        <v>0</v>
      </c>
      <c r="I1266" t="s">
        <v>46</v>
      </c>
      <c r="J1266" t="s">
        <v>18</v>
      </c>
      <c r="K1266" s="3">
        <f>IF(TablaDatosEmpresa[[#This Row],[Tipo_Movimiento]] = "Venta", -TablaDatosEmpresa[[#This Row],[Cantidad]] * TablaDatosEmpresa[[#This Row],[Precio_Venta_Unitario]], 0)</f>
        <v>0</v>
      </c>
      <c r="L1266" s="3">
        <f>AVERAGEIF(TablaDatosEmpresa[Nombre_Producto],TablaDatosEmpresa[[#This Row],[Nombre_Producto]],TablaDatosEmpresa[Costo_Unitario])</f>
        <v>206.67616747181975</v>
      </c>
      <c r="M1266" s="3">
        <f>IF(TablaDatosEmpresa[[#This Row],[Tipo_Movimiento]] = "Venta", -TablaDatosEmpresa[[#This Row],[Cantidad]] * TablaDatosEmpresa[[#This Row],[CosteAdquisicionPromedio]], 0)</f>
        <v>0</v>
      </c>
      <c r="N1266" s="3">
        <f>TablaDatosEmpresa[[#This Row],[Ingresos]]-TablaDatosEmpresa[[#This Row],[Coste_Vemta]]</f>
        <v>0</v>
      </c>
    </row>
    <row r="1267" spans="1:14" x14ac:dyDescent="0.3">
      <c r="A1267">
        <v>1267</v>
      </c>
      <c r="B1267" s="1">
        <v>44747</v>
      </c>
      <c r="C1267" t="s">
        <v>24</v>
      </c>
      <c r="D1267" t="s">
        <v>25</v>
      </c>
      <c r="E1267" t="s">
        <v>43</v>
      </c>
      <c r="F1267">
        <v>160</v>
      </c>
      <c r="G1267" s="3">
        <v>44.9</v>
      </c>
      <c r="H1267" s="3">
        <v>0</v>
      </c>
      <c r="I1267" t="s">
        <v>24</v>
      </c>
      <c r="J1267" t="s">
        <v>37</v>
      </c>
      <c r="K1267" s="3">
        <f>IF(TablaDatosEmpresa[[#This Row],[Tipo_Movimiento]] = "Venta", -TablaDatosEmpresa[[#This Row],[Cantidad]] * TablaDatosEmpresa[[#This Row],[Precio_Venta_Unitario]], 0)</f>
        <v>0</v>
      </c>
      <c r="L1267" s="3">
        <f>AVERAGEIF(TablaDatosEmpresa[Nombre_Producto],TablaDatosEmpresa[[#This Row],[Nombre_Producto]],TablaDatosEmpresa[Costo_Unitario])</f>
        <v>18.458651685393257</v>
      </c>
      <c r="M1267" s="3">
        <f>IF(TablaDatosEmpresa[[#This Row],[Tipo_Movimiento]] = "Venta", -TablaDatosEmpresa[[#This Row],[Cantidad]] * TablaDatosEmpresa[[#This Row],[CosteAdquisicionPromedio]], 0)</f>
        <v>0</v>
      </c>
      <c r="N1267" s="3">
        <f>TablaDatosEmpresa[[#This Row],[Ingresos]]-TablaDatosEmpresa[[#This Row],[Coste_Vemta]]</f>
        <v>0</v>
      </c>
    </row>
    <row r="1268" spans="1:14" x14ac:dyDescent="0.3">
      <c r="A1268">
        <v>1268</v>
      </c>
      <c r="B1268" s="1">
        <v>44748</v>
      </c>
      <c r="C1268" t="s">
        <v>10</v>
      </c>
      <c r="D1268" t="s">
        <v>21</v>
      </c>
      <c r="E1268" t="s">
        <v>22</v>
      </c>
      <c r="F1268">
        <v>-25</v>
      </c>
      <c r="G1268" s="3">
        <v>0</v>
      </c>
      <c r="H1268" s="3">
        <v>60.13</v>
      </c>
      <c r="I1268" t="s">
        <v>10</v>
      </c>
      <c r="J1268" t="s">
        <v>23</v>
      </c>
      <c r="K1268" s="3">
        <f>IF(TablaDatosEmpresa[[#This Row],[Tipo_Movimiento]] = "Venta", -TablaDatosEmpresa[[#This Row],[Cantidad]] * TablaDatosEmpresa[[#This Row],[Precio_Venta_Unitario]], 0)</f>
        <v>1503.25</v>
      </c>
      <c r="L1268" s="3">
        <f>AVERAGEIF(TablaDatosEmpresa[Nombre_Producto],TablaDatosEmpresa[[#This Row],[Nombre_Producto]],TablaDatosEmpresa[Costo_Unitario])</f>
        <v>10.520482758620702</v>
      </c>
      <c r="M1268" s="3">
        <f>IF(TablaDatosEmpresa[[#This Row],[Tipo_Movimiento]] = "Venta", -TablaDatosEmpresa[[#This Row],[Cantidad]] * TablaDatosEmpresa[[#This Row],[CosteAdquisicionPromedio]], 0)</f>
        <v>263.01206896551753</v>
      </c>
      <c r="N1268" s="3">
        <f>TablaDatosEmpresa[[#This Row],[Ingresos]]-TablaDatosEmpresa[[#This Row],[Coste_Vemta]]</f>
        <v>1240.2379310344825</v>
      </c>
    </row>
    <row r="1269" spans="1:14" x14ac:dyDescent="0.3">
      <c r="A1269">
        <v>1269</v>
      </c>
      <c r="B1269" s="1">
        <v>44748</v>
      </c>
      <c r="C1269" t="s">
        <v>10</v>
      </c>
      <c r="D1269" t="s">
        <v>34</v>
      </c>
      <c r="E1269" t="s">
        <v>45</v>
      </c>
      <c r="F1269">
        <v>-32</v>
      </c>
      <c r="G1269" s="3">
        <v>0</v>
      </c>
      <c r="H1269" s="3">
        <v>346.71</v>
      </c>
      <c r="I1269" t="s">
        <v>10</v>
      </c>
      <c r="J1269" t="s">
        <v>31</v>
      </c>
      <c r="K1269" s="3">
        <f>IF(TablaDatosEmpresa[[#This Row],[Tipo_Movimiento]] = "Venta", -TablaDatosEmpresa[[#This Row],[Cantidad]] * TablaDatosEmpresa[[#This Row],[Precio_Venta_Unitario]], 0)</f>
        <v>11094.72</v>
      </c>
      <c r="L1269" s="3">
        <f>AVERAGEIF(TablaDatosEmpresa[Nombre_Producto],TablaDatosEmpresa[[#This Row],[Nombre_Producto]],TablaDatosEmpresa[Costo_Unitario])</f>
        <v>81.910562499999997</v>
      </c>
      <c r="M1269" s="3">
        <f>IF(TablaDatosEmpresa[[#This Row],[Tipo_Movimiento]] = "Venta", -TablaDatosEmpresa[[#This Row],[Cantidad]] * TablaDatosEmpresa[[#This Row],[CosteAdquisicionPromedio]], 0)</f>
        <v>2621.1379999999999</v>
      </c>
      <c r="N1269" s="3">
        <f>TablaDatosEmpresa[[#This Row],[Ingresos]]-TablaDatosEmpresa[[#This Row],[Coste_Vemta]]</f>
        <v>8473.5819999999985</v>
      </c>
    </row>
    <row r="1270" spans="1:14" x14ac:dyDescent="0.3">
      <c r="A1270">
        <v>1270</v>
      </c>
      <c r="B1270" s="1">
        <v>44748</v>
      </c>
      <c r="C1270" t="s">
        <v>10</v>
      </c>
      <c r="D1270" t="s">
        <v>21</v>
      </c>
      <c r="E1270" t="s">
        <v>22</v>
      </c>
      <c r="F1270">
        <v>-10</v>
      </c>
      <c r="G1270" s="3">
        <v>0</v>
      </c>
      <c r="H1270" s="3">
        <v>60.16</v>
      </c>
      <c r="I1270" t="s">
        <v>10</v>
      </c>
      <c r="J1270" t="s">
        <v>35</v>
      </c>
      <c r="K1270" s="3">
        <f>IF(TablaDatosEmpresa[[#This Row],[Tipo_Movimiento]] = "Venta", -TablaDatosEmpresa[[#This Row],[Cantidad]] * TablaDatosEmpresa[[#This Row],[Precio_Venta_Unitario]], 0)</f>
        <v>601.59999999999991</v>
      </c>
      <c r="L1270" s="3">
        <f>AVERAGEIF(TablaDatosEmpresa[Nombre_Producto],TablaDatosEmpresa[[#This Row],[Nombre_Producto]],TablaDatosEmpresa[Costo_Unitario])</f>
        <v>10.520482758620702</v>
      </c>
      <c r="M1270" s="3">
        <f>IF(TablaDatosEmpresa[[#This Row],[Tipo_Movimiento]] = "Venta", -TablaDatosEmpresa[[#This Row],[Cantidad]] * TablaDatosEmpresa[[#This Row],[CosteAdquisicionPromedio]], 0)</f>
        <v>105.20482758620702</v>
      </c>
      <c r="N1270" s="3">
        <f>TablaDatosEmpresa[[#This Row],[Ingresos]]-TablaDatosEmpresa[[#This Row],[Coste_Vemta]]</f>
        <v>496.39517241379292</v>
      </c>
    </row>
    <row r="1271" spans="1:14" x14ac:dyDescent="0.3">
      <c r="A1271">
        <v>1271</v>
      </c>
      <c r="B1271" s="1">
        <v>44748</v>
      </c>
      <c r="C1271" t="s">
        <v>10</v>
      </c>
      <c r="D1271" t="s">
        <v>11</v>
      </c>
      <c r="E1271" t="s">
        <v>12</v>
      </c>
      <c r="F1271">
        <v>-38</v>
      </c>
      <c r="G1271" s="3">
        <v>0</v>
      </c>
      <c r="H1271" s="3">
        <v>129.54</v>
      </c>
      <c r="I1271" t="s">
        <v>10</v>
      </c>
      <c r="J1271" t="s">
        <v>31</v>
      </c>
      <c r="K1271" s="3">
        <f>IF(TablaDatosEmpresa[[#This Row],[Tipo_Movimiento]] = "Venta", -TablaDatosEmpresa[[#This Row],[Cantidad]] * TablaDatosEmpresa[[#This Row],[Precio_Venta_Unitario]], 0)</f>
        <v>4922.5199999999995</v>
      </c>
      <c r="L1271" s="3">
        <f>AVERAGEIF(TablaDatosEmpresa[Nombre_Producto],TablaDatosEmpresa[[#This Row],[Nombre_Producto]],TablaDatosEmpresa[Costo_Unitario])</f>
        <v>28.701865793780652</v>
      </c>
      <c r="M1271" s="3">
        <f>IF(TablaDatosEmpresa[[#This Row],[Tipo_Movimiento]] = "Venta", -TablaDatosEmpresa[[#This Row],[Cantidad]] * TablaDatosEmpresa[[#This Row],[CosteAdquisicionPromedio]], 0)</f>
        <v>1090.6709001636648</v>
      </c>
      <c r="N1271" s="3">
        <f>TablaDatosEmpresa[[#This Row],[Ingresos]]-TablaDatosEmpresa[[#This Row],[Coste_Vemta]]</f>
        <v>3831.849099836335</v>
      </c>
    </row>
    <row r="1272" spans="1:14" x14ac:dyDescent="0.3">
      <c r="A1272">
        <v>1272</v>
      </c>
      <c r="B1272" s="1">
        <v>44748</v>
      </c>
      <c r="C1272" t="s">
        <v>10</v>
      </c>
      <c r="D1272" t="s">
        <v>32</v>
      </c>
      <c r="E1272" t="s">
        <v>33</v>
      </c>
      <c r="F1272">
        <v>-48</v>
      </c>
      <c r="G1272" s="3">
        <v>0</v>
      </c>
      <c r="H1272" s="3">
        <v>218.92</v>
      </c>
      <c r="I1272" t="s">
        <v>10</v>
      </c>
      <c r="J1272" t="s">
        <v>13</v>
      </c>
      <c r="K1272" s="3">
        <f>IF(TablaDatosEmpresa[[#This Row],[Tipo_Movimiento]] = "Venta", -TablaDatosEmpresa[[#This Row],[Cantidad]] * TablaDatosEmpresa[[#This Row],[Precio_Venta_Unitario]], 0)</f>
        <v>10508.16</v>
      </c>
      <c r="L1272" s="3">
        <f>AVERAGEIF(TablaDatosEmpresa[Nombre_Producto],TablaDatosEmpresa[[#This Row],[Nombre_Producto]],TablaDatosEmpresa[Costo_Unitario])</f>
        <v>54.214840425531932</v>
      </c>
      <c r="M1272" s="3">
        <f>IF(TablaDatosEmpresa[[#This Row],[Tipo_Movimiento]] = "Venta", -TablaDatosEmpresa[[#This Row],[Cantidad]] * TablaDatosEmpresa[[#This Row],[CosteAdquisicionPromedio]], 0)</f>
        <v>2602.312340425533</v>
      </c>
      <c r="N1272" s="3">
        <f>TablaDatosEmpresa[[#This Row],[Ingresos]]-TablaDatosEmpresa[[#This Row],[Coste_Vemta]]</f>
        <v>7905.8476595744669</v>
      </c>
    </row>
    <row r="1273" spans="1:14" x14ac:dyDescent="0.3">
      <c r="A1273">
        <v>1273</v>
      </c>
      <c r="B1273" s="1">
        <v>44748</v>
      </c>
      <c r="C1273" t="s">
        <v>10</v>
      </c>
      <c r="D1273" t="s">
        <v>19</v>
      </c>
      <c r="E1273" t="s">
        <v>20</v>
      </c>
      <c r="F1273">
        <v>-48</v>
      </c>
      <c r="G1273" s="3">
        <v>0</v>
      </c>
      <c r="H1273" s="3">
        <v>297.44</v>
      </c>
      <c r="I1273" t="s">
        <v>10</v>
      </c>
      <c r="J1273" t="s">
        <v>13</v>
      </c>
      <c r="K1273" s="3">
        <f>IF(TablaDatosEmpresa[[#This Row],[Tipo_Movimiento]] = "Venta", -TablaDatosEmpresa[[#This Row],[Cantidad]] * TablaDatosEmpresa[[#This Row],[Precio_Venta_Unitario]], 0)</f>
        <v>14277.119999999999</v>
      </c>
      <c r="L1273" s="3">
        <f>AVERAGEIF(TablaDatosEmpresa[Nombre_Producto],TablaDatosEmpresa[[#This Row],[Nombre_Producto]],TablaDatosEmpresa[Costo_Unitario])</f>
        <v>66.956770642201846</v>
      </c>
      <c r="M1273" s="3">
        <f>IF(TablaDatosEmpresa[[#This Row],[Tipo_Movimiento]] = "Venta", -TablaDatosEmpresa[[#This Row],[Cantidad]] * TablaDatosEmpresa[[#This Row],[CosteAdquisicionPromedio]], 0)</f>
        <v>3213.9249908256888</v>
      </c>
      <c r="N1273" s="3">
        <f>TablaDatosEmpresa[[#This Row],[Ingresos]]-TablaDatosEmpresa[[#This Row],[Coste_Vemta]]</f>
        <v>11063.195009174309</v>
      </c>
    </row>
    <row r="1274" spans="1:14" x14ac:dyDescent="0.3">
      <c r="A1274">
        <v>1274</v>
      </c>
      <c r="B1274" s="1">
        <v>44748</v>
      </c>
      <c r="C1274" t="s">
        <v>24</v>
      </c>
      <c r="D1274" t="s">
        <v>14</v>
      </c>
      <c r="E1274" t="s">
        <v>41</v>
      </c>
      <c r="F1274">
        <v>65</v>
      </c>
      <c r="G1274" s="3">
        <v>84.62</v>
      </c>
      <c r="H1274" s="3">
        <v>0</v>
      </c>
      <c r="I1274" t="s">
        <v>24</v>
      </c>
      <c r="J1274" t="s">
        <v>36</v>
      </c>
      <c r="K1274" s="3">
        <f>IF(TablaDatosEmpresa[[#This Row],[Tipo_Movimiento]] = "Venta", -TablaDatosEmpresa[[#This Row],[Cantidad]] * TablaDatosEmpresa[[#This Row],[Precio_Venta_Unitario]], 0)</f>
        <v>0</v>
      </c>
      <c r="L1274" s="3">
        <f>AVERAGEIF(TablaDatosEmpresa[Nombre_Producto],TablaDatosEmpresa[[#This Row],[Nombre_Producto]],TablaDatosEmpresa[Costo_Unitario])</f>
        <v>38.917210440456756</v>
      </c>
      <c r="M1274" s="3">
        <f>IF(TablaDatosEmpresa[[#This Row],[Tipo_Movimiento]] = "Venta", -TablaDatosEmpresa[[#This Row],[Cantidad]] * TablaDatosEmpresa[[#This Row],[CosteAdquisicionPromedio]], 0)</f>
        <v>0</v>
      </c>
      <c r="N1274" s="3">
        <f>TablaDatosEmpresa[[#This Row],[Ingresos]]-TablaDatosEmpresa[[#This Row],[Coste_Vemta]]</f>
        <v>0</v>
      </c>
    </row>
    <row r="1275" spans="1:14" x14ac:dyDescent="0.3">
      <c r="A1275">
        <v>1275</v>
      </c>
      <c r="B1275" s="1">
        <v>44749</v>
      </c>
      <c r="C1275" t="s">
        <v>24</v>
      </c>
      <c r="D1275" t="s">
        <v>21</v>
      </c>
      <c r="E1275" t="s">
        <v>22</v>
      </c>
      <c r="F1275">
        <v>129</v>
      </c>
      <c r="G1275" s="3">
        <v>24.57</v>
      </c>
      <c r="H1275" s="3">
        <v>0</v>
      </c>
      <c r="I1275" t="s">
        <v>24</v>
      </c>
      <c r="J1275" t="s">
        <v>36</v>
      </c>
      <c r="K1275" s="3">
        <f>IF(TablaDatosEmpresa[[#This Row],[Tipo_Movimiento]] = "Venta", -TablaDatosEmpresa[[#This Row],[Cantidad]] * TablaDatosEmpresa[[#This Row],[Precio_Venta_Unitario]], 0)</f>
        <v>0</v>
      </c>
      <c r="L1275" s="3">
        <f>AVERAGEIF(TablaDatosEmpresa[Nombre_Producto],TablaDatosEmpresa[[#This Row],[Nombre_Producto]],TablaDatosEmpresa[Costo_Unitario])</f>
        <v>10.520482758620702</v>
      </c>
      <c r="M1275" s="3">
        <f>IF(TablaDatosEmpresa[[#This Row],[Tipo_Movimiento]] = "Venta", -TablaDatosEmpresa[[#This Row],[Cantidad]] * TablaDatosEmpresa[[#This Row],[CosteAdquisicionPromedio]], 0)</f>
        <v>0</v>
      </c>
      <c r="N1275" s="3">
        <f>TablaDatosEmpresa[[#This Row],[Ingresos]]-TablaDatosEmpresa[[#This Row],[Coste_Vemta]]</f>
        <v>0</v>
      </c>
    </row>
    <row r="1276" spans="1:14" x14ac:dyDescent="0.3">
      <c r="A1276">
        <v>1276</v>
      </c>
      <c r="B1276" s="1">
        <v>44749</v>
      </c>
      <c r="C1276" t="s">
        <v>24</v>
      </c>
      <c r="D1276" t="s">
        <v>32</v>
      </c>
      <c r="E1276" t="s">
        <v>33</v>
      </c>
      <c r="F1276">
        <v>112</v>
      </c>
      <c r="G1276" s="3">
        <v>119.29</v>
      </c>
      <c r="H1276" s="3">
        <v>0</v>
      </c>
      <c r="I1276" t="s">
        <v>24</v>
      </c>
      <c r="J1276" t="s">
        <v>28</v>
      </c>
      <c r="K1276" s="3">
        <f>IF(TablaDatosEmpresa[[#This Row],[Tipo_Movimiento]] = "Venta", -TablaDatosEmpresa[[#This Row],[Cantidad]] * TablaDatosEmpresa[[#This Row],[Precio_Venta_Unitario]], 0)</f>
        <v>0</v>
      </c>
      <c r="L1276" s="3">
        <f>AVERAGEIF(TablaDatosEmpresa[Nombre_Producto],TablaDatosEmpresa[[#This Row],[Nombre_Producto]],TablaDatosEmpresa[Costo_Unitario])</f>
        <v>54.214840425531932</v>
      </c>
      <c r="M1276" s="3">
        <f>IF(TablaDatosEmpresa[[#This Row],[Tipo_Movimiento]] = "Venta", -TablaDatosEmpresa[[#This Row],[Cantidad]] * TablaDatosEmpresa[[#This Row],[CosteAdquisicionPromedio]], 0)</f>
        <v>0</v>
      </c>
      <c r="N1276" s="3">
        <f>TablaDatosEmpresa[[#This Row],[Ingresos]]-TablaDatosEmpresa[[#This Row],[Coste_Vemta]]</f>
        <v>0</v>
      </c>
    </row>
    <row r="1277" spans="1:14" x14ac:dyDescent="0.3">
      <c r="A1277">
        <v>1277</v>
      </c>
      <c r="B1277" s="1">
        <v>44749</v>
      </c>
      <c r="C1277" t="s">
        <v>10</v>
      </c>
      <c r="D1277" t="s">
        <v>11</v>
      </c>
      <c r="E1277" t="s">
        <v>12</v>
      </c>
      <c r="F1277">
        <v>-17</v>
      </c>
      <c r="G1277" s="3">
        <v>0</v>
      </c>
      <c r="H1277" s="3">
        <v>129.52000000000001</v>
      </c>
      <c r="I1277" t="s">
        <v>10</v>
      </c>
      <c r="J1277" t="s">
        <v>35</v>
      </c>
      <c r="K1277" s="3">
        <f>IF(TablaDatosEmpresa[[#This Row],[Tipo_Movimiento]] = "Venta", -TablaDatosEmpresa[[#This Row],[Cantidad]] * TablaDatosEmpresa[[#This Row],[Precio_Venta_Unitario]], 0)</f>
        <v>2201.84</v>
      </c>
      <c r="L1277" s="3">
        <f>AVERAGEIF(TablaDatosEmpresa[Nombre_Producto],TablaDatosEmpresa[[#This Row],[Nombre_Producto]],TablaDatosEmpresa[Costo_Unitario])</f>
        <v>28.701865793780652</v>
      </c>
      <c r="M1277" s="3">
        <f>IF(TablaDatosEmpresa[[#This Row],[Tipo_Movimiento]] = "Venta", -TablaDatosEmpresa[[#This Row],[Cantidad]] * TablaDatosEmpresa[[#This Row],[CosteAdquisicionPromedio]], 0)</f>
        <v>487.93171849427108</v>
      </c>
      <c r="N1277" s="3">
        <f>TablaDatosEmpresa[[#This Row],[Ingresos]]-TablaDatosEmpresa[[#This Row],[Coste_Vemta]]</f>
        <v>1713.9082815057291</v>
      </c>
    </row>
    <row r="1278" spans="1:14" x14ac:dyDescent="0.3">
      <c r="A1278">
        <v>1278</v>
      </c>
      <c r="B1278" s="1">
        <v>44749</v>
      </c>
      <c r="C1278" t="s">
        <v>10</v>
      </c>
      <c r="D1278" t="s">
        <v>11</v>
      </c>
      <c r="E1278" t="s">
        <v>12</v>
      </c>
      <c r="F1278">
        <v>-17</v>
      </c>
      <c r="G1278" s="3">
        <v>0</v>
      </c>
      <c r="H1278" s="3">
        <v>129.77000000000001</v>
      </c>
      <c r="I1278" t="s">
        <v>10</v>
      </c>
      <c r="J1278" t="s">
        <v>23</v>
      </c>
      <c r="K1278" s="3">
        <f>IF(TablaDatosEmpresa[[#This Row],[Tipo_Movimiento]] = "Venta", -TablaDatosEmpresa[[#This Row],[Cantidad]] * TablaDatosEmpresa[[#This Row],[Precio_Venta_Unitario]], 0)</f>
        <v>2206.09</v>
      </c>
      <c r="L1278" s="3">
        <f>AVERAGEIF(TablaDatosEmpresa[Nombre_Producto],TablaDatosEmpresa[[#This Row],[Nombre_Producto]],TablaDatosEmpresa[Costo_Unitario])</f>
        <v>28.701865793780652</v>
      </c>
      <c r="M1278" s="3">
        <f>IF(TablaDatosEmpresa[[#This Row],[Tipo_Movimiento]] = "Venta", -TablaDatosEmpresa[[#This Row],[Cantidad]] * TablaDatosEmpresa[[#This Row],[CosteAdquisicionPromedio]], 0)</f>
        <v>487.93171849427108</v>
      </c>
      <c r="N1278" s="3">
        <f>TablaDatosEmpresa[[#This Row],[Ingresos]]-TablaDatosEmpresa[[#This Row],[Coste_Vemta]]</f>
        <v>1718.1582815057291</v>
      </c>
    </row>
    <row r="1279" spans="1:14" x14ac:dyDescent="0.3">
      <c r="A1279">
        <v>1279</v>
      </c>
      <c r="B1279" s="1">
        <v>44749</v>
      </c>
      <c r="C1279" t="s">
        <v>10</v>
      </c>
      <c r="D1279" t="s">
        <v>25</v>
      </c>
      <c r="E1279" t="s">
        <v>43</v>
      </c>
      <c r="F1279">
        <v>-40</v>
      </c>
      <c r="G1279" s="3">
        <v>0</v>
      </c>
      <c r="H1279" s="3">
        <v>95.67</v>
      </c>
      <c r="I1279" t="s">
        <v>10</v>
      </c>
      <c r="J1279" t="s">
        <v>35</v>
      </c>
      <c r="K1279" s="3">
        <f>IF(TablaDatosEmpresa[[#This Row],[Tipo_Movimiento]] = "Venta", -TablaDatosEmpresa[[#This Row],[Cantidad]] * TablaDatosEmpresa[[#This Row],[Precio_Venta_Unitario]], 0)</f>
        <v>3826.8</v>
      </c>
      <c r="L1279" s="3">
        <f>AVERAGEIF(TablaDatosEmpresa[Nombre_Producto],TablaDatosEmpresa[[#This Row],[Nombre_Producto]],TablaDatosEmpresa[Costo_Unitario])</f>
        <v>18.458651685393257</v>
      </c>
      <c r="M1279" s="3">
        <f>IF(TablaDatosEmpresa[[#This Row],[Tipo_Movimiento]] = "Venta", -TablaDatosEmpresa[[#This Row],[Cantidad]] * TablaDatosEmpresa[[#This Row],[CosteAdquisicionPromedio]], 0)</f>
        <v>738.3460674157302</v>
      </c>
      <c r="N1279" s="3">
        <f>TablaDatosEmpresa[[#This Row],[Ingresos]]-TablaDatosEmpresa[[#This Row],[Coste_Vemta]]</f>
        <v>3088.4539325842698</v>
      </c>
    </row>
    <row r="1280" spans="1:14" x14ac:dyDescent="0.3">
      <c r="A1280">
        <v>1280</v>
      </c>
      <c r="B1280" s="1">
        <v>44749</v>
      </c>
      <c r="C1280" t="s">
        <v>10</v>
      </c>
      <c r="D1280" t="s">
        <v>27</v>
      </c>
      <c r="E1280" t="s">
        <v>44</v>
      </c>
      <c r="F1280">
        <v>-41</v>
      </c>
      <c r="G1280" s="3">
        <v>0</v>
      </c>
      <c r="H1280" s="3">
        <v>499.12</v>
      </c>
      <c r="I1280" t="s">
        <v>10</v>
      </c>
      <c r="J1280" t="s">
        <v>13</v>
      </c>
      <c r="K1280" s="3">
        <f>IF(TablaDatosEmpresa[[#This Row],[Tipo_Movimiento]] = "Venta", -TablaDatosEmpresa[[#This Row],[Cantidad]] * TablaDatosEmpresa[[#This Row],[Precio_Venta_Unitario]], 0)</f>
        <v>20463.920000000002</v>
      </c>
      <c r="L1280" s="3">
        <f>AVERAGEIF(TablaDatosEmpresa[Nombre_Producto],TablaDatosEmpresa[[#This Row],[Nombre_Producto]],TablaDatosEmpresa[Costo_Unitario])</f>
        <v>111.99406451612904</v>
      </c>
      <c r="M1280" s="3">
        <f>IF(TablaDatosEmpresa[[#This Row],[Tipo_Movimiento]] = "Venta", -TablaDatosEmpresa[[#This Row],[Cantidad]] * TablaDatosEmpresa[[#This Row],[CosteAdquisicionPromedio]], 0)</f>
        <v>4591.7566451612911</v>
      </c>
      <c r="N1280" s="3">
        <f>TablaDatosEmpresa[[#This Row],[Ingresos]]-TablaDatosEmpresa[[#This Row],[Coste_Vemta]]</f>
        <v>15872.163354838711</v>
      </c>
    </row>
    <row r="1281" spans="1:14" x14ac:dyDescent="0.3">
      <c r="A1281">
        <v>1281</v>
      </c>
      <c r="B1281" s="1">
        <v>44749</v>
      </c>
      <c r="C1281" t="s">
        <v>10</v>
      </c>
      <c r="D1281" t="s">
        <v>29</v>
      </c>
      <c r="E1281" t="s">
        <v>30</v>
      </c>
      <c r="F1281">
        <v>-14</v>
      </c>
      <c r="G1281" s="3">
        <v>0</v>
      </c>
      <c r="H1281" s="3">
        <v>80.67</v>
      </c>
      <c r="I1281" t="s">
        <v>10</v>
      </c>
      <c r="J1281" t="s">
        <v>31</v>
      </c>
      <c r="K1281" s="3">
        <f>IF(TablaDatosEmpresa[[#This Row],[Tipo_Movimiento]] = "Venta", -TablaDatosEmpresa[[#This Row],[Cantidad]] * TablaDatosEmpresa[[#This Row],[Precio_Venta_Unitario]], 0)</f>
        <v>1129.3800000000001</v>
      </c>
      <c r="L1281" s="3">
        <f>AVERAGEIF(TablaDatosEmpresa[Nombre_Producto],TablaDatosEmpresa[[#This Row],[Nombre_Producto]],TablaDatosEmpresa[Costo_Unitario])</f>
        <v>15.49574137931034</v>
      </c>
      <c r="M1281" s="3">
        <f>IF(TablaDatosEmpresa[[#This Row],[Tipo_Movimiento]] = "Venta", -TablaDatosEmpresa[[#This Row],[Cantidad]] * TablaDatosEmpresa[[#This Row],[CosteAdquisicionPromedio]], 0)</f>
        <v>216.94037931034475</v>
      </c>
      <c r="N1281" s="3">
        <f>TablaDatosEmpresa[[#This Row],[Ingresos]]-TablaDatosEmpresa[[#This Row],[Coste_Vemta]]</f>
        <v>912.43962068965538</v>
      </c>
    </row>
    <row r="1282" spans="1:14" x14ac:dyDescent="0.3">
      <c r="A1282">
        <v>1282</v>
      </c>
      <c r="B1282" s="1">
        <v>44750</v>
      </c>
      <c r="C1282" t="s">
        <v>10</v>
      </c>
      <c r="D1282" t="s">
        <v>29</v>
      </c>
      <c r="E1282" t="s">
        <v>30</v>
      </c>
      <c r="F1282">
        <v>-26</v>
      </c>
      <c r="G1282" s="3">
        <v>0</v>
      </c>
      <c r="H1282" s="3">
        <v>79.92</v>
      </c>
      <c r="I1282" t="s">
        <v>10</v>
      </c>
      <c r="J1282" t="s">
        <v>23</v>
      </c>
      <c r="K1282" s="3">
        <f>IF(TablaDatosEmpresa[[#This Row],[Tipo_Movimiento]] = "Venta", -TablaDatosEmpresa[[#This Row],[Cantidad]] * TablaDatosEmpresa[[#This Row],[Precio_Venta_Unitario]], 0)</f>
        <v>2077.92</v>
      </c>
      <c r="L1282" s="3">
        <f>AVERAGEIF(TablaDatosEmpresa[Nombre_Producto],TablaDatosEmpresa[[#This Row],[Nombre_Producto]],TablaDatosEmpresa[Costo_Unitario])</f>
        <v>15.49574137931034</v>
      </c>
      <c r="M1282" s="3">
        <f>IF(TablaDatosEmpresa[[#This Row],[Tipo_Movimiento]] = "Venta", -TablaDatosEmpresa[[#This Row],[Cantidad]] * TablaDatosEmpresa[[#This Row],[CosteAdquisicionPromedio]], 0)</f>
        <v>402.88927586206887</v>
      </c>
      <c r="N1282" s="3">
        <f>TablaDatosEmpresa[[#This Row],[Ingresos]]-TablaDatosEmpresa[[#This Row],[Coste_Vemta]]</f>
        <v>1675.0307241379312</v>
      </c>
    </row>
    <row r="1283" spans="1:14" x14ac:dyDescent="0.3">
      <c r="A1283">
        <v>1283</v>
      </c>
      <c r="B1283" s="1">
        <v>44750</v>
      </c>
      <c r="C1283" t="s">
        <v>10</v>
      </c>
      <c r="D1283" t="s">
        <v>34</v>
      </c>
      <c r="E1283" t="s">
        <v>45</v>
      </c>
      <c r="F1283">
        <v>-33</v>
      </c>
      <c r="G1283" s="3">
        <v>0</v>
      </c>
      <c r="H1283" s="3">
        <v>349.93</v>
      </c>
      <c r="I1283" t="s">
        <v>10</v>
      </c>
      <c r="J1283" t="s">
        <v>35</v>
      </c>
      <c r="K1283" s="3">
        <f>IF(TablaDatosEmpresa[[#This Row],[Tipo_Movimiento]] = "Venta", -TablaDatosEmpresa[[#This Row],[Cantidad]] * TablaDatosEmpresa[[#This Row],[Precio_Venta_Unitario]], 0)</f>
        <v>11547.69</v>
      </c>
      <c r="L1283" s="3">
        <f>AVERAGEIF(TablaDatosEmpresa[Nombre_Producto],TablaDatosEmpresa[[#This Row],[Nombre_Producto]],TablaDatosEmpresa[Costo_Unitario])</f>
        <v>81.910562499999997</v>
      </c>
      <c r="M1283" s="3">
        <f>IF(TablaDatosEmpresa[[#This Row],[Tipo_Movimiento]] = "Venta", -TablaDatosEmpresa[[#This Row],[Cantidad]] * TablaDatosEmpresa[[#This Row],[CosteAdquisicionPromedio]], 0)</f>
        <v>2703.0485625000001</v>
      </c>
      <c r="N1283" s="3">
        <f>TablaDatosEmpresa[[#This Row],[Ingresos]]-TablaDatosEmpresa[[#This Row],[Coste_Vemta]]</f>
        <v>8844.6414375000004</v>
      </c>
    </row>
    <row r="1284" spans="1:14" x14ac:dyDescent="0.3">
      <c r="A1284">
        <v>1284</v>
      </c>
      <c r="B1284" s="1">
        <v>44750</v>
      </c>
      <c r="C1284" t="s">
        <v>10</v>
      </c>
      <c r="D1284" t="s">
        <v>21</v>
      </c>
      <c r="E1284" t="s">
        <v>22</v>
      </c>
      <c r="F1284">
        <v>-7</v>
      </c>
      <c r="G1284" s="3">
        <v>0</v>
      </c>
      <c r="H1284" s="3">
        <v>60.53</v>
      </c>
      <c r="I1284" t="s">
        <v>10</v>
      </c>
      <c r="J1284" t="s">
        <v>31</v>
      </c>
      <c r="K1284" s="3">
        <f>IF(TablaDatosEmpresa[[#This Row],[Tipo_Movimiento]] = "Venta", -TablaDatosEmpresa[[#This Row],[Cantidad]] * TablaDatosEmpresa[[#This Row],[Precio_Venta_Unitario]], 0)</f>
        <v>423.71000000000004</v>
      </c>
      <c r="L1284" s="3">
        <f>AVERAGEIF(TablaDatosEmpresa[Nombre_Producto],TablaDatosEmpresa[[#This Row],[Nombre_Producto]],TablaDatosEmpresa[Costo_Unitario])</f>
        <v>10.520482758620702</v>
      </c>
      <c r="M1284" s="3">
        <f>IF(TablaDatosEmpresa[[#This Row],[Tipo_Movimiento]] = "Venta", -TablaDatosEmpresa[[#This Row],[Cantidad]] * TablaDatosEmpresa[[#This Row],[CosteAdquisicionPromedio]], 0)</f>
        <v>73.643379310344912</v>
      </c>
      <c r="N1284" s="3">
        <f>TablaDatosEmpresa[[#This Row],[Ingresos]]-TablaDatosEmpresa[[#This Row],[Coste_Vemta]]</f>
        <v>350.06662068965511</v>
      </c>
    </row>
    <row r="1285" spans="1:14" x14ac:dyDescent="0.3">
      <c r="A1285">
        <v>1285</v>
      </c>
      <c r="B1285" s="1">
        <v>44750</v>
      </c>
      <c r="C1285" t="s">
        <v>10</v>
      </c>
      <c r="D1285" t="s">
        <v>17</v>
      </c>
      <c r="E1285" t="s">
        <v>42</v>
      </c>
      <c r="F1285">
        <v>-25</v>
      </c>
      <c r="G1285" s="3">
        <v>0</v>
      </c>
      <c r="H1285" s="3">
        <v>901.11</v>
      </c>
      <c r="I1285" t="s">
        <v>10</v>
      </c>
      <c r="J1285" t="s">
        <v>15</v>
      </c>
      <c r="K1285" s="3">
        <f>IF(TablaDatosEmpresa[[#This Row],[Tipo_Movimiento]] = "Venta", -TablaDatosEmpresa[[#This Row],[Cantidad]] * TablaDatosEmpresa[[#This Row],[Precio_Venta_Unitario]], 0)</f>
        <v>22527.75</v>
      </c>
      <c r="L1285" s="3">
        <f>AVERAGEIF(TablaDatosEmpresa[Nombre_Producto],TablaDatosEmpresa[[#This Row],[Nombre_Producto]],TablaDatosEmpresa[Costo_Unitario])</f>
        <v>206.67616747181975</v>
      </c>
      <c r="M1285" s="3">
        <f>IF(TablaDatosEmpresa[[#This Row],[Tipo_Movimiento]] = "Venta", -TablaDatosEmpresa[[#This Row],[Cantidad]] * TablaDatosEmpresa[[#This Row],[CosteAdquisicionPromedio]], 0)</f>
        <v>5166.9041867954938</v>
      </c>
      <c r="N1285" s="3">
        <f>TablaDatosEmpresa[[#This Row],[Ingresos]]-TablaDatosEmpresa[[#This Row],[Coste_Vemta]]</f>
        <v>17360.845813204505</v>
      </c>
    </row>
    <row r="1286" spans="1:14" x14ac:dyDescent="0.3">
      <c r="A1286">
        <v>1286</v>
      </c>
      <c r="B1286" s="1">
        <v>44750</v>
      </c>
      <c r="C1286" t="s">
        <v>10</v>
      </c>
      <c r="D1286" t="s">
        <v>19</v>
      </c>
      <c r="E1286" t="s">
        <v>20</v>
      </c>
      <c r="F1286">
        <v>-43</v>
      </c>
      <c r="G1286" s="3">
        <v>0</v>
      </c>
      <c r="H1286" s="3">
        <v>296.16000000000003</v>
      </c>
      <c r="I1286" t="s">
        <v>10</v>
      </c>
      <c r="J1286" t="s">
        <v>35</v>
      </c>
      <c r="K1286" s="3">
        <f>IF(TablaDatosEmpresa[[#This Row],[Tipo_Movimiento]] = "Venta", -TablaDatosEmpresa[[#This Row],[Cantidad]] * TablaDatosEmpresa[[#This Row],[Precio_Venta_Unitario]], 0)</f>
        <v>12734.880000000001</v>
      </c>
      <c r="L1286" s="3">
        <f>AVERAGEIF(TablaDatosEmpresa[Nombre_Producto],TablaDatosEmpresa[[#This Row],[Nombre_Producto]],TablaDatosEmpresa[Costo_Unitario])</f>
        <v>66.956770642201846</v>
      </c>
      <c r="M1286" s="3">
        <f>IF(TablaDatosEmpresa[[#This Row],[Tipo_Movimiento]] = "Venta", -TablaDatosEmpresa[[#This Row],[Cantidad]] * TablaDatosEmpresa[[#This Row],[CosteAdquisicionPromedio]], 0)</f>
        <v>2879.1411376146793</v>
      </c>
      <c r="N1286" s="3">
        <f>TablaDatosEmpresa[[#This Row],[Ingresos]]-TablaDatosEmpresa[[#This Row],[Coste_Vemta]]</f>
        <v>9855.7388623853221</v>
      </c>
    </row>
    <row r="1287" spans="1:14" x14ac:dyDescent="0.3">
      <c r="A1287">
        <v>1287</v>
      </c>
      <c r="B1287" s="1">
        <v>44750</v>
      </c>
      <c r="C1287" t="s">
        <v>24</v>
      </c>
      <c r="D1287" t="s">
        <v>14</v>
      </c>
      <c r="E1287" t="s">
        <v>41</v>
      </c>
      <c r="F1287">
        <v>134</v>
      </c>
      <c r="G1287" s="3">
        <v>86.16</v>
      </c>
      <c r="H1287" s="3">
        <v>0</v>
      </c>
      <c r="I1287" t="s">
        <v>24</v>
      </c>
      <c r="J1287" t="s">
        <v>28</v>
      </c>
      <c r="K1287" s="3">
        <f>IF(TablaDatosEmpresa[[#This Row],[Tipo_Movimiento]] = "Venta", -TablaDatosEmpresa[[#This Row],[Cantidad]] * TablaDatosEmpresa[[#This Row],[Precio_Venta_Unitario]], 0)</f>
        <v>0</v>
      </c>
      <c r="L1287" s="3">
        <f>AVERAGEIF(TablaDatosEmpresa[Nombre_Producto],TablaDatosEmpresa[[#This Row],[Nombre_Producto]],TablaDatosEmpresa[Costo_Unitario])</f>
        <v>38.917210440456756</v>
      </c>
      <c r="M1287" s="3">
        <f>IF(TablaDatosEmpresa[[#This Row],[Tipo_Movimiento]] = "Venta", -TablaDatosEmpresa[[#This Row],[Cantidad]] * TablaDatosEmpresa[[#This Row],[CosteAdquisicionPromedio]], 0)</f>
        <v>0</v>
      </c>
      <c r="N1287" s="3">
        <f>TablaDatosEmpresa[[#This Row],[Ingresos]]-TablaDatosEmpresa[[#This Row],[Coste_Vemta]]</f>
        <v>0</v>
      </c>
    </row>
    <row r="1288" spans="1:14" x14ac:dyDescent="0.3">
      <c r="A1288">
        <v>1288</v>
      </c>
      <c r="B1288" s="1">
        <v>44751</v>
      </c>
      <c r="C1288" t="s">
        <v>10</v>
      </c>
      <c r="D1288" t="s">
        <v>34</v>
      </c>
      <c r="E1288" t="s">
        <v>45</v>
      </c>
      <c r="F1288">
        <v>-35</v>
      </c>
      <c r="G1288" s="3">
        <v>0</v>
      </c>
      <c r="H1288" s="3">
        <v>351.52</v>
      </c>
      <c r="I1288" t="s">
        <v>10</v>
      </c>
      <c r="J1288" t="s">
        <v>23</v>
      </c>
      <c r="K1288" s="3">
        <f>IF(TablaDatosEmpresa[[#This Row],[Tipo_Movimiento]] = "Venta", -TablaDatosEmpresa[[#This Row],[Cantidad]] * TablaDatosEmpresa[[#This Row],[Precio_Venta_Unitario]], 0)</f>
        <v>12303.199999999999</v>
      </c>
      <c r="L1288" s="3">
        <f>AVERAGEIF(TablaDatosEmpresa[Nombre_Producto],TablaDatosEmpresa[[#This Row],[Nombre_Producto]],TablaDatosEmpresa[Costo_Unitario])</f>
        <v>81.910562499999997</v>
      </c>
      <c r="M1288" s="3">
        <f>IF(TablaDatosEmpresa[[#This Row],[Tipo_Movimiento]] = "Venta", -TablaDatosEmpresa[[#This Row],[Cantidad]] * TablaDatosEmpresa[[#This Row],[CosteAdquisicionPromedio]], 0)</f>
        <v>2866.8696875000001</v>
      </c>
      <c r="N1288" s="3">
        <f>TablaDatosEmpresa[[#This Row],[Ingresos]]-TablaDatosEmpresa[[#This Row],[Coste_Vemta]]</f>
        <v>9436.3303124999984</v>
      </c>
    </row>
    <row r="1289" spans="1:14" x14ac:dyDescent="0.3">
      <c r="A1289">
        <v>1289</v>
      </c>
      <c r="B1289" s="1">
        <v>44751</v>
      </c>
      <c r="C1289" t="s">
        <v>10</v>
      </c>
      <c r="D1289" t="s">
        <v>25</v>
      </c>
      <c r="E1289" t="s">
        <v>43</v>
      </c>
      <c r="F1289">
        <v>-13</v>
      </c>
      <c r="G1289" s="3">
        <v>0</v>
      </c>
      <c r="H1289" s="3">
        <v>95.36</v>
      </c>
      <c r="I1289" t="s">
        <v>10</v>
      </c>
      <c r="J1289" t="s">
        <v>31</v>
      </c>
      <c r="K1289" s="3">
        <f>IF(TablaDatosEmpresa[[#This Row],[Tipo_Movimiento]] = "Venta", -TablaDatosEmpresa[[#This Row],[Cantidad]] * TablaDatosEmpresa[[#This Row],[Precio_Venta_Unitario]], 0)</f>
        <v>1239.68</v>
      </c>
      <c r="L1289" s="3">
        <f>AVERAGEIF(TablaDatosEmpresa[Nombre_Producto],TablaDatosEmpresa[[#This Row],[Nombre_Producto]],TablaDatosEmpresa[Costo_Unitario])</f>
        <v>18.458651685393257</v>
      </c>
      <c r="M1289" s="3">
        <f>IF(TablaDatosEmpresa[[#This Row],[Tipo_Movimiento]] = "Venta", -TablaDatosEmpresa[[#This Row],[Cantidad]] * TablaDatosEmpresa[[#This Row],[CosteAdquisicionPromedio]], 0)</f>
        <v>239.96247191011233</v>
      </c>
      <c r="N1289" s="3">
        <f>TablaDatosEmpresa[[#This Row],[Ingresos]]-TablaDatosEmpresa[[#This Row],[Coste_Vemta]]</f>
        <v>999.71752808988776</v>
      </c>
    </row>
    <row r="1290" spans="1:14" x14ac:dyDescent="0.3">
      <c r="A1290">
        <v>1290</v>
      </c>
      <c r="B1290" s="1">
        <v>44751</v>
      </c>
      <c r="C1290" t="s">
        <v>24</v>
      </c>
      <c r="D1290" t="s">
        <v>11</v>
      </c>
      <c r="E1290" t="s">
        <v>12</v>
      </c>
      <c r="F1290">
        <v>157</v>
      </c>
      <c r="G1290" s="3">
        <v>66.27</v>
      </c>
      <c r="H1290" s="3">
        <v>0</v>
      </c>
      <c r="I1290" t="s">
        <v>24</v>
      </c>
      <c r="J1290" t="s">
        <v>36</v>
      </c>
      <c r="K1290" s="3">
        <f>IF(TablaDatosEmpresa[[#This Row],[Tipo_Movimiento]] = "Venta", -TablaDatosEmpresa[[#This Row],[Cantidad]] * TablaDatosEmpresa[[#This Row],[Precio_Venta_Unitario]], 0)</f>
        <v>0</v>
      </c>
      <c r="L1290" s="3">
        <f>AVERAGEIF(TablaDatosEmpresa[Nombre_Producto],TablaDatosEmpresa[[#This Row],[Nombre_Producto]],TablaDatosEmpresa[Costo_Unitario])</f>
        <v>28.701865793780652</v>
      </c>
      <c r="M1290" s="3">
        <f>IF(TablaDatosEmpresa[[#This Row],[Tipo_Movimiento]] = "Venta", -TablaDatosEmpresa[[#This Row],[Cantidad]] * TablaDatosEmpresa[[#This Row],[CosteAdquisicionPromedio]], 0)</f>
        <v>0</v>
      </c>
      <c r="N1290" s="3">
        <f>TablaDatosEmpresa[[#This Row],[Ingresos]]-TablaDatosEmpresa[[#This Row],[Coste_Vemta]]</f>
        <v>0</v>
      </c>
    </row>
    <row r="1291" spans="1:14" x14ac:dyDescent="0.3">
      <c r="A1291">
        <v>1291</v>
      </c>
      <c r="B1291" s="1">
        <v>44751</v>
      </c>
      <c r="C1291" t="s">
        <v>10</v>
      </c>
      <c r="D1291" t="s">
        <v>19</v>
      </c>
      <c r="E1291" t="s">
        <v>20</v>
      </c>
      <c r="F1291">
        <v>-18</v>
      </c>
      <c r="G1291" s="3">
        <v>0</v>
      </c>
      <c r="H1291" s="3">
        <v>296.18</v>
      </c>
      <c r="I1291" t="s">
        <v>10</v>
      </c>
      <c r="J1291" t="s">
        <v>35</v>
      </c>
      <c r="K1291" s="3">
        <f>IF(TablaDatosEmpresa[[#This Row],[Tipo_Movimiento]] = "Venta", -TablaDatosEmpresa[[#This Row],[Cantidad]] * TablaDatosEmpresa[[#This Row],[Precio_Venta_Unitario]], 0)</f>
        <v>5331.24</v>
      </c>
      <c r="L1291" s="3">
        <f>AVERAGEIF(TablaDatosEmpresa[Nombre_Producto],TablaDatosEmpresa[[#This Row],[Nombre_Producto]],TablaDatosEmpresa[Costo_Unitario])</f>
        <v>66.956770642201846</v>
      </c>
      <c r="M1291" s="3">
        <f>IF(TablaDatosEmpresa[[#This Row],[Tipo_Movimiento]] = "Venta", -TablaDatosEmpresa[[#This Row],[Cantidad]] * TablaDatosEmpresa[[#This Row],[CosteAdquisicionPromedio]], 0)</f>
        <v>1205.2218715596332</v>
      </c>
      <c r="N1291" s="3">
        <f>TablaDatosEmpresa[[#This Row],[Ingresos]]-TablaDatosEmpresa[[#This Row],[Coste_Vemta]]</f>
        <v>4126.0181284403661</v>
      </c>
    </row>
    <row r="1292" spans="1:14" x14ac:dyDescent="0.3">
      <c r="A1292">
        <v>1292</v>
      </c>
      <c r="B1292" s="1">
        <v>44751</v>
      </c>
      <c r="C1292" t="s">
        <v>24</v>
      </c>
      <c r="D1292" t="s">
        <v>34</v>
      </c>
      <c r="E1292" t="s">
        <v>45</v>
      </c>
      <c r="F1292">
        <v>121</v>
      </c>
      <c r="G1292" s="3">
        <v>180.82</v>
      </c>
      <c r="H1292" s="3">
        <v>0</v>
      </c>
      <c r="I1292" t="s">
        <v>24</v>
      </c>
      <c r="J1292" t="s">
        <v>28</v>
      </c>
      <c r="K1292" s="3">
        <f>IF(TablaDatosEmpresa[[#This Row],[Tipo_Movimiento]] = "Venta", -TablaDatosEmpresa[[#This Row],[Cantidad]] * TablaDatosEmpresa[[#This Row],[Precio_Venta_Unitario]], 0)</f>
        <v>0</v>
      </c>
      <c r="L1292" s="3">
        <f>AVERAGEIF(TablaDatosEmpresa[Nombre_Producto],TablaDatosEmpresa[[#This Row],[Nombre_Producto]],TablaDatosEmpresa[Costo_Unitario])</f>
        <v>81.910562499999997</v>
      </c>
      <c r="M1292" s="3">
        <f>IF(TablaDatosEmpresa[[#This Row],[Tipo_Movimiento]] = "Venta", -TablaDatosEmpresa[[#This Row],[Cantidad]] * TablaDatosEmpresa[[#This Row],[CosteAdquisicionPromedio]], 0)</f>
        <v>0</v>
      </c>
      <c r="N1292" s="3">
        <f>TablaDatosEmpresa[[#This Row],[Ingresos]]-TablaDatosEmpresa[[#This Row],[Coste_Vemta]]</f>
        <v>0</v>
      </c>
    </row>
    <row r="1293" spans="1:14" x14ac:dyDescent="0.3">
      <c r="A1293">
        <v>1293</v>
      </c>
      <c r="B1293" s="1">
        <v>44751</v>
      </c>
      <c r="C1293" t="s">
        <v>10</v>
      </c>
      <c r="D1293" t="s">
        <v>27</v>
      </c>
      <c r="E1293" t="s">
        <v>44</v>
      </c>
      <c r="F1293">
        <v>-37</v>
      </c>
      <c r="G1293" s="3">
        <v>0</v>
      </c>
      <c r="H1293" s="3">
        <v>502.48</v>
      </c>
      <c r="I1293" t="s">
        <v>10</v>
      </c>
      <c r="J1293" t="s">
        <v>23</v>
      </c>
      <c r="K1293" s="3">
        <f>IF(TablaDatosEmpresa[[#This Row],[Tipo_Movimiento]] = "Venta", -TablaDatosEmpresa[[#This Row],[Cantidad]] * TablaDatosEmpresa[[#This Row],[Precio_Venta_Unitario]], 0)</f>
        <v>18591.760000000002</v>
      </c>
      <c r="L1293" s="3">
        <f>AVERAGEIF(TablaDatosEmpresa[Nombre_Producto],TablaDatosEmpresa[[#This Row],[Nombre_Producto]],TablaDatosEmpresa[Costo_Unitario])</f>
        <v>111.99406451612904</v>
      </c>
      <c r="M1293" s="3">
        <f>IF(TablaDatosEmpresa[[#This Row],[Tipo_Movimiento]] = "Venta", -TablaDatosEmpresa[[#This Row],[Cantidad]] * TablaDatosEmpresa[[#This Row],[CosteAdquisicionPromedio]], 0)</f>
        <v>4143.7803870967746</v>
      </c>
      <c r="N1293" s="3">
        <f>TablaDatosEmpresa[[#This Row],[Ingresos]]-TablaDatosEmpresa[[#This Row],[Coste_Vemta]]</f>
        <v>14447.979612903227</v>
      </c>
    </row>
    <row r="1294" spans="1:14" x14ac:dyDescent="0.3">
      <c r="A1294">
        <v>1294</v>
      </c>
      <c r="B1294" s="1">
        <v>44751</v>
      </c>
      <c r="C1294" t="s">
        <v>16</v>
      </c>
      <c r="D1294" t="s">
        <v>19</v>
      </c>
      <c r="E1294" t="s">
        <v>20</v>
      </c>
      <c r="F1294">
        <v>96</v>
      </c>
      <c r="G1294" s="3">
        <v>151.75</v>
      </c>
      <c r="H1294" s="3">
        <v>0</v>
      </c>
      <c r="I1294" t="s">
        <v>46</v>
      </c>
      <c r="J1294" t="s">
        <v>18</v>
      </c>
      <c r="K1294" s="3">
        <f>IF(TablaDatosEmpresa[[#This Row],[Tipo_Movimiento]] = "Venta", -TablaDatosEmpresa[[#This Row],[Cantidad]] * TablaDatosEmpresa[[#This Row],[Precio_Venta_Unitario]], 0)</f>
        <v>0</v>
      </c>
      <c r="L1294" s="3">
        <f>AVERAGEIF(TablaDatosEmpresa[Nombre_Producto],TablaDatosEmpresa[[#This Row],[Nombre_Producto]],TablaDatosEmpresa[Costo_Unitario])</f>
        <v>66.956770642201846</v>
      </c>
      <c r="M1294" s="3">
        <f>IF(TablaDatosEmpresa[[#This Row],[Tipo_Movimiento]] = "Venta", -TablaDatosEmpresa[[#This Row],[Cantidad]] * TablaDatosEmpresa[[#This Row],[CosteAdquisicionPromedio]], 0)</f>
        <v>0</v>
      </c>
      <c r="N1294" s="3">
        <f>TablaDatosEmpresa[[#This Row],[Ingresos]]-TablaDatosEmpresa[[#This Row],[Coste_Vemta]]</f>
        <v>0</v>
      </c>
    </row>
    <row r="1295" spans="1:14" x14ac:dyDescent="0.3">
      <c r="A1295">
        <v>1295</v>
      </c>
      <c r="B1295" s="1">
        <v>44752</v>
      </c>
      <c r="C1295" t="s">
        <v>16</v>
      </c>
      <c r="D1295" t="s">
        <v>19</v>
      </c>
      <c r="E1295" t="s">
        <v>20</v>
      </c>
      <c r="F1295">
        <v>96</v>
      </c>
      <c r="G1295" s="3">
        <v>150.54</v>
      </c>
      <c r="H1295" s="3">
        <v>0</v>
      </c>
      <c r="I1295" t="s">
        <v>46</v>
      </c>
      <c r="J1295" t="s">
        <v>18</v>
      </c>
      <c r="K1295" s="3">
        <f>IF(TablaDatosEmpresa[[#This Row],[Tipo_Movimiento]] = "Venta", -TablaDatosEmpresa[[#This Row],[Cantidad]] * TablaDatosEmpresa[[#This Row],[Precio_Venta_Unitario]], 0)</f>
        <v>0</v>
      </c>
      <c r="L1295" s="3">
        <f>AVERAGEIF(TablaDatosEmpresa[Nombre_Producto],TablaDatosEmpresa[[#This Row],[Nombre_Producto]],TablaDatosEmpresa[Costo_Unitario])</f>
        <v>66.956770642201846</v>
      </c>
      <c r="M1295" s="3">
        <f>IF(TablaDatosEmpresa[[#This Row],[Tipo_Movimiento]] = "Venta", -TablaDatosEmpresa[[#This Row],[Cantidad]] * TablaDatosEmpresa[[#This Row],[CosteAdquisicionPromedio]], 0)</f>
        <v>0</v>
      </c>
      <c r="N1295" s="3">
        <f>TablaDatosEmpresa[[#This Row],[Ingresos]]-TablaDatosEmpresa[[#This Row],[Coste_Vemta]]</f>
        <v>0</v>
      </c>
    </row>
    <row r="1296" spans="1:14" x14ac:dyDescent="0.3">
      <c r="A1296">
        <v>1296</v>
      </c>
      <c r="B1296" s="1">
        <v>44752</v>
      </c>
      <c r="C1296" t="s">
        <v>10</v>
      </c>
      <c r="D1296" t="s">
        <v>14</v>
      </c>
      <c r="E1296" t="s">
        <v>41</v>
      </c>
      <c r="F1296">
        <v>-20</v>
      </c>
      <c r="G1296" s="3">
        <v>0</v>
      </c>
      <c r="H1296" s="3">
        <v>161.22999999999999</v>
      </c>
      <c r="I1296" t="s">
        <v>10</v>
      </c>
      <c r="J1296" t="s">
        <v>13</v>
      </c>
      <c r="K1296" s="3">
        <f>IF(TablaDatosEmpresa[[#This Row],[Tipo_Movimiento]] = "Venta", -TablaDatosEmpresa[[#This Row],[Cantidad]] * TablaDatosEmpresa[[#This Row],[Precio_Venta_Unitario]], 0)</f>
        <v>3224.6</v>
      </c>
      <c r="L1296" s="3">
        <f>AVERAGEIF(TablaDatosEmpresa[Nombre_Producto],TablaDatosEmpresa[[#This Row],[Nombre_Producto]],TablaDatosEmpresa[Costo_Unitario])</f>
        <v>38.917210440456756</v>
      </c>
      <c r="M1296" s="3">
        <f>IF(TablaDatosEmpresa[[#This Row],[Tipo_Movimiento]] = "Venta", -TablaDatosEmpresa[[#This Row],[Cantidad]] * TablaDatosEmpresa[[#This Row],[CosteAdquisicionPromedio]], 0)</f>
        <v>778.34420880913513</v>
      </c>
      <c r="N1296" s="3">
        <f>TablaDatosEmpresa[[#This Row],[Ingresos]]-TablaDatosEmpresa[[#This Row],[Coste_Vemta]]</f>
        <v>2446.2557911908648</v>
      </c>
    </row>
    <row r="1297" spans="1:14" x14ac:dyDescent="0.3">
      <c r="A1297">
        <v>1297</v>
      </c>
      <c r="B1297" s="1">
        <v>44752</v>
      </c>
      <c r="C1297" t="s">
        <v>10</v>
      </c>
      <c r="D1297" t="s">
        <v>34</v>
      </c>
      <c r="E1297" t="s">
        <v>45</v>
      </c>
      <c r="F1297">
        <v>-35</v>
      </c>
      <c r="G1297" s="3">
        <v>0</v>
      </c>
      <c r="H1297" s="3">
        <v>351.62</v>
      </c>
      <c r="I1297" t="s">
        <v>10</v>
      </c>
      <c r="J1297" t="s">
        <v>23</v>
      </c>
      <c r="K1297" s="3">
        <f>IF(TablaDatosEmpresa[[#This Row],[Tipo_Movimiento]] = "Venta", -TablaDatosEmpresa[[#This Row],[Cantidad]] * TablaDatosEmpresa[[#This Row],[Precio_Venta_Unitario]], 0)</f>
        <v>12306.7</v>
      </c>
      <c r="L1297" s="3">
        <f>AVERAGEIF(TablaDatosEmpresa[Nombre_Producto],TablaDatosEmpresa[[#This Row],[Nombre_Producto]],TablaDatosEmpresa[Costo_Unitario])</f>
        <v>81.910562499999997</v>
      </c>
      <c r="M1297" s="3">
        <f>IF(TablaDatosEmpresa[[#This Row],[Tipo_Movimiento]] = "Venta", -TablaDatosEmpresa[[#This Row],[Cantidad]] * TablaDatosEmpresa[[#This Row],[CosteAdquisicionPromedio]], 0)</f>
        <v>2866.8696875000001</v>
      </c>
      <c r="N1297" s="3">
        <f>TablaDatosEmpresa[[#This Row],[Ingresos]]-TablaDatosEmpresa[[#This Row],[Coste_Vemta]]</f>
        <v>9439.8303125000002</v>
      </c>
    </row>
    <row r="1298" spans="1:14" x14ac:dyDescent="0.3">
      <c r="A1298">
        <v>1298</v>
      </c>
      <c r="B1298" s="1">
        <v>44752</v>
      </c>
      <c r="C1298" t="s">
        <v>16</v>
      </c>
      <c r="D1298" t="s">
        <v>19</v>
      </c>
      <c r="E1298" t="s">
        <v>20</v>
      </c>
      <c r="F1298">
        <v>83</v>
      </c>
      <c r="G1298" s="3">
        <v>149.97</v>
      </c>
      <c r="H1298" s="3">
        <v>0</v>
      </c>
      <c r="I1298" t="s">
        <v>46</v>
      </c>
      <c r="J1298" t="s">
        <v>18</v>
      </c>
      <c r="K1298" s="3">
        <f>IF(TablaDatosEmpresa[[#This Row],[Tipo_Movimiento]] = "Venta", -TablaDatosEmpresa[[#This Row],[Cantidad]] * TablaDatosEmpresa[[#This Row],[Precio_Venta_Unitario]], 0)</f>
        <v>0</v>
      </c>
      <c r="L1298" s="3">
        <f>AVERAGEIF(TablaDatosEmpresa[Nombre_Producto],TablaDatosEmpresa[[#This Row],[Nombre_Producto]],TablaDatosEmpresa[Costo_Unitario])</f>
        <v>66.956770642201846</v>
      </c>
      <c r="M1298" s="3">
        <f>IF(TablaDatosEmpresa[[#This Row],[Tipo_Movimiento]] = "Venta", -TablaDatosEmpresa[[#This Row],[Cantidad]] * TablaDatosEmpresa[[#This Row],[CosteAdquisicionPromedio]], 0)</f>
        <v>0</v>
      </c>
      <c r="N1298" s="3">
        <f>TablaDatosEmpresa[[#This Row],[Ingresos]]-TablaDatosEmpresa[[#This Row],[Coste_Vemta]]</f>
        <v>0</v>
      </c>
    </row>
    <row r="1299" spans="1:14" x14ac:dyDescent="0.3">
      <c r="A1299">
        <v>1299</v>
      </c>
      <c r="B1299" s="1">
        <v>44752</v>
      </c>
      <c r="C1299" t="s">
        <v>10</v>
      </c>
      <c r="D1299" t="s">
        <v>19</v>
      </c>
      <c r="E1299" t="s">
        <v>20</v>
      </c>
      <c r="F1299">
        <v>-34</v>
      </c>
      <c r="G1299" s="3">
        <v>0</v>
      </c>
      <c r="H1299" s="3">
        <v>300.20999999999998</v>
      </c>
      <c r="I1299" t="s">
        <v>10</v>
      </c>
      <c r="J1299" t="s">
        <v>15</v>
      </c>
      <c r="K1299" s="3">
        <f>IF(TablaDatosEmpresa[[#This Row],[Tipo_Movimiento]] = "Venta", -TablaDatosEmpresa[[#This Row],[Cantidad]] * TablaDatosEmpresa[[#This Row],[Precio_Venta_Unitario]], 0)</f>
        <v>10207.14</v>
      </c>
      <c r="L1299" s="3">
        <f>AVERAGEIF(TablaDatosEmpresa[Nombre_Producto],TablaDatosEmpresa[[#This Row],[Nombre_Producto]],TablaDatosEmpresa[Costo_Unitario])</f>
        <v>66.956770642201846</v>
      </c>
      <c r="M1299" s="3">
        <f>IF(TablaDatosEmpresa[[#This Row],[Tipo_Movimiento]] = "Venta", -TablaDatosEmpresa[[#This Row],[Cantidad]] * TablaDatosEmpresa[[#This Row],[CosteAdquisicionPromedio]], 0)</f>
        <v>2276.530201834863</v>
      </c>
      <c r="N1299" s="3">
        <f>TablaDatosEmpresa[[#This Row],[Ingresos]]-TablaDatosEmpresa[[#This Row],[Coste_Vemta]]</f>
        <v>7930.6097981651365</v>
      </c>
    </row>
    <row r="1300" spans="1:14" x14ac:dyDescent="0.3">
      <c r="A1300">
        <v>1300</v>
      </c>
      <c r="B1300" s="1">
        <v>44752</v>
      </c>
      <c r="C1300" t="s">
        <v>10</v>
      </c>
      <c r="D1300" t="s">
        <v>27</v>
      </c>
      <c r="E1300" t="s">
        <v>44</v>
      </c>
      <c r="F1300">
        <v>-49</v>
      </c>
      <c r="G1300" s="3">
        <v>0</v>
      </c>
      <c r="H1300" s="3">
        <v>498.53</v>
      </c>
      <c r="I1300" t="s">
        <v>10</v>
      </c>
      <c r="J1300" t="s">
        <v>23</v>
      </c>
      <c r="K1300" s="3">
        <f>IF(TablaDatosEmpresa[[#This Row],[Tipo_Movimiento]] = "Venta", -TablaDatosEmpresa[[#This Row],[Cantidad]] * TablaDatosEmpresa[[#This Row],[Precio_Venta_Unitario]], 0)</f>
        <v>24427.969999999998</v>
      </c>
      <c r="L1300" s="3">
        <f>AVERAGEIF(TablaDatosEmpresa[Nombre_Producto],TablaDatosEmpresa[[#This Row],[Nombre_Producto]],TablaDatosEmpresa[Costo_Unitario])</f>
        <v>111.99406451612904</v>
      </c>
      <c r="M1300" s="3">
        <f>IF(TablaDatosEmpresa[[#This Row],[Tipo_Movimiento]] = "Venta", -TablaDatosEmpresa[[#This Row],[Cantidad]] * TablaDatosEmpresa[[#This Row],[CosteAdquisicionPromedio]], 0)</f>
        <v>5487.7091612903232</v>
      </c>
      <c r="N1300" s="3">
        <f>TablaDatosEmpresa[[#This Row],[Ingresos]]-TablaDatosEmpresa[[#This Row],[Coste_Vemta]]</f>
        <v>18940.260838709673</v>
      </c>
    </row>
    <row r="1301" spans="1:14" x14ac:dyDescent="0.3">
      <c r="A1301">
        <v>1301</v>
      </c>
      <c r="B1301" s="1">
        <v>44752</v>
      </c>
      <c r="C1301" t="s">
        <v>10</v>
      </c>
      <c r="D1301" t="s">
        <v>34</v>
      </c>
      <c r="E1301" t="s">
        <v>45</v>
      </c>
      <c r="F1301">
        <v>-17</v>
      </c>
      <c r="G1301" s="3">
        <v>0</v>
      </c>
      <c r="H1301" s="3">
        <v>347.48</v>
      </c>
      <c r="I1301" t="s">
        <v>10</v>
      </c>
      <c r="J1301" t="s">
        <v>15</v>
      </c>
      <c r="K1301" s="3">
        <f>IF(TablaDatosEmpresa[[#This Row],[Tipo_Movimiento]] = "Venta", -TablaDatosEmpresa[[#This Row],[Cantidad]] * TablaDatosEmpresa[[#This Row],[Precio_Venta_Unitario]], 0)</f>
        <v>5907.16</v>
      </c>
      <c r="L1301" s="3">
        <f>AVERAGEIF(TablaDatosEmpresa[Nombre_Producto],TablaDatosEmpresa[[#This Row],[Nombre_Producto]],TablaDatosEmpresa[Costo_Unitario])</f>
        <v>81.910562499999997</v>
      </c>
      <c r="M1301" s="3">
        <f>IF(TablaDatosEmpresa[[#This Row],[Tipo_Movimiento]] = "Venta", -TablaDatosEmpresa[[#This Row],[Cantidad]] * TablaDatosEmpresa[[#This Row],[CosteAdquisicionPromedio]], 0)</f>
        <v>1392.4795624999999</v>
      </c>
      <c r="N1301" s="3">
        <f>TablaDatosEmpresa[[#This Row],[Ingresos]]-TablaDatosEmpresa[[#This Row],[Coste_Vemta]]</f>
        <v>4514.6804375000002</v>
      </c>
    </row>
    <row r="1302" spans="1:14" x14ac:dyDescent="0.3">
      <c r="A1302">
        <v>1302</v>
      </c>
      <c r="B1302" s="1">
        <v>44753</v>
      </c>
      <c r="C1302" t="s">
        <v>10</v>
      </c>
      <c r="D1302" t="s">
        <v>11</v>
      </c>
      <c r="E1302" t="s">
        <v>12</v>
      </c>
      <c r="F1302">
        <v>-38</v>
      </c>
      <c r="G1302" s="3">
        <v>0</v>
      </c>
      <c r="H1302" s="3">
        <v>130.66999999999999</v>
      </c>
      <c r="I1302" t="s">
        <v>10</v>
      </c>
      <c r="J1302" t="s">
        <v>35</v>
      </c>
      <c r="K1302" s="3">
        <f>IF(TablaDatosEmpresa[[#This Row],[Tipo_Movimiento]] = "Venta", -TablaDatosEmpresa[[#This Row],[Cantidad]] * TablaDatosEmpresa[[#This Row],[Precio_Venta_Unitario]], 0)</f>
        <v>4965.4599999999991</v>
      </c>
      <c r="L1302" s="3">
        <f>AVERAGEIF(TablaDatosEmpresa[Nombre_Producto],TablaDatosEmpresa[[#This Row],[Nombre_Producto]],TablaDatosEmpresa[Costo_Unitario])</f>
        <v>28.701865793780652</v>
      </c>
      <c r="M1302" s="3">
        <f>IF(TablaDatosEmpresa[[#This Row],[Tipo_Movimiento]] = "Venta", -TablaDatosEmpresa[[#This Row],[Cantidad]] * TablaDatosEmpresa[[#This Row],[CosteAdquisicionPromedio]], 0)</f>
        <v>1090.6709001636648</v>
      </c>
      <c r="N1302" s="3">
        <f>TablaDatosEmpresa[[#This Row],[Ingresos]]-TablaDatosEmpresa[[#This Row],[Coste_Vemta]]</f>
        <v>3874.7890998363346</v>
      </c>
    </row>
    <row r="1303" spans="1:14" x14ac:dyDescent="0.3">
      <c r="A1303">
        <v>1303</v>
      </c>
      <c r="B1303" s="1">
        <v>44753</v>
      </c>
      <c r="C1303" t="s">
        <v>16</v>
      </c>
      <c r="D1303" t="s">
        <v>27</v>
      </c>
      <c r="E1303" t="s">
        <v>44</v>
      </c>
      <c r="F1303">
        <v>37</v>
      </c>
      <c r="G1303" s="3">
        <v>251.2</v>
      </c>
      <c r="H1303" s="3">
        <v>0</v>
      </c>
      <c r="I1303" t="s">
        <v>46</v>
      </c>
      <c r="J1303" t="s">
        <v>18</v>
      </c>
      <c r="K1303" s="3">
        <f>IF(TablaDatosEmpresa[[#This Row],[Tipo_Movimiento]] = "Venta", -TablaDatosEmpresa[[#This Row],[Cantidad]] * TablaDatosEmpresa[[#This Row],[Precio_Venta_Unitario]], 0)</f>
        <v>0</v>
      </c>
      <c r="L1303" s="3">
        <f>AVERAGEIF(TablaDatosEmpresa[Nombre_Producto],TablaDatosEmpresa[[#This Row],[Nombre_Producto]],TablaDatosEmpresa[Costo_Unitario])</f>
        <v>111.99406451612904</v>
      </c>
      <c r="M1303" s="3">
        <f>IF(TablaDatosEmpresa[[#This Row],[Tipo_Movimiento]] = "Venta", -TablaDatosEmpresa[[#This Row],[Cantidad]] * TablaDatosEmpresa[[#This Row],[CosteAdquisicionPromedio]], 0)</f>
        <v>0</v>
      </c>
      <c r="N1303" s="3">
        <f>TablaDatosEmpresa[[#This Row],[Ingresos]]-TablaDatosEmpresa[[#This Row],[Coste_Vemta]]</f>
        <v>0</v>
      </c>
    </row>
    <row r="1304" spans="1:14" x14ac:dyDescent="0.3">
      <c r="A1304">
        <v>1304</v>
      </c>
      <c r="B1304" s="1">
        <v>44753</v>
      </c>
      <c r="C1304" t="s">
        <v>24</v>
      </c>
      <c r="D1304" t="s">
        <v>14</v>
      </c>
      <c r="E1304" t="s">
        <v>41</v>
      </c>
      <c r="F1304">
        <v>94</v>
      </c>
      <c r="G1304" s="3">
        <v>86.35</v>
      </c>
      <c r="H1304" s="3">
        <v>0</v>
      </c>
      <c r="I1304" t="s">
        <v>24</v>
      </c>
      <c r="J1304" t="s">
        <v>36</v>
      </c>
      <c r="K1304" s="3">
        <f>IF(TablaDatosEmpresa[[#This Row],[Tipo_Movimiento]] = "Venta", -TablaDatosEmpresa[[#This Row],[Cantidad]] * TablaDatosEmpresa[[#This Row],[Precio_Venta_Unitario]], 0)</f>
        <v>0</v>
      </c>
      <c r="L1304" s="3">
        <f>AVERAGEIF(TablaDatosEmpresa[Nombre_Producto],TablaDatosEmpresa[[#This Row],[Nombre_Producto]],TablaDatosEmpresa[Costo_Unitario])</f>
        <v>38.917210440456756</v>
      </c>
      <c r="M1304" s="3">
        <f>IF(TablaDatosEmpresa[[#This Row],[Tipo_Movimiento]] = "Venta", -TablaDatosEmpresa[[#This Row],[Cantidad]] * TablaDatosEmpresa[[#This Row],[CosteAdquisicionPromedio]], 0)</f>
        <v>0</v>
      </c>
      <c r="N1304" s="3">
        <f>TablaDatosEmpresa[[#This Row],[Ingresos]]-TablaDatosEmpresa[[#This Row],[Coste_Vemta]]</f>
        <v>0</v>
      </c>
    </row>
    <row r="1305" spans="1:14" x14ac:dyDescent="0.3">
      <c r="A1305">
        <v>1305</v>
      </c>
      <c r="B1305" s="1">
        <v>44753</v>
      </c>
      <c r="C1305" t="s">
        <v>10</v>
      </c>
      <c r="D1305" t="s">
        <v>17</v>
      </c>
      <c r="E1305" t="s">
        <v>42</v>
      </c>
      <c r="F1305">
        <v>-31</v>
      </c>
      <c r="G1305" s="3">
        <v>0</v>
      </c>
      <c r="H1305" s="3">
        <v>892.88</v>
      </c>
      <c r="I1305" t="s">
        <v>10</v>
      </c>
      <c r="J1305" t="s">
        <v>31</v>
      </c>
      <c r="K1305" s="3">
        <f>IF(TablaDatosEmpresa[[#This Row],[Tipo_Movimiento]] = "Venta", -TablaDatosEmpresa[[#This Row],[Cantidad]] * TablaDatosEmpresa[[#This Row],[Precio_Venta_Unitario]], 0)</f>
        <v>27679.279999999999</v>
      </c>
      <c r="L1305" s="3">
        <f>AVERAGEIF(TablaDatosEmpresa[Nombre_Producto],TablaDatosEmpresa[[#This Row],[Nombre_Producto]],TablaDatosEmpresa[Costo_Unitario])</f>
        <v>206.67616747181975</v>
      </c>
      <c r="M1305" s="3">
        <f>IF(TablaDatosEmpresa[[#This Row],[Tipo_Movimiento]] = "Venta", -TablaDatosEmpresa[[#This Row],[Cantidad]] * TablaDatosEmpresa[[#This Row],[CosteAdquisicionPromedio]], 0)</f>
        <v>6406.9611916264121</v>
      </c>
      <c r="N1305" s="3">
        <f>TablaDatosEmpresa[[#This Row],[Ingresos]]-TablaDatosEmpresa[[#This Row],[Coste_Vemta]]</f>
        <v>21272.318808373588</v>
      </c>
    </row>
    <row r="1306" spans="1:14" x14ac:dyDescent="0.3">
      <c r="A1306">
        <v>1306</v>
      </c>
      <c r="B1306" s="1">
        <v>44753</v>
      </c>
      <c r="C1306" t="s">
        <v>10</v>
      </c>
      <c r="D1306" t="s">
        <v>19</v>
      </c>
      <c r="E1306" t="s">
        <v>20</v>
      </c>
      <c r="F1306">
        <v>-24</v>
      </c>
      <c r="G1306" s="3">
        <v>0</v>
      </c>
      <c r="H1306" s="3">
        <v>296.69</v>
      </c>
      <c r="I1306" t="s">
        <v>10</v>
      </c>
      <c r="J1306" t="s">
        <v>15</v>
      </c>
      <c r="K1306" s="3">
        <f>IF(TablaDatosEmpresa[[#This Row],[Tipo_Movimiento]] = "Venta", -TablaDatosEmpresa[[#This Row],[Cantidad]] * TablaDatosEmpresa[[#This Row],[Precio_Venta_Unitario]], 0)</f>
        <v>7120.5599999999995</v>
      </c>
      <c r="L1306" s="3">
        <f>AVERAGEIF(TablaDatosEmpresa[Nombre_Producto],TablaDatosEmpresa[[#This Row],[Nombre_Producto]],TablaDatosEmpresa[Costo_Unitario])</f>
        <v>66.956770642201846</v>
      </c>
      <c r="M1306" s="3">
        <f>IF(TablaDatosEmpresa[[#This Row],[Tipo_Movimiento]] = "Venta", -TablaDatosEmpresa[[#This Row],[Cantidad]] * TablaDatosEmpresa[[#This Row],[CosteAdquisicionPromedio]], 0)</f>
        <v>1606.9624954128444</v>
      </c>
      <c r="N1306" s="3">
        <f>TablaDatosEmpresa[[#This Row],[Ingresos]]-TablaDatosEmpresa[[#This Row],[Coste_Vemta]]</f>
        <v>5513.5975045871546</v>
      </c>
    </row>
    <row r="1307" spans="1:14" x14ac:dyDescent="0.3">
      <c r="A1307">
        <v>1307</v>
      </c>
      <c r="B1307" s="1">
        <v>44753</v>
      </c>
      <c r="C1307" t="s">
        <v>10</v>
      </c>
      <c r="D1307" t="s">
        <v>14</v>
      </c>
      <c r="E1307" t="s">
        <v>41</v>
      </c>
      <c r="F1307">
        <v>-11</v>
      </c>
      <c r="G1307" s="3">
        <v>0</v>
      </c>
      <c r="H1307" s="3">
        <v>159.71</v>
      </c>
      <c r="I1307" t="s">
        <v>10</v>
      </c>
      <c r="J1307" t="s">
        <v>15</v>
      </c>
      <c r="K1307" s="3">
        <f>IF(TablaDatosEmpresa[[#This Row],[Tipo_Movimiento]] = "Venta", -TablaDatosEmpresa[[#This Row],[Cantidad]] * TablaDatosEmpresa[[#This Row],[Precio_Venta_Unitario]], 0)</f>
        <v>1756.8100000000002</v>
      </c>
      <c r="L1307" s="3">
        <f>AVERAGEIF(TablaDatosEmpresa[Nombre_Producto],TablaDatosEmpresa[[#This Row],[Nombre_Producto]],TablaDatosEmpresa[Costo_Unitario])</f>
        <v>38.917210440456756</v>
      </c>
      <c r="M1307" s="3">
        <f>IF(TablaDatosEmpresa[[#This Row],[Tipo_Movimiento]] = "Venta", -TablaDatosEmpresa[[#This Row],[Cantidad]] * TablaDatosEmpresa[[#This Row],[CosteAdquisicionPromedio]], 0)</f>
        <v>428.08931484502432</v>
      </c>
      <c r="N1307" s="3">
        <f>TablaDatosEmpresa[[#This Row],[Ingresos]]-TablaDatosEmpresa[[#This Row],[Coste_Vemta]]</f>
        <v>1328.7206851549759</v>
      </c>
    </row>
    <row r="1308" spans="1:14" x14ac:dyDescent="0.3">
      <c r="A1308">
        <v>1308</v>
      </c>
      <c r="B1308" s="1">
        <v>44753</v>
      </c>
      <c r="C1308" t="s">
        <v>24</v>
      </c>
      <c r="D1308" t="s">
        <v>32</v>
      </c>
      <c r="E1308" t="s">
        <v>33</v>
      </c>
      <c r="F1308">
        <v>182</v>
      </c>
      <c r="G1308" s="3">
        <v>118.44</v>
      </c>
      <c r="H1308" s="3">
        <v>0</v>
      </c>
      <c r="I1308" t="s">
        <v>24</v>
      </c>
      <c r="J1308" t="s">
        <v>36</v>
      </c>
      <c r="K1308" s="3">
        <f>IF(TablaDatosEmpresa[[#This Row],[Tipo_Movimiento]] = "Venta", -TablaDatosEmpresa[[#This Row],[Cantidad]] * TablaDatosEmpresa[[#This Row],[Precio_Venta_Unitario]], 0)</f>
        <v>0</v>
      </c>
      <c r="L1308" s="3">
        <f>AVERAGEIF(TablaDatosEmpresa[Nombre_Producto],TablaDatosEmpresa[[#This Row],[Nombre_Producto]],TablaDatosEmpresa[Costo_Unitario])</f>
        <v>54.214840425531932</v>
      </c>
      <c r="M1308" s="3">
        <f>IF(TablaDatosEmpresa[[#This Row],[Tipo_Movimiento]] = "Venta", -TablaDatosEmpresa[[#This Row],[Cantidad]] * TablaDatosEmpresa[[#This Row],[CosteAdquisicionPromedio]], 0)</f>
        <v>0</v>
      </c>
      <c r="N1308" s="3">
        <f>TablaDatosEmpresa[[#This Row],[Ingresos]]-TablaDatosEmpresa[[#This Row],[Coste_Vemta]]</f>
        <v>0</v>
      </c>
    </row>
    <row r="1309" spans="1:14" x14ac:dyDescent="0.3">
      <c r="A1309">
        <v>1309</v>
      </c>
      <c r="B1309" s="1">
        <v>44754</v>
      </c>
      <c r="C1309" t="s">
        <v>24</v>
      </c>
      <c r="D1309" t="s">
        <v>34</v>
      </c>
      <c r="E1309" t="s">
        <v>45</v>
      </c>
      <c r="F1309">
        <v>199</v>
      </c>
      <c r="G1309" s="3">
        <v>179.02</v>
      </c>
      <c r="H1309" s="3">
        <v>0</v>
      </c>
      <c r="I1309" t="s">
        <v>24</v>
      </c>
      <c r="J1309" t="s">
        <v>26</v>
      </c>
      <c r="K1309" s="3">
        <f>IF(TablaDatosEmpresa[[#This Row],[Tipo_Movimiento]] = "Venta", -TablaDatosEmpresa[[#This Row],[Cantidad]] * TablaDatosEmpresa[[#This Row],[Precio_Venta_Unitario]], 0)</f>
        <v>0</v>
      </c>
      <c r="L1309" s="3">
        <f>AVERAGEIF(TablaDatosEmpresa[Nombre_Producto],TablaDatosEmpresa[[#This Row],[Nombre_Producto]],TablaDatosEmpresa[Costo_Unitario])</f>
        <v>81.910562499999997</v>
      </c>
      <c r="M1309" s="3">
        <f>IF(TablaDatosEmpresa[[#This Row],[Tipo_Movimiento]] = "Venta", -TablaDatosEmpresa[[#This Row],[Cantidad]] * TablaDatosEmpresa[[#This Row],[CosteAdquisicionPromedio]], 0)</f>
        <v>0</v>
      </c>
      <c r="N1309" s="3">
        <f>TablaDatosEmpresa[[#This Row],[Ingresos]]-TablaDatosEmpresa[[#This Row],[Coste_Vemta]]</f>
        <v>0</v>
      </c>
    </row>
    <row r="1310" spans="1:14" x14ac:dyDescent="0.3">
      <c r="A1310">
        <v>1310</v>
      </c>
      <c r="B1310" s="1">
        <v>44754</v>
      </c>
      <c r="C1310" t="s">
        <v>24</v>
      </c>
      <c r="D1310" t="s">
        <v>14</v>
      </c>
      <c r="E1310" t="s">
        <v>41</v>
      </c>
      <c r="F1310">
        <v>164</v>
      </c>
      <c r="G1310" s="3">
        <v>86.44</v>
      </c>
      <c r="H1310" s="3">
        <v>0</v>
      </c>
      <c r="I1310" t="s">
        <v>24</v>
      </c>
      <c r="J1310" t="s">
        <v>36</v>
      </c>
      <c r="K1310" s="3">
        <f>IF(TablaDatosEmpresa[[#This Row],[Tipo_Movimiento]] = "Venta", -TablaDatosEmpresa[[#This Row],[Cantidad]] * TablaDatosEmpresa[[#This Row],[Precio_Venta_Unitario]], 0)</f>
        <v>0</v>
      </c>
      <c r="L1310" s="3">
        <f>AVERAGEIF(TablaDatosEmpresa[Nombre_Producto],TablaDatosEmpresa[[#This Row],[Nombre_Producto]],TablaDatosEmpresa[Costo_Unitario])</f>
        <v>38.917210440456756</v>
      </c>
      <c r="M1310" s="3">
        <f>IF(TablaDatosEmpresa[[#This Row],[Tipo_Movimiento]] = "Venta", -TablaDatosEmpresa[[#This Row],[Cantidad]] * TablaDatosEmpresa[[#This Row],[CosteAdquisicionPromedio]], 0)</f>
        <v>0</v>
      </c>
      <c r="N1310" s="3">
        <f>TablaDatosEmpresa[[#This Row],[Ingresos]]-TablaDatosEmpresa[[#This Row],[Coste_Vemta]]</f>
        <v>0</v>
      </c>
    </row>
    <row r="1311" spans="1:14" x14ac:dyDescent="0.3">
      <c r="A1311">
        <v>1311</v>
      </c>
      <c r="B1311" s="1">
        <v>44754</v>
      </c>
      <c r="C1311" t="s">
        <v>10</v>
      </c>
      <c r="D1311" t="s">
        <v>25</v>
      </c>
      <c r="E1311" t="s">
        <v>43</v>
      </c>
      <c r="F1311">
        <v>-10</v>
      </c>
      <c r="G1311" s="3">
        <v>0</v>
      </c>
      <c r="H1311" s="3">
        <v>94.88</v>
      </c>
      <c r="I1311" t="s">
        <v>10</v>
      </c>
      <c r="J1311" t="s">
        <v>23</v>
      </c>
      <c r="K1311" s="3">
        <f>IF(TablaDatosEmpresa[[#This Row],[Tipo_Movimiento]] = "Venta", -TablaDatosEmpresa[[#This Row],[Cantidad]] * TablaDatosEmpresa[[#This Row],[Precio_Venta_Unitario]], 0)</f>
        <v>948.8</v>
      </c>
      <c r="L1311" s="3">
        <f>AVERAGEIF(TablaDatosEmpresa[Nombre_Producto],TablaDatosEmpresa[[#This Row],[Nombre_Producto]],TablaDatosEmpresa[Costo_Unitario])</f>
        <v>18.458651685393257</v>
      </c>
      <c r="M1311" s="3">
        <f>IF(TablaDatosEmpresa[[#This Row],[Tipo_Movimiento]] = "Venta", -TablaDatosEmpresa[[#This Row],[Cantidad]] * TablaDatosEmpresa[[#This Row],[CosteAdquisicionPromedio]], 0)</f>
        <v>184.58651685393255</v>
      </c>
      <c r="N1311" s="3">
        <f>TablaDatosEmpresa[[#This Row],[Ingresos]]-TablaDatosEmpresa[[#This Row],[Coste_Vemta]]</f>
        <v>764.21348314606735</v>
      </c>
    </row>
    <row r="1312" spans="1:14" x14ac:dyDescent="0.3">
      <c r="A1312">
        <v>1312</v>
      </c>
      <c r="B1312" s="1">
        <v>44754</v>
      </c>
      <c r="C1312" t="s">
        <v>24</v>
      </c>
      <c r="D1312" t="s">
        <v>14</v>
      </c>
      <c r="E1312" t="s">
        <v>41</v>
      </c>
      <c r="F1312">
        <v>185</v>
      </c>
      <c r="G1312" s="3">
        <v>86.33</v>
      </c>
      <c r="H1312" s="3">
        <v>0</v>
      </c>
      <c r="I1312" t="s">
        <v>24</v>
      </c>
      <c r="J1312" t="s">
        <v>37</v>
      </c>
      <c r="K1312" s="3">
        <f>IF(TablaDatosEmpresa[[#This Row],[Tipo_Movimiento]] = "Venta", -TablaDatosEmpresa[[#This Row],[Cantidad]] * TablaDatosEmpresa[[#This Row],[Precio_Venta_Unitario]], 0)</f>
        <v>0</v>
      </c>
      <c r="L1312" s="3">
        <f>AVERAGEIF(TablaDatosEmpresa[Nombre_Producto],TablaDatosEmpresa[[#This Row],[Nombre_Producto]],TablaDatosEmpresa[Costo_Unitario])</f>
        <v>38.917210440456756</v>
      </c>
      <c r="M1312" s="3">
        <f>IF(TablaDatosEmpresa[[#This Row],[Tipo_Movimiento]] = "Venta", -TablaDatosEmpresa[[#This Row],[Cantidad]] * TablaDatosEmpresa[[#This Row],[CosteAdquisicionPromedio]], 0)</f>
        <v>0</v>
      </c>
      <c r="N1312" s="3">
        <f>TablaDatosEmpresa[[#This Row],[Ingresos]]-TablaDatosEmpresa[[#This Row],[Coste_Vemta]]</f>
        <v>0</v>
      </c>
    </row>
    <row r="1313" spans="1:14" x14ac:dyDescent="0.3">
      <c r="A1313">
        <v>1313</v>
      </c>
      <c r="B1313" s="1">
        <v>44754</v>
      </c>
      <c r="C1313" t="s">
        <v>10</v>
      </c>
      <c r="D1313" t="s">
        <v>25</v>
      </c>
      <c r="E1313" t="s">
        <v>43</v>
      </c>
      <c r="F1313">
        <v>-31</v>
      </c>
      <c r="G1313" s="3">
        <v>0</v>
      </c>
      <c r="H1313" s="3">
        <v>95.24</v>
      </c>
      <c r="I1313" t="s">
        <v>10</v>
      </c>
      <c r="J1313" t="s">
        <v>15</v>
      </c>
      <c r="K1313" s="3">
        <f>IF(TablaDatosEmpresa[[#This Row],[Tipo_Movimiento]] = "Venta", -TablaDatosEmpresa[[#This Row],[Cantidad]] * TablaDatosEmpresa[[#This Row],[Precio_Venta_Unitario]], 0)</f>
        <v>2952.44</v>
      </c>
      <c r="L1313" s="3">
        <f>AVERAGEIF(TablaDatosEmpresa[Nombre_Producto],TablaDatosEmpresa[[#This Row],[Nombre_Producto]],TablaDatosEmpresa[Costo_Unitario])</f>
        <v>18.458651685393257</v>
      </c>
      <c r="M1313" s="3">
        <f>IF(TablaDatosEmpresa[[#This Row],[Tipo_Movimiento]] = "Venta", -TablaDatosEmpresa[[#This Row],[Cantidad]] * TablaDatosEmpresa[[#This Row],[CosteAdquisicionPromedio]], 0)</f>
        <v>572.2182022471909</v>
      </c>
      <c r="N1313" s="3">
        <f>TablaDatosEmpresa[[#This Row],[Ingresos]]-TablaDatosEmpresa[[#This Row],[Coste_Vemta]]</f>
        <v>2380.2217977528089</v>
      </c>
    </row>
    <row r="1314" spans="1:14" x14ac:dyDescent="0.3">
      <c r="A1314">
        <v>1314</v>
      </c>
      <c r="B1314" s="1">
        <v>44754</v>
      </c>
      <c r="C1314" t="s">
        <v>10</v>
      </c>
      <c r="D1314" t="s">
        <v>27</v>
      </c>
      <c r="E1314" t="s">
        <v>44</v>
      </c>
      <c r="F1314">
        <v>-14</v>
      </c>
      <c r="G1314" s="3">
        <v>0</v>
      </c>
      <c r="H1314" s="3">
        <v>503.85</v>
      </c>
      <c r="I1314" t="s">
        <v>10</v>
      </c>
      <c r="J1314" t="s">
        <v>31</v>
      </c>
      <c r="K1314" s="3">
        <f>IF(TablaDatosEmpresa[[#This Row],[Tipo_Movimiento]] = "Venta", -TablaDatosEmpresa[[#This Row],[Cantidad]] * TablaDatosEmpresa[[#This Row],[Precio_Venta_Unitario]], 0)</f>
        <v>7053.9000000000005</v>
      </c>
      <c r="L1314" s="3">
        <f>AVERAGEIF(TablaDatosEmpresa[Nombre_Producto],TablaDatosEmpresa[[#This Row],[Nombre_Producto]],TablaDatosEmpresa[Costo_Unitario])</f>
        <v>111.99406451612904</v>
      </c>
      <c r="M1314" s="3">
        <f>IF(TablaDatosEmpresa[[#This Row],[Tipo_Movimiento]] = "Venta", -TablaDatosEmpresa[[#This Row],[Cantidad]] * TablaDatosEmpresa[[#This Row],[CosteAdquisicionPromedio]], 0)</f>
        <v>1567.9169032258067</v>
      </c>
      <c r="N1314" s="3">
        <f>TablaDatosEmpresa[[#This Row],[Ingresos]]-TablaDatosEmpresa[[#This Row],[Coste_Vemta]]</f>
        <v>5485.9830967741937</v>
      </c>
    </row>
    <row r="1315" spans="1:14" x14ac:dyDescent="0.3">
      <c r="A1315">
        <v>1315</v>
      </c>
      <c r="B1315" s="1">
        <v>44754</v>
      </c>
      <c r="C1315" t="s">
        <v>10</v>
      </c>
      <c r="D1315" t="s">
        <v>14</v>
      </c>
      <c r="E1315" t="s">
        <v>41</v>
      </c>
      <c r="F1315">
        <v>-7</v>
      </c>
      <c r="G1315" s="3">
        <v>0</v>
      </c>
      <c r="H1315" s="3">
        <v>158.97999999999999</v>
      </c>
      <c r="I1315" t="s">
        <v>10</v>
      </c>
      <c r="J1315" t="s">
        <v>31</v>
      </c>
      <c r="K1315" s="3">
        <f>IF(TablaDatosEmpresa[[#This Row],[Tipo_Movimiento]] = "Venta", -TablaDatosEmpresa[[#This Row],[Cantidad]] * TablaDatosEmpresa[[#This Row],[Precio_Venta_Unitario]], 0)</f>
        <v>1112.8599999999999</v>
      </c>
      <c r="L1315" s="3">
        <f>AVERAGEIF(TablaDatosEmpresa[Nombre_Producto],TablaDatosEmpresa[[#This Row],[Nombre_Producto]],TablaDatosEmpresa[Costo_Unitario])</f>
        <v>38.917210440456756</v>
      </c>
      <c r="M1315" s="3">
        <f>IF(TablaDatosEmpresa[[#This Row],[Tipo_Movimiento]] = "Venta", -TablaDatosEmpresa[[#This Row],[Cantidad]] * TablaDatosEmpresa[[#This Row],[CosteAdquisicionPromedio]], 0)</f>
        <v>272.42047308319729</v>
      </c>
      <c r="N1315" s="3">
        <f>TablaDatosEmpresa[[#This Row],[Ingresos]]-TablaDatosEmpresa[[#This Row],[Coste_Vemta]]</f>
        <v>840.43952691680261</v>
      </c>
    </row>
    <row r="1316" spans="1:14" x14ac:dyDescent="0.3">
      <c r="A1316">
        <v>1316</v>
      </c>
      <c r="B1316" s="1">
        <v>44755</v>
      </c>
      <c r="C1316" t="s">
        <v>24</v>
      </c>
      <c r="D1316" t="s">
        <v>14</v>
      </c>
      <c r="E1316" t="s">
        <v>41</v>
      </c>
      <c r="F1316">
        <v>68</v>
      </c>
      <c r="G1316" s="3">
        <v>85.36</v>
      </c>
      <c r="H1316" s="3">
        <v>0</v>
      </c>
      <c r="I1316" t="s">
        <v>24</v>
      </c>
      <c r="J1316" t="s">
        <v>28</v>
      </c>
      <c r="K1316" s="3">
        <f>IF(TablaDatosEmpresa[[#This Row],[Tipo_Movimiento]] = "Venta", -TablaDatosEmpresa[[#This Row],[Cantidad]] * TablaDatosEmpresa[[#This Row],[Precio_Venta_Unitario]], 0)</f>
        <v>0</v>
      </c>
      <c r="L1316" s="3">
        <f>AVERAGEIF(TablaDatosEmpresa[Nombre_Producto],TablaDatosEmpresa[[#This Row],[Nombre_Producto]],TablaDatosEmpresa[Costo_Unitario])</f>
        <v>38.917210440456756</v>
      </c>
      <c r="M1316" s="3">
        <f>IF(TablaDatosEmpresa[[#This Row],[Tipo_Movimiento]] = "Venta", -TablaDatosEmpresa[[#This Row],[Cantidad]] * TablaDatosEmpresa[[#This Row],[CosteAdquisicionPromedio]], 0)</f>
        <v>0</v>
      </c>
      <c r="N1316" s="3">
        <f>TablaDatosEmpresa[[#This Row],[Ingresos]]-TablaDatosEmpresa[[#This Row],[Coste_Vemta]]</f>
        <v>0</v>
      </c>
    </row>
    <row r="1317" spans="1:14" x14ac:dyDescent="0.3">
      <c r="A1317">
        <v>1317</v>
      </c>
      <c r="B1317" s="1">
        <v>44755</v>
      </c>
      <c r="C1317" t="s">
        <v>10</v>
      </c>
      <c r="D1317" t="s">
        <v>21</v>
      </c>
      <c r="E1317" t="s">
        <v>22</v>
      </c>
      <c r="F1317">
        <v>-19</v>
      </c>
      <c r="G1317" s="3">
        <v>0</v>
      </c>
      <c r="H1317" s="3">
        <v>59.44</v>
      </c>
      <c r="I1317" t="s">
        <v>10</v>
      </c>
      <c r="J1317" t="s">
        <v>31</v>
      </c>
      <c r="K1317" s="3">
        <f>IF(TablaDatosEmpresa[[#This Row],[Tipo_Movimiento]] = "Venta", -TablaDatosEmpresa[[#This Row],[Cantidad]] * TablaDatosEmpresa[[#This Row],[Precio_Venta_Unitario]], 0)</f>
        <v>1129.3599999999999</v>
      </c>
      <c r="L1317" s="3">
        <f>AVERAGEIF(TablaDatosEmpresa[Nombre_Producto],TablaDatosEmpresa[[#This Row],[Nombre_Producto]],TablaDatosEmpresa[Costo_Unitario])</f>
        <v>10.520482758620702</v>
      </c>
      <c r="M1317" s="3">
        <f>IF(TablaDatosEmpresa[[#This Row],[Tipo_Movimiento]] = "Venta", -TablaDatosEmpresa[[#This Row],[Cantidad]] * TablaDatosEmpresa[[#This Row],[CosteAdquisicionPromedio]], 0)</f>
        <v>199.88917241379335</v>
      </c>
      <c r="N1317" s="3">
        <f>TablaDatosEmpresa[[#This Row],[Ingresos]]-TablaDatosEmpresa[[#This Row],[Coste_Vemta]]</f>
        <v>929.4708275862065</v>
      </c>
    </row>
    <row r="1318" spans="1:14" x14ac:dyDescent="0.3">
      <c r="A1318">
        <v>1318</v>
      </c>
      <c r="B1318" s="1">
        <v>44755</v>
      </c>
      <c r="C1318" t="s">
        <v>10</v>
      </c>
      <c r="D1318" t="s">
        <v>14</v>
      </c>
      <c r="E1318" t="s">
        <v>41</v>
      </c>
      <c r="F1318">
        <v>-21</v>
      </c>
      <c r="G1318" s="3">
        <v>0</v>
      </c>
      <c r="H1318" s="3">
        <v>161.31</v>
      </c>
      <c r="I1318" t="s">
        <v>10</v>
      </c>
      <c r="J1318" t="s">
        <v>15</v>
      </c>
      <c r="K1318" s="3">
        <f>IF(TablaDatosEmpresa[[#This Row],[Tipo_Movimiento]] = "Venta", -TablaDatosEmpresa[[#This Row],[Cantidad]] * TablaDatosEmpresa[[#This Row],[Precio_Venta_Unitario]], 0)</f>
        <v>3387.51</v>
      </c>
      <c r="L1318" s="3">
        <f>AVERAGEIF(TablaDatosEmpresa[Nombre_Producto],TablaDatosEmpresa[[#This Row],[Nombre_Producto]],TablaDatosEmpresa[Costo_Unitario])</f>
        <v>38.917210440456756</v>
      </c>
      <c r="M1318" s="3">
        <f>IF(TablaDatosEmpresa[[#This Row],[Tipo_Movimiento]] = "Venta", -TablaDatosEmpresa[[#This Row],[Cantidad]] * TablaDatosEmpresa[[#This Row],[CosteAdquisicionPromedio]], 0)</f>
        <v>817.26141924959188</v>
      </c>
      <c r="N1318" s="3">
        <f>TablaDatosEmpresa[[#This Row],[Ingresos]]-TablaDatosEmpresa[[#This Row],[Coste_Vemta]]</f>
        <v>2570.2485807504081</v>
      </c>
    </row>
    <row r="1319" spans="1:14" x14ac:dyDescent="0.3">
      <c r="A1319">
        <v>1319</v>
      </c>
      <c r="B1319" s="1">
        <v>44755</v>
      </c>
      <c r="C1319" t="s">
        <v>10</v>
      </c>
      <c r="D1319" t="s">
        <v>17</v>
      </c>
      <c r="E1319" t="s">
        <v>42</v>
      </c>
      <c r="F1319">
        <v>-37</v>
      </c>
      <c r="G1319" s="3">
        <v>0</v>
      </c>
      <c r="H1319" s="3">
        <v>893.03</v>
      </c>
      <c r="I1319" t="s">
        <v>10</v>
      </c>
      <c r="J1319" t="s">
        <v>35</v>
      </c>
      <c r="K1319" s="3">
        <f>IF(TablaDatosEmpresa[[#This Row],[Tipo_Movimiento]] = "Venta", -TablaDatosEmpresa[[#This Row],[Cantidad]] * TablaDatosEmpresa[[#This Row],[Precio_Venta_Unitario]], 0)</f>
        <v>33042.11</v>
      </c>
      <c r="L1319" s="3">
        <f>AVERAGEIF(TablaDatosEmpresa[Nombre_Producto],TablaDatosEmpresa[[#This Row],[Nombre_Producto]],TablaDatosEmpresa[Costo_Unitario])</f>
        <v>206.67616747181975</v>
      </c>
      <c r="M1319" s="3">
        <f>IF(TablaDatosEmpresa[[#This Row],[Tipo_Movimiento]] = "Venta", -TablaDatosEmpresa[[#This Row],[Cantidad]] * TablaDatosEmpresa[[#This Row],[CosteAdquisicionPromedio]], 0)</f>
        <v>7647.0181964573312</v>
      </c>
      <c r="N1319" s="3">
        <f>TablaDatosEmpresa[[#This Row],[Ingresos]]-TablaDatosEmpresa[[#This Row],[Coste_Vemta]]</f>
        <v>25395.091803542669</v>
      </c>
    </row>
    <row r="1320" spans="1:14" x14ac:dyDescent="0.3">
      <c r="A1320">
        <v>1320</v>
      </c>
      <c r="B1320" s="1">
        <v>44755</v>
      </c>
      <c r="C1320" t="s">
        <v>10</v>
      </c>
      <c r="D1320" t="s">
        <v>21</v>
      </c>
      <c r="E1320" t="s">
        <v>22</v>
      </c>
      <c r="F1320">
        <v>-36</v>
      </c>
      <c r="G1320" s="3">
        <v>0</v>
      </c>
      <c r="H1320" s="3">
        <v>59.93</v>
      </c>
      <c r="I1320" t="s">
        <v>10</v>
      </c>
      <c r="J1320" t="s">
        <v>23</v>
      </c>
      <c r="K1320" s="3">
        <f>IF(TablaDatosEmpresa[[#This Row],[Tipo_Movimiento]] = "Venta", -TablaDatosEmpresa[[#This Row],[Cantidad]] * TablaDatosEmpresa[[#This Row],[Precio_Venta_Unitario]], 0)</f>
        <v>2157.48</v>
      </c>
      <c r="L1320" s="3">
        <f>AVERAGEIF(TablaDatosEmpresa[Nombre_Producto],TablaDatosEmpresa[[#This Row],[Nombre_Producto]],TablaDatosEmpresa[Costo_Unitario])</f>
        <v>10.520482758620702</v>
      </c>
      <c r="M1320" s="3">
        <f>IF(TablaDatosEmpresa[[#This Row],[Tipo_Movimiento]] = "Venta", -TablaDatosEmpresa[[#This Row],[Cantidad]] * TablaDatosEmpresa[[#This Row],[CosteAdquisicionPromedio]], 0)</f>
        <v>378.73737931034526</v>
      </c>
      <c r="N1320" s="3">
        <f>TablaDatosEmpresa[[#This Row],[Ingresos]]-TablaDatosEmpresa[[#This Row],[Coste_Vemta]]</f>
        <v>1778.7426206896548</v>
      </c>
    </row>
    <row r="1321" spans="1:14" x14ac:dyDescent="0.3">
      <c r="A1321">
        <v>1321</v>
      </c>
      <c r="B1321" s="1">
        <v>44755</v>
      </c>
      <c r="C1321" t="s">
        <v>10</v>
      </c>
      <c r="D1321" t="s">
        <v>27</v>
      </c>
      <c r="E1321" t="s">
        <v>44</v>
      </c>
      <c r="F1321">
        <v>-32</v>
      </c>
      <c r="G1321" s="3">
        <v>0</v>
      </c>
      <c r="H1321" s="3">
        <v>501.61</v>
      </c>
      <c r="I1321" t="s">
        <v>10</v>
      </c>
      <c r="J1321" t="s">
        <v>23</v>
      </c>
      <c r="K1321" s="3">
        <f>IF(TablaDatosEmpresa[[#This Row],[Tipo_Movimiento]] = "Venta", -TablaDatosEmpresa[[#This Row],[Cantidad]] * TablaDatosEmpresa[[#This Row],[Precio_Venta_Unitario]], 0)</f>
        <v>16051.52</v>
      </c>
      <c r="L1321" s="3">
        <f>AVERAGEIF(TablaDatosEmpresa[Nombre_Producto],TablaDatosEmpresa[[#This Row],[Nombre_Producto]],TablaDatosEmpresa[Costo_Unitario])</f>
        <v>111.99406451612904</v>
      </c>
      <c r="M1321" s="3">
        <f>IF(TablaDatosEmpresa[[#This Row],[Tipo_Movimiento]] = "Venta", -TablaDatosEmpresa[[#This Row],[Cantidad]] * TablaDatosEmpresa[[#This Row],[CosteAdquisicionPromedio]], 0)</f>
        <v>3583.8100645161294</v>
      </c>
      <c r="N1321" s="3">
        <f>TablaDatosEmpresa[[#This Row],[Ingresos]]-TablaDatosEmpresa[[#This Row],[Coste_Vemta]]</f>
        <v>12467.709935483872</v>
      </c>
    </row>
    <row r="1322" spans="1:14" x14ac:dyDescent="0.3">
      <c r="A1322">
        <v>1322</v>
      </c>
      <c r="B1322" s="1">
        <v>44755</v>
      </c>
      <c r="C1322" t="s">
        <v>10</v>
      </c>
      <c r="D1322" t="s">
        <v>34</v>
      </c>
      <c r="E1322" t="s">
        <v>45</v>
      </c>
      <c r="F1322">
        <v>-6</v>
      </c>
      <c r="G1322" s="3">
        <v>0</v>
      </c>
      <c r="H1322" s="3">
        <v>350.2</v>
      </c>
      <c r="I1322" t="s">
        <v>10</v>
      </c>
      <c r="J1322" t="s">
        <v>31</v>
      </c>
      <c r="K1322" s="3">
        <f>IF(TablaDatosEmpresa[[#This Row],[Tipo_Movimiento]] = "Venta", -TablaDatosEmpresa[[#This Row],[Cantidad]] * TablaDatosEmpresa[[#This Row],[Precio_Venta_Unitario]], 0)</f>
        <v>2101.1999999999998</v>
      </c>
      <c r="L1322" s="3">
        <f>AVERAGEIF(TablaDatosEmpresa[Nombre_Producto],TablaDatosEmpresa[[#This Row],[Nombre_Producto]],TablaDatosEmpresa[Costo_Unitario])</f>
        <v>81.910562499999997</v>
      </c>
      <c r="M1322" s="3">
        <f>IF(TablaDatosEmpresa[[#This Row],[Tipo_Movimiento]] = "Venta", -TablaDatosEmpresa[[#This Row],[Cantidad]] * TablaDatosEmpresa[[#This Row],[CosteAdquisicionPromedio]], 0)</f>
        <v>491.46337499999998</v>
      </c>
      <c r="N1322" s="3">
        <f>TablaDatosEmpresa[[#This Row],[Ingresos]]-TablaDatosEmpresa[[#This Row],[Coste_Vemta]]</f>
        <v>1609.7366249999998</v>
      </c>
    </row>
    <row r="1323" spans="1:14" x14ac:dyDescent="0.3">
      <c r="A1323">
        <v>1323</v>
      </c>
      <c r="B1323" s="1">
        <v>44756</v>
      </c>
      <c r="C1323" t="s">
        <v>10</v>
      </c>
      <c r="D1323" t="s">
        <v>29</v>
      </c>
      <c r="E1323" t="s">
        <v>30</v>
      </c>
      <c r="F1323">
        <v>-33</v>
      </c>
      <c r="G1323" s="3">
        <v>0</v>
      </c>
      <c r="H1323" s="3">
        <v>80</v>
      </c>
      <c r="I1323" t="s">
        <v>10</v>
      </c>
      <c r="J1323" t="s">
        <v>35</v>
      </c>
      <c r="K1323" s="3">
        <f>IF(TablaDatosEmpresa[[#This Row],[Tipo_Movimiento]] = "Venta", -TablaDatosEmpresa[[#This Row],[Cantidad]] * TablaDatosEmpresa[[#This Row],[Precio_Venta_Unitario]], 0)</f>
        <v>2640</v>
      </c>
      <c r="L1323" s="3">
        <f>AVERAGEIF(TablaDatosEmpresa[Nombre_Producto],TablaDatosEmpresa[[#This Row],[Nombre_Producto]],TablaDatosEmpresa[Costo_Unitario])</f>
        <v>15.49574137931034</v>
      </c>
      <c r="M1323" s="3">
        <f>IF(TablaDatosEmpresa[[#This Row],[Tipo_Movimiento]] = "Venta", -TablaDatosEmpresa[[#This Row],[Cantidad]] * TablaDatosEmpresa[[#This Row],[CosteAdquisicionPromedio]], 0)</f>
        <v>511.35946551724123</v>
      </c>
      <c r="N1323" s="3">
        <f>TablaDatosEmpresa[[#This Row],[Ingresos]]-TablaDatosEmpresa[[#This Row],[Coste_Vemta]]</f>
        <v>2128.640534482759</v>
      </c>
    </row>
    <row r="1324" spans="1:14" x14ac:dyDescent="0.3">
      <c r="A1324">
        <v>1324</v>
      </c>
      <c r="B1324" s="1">
        <v>44756</v>
      </c>
      <c r="C1324" t="s">
        <v>10</v>
      </c>
      <c r="D1324" t="s">
        <v>19</v>
      </c>
      <c r="E1324" t="s">
        <v>20</v>
      </c>
      <c r="F1324">
        <v>-33</v>
      </c>
      <c r="G1324" s="3">
        <v>0</v>
      </c>
      <c r="H1324" s="3">
        <v>300.67</v>
      </c>
      <c r="I1324" t="s">
        <v>10</v>
      </c>
      <c r="J1324" t="s">
        <v>15</v>
      </c>
      <c r="K1324" s="3">
        <f>IF(TablaDatosEmpresa[[#This Row],[Tipo_Movimiento]] = "Venta", -TablaDatosEmpresa[[#This Row],[Cantidad]] * TablaDatosEmpresa[[#This Row],[Precio_Venta_Unitario]], 0)</f>
        <v>9922.11</v>
      </c>
      <c r="L1324" s="3">
        <f>AVERAGEIF(TablaDatosEmpresa[Nombre_Producto],TablaDatosEmpresa[[#This Row],[Nombre_Producto]],TablaDatosEmpresa[Costo_Unitario])</f>
        <v>66.956770642201846</v>
      </c>
      <c r="M1324" s="3">
        <f>IF(TablaDatosEmpresa[[#This Row],[Tipo_Movimiento]] = "Venta", -TablaDatosEmpresa[[#This Row],[Cantidad]] * TablaDatosEmpresa[[#This Row],[CosteAdquisicionPromedio]], 0)</f>
        <v>2209.5734311926608</v>
      </c>
      <c r="N1324" s="3">
        <f>TablaDatosEmpresa[[#This Row],[Ingresos]]-TablaDatosEmpresa[[#This Row],[Coste_Vemta]]</f>
        <v>7712.5365688073398</v>
      </c>
    </row>
    <row r="1325" spans="1:14" x14ac:dyDescent="0.3">
      <c r="A1325">
        <v>1325</v>
      </c>
      <c r="B1325" s="1">
        <v>44756</v>
      </c>
      <c r="C1325" t="s">
        <v>16</v>
      </c>
      <c r="D1325" t="s">
        <v>27</v>
      </c>
      <c r="E1325" t="s">
        <v>44</v>
      </c>
      <c r="F1325">
        <v>63</v>
      </c>
      <c r="G1325" s="3">
        <v>249.47</v>
      </c>
      <c r="H1325" s="3">
        <v>0</v>
      </c>
      <c r="I1325" t="s">
        <v>46</v>
      </c>
      <c r="J1325" t="s">
        <v>18</v>
      </c>
      <c r="K1325" s="3">
        <f>IF(TablaDatosEmpresa[[#This Row],[Tipo_Movimiento]] = "Venta", -TablaDatosEmpresa[[#This Row],[Cantidad]] * TablaDatosEmpresa[[#This Row],[Precio_Venta_Unitario]], 0)</f>
        <v>0</v>
      </c>
      <c r="L1325" s="3">
        <f>AVERAGEIF(TablaDatosEmpresa[Nombre_Producto],TablaDatosEmpresa[[#This Row],[Nombre_Producto]],TablaDatosEmpresa[Costo_Unitario])</f>
        <v>111.99406451612904</v>
      </c>
      <c r="M1325" s="3">
        <f>IF(TablaDatosEmpresa[[#This Row],[Tipo_Movimiento]] = "Venta", -TablaDatosEmpresa[[#This Row],[Cantidad]] * TablaDatosEmpresa[[#This Row],[CosteAdquisicionPromedio]], 0)</f>
        <v>0</v>
      </c>
      <c r="N1325" s="3">
        <f>TablaDatosEmpresa[[#This Row],[Ingresos]]-TablaDatosEmpresa[[#This Row],[Coste_Vemta]]</f>
        <v>0</v>
      </c>
    </row>
    <row r="1326" spans="1:14" x14ac:dyDescent="0.3">
      <c r="A1326">
        <v>1326</v>
      </c>
      <c r="B1326" s="1">
        <v>44756</v>
      </c>
      <c r="C1326" t="s">
        <v>10</v>
      </c>
      <c r="D1326" t="s">
        <v>19</v>
      </c>
      <c r="E1326" t="s">
        <v>20</v>
      </c>
      <c r="F1326">
        <v>-47</v>
      </c>
      <c r="G1326" s="3">
        <v>0</v>
      </c>
      <c r="H1326" s="3">
        <v>296.61</v>
      </c>
      <c r="I1326" t="s">
        <v>10</v>
      </c>
      <c r="J1326" t="s">
        <v>13</v>
      </c>
      <c r="K1326" s="3">
        <f>IF(TablaDatosEmpresa[[#This Row],[Tipo_Movimiento]] = "Venta", -TablaDatosEmpresa[[#This Row],[Cantidad]] * TablaDatosEmpresa[[#This Row],[Precio_Venta_Unitario]], 0)</f>
        <v>13940.67</v>
      </c>
      <c r="L1326" s="3">
        <f>AVERAGEIF(TablaDatosEmpresa[Nombre_Producto],TablaDatosEmpresa[[#This Row],[Nombre_Producto]],TablaDatosEmpresa[Costo_Unitario])</f>
        <v>66.956770642201846</v>
      </c>
      <c r="M1326" s="3">
        <f>IF(TablaDatosEmpresa[[#This Row],[Tipo_Movimiento]] = "Venta", -TablaDatosEmpresa[[#This Row],[Cantidad]] * TablaDatosEmpresa[[#This Row],[CosteAdquisicionPromedio]], 0)</f>
        <v>3146.9682201834867</v>
      </c>
      <c r="N1326" s="3">
        <f>TablaDatosEmpresa[[#This Row],[Ingresos]]-TablaDatosEmpresa[[#This Row],[Coste_Vemta]]</f>
        <v>10793.701779816514</v>
      </c>
    </row>
    <row r="1327" spans="1:14" x14ac:dyDescent="0.3">
      <c r="A1327">
        <v>1327</v>
      </c>
      <c r="B1327" s="1">
        <v>44756</v>
      </c>
      <c r="C1327" t="s">
        <v>10</v>
      </c>
      <c r="D1327" t="s">
        <v>34</v>
      </c>
      <c r="E1327" t="s">
        <v>45</v>
      </c>
      <c r="F1327">
        <v>-34</v>
      </c>
      <c r="G1327" s="3">
        <v>0</v>
      </c>
      <c r="H1327" s="3">
        <v>349.53</v>
      </c>
      <c r="I1327" t="s">
        <v>10</v>
      </c>
      <c r="J1327" t="s">
        <v>31</v>
      </c>
      <c r="K1327" s="3">
        <f>IF(TablaDatosEmpresa[[#This Row],[Tipo_Movimiento]] = "Venta", -TablaDatosEmpresa[[#This Row],[Cantidad]] * TablaDatosEmpresa[[#This Row],[Precio_Venta_Unitario]], 0)</f>
        <v>11884.019999999999</v>
      </c>
      <c r="L1327" s="3">
        <f>AVERAGEIF(TablaDatosEmpresa[Nombre_Producto],TablaDatosEmpresa[[#This Row],[Nombre_Producto]],TablaDatosEmpresa[Costo_Unitario])</f>
        <v>81.910562499999997</v>
      </c>
      <c r="M1327" s="3">
        <f>IF(TablaDatosEmpresa[[#This Row],[Tipo_Movimiento]] = "Venta", -TablaDatosEmpresa[[#This Row],[Cantidad]] * TablaDatosEmpresa[[#This Row],[CosteAdquisicionPromedio]], 0)</f>
        <v>2784.9591249999999</v>
      </c>
      <c r="N1327" s="3">
        <f>TablaDatosEmpresa[[#This Row],[Ingresos]]-TablaDatosEmpresa[[#This Row],[Coste_Vemta]]</f>
        <v>9099.0608749999992</v>
      </c>
    </row>
    <row r="1328" spans="1:14" x14ac:dyDescent="0.3">
      <c r="A1328">
        <v>1328</v>
      </c>
      <c r="B1328" s="1">
        <v>44756</v>
      </c>
      <c r="C1328" t="s">
        <v>10</v>
      </c>
      <c r="D1328" t="s">
        <v>11</v>
      </c>
      <c r="E1328" t="s">
        <v>12</v>
      </c>
      <c r="F1328">
        <v>-34</v>
      </c>
      <c r="G1328" s="3">
        <v>0</v>
      </c>
      <c r="H1328" s="3">
        <v>129.15</v>
      </c>
      <c r="I1328" t="s">
        <v>10</v>
      </c>
      <c r="J1328" t="s">
        <v>35</v>
      </c>
      <c r="K1328" s="3">
        <f>IF(TablaDatosEmpresa[[#This Row],[Tipo_Movimiento]] = "Venta", -TablaDatosEmpresa[[#This Row],[Cantidad]] * TablaDatosEmpresa[[#This Row],[Precio_Venta_Unitario]], 0)</f>
        <v>4391.1000000000004</v>
      </c>
      <c r="L1328" s="3">
        <f>AVERAGEIF(TablaDatosEmpresa[Nombre_Producto],TablaDatosEmpresa[[#This Row],[Nombre_Producto]],TablaDatosEmpresa[Costo_Unitario])</f>
        <v>28.701865793780652</v>
      </c>
      <c r="M1328" s="3">
        <f>IF(TablaDatosEmpresa[[#This Row],[Tipo_Movimiento]] = "Venta", -TablaDatosEmpresa[[#This Row],[Cantidad]] * TablaDatosEmpresa[[#This Row],[CosteAdquisicionPromedio]], 0)</f>
        <v>975.86343698854216</v>
      </c>
      <c r="N1328" s="3">
        <f>TablaDatosEmpresa[[#This Row],[Ingresos]]-TablaDatosEmpresa[[#This Row],[Coste_Vemta]]</f>
        <v>3415.2365630114582</v>
      </c>
    </row>
    <row r="1329" spans="1:14" x14ac:dyDescent="0.3">
      <c r="A1329">
        <v>1329</v>
      </c>
      <c r="B1329" s="1">
        <v>44757</v>
      </c>
      <c r="C1329" t="s">
        <v>10</v>
      </c>
      <c r="D1329" t="s">
        <v>27</v>
      </c>
      <c r="E1329" t="s">
        <v>44</v>
      </c>
      <c r="F1329">
        <v>-43</v>
      </c>
      <c r="G1329" s="3">
        <v>0</v>
      </c>
      <c r="H1329" s="3">
        <v>504.02</v>
      </c>
      <c r="I1329" t="s">
        <v>10</v>
      </c>
      <c r="J1329" t="s">
        <v>15</v>
      </c>
      <c r="K1329" s="3">
        <f>IF(TablaDatosEmpresa[[#This Row],[Tipo_Movimiento]] = "Venta", -TablaDatosEmpresa[[#This Row],[Cantidad]] * TablaDatosEmpresa[[#This Row],[Precio_Venta_Unitario]], 0)</f>
        <v>21672.86</v>
      </c>
      <c r="L1329" s="3">
        <f>AVERAGEIF(TablaDatosEmpresa[Nombre_Producto],TablaDatosEmpresa[[#This Row],[Nombre_Producto]],TablaDatosEmpresa[Costo_Unitario])</f>
        <v>111.99406451612904</v>
      </c>
      <c r="M1329" s="3">
        <f>IF(TablaDatosEmpresa[[#This Row],[Tipo_Movimiento]] = "Venta", -TablaDatosEmpresa[[#This Row],[Cantidad]] * TablaDatosEmpresa[[#This Row],[CosteAdquisicionPromedio]], 0)</f>
        <v>4815.7447741935484</v>
      </c>
      <c r="N1329" s="3">
        <f>TablaDatosEmpresa[[#This Row],[Ingresos]]-TablaDatosEmpresa[[#This Row],[Coste_Vemta]]</f>
        <v>16857.115225806454</v>
      </c>
    </row>
    <row r="1330" spans="1:14" x14ac:dyDescent="0.3">
      <c r="A1330">
        <v>1330</v>
      </c>
      <c r="B1330" s="1">
        <v>44757</v>
      </c>
      <c r="C1330" t="s">
        <v>16</v>
      </c>
      <c r="D1330" t="s">
        <v>27</v>
      </c>
      <c r="E1330" t="s">
        <v>44</v>
      </c>
      <c r="F1330">
        <v>26</v>
      </c>
      <c r="G1330" s="3">
        <v>248.82</v>
      </c>
      <c r="H1330" s="3">
        <v>0</v>
      </c>
      <c r="I1330" t="s">
        <v>46</v>
      </c>
      <c r="J1330" t="s">
        <v>18</v>
      </c>
      <c r="K1330" s="3">
        <f>IF(TablaDatosEmpresa[[#This Row],[Tipo_Movimiento]] = "Venta", -TablaDatosEmpresa[[#This Row],[Cantidad]] * TablaDatosEmpresa[[#This Row],[Precio_Venta_Unitario]], 0)</f>
        <v>0</v>
      </c>
      <c r="L1330" s="3">
        <f>AVERAGEIF(TablaDatosEmpresa[Nombre_Producto],TablaDatosEmpresa[[#This Row],[Nombre_Producto]],TablaDatosEmpresa[Costo_Unitario])</f>
        <v>111.99406451612904</v>
      </c>
      <c r="M1330" s="3">
        <f>IF(TablaDatosEmpresa[[#This Row],[Tipo_Movimiento]] = "Venta", -TablaDatosEmpresa[[#This Row],[Cantidad]] * TablaDatosEmpresa[[#This Row],[CosteAdquisicionPromedio]], 0)</f>
        <v>0</v>
      </c>
      <c r="N1330" s="3">
        <f>TablaDatosEmpresa[[#This Row],[Ingresos]]-TablaDatosEmpresa[[#This Row],[Coste_Vemta]]</f>
        <v>0</v>
      </c>
    </row>
    <row r="1331" spans="1:14" x14ac:dyDescent="0.3">
      <c r="A1331">
        <v>1331</v>
      </c>
      <c r="B1331" s="1">
        <v>44757</v>
      </c>
      <c r="C1331" t="s">
        <v>24</v>
      </c>
      <c r="D1331" t="s">
        <v>21</v>
      </c>
      <c r="E1331" t="s">
        <v>22</v>
      </c>
      <c r="F1331">
        <v>131</v>
      </c>
      <c r="G1331" s="3">
        <v>25.28</v>
      </c>
      <c r="H1331" s="3">
        <v>0</v>
      </c>
      <c r="I1331" t="s">
        <v>24</v>
      </c>
      <c r="J1331" t="s">
        <v>28</v>
      </c>
      <c r="K1331" s="3">
        <f>IF(TablaDatosEmpresa[[#This Row],[Tipo_Movimiento]] = "Venta", -TablaDatosEmpresa[[#This Row],[Cantidad]] * TablaDatosEmpresa[[#This Row],[Precio_Venta_Unitario]], 0)</f>
        <v>0</v>
      </c>
      <c r="L1331" s="3">
        <f>AVERAGEIF(TablaDatosEmpresa[Nombre_Producto],TablaDatosEmpresa[[#This Row],[Nombre_Producto]],TablaDatosEmpresa[Costo_Unitario])</f>
        <v>10.520482758620702</v>
      </c>
      <c r="M1331" s="3">
        <f>IF(TablaDatosEmpresa[[#This Row],[Tipo_Movimiento]] = "Venta", -TablaDatosEmpresa[[#This Row],[Cantidad]] * TablaDatosEmpresa[[#This Row],[CosteAdquisicionPromedio]], 0)</f>
        <v>0</v>
      </c>
      <c r="N1331" s="3">
        <f>TablaDatosEmpresa[[#This Row],[Ingresos]]-TablaDatosEmpresa[[#This Row],[Coste_Vemta]]</f>
        <v>0</v>
      </c>
    </row>
    <row r="1332" spans="1:14" x14ac:dyDescent="0.3">
      <c r="A1332">
        <v>1332</v>
      </c>
      <c r="B1332" s="1">
        <v>44757</v>
      </c>
      <c r="C1332" t="s">
        <v>10</v>
      </c>
      <c r="D1332" t="s">
        <v>27</v>
      </c>
      <c r="E1332" t="s">
        <v>44</v>
      </c>
      <c r="F1332">
        <v>-22</v>
      </c>
      <c r="G1332" s="3">
        <v>0</v>
      </c>
      <c r="H1332" s="3">
        <v>497.62</v>
      </c>
      <c r="I1332" t="s">
        <v>10</v>
      </c>
      <c r="J1332" t="s">
        <v>31</v>
      </c>
      <c r="K1332" s="3">
        <f>IF(TablaDatosEmpresa[[#This Row],[Tipo_Movimiento]] = "Venta", -TablaDatosEmpresa[[#This Row],[Cantidad]] * TablaDatosEmpresa[[#This Row],[Precio_Venta_Unitario]], 0)</f>
        <v>10947.64</v>
      </c>
      <c r="L1332" s="3">
        <f>AVERAGEIF(TablaDatosEmpresa[Nombre_Producto],TablaDatosEmpresa[[#This Row],[Nombre_Producto]],TablaDatosEmpresa[Costo_Unitario])</f>
        <v>111.99406451612904</v>
      </c>
      <c r="M1332" s="3">
        <f>IF(TablaDatosEmpresa[[#This Row],[Tipo_Movimiento]] = "Venta", -TablaDatosEmpresa[[#This Row],[Cantidad]] * TablaDatosEmpresa[[#This Row],[CosteAdquisicionPromedio]], 0)</f>
        <v>2463.869419354839</v>
      </c>
      <c r="N1332" s="3">
        <f>TablaDatosEmpresa[[#This Row],[Ingresos]]-TablaDatosEmpresa[[#This Row],[Coste_Vemta]]</f>
        <v>8483.7705806451595</v>
      </c>
    </row>
    <row r="1333" spans="1:14" x14ac:dyDescent="0.3">
      <c r="A1333">
        <v>1333</v>
      </c>
      <c r="B1333" s="1">
        <v>44757</v>
      </c>
      <c r="C1333" t="s">
        <v>10</v>
      </c>
      <c r="D1333" t="s">
        <v>14</v>
      </c>
      <c r="E1333" t="s">
        <v>41</v>
      </c>
      <c r="F1333">
        <v>-5</v>
      </c>
      <c r="G1333" s="3">
        <v>0</v>
      </c>
      <c r="H1333" s="3">
        <v>160.36000000000001</v>
      </c>
      <c r="I1333" t="s">
        <v>10</v>
      </c>
      <c r="J1333" t="s">
        <v>15</v>
      </c>
      <c r="K1333" s="3">
        <f>IF(TablaDatosEmpresa[[#This Row],[Tipo_Movimiento]] = "Venta", -TablaDatosEmpresa[[#This Row],[Cantidad]] * TablaDatosEmpresa[[#This Row],[Precio_Venta_Unitario]], 0)</f>
        <v>801.80000000000007</v>
      </c>
      <c r="L1333" s="3">
        <f>AVERAGEIF(TablaDatosEmpresa[Nombre_Producto],TablaDatosEmpresa[[#This Row],[Nombre_Producto]],TablaDatosEmpresa[Costo_Unitario])</f>
        <v>38.917210440456756</v>
      </c>
      <c r="M1333" s="3">
        <f>IF(TablaDatosEmpresa[[#This Row],[Tipo_Movimiento]] = "Venta", -TablaDatosEmpresa[[#This Row],[Cantidad]] * TablaDatosEmpresa[[#This Row],[CosteAdquisicionPromedio]], 0)</f>
        <v>194.58605220228378</v>
      </c>
      <c r="N1333" s="3">
        <f>TablaDatosEmpresa[[#This Row],[Ingresos]]-TablaDatosEmpresa[[#This Row],[Coste_Vemta]]</f>
        <v>607.21394779771629</v>
      </c>
    </row>
    <row r="1334" spans="1:14" x14ac:dyDescent="0.3">
      <c r="A1334">
        <v>1334</v>
      </c>
      <c r="B1334" s="1">
        <v>44757</v>
      </c>
      <c r="C1334" t="s">
        <v>10</v>
      </c>
      <c r="D1334" t="s">
        <v>11</v>
      </c>
      <c r="E1334" t="s">
        <v>12</v>
      </c>
      <c r="F1334">
        <v>-33</v>
      </c>
      <c r="G1334" s="3">
        <v>0</v>
      </c>
      <c r="H1334" s="3">
        <v>129.25</v>
      </c>
      <c r="I1334" t="s">
        <v>10</v>
      </c>
      <c r="J1334" t="s">
        <v>23</v>
      </c>
      <c r="K1334" s="3">
        <f>IF(TablaDatosEmpresa[[#This Row],[Tipo_Movimiento]] = "Venta", -TablaDatosEmpresa[[#This Row],[Cantidad]] * TablaDatosEmpresa[[#This Row],[Precio_Venta_Unitario]], 0)</f>
        <v>4265.25</v>
      </c>
      <c r="L1334" s="3">
        <f>AVERAGEIF(TablaDatosEmpresa[Nombre_Producto],TablaDatosEmpresa[[#This Row],[Nombre_Producto]],TablaDatosEmpresa[Costo_Unitario])</f>
        <v>28.701865793780652</v>
      </c>
      <c r="M1334" s="3">
        <f>IF(TablaDatosEmpresa[[#This Row],[Tipo_Movimiento]] = "Venta", -TablaDatosEmpresa[[#This Row],[Cantidad]] * TablaDatosEmpresa[[#This Row],[CosteAdquisicionPromedio]], 0)</f>
        <v>947.16157119476145</v>
      </c>
      <c r="N1334" s="3">
        <f>TablaDatosEmpresa[[#This Row],[Ingresos]]-TablaDatosEmpresa[[#This Row],[Coste_Vemta]]</f>
        <v>3318.0884288052384</v>
      </c>
    </row>
    <row r="1335" spans="1:14" x14ac:dyDescent="0.3">
      <c r="A1335">
        <v>1335</v>
      </c>
      <c r="B1335" s="1">
        <v>44757</v>
      </c>
      <c r="C1335" t="s">
        <v>10</v>
      </c>
      <c r="D1335" t="s">
        <v>14</v>
      </c>
      <c r="E1335" t="s">
        <v>41</v>
      </c>
      <c r="F1335">
        <v>-31</v>
      </c>
      <c r="G1335" s="3">
        <v>0</v>
      </c>
      <c r="H1335" s="3">
        <v>159.08000000000001</v>
      </c>
      <c r="I1335" t="s">
        <v>10</v>
      </c>
      <c r="J1335" t="s">
        <v>23</v>
      </c>
      <c r="K1335" s="3">
        <f>IF(TablaDatosEmpresa[[#This Row],[Tipo_Movimiento]] = "Venta", -TablaDatosEmpresa[[#This Row],[Cantidad]] * TablaDatosEmpresa[[#This Row],[Precio_Venta_Unitario]], 0)</f>
        <v>4931.4800000000005</v>
      </c>
      <c r="L1335" s="3">
        <f>AVERAGEIF(TablaDatosEmpresa[Nombre_Producto],TablaDatosEmpresa[[#This Row],[Nombre_Producto]],TablaDatosEmpresa[Costo_Unitario])</f>
        <v>38.917210440456756</v>
      </c>
      <c r="M1335" s="3">
        <f>IF(TablaDatosEmpresa[[#This Row],[Tipo_Movimiento]] = "Venta", -TablaDatosEmpresa[[#This Row],[Cantidad]] * TablaDatosEmpresa[[#This Row],[CosteAdquisicionPromedio]], 0)</f>
        <v>1206.4335236541594</v>
      </c>
      <c r="N1335" s="3">
        <f>TablaDatosEmpresa[[#This Row],[Ingresos]]-TablaDatosEmpresa[[#This Row],[Coste_Vemta]]</f>
        <v>3725.0464763458413</v>
      </c>
    </row>
    <row r="1336" spans="1:14" x14ac:dyDescent="0.3">
      <c r="A1336">
        <v>1336</v>
      </c>
      <c r="B1336" s="1">
        <v>44758</v>
      </c>
      <c r="C1336" t="s">
        <v>24</v>
      </c>
      <c r="D1336" t="s">
        <v>29</v>
      </c>
      <c r="E1336" t="s">
        <v>30</v>
      </c>
      <c r="F1336">
        <v>53</v>
      </c>
      <c r="G1336" s="3">
        <v>36.340000000000003</v>
      </c>
      <c r="H1336" s="3">
        <v>0</v>
      </c>
      <c r="I1336" t="s">
        <v>24</v>
      </c>
      <c r="J1336" t="s">
        <v>36</v>
      </c>
      <c r="K1336" s="3">
        <f>IF(TablaDatosEmpresa[[#This Row],[Tipo_Movimiento]] = "Venta", -TablaDatosEmpresa[[#This Row],[Cantidad]] * TablaDatosEmpresa[[#This Row],[Precio_Venta_Unitario]], 0)</f>
        <v>0</v>
      </c>
      <c r="L1336" s="3">
        <f>AVERAGEIF(TablaDatosEmpresa[Nombre_Producto],TablaDatosEmpresa[[#This Row],[Nombre_Producto]],TablaDatosEmpresa[Costo_Unitario])</f>
        <v>15.49574137931034</v>
      </c>
      <c r="M1336" s="3">
        <f>IF(TablaDatosEmpresa[[#This Row],[Tipo_Movimiento]] = "Venta", -TablaDatosEmpresa[[#This Row],[Cantidad]] * TablaDatosEmpresa[[#This Row],[CosteAdquisicionPromedio]], 0)</f>
        <v>0</v>
      </c>
      <c r="N1336" s="3">
        <f>TablaDatosEmpresa[[#This Row],[Ingresos]]-TablaDatosEmpresa[[#This Row],[Coste_Vemta]]</f>
        <v>0</v>
      </c>
    </row>
    <row r="1337" spans="1:14" x14ac:dyDescent="0.3">
      <c r="A1337">
        <v>1337</v>
      </c>
      <c r="B1337" s="1">
        <v>44758</v>
      </c>
      <c r="C1337" t="s">
        <v>24</v>
      </c>
      <c r="D1337" t="s">
        <v>32</v>
      </c>
      <c r="E1337" t="s">
        <v>33</v>
      </c>
      <c r="F1337">
        <v>241</v>
      </c>
      <c r="G1337" s="3">
        <v>118.88</v>
      </c>
      <c r="H1337" s="3">
        <v>0</v>
      </c>
      <c r="I1337" t="s">
        <v>24</v>
      </c>
      <c r="J1337" t="s">
        <v>26</v>
      </c>
      <c r="K1337" s="3">
        <f>IF(TablaDatosEmpresa[[#This Row],[Tipo_Movimiento]] = "Venta", -TablaDatosEmpresa[[#This Row],[Cantidad]] * TablaDatosEmpresa[[#This Row],[Precio_Venta_Unitario]], 0)</f>
        <v>0</v>
      </c>
      <c r="L1337" s="3">
        <f>AVERAGEIF(TablaDatosEmpresa[Nombre_Producto],TablaDatosEmpresa[[#This Row],[Nombre_Producto]],TablaDatosEmpresa[Costo_Unitario])</f>
        <v>54.214840425531932</v>
      </c>
      <c r="M1337" s="3">
        <f>IF(TablaDatosEmpresa[[#This Row],[Tipo_Movimiento]] = "Venta", -TablaDatosEmpresa[[#This Row],[Cantidad]] * TablaDatosEmpresa[[#This Row],[CosteAdquisicionPromedio]], 0)</f>
        <v>0</v>
      </c>
      <c r="N1337" s="3">
        <f>TablaDatosEmpresa[[#This Row],[Ingresos]]-TablaDatosEmpresa[[#This Row],[Coste_Vemta]]</f>
        <v>0</v>
      </c>
    </row>
    <row r="1338" spans="1:14" x14ac:dyDescent="0.3">
      <c r="A1338">
        <v>1338</v>
      </c>
      <c r="B1338" s="1">
        <v>44758</v>
      </c>
      <c r="C1338" t="s">
        <v>10</v>
      </c>
      <c r="D1338" t="s">
        <v>14</v>
      </c>
      <c r="E1338" t="s">
        <v>41</v>
      </c>
      <c r="F1338">
        <v>-32</v>
      </c>
      <c r="G1338" s="3">
        <v>0</v>
      </c>
      <c r="H1338" s="3">
        <v>159.02000000000001</v>
      </c>
      <c r="I1338" t="s">
        <v>10</v>
      </c>
      <c r="J1338" t="s">
        <v>31</v>
      </c>
      <c r="K1338" s="3">
        <f>IF(TablaDatosEmpresa[[#This Row],[Tipo_Movimiento]] = "Venta", -TablaDatosEmpresa[[#This Row],[Cantidad]] * TablaDatosEmpresa[[#This Row],[Precio_Venta_Unitario]], 0)</f>
        <v>5088.6400000000003</v>
      </c>
      <c r="L1338" s="3">
        <f>AVERAGEIF(TablaDatosEmpresa[Nombre_Producto],TablaDatosEmpresa[[#This Row],[Nombre_Producto]],TablaDatosEmpresa[Costo_Unitario])</f>
        <v>38.917210440456756</v>
      </c>
      <c r="M1338" s="3">
        <f>IF(TablaDatosEmpresa[[#This Row],[Tipo_Movimiento]] = "Venta", -TablaDatosEmpresa[[#This Row],[Cantidad]] * TablaDatosEmpresa[[#This Row],[CosteAdquisicionPromedio]], 0)</f>
        <v>1245.3507340946162</v>
      </c>
      <c r="N1338" s="3">
        <f>TablaDatosEmpresa[[#This Row],[Ingresos]]-TablaDatosEmpresa[[#This Row],[Coste_Vemta]]</f>
        <v>3843.2892659053841</v>
      </c>
    </row>
    <row r="1339" spans="1:14" x14ac:dyDescent="0.3">
      <c r="A1339">
        <v>1339</v>
      </c>
      <c r="B1339" s="1">
        <v>44758</v>
      </c>
      <c r="C1339" t="s">
        <v>16</v>
      </c>
      <c r="D1339" t="s">
        <v>19</v>
      </c>
      <c r="E1339" t="s">
        <v>20</v>
      </c>
      <c r="F1339">
        <v>67</v>
      </c>
      <c r="G1339" s="3">
        <v>151.74</v>
      </c>
      <c r="H1339" s="3">
        <v>0</v>
      </c>
      <c r="I1339" t="s">
        <v>46</v>
      </c>
      <c r="J1339" t="s">
        <v>18</v>
      </c>
      <c r="K1339" s="3">
        <f>IF(TablaDatosEmpresa[[#This Row],[Tipo_Movimiento]] = "Venta", -TablaDatosEmpresa[[#This Row],[Cantidad]] * TablaDatosEmpresa[[#This Row],[Precio_Venta_Unitario]], 0)</f>
        <v>0</v>
      </c>
      <c r="L1339" s="3">
        <f>AVERAGEIF(TablaDatosEmpresa[Nombre_Producto],TablaDatosEmpresa[[#This Row],[Nombre_Producto]],TablaDatosEmpresa[Costo_Unitario])</f>
        <v>66.956770642201846</v>
      </c>
      <c r="M1339" s="3">
        <f>IF(TablaDatosEmpresa[[#This Row],[Tipo_Movimiento]] = "Venta", -TablaDatosEmpresa[[#This Row],[Cantidad]] * TablaDatosEmpresa[[#This Row],[CosteAdquisicionPromedio]], 0)</f>
        <v>0</v>
      </c>
      <c r="N1339" s="3">
        <f>TablaDatosEmpresa[[#This Row],[Ingresos]]-TablaDatosEmpresa[[#This Row],[Coste_Vemta]]</f>
        <v>0</v>
      </c>
    </row>
    <row r="1340" spans="1:14" x14ac:dyDescent="0.3">
      <c r="A1340">
        <v>1340</v>
      </c>
      <c r="B1340" s="1">
        <v>44758</v>
      </c>
      <c r="C1340" t="s">
        <v>24</v>
      </c>
      <c r="D1340" t="s">
        <v>34</v>
      </c>
      <c r="E1340" t="s">
        <v>45</v>
      </c>
      <c r="F1340">
        <v>270</v>
      </c>
      <c r="G1340" s="3">
        <v>181.94</v>
      </c>
      <c r="H1340" s="3">
        <v>0</v>
      </c>
      <c r="I1340" t="s">
        <v>24</v>
      </c>
      <c r="J1340" t="s">
        <v>26</v>
      </c>
      <c r="K1340" s="3">
        <f>IF(TablaDatosEmpresa[[#This Row],[Tipo_Movimiento]] = "Venta", -TablaDatosEmpresa[[#This Row],[Cantidad]] * TablaDatosEmpresa[[#This Row],[Precio_Venta_Unitario]], 0)</f>
        <v>0</v>
      </c>
      <c r="L1340" s="3">
        <f>AVERAGEIF(TablaDatosEmpresa[Nombre_Producto],TablaDatosEmpresa[[#This Row],[Nombre_Producto]],TablaDatosEmpresa[Costo_Unitario])</f>
        <v>81.910562499999997</v>
      </c>
      <c r="M1340" s="3">
        <f>IF(TablaDatosEmpresa[[#This Row],[Tipo_Movimiento]] = "Venta", -TablaDatosEmpresa[[#This Row],[Cantidad]] * TablaDatosEmpresa[[#This Row],[CosteAdquisicionPromedio]], 0)</f>
        <v>0</v>
      </c>
      <c r="N1340" s="3">
        <f>TablaDatosEmpresa[[#This Row],[Ingresos]]-TablaDatosEmpresa[[#This Row],[Coste_Vemta]]</f>
        <v>0</v>
      </c>
    </row>
    <row r="1341" spans="1:14" x14ac:dyDescent="0.3">
      <c r="A1341">
        <v>1341</v>
      </c>
      <c r="B1341" s="1">
        <v>44758</v>
      </c>
      <c r="C1341" t="s">
        <v>24</v>
      </c>
      <c r="D1341" t="s">
        <v>32</v>
      </c>
      <c r="E1341" t="s">
        <v>33</v>
      </c>
      <c r="F1341">
        <v>86</v>
      </c>
      <c r="G1341" s="3">
        <v>121.31</v>
      </c>
      <c r="H1341" s="3">
        <v>0</v>
      </c>
      <c r="I1341" t="s">
        <v>24</v>
      </c>
      <c r="J1341" t="s">
        <v>26</v>
      </c>
      <c r="K1341" s="3">
        <f>IF(TablaDatosEmpresa[[#This Row],[Tipo_Movimiento]] = "Venta", -TablaDatosEmpresa[[#This Row],[Cantidad]] * TablaDatosEmpresa[[#This Row],[Precio_Venta_Unitario]], 0)</f>
        <v>0</v>
      </c>
      <c r="L1341" s="3">
        <f>AVERAGEIF(TablaDatosEmpresa[Nombre_Producto],TablaDatosEmpresa[[#This Row],[Nombre_Producto]],TablaDatosEmpresa[Costo_Unitario])</f>
        <v>54.214840425531932</v>
      </c>
      <c r="M1341" s="3">
        <f>IF(TablaDatosEmpresa[[#This Row],[Tipo_Movimiento]] = "Venta", -TablaDatosEmpresa[[#This Row],[Cantidad]] * TablaDatosEmpresa[[#This Row],[CosteAdquisicionPromedio]], 0)</f>
        <v>0</v>
      </c>
      <c r="N1341" s="3">
        <f>TablaDatosEmpresa[[#This Row],[Ingresos]]-TablaDatosEmpresa[[#This Row],[Coste_Vemta]]</f>
        <v>0</v>
      </c>
    </row>
    <row r="1342" spans="1:14" x14ac:dyDescent="0.3">
      <c r="A1342">
        <v>1342</v>
      </c>
      <c r="B1342" s="1">
        <v>44758</v>
      </c>
      <c r="C1342" t="s">
        <v>24</v>
      </c>
      <c r="D1342" t="s">
        <v>11</v>
      </c>
      <c r="E1342" t="s">
        <v>12</v>
      </c>
      <c r="F1342">
        <v>74</v>
      </c>
      <c r="G1342" s="3">
        <v>65.069999999999993</v>
      </c>
      <c r="H1342" s="3">
        <v>0</v>
      </c>
      <c r="I1342" t="s">
        <v>24</v>
      </c>
      <c r="J1342" t="s">
        <v>28</v>
      </c>
      <c r="K1342" s="3">
        <f>IF(TablaDatosEmpresa[[#This Row],[Tipo_Movimiento]] = "Venta", -TablaDatosEmpresa[[#This Row],[Cantidad]] * TablaDatosEmpresa[[#This Row],[Precio_Venta_Unitario]], 0)</f>
        <v>0</v>
      </c>
      <c r="L1342" s="3">
        <f>AVERAGEIF(TablaDatosEmpresa[Nombre_Producto],TablaDatosEmpresa[[#This Row],[Nombre_Producto]],TablaDatosEmpresa[Costo_Unitario])</f>
        <v>28.701865793780652</v>
      </c>
      <c r="M1342" s="3">
        <f>IF(TablaDatosEmpresa[[#This Row],[Tipo_Movimiento]] = "Venta", -TablaDatosEmpresa[[#This Row],[Cantidad]] * TablaDatosEmpresa[[#This Row],[CosteAdquisicionPromedio]], 0)</f>
        <v>0</v>
      </c>
      <c r="N1342" s="3">
        <f>TablaDatosEmpresa[[#This Row],[Ingresos]]-TablaDatosEmpresa[[#This Row],[Coste_Vemta]]</f>
        <v>0</v>
      </c>
    </row>
    <row r="1343" spans="1:14" x14ac:dyDescent="0.3">
      <c r="A1343">
        <v>1343</v>
      </c>
      <c r="B1343" s="1">
        <v>44759</v>
      </c>
      <c r="C1343" t="s">
        <v>10</v>
      </c>
      <c r="D1343" t="s">
        <v>19</v>
      </c>
      <c r="E1343" t="s">
        <v>20</v>
      </c>
      <c r="F1343">
        <v>-44</v>
      </c>
      <c r="G1343" s="3">
        <v>0</v>
      </c>
      <c r="H1343" s="3">
        <v>299.20999999999998</v>
      </c>
      <c r="I1343" t="s">
        <v>10</v>
      </c>
      <c r="J1343" t="s">
        <v>15</v>
      </c>
      <c r="K1343" s="3">
        <f>IF(TablaDatosEmpresa[[#This Row],[Tipo_Movimiento]] = "Venta", -TablaDatosEmpresa[[#This Row],[Cantidad]] * TablaDatosEmpresa[[#This Row],[Precio_Venta_Unitario]], 0)</f>
        <v>13165.24</v>
      </c>
      <c r="L1343" s="3">
        <f>AVERAGEIF(TablaDatosEmpresa[Nombre_Producto],TablaDatosEmpresa[[#This Row],[Nombre_Producto]],TablaDatosEmpresa[Costo_Unitario])</f>
        <v>66.956770642201846</v>
      </c>
      <c r="M1343" s="3">
        <f>IF(TablaDatosEmpresa[[#This Row],[Tipo_Movimiento]] = "Venta", -TablaDatosEmpresa[[#This Row],[Cantidad]] * TablaDatosEmpresa[[#This Row],[CosteAdquisicionPromedio]], 0)</f>
        <v>2946.0979082568811</v>
      </c>
      <c r="N1343" s="3">
        <f>TablaDatosEmpresa[[#This Row],[Ingresos]]-TablaDatosEmpresa[[#This Row],[Coste_Vemta]]</f>
        <v>10219.142091743119</v>
      </c>
    </row>
    <row r="1344" spans="1:14" x14ac:dyDescent="0.3">
      <c r="A1344">
        <v>1344</v>
      </c>
      <c r="B1344" s="1">
        <v>44759</v>
      </c>
      <c r="C1344" t="s">
        <v>24</v>
      </c>
      <c r="D1344" t="s">
        <v>21</v>
      </c>
      <c r="E1344" t="s">
        <v>22</v>
      </c>
      <c r="F1344">
        <v>71</v>
      </c>
      <c r="G1344" s="3">
        <v>24.79</v>
      </c>
      <c r="H1344" s="3">
        <v>0</v>
      </c>
      <c r="I1344" t="s">
        <v>24</v>
      </c>
      <c r="J1344" t="s">
        <v>37</v>
      </c>
      <c r="K1344" s="3">
        <f>IF(TablaDatosEmpresa[[#This Row],[Tipo_Movimiento]] = "Venta", -TablaDatosEmpresa[[#This Row],[Cantidad]] * TablaDatosEmpresa[[#This Row],[Precio_Venta_Unitario]], 0)</f>
        <v>0</v>
      </c>
      <c r="L1344" s="3">
        <f>AVERAGEIF(TablaDatosEmpresa[Nombre_Producto],TablaDatosEmpresa[[#This Row],[Nombre_Producto]],TablaDatosEmpresa[Costo_Unitario])</f>
        <v>10.520482758620702</v>
      </c>
      <c r="M1344" s="3">
        <f>IF(TablaDatosEmpresa[[#This Row],[Tipo_Movimiento]] = "Venta", -TablaDatosEmpresa[[#This Row],[Cantidad]] * TablaDatosEmpresa[[#This Row],[CosteAdquisicionPromedio]], 0)</f>
        <v>0</v>
      </c>
      <c r="N1344" s="3">
        <f>TablaDatosEmpresa[[#This Row],[Ingresos]]-TablaDatosEmpresa[[#This Row],[Coste_Vemta]]</f>
        <v>0</v>
      </c>
    </row>
    <row r="1345" spans="1:14" x14ac:dyDescent="0.3">
      <c r="A1345">
        <v>1345</v>
      </c>
      <c r="B1345" s="1">
        <v>44759</v>
      </c>
      <c r="C1345" t="s">
        <v>10</v>
      </c>
      <c r="D1345" t="s">
        <v>27</v>
      </c>
      <c r="E1345" t="s">
        <v>44</v>
      </c>
      <c r="F1345">
        <v>-29</v>
      </c>
      <c r="G1345" s="3">
        <v>0</v>
      </c>
      <c r="H1345" s="3">
        <v>497.23</v>
      </c>
      <c r="I1345" t="s">
        <v>10</v>
      </c>
      <c r="J1345" t="s">
        <v>35</v>
      </c>
      <c r="K1345" s="3">
        <f>IF(TablaDatosEmpresa[[#This Row],[Tipo_Movimiento]] = "Venta", -TablaDatosEmpresa[[#This Row],[Cantidad]] * TablaDatosEmpresa[[#This Row],[Precio_Venta_Unitario]], 0)</f>
        <v>14419.67</v>
      </c>
      <c r="L1345" s="3">
        <f>AVERAGEIF(TablaDatosEmpresa[Nombre_Producto],TablaDatosEmpresa[[#This Row],[Nombre_Producto]],TablaDatosEmpresa[Costo_Unitario])</f>
        <v>111.99406451612904</v>
      </c>
      <c r="M1345" s="3">
        <f>IF(TablaDatosEmpresa[[#This Row],[Tipo_Movimiento]] = "Venta", -TablaDatosEmpresa[[#This Row],[Cantidad]] * TablaDatosEmpresa[[#This Row],[CosteAdquisicionPromedio]], 0)</f>
        <v>3247.8278709677425</v>
      </c>
      <c r="N1345" s="3">
        <f>TablaDatosEmpresa[[#This Row],[Ingresos]]-TablaDatosEmpresa[[#This Row],[Coste_Vemta]]</f>
        <v>11171.842129032259</v>
      </c>
    </row>
    <row r="1346" spans="1:14" x14ac:dyDescent="0.3">
      <c r="A1346">
        <v>1346</v>
      </c>
      <c r="B1346" s="1">
        <v>44759</v>
      </c>
      <c r="C1346" t="s">
        <v>24</v>
      </c>
      <c r="D1346" t="s">
        <v>32</v>
      </c>
      <c r="E1346" t="s">
        <v>33</v>
      </c>
      <c r="F1346">
        <v>144</v>
      </c>
      <c r="G1346" s="3">
        <v>120.84</v>
      </c>
      <c r="H1346" s="3">
        <v>0</v>
      </c>
      <c r="I1346" t="s">
        <v>24</v>
      </c>
      <c r="J1346" t="s">
        <v>37</v>
      </c>
      <c r="K1346" s="3">
        <f>IF(TablaDatosEmpresa[[#This Row],[Tipo_Movimiento]] = "Venta", -TablaDatosEmpresa[[#This Row],[Cantidad]] * TablaDatosEmpresa[[#This Row],[Precio_Venta_Unitario]], 0)</f>
        <v>0</v>
      </c>
      <c r="L1346" s="3">
        <f>AVERAGEIF(TablaDatosEmpresa[Nombre_Producto],TablaDatosEmpresa[[#This Row],[Nombre_Producto]],TablaDatosEmpresa[Costo_Unitario])</f>
        <v>54.214840425531932</v>
      </c>
      <c r="M1346" s="3">
        <f>IF(TablaDatosEmpresa[[#This Row],[Tipo_Movimiento]] = "Venta", -TablaDatosEmpresa[[#This Row],[Cantidad]] * TablaDatosEmpresa[[#This Row],[CosteAdquisicionPromedio]], 0)</f>
        <v>0</v>
      </c>
      <c r="N1346" s="3">
        <f>TablaDatosEmpresa[[#This Row],[Ingresos]]-TablaDatosEmpresa[[#This Row],[Coste_Vemta]]</f>
        <v>0</v>
      </c>
    </row>
    <row r="1347" spans="1:14" x14ac:dyDescent="0.3">
      <c r="A1347">
        <v>1347</v>
      </c>
      <c r="B1347" s="1">
        <v>44759</v>
      </c>
      <c r="C1347" t="s">
        <v>24</v>
      </c>
      <c r="D1347" t="s">
        <v>34</v>
      </c>
      <c r="E1347" t="s">
        <v>45</v>
      </c>
      <c r="F1347">
        <v>86</v>
      </c>
      <c r="G1347" s="3">
        <v>180.02</v>
      </c>
      <c r="H1347" s="3">
        <v>0</v>
      </c>
      <c r="I1347" t="s">
        <v>24</v>
      </c>
      <c r="J1347" t="s">
        <v>28</v>
      </c>
      <c r="K1347" s="3">
        <f>IF(TablaDatosEmpresa[[#This Row],[Tipo_Movimiento]] = "Venta", -TablaDatosEmpresa[[#This Row],[Cantidad]] * TablaDatosEmpresa[[#This Row],[Precio_Venta_Unitario]], 0)</f>
        <v>0</v>
      </c>
      <c r="L1347" s="3">
        <f>AVERAGEIF(TablaDatosEmpresa[Nombre_Producto],TablaDatosEmpresa[[#This Row],[Nombre_Producto]],TablaDatosEmpresa[Costo_Unitario])</f>
        <v>81.910562499999997</v>
      </c>
      <c r="M1347" s="3">
        <f>IF(TablaDatosEmpresa[[#This Row],[Tipo_Movimiento]] = "Venta", -TablaDatosEmpresa[[#This Row],[Cantidad]] * TablaDatosEmpresa[[#This Row],[CosteAdquisicionPromedio]], 0)</f>
        <v>0</v>
      </c>
      <c r="N1347" s="3">
        <f>TablaDatosEmpresa[[#This Row],[Ingresos]]-TablaDatosEmpresa[[#This Row],[Coste_Vemta]]</f>
        <v>0</v>
      </c>
    </row>
    <row r="1348" spans="1:14" x14ac:dyDescent="0.3">
      <c r="A1348">
        <v>1348</v>
      </c>
      <c r="B1348" s="1">
        <v>44759</v>
      </c>
      <c r="C1348" t="s">
        <v>24</v>
      </c>
      <c r="D1348" t="s">
        <v>34</v>
      </c>
      <c r="E1348" t="s">
        <v>45</v>
      </c>
      <c r="F1348">
        <v>297</v>
      </c>
      <c r="G1348" s="3">
        <v>179.71</v>
      </c>
      <c r="H1348" s="3">
        <v>0</v>
      </c>
      <c r="I1348" t="s">
        <v>24</v>
      </c>
      <c r="J1348" t="s">
        <v>37</v>
      </c>
      <c r="K1348" s="3">
        <f>IF(TablaDatosEmpresa[[#This Row],[Tipo_Movimiento]] = "Venta", -TablaDatosEmpresa[[#This Row],[Cantidad]] * TablaDatosEmpresa[[#This Row],[Precio_Venta_Unitario]], 0)</f>
        <v>0</v>
      </c>
      <c r="L1348" s="3">
        <f>AVERAGEIF(TablaDatosEmpresa[Nombre_Producto],TablaDatosEmpresa[[#This Row],[Nombre_Producto]],TablaDatosEmpresa[Costo_Unitario])</f>
        <v>81.910562499999997</v>
      </c>
      <c r="M1348" s="3">
        <f>IF(TablaDatosEmpresa[[#This Row],[Tipo_Movimiento]] = "Venta", -TablaDatosEmpresa[[#This Row],[Cantidad]] * TablaDatosEmpresa[[#This Row],[CosteAdquisicionPromedio]], 0)</f>
        <v>0</v>
      </c>
      <c r="N1348" s="3">
        <f>TablaDatosEmpresa[[#This Row],[Ingresos]]-TablaDatosEmpresa[[#This Row],[Coste_Vemta]]</f>
        <v>0</v>
      </c>
    </row>
    <row r="1349" spans="1:14" x14ac:dyDescent="0.3">
      <c r="A1349">
        <v>1349</v>
      </c>
      <c r="B1349" s="1">
        <v>44759</v>
      </c>
      <c r="C1349" t="s">
        <v>10</v>
      </c>
      <c r="D1349" t="s">
        <v>27</v>
      </c>
      <c r="E1349" t="s">
        <v>44</v>
      </c>
      <c r="F1349">
        <v>-34</v>
      </c>
      <c r="G1349" s="3">
        <v>0</v>
      </c>
      <c r="H1349" s="3">
        <v>500.8</v>
      </c>
      <c r="I1349" t="s">
        <v>10</v>
      </c>
      <c r="J1349" t="s">
        <v>13</v>
      </c>
      <c r="K1349" s="3">
        <f>IF(TablaDatosEmpresa[[#This Row],[Tipo_Movimiento]] = "Venta", -TablaDatosEmpresa[[#This Row],[Cantidad]] * TablaDatosEmpresa[[#This Row],[Precio_Venta_Unitario]], 0)</f>
        <v>17027.2</v>
      </c>
      <c r="L1349" s="3">
        <f>AVERAGEIF(TablaDatosEmpresa[Nombre_Producto],TablaDatosEmpresa[[#This Row],[Nombre_Producto]],TablaDatosEmpresa[Costo_Unitario])</f>
        <v>111.99406451612904</v>
      </c>
      <c r="M1349" s="3">
        <f>IF(TablaDatosEmpresa[[#This Row],[Tipo_Movimiento]] = "Venta", -TablaDatosEmpresa[[#This Row],[Cantidad]] * TablaDatosEmpresa[[#This Row],[CosteAdquisicionPromedio]], 0)</f>
        <v>3807.7981935483876</v>
      </c>
      <c r="N1349" s="3">
        <f>TablaDatosEmpresa[[#This Row],[Ingresos]]-TablaDatosEmpresa[[#This Row],[Coste_Vemta]]</f>
        <v>13219.401806451613</v>
      </c>
    </row>
    <row r="1350" spans="1:14" x14ac:dyDescent="0.3">
      <c r="A1350">
        <v>1350</v>
      </c>
      <c r="B1350" s="1">
        <v>44760</v>
      </c>
      <c r="C1350" t="s">
        <v>24</v>
      </c>
      <c r="D1350" t="s">
        <v>21</v>
      </c>
      <c r="E1350" t="s">
        <v>22</v>
      </c>
      <c r="F1350">
        <v>240</v>
      </c>
      <c r="G1350" s="3">
        <v>24.94</v>
      </c>
      <c r="H1350" s="3">
        <v>0</v>
      </c>
      <c r="I1350" t="s">
        <v>24</v>
      </c>
      <c r="J1350" t="s">
        <v>37</v>
      </c>
      <c r="K1350" s="3">
        <f>IF(TablaDatosEmpresa[[#This Row],[Tipo_Movimiento]] = "Venta", -TablaDatosEmpresa[[#This Row],[Cantidad]] * TablaDatosEmpresa[[#This Row],[Precio_Venta_Unitario]], 0)</f>
        <v>0</v>
      </c>
      <c r="L1350" s="3">
        <f>AVERAGEIF(TablaDatosEmpresa[Nombre_Producto],TablaDatosEmpresa[[#This Row],[Nombre_Producto]],TablaDatosEmpresa[Costo_Unitario])</f>
        <v>10.520482758620702</v>
      </c>
      <c r="M1350" s="3">
        <f>IF(TablaDatosEmpresa[[#This Row],[Tipo_Movimiento]] = "Venta", -TablaDatosEmpresa[[#This Row],[Cantidad]] * TablaDatosEmpresa[[#This Row],[CosteAdquisicionPromedio]], 0)</f>
        <v>0</v>
      </c>
      <c r="N1350" s="3">
        <f>TablaDatosEmpresa[[#This Row],[Ingresos]]-TablaDatosEmpresa[[#This Row],[Coste_Vemta]]</f>
        <v>0</v>
      </c>
    </row>
    <row r="1351" spans="1:14" x14ac:dyDescent="0.3">
      <c r="A1351">
        <v>1351</v>
      </c>
      <c r="B1351" s="1">
        <v>44760</v>
      </c>
      <c r="C1351" t="s">
        <v>10</v>
      </c>
      <c r="D1351" t="s">
        <v>32</v>
      </c>
      <c r="E1351" t="s">
        <v>33</v>
      </c>
      <c r="F1351">
        <v>-37</v>
      </c>
      <c r="G1351" s="3">
        <v>0</v>
      </c>
      <c r="H1351" s="3">
        <v>217.9</v>
      </c>
      <c r="I1351" t="s">
        <v>10</v>
      </c>
      <c r="J1351" t="s">
        <v>31</v>
      </c>
      <c r="K1351" s="3">
        <f>IF(TablaDatosEmpresa[[#This Row],[Tipo_Movimiento]] = "Venta", -TablaDatosEmpresa[[#This Row],[Cantidad]] * TablaDatosEmpresa[[#This Row],[Precio_Venta_Unitario]], 0)</f>
        <v>8062.3</v>
      </c>
      <c r="L1351" s="3">
        <f>AVERAGEIF(TablaDatosEmpresa[Nombre_Producto],TablaDatosEmpresa[[#This Row],[Nombre_Producto]],TablaDatosEmpresa[Costo_Unitario])</f>
        <v>54.214840425531932</v>
      </c>
      <c r="M1351" s="3">
        <f>IF(TablaDatosEmpresa[[#This Row],[Tipo_Movimiento]] = "Venta", -TablaDatosEmpresa[[#This Row],[Cantidad]] * TablaDatosEmpresa[[#This Row],[CosteAdquisicionPromedio]], 0)</f>
        <v>2005.9490957446815</v>
      </c>
      <c r="N1351" s="3">
        <f>TablaDatosEmpresa[[#This Row],[Ingresos]]-TablaDatosEmpresa[[#This Row],[Coste_Vemta]]</f>
        <v>6056.3509042553187</v>
      </c>
    </row>
    <row r="1352" spans="1:14" x14ac:dyDescent="0.3">
      <c r="A1352">
        <v>1352</v>
      </c>
      <c r="B1352" s="1">
        <v>44760</v>
      </c>
      <c r="C1352" t="s">
        <v>24</v>
      </c>
      <c r="D1352" t="s">
        <v>29</v>
      </c>
      <c r="E1352" t="s">
        <v>30</v>
      </c>
      <c r="F1352">
        <v>89</v>
      </c>
      <c r="G1352" s="3">
        <v>36.11</v>
      </c>
      <c r="H1352" s="3">
        <v>0</v>
      </c>
      <c r="I1352" t="s">
        <v>24</v>
      </c>
      <c r="J1352" t="s">
        <v>36</v>
      </c>
      <c r="K1352" s="3">
        <f>IF(TablaDatosEmpresa[[#This Row],[Tipo_Movimiento]] = "Venta", -TablaDatosEmpresa[[#This Row],[Cantidad]] * TablaDatosEmpresa[[#This Row],[Precio_Venta_Unitario]], 0)</f>
        <v>0</v>
      </c>
      <c r="L1352" s="3">
        <f>AVERAGEIF(TablaDatosEmpresa[Nombre_Producto],TablaDatosEmpresa[[#This Row],[Nombre_Producto]],TablaDatosEmpresa[Costo_Unitario])</f>
        <v>15.49574137931034</v>
      </c>
      <c r="M1352" s="3">
        <f>IF(TablaDatosEmpresa[[#This Row],[Tipo_Movimiento]] = "Venta", -TablaDatosEmpresa[[#This Row],[Cantidad]] * TablaDatosEmpresa[[#This Row],[CosteAdquisicionPromedio]], 0)</f>
        <v>0</v>
      </c>
      <c r="N1352" s="3">
        <f>TablaDatosEmpresa[[#This Row],[Ingresos]]-TablaDatosEmpresa[[#This Row],[Coste_Vemta]]</f>
        <v>0</v>
      </c>
    </row>
    <row r="1353" spans="1:14" x14ac:dyDescent="0.3">
      <c r="A1353">
        <v>1353</v>
      </c>
      <c r="B1353" s="1">
        <v>44760</v>
      </c>
      <c r="C1353" t="s">
        <v>16</v>
      </c>
      <c r="D1353" t="s">
        <v>19</v>
      </c>
      <c r="E1353" t="s">
        <v>20</v>
      </c>
      <c r="F1353">
        <v>47</v>
      </c>
      <c r="G1353" s="3">
        <v>147.21</v>
      </c>
      <c r="H1353" s="3">
        <v>0</v>
      </c>
      <c r="I1353" t="s">
        <v>46</v>
      </c>
      <c r="J1353" t="s">
        <v>18</v>
      </c>
      <c r="K1353" s="3">
        <f>IF(TablaDatosEmpresa[[#This Row],[Tipo_Movimiento]] = "Venta", -TablaDatosEmpresa[[#This Row],[Cantidad]] * TablaDatosEmpresa[[#This Row],[Precio_Venta_Unitario]], 0)</f>
        <v>0</v>
      </c>
      <c r="L1353" s="3">
        <f>AVERAGEIF(TablaDatosEmpresa[Nombre_Producto],TablaDatosEmpresa[[#This Row],[Nombre_Producto]],TablaDatosEmpresa[Costo_Unitario])</f>
        <v>66.956770642201846</v>
      </c>
      <c r="M1353" s="3">
        <f>IF(TablaDatosEmpresa[[#This Row],[Tipo_Movimiento]] = "Venta", -TablaDatosEmpresa[[#This Row],[Cantidad]] * TablaDatosEmpresa[[#This Row],[CosteAdquisicionPromedio]], 0)</f>
        <v>0</v>
      </c>
      <c r="N1353" s="3">
        <f>TablaDatosEmpresa[[#This Row],[Ingresos]]-TablaDatosEmpresa[[#This Row],[Coste_Vemta]]</f>
        <v>0</v>
      </c>
    </row>
    <row r="1354" spans="1:14" x14ac:dyDescent="0.3">
      <c r="A1354">
        <v>1354</v>
      </c>
      <c r="B1354" s="1">
        <v>44760</v>
      </c>
      <c r="C1354" t="s">
        <v>24</v>
      </c>
      <c r="D1354" t="s">
        <v>29</v>
      </c>
      <c r="E1354" t="s">
        <v>30</v>
      </c>
      <c r="F1354">
        <v>118</v>
      </c>
      <c r="G1354" s="3">
        <v>36.51</v>
      </c>
      <c r="H1354" s="3">
        <v>0</v>
      </c>
      <c r="I1354" t="s">
        <v>24</v>
      </c>
      <c r="J1354" t="s">
        <v>26</v>
      </c>
      <c r="K1354" s="3">
        <f>IF(TablaDatosEmpresa[[#This Row],[Tipo_Movimiento]] = "Venta", -TablaDatosEmpresa[[#This Row],[Cantidad]] * TablaDatosEmpresa[[#This Row],[Precio_Venta_Unitario]], 0)</f>
        <v>0</v>
      </c>
      <c r="L1354" s="3">
        <f>AVERAGEIF(TablaDatosEmpresa[Nombre_Producto],TablaDatosEmpresa[[#This Row],[Nombre_Producto]],TablaDatosEmpresa[Costo_Unitario])</f>
        <v>15.49574137931034</v>
      </c>
      <c r="M1354" s="3">
        <f>IF(TablaDatosEmpresa[[#This Row],[Tipo_Movimiento]] = "Venta", -TablaDatosEmpresa[[#This Row],[Cantidad]] * TablaDatosEmpresa[[#This Row],[CosteAdquisicionPromedio]], 0)</f>
        <v>0</v>
      </c>
      <c r="N1354" s="3">
        <f>TablaDatosEmpresa[[#This Row],[Ingresos]]-TablaDatosEmpresa[[#This Row],[Coste_Vemta]]</f>
        <v>0</v>
      </c>
    </row>
    <row r="1355" spans="1:14" x14ac:dyDescent="0.3">
      <c r="A1355">
        <v>1355</v>
      </c>
      <c r="B1355" s="1">
        <v>44760</v>
      </c>
      <c r="C1355" t="s">
        <v>10</v>
      </c>
      <c r="D1355" t="s">
        <v>34</v>
      </c>
      <c r="E1355" t="s">
        <v>45</v>
      </c>
      <c r="F1355">
        <v>-42</v>
      </c>
      <c r="G1355" s="3">
        <v>0</v>
      </c>
      <c r="H1355" s="3">
        <v>350.13</v>
      </c>
      <c r="I1355" t="s">
        <v>10</v>
      </c>
      <c r="J1355" t="s">
        <v>35</v>
      </c>
      <c r="K1355" s="3">
        <f>IF(TablaDatosEmpresa[[#This Row],[Tipo_Movimiento]] = "Venta", -TablaDatosEmpresa[[#This Row],[Cantidad]] * TablaDatosEmpresa[[#This Row],[Precio_Venta_Unitario]], 0)</f>
        <v>14705.46</v>
      </c>
      <c r="L1355" s="3">
        <f>AVERAGEIF(TablaDatosEmpresa[Nombre_Producto],TablaDatosEmpresa[[#This Row],[Nombre_Producto]],TablaDatosEmpresa[Costo_Unitario])</f>
        <v>81.910562499999997</v>
      </c>
      <c r="M1355" s="3">
        <f>IF(TablaDatosEmpresa[[#This Row],[Tipo_Movimiento]] = "Venta", -TablaDatosEmpresa[[#This Row],[Cantidad]] * TablaDatosEmpresa[[#This Row],[CosteAdquisicionPromedio]], 0)</f>
        <v>3440.2436250000001</v>
      </c>
      <c r="N1355" s="3">
        <f>TablaDatosEmpresa[[#This Row],[Ingresos]]-TablaDatosEmpresa[[#This Row],[Coste_Vemta]]</f>
        <v>11265.216375</v>
      </c>
    </row>
    <row r="1356" spans="1:14" x14ac:dyDescent="0.3">
      <c r="A1356">
        <v>1356</v>
      </c>
      <c r="B1356" s="1">
        <v>44760</v>
      </c>
      <c r="C1356" t="s">
        <v>10</v>
      </c>
      <c r="D1356" t="s">
        <v>19</v>
      </c>
      <c r="E1356" t="s">
        <v>20</v>
      </c>
      <c r="F1356">
        <v>-16</v>
      </c>
      <c r="G1356" s="3">
        <v>0</v>
      </c>
      <c r="H1356" s="3">
        <v>301.27</v>
      </c>
      <c r="I1356" t="s">
        <v>10</v>
      </c>
      <c r="J1356" t="s">
        <v>23</v>
      </c>
      <c r="K1356" s="3">
        <f>IF(TablaDatosEmpresa[[#This Row],[Tipo_Movimiento]] = "Venta", -TablaDatosEmpresa[[#This Row],[Cantidad]] * TablaDatosEmpresa[[#This Row],[Precio_Venta_Unitario]], 0)</f>
        <v>4820.32</v>
      </c>
      <c r="L1356" s="3">
        <f>AVERAGEIF(TablaDatosEmpresa[Nombre_Producto],TablaDatosEmpresa[[#This Row],[Nombre_Producto]],TablaDatosEmpresa[Costo_Unitario])</f>
        <v>66.956770642201846</v>
      </c>
      <c r="M1356" s="3">
        <f>IF(TablaDatosEmpresa[[#This Row],[Tipo_Movimiento]] = "Venta", -TablaDatosEmpresa[[#This Row],[Cantidad]] * TablaDatosEmpresa[[#This Row],[CosteAdquisicionPromedio]], 0)</f>
        <v>1071.3083302752295</v>
      </c>
      <c r="N1356" s="3">
        <f>TablaDatosEmpresa[[#This Row],[Ingresos]]-TablaDatosEmpresa[[#This Row],[Coste_Vemta]]</f>
        <v>3749.0116697247704</v>
      </c>
    </row>
    <row r="1357" spans="1:14" x14ac:dyDescent="0.3">
      <c r="A1357">
        <v>1357</v>
      </c>
      <c r="B1357" s="1">
        <v>44761</v>
      </c>
      <c r="C1357" t="s">
        <v>16</v>
      </c>
      <c r="D1357" t="s">
        <v>27</v>
      </c>
      <c r="E1357" t="s">
        <v>44</v>
      </c>
      <c r="F1357">
        <v>21</v>
      </c>
      <c r="G1357" s="3">
        <v>250.39</v>
      </c>
      <c r="H1357" s="3">
        <v>0</v>
      </c>
      <c r="I1357" t="s">
        <v>46</v>
      </c>
      <c r="J1357" t="s">
        <v>18</v>
      </c>
      <c r="K1357" s="3">
        <f>IF(TablaDatosEmpresa[[#This Row],[Tipo_Movimiento]] = "Venta", -TablaDatosEmpresa[[#This Row],[Cantidad]] * TablaDatosEmpresa[[#This Row],[Precio_Venta_Unitario]], 0)</f>
        <v>0</v>
      </c>
      <c r="L1357" s="3">
        <f>AVERAGEIF(TablaDatosEmpresa[Nombre_Producto],TablaDatosEmpresa[[#This Row],[Nombre_Producto]],TablaDatosEmpresa[Costo_Unitario])</f>
        <v>111.99406451612904</v>
      </c>
      <c r="M1357" s="3">
        <f>IF(TablaDatosEmpresa[[#This Row],[Tipo_Movimiento]] = "Venta", -TablaDatosEmpresa[[#This Row],[Cantidad]] * TablaDatosEmpresa[[#This Row],[CosteAdquisicionPromedio]], 0)</f>
        <v>0</v>
      </c>
      <c r="N1357" s="3">
        <f>TablaDatosEmpresa[[#This Row],[Ingresos]]-TablaDatosEmpresa[[#This Row],[Coste_Vemta]]</f>
        <v>0</v>
      </c>
    </row>
    <row r="1358" spans="1:14" x14ac:dyDescent="0.3">
      <c r="A1358">
        <v>1358</v>
      </c>
      <c r="B1358" s="1">
        <v>44761</v>
      </c>
      <c r="C1358" t="s">
        <v>10</v>
      </c>
      <c r="D1358" t="s">
        <v>14</v>
      </c>
      <c r="E1358" t="s">
        <v>41</v>
      </c>
      <c r="F1358">
        <v>-24</v>
      </c>
      <c r="G1358" s="3">
        <v>0</v>
      </c>
      <c r="H1358" s="3">
        <v>158.91</v>
      </c>
      <c r="I1358" t="s">
        <v>10</v>
      </c>
      <c r="J1358" t="s">
        <v>31</v>
      </c>
      <c r="K1358" s="3">
        <f>IF(TablaDatosEmpresa[[#This Row],[Tipo_Movimiento]] = "Venta", -TablaDatosEmpresa[[#This Row],[Cantidad]] * TablaDatosEmpresa[[#This Row],[Precio_Venta_Unitario]], 0)</f>
        <v>3813.84</v>
      </c>
      <c r="L1358" s="3">
        <f>AVERAGEIF(TablaDatosEmpresa[Nombre_Producto],TablaDatosEmpresa[[#This Row],[Nombre_Producto]],TablaDatosEmpresa[Costo_Unitario])</f>
        <v>38.917210440456756</v>
      </c>
      <c r="M1358" s="3">
        <f>IF(TablaDatosEmpresa[[#This Row],[Tipo_Movimiento]] = "Venta", -TablaDatosEmpresa[[#This Row],[Cantidad]] * TablaDatosEmpresa[[#This Row],[CosteAdquisicionPromedio]], 0)</f>
        <v>934.01305057096215</v>
      </c>
      <c r="N1358" s="3">
        <f>TablaDatosEmpresa[[#This Row],[Ingresos]]-TablaDatosEmpresa[[#This Row],[Coste_Vemta]]</f>
        <v>2879.826949429038</v>
      </c>
    </row>
    <row r="1359" spans="1:14" x14ac:dyDescent="0.3">
      <c r="A1359">
        <v>1359</v>
      </c>
      <c r="B1359" s="1">
        <v>44761</v>
      </c>
      <c r="C1359" t="s">
        <v>24</v>
      </c>
      <c r="D1359" t="s">
        <v>21</v>
      </c>
      <c r="E1359" t="s">
        <v>22</v>
      </c>
      <c r="F1359">
        <v>121</v>
      </c>
      <c r="G1359" s="3">
        <v>25.46</v>
      </c>
      <c r="H1359" s="3">
        <v>0</v>
      </c>
      <c r="I1359" t="s">
        <v>24</v>
      </c>
      <c r="J1359" t="s">
        <v>36</v>
      </c>
      <c r="K1359" s="3">
        <f>IF(TablaDatosEmpresa[[#This Row],[Tipo_Movimiento]] = "Venta", -TablaDatosEmpresa[[#This Row],[Cantidad]] * TablaDatosEmpresa[[#This Row],[Precio_Venta_Unitario]], 0)</f>
        <v>0</v>
      </c>
      <c r="L1359" s="3">
        <f>AVERAGEIF(TablaDatosEmpresa[Nombre_Producto],TablaDatosEmpresa[[#This Row],[Nombre_Producto]],TablaDatosEmpresa[Costo_Unitario])</f>
        <v>10.520482758620702</v>
      </c>
      <c r="M1359" s="3">
        <f>IF(TablaDatosEmpresa[[#This Row],[Tipo_Movimiento]] = "Venta", -TablaDatosEmpresa[[#This Row],[Cantidad]] * TablaDatosEmpresa[[#This Row],[CosteAdquisicionPromedio]], 0)</f>
        <v>0</v>
      </c>
      <c r="N1359" s="3">
        <f>TablaDatosEmpresa[[#This Row],[Ingresos]]-TablaDatosEmpresa[[#This Row],[Coste_Vemta]]</f>
        <v>0</v>
      </c>
    </row>
    <row r="1360" spans="1:14" x14ac:dyDescent="0.3">
      <c r="A1360">
        <v>1360</v>
      </c>
      <c r="B1360" s="1">
        <v>44761</v>
      </c>
      <c r="C1360" t="s">
        <v>16</v>
      </c>
      <c r="D1360" t="s">
        <v>19</v>
      </c>
      <c r="E1360" t="s">
        <v>20</v>
      </c>
      <c r="F1360">
        <v>87</v>
      </c>
      <c r="G1360" s="3">
        <v>152.09</v>
      </c>
      <c r="H1360" s="3">
        <v>0</v>
      </c>
      <c r="I1360" t="s">
        <v>46</v>
      </c>
      <c r="J1360" t="s">
        <v>18</v>
      </c>
      <c r="K1360" s="3">
        <f>IF(TablaDatosEmpresa[[#This Row],[Tipo_Movimiento]] = "Venta", -TablaDatosEmpresa[[#This Row],[Cantidad]] * TablaDatosEmpresa[[#This Row],[Precio_Venta_Unitario]], 0)</f>
        <v>0</v>
      </c>
      <c r="L1360" s="3">
        <f>AVERAGEIF(TablaDatosEmpresa[Nombre_Producto],TablaDatosEmpresa[[#This Row],[Nombre_Producto]],TablaDatosEmpresa[Costo_Unitario])</f>
        <v>66.956770642201846</v>
      </c>
      <c r="M1360" s="3">
        <f>IF(TablaDatosEmpresa[[#This Row],[Tipo_Movimiento]] = "Venta", -TablaDatosEmpresa[[#This Row],[Cantidad]] * TablaDatosEmpresa[[#This Row],[CosteAdquisicionPromedio]], 0)</f>
        <v>0</v>
      </c>
      <c r="N1360" s="3">
        <f>TablaDatosEmpresa[[#This Row],[Ingresos]]-TablaDatosEmpresa[[#This Row],[Coste_Vemta]]</f>
        <v>0</v>
      </c>
    </row>
    <row r="1361" spans="1:14" x14ac:dyDescent="0.3">
      <c r="A1361">
        <v>1361</v>
      </c>
      <c r="B1361" s="1">
        <v>44761</v>
      </c>
      <c r="C1361" t="s">
        <v>10</v>
      </c>
      <c r="D1361" t="s">
        <v>27</v>
      </c>
      <c r="E1361" t="s">
        <v>44</v>
      </c>
      <c r="F1361">
        <v>-19</v>
      </c>
      <c r="G1361" s="3">
        <v>0</v>
      </c>
      <c r="H1361" s="3">
        <v>496.32</v>
      </c>
      <c r="I1361" t="s">
        <v>10</v>
      </c>
      <c r="J1361" t="s">
        <v>15</v>
      </c>
      <c r="K1361" s="3">
        <f>IF(TablaDatosEmpresa[[#This Row],[Tipo_Movimiento]] = "Venta", -TablaDatosEmpresa[[#This Row],[Cantidad]] * TablaDatosEmpresa[[#This Row],[Precio_Venta_Unitario]], 0)</f>
        <v>9430.08</v>
      </c>
      <c r="L1361" s="3">
        <f>AVERAGEIF(TablaDatosEmpresa[Nombre_Producto],TablaDatosEmpresa[[#This Row],[Nombre_Producto]],TablaDatosEmpresa[Costo_Unitario])</f>
        <v>111.99406451612904</v>
      </c>
      <c r="M1361" s="3">
        <f>IF(TablaDatosEmpresa[[#This Row],[Tipo_Movimiento]] = "Venta", -TablaDatosEmpresa[[#This Row],[Cantidad]] * TablaDatosEmpresa[[#This Row],[CosteAdquisicionPromedio]], 0)</f>
        <v>2127.8872258064516</v>
      </c>
      <c r="N1361" s="3">
        <f>TablaDatosEmpresa[[#This Row],[Ingresos]]-TablaDatosEmpresa[[#This Row],[Coste_Vemta]]</f>
        <v>7302.1927741935488</v>
      </c>
    </row>
    <row r="1362" spans="1:14" x14ac:dyDescent="0.3">
      <c r="A1362">
        <v>1362</v>
      </c>
      <c r="B1362" s="1">
        <v>44761</v>
      </c>
      <c r="C1362" t="s">
        <v>10</v>
      </c>
      <c r="D1362" t="s">
        <v>27</v>
      </c>
      <c r="E1362" t="s">
        <v>44</v>
      </c>
      <c r="F1362">
        <v>-36</v>
      </c>
      <c r="G1362" s="3">
        <v>0</v>
      </c>
      <c r="H1362" s="3">
        <v>495.38</v>
      </c>
      <c r="I1362" t="s">
        <v>10</v>
      </c>
      <c r="J1362" t="s">
        <v>31</v>
      </c>
      <c r="K1362" s="3">
        <f>IF(TablaDatosEmpresa[[#This Row],[Tipo_Movimiento]] = "Venta", -TablaDatosEmpresa[[#This Row],[Cantidad]] * TablaDatosEmpresa[[#This Row],[Precio_Venta_Unitario]], 0)</f>
        <v>17833.68</v>
      </c>
      <c r="L1362" s="3">
        <f>AVERAGEIF(TablaDatosEmpresa[Nombre_Producto],TablaDatosEmpresa[[#This Row],[Nombre_Producto]],TablaDatosEmpresa[Costo_Unitario])</f>
        <v>111.99406451612904</v>
      </c>
      <c r="M1362" s="3">
        <f>IF(TablaDatosEmpresa[[#This Row],[Tipo_Movimiento]] = "Venta", -TablaDatosEmpresa[[#This Row],[Cantidad]] * TablaDatosEmpresa[[#This Row],[CosteAdquisicionPromedio]], 0)</f>
        <v>4031.7863225806454</v>
      </c>
      <c r="N1362" s="3">
        <f>TablaDatosEmpresa[[#This Row],[Ingresos]]-TablaDatosEmpresa[[#This Row],[Coste_Vemta]]</f>
        <v>13801.893677419355</v>
      </c>
    </row>
    <row r="1363" spans="1:14" x14ac:dyDescent="0.3">
      <c r="A1363">
        <v>1363</v>
      </c>
      <c r="B1363" s="1">
        <v>44762</v>
      </c>
      <c r="C1363" t="s">
        <v>10</v>
      </c>
      <c r="D1363" t="s">
        <v>29</v>
      </c>
      <c r="E1363" t="s">
        <v>30</v>
      </c>
      <c r="F1363">
        <v>-28</v>
      </c>
      <c r="G1363" s="3">
        <v>0</v>
      </c>
      <c r="H1363" s="3">
        <v>79.88</v>
      </c>
      <c r="I1363" t="s">
        <v>10</v>
      </c>
      <c r="J1363" t="s">
        <v>15</v>
      </c>
      <c r="K1363" s="3">
        <f>IF(TablaDatosEmpresa[[#This Row],[Tipo_Movimiento]] = "Venta", -TablaDatosEmpresa[[#This Row],[Cantidad]] * TablaDatosEmpresa[[#This Row],[Precio_Venta_Unitario]], 0)</f>
        <v>2236.64</v>
      </c>
      <c r="L1363" s="3">
        <f>AVERAGEIF(TablaDatosEmpresa[Nombre_Producto],TablaDatosEmpresa[[#This Row],[Nombre_Producto]],TablaDatosEmpresa[Costo_Unitario])</f>
        <v>15.49574137931034</v>
      </c>
      <c r="M1363" s="3">
        <f>IF(TablaDatosEmpresa[[#This Row],[Tipo_Movimiento]] = "Venta", -TablaDatosEmpresa[[#This Row],[Cantidad]] * TablaDatosEmpresa[[#This Row],[CosteAdquisicionPromedio]], 0)</f>
        <v>433.88075862068951</v>
      </c>
      <c r="N1363" s="3">
        <f>TablaDatosEmpresa[[#This Row],[Ingresos]]-TablaDatosEmpresa[[#This Row],[Coste_Vemta]]</f>
        <v>1802.7592413793104</v>
      </c>
    </row>
    <row r="1364" spans="1:14" x14ac:dyDescent="0.3">
      <c r="A1364">
        <v>1364</v>
      </c>
      <c r="B1364" s="1">
        <v>44762</v>
      </c>
      <c r="C1364" t="s">
        <v>10</v>
      </c>
      <c r="D1364" t="s">
        <v>32</v>
      </c>
      <c r="E1364" t="s">
        <v>33</v>
      </c>
      <c r="F1364">
        <v>-25</v>
      </c>
      <c r="G1364" s="3">
        <v>0</v>
      </c>
      <c r="H1364" s="3">
        <v>219.03</v>
      </c>
      <c r="I1364" t="s">
        <v>10</v>
      </c>
      <c r="J1364" t="s">
        <v>31</v>
      </c>
      <c r="K1364" s="3">
        <f>IF(TablaDatosEmpresa[[#This Row],[Tipo_Movimiento]] = "Venta", -TablaDatosEmpresa[[#This Row],[Cantidad]] * TablaDatosEmpresa[[#This Row],[Precio_Venta_Unitario]], 0)</f>
        <v>5475.75</v>
      </c>
      <c r="L1364" s="3">
        <f>AVERAGEIF(TablaDatosEmpresa[Nombre_Producto],TablaDatosEmpresa[[#This Row],[Nombre_Producto]],TablaDatosEmpresa[Costo_Unitario])</f>
        <v>54.214840425531932</v>
      </c>
      <c r="M1364" s="3">
        <f>IF(TablaDatosEmpresa[[#This Row],[Tipo_Movimiento]] = "Venta", -TablaDatosEmpresa[[#This Row],[Cantidad]] * TablaDatosEmpresa[[#This Row],[CosteAdquisicionPromedio]], 0)</f>
        <v>1355.3710106382982</v>
      </c>
      <c r="N1364" s="3">
        <f>TablaDatosEmpresa[[#This Row],[Ingresos]]-TablaDatosEmpresa[[#This Row],[Coste_Vemta]]</f>
        <v>4120.3789893617013</v>
      </c>
    </row>
    <row r="1365" spans="1:14" x14ac:dyDescent="0.3">
      <c r="A1365">
        <v>1365</v>
      </c>
      <c r="B1365" s="1">
        <v>44762</v>
      </c>
      <c r="C1365" t="s">
        <v>10</v>
      </c>
      <c r="D1365" t="s">
        <v>17</v>
      </c>
      <c r="E1365" t="s">
        <v>42</v>
      </c>
      <c r="F1365">
        <v>-10</v>
      </c>
      <c r="G1365" s="3">
        <v>0</v>
      </c>
      <c r="H1365" s="3">
        <v>900</v>
      </c>
      <c r="I1365" t="s">
        <v>10</v>
      </c>
      <c r="J1365" t="s">
        <v>15</v>
      </c>
      <c r="K1365" s="3">
        <f>IF(TablaDatosEmpresa[[#This Row],[Tipo_Movimiento]] = "Venta", -TablaDatosEmpresa[[#This Row],[Cantidad]] * TablaDatosEmpresa[[#This Row],[Precio_Venta_Unitario]], 0)</f>
        <v>9000</v>
      </c>
      <c r="L1365" s="3">
        <f>AVERAGEIF(TablaDatosEmpresa[Nombre_Producto],TablaDatosEmpresa[[#This Row],[Nombre_Producto]],TablaDatosEmpresa[Costo_Unitario])</f>
        <v>206.67616747181975</v>
      </c>
      <c r="M1365" s="3">
        <f>IF(TablaDatosEmpresa[[#This Row],[Tipo_Movimiento]] = "Venta", -TablaDatosEmpresa[[#This Row],[Cantidad]] * TablaDatosEmpresa[[#This Row],[CosteAdquisicionPromedio]], 0)</f>
        <v>2066.7616747181974</v>
      </c>
      <c r="N1365" s="3">
        <f>TablaDatosEmpresa[[#This Row],[Ingresos]]-TablaDatosEmpresa[[#This Row],[Coste_Vemta]]</f>
        <v>6933.2383252818026</v>
      </c>
    </row>
    <row r="1366" spans="1:14" x14ac:dyDescent="0.3">
      <c r="A1366">
        <v>1366</v>
      </c>
      <c r="B1366" s="1">
        <v>44762</v>
      </c>
      <c r="C1366" t="s">
        <v>10</v>
      </c>
      <c r="D1366" t="s">
        <v>34</v>
      </c>
      <c r="E1366" t="s">
        <v>45</v>
      </c>
      <c r="F1366">
        <v>-8</v>
      </c>
      <c r="G1366" s="3">
        <v>0</v>
      </c>
      <c r="H1366" s="3">
        <v>352.56</v>
      </c>
      <c r="I1366" t="s">
        <v>10</v>
      </c>
      <c r="J1366" t="s">
        <v>35</v>
      </c>
      <c r="K1366" s="3">
        <f>IF(TablaDatosEmpresa[[#This Row],[Tipo_Movimiento]] = "Venta", -TablaDatosEmpresa[[#This Row],[Cantidad]] * TablaDatosEmpresa[[#This Row],[Precio_Venta_Unitario]], 0)</f>
        <v>2820.48</v>
      </c>
      <c r="L1366" s="3">
        <f>AVERAGEIF(TablaDatosEmpresa[Nombre_Producto],TablaDatosEmpresa[[#This Row],[Nombre_Producto]],TablaDatosEmpresa[Costo_Unitario])</f>
        <v>81.910562499999997</v>
      </c>
      <c r="M1366" s="3">
        <f>IF(TablaDatosEmpresa[[#This Row],[Tipo_Movimiento]] = "Venta", -TablaDatosEmpresa[[#This Row],[Cantidad]] * TablaDatosEmpresa[[#This Row],[CosteAdquisicionPromedio]], 0)</f>
        <v>655.28449999999998</v>
      </c>
      <c r="N1366" s="3">
        <f>TablaDatosEmpresa[[#This Row],[Ingresos]]-TablaDatosEmpresa[[#This Row],[Coste_Vemta]]</f>
        <v>2165.1954999999998</v>
      </c>
    </row>
    <row r="1367" spans="1:14" x14ac:dyDescent="0.3">
      <c r="A1367">
        <v>1367</v>
      </c>
      <c r="B1367" s="1">
        <v>44762</v>
      </c>
      <c r="C1367" t="s">
        <v>24</v>
      </c>
      <c r="D1367" t="s">
        <v>34</v>
      </c>
      <c r="E1367" t="s">
        <v>45</v>
      </c>
      <c r="F1367">
        <v>115</v>
      </c>
      <c r="G1367" s="3">
        <v>180.65</v>
      </c>
      <c r="H1367" s="3">
        <v>0</v>
      </c>
      <c r="I1367" t="s">
        <v>24</v>
      </c>
      <c r="J1367" t="s">
        <v>26</v>
      </c>
      <c r="K1367" s="3">
        <f>IF(TablaDatosEmpresa[[#This Row],[Tipo_Movimiento]] = "Venta", -TablaDatosEmpresa[[#This Row],[Cantidad]] * TablaDatosEmpresa[[#This Row],[Precio_Venta_Unitario]], 0)</f>
        <v>0</v>
      </c>
      <c r="L1367" s="3">
        <f>AVERAGEIF(TablaDatosEmpresa[Nombre_Producto],TablaDatosEmpresa[[#This Row],[Nombre_Producto]],TablaDatosEmpresa[Costo_Unitario])</f>
        <v>81.910562499999997</v>
      </c>
      <c r="M1367" s="3">
        <f>IF(TablaDatosEmpresa[[#This Row],[Tipo_Movimiento]] = "Venta", -TablaDatosEmpresa[[#This Row],[Cantidad]] * TablaDatosEmpresa[[#This Row],[CosteAdquisicionPromedio]], 0)</f>
        <v>0</v>
      </c>
      <c r="N1367" s="3">
        <f>TablaDatosEmpresa[[#This Row],[Ingresos]]-TablaDatosEmpresa[[#This Row],[Coste_Vemta]]</f>
        <v>0</v>
      </c>
    </row>
    <row r="1368" spans="1:14" x14ac:dyDescent="0.3">
      <c r="A1368">
        <v>1368</v>
      </c>
      <c r="B1368" s="1">
        <v>44762</v>
      </c>
      <c r="C1368" t="s">
        <v>10</v>
      </c>
      <c r="D1368" t="s">
        <v>14</v>
      </c>
      <c r="E1368" t="s">
        <v>41</v>
      </c>
      <c r="F1368">
        <v>-20</v>
      </c>
      <c r="G1368" s="3">
        <v>0</v>
      </c>
      <c r="H1368" s="3">
        <v>159.13999999999999</v>
      </c>
      <c r="I1368" t="s">
        <v>10</v>
      </c>
      <c r="J1368" t="s">
        <v>31</v>
      </c>
      <c r="K1368" s="3">
        <f>IF(TablaDatosEmpresa[[#This Row],[Tipo_Movimiento]] = "Venta", -TablaDatosEmpresa[[#This Row],[Cantidad]] * TablaDatosEmpresa[[#This Row],[Precio_Venta_Unitario]], 0)</f>
        <v>3182.7999999999997</v>
      </c>
      <c r="L1368" s="3">
        <f>AVERAGEIF(TablaDatosEmpresa[Nombre_Producto],TablaDatosEmpresa[[#This Row],[Nombre_Producto]],TablaDatosEmpresa[Costo_Unitario])</f>
        <v>38.917210440456756</v>
      </c>
      <c r="M1368" s="3">
        <f>IF(TablaDatosEmpresa[[#This Row],[Tipo_Movimiento]] = "Venta", -TablaDatosEmpresa[[#This Row],[Cantidad]] * TablaDatosEmpresa[[#This Row],[CosteAdquisicionPromedio]], 0)</f>
        <v>778.34420880913513</v>
      </c>
      <c r="N1368" s="3">
        <f>TablaDatosEmpresa[[#This Row],[Ingresos]]-TablaDatosEmpresa[[#This Row],[Coste_Vemta]]</f>
        <v>2404.4557911908646</v>
      </c>
    </row>
    <row r="1369" spans="1:14" x14ac:dyDescent="0.3">
      <c r="A1369">
        <v>1369</v>
      </c>
      <c r="B1369" s="1">
        <v>44762</v>
      </c>
      <c r="C1369" t="s">
        <v>24</v>
      </c>
      <c r="D1369" t="s">
        <v>25</v>
      </c>
      <c r="E1369" t="s">
        <v>43</v>
      </c>
      <c r="F1369">
        <v>248</v>
      </c>
      <c r="G1369" s="3">
        <v>44.3</v>
      </c>
      <c r="H1369" s="3">
        <v>0</v>
      </c>
      <c r="I1369" t="s">
        <v>24</v>
      </c>
      <c r="J1369" t="s">
        <v>26</v>
      </c>
      <c r="K1369" s="3">
        <f>IF(TablaDatosEmpresa[[#This Row],[Tipo_Movimiento]] = "Venta", -TablaDatosEmpresa[[#This Row],[Cantidad]] * TablaDatosEmpresa[[#This Row],[Precio_Venta_Unitario]], 0)</f>
        <v>0</v>
      </c>
      <c r="L1369" s="3">
        <f>AVERAGEIF(TablaDatosEmpresa[Nombre_Producto],TablaDatosEmpresa[[#This Row],[Nombre_Producto]],TablaDatosEmpresa[Costo_Unitario])</f>
        <v>18.458651685393257</v>
      </c>
      <c r="M1369" s="3">
        <f>IF(TablaDatosEmpresa[[#This Row],[Tipo_Movimiento]] = "Venta", -TablaDatosEmpresa[[#This Row],[Cantidad]] * TablaDatosEmpresa[[#This Row],[CosteAdquisicionPromedio]], 0)</f>
        <v>0</v>
      </c>
      <c r="N1369" s="3">
        <f>TablaDatosEmpresa[[#This Row],[Ingresos]]-TablaDatosEmpresa[[#This Row],[Coste_Vemta]]</f>
        <v>0</v>
      </c>
    </row>
    <row r="1370" spans="1:14" x14ac:dyDescent="0.3">
      <c r="A1370">
        <v>1370</v>
      </c>
      <c r="B1370" s="1">
        <v>44763</v>
      </c>
      <c r="C1370" t="s">
        <v>10</v>
      </c>
      <c r="D1370" t="s">
        <v>34</v>
      </c>
      <c r="E1370" t="s">
        <v>45</v>
      </c>
      <c r="F1370">
        <v>-19</v>
      </c>
      <c r="G1370" s="3">
        <v>0</v>
      </c>
      <c r="H1370" s="3">
        <v>346.04</v>
      </c>
      <c r="I1370" t="s">
        <v>10</v>
      </c>
      <c r="J1370" t="s">
        <v>31</v>
      </c>
      <c r="K1370" s="3">
        <f>IF(TablaDatosEmpresa[[#This Row],[Tipo_Movimiento]] = "Venta", -TablaDatosEmpresa[[#This Row],[Cantidad]] * TablaDatosEmpresa[[#This Row],[Precio_Venta_Unitario]], 0)</f>
        <v>6574.76</v>
      </c>
      <c r="L1370" s="3">
        <f>AVERAGEIF(TablaDatosEmpresa[Nombre_Producto],TablaDatosEmpresa[[#This Row],[Nombre_Producto]],TablaDatosEmpresa[Costo_Unitario])</f>
        <v>81.910562499999997</v>
      </c>
      <c r="M1370" s="3">
        <f>IF(TablaDatosEmpresa[[#This Row],[Tipo_Movimiento]] = "Venta", -TablaDatosEmpresa[[#This Row],[Cantidad]] * TablaDatosEmpresa[[#This Row],[CosteAdquisicionPromedio]], 0)</f>
        <v>1556.3006874999999</v>
      </c>
      <c r="N1370" s="3">
        <f>TablaDatosEmpresa[[#This Row],[Ingresos]]-TablaDatosEmpresa[[#This Row],[Coste_Vemta]]</f>
        <v>5018.4593125000001</v>
      </c>
    </row>
    <row r="1371" spans="1:14" x14ac:dyDescent="0.3">
      <c r="A1371">
        <v>1371</v>
      </c>
      <c r="B1371" s="1">
        <v>44763</v>
      </c>
      <c r="C1371" t="s">
        <v>10</v>
      </c>
      <c r="D1371" t="s">
        <v>32</v>
      </c>
      <c r="E1371" t="s">
        <v>33</v>
      </c>
      <c r="F1371">
        <v>-38</v>
      </c>
      <c r="G1371" s="3">
        <v>0</v>
      </c>
      <c r="H1371" s="3">
        <v>221.12</v>
      </c>
      <c r="I1371" t="s">
        <v>10</v>
      </c>
      <c r="J1371" t="s">
        <v>35</v>
      </c>
      <c r="K1371" s="3">
        <f>IF(TablaDatosEmpresa[[#This Row],[Tipo_Movimiento]] = "Venta", -TablaDatosEmpresa[[#This Row],[Cantidad]] * TablaDatosEmpresa[[#This Row],[Precio_Venta_Unitario]], 0)</f>
        <v>8402.56</v>
      </c>
      <c r="L1371" s="3">
        <f>AVERAGEIF(TablaDatosEmpresa[Nombre_Producto],TablaDatosEmpresa[[#This Row],[Nombre_Producto]],TablaDatosEmpresa[Costo_Unitario])</f>
        <v>54.214840425531932</v>
      </c>
      <c r="M1371" s="3">
        <f>IF(TablaDatosEmpresa[[#This Row],[Tipo_Movimiento]] = "Venta", -TablaDatosEmpresa[[#This Row],[Cantidad]] * TablaDatosEmpresa[[#This Row],[CosteAdquisicionPromedio]], 0)</f>
        <v>2060.1639361702132</v>
      </c>
      <c r="N1371" s="3">
        <f>TablaDatosEmpresa[[#This Row],[Ingresos]]-TablaDatosEmpresa[[#This Row],[Coste_Vemta]]</f>
        <v>6342.3960638297867</v>
      </c>
    </row>
    <row r="1372" spans="1:14" x14ac:dyDescent="0.3">
      <c r="A1372">
        <v>1372</v>
      </c>
      <c r="B1372" s="1">
        <v>44763</v>
      </c>
      <c r="C1372" t="s">
        <v>10</v>
      </c>
      <c r="D1372" t="s">
        <v>19</v>
      </c>
      <c r="E1372" t="s">
        <v>20</v>
      </c>
      <c r="F1372">
        <v>-31</v>
      </c>
      <c r="G1372" s="3">
        <v>0</v>
      </c>
      <c r="H1372" s="3">
        <v>301.17</v>
      </c>
      <c r="I1372" t="s">
        <v>10</v>
      </c>
      <c r="J1372" t="s">
        <v>35</v>
      </c>
      <c r="K1372" s="3">
        <f>IF(TablaDatosEmpresa[[#This Row],[Tipo_Movimiento]] = "Venta", -TablaDatosEmpresa[[#This Row],[Cantidad]] * TablaDatosEmpresa[[#This Row],[Precio_Venta_Unitario]], 0)</f>
        <v>9336.27</v>
      </c>
      <c r="L1372" s="3">
        <f>AVERAGEIF(TablaDatosEmpresa[Nombre_Producto],TablaDatosEmpresa[[#This Row],[Nombre_Producto]],TablaDatosEmpresa[Costo_Unitario])</f>
        <v>66.956770642201846</v>
      </c>
      <c r="M1372" s="3">
        <f>IF(TablaDatosEmpresa[[#This Row],[Tipo_Movimiento]] = "Venta", -TablaDatosEmpresa[[#This Row],[Cantidad]] * TablaDatosEmpresa[[#This Row],[CosteAdquisicionPromedio]], 0)</f>
        <v>2075.6598899082574</v>
      </c>
      <c r="N1372" s="3">
        <f>TablaDatosEmpresa[[#This Row],[Ingresos]]-TablaDatosEmpresa[[#This Row],[Coste_Vemta]]</f>
        <v>7260.6101100917431</v>
      </c>
    </row>
    <row r="1373" spans="1:14" x14ac:dyDescent="0.3">
      <c r="A1373">
        <v>1373</v>
      </c>
      <c r="B1373" s="1">
        <v>44763</v>
      </c>
      <c r="C1373" t="s">
        <v>10</v>
      </c>
      <c r="D1373" t="s">
        <v>25</v>
      </c>
      <c r="E1373" t="s">
        <v>43</v>
      </c>
      <c r="F1373">
        <v>-41</v>
      </c>
      <c r="G1373" s="3">
        <v>0</v>
      </c>
      <c r="H1373" s="3">
        <v>94.06</v>
      </c>
      <c r="I1373" t="s">
        <v>10</v>
      </c>
      <c r="J1373" t="s">
        <v>23</v>
      </c>
      <c r="K1373" s="3">
        <f>IF(TablaDatosEmpresa[[#This Row],[Tipo_Movimiento]] = "Venta", -TablaDatosEmpresa[[#This Row],[Cantidad]] * TablaDatosEmpresa[[#This Row],[Precio_Venta_Unitario]], 0)</f>
        <v>3856.46</v>
      </c>
      <c r="L1373" s="3">
        <f>AVERAGEIF(TablaDatosEmpresa[Nombre_Producto],TablaDatosEmpresa[[#This Row],[Nombre_Producto]],TablaDatosEmpresa[Costo_Unitario])</f>
        <v>18.458651685393257</v>
      </c>
      <c r="M1373" s="3">
        <f>IF(TablaDatosEmpresa[[#This Row],[Tipo_Movimiento]] = "Venta", -TablaDatosEmpresa[[#This Row],[Cantidad]] * TablaDatosEmpresa[[#This Row],[CosteAdquisicionPromedio]], 0)</f>
        <v>756.80471910112351</v>
      </c>
      <c r="N1373" s="3">
        <f>TablaDatosEmpresa[[#This Row],[Ingresos]]-TablaDatosEmpresa[[#This Row],[Coste_Vemta]]</f>
        <v>3099.6552808988763</v>
      </c>
    </row>
    <row r="1374" spans="1:14" x14ac:dyDescent="0.3">
      <c r="A1374">
        <v>1374</v>
      </c>
      <c r="B1374" s="1">
        <v>44763</v>
      </c>
      <c r="C1374" t="s">
        <v>10</v>
      </c>
      <c r="D1374" t="s">
        <v>29</v>
      </c>
      <c r="E1374" t="s">
        <v>30</v>
      </c>
      <c r="F1374">
        <v>-34</v>
      </c>
      <c r="G1374" s="3">
        <v>0</v>
      </c>
      <c r="H1374" s="3">
        <v>79.599999999999994</v>
      </c>
      <c r="I1374" t="s">
        <v>10</v>
      </c>
      <c r="J1374" t="s">
        <v>13</v>
      </c>
      <c r="K1374" s="3">
        <f>IF(TablaDatosEmpresa[[#This Row],[Tipo_Movimiento]] = "Venta", -TablaDatosEmpresa[[#This Row],[Cantidad]] * TablaDatosEmpresa[[#This Row],[Precio_Venta_Unitario]], 0)</f>
        <v>2706.3999999999996</v>
      </c>
      <c r="L1374" s="3">
        <f>AVERAGEIF(TablaDatosEmpresa[Nombre_Producto],TablaDatosEmpresa[[#This Row],[Nombre_Producto]],TablaDatosEmpresa[Costo_Unitario])</f>
        <v>15.49574137931034</v>
      </c>
      <c r="M1374" s="3">
        <f>IF(TablaDatosEmpresa[[#This Row],[Tipo_Movimiento]] = "Venta", -TablaDatosEmpresa[[#This Row],[Cantidad]] * TablaDatosEmpresa[[#This Row],[CosteAdquisicionPromedio]], 0)</f>
        <v>526.85520689655152</v>
      </c>
      <c r="N1374" s="3">
        <f>TablaDatosEmpresa[[#This Row],[Ingresos]]-TablaDatosEmpresa[[#This Row],[Coste_Vemta]]</f>
        <v>2179.5447931034482</v>
      </c>
    </row>
    <row r="1375" spans="1:14" x14ac:dyDescent="0.3">
      <c r="A1375">
        <v>1375</v>
      </c>
      <c r="B1375" s="1">
        <v>44763</v>
      </c>
      <c r="C1375" t="s">
        <v>24</v>
      </c>
      <c r="D1375" t="s">
        <v>34</v>
      </c>
      <c r="E1375" t="s">
        <v>45</v>
      </c>
      <c r="F1375">
        <v>85</v>
      </c>
      <c r="G1375" s="3">
        <v>179.47</v>
      </c>
      <c r="H1375" s="3">
        <v>0</v>
      </c>
      <c r="I1375" t="s">
        <v>24</v>
      </c>
      <c r="J1375" t="s">
        <v>26</v>
      </c>
      <c r="K1375" s="3">
        <f>IF(TablaDatosEmpresa[[#This Row],[Tipo_Movimiento]] = "Venta", -TablaDatosEmpresa[[#This Row],[Cantidad]] * TablaDatosEmpresa[[#This Row],[Precio_Venta_Unitario]], 0)</f>
        <v>0</v>
      </c>
      <c r="L1375" s="3">
        <f>AVERAGEIF(TablaDatosEmpresa[Nombre_Producto],TablaDatosEmpresa[[#This Row],[Nombre_Producto]],TablaDatosEmpresa[Costo_Unitario])</f>
        <v>81.910562499999997</v>
      </c>
      <c r="M1375" s="3">
        <f>IF(TablaDatosEmpresa[[#This Row],[Tipo_Movimiento]] = "Venta", -TablaDatosEmpresa[[#This Row],[Cantidad]] * TablaDatosEmpresa[[#This Row],[CosteAdquisicionPromedio]], 0)</f>
        <v>0</v>
      </c>
      <c r="N1375" s="3">
        <f>TablaDatosEmpresa[[#This Row],[Ingresos]]-TablaDatosEmpresa[[#This Row],[Coste_Vemta]]</f>
        <v>0</v>
      </c>
    </row>
    <row r="1376" spans="1:14" x14ac:dyDescent="0.3">
      <c r="A1376">
        <v>1376</v>
      </c>
      <c r="B1376" s="1">
        <v>44763</v>
      </c>
      <c r="C1376" t="s">
        <v>16</v>
      </c>
      <c r="D1376" t="s">
        <v>19</v>
      </c>
      <c r="E1376" t="s">
        <v>20</v>
      </c>
      <c r="F1376">
        <v>90</v>
      </c>
      <c r="G1376" s="3">
        <v>148.62</v>
      </c>
      <c r="H1376" s="3">
        <v>0</v>
      </c>
      <c r="I1376" t="s">
        <v>46</v>
      </c>
      <c r="J1376" t="s">
        <v>18</v>
      </c>
      <c r="K1376" s="3">
        <f>IF(TablaDatosEmpresa[[#This Row],[Tipo_Movimiento]] = "Venta", -TablaDatosEmpresa[[#This Row],[Cantidad]] * TablaDatosEmpresa[[#This Row],[Precio_Venta_Unitario]], 0)</f>
        <v>0</v>
      </c>
      <c r="L1376" s="3">
        <f>AVERAGEIF(TablaDatosEmpresa[Nombre_Producto],TablaDatosEmpresa[[#This Row],[Nombre_Producto]],TablaDatosEmpresa[Costo_Unitario])</f>
        <v>66.956770642201846</v>
      </c>
      <c r="M1376" s="3">
        <f>IF(TablaDatosEmpresa[[#This Row],[Tipo_Movimiento]] = "Venta", -TablaDatosEmpresa[[#This Row],[Cantidad]] * TablaDatosEmpresa[[#This Row],[CosteAdquisicionPromedio]], 0)</f>
        <v>0</v>
      </c>
      <c r="N1376" s="3">
        <f>TablaDatosEmpresa[[#This Row],[Ingresos]]-TablaDatosEmpresa[[#This Row],[Coste_Vemta]]</f>
        <v>0</v>
      </c>
    </row>
    <row r="1377" spans="1:14" x14ac:dyDescent="0.3">
      <c r="A1377">
        <v>1377</v>
      </c>
      <c r="B1377" s="1">
        <v>44764</v>
      </c>
      <c r="C1377" t="s">
        <v>24</v>
      </c>
      <c r="D1377" t="s">
        <v>14</v>
      </c>
      <c r="E1377" t="s">
        <v>41</v>
      </c>
      <c r="F1377">
        <v>158</v>
      </c>
      <c r="G1377" s="3">
        <v>86.68</v>
      </c>
      <c r="H1377" s="3">
        <v>0</v>
      </c>
      <c r="I1377" t="s">
        <v>24</v>
      </c>
      <c r="J1377" t="s">
        <v>37</v>
      </c>
      <c r="K1377" s="3">
        <f>IF(TablaDatosEmpresa[[#This Row],[Tipo_Movimiento]] = "Venta", -TablaDatosEmpresa[[#This Row],[Cantidad]] * TablaDatosEmpresa[[#This Row],[Precio_Venta_Unitario]], 0)</f>
        <v>0</v>
      </c>
      <c r="L1377" s="3">
        <f>AVERAGEIF(TablaDatosEmpresa[Nombre_Producto],TablaDatosEmpresa[[#This Row],[Nombre_Producto]],TablaDatosEmpresa[Costo_Unitario])</f>
        <v>38.917210440456756</v>
      </c>
      <c r="M1377" s="3">
        <f>IF(TablaDatosEmpresa[[#This Row],[Tipo_Movimiento]] = "Venta", -TablaDatosEmpresa[[#This Row],[Cantidad]] * TablaDatosEmpresa[[#This Row],[CosteAdquisicionPromedio]], 0)</f>
        <v>0</v>
      </c>
      <c r="N1377" s="3">
        <f>TablaDatosEmpresa[[#This Row],[Ingresos]]-TablaDatosEmpresa[[#This Row],[Coste_Vemta]]</f>
        <v>0</v>
      </c>
    </row>
    <row r="1378" spans="1:14" x14ac:dyDescent="0.3">
      <c r="A1378">
        <v>1378</v>
      </c>
      <c r="B1378" s="1">
        <v>44764</v>
      </c>
      <c r="C1378" t="s">
        <v>10</v>
      </c>
      <c r="D1378" t="s">
        <v>27</v>
      </c>
      <c r="E1378" t="s">
        <v>44</v>
      </c>
      <c r="F1378">
        <v>-35</v>
      </c>
      <c r="G1378" s="3">
        <v>0</v>
      </c>
      <c r="H1378" s="3">
        <v>501.46</v>
      </c>
      <c r="I1378" t="s">
        <v>10</v>
      </c>
      <c r="J1378" t="s">
        <v>13</v>
      </c>
      <c r="K1378" s="3">
        <f>IF(TablaDatosEmpresa[[#This Row],[Tipo_Movimiento]] = "Venta", -TablaDatosEmpresa[[#This Row],[Cantidad]] * TablaDatosEmpresa[[#This Row],[Precio_Venta_Unitario]], 0)</f>
        <v>17551.099999999999</v>
      </c>
      <c r="L1378" s="3">
        <f>AVERAGEIF(TablaDatosEmpresa[Nombre_Producto],TablaDatosEmpresa[[#This Row],[Nombre_Producto]],TablaDatosEmpresa[Costo_Unitario])</f>
        <v>111.99406451612904</v>
      </c>
      <c r="M1378" s="3">
        <f>IF(TablaDatosEmpresa[[#This Row],[Tipo_Movimiento]] = "Venta", -TablaDatosEmpresa[[#This Row],[Cantidad]] * TablaDatosEmpresa[[#This Row],[CosteAdquisicionPromedio]], 0)</f>
        <v>3919.7922580645163</v>
      </c>
      <c r="N1378" s="3">
        <f>TablaDatosEmpresa[[#This Row],[Ingresos]]-TablaDatosEmpresa[[#This Row],[Coste_Vemta]]</f>
        <v>13631.307741935481</v>
      </c>
    </row>
    <row r="1379" spans="1:14" x14ac:dyDescent="0.3">
      <c r="A1379">
        <v>1379</v>
      </c>
      <c r="B1379" s="1">
        <v>44764</v>
      </c>
      <c r="C1379" t="s">
        <v>16</v>
      </c>
      <c r="D1379" t="s">
        <v>19</v>
      </c>
      <c r="E1379" t="s">
        <v>20</v>
      </c>
      <c r="F1379">
        <v>41</v>
      </c>
      <c r="G1379" s="3">
        <v>151.78</v>
      </c>
      <c r="H1379" s="3">
        <v>0</v>
      </c>
      <c r="I1379" t="s">
        <v>46</v>
      </c>
      <c r="J1379" t="s">
        <v>18</v>
      </c>
      <c r="K1379" s="3">
        <f>IF(TablaDatosEmpresa[[#This Row],[Tipo_Movimiento]] = "Venta", -TablaDatosEmpresa[[#This Row],[Cantidad]] * TablaDatosEmpresa[[#This Row],[Precio_Venta_Unitario]], 0)</f>
        <v>0</v>
      </c>
      <c r="L1379" s="3">
        <f>AVERAGEIF(TablaDatosEmpresa[Nombre_Producto],TablaDatosEmpresa[[#This Row],[Nombre_Producto]],TablaDatosEmpresa[Costo_Unitario])</f>
        <v>66.956770642201846</v>
      </c>
      <c r="M1379" s="3">
        <f>IF(TablaDatosEmpresa[[#This Row],[Tipo_Movimiento]] = "Venta", -TablaDatosEmpresa[[#This Row],[Cantidad]] * TablaDatosEmpresa[[#This Row],[CosteAdquisicionPromedio]], 0)</f>
        <v>0</v>
      </c>
      <c r="N1379" s="3">
        <f>TablaDatosEmpresa[[#This Row],[Ingresos]]-TablaDatosEmpresa[[#This Row],[Coste_Vemta]]</f>
        <v>0</v>
      </c>
    </row>
    <row r="1380" spans="1:14" x14ac:dyDescent="0.3">
      <c r="A1380">
        <v>1380</v>
      </c>
      <c r="B1380" s="1">
        <v>44764</v>
      </c>
      <c r="C1380" t="s">
        <v>10</v>
      </c>
      <c r="D1380" t="s">
        <v>11</v>
      </c>
      <c r="E1380" t="s">
        <v>12</v>
      </c>
      <c r="F1380">
        <v>-15</v>
      </c>
      <c r="G1380" s="3">
        <v>0</v>
      </c>
      <c r="H1380" s="3">
        <v>129.55000000000001</v>
      </c>
      <c r="I1380" t="s">
        <v>10</v>
      </c>
      <c r="J1380" t="s">
        <v>23</v>
      </c>
      <c r="K1380" s="3">
        <f>IF(TablaDatosEmpresa[[#This Row],[Tipo_Movimiento]] = "Venta", -TablaDatosEmpresa[[#This Row],[Cantidad]] * TablaDatosEmpresa[[#This Row],[Precio_Venta_Unitario]], 0)</f>
        <v>1943.2500000000002</v>
      </c>
      <c r="L1380" s="3">
        <f>AVERAGEIF(TablaDatosEmpresa[Nombre_Producto],TablaDatosEmpresa[[#This Row],[Nombre_Producto]],TablaDatosEmpresa[Costo_Unitario])</f>
        <v>28.701865793780652</v>
      </c>
      <c r="M1380" s="3">
        <f>IF(TablaDatosEmpresa[[#This Row],[Tipo_Movimiento]] = "Venta", -TablaDatosEmpresa[[#This Row],[Cantidad]] * TablaDatosEmpresa[[#This Row],[CosteAdquisicionPromedio]], 0)</f>
        <v>430.52798690670977</v>
      </c>
      <c r="N1380" s="3">
        <f>TablaDatosEmpresa[[#This Row],[Ingresos]]-TablaDatosEmpresa[[#This Row],[Coste_Vemta]]</f>
        <v>1512.7220130932906</v>
      </c>
    </row>
    <row r="1381" spans="1:14" x14ac:dyDescent="0.3">
      <c r="A1381">
        <v>1381</v>
      </c>
      <c r="B1381" s="1">
        <v>44764</v>
      </c>
      <c r="C1381" t="s">
        <v>16</v>
      </c>
      <c r="D1381" t="s">
        <v>27</v>
      </c>
      <c r="E1381" t="s">
        <v>44</v>
      </c>
      <c r="F1381">
        <v>86</v>
      </c>
      <c r="G1381" s="3">
        <v>252.5</v>
      </c>
      <c r="H1381" s="3">
        <v>0</v>
      </c>
      <c r="I1381" t="s">
        <v>46</v>
      </c>
      <c r="J1381" t="s">
        <v>18</v>
      </c>
      <c r="K1381" s="3">
        <f>IF(TablaDatosEmpresa[[#This Row],[Tipo_Movimiento]] = "Venta", -TablaDatosEmpresa[[#This Row],[Cantidad]] * TablaDatosEmpresa[[#This Row],[Precio_Venta_Unitario]], 0)</f>
        <v>0</v>
      </c>
      <c r="L1381" s="3">
        <f>AVERAGEIF(TablaDatosEmpresa[Nombre_Producto],TablaDatosEmpresa[[#This Row],[Nombre_Producto]],TablaDatosEmpresa[Costo_Unitario])</f>
        <v>111.99406451612904</v>
      </c>
      <c r="M1381" s="3">
        <f>IF(TablaDatosEmpresa[[#This Row],[Tipo_Movimiento]] = "Venta", -TablaDatosEmpresa[[#This Row],[Cantidad]] * TablaDatosEmpresa[[#This Row],[CosteAdquisicionPromedio]], 0)</f>
        <v>0</v>
      </c>
      <c r="N1381" s="3">
        <f>TablaDatosEmpresa[[#This Row],[Ingresos]]-TablaDatosEmpresa[[#This Row],[Coste_Vemta]]</f>
        <v>0</v>
      </c>
    </row>
    <row r="1382" spans="1:14" x14ac:dyDescent="0.3">
      <c r="A1382">
        <v>1382</v>
      </c>
      <c r="B1382" s="1">
        <v>44764</v>
      </c>
      <c r="C1382" t="s">
        <v>10</v>
      </c>
      <c r="D1382" t="s">
        <v>32</v>
      </c>
      <c r="E1382" t="s">
        <v>33</v>
      </c>
      <c r="F1382">
        <v>-42</v>
      </c>
      <c r="G1382" s="3">
        <v>0</v>
      </c>
      <c r="H1382" s="3">
        <v>220.33</v>
      </c>
      <c r="I1382" t="s">
        <v>10</v>
      </c>
      <c r="J1382" t="s">
        <v>13</v>
      </c>
      <c r="K1382" s="3">
        <f>IF(TablaDatosEmpresa[[#This Row],[Tipo_Movimiento]] = "Venta", -TablaDatosEmpresa[[#This Row],[Cantidad]] * TablaDatosEmpresa[[#This Row],[Precio_Venta_Unitario]], 0)</f>
        <v>9253.86</v>
      </c>
      <c r="L1382" s="3">
        <f>AVERAGEIF(TablaDatosEmpresa[Nombre_Producto],TablaDatosEmpresa[[#This Row],[Nombre_Producto]],TablaDatosEmpresa[Costo_Unitario])</f>
        <v>54.214840425531932</v>
      </c>
      <c r="M1382" s="3">
        <f>IF(TablaDatosEmpresa[[#This Row],[Tipo_Movimiento]] = "Venta", -TablaDatosEmpresa[[#This Row],[Cantidad]] * TablaDatosEmpresa[[#This Row],[CosteAdquisicionPromedio]], 0)</f>
        <v>2277.0232978723411</v>
      </c>
      <c r="N1382" s="3">
        <f>TablaDatosEmpresa[[#This Row],[Ingresos]]-TablaDatosEmpresa[[#This Row],[Coste_Vemta]]</f>
        <v>6976.836702127659</v>
      </c>
    </row>
    <row r="1383" spans="1:14" x14ac:dyDescent="0.3">
      <c r="A1383">
        <v>1383</v>
      </c>
      <c r="B1383" s="1">
        <v>44764</v>
      </c>
      <c r="C1383" t="s">
        <v>16</v>
      </c>
      <c r="D1383" t="s">
        <v>27</v>
      </c>
      <c r="E1383" t="s">
        <v>44</v>
      </c>
      <c r="F1383">
        <v>33</v>
      </c>
      <c r="G1383" s="3">
        <v>246.49</v>
      </c>
      <c r="H1383" s="3">
        <v>0</v>
      </c>
      <c r="I1383" t="s">
        <v>46</v>
      </c>
      <c r="J1383" t="s">
        <v>18</v>
      </c>
      <c r="K1383" s="3">
        <f>IF(TablaDatosEmpresa[[#This Row],[Tipo_Movimiento]] = "Venta", -TablaDatosEmpresa[[#This Row],[Cantidad]] * TablaDatosEmpresa[[#This Row],[Precio_Venta_Unitario]], 0)</f>
        <v>0</v>
      </c>
      <c r="L1383" s="3">
        <f>AVERAGEIF(TablaDatosEmpresa[Nombre_Producto],TablaDatosEmpresa[[#This Row],[Nombre_Producto]],TablaDatosEmpresa[Costo_Unitario])</f>
        <v>111.99406451612904</v>
      </c>
      <c r="M1383" s="3">
        <f>IF(TablaDatosEmpresa[[#This Row],[Tipo_Movimiento]] = "Venta", -TablaDatosEmpresa[[#This Row],[Cantidad]] * TablaDatosEmpresa[[#This Row],[CosteAdquisicionPromedio]], 0)</f>
        <v>0</v>
      </c>
      <c r="N1383" s="3">
        <f>TablaDatosEmpresa[[#This Row],[Ingresos]]-TablaDatosEmpresa[[#This Row],[Coste_Vemta]]</f>
        <v>0</v>
      </c>
    </row>
    <row r="1384" spans="1:14" x14ac:dyDescent="0.3">
      <c r="A1384">
        <v>1384</v>
      </c>
      <c r="B1384" s="1">
        <v>44765</v>
      </c>
      <c r="C1384" t="s">
        <v>24</v>
      </c>
      <c r="D1384" t="s">
        <v>32</v>
      </c>
      <c r="E1384" t="s">
        <v>33</v>
      </c>
      <c r="F1384">
        <v>65</v>
      </c>
      <c r="G1384" s="3">
        <v>121.3</v>
      </c>
      <c r="H1384" s="3">
        <v>0</v>
      </c>
      <c r="I1384" t="s">
        <v>24</v>
      </c>
      <c r="J1384" t="s">
        <v>26</v>
      </c>
      <c r="K1384" s="3">
        <f>IF(TablaDatosEmpresa[[#This Row],[Tipo_Movimiento]] = "Venta", -TablaDatosEmpresa[[#This Row],[Cantidad]] * TablaDatosEmpresa[[#This Row],[Precio_Venta_Unitario]], 0)</f>
        <v>0</v>
      </c>
      <c r="L1384" s="3">
        <f>AVERAGEIF(TablaDatosEmpresa[Nombre_Producto],TablaDatosEmpresa[[#This Row],[Nombre_Producto]],TablaDatosEmpresa[Costo_Unitario])</f>
        <v>54.214840425531932</v>
      </c>
      <c r="M1384" s="3">
        <f>IF(TablaDatosEmpresa[[#This Row],[Tipo_Movimiento]] = "Venta", -TablaDatosEmpresa[[#This Row],[Cantidad]] * TablaDatosEmpresa[[#This Row],[CosteAdquisicionPromedio]], 0)</f>
        <v>0</v>
      </c>
      <c r="N1384" s="3">
        <f>TablaDatosEmpresa[[#This Row],[Ingresos]]-TablaDatosEmpresa[[#This Row],[Coste_Vemta]]</f>
        <v>0</v>
      </c>
    </row>
    <row r="1385" spans="1:14" x14ac:dyDescent="0.3">
      <c r="A1385">
        <v>1385</v>
      </c>
      <c r="B1385" s="1">
        <v>44765</v>
      </c>
      <c r="C1385" t="s">
        <v>10</v>
      </c>
      <c r="D1385" t="s">
        <v>17</v>
      </c>
      <c r="E1385" t="s">
        <v>42</v>
      </c>
      <c r="F1385">
        <v>-41</v>
      </c>
      <c r="G1385" s="3">
        <v>0</v>
      </c>
      <c r="H1385" s="3">
        <v>908.47</v>
      </c>
      <c r="I1385" t="s">
        <v>10</v>
      </c>
      <c r="J1385" t="s">
        <v>15</v>
      </c>
      <c r="K1385" s="3">
        <f>IF(TablaDatosEmpresa[[#This Row],[Tipo_Movimiento]] = "Venta", -TablaDatosEmpresa[[#This Row],[Cantidad]] * TablaDatosEmpresa[[#This Row],[Precio_Venta_Unitario]], 0)</f>
        <v>37247.270000000004</v>
      </c>
      <c r="L1385" s="3">
        <f>AVERAGEIF(TablaDatosEmpresa[Nombre_Producto],TablaDatosEmpresa[[#This Row],[Nombre_Producto]],TablaDatosEmpresa[Costo_Unitario])</f>
        <v>206.67616747181975</v>
      </c>
      <c r="M1385" s="3">
        <f>IF(TablaDatosEmpresa[[#This Row],[Tipo_Movimiento]] = "Venta", -TablaDatosEmpresa[[#This Row],[Cantidad]] * TablaDatosEmpresa[[#This Row],[CosteAdquisicionPromedio]], 0)</f>
        <v>8473.7228663446094</v>
      </c>
      <c r="N1385" s="3">
        <f>TablaDatosEmpresa[[#This Row],[Ingresos]]-TablaDatosEmpresa[[#This Row],[Coste_Vemta]]</f>
        <v>28773.547133655396</v>
      </c>
    </row>
    <row r="1386" spans="1:14" x14ac:dyDescent="0.3">
      <c r="A1386">
        <v>1386</v>
      </c>
      <c r="B1386" s="1">
        <v>44765</v>
      </c>
      <c r="C1386" t="s">
        <v>10</v>
      </c>
      <c r="D1386" t="s">
        <v>27</v>
      </c>
      <c r="E1386" t="s">
        <v>44</v>
      </c>
      <c r="F1386">
        <v>-14</v>
      </c>
      <c r="G1386" s="3">
        <v>0</v>
      </c>
      <c r="H1386" s="3">
        <v>503.44</v>
      </c>
      <c r="I1386" t="s">
        <v>10</v>
      </c>
      <c r="J1386" t="s">
        <v>15</v>
      </c>
      <c r="K1386" s="3">
        <f>IF(TablaDatosEmpresa[[#This Row],[Tipo_Movimiento]] = "Venta", -TablaDatosEmpresa[[#This Row],[Cantidad]] * TablaDatosEmpresa[[#This Row],[Precio_Venta_Unitario]], 0)</f>
        <v>7048.16</v>
      </c>
      <c r="L1386" s="3">
        <f>AVERAGEIF(TablaDatosEmpresa[Nombre_Producto],TablaDatosEmpresa[[#This Row],[Nombre_Producto]],TablaDatosEmpresa[Costo_Unitario])</f>
        <v>111.99406451612904</v>
      </c>
      <c r="M1386" s="3">
        <f>IF(TablaDatosEmpresa[[#This Row],[Tipo_Movimiento]] = "Venta", -TablaDatosEmpresa[[#This Row],[Cantidad]] * TablaDatosEmpresa[[#This Row],[CosteAdquisicionPromedio]], 0)</f>
        <v>1567.9169032258067</v>
      </c>
      <c r="N1386" s="3">
        <f>TablaDatosEmpresa[[#This Row],[Ingresos]]-TablaDatosEmpresa[[#This Row],[Coste_Vemta]]</f>
        <v>5480.243096774193</v>
      </c>
    </row>
    <row r="1387" spans="1:14" x14ac:dyDescent="0.3">
      <c r="A1387">
        <v>1387</v>
      </c>
      <c r="B1387" s="1">
        <v>44765</v>
      </c>
      <c r="C1387" t="s">
        <v>24</v>
      </c>
      <c r="D1387" t="s">
        <v>21</v>
      </c>
      <c r="E1387" t="s">
        <v>22</v>
      </c>
      <c r="F1387">
        <v>269</v>
      </c>
      <c r="G1387" s="3">
        <v>25.5</v>
      </c>
      <c r="H1387" s="3">
        <v>0</v>
      </c>
      <c r="I1387" t="s">
        <v>24</v>
      </c>
      <c r="J1387" t="s">
        <v>28</v>
      </c>
      <c r="K1387" s="3">
        <f>IF(TablaDatosEmpresa[[#This Row],[Tipo_Movimiento]] = "Venta", -TablaDatosEmpresa[[#This Row],[Cantidad]] * TablaDatosEmpresa[[#This Row],[Precio_Venta_Unitario]], 0)</f>
        <v>0</v>
      </c>
      <c r="L1387" s="3">
        <f>AVERAGEIF(TablaDatosEmpresa[Nombre_Producto],TablaDatosEmpresa[[#This Row],[Nombre_Producto]],TablaDatosEmpresa[Costo_Unitario])</f>
        <v>10.520482758620702</v>
      </c>
      <c r="M1387" s="3">
        <f>IF(TablaDatosEmpresa[[#This Row],[Tipo_Movimiento]] = "Venta", -TablaDatosEmpresa[[#This Row],[Cantidad]] * TablaDatosEmpresa[[#This Row],[CosteAdquisicionPromedio]], 0)</f>
        <v>0</v>
      </c>
      <c r="N1387" s="3">
        <f>TablaDatosEmpresa[[#This Row],[Ingresos]]-TablaDatosEmpresa[[#This Row],[Coste_Vemta]]</f>
        <v>0</v>
      </c>
    </row>
    <row r="1388" spans="1:14" x14ac:dyDescent="0.3">
      <c r="A1388">
        <v>1388</v>
      </c>
      <c r="B1388" s="1">
        <v>44765</v>
      </c>
      <c r="C1388" t="s">
        <v>24</v>
      </c>
      <c r="D1388" t="s">
        <v>25</v>
      </c>
      <c r="E1388" t="s">
        <v>43</v>
      </c>
      <c r="F1388">
        <v>179</v>
      </c>
      <c r="G1388" s="3">
        <v>45.31</v>
      </c>
      <c r="H1388" s="3">
        <v>0</v>
      </c>
      <c r="I1388" t="s">
        <v>24</v>
      </c>
      <c r="J1388" t="s">
        <v>28</v>
      </c>
      <c r="K1388" s="3">
        <f>IF(TablaDatosEmpresa[[#This Row],[Tipo_Movimiento]] = "Venta", -TablaDatosEmpresa[[#This Row],[Cantidad]] * TablaDatosEmpresa[[#This Row],[Precio_Venta_Unitario]], 0)</f>
        <v>0</v>
      </c>
      <c r="L1388" s="3">
        <f>AVERAGEIF(TablaDatosEmpresa[Nombre_Producto],TablaDatosEmpresa[[#This Row],[Nombre_Producto]],TablaDatosEmpresa[Costo_Unitario])</f>
        <v>18.458651685393257</v>
      </c>
      <c r="M1388" s="3">
        <f>IF(TablaDatosEmpresa[[#This Row],[Tipo_Movimiento]] = "Venta", -TablaDatosEmpresa[[#This Row],[Cantidad]] * TablaDatosEmpresa[[#This Row],[CosteAdquisicionPromedio]], 0)</f>
        <v>0</v>
      </c>
      <c r="N1388" s="3">
        <f>TablaDatosEmpresa[[#This Row],[Ingresos]]-TablaDatosEmpresa[[#This Row],[Coste_Vemta]]</f>
        <v>0</v>
      </c>
    </row>
    <row r="1389" spans="1:14" x14ac:dyDescent="0.3">
      <c r="A1389">
        <v>1389</v>
      </c>
      <c r="B1389" s="1">
        <v>44765</v>
      </c>
      <c r="C1389" t="s">
        <v>10</v>
      </c>
      <c r="D1389" t="s">
        <v>11</v>
      </c>
      <c r="E1389" t="s">
        <v>12</v>
      </c>
      <c r="F1389">
        <v>-33</v>
      </c>
      <c r="G1389" s="3">
        <v>0</v>
      </c>
      <c r="H1389" s="3">
        <v>129.9</v>
      </c>
      <c r="I1389" t="s">
        <v>10</v>
      </c>
      <c r="J1389" t="s">
        <v>15</v>
      </c>
      <c r="K1389" s="3">
        <f>IF(TablaDatosEmpresa[[#This Row],[Tipo_Movimiento]] = "Venta", -TablaDatosEmpresa[[#This Row],[Cantidad]] * TablaDatosEmpresa[[#This Row],[Precio_Venta_Unitario]], 0)</f>
        <v>4286.7</v>
      </c>
      <c r="L1389" s="3">
        <f>AVERAGEIF(TablaDatosEmpresa[Nombre_Producto],TablaDatosEmpresa[[#This Row],[Nombre_Producto]],TablaDatosEmpresa[Costo_Unitario])</f>
        <v>28.701865793780652</v>
      </c>
      <c r="M1389" s="3">
        <f>IF(TablaDatosEmpresa[[#This Row],[Tipo_Movimiento]] = "Venta", -TablaDatosEmpresa[[#This Row],[Cantidad]] * TablaDatosEmpresa[[#This Row],[CosteAdquisicionPromedio]], 0)</f>
        <v>947.16157119476145</v>
      </c>
      <c r="N1389" s="3">
        <f>TablaDatosEmpresa[[#This Row],[Ingresos]]-TablaDatosEmpresa[[#This Row],[Coste_Vemta]]</f>
        <v>3339.5384288052383</v>
      </c>
    </row>
    <row r="1390" spans="1:14" x14ac:dyDescent="0.3">
      <c r="A1390">
        <v>1390</v>
      </c>
      <c r="B1390" s="1">
        <v>44765</v>
      </c>
      <c r="C1390" t="s">
        <v>10</v>
      </c>
      <c r="D1390" t="s">
        <v>14</v>
      </c>
      <c r="E1390" t="s">
        <v>41</v>
      </c>
      <c r="F1390">
        <v>-41</v>
      </c>
      <c r="G1390" s="3">
        <v>0</v>
      </c>
      <c r="H1390" s="3">
        <v>158.94999999999999</v>
      </c>
      <c r="I1390" t="s">
        <v>10</v>
      </c>
      <c r="J1390" t="s">
        <v>31</v>
      </c>
      <c r="K1390" s="3">
        <f>IF(TablaDatosEmpresa[[#This Row],[Tipo_Movimiento]] = "Venta", -TablaDatosEmpresa[[#This Row],[Cantidad]] * TablaDatosEmpresa[[#This Row],[Precio_Venta_Unitario]], 0)</f>
        <v>6516.95</v>
      </c>
      <c r="L1390" s="3">
        <f>AVERAGEIF(TablaDatosEmpresa[Nombre_Producto],TablaDatosEmpresa[[#This Row],[Nombre_Producto]],TablaDatosEmpresa[Costo_Unitario])</f>
        <v>38.917210440456756</v>
      </c>
      <c r="M1390" s="3">
        <f>IF(TablaDatosEmpresa[[#This Row],[Tipo_Movimiento]] = "Venta", -TablaDatosEmpresa[[#This Row],[Cantidad]] * TablaDatosEmpresa[[#This Row],[CosteAdquisicionPromedio]], 0)</f>
        <v>1595.605628058727</v>
      </c>
      <c r="N1390" s="3">
        <f>TablaDatosEmpresa[[#This Row],[Ingresos]]-TablaDatosEmpresa[[#This Row],[Coste_Vemta]]</f>
        <v>4921.3443719412726</v>
      </c>
    </row>
    <row r="1391" spans="1:14" x14ac:dyDescent="0.3">
      <c r="A1391">
        <v>1391</v>
      </c>
      <c r="B1391" s="1">
        <v>44766</v>
      </c>
      <c r="C1391" t="s">
        <v>24</v>
      </c>
      <c r="D1391" t="s">
        <v>14</v>
      </c>
      <c r="E1391" t="s">
        <v>41</v>
      </c>
      <c r="F1391">
        <v>147</v>
      </c>
      <c r="G1391" s="3">
        <v>86.19</v>
      </c>
      <c r="H1391" s="3">
        <v>0</v>
      </c>
      <c r="I1391" t="s">
        <v>24</v>
      </c>
      <c r="J1391" t="s">
        <v>36</v>
      </c>
      <c r="K1391" s="3">
        <f>IF(TablaDatosEmpresa[[#This Row],[Tipo_Movimiento]] = "Venta", -TablaDatosEmpresa[[#This Row],[Cantidad]] * TablaDatosEmpresa[[#This Row],[Precio_Venta_Unitario]], 0)</f>
        <v>0</v>
      </c>
      <c r="L1391" s="3">
        <f>AVERAGEIF(TablaDatosEmpresa[Nombre_Producto],TablaDatosEmpresa[[#This Row],[Nombre_Producto]],TablaDatosEmpresa[Costo_Unitario])</f>
        <v>38.917210440456756</v>
      </c>
      <c r="M1391" s="3">
        <f>IF(TablaDatosEmpresa[[#This Row],[Tipo_Movimiento]] = "Venta", -TablaDatosEmpresa[[#This Row],[Cantidad]] * TablaDatosEmpresa[[#This Row],[CosteAdquisicionPromedio]], 0)</f>
        <v>0</v>
      </c>
      <c r="N1391" s="3">
        <f>TablaDatosEmpresa[[#This Row],[Ingresos]]-TablaDatosEmpresa[[#This Row],[Coste_Vemta]]</f>
        <v>0</v>
      </c>
    </row>
    <row r="1392" spans="1:14" x14ac:dyDescent="0.3">
      <c r="A1392">
        <v>1392</v>
      </c>
      <c r="B1392" s="1">
        <v>44766</v>
      </c>
      <c r="C1392" t="s">
        <v>16</v>
      </c>
      <c r="D1392" t="s">
        <v>27</v>
      </c>
      <c r="E1392" t="s">
        <v>44</v>
      </c>
      <c r="F1392">
        <v>39</v>
      </c>
      <c r="G1392" s="3">
        <v>253.54</v>
      </c>
      <c r="H1392" s="3">
        <v>0</v>
      </c>
      <c r="I1392" t="s">
        <v>46</v>
      </c>
      <c r="J1392" t="s">
        <v>18</v>
      </c>
      <c r="K1392" s="3">
        <f>IF(TablaDatosEmpresa[[#This Row],[Tipo_Movimiento]] = "Venta", -TablaDatosEmpresa[[#This Row],[Cantidad]] * TablaDatosEmpresa[[#This Row],[Precio_Venta_Unitario]], 0)</f>
        <v>0</v>
      </c>
      <c r="L1392" s="3">
        <f>AVERAGEIF(TablaDatosEmpresa[Nombre_Producto],TablaDatosEmpresa[[#This Row],[Nombre_Producto]],TablaDatosEmpresa[Costo_Unitario])</f>
        <v>111.99406451612904</v>
      </c>
      <c r="M1392" s="3">
        <f>IF(TablaDatosEmpresa[[#This Row],[Tipo_Movimiento]] = "Venta", -TablaDatosEmpresa[[#This Row],[Cantidad]] * TablaDatosEmpresa[[#This Row],[CosteAdquisicionPromedio]], 0)</f>
        <v>0</v>
      </c>
      <c r="N1392" s="3">
        <f>TablaDatosEmpresa[[#This Row],[Ingresos]]-TablaDatosEmpresa[[#This Row],[Coste_Vemta]]</f>
        <v>0</v>
      </c>
    </row>
    <row r="1393" spans="1:14" x14ac:dyDescent="0.3">
      <c r="A1393">
        <v>1393</v>
      </c>
      <c r="B1393" s="1">
        <v>44766</v>
      </c>
      <c r="C1393" t="s">
        <v>10</v>
      </c>
      <c r="D1393" t="s">
        <v>21</v>
      </c>
      <c r="E1393" t="s">
        <v>22</v>
      </c>
      <c r="F1393">
        <v>-40</v>
      </c>
      <c r="G1393" s="3">
        <v>0</v>
      </c>
      <c r="H1393" s="3">
        <v>59.91</v>
      </c>
      <c r="I1393" t="s">
        <v>10</v>
      </c>
      <c r="J1393" t="s">
        <v>13</v>
      </c>
      <c r="K1393" s="3">
        <f>IF(TablaDatosEmpresa[[#This Row],[Tipo_Movimiento]] = "Venta", -TablaDatosEmpresa[[#This Row],[Cantidad]] * TablaDatosEmpresa[[#This Row],[Precio_Venta_Unitario]], 0)</f>
        <v>2396.3999999999996</v>
      </c>
      <c r="L1393" s="3">
        <f>AVERAGEIF(TablaDatosEmpresa[Nombre_Producto],TablaDatosEmpresa[[#This Row],[Nombre_Producto]],TablaDatosEmpresa[Costo_Unitario])</f>
        <v>10.520482758620702</v>
      </c>
      <c r="M1393" s="3">
        <f>IF(TablaDatosEmpresa[[#This Row],[Tipo_Movimiento]] = "Venta", -TablaDatosEmpresa[[#This Row],[Cantidad]] * TablaDatosEmpresa[[#This Row],[CosteAdquisicionPromedio]], 0)</f>
        <v>420.81931034482807</v>
      </c>
      <c r="N1393" s="3">
        <f>TablaDatosEmpresa[[#This Row],[Ingresos]]-TablaDatosEmpresa[[#This Row],[Coste_Vemta]]</f>
        <v>1975.5806896551717</v>
      </c>
    </row>
    <row r="1394" spans="1:14" x14ac:dyDescent="0.3">
      <c r="A1394">
        <v>1394</v>
      </c>
      <c r="B1394" s="1">
        <v>44766</v>
      </c>
      <c r="C1394" t="s">
        <v>10</v>
      </c>
      <c r="D1394" t="s">
        <v>14</v>
      </c>
      <c r="E1394" t="s">
        <v>41</v>
      </c>
      <c r="F1394">
        <v>-11</v>
      </c>
      <c r="G1394" s="3">
        <v>0</v>
      </c>
      <c r="H1394" s="3">
        <v>159.29</v>
      </c>
      <c r="I1394" t="s">
        <v>10</v>
      </c>
      <c r="J1394" t="s">
        <v>35</v>
      </c>
      <c r="K1394" s="3">
        <f>IF(TablaDatosEmpresa[[#This Row],[Tipo_Movimiento]] = "Venta", -TablaDatosEmpresa[[#This Row],[Cantidad]] * TablaDatosEmpresa[[#This Row],[Precio_Venta_Unitario]], 0)</f>
        <v>1752.1899999999998</v>
      </c>
      <c r="L1394" s="3">
        <f>AVERAGEIF(TablaDatosEmpresa[Nombre_Producto],TablaDatosEmpresa[[#This Row],[Nombre_Producto]],TablaDatosEmpresa[Costo_Unitario])</f>
        <v>38.917210440456756</v>
      </c>
      <c r="M1394" s="3">
        <f>IF(TablaDatosEmpresa[[#This Row],[Tipo_Movimiento]] = "Venta", -TablaDatosEmpresa[[#This Row],[Cantidad]] * TablaDatosEmpresa[[#This Row],[CosteAdquisicionPromedio]], 0)</f>
        <v>428.08931484502432</v>
      </c>
      <c r="N1394" s="3">
        <f>TablaDatosEmpresa[[#This Row],[Ingresos]]-TablaDatosEmpresa[[#This Row],[Coste_Vemta]]</f>
        <v>1324.1006851549755</v>
      </c>
    </row>
    <row r="1395" spans="1:14" x14ac:dyDescent="0.3">
      <c r="A1395">
        <v>1395</v>
      </c>
      <c r="B1395" s="1">
        <v>44766</v>
      </c>
      <c r="C1395" t="s">
        <v>24</v>
      </c>
      <c r="D1395" t="s">
        <v>29</v>
      </c>
      <c r="E1395" t="s">
        <v>30</v>
      </c>
      <c r="F1395">
        <v>183</v>
      </c>
      <c r="G1395" s="3">
        <v>36.450000000000003</v>
      </c>
      <c r="H1395" s="3">
        <v>0</v>
      </c>
      <c r="I1395" t="s">
        <v>24</v>
      </c>
      <c r="J1395" t="s">
        <v>28</v>
      </c>
      <c r="K1395" s="3">
        <f>IF(TablaDatosEmpresa[[#This Row],[Tipo_Movimiento]] = "Venta", -TablaDatosEmpresa[[#This Row],[Cantidad]] * TablaDatosEmpresa[[#This Row],[Precio_Venta_Unitario]], 0)</f>
        <v>0</v>
      </c>
      <c r="L1395" s="3">
        <f>AVERAGEIF(TablaDatosEmpresa[Nombre_Producto],TablaDatosEmpresa[[#This Row],[Nombre_Producto]],TablaDatosEmpresa[Costo_Unitario])</f>
        <v>15.49574137931034</v>
      </c>
      <c r="M1395" s="3">
        <f>IF(TablaDatosEmpresa[[#This Row],[Tipo_Movimiento]] = "Venta", -TablaDatosEmpresa[[#This Row],[Cantidad]] * TablaDatosEmpresa[[#This Row],[CosteAdquisicionPromedio]], 0)</f>
        <v>0</v>
      </c>
      <c r="N1395" s="3">
        <f>TablaDatosEmpresa[[#This Row],[Ingresos]]-TablaDatosEmpresa[[#This Row],[Coste_Vemta]]</f>
        <v>0</v>
      </c>
    </row>
    <row r="1396" spans="1:14" x14ac:dyDescent="0.3">
      <c r="A1396">
        <v>1396</v>
      </c>
      <c r="B1396" s="1">
        <v>44766</v>
      </c>
      <c r="C1396" t="s">
        <v>10</v>
      </c>
      <c r="D1396" t="s">
        <v>21</v>
      </c>
      <c r="E1396" t="s">
        <v>22</v>
      </c>
      <c r="F1396">
        <v>-9</v>
      </c>
      <c r="G1396" s="3">
        <v>0</v>
      </c>
      <c r="H1396" s="3">
        <v>59.66</v>
      </c>
      <c r="I1396" t="s">
        <v>10</v>
      </c>
      <c r="J1396" t="s">
        <v>35</v>
      </c>
      <c r="K1396" s="3">
        <f>IF(TablaDatosEmpresa[[#This Row],[Tipo_Movimiento]] = "Venta", -TablaDatosEmpresa[[#This Row],[Cantidad]] * TablaDatosEmpresa[[#This Row],[Precio_Venta_Unitario]], 0)</f>
        <v>536.93999999999994</v>
      </c>
      <c r="L1396" s="3">
        <f>AVERAGEIF(TablaDatosEmpresa[Nombre_Producto],TablaDatosEmpresa[[#This Row],[Nombre_Producto]],TablaDatosEmpresa[Costo_Unitario])</f>
        <v>10.520482758620702</v>
      </c>
      <c r="M1396" s="3">
        <f>IF(TablaDatosEmpresa[[#This Row],[Tipo_Movimiento]] = "Venta", -TablaDatosEmpresa[[#This Row],[Cantidad]] * TablaDatosEmpresa[[#This Row],[CosteAdquisicionPromedio]], 0)</f>
        <v>94.684344827586315</v>
      </c>
      <c r="N1396" s="3">
        <f>TablaDatosEmpresa[[#This Row],[Ingresos]]-TablaDatosEmpresa[[#This Row],[Coste_Vemta]]</f>
        <v>442.25565517241364</v>
      </c>
    </row>
    <row r="1397" spans="1:14" x14ac:dyDescent="0.3">
      <c r="A1397">
        <v>1397</v>
      </c>
      <c r="B1397" s="1">
        <v>44767</v>
      </c>
      <c r="C1397" t="s">
        <v>16</v>
      </c>
      <c r="D1397" t="s">
        <v>27</v>
      </c>
      <c r="E1397" t="s">
        <v>44</v>
      </c>
      <c r="F1397">
        <v>88</v>
      </c>
      <c r="G1397" s="3">
        <v>252.08</v>
      </c>
      <c r="H1397" s="3">
        <v>0</v>
      </c>
      <c r="I1397" t="s">
        <v>46</v>
      </c>
      <c r="J1397" t="s">
        <v>18</v>
      </c>
      <c r="K1397" s="3">
        <f>IF(TablaDatosEmpresa[[#This Row],[Tipo_Movimiento]] = "Venta", -TablaDatosEmpresa[[#This Row],[Cantidad]] * TablaDatosEmpresa[[#This Row],[Precio_Venta_Unitario]], 0)</f>
        <v>0</v>
      </c>
      <c r="L1397" s="3">
        <f>AVERAGEIF(TablaDatosEmpresa[Nombre_Producto],TablaDatosEmpresa[[#This Row],[Nombre_Producto]],TablaDatosEmpresa[Costo_Unitario])</f>
        <v>111.99406451612904</v>
      </c>
      <c r="M1397" s="3">
        <f>IF(TablaDatosEmpresa[[#This Row],[Tipo_Movimiento]] = "Venta", -TablaDatosEmpresa[[#This Row],[Cantidad]] * TablaDatosEmpresa[[#This Row],[CosteAdquisicionPromedio]], 0)</f>
        <v>0</v>
      </c>
      <c r="N1397" s="3">
        <f>TablaDatosEmpresa[[#This Row],[Ingresos]]-TablaDatosEmpresa[[#This Row],[Coste_Vemta]]</f>
        <v>0</v>
      </c>
    </row>
    <row r="1398" spans="1:14" x14ac:dyDescent="0.3">
      <c r="A1398">
        <v>1398</v>
      </c>
      <c r="B1398" s="1">
        <v>44767</v>
      </c>
      <c r="C1398" t="s">
        <v>24</v>
      </c>
      <c r="D1398" t="s">
        <v>11</v>
      </c>
      <c r="E1398" t="s">
        <v>12</v>
      </c>
      <c r="F1398">
        <v>136</v>
      </c>
      <c r="G1398" s="3">
        <v>64.78</v>
      </c>
      <c r="H1398" s="3">
        <v>0</v>
      </c>
      <c r="I1398" t="s">
        <v>24</v>
      </c>
      <c r="J1398" t="s">
        <v>26</v>
      </c>
      <c r="K1398" s="3">
        <f>IF(TablaDatosEmpresa[[#This Row],[Tipo_Movimiento]] = "Venta", -TablaDatosEmpresa[[#This Row],[Cantidad]] * TablaDatosEmpresa[[#This Row],[Precio_Venta_Unitario]], 0)</f>
        <v>0</v>
      </c>
      <c r="L1398" s="3">
        <f>AVERAGEIF(TablaDatosEmpresa[Nombre_Producto],TablaDatosEmpresa[[#This Row],[Nombre_Producto]],TablaDatosEmpresa[Costo_Unitario])</f>
        <v>28.701865793780652</v>
      </c>
      <c r="M1398" s="3">
        <f>IF(TablaDatosEmpresa[[#This Row],[Tipo_Movimiento]] = "Venta", -TablaDatosEmpresa[[#This Row],[Cantidad]] * TablaDatosEmpresa[[#This Row],[CosteAdquisicionPromedio]], 0)</f>
        <v>0</v>
      </c>
      <c r="N1398" s="3">
        <f>TablaDatosEmpresa[[#This Row],[Ingresos]]-TablaDatosEmpresa[[#This Row],[Coste_Vemta]]</f>
        <v>0</v>
      </c>
    </row>
    <row r="1399" spans="1:14" x14ac:dyDescent="0.3">
      <c r="A1399">
        <v>1399</v>
      </c>
      <c r="B1399" s="1">
        <v>44767</v>
      </c>
      <c r="C1399" t="s">
        <v>10</v>
      </c>
      <c r="D1399" t="s">
        <v>34</v>
      </c>
      <c r="E1399" t="s">
        <v>45</v>
      </c>
      <c r="F1399">
        <v>-20</v>
      </c>
      <c r="G1399" s="3">
        <v>0</v>
      </c>
      <c r="H1399" s="3">
        <v>351.32</v>
      </c>
      <c r="I1399" t="s">
        <v>10</v>
      </c>
      <c r="J1399" t="s">
        <v>23</v>
      </c>
      <c r="K1399" s="3">
        <f>IF(TablaDatosEmpresa[[#This Row],[Tipo_Movimiento]] = "Venta", -TablaDatosEmpresa[[#This Row],[Cantidad]] * TablaDatosEmpresa[[#This Row],[Precio_Venta_Unitario]], 0)</f>
        <v>7026.4</v>
      </c>
      <c r="L1399" s="3">
        <f>AVERAGEIF(TablaDatosEmpresa[Nombre_Producto],TablaDatosEmpresa[[#This Row],[Nombre_Producto]],TablaDatosEmpresa[Costo_Unitario])</f>
        <v>81.910562499999997</v>
      </c>
      <c r="M1399" s="3">
        <f>IF(TablaDatosEmpresa[[#This Row],[Tipo_Movimiento]] = "Venta", -TablaDatosEmpresa[[#This Row],[Cantidad]] * TablaDatosEmpresa[[#This Row],[CosteAdquisicionPromedio]], 0)</f>
        <v>1638.2112499999998</v>
      </c>
      <c r="N1399" s="3">
        <f>TablaDatosEmpresa[[#This Row],[Ingresos]]-TablaDatosEmpresa[[#This Row],[Coste_Vemta]]</f>
        <v>5388.1887499999993</v>
      </c>
    </row>
    <row r="1400" spans="1:14" x14ac:dyDescent="0.3">
      <c r="A1400">
        <v>1400</v>
      </c>
      <c r="B1400" s="1">
        <v>44767</v>
      </c>
      <c r="C1400" t="s">
        <v>10</v>
      </c>
      <c r="D1400" t="s">
        <v>14</v>
      </c>
      <c r="E1400" t="s">
        <v>41</v>
      </c>
      <c r="F1400">
        <v>-40</v>
      </c>
      <c r="G1400" s="3">
        <v>0</v>
      </c>
      <c r="H1400" s="3">
        <v>158.61000000000001</v>
      </c>
      <c r="I1400" t="s">
        <v>10</v>
      </c>
      <c r="J1400" t="s">
        <v>23</v>
      </c>
      <c r="K1400" s="3">
        <f>IF(TablaDatosEmpresa[[#This Row],[Tipo_Movimiento]] = "Venta", -TablaDatosEmpresa[[#This Row],[Cantidad]] * TablaDatosEmpresa[[#This Row],[Precio_Venta_Unitario]], 0)</f>
        <v>6344.4000000000005</v>
      </c>
      <c r="L1400" s="3">
        <f>AVERAGEIF(TablaDatosEmpresa[Nombre_Producto],TablaDatosEmpresa[[#This Row],[Nombre_Producto]],TablaDatosEmpresa[Costo_Unitario])</f>
        <v>38.917210440456756</v>
      </c>
      <c r="M1400" s="3">
        <f>IF(TablaDatosEmpresa[[#This Row],[Tipo_Movimiento]] = "Venta", -TablaDatosEmpresa[[#This Row],[Cantidad]] * TablaDatosEmpresa[[#This Row],[CosteAdquisicionPromedio]], 0)</f>
        <v>1556.6884176182703</v>
      </c>
      <c r="N1400" s="3">
        <f>TablaDatosEmpresa[[#This Row],[Ingresos]]-TablaDatosEmpresa[[#This Row],[Coste_Vemta]]</f>
        <v>4787.7115823817303</v>
      </c>
    </row>
    <row r="1401" spans="1:14" x14ac:dyDescent="0.3">
      <c r="A1401">
        <v>1401</v>
      </c>
      <c r="B1401" s="1">
        <v>44767</v>
      </c>
      <c r="C1401" t="s">
        <v>10</v>
      </c>
      <c r="D1401" t="s">
        <v>32</v>
      </c>
      <c r="E1401" t="s">
        <v>33</v>
      </c>
      <c r="F1401">
        <v>-5</v>
      </c>
      <c r="G1401" s="3">
        <v>0</v>
      </c>
      <c r="H1401" s="3">
        <v>221.8</v>
      </c>
      <c r="I1401" t="s">
        <v>10</v>
      </c>
      <c r="J1401" t="s">
        <v>35</v>
      </c>
      <c r="K1401" s="3">
        <f>IF(TablaDatosEmpresa[[#This Row],[Tipo_Movimiento]] = "Venta", -TablaDatosEmpresa[[#This Row],[Cantidad]] * TablaDatosEmpresa[[#This Row],[Precio_Venta_Unitario]], 0)</f>
        <v>1109</v>
      </c>
      <c r="L1401" s="3">
        <f>AVERAGEIF(TablaDatosEmpresa[Nombre_Producto],TablaDatosEmpresa[[#This Row],[Nombre_Producto]],TablaDatosEmpresa[Costo_Unitario])</f>
        <v>54.214840425531932</v>
      </c>
      <c r="M1401" s="3">
        <f>IF(TablaDatosEmpresa[[#This Row],[Tipo_Movimiento]] = "Venta", -TablaDatosEmpresa[[#This Row],[Cantidad]] * TablaDatosEmpresa[[#This Row],[CosteAdquisicionPromedio]], 0)</f>
        <v>271.07420212765965</v>
      </c>
      <c r="N1401" s="3">
        <f>TablaDatosEmpresa[[#This Row],[Ingresos]]-TablaDatosEmpresa[[#This Row],[Coste_Vemta]]</f>
        <v>837.92579787234035</v>
      </c>
    </row>
    <row r="1402" spans="1:14" x14ac:dyDescent="0.3">
      <c r="A1402">
        <v>1402</v>
      </c>
      <c r="B1402" s="1">
        <v>44767</v>
      </c>
      <c r="C1402" t="s">
        <v>10</v>
      </c>
      <c r="D1402" t="s">
        <v>17</v>
      </c>
      <c r="E1402" t="s">
        <v>42</v>
      </c>
      <c r="F1402">
        <v>-14</v>
      </c>
      <c r="G1402" s="3">
        <v>0</v>
      </c>
      <c r="H1402" s="3">
        <v>891.93</v>
      </c>
      <c r="I1402" t="s">
        <v>10</v>
      </c>
      <c r="J1402" t="s">
        <v>31</v>
      </c>
      <c r="K1402" s="3">
        <f>IF(TablaDatosEmpresa[[#This Row],[Tipo_Movimiento]] = "Venta", -TablaDatosEmpresa[[#This Row],[Cantidad]] * TablaDatosEmpresa[[#This Row],[Precio_Venta_Unitario]], 0)</f>
        <v>12487.019999999999</v>
      </c>
      <c r="L1402" s="3">
        <f>AVERAGEIF(TablaDatosEmpresa[Nombre_Producto],TablaDatosEmpresa[[#This Row],[Nombre_Producto]],TablaDatosEmpresa[Costo_Unitario])</f>
        <v>206.67616747181975</v>
      </c>
      <c r="M1402" s="3">
        <f>IF(TablaDatosEmpresa[[#This Row],[Tipo_Movimiento]] = "Venta", -TablaDatosEmpresa[[#This Row],[Cantidad]] * TablaDatosEmpresa[[#This Row],[CosteAdquisicionPromedio]], 0)</f>
        <v>2893.4663446054765</v>
      </c>
      <c r="N1402" s="3">
        <f>TablaDatosEmpresa[[#This Row],[Ingresos]]-TablaDatosEmpresa[[#This Row],[Coste_Vemta]]</f>
        <v>9593.5536553945221</v>
      </c>
    </row>
    <row r="1403" spans="1:14" x14ac:dyDescent="0.3">
      <c r="A1403">
        <v>1403</v>
      </c>
      <c r="B1403" s="1">
        <v>44767</v>
      </c>
      <c r="C1403" t="s">
        <v>16</v>
      </c>
      <c r="D1403" t="s">
        <v>27</v>
      </c>
      <c r="E1403" t="s">
        <v>44</v>
      </c>
      <c r="F1403">
        <v>61</v>
      </c>
      <c r="G1403" s="3">
        <v>254.95</v>
      </c>
      <c r="H1403" s="3">
        <v>0</v>
      </c>
      <c r="I1403" t="s">
        <v>46</v>
      </c>
      <c r="J1403" t="s">
        <v>18</v>
      </c>
      <c r="K1403" s="3">
        <f>IF(TablaDatosEmpresa[[#This Row],[Tipo_Movimiento]] = "Venta", -TablaDatosEmpresa[[#This Row],[Cantidad]] * TablaDatosEmpresa[[#This Row],[Precio_Venta_Unitario]], 0)</f>
        <v>0</v>
      </c>
      <c r="L1403" s="3">
        <f>AVERAGEIF(TablaDatosEmpresa[Nombre_Producto],TablaDatosEmpresa[[#This Row],[Nombre_Producto]],TablaDatosEmpresa[Costo_Unitario])</f>
        <v>111.99406451612904</v>
      </c>
      <c r="M1403" s="3">
        <f>IF(TablaDatosEmpresa[[#This Row],[Tipo_Movimiento]] = "Venta", -TablaDatosEmpresa[[#This Row],[Cantidad]] * TablaDatosEmpresa[[#This Row],[CosteAdquisicionPromedio]], 0)</f>
        <v>0</v>
      </c>
      <c r="N1403" s="3">
        <f>TablaDatosEmpresa[[#This Row],[Ingresos]]-TablaDatosEmpresa[[#This Row],[Coste_Vemta]]</f>
        <v>0</v>
      </c>
    </row>
    <row r="1404" spans="1:14" x14ac:dyDescent="0.3">
      <c r="A1404">
        <v>1404</v>
      </c>
      <c r="B1404" s="1">
        <v>44768</v>
      </c>
      <c r="C1404" t="s">
        <v>10</v>
      </c>
      <c r="D1404" t="s">
        <v>17</v>
      </c>
      <c r="E1404" t="s">
        <v>42</v>
      </c>
      <c r="F1404">
        <v>-36</v>
      </c>
      <c r="G1404" s="3">
        <v>0</v>
      </c>
      <c r="H1404" s="3">
        <v>897.69</v>
      </c>
      <c r="I1404" t="s">
        <v>10</v>
      </c>
      <c r="J1404" t="s">
        <v>13</v>
      </c>
      <c r="K1404" s="3">
        <f>IF(TablaDatosEmpresa[[#This Row],[Tipo_Movimiento]] = "Venta", -TablaDatosEmpresa[[#This Row],[Cantidad]] * TablaDatosEmpresa[[#This Row],[Precio_Venta_Unitario]], 0)</f>
        <v>32316.840000000004</v>
      </c>
      <c r="L1404" s="3">
        <f>AVERAGEIF(TablaDatosEmpresa[Nombre_Producto],TablaDatosEmpresa[[#This Row],[Nombre_Producto]],TablaDatosEmpresa[Costo_Unitario])</f>
        <v>206.67616747181975</v>
      </c>
      <c r="M1404" s="3">
        <f>IF(TablaDatosEmpresa[[#This Row],[Tipo_Movimiento]] = "Venta", -TablaDatosEmpresa[[#This Row],[Cantidad]] * TablaDatosEmpresa[[#This Row],[CosteAdquisicionPromedio]], 0)</f>
        <v>7440.3420289855112</v>
      </c>
      <c r="N1404" s="3">
        <f>TablaDatosEmpresa[[#This Row],[Ingresos]]-TablaDatosEmpresa[[#This Row],[Coste_Vemta]]</f>
        <v>24876.497971014491</v>
      </c>
    </row>
    <row r="1405" spans="1:14" x14ac:dyDescent="0.3">
      <c r="A1405">
        <v>1405</v>
      </c>
      <c r="B1405" s="1">
        <v>44768</v>
      </c>
      <c r="C1405" t="s">
        <v>10</v>
      </c>
      <c r="D1405" t="s">
        <v>14</v>
      </c>
      <c r="E1405" t="s">
        <v>41</v>
      </c>
      <c r="F1405">
        <v>-43</v>
      </c>
      <c r="G1405" s="3">
        <v>0</v>
      </c>
      <c r="H1405" s="3">
        <v>160.41999999999999</v>
      </c>
      <c r="I1405" t="s">
        <v>10</v>
      </c>
      <c r="J1405" t="s">
        <v>23</v>
      </c>
      <c r="K1405" s="3">
        <f>IF(TablaDatosEmpresa[[#This Row],[Tipo_Movimiento]] = "Venta", -TablaDatosEmpresa[[#This Row],[Cantidad]] * TablaDatosEmpresa[[#This Row],[Precio_Venta_Unitario]], 0)</f>
        <v>6898.0599999999995</v>
      </c>
      <c r="L1405" s="3">
        <f>AVERAGEIF(TablaDatosEmpresa[Nombre_Producto],TablaDatosEmpresa[[#This Row],[Nombre_Producto]],TablaDatosEmpresa[Costo_Unitario])</f>
        <v>38.917210440456756</v>
      </c>
      <c r="M1405" s="3">
        <f>IF(TablaDatosEmpresa[[#This Row],[Tipo_Movimiento]] = "Venta", -TablaDatosEmpresa[[#This Row],[Cantidad]] * TablaDatosEmpresa[[#This Row],[CosteAdquisicionPromedio]], 0)</f>
        <v>1673.4400489396405</v>
      </c>
      <c r="N1405" s="3">
        <f>TablaDatosEmpresa[[#This Row],[Ingresos]]-TablaDatosEmpresa[[#This Row],[Coste_Vemta]]</f>
        <v>5224.6199510603592</v>
      </c>
    </row>
    <row r="1406" spans="1:14" x14ac:dyDescent="0.3">
      <c r="A1406">
        <v>1406</v>
      </c>
      <c r="B1406" s="1">
        <v>44768</v>
      </c>
      <c r="C1406" t="s">
        <v>10</v>
      </c>
      <c r="D1406" t="s">
        <v>34</v>
      </c>
      <c r="E1406" t="s">
        <v>45</v>
      </c>
      <c r="F1406">
        <v>-35</v>
      </c>
      <c r="G1406" s="3">
        <v>0</v>
      </c>
      <c r="H1406" s="3">
        <v>349.57</v>
      </c>
      <c r="I1406" t="s">
        <v>10</v>
      </c>
      <c r="J1406" t="s">
        <v>15</v>
      </c>
      <c r="K1406" s="3">
        <f>IF(TablaDatosEmpresa[[#This Row],[Tipo_Movimiento]] = "Venta", -TablaDatosEmpresa[[#This Row],[Cantidad]] * TablaDatosEmpresa[[#This Row],[Precio_Venta_Unitario]], 0)</f>
        <v>12234.949999999999</v>
      </c>
      <c r="L1406" s="3">
        <f>AVERAGEIF(TablaDatosEmpresa[Nombre_Producto],TablaDatosEmpresa[[#This Row],[Nombre_Producto]],TablaDatosEmpresa[Costo_Unitario])</f>
        <v>81.910562499999997</v>
      </c>
      <c r="M1406" s="3">
        <f>IF(TablaDatosEmpresa[[#This Row],[Tipo_Movimiento]] = "Venta", -TablaDatosEmpresa[[#This Row],[Cantidad]] * TablaDatosEmpresa[[#This Row],[CosteAdquisicionPromedio]], 0)</f>
        <v>2866.8696875000001</v>
      </c>
      <c r="N1406" s="3">
        <f>TablaDatosEmpresa[[#This Row],[Ingresos]]-TablaDatosEmpresa[[#This Row],[Coste_Vemta]]</f>
        <v>9368.0803124999984</v>
      </c>
    </row>
    <row r="1407" spans="1:14" x14ac:dyDescent="0.3">
      <c r="A1407">
        <v>1407</v>
      </c>
      <c r="B1407" s="1">
        <v>44768</v>
      </c>
      <c r="C1407" t="s">
        <v>10</v>
      </c>
      <c r="D1407" t="s">
        <v>27</v>
      </c>
      <c r="E1407" t="s">
        <v>44</v>
      </c>
      <c r="F1407">
        <v>-46</v>
      </c>
      <c r="G1407" s="3">
        <v>0</v>
      </c>
      <c r="H1407" s="3">
        <v>500.23</v>
      </c>
      <c r="I1407" t="s">
        <v>10</v>
      </c>
      <c r="J1407" t="s">
        <v>13</v>
      </c>
      <c r="K1407" s="3">
        <f>IF(TablaDatosEmpresa[[#This Row],[Tipo_Movimiento]] = "Venta", -TablaDatosEmpresa[[#This Row],[Cantidad]] * TablaDatosEmpresa[[#This Row],[Precio_Venta_Unitario]], 0)</f>
        <v>23010.58</v>
      </c>
      <c r="L1407" s="3">
        <f>AVERAGEIF(TablaDatosEmpresa[Nombre_Producto],TablaDatosEmpresa[[#This Row],[Nombre_Producto]],TablaDatosEmpresa[Costo_Unitario])</f>
        <v>111.99406451612904</v>
      </c>
      <c r="M1407" s="3">
        <f>IF(TablaDatosEmpresa[[#This Row],[Tipo_Movimiento]] = "Venta", -TablaDatosEmpresa[[#This Row],[Cantidad]] * TablaDatosEmpresa[[#This Row],[CosteAdquisicionPromedio]], 0)</f>
        <v>5151.7269677419363</v>
      </c>
      <c r="N1407" s="3">
        <f>TablaDatosEmpresa[[#This Row],[Ingresos]]-TablaDatosEmpresa[[#This Row],[Coste_Vemta]]</f>
        <v>17858.853032258066</v>
      </c>
    </row>
    <row r="1408" spans="1:14" x14ac:dyDescent="0.3">
      <c r="A1408">
        <v>1408</v>
      </c>
      <c r="B1408" s="1">
        <v>44768</v>
      </c>
      <c r="C1408" t="s">
        <v>24</v>
      </c>
      <c r="D1408" t="s">
        <v>32</v>
      </c>
      <c r="E1408" t="s">
        <v>33</v>
      </c>
      <c r="F1408">
        <v>287</v>
      </c>
      <c r="G1408" s="3">
        <v>120</v>
      </c>
      <c r="H1408" s="3">
        <v>0</v>
      </c>
      <c r="I1408" t="s">
        <v>24</v>
      </c>
      <c r="J1408" t="s">
        <v>36</v>
      </c>
      <c r="K1408" s="3">
        <f>IF(TablaDatosEmpresa[[#This Row],[Tipo_Movimiento]] = "Venta", -TablaDatosEmpresa[[#This Row],[Cantidad]] * TablaDatosEmpresa[[#This Row],[Precio_Venta_Unitario]], 0)</f>
        <v>0</v>
      </c>
      <c r="L1408" s="3">
        <f>AVERAGEIF(TablaDatosEmpresa[Nombre_Producto],TablaDatosEmpresa[[#This Row],[Nombre_Producto]],TablaDatosEmpresa[Costo_Unitario])</f>
        <v>54.214840425531932</v>
      </c>
      <c r="M1408" s="3">
        <f>IF(TablaDatosEmpresa[[#This Row],[Tipo_Movimiento]] = "Venta", -TablaDatosEmpresa[[#This Row],[Cantidad]] * TablaDatosEmpresa[[#This Row],[CosteAdquisicionPromedio]], 0)</f>
        <v>0</v>
      </c>
      <c r="N1408" s="3">
        <f>TablaDatosEmpresa[[#This Row],[Ingresos]]-TablaDatosEmpresa[[#This Row],[Coste_Vemta]]</f>
        <v>0</v>
      </c>
    </row>
    <row r="1409" spans="1:14" x14ac:dyDescent="0.3">
      <c r="A1409">
        <v>1409</v>
      </c>
      <c r="B1409" s="1">
        <v>44768</v>
      </c>
      <c r="C1409" t="s">
        <v>24</v>
      </c>
      <c r="D1409" t="s">
        <v>29</v>
      </c>
      <c r="E1409" t="s">
        <v>30</v>
      </c>
      <c r="F1409">
        <v>243</v>
      </c>
      <c r="G1409" s="3">
        <v>35.82</v>
      </c>
      <c r="H1409" s="3">
        <v>0</v>
      </c>
      <c r="I1409" t="s">
        <v>24</v>
      </c>
      <c r="J1409" t="s">
        <v>36</v>
      </c>
      <c r="K1409" s="3">
        <f>IF(TablaDatosEmpresa[[#This Row],[Tipo_Movimiento]] = "Venta", -TablaDatosEmpresa[[#This Row],[Cantidad]] * TablaDatosEmpresa[[#This Row],[Precio_Venta_Unitario]], 0)</f>
        <v>0</v>
      </c>
      <c r="L1409" s="3">
        <f>AVERAGEIF(TablaDatosEmpresa[Nombre_Producto],TablaDatosEmpresa[[#This Row],[Nombre_Producto]],TablaDatosEmpresa[Costo_Unitario])</f>
        <v>15.49574137931034</v>
      </c>
      <c r="M1409" s="3">
        <f>IF(TablaDatosEmpresa[[#This Row],[Tipo_Movimiento]] = "Venta", -TablaDatosEmpresa[[#This Row],[Cantidad]] * TablaDatosEmpresa[[#This Row],[CosteAdquisicionPromedio]], 0)</f>
        <v>0</v>
      </c>
      <c r="N1409" s="3">
        <f>TablaDatosEmpresa[[#This Row],[Ingresos]]-TablaDatosEmpresa[[#This Row],[Coste_Vemta]]</f>
        <v>0</v>
      </c>
    </row>
    <row r="1410" spans="1:14" x14ac:dyDescent="0.3">
      <c r="A1410">
        <v>1410</v>
      </c>
      <c r="B1410" s="1">
        <v>44768</v>
      </c>
      <c r="C1410" t="s">
        <v>24</v>
      </c>
      <c r="D1410" t="s">
        <v>32</v>
      </c>
      <c r="E1410" t="s">
        <v>33</v>
      </c>
      <c r="F1410">
        <v>80</v>
      </c>
      <c r="G1410" s="3">
        <v>119.62</v>
      </c>
      <c r="H1410" s="3">
        <v>0</v>
      </c>
      <c r="I1410" t="s">
        <v>24</v>
      </c>
      <c r="J1410" t="s">
        <v>36</v>
      </c>
      <c r="K1410" s="3">
        <f>IF(TablaDatosEmpresa[[#This Row],[Tipo_Movimiento]] = "Venta", -TablaDatosEmpresa[[#This Row],[Cantidad]] * TablaDatosEmpresa[[#This Row],[Precio_Venta_Unitario]], 0)</f>
        <v>0</v>
      </c>
      <c r="L1410" s="3">
        <f>AVERAGEIF(TablaDatosEmpresa[Nombre_Producto],TablaDatosEmpresa[[#This Row],[Nombre_Producto]],TablaDatosEmpresa[Costo_Unitario])</f>
        <v>54.214840425531932</v>
      </c>
      <c r="M1410" s="3">
        <f>IF(TablaDatosEmpresa[[#This Row],[Tipo_Movimiento]] = "Venta", -TablaDatosEmpresa[[#This Row],[Cantidad]] * TablaDatosEmpresa[[#This Row],[CosteAdquisicionPromedio]], 0)</f>
        <v>0</v>
      </c>
      <c r="N1410" s="3">
        <f>TablaDatosEmpresa[[#This Row],[Ingresos]]-TablaDatosEmpresa[[#This Row],[Coste_Vemta]]</f>
        <v>0</v>
      </c>
    </row>
    <row r="1411" spans="1:14" x14ac:dyDescent="0.3">
      <c r="A1411">
        <v>1411</v>
      </c>
      <c r="B1411" s="1">
        <v>44769</v>
      </c>
      <c r="C1411" t="s">
        <v>24</v>
      </c>
      <c r="D1411" t="s">
        <v>11</v>
      </c>
      <c r="E1411" t="s">
        <v>12</v>
      </c>
      <c r="F1411">
        <v>118</v>
      </c>
      <c r="G1411" s="3">
        <v>65.849999999999994</v>
      </c>
      <c r="H1411" s="3">
        <v>0</v>
      </c>
      <c r="I1411" t="s">
        <v>24</v>
      </c>
      <c r="J1411" t="s">
        <v>36</v>
      </c>
      <c r="K1411" s="3">
        <f>IF(TablaDatosEmpresa[[#This Row],[Tipo_Movimiento]] = "Venta", -TablaDatosEmpresa[[#This Row],[Cantidad]] * TablaDatosEmpresa[[#This Row],[Precio_Venta_Unitario]], 0)</f>
        <v>0</v>
      </c>
      <c r="L1411" s="3">
        <f>AVERAGEIF(TablaDatosEmpresa[Nombre_Producto],TablaDatosEmpresa[[#This Row],[Nombre_Producto]],TablaDatosEmpresa[Costo_Unitario])</f>
        <v>28.701865793780652</v>
      </c>
      <c r="M1411" s="3">
        <f>IF(TablaDatosEmpresa[[#This Row],[Tipo_Movimiento]] = "Venta", -TablaDatosEmpresa[[#This Row],[Cantidad]] * TablaDatosEmpresa[[#This Row],[CosteAdquisicionPromedio]], 0)</f>
        <v>0</v>
      </c>
      <c r="N1411" s="3">
        <f>TablaDatosEmpresa[[#This Row],[Ingresos]]-TablaDatosEmpresa[[#This Row],[Coste_Vemta]]</f>
        <v>0</v>
      </c>
    </row>
    <row r="1412" spans="1:14" x14ac:dyDescent="0.3">
      <c r="A1412">
        <v>1412</v>
      </c>
      <c r="B1412" s="1">
        <v>44769</v>
      </c>
      <c r="C1412" t="s">
        <v>10</v>
      </c>
      <c r="D1412" t="s">
        <v>25</v>
      </c>
      <c r="E1412" t="s">
        <v>43</v>
      </c>
      <c r="F1412">
        <v>-17</v>
      </c>
      <c r="G1412" s="3">
        <v>0</v>
      </c>
      <c r="H1412" s="3">
        <v>95.82</v>
      </c>
      <c r="I1412" t="s">
        <v>10</v>
      </c>
      <c r="J1412" t="s">
        <v>15</v>
      </c>
      <c r="K1412" s="3">
        <f>IF(TablaDatosEmpresa[[#This Row],[Tipo_Movimiento]] = "Venta", -TablaDatosEmpresa[[#This Row],[Cantidad]] * TablaDatosEmpresa[[#This Row],[Precio_Venta_Unitario]], 0)</f>
        <v>1628.9399999999998</v>
      </c>
      <c r="L1412" s="3">
        <f>AVERAGEIF(TablaDatosEmpresa[Nombre_Producto],TablaDatosEmpresa[[#This Row],[Nombre_Producto]],TablaDatosEmpresa[Costo_Unitario])</f>
        <v>18.458651685393257</v>
      </c>
      <c r="M1412" s="3">
        <f>IF(TablaDatosEmpresa[[#This Row],[Tipo_Movimiento]] = "Venta", -TablaDatosEmpresa[[#This Row],[Cantidad]] * TablaDatosEmpresa[[#This Row],[CosteAdquisicionPromedio]], 0)</f>
        <v>313.79707865168535</v>
      </c>
      <c r="N1412" s="3">
        <f>TablaDatosEmpresa[[#This Row],[Ingresos]]-TablaDatosEmpresa[[#This Row],[Coste_Vemta]]</f>
        <v>1315.1429213483145</v>
      </c>
    </row>
    <row r="1413" spans="1:14" x14ac:dyDescent="0.3">
      <c r="A1413">
        <v>1413</v>
      </c>
      <c r="B1413" s="1">
        <v>44769</v>
      </c>
      <c r="C1413" t="s">
        <v>24</v>
      </c>
      <c r="D1413" t="s">
        <v>25</v>
      </c>
      <c r="E1413" t="s">
        <v>43</v>
      </c>
      <c r="F1413">
        <v>288</v>
      </c>
      <c r="G1413" s="3">
        <v>44.69</v>
      </c>
      <c r="H1413" s="3">
        <v>0</v>
      </c>
      <c r="I1413" t="s">
        <v>24</v>
      </c>
      <c r="J1413" t="s">
        <v>28</v>
      </c>
      <c r="K1413" s="3">
        <f>IF(TablaDatosEmpresa[[#This Row],[Tipo_Movimiento]] = "Venta", -TablaDatosEmpresa[[#This Row],[Cantidad]] * TablaDatosEmpresa[[#This Row],[Precio_Venta_Unitario]], 0)</f>
        <v>0</v>
      </c>
      <c r="L1413" s="3">
        <f>AVERAGEIF(TablaDatosEmpresa[Nombre_Producto],TablaDatosEmpresa[[#This Row],[Nombre_Producto]],TablaDatosEmpresa[Costo_Unitario])</f>
        <v>18.458651685393257</v>
      </c>
      <c r="M1413" s="3">
        <f>IF(TablaDatosEmpresa[[#This Row],[Tipo_Movimiento]] = "Venta", -TablaDatosEmpresa[[#This Row],[Cantidad]] * TablaDatosEmpresa[[#This Row],[CosteAdquisicionPromedio]], 0)</f>
        <v>0</v>
      </c>
      <c r="N1413" s="3">
        <f>TablaDatosEmpresa[[#This Row],[Ingresos]]-TablaDatosEmpresa[[#This Row],[Coste_Vemta]]</f>
        <v>0</v>
      </c>
    </row>
    <row r="1414" spans="1:14" x14ac:dyDescent="0.3">
      <c r="A1414">
        <v>1414</v>
      </c>
      <c r="B1414" s="1">
        <v>44769</v>
      </c>
      <c r="C1414" t="s">
        <v>16</v>
      </c>
      <c r="D1414" t="s">
        <v>19</v>
      </c>
      <c r="E1414" t="s">
        <v>20</v>
      </c>
      <c r="F1414">
        <v>80</v>
      </c>
      <c r="G1414" s="3">
        <v>151.55000000000001</v>
      </c>
      <c r="H1414" s="3">
        <v>0</v>
      </c>
      <c r="I1414" t="s">
        <v>46</v>
      </c>
      <c r="J1414" t="s">
        <v>18</v>
      </c>
      <c r="K1414" s="3">
        <f>IF(TablaDatosEmpresa[[#This Row],[Tipo_Movimiento]] = "Venta", -TablaDatosEmpresa[[#This Row],[Cantidad]] * TablaDatosEmpresa[[#This Row],[Precio_Venta_Unitario]], 0)</f>
        <v>0</v>
      </c>
      <c r="L1414" s="3">
        <f>AVERAGEIF(TablaDatosEmpresa[Nombre_Producto],TablaDatosEmpresa[[#This Row],[Nombre_Producto]],TablaDatosEmpresa[Costo_Unitario])</f>
        <v>66.956770642201846</v>
      </c>
      <c r="M1414" s="3">
        <f>IF(TablaDatosEmpresa[[#This Row],[Tipo_Movimiento]] = "Venta", -TablaDatosEmpresa[[#This Row],[Cantidad]] * TablaDatosEmpresa[[#This Row],[CosteAdquisicionPromedio]], 0)</f>
        <v>0</v>
      </c>
      <c r="N1414" s="3">
        <f>TablaDatosEmpresa[[#This Row],[Ingresos]]-TablaDatosEmpresa[[#This Row],[Coste_Vemta]]</f>
        <v>0</v>
      </c>
    </row>
    <row r="1415" spans="1:14" x14ac:dyDescent="0.3">
      <c r="A1415">
        <v>1415</v>
      </c>
      <c r="B1415" s="1">
        <v>44769</v>
      </c>
      <c r="C1415" t="s">
        <v>10</v>
      </c>
      <c r="D1415" t="s">
        <v>14</v>
      </c>
      <c r="E1415" t="s">
        <v>41</v>
      </c>
      <c r="F1415">
        <v>-19</v>
      </c>
      <c r="G1415" s="3">
        <v>0</v>
      </c>
      <c r="H1415" s="3">
        <v>159.66999999999999</v>
      </c>
      <c r="I1415" t="s">
        <v>10</v>
      </c>
      <c r="J1415" t="s">
        <v>15</v>
      </c>
      <c r="K1415" s="3">
        <f>IF(TablaDatosEmpresa[[#This Row],[Tipo_Movimiento]] = "Venta", -TablaDatosEmpresa[[#This Row],[Cantidad]] * TablaDatosEmpresa[[#This Row],[Precio_Venta_Unitario]], 0)</f>
        <v>3033.7299999999996</v>
      </c>
      <c r="L1415" s="3">
        <f>AVERAGEIF(TablaDatosEmpresa[Nombre_Producto],TablaDatosEmpresa[[#This Row],[Nombre_Producto]],TablaDatosEmpresa[Costo_Unitario])</f>
        <v>38.917210440456756</v>
      </c>
      <c r="M1415" s="3">
        <f>IF(TablaDatosEmpresa[[#This Row],[Tipo_Movimiento]] = "Venta", -TablaDatosEmpresa[[#This Row],[Cantidad]] * TablaDatosEmpresa[[#This Row],[CosteAdquisicionPromedio]], 0)</f>
        <v>739.42699836867837</v>
      </c>
      <c r="N1415" s="3">
        <f>TablaDatosEmpresa[[#This Row],[Ingresos]]-TablaDatosEmpresa[[#This Row],[Coste_Vemta]]</f>
        <v>2294.3030016313214</v>
      </c>
    </row>
    <row r="1416" spans="1:14" x14ac:dyDescent="0.3">
      <c r="A1416">
        <v>1416</v>
      </c>
      <c r="B1416" s="1">
        <v>44769</v>
      </c>
      <c r="C1416" t="s">
        <v>16</v>
      </c>
      <c r="D1416" t="s">
        <v>19</v>
      </c>
      <c r="E1416" t="s">
        <v>20</v>
      </c>
      <c r="F1416">
        <v>23</v>
      </c>
      <c r="G1416" s="3">
        <v>150.22999999999999</v>
      </c>
      <c r="H1416" s="3">
        <v>0</v>
      </c>
      <c r="I1416" t="s">
        <v>46</v>
      </c>
      <c r="J1416" t="s">
        <v>18</v>
      </c>
      <c r="K1416" s="3">
        <f>IF(TablaDatosEmpresa[[#This Row],[Tipo_Movimiento]] = "Venta", -TablaDatosEmpresa[[#This Row],[Cantidad]] * TablaDatosEmpresa[[#This Row],[Precio_Venta_Unitario]], 0)</f>
        <v>0</v>
      </c>
      <c r="L1416" s="3">
        <f>AVERAGEIF(TablaDatosEmpresa[Nombre_Producto],TablaDatosEmpresa[[#This Row],[Nombre_Producto]],TablaDatosEmpresa[Costo_Unitario])</f>
        <v>66.956770642201846</v>
      </c>
      <c r="M1416" s="3">
        <f>IF(TablaDatosEmpresa[[#This Row],[Tipo_Movimiento]] = "Venta", -TablaDatosEmpresa[[#This Row],[Cantidad]] * TablaDatosEmpresa[[#This Row],[CosteAdquisicionPromedio]], 0)</f>
        <v>0</v>
      </c>
      <c r="N1416" s="3">
        <f>TablaDatosEmpresa[[#This Row],[Ingresos]]-TablaDatosEmpresa[[#This Row],[Coste_Vemta]]</f>
        <v>0</v>
      </c>
    </row>
    <row r="1417" spans="1:14" x14ac:dyDescent="0.3">
      <c r="A1417">
        <v>1417</v>
      </c>
      <c r="B1417" s="1">
        <v>44769</v>
      </c>
      <c r="C1417" t="s">
        <v>10</v>
      </c>
      <c r="D1417" t="s">
        <v>29</v>
      </c>
      <c r="E1417" t="s">
        <v>30</v>
      </c>
      <c r="F1417">
        <v>-26</v>
      </c>
      <c r="G1417" s="3">
        <v>0</v>
      </c>
      <c r="H1417" s="3">
        <v>79.47</v>
      </c>
      <c r="I1417" t="s">
        <v>10</v>
      </c>
      <c r="J1417" t="s">
        <v>35</v>
      </c>
      <c r="K1417" s="3">
        <f>IF(TablaDatosEmpresa[[#This Row],[Tipo_Movimiento]] = "Venta", -TablaDatosEmpresa[[#This Row],[Cantidad]] * TablaDatosEmpresa[[#This Row],[Precio_Venta_Unitario]], 0)</f>
        <v>2066.2199999999998</v>
      </c>
      <c r="L1417" s="3">
        <f>AVERAGEIF(TablaDatosEmpresa[Nombre_Producto],TablaDatosEmpresa[[#This Row],[Nombre_Producto]],TablaDatosEmpresa[Costo_Unitario])</f>
        <v>15.49574137931034</v>
      </c>
      <c r="M1417" s="3">
        <f>IF(TablaDatosEmpresa[[#This Row],[Tipo_Movimiento]] = "Venta", -TablaDatosEmpresa[[#This Row],[Cantidad]] * TablaDatosEmpresa[[#This Row],[CosteAdquisicionPromedio]], 0)</f>
        <v>402.88927586206887</v>
      </c>
      <c r="N1417" s="3">
        <f>TablaDatosEmpresa[[#This Row],[Ingresos]]-TablaDatosEmpresa[[#This Row],[Coste_Vemta]]</f>
        <v>1663.3307241379309</v>
      </c>
    </row>
    <row r="1418" spans="1:14" x14ac:dyDescent="0.3">
      <c r="A1418">
        <v>1418</v>
      </c>
      <c r="B1418" s="1">
        <v>44770</v>
      </c>
      <c r="C1418" t="s">
        <v>10</v>
      </c>
      <c r="D1418" t="s">
        <v>32</v>
      </c>
      <c r="E1418" t="s">
        <v>33</v>
      </c>
      <c r="F1418">
        <v>-30</v>
      </c>
      <c r="G1418" s="3">
        <v>0</v>
      </c>
      <c r="H1418" s="3">
        <v>219.86</v>
      </c>
      <c r="I1418" t="s">
        <v>10</v>
      </c>
      <c r="J1418" t="s">
        <v>15</v>
      </c>
      <c r="K1418" s="3">
        <f>IF(TablaDatosEmpresa[[#This Row],[Tipo_Movimiento]] = "Venta", -TablaDatosEmpresa[[#This Row],[Cantidad]] * TablaDatosEmpresa[[#This Row],[Precio_Venta_Unitario]], 0)</f>
        <v>6595.8</v>
      </c>
      <c r="L1418" s="3">
        <f>AVERAGEIF(TablaDatosEmpresa[Nombre_Producto],TablaDatosEmpresa[[#This Row],[Nombre_Producto]],TablaDatosEmpresa[Costo_Unitario])</f>
        <v>54.214840425531932</v>
      </c>
      <c r="M1418" s="3">
        <f>IF(TablaDatosEmpresa[[#This Row],[Tipo_Movimiento]] = "Venta", -TablaDatosEmpresa[[#This Row],[Cantidad]] * TablaDatosEmpresa[[#This Row],[CosteAdquisicionPromedio]], 0)</f>
        <v>1626.4452127659579</v>
      </c>
      <c r="N1418" s="3">
        <f>TablaDatosEmpresa[[#This Row],[Ingresos]]-TablaDatosEmpresa[[#This Row],[Coste_Vemta]]</f>
        <v>4969.3547872340423</v>
      </c>
    </row>
    <row r="1419" spans="1:14" x14ac:dyDescent="0.3">
      <c r="A1419">
        <v>1419</v>
      </c>
      <c r="B1419" s="1">
        <v>44770</v>
      </c>
      <c r="C1419" t="s">
        <v>24</v>
      </c>
      <c r="D1419" t="s">
        <v>21</v>
      </c>
      <c r="E1419" t="s">
        <v>22</v>
      </c>
      <c r="F1419">
        <v>216</v>
      </c>
      <c r="G1419" s="3">
        <v>24.61</v>
      </c>
      <c r="H1419" s="3">
        <v>0</v>
      </c>
      <c r="I1419" t="s">
        <v>24</v>
      </c>
      <c r="J1419" t="s">
        <v>36</v>
      </c>
      <c r="K1419" s="3">
        <f>IF(TablaDatosEmpresa[[#This Row],[Tipo_Movimiento]] = "Venta", -TablaDatosEmpresa[[#This Row],[Cantidad]] * TablaDatosEmpresa[[#This Row],[Precio_Venta_Unitario]], 0)</f>
        <v>0</v>
      </c>
      <c r="L1419" s="3">
        <f>AVERAGEIF(TablaDatosEmpresa[Nombre_Producto],TablaDatosEmpresa[[#This Row],[Nombre_Producto]],TablaDatosEmpresa[Costo_Unitario])</f>
        <v>10.520482758620702</v>
      </c>
      <c r="M1419" s="3">
        <f>IF(TablaDatosEmpresa[[#This Row],[Tipo_Movimiento]] = "Venta", -TablaDatosEmpresa[[#This Row],[Cantidad]] * TablaDatosEmpresa[[#This Row],[CosteAdquisicionPromedio]], 0)</f>
        <v>0</v>
      </c>
      <c r="N1419" s="3">
        <f>TablaDatosEmpresa[[#This Row],[Ingresos]]-TablaDatosEmpresa[[#This Row],[Coste_Vemta]]</f>
        <v>0</v>
      </c>
    </row>
    <row r="1420" spans="1:14" x14ac:dyDescent="0.3">
      <c r="A1420">
        <v>1420</v>
      </c>
      <c r="B1420" s="1">
        <v>44770</v>
      </c>
      <c r="C1420" t="s">
        <v>24</v>
      </c>
      <c r="D1420" t="s">
        <v>25</v>
      </c>
      <c r="E1420" t="s">
        <v>43</v>
      </c>
      <c r="F1420">
        <v>78</v>
      </c>
      <c r="G1420" s="3">
        <v>45.45</v>
      </c>
      <c r="H1420" s="3">
        <v>0</v>
      </c>
      <c r="I1420" t="s">
        <v>24</v>
      </c>
      <c r="J1420" t="s">
        <v>37</v>
      </c>
      <c r="K1420" s="3">
        <f>IF(TablaDatosEmpresa[[#This Row],[Tipo_Movimiento]] = "Venta", -TablaDatosEmpresa[[#This Row],[Cantidad]] * TablaDatosEmpresa[[#This Row],[Precio_Venta_Unitario]], 0)</f>
        <v>0</v>
      </c>
      <c r="L1420" s="3">
        <f>AVERAGEIF(TablaDatosEmpresa[Nombre_Producto],TablaDatosEmpresa[[#This Row],[Nombre_Producto]],TablaDatosEmpresa[Costo_Unitario])</f>
        <v>18.458651685393257</v>
      </c>
      <c r="M1420" s="3">
        <f>IF(TablaDatosEmpresa[[#This Row],[Tipo_Movimiento]] = "Venta", -TablaDatosEmpresa[[#This Row],[Cantidad]] * TablaDatosEmpresa[[#This Row],[CosteAdquisicionPromedio]], 0)</f>
        <v>0</v>
      </c>
      <c r="N1420" s="3">
        <f>TablaDatosEmpresa[[#This Row],[Ingresos]]-TablaDatosEmpresa[[#This Row],[Coste_Vemta]]</f>
        <v>0</v>
      </c>
    </row>
    <row r="1421" spans="1:14" x14ac:dyDescent="0.3">
      <c r="A1421">
        <v>1421</v>
      </c>
      <c r="B1421" s="1">
        <v>44770</v>
      </c>
      <c r="C1421" t="s">
        <v>16</v>
      </c>
      <c r="D1421" t="s">
        <v>17</v>
      </c>
      <c r="E1421" t="s">
        <v>42</v>
      </c>
      <c r="F1421">
        <v>70</v>
      </c>
      <c r="G1421" s="3">
        <v>446.76</v>
      </c>
      <c r="H1421" s="3">
        <v>0</v>
      </c>
      <c r="I1421" t="s">
        <v>46</v>
      </c>
      <c r="J1421" t="s">
        <v>18</v>
      </c>
      <c r="K1421" s="3">
        <f>IF(TablaDatosEmpresa[[#This Row],[Tipo_Movimiento]] = "Venta", -TablaDatosEmpresa[[#This Row],[Cantidad]] * TablaDatosEmpresa[[#This Row],[Precio_Venta_Unitario]], 0)</f>
        <v>0</v>
      </c>
      <c r="L1421" s="3">
        <f>AVERAGEIF(TablaDatosEmpresa[Nombre_Producto],TablaDatosEmpresa[[#This Row],[Nombre_Producto]],TablaDatosEmpresa[Costo_Unitario])</f>
        <v>206.67616747181975</v>
      </c>
      <c r="M1421" s="3">
        <f>IF(TablaDatosEmpresa[[#This Row],[Tipo_Movimiento]] = "Venta", -TablaDatosEmpresa[[#This Row],[Cantidad]] * TablaDatosEmpresa[[#This Row],[CosteAdquisicionPromedio]], 0)</f>
        <v>0</v>
      </c>
      <c r="N1421" s="3">
        <f>TablaDatosEmpresa[[#This Row],[Ingresos]]-TablaDatosEmpresa[[#This Row],[Coste_Vemta]]</f>
        <v>0</v>
      </c>
    </row>
    <row r="1422" spans="1:14" x14ac:dyDescent="0.3">
      <c r="A1422">
        <v>1422</v>
      </c>
      <c r="B1422" s="1">
        <v>44770</v>
      </c>
      <c r="C1422" t="s">
        <v>10</v>
      </c>
      <c r="D1422" t="s">
        <v>34</v>
      </c>
      <c r="E1422" t="s">
        <v>45</v>
      </c>
      <c r="F1422">
        <v>-38</v>
      </c>
      <c r="G1422" s="3">
        <v>0</v>
      </c>
      <c r="H1422" s="3">
        <v>351.98</v>
      </c>
      <c r="I1422" t="s">
        <v>10</v>
      </c>
      <c r="J1422" t="s">
        <v>13</v>
      </c>
      <c r="K1422" s="3">
        <f>IF(TablaDatosEmpresa[[#This Row],[Tipo_Movimiento]] = "Venta", -TablaDatosEmpresa[[#This Row],[Cantidad]] * TablaDatosEmpresa[[#This Row],[Precio_Venta_Unitario]], 0)</f>
        <v>13375.240000000002</v>
      </c>
      <c r="L1422" s="3">
        <f>AVERAGEIF(TablaDatosEmpresa[Nombre_Producto],TablaDatosEmpresa[[#This Row],[Nombre_Producto]],TablaDatosEmpresa[Costo_Unitario])</f>
        <v>81.910562499999997</v>
      </c>
      <c r="M1422" s="3">
        <f>IF(TablaDatosEmpresa[[#This Row],[Tipo_Movimiento]] = "Venta", -TablaDatosEmpresa[[#This Row],[Cantidad]] * TablaDatosEmpresa[[#This Row],[CosteAdquisicionPromedio]], 0)</f>
        <v>3112.6013749999997</v>
      </c>
      <c r="N1422" s="3">
        <f>TablaDatosEmpresa[[#This Row],[Ingresos]]-TablaDatosEmpresa[[#This Row],[Coste_Vemta]]</f>
        <v>10262.638625000001</v>
      </c>
    </row>
    <row r="1423" spans="1:14" x14ac:dyDescent="0.3">
      <c r="A1423">
        <v>1423</v>
      </c>
      <c r="B1423" s="1">
        <v>44770</v>
      </c>
      <c r="C1423" t="s">
        <v>10</v>
      </c>
      <c r="D1423" t="s">
        <v>27</v>
      </c>
      <c r="E1423" t="s">
        <v>44</v>
      </c>
      <c r="F1423">
        <v>-32</v>
      </c>
      <c r="G1423" s="3">
        <v>0</v>
      </c>
      <c r="H1423" s="3">
        <v>501.56</v>
      </c>
      <c r="I1423" t="s">
        <v>10</v>
      </c>
      <c r="J1423" t="s">
        <v>35</v>
      </c>
      <c r="K1423" s="3">
        <f>IF(TablaDatosEmpresa[[#This Row],[Tipo_Movimiento]] = "Venta", -TablaDatosEmpresa[[#This Row],[Cantidad]] * TablaDatosEmpresa[[#This Row],[Precio_Venta_Unitario]], 0)</f>
        <v>16049.92</v>
      </c>
      <c r="L1423" s="3">
        <f>AVERAGEIF(TablaDatosEmpresa[Nombre_Producto],TablaDatosEmpresa[[#This Row],[Nombre_Producto]],TablaDatosEmpresa[Costo_Unitario])</f>
        <v>111.99406451612904</v>
      </c>
      <c r="M1423" s="3">
        <f>IF(TablaDatosEmpresa[[#This Row],[Tipo_Movimiento]] = "Venta", -TablaDatosEmpresa[[#This Row],[Cantidad]] * TablaDatosEmpresa[[#This Row],[CosteAdquisicionPromedio]], 0)</f>
        <v>3583.8100645161294</v>
      </c>
      <c r="N1423" s="3">
        <f>TablaDatosEmpresa[[#This Row],[Ingresos]]-TablaDatosEmpresa[[#This Row],[Coste_Vemta]]</f>
        <v>12466.10993548387</v>
      </c>
    </row>
    <row r="1424" spans="1:14" x14ac:dyDescent="0.3">
      <c r="A1424">
        <v>1424</v>
      </c>
      <c r="B1424" s="1">
        <v>44770</v>
      </c>
      <c r="C1424" t="s">
        <v>10</v>
      </c>
      <c r="D1424" t="s">
        <v>25</v>
      </c>
      <c r="E1424" t="s">
        <v>43</v>
      </c>
      <c r="F1424">
        <v>-10</v>
      </c>
      <c r="G1424" s="3">
        <v>0</v>
      </c>
      <c r="H1424" s="3">
        <v>95.12</v>
      </c>
      <c r="I1424" t="s">
        <v>10</v>
      </c>
      <c r="J1424" t="s">
        <v>23</v>
      </c>
      <c r="K1424" s="3">
        <f>IF(TablaDatosEmpresa[[#This Row],[Tipo_Movimiento]] = "Venta", -TablaDatosEmpresa[[#This Row],[Cantidad]] * TablaDatosEmpresa[[#This Row],[Precio_Venta_Unitario]], 0)</f>
        <v>951.2</v>
      </c>
      <c r="L1424" s="3">
        <f>AVERAGEIF(TablaDatosEmpresa[Nombre_Producto],TablaDatosEmpresa[[#This Row],[Nombre_Producto]],TablaDatosEmpresa[Costo_Unitario])</f>
        <v>18.458651685393257</v>
      </c>
      <c r="M1424" s="3">
        <f>IF(TablaDatosEmpresa[[#This Row],[Tipo_Movimiento]] = "Venta", -TablaDatosEmpresa[[#This Row],[Cantidad]] * TablaDatosEmpresa[[#This Row],[CosteAdquisicionPromedio]], 0)</f>
        <v>184.58651685393255</v>
      </c>
      <c r="N1424" s="3">
        <f>TablaDatosEmpresa[[#This Row],[Ingresos]]-TablaDatosEmpresa[[#This Row],[Coste_Vemta]]</f>
        <v>766.61348314606744</v>
      </c>
    </row>
    <row r="1425" spans="1:14" x14ac:dyDescent="0.3">
      <c r="A1425">
        <v>1425</v>
      </c>
      <c r="B1425" s="1">
        <v>44771</v>
      </c>
      <c r="C1425" t="s">
        <v>10</v>
      </c>
      <c r="D1425" t="s">
        <v>19</v>
      </c>
      <c r="E1425" t="s">
        <v>20</v>
      </c>
      <c r="F1425">
        <v>-43</v>
      </c>
      <c r="G1425" s="3">
        <v>0</v>
      </c>
      <c r="H1425" s="3">
        <v>300.77</v>
      </c>
      <c r="I1425" t="s">
        <v>10</v>
      </c>
      <c r="J1425" t="s">
        <v>35</v>
      </c>
      <c r="K1425" s="3">
        <f>IF(TablaDatosEmpresa[[#This Row],[Tipo_Movimiento]] = "Venta", -TablaDatosEmpresa[[#This Row],[Cantidad]] * TablaDatosEmpresa[[#This Row],[Precio_Venta_Unitario]], 0)</f>
        <v>12933.109999999999</v>
      </c>
      <c r="L1425" s="3">
        <f>AVERAGEIF(TablaDatosEmpresa[Nombre_Producto],TablaDatosEmpresa[[#This Row],[Nombre_Producto]],TablaDatosEmpresa[Costo_Unitario])</f>
        <v>66.956770642201846</v>
      </c>
      <c r="M1425" s="3">
        <f>IF(TablaDatosEmpresa[[#This Row],[Tipo_Movimiento]] = "Venta", -TablaDatosEmpresa[[#This Row],[Cantidad]] * TablaDatosEmpresa[[#This Row],[CosteAdquisicionPromedio]], 0)</f>
        <v>2879.1411376146793</v>
      </c>
      <c r="N1425" s="3">
        <f>TablaDatosEmpresa[[#This Row],[Ingresos]]-TablaDatosEmpresa[[#This Row],[Coste_Vemta]]</f>
        <v>10053.96886238532</v>
      </c>
    </row>
    <row r="1426" spans="1:14" x14ac:dyDescent="0.3">
      <c r="A1426">
        <v>1426</v>
      </c>
      <c r="B1426" s="1">
        <v>44771</v>
      </c>
      <c r="C1426" t="s">
        <v>24</v>
      </c>
      <c r="D1426" t="s">
        <v>34</v>
      </c>
      <c r="E1426" t="s">
        <v>45</v>
      </c>
      <c r="F1426">
        <v>263</v>
      </c>
      <c r="G1426" s="3">
        <v>179.7</v>
      </c>
      <c r="H1426" s="3">
        <v>0</v>
      </c>
      <c r="I1426" t="s">
        <v>24</v>
      </c>
      <c r="J1426" t="s">
        <v>26</v>
      </c>
      <c r="K1426" s="3">
        <f>IF(TablaDatosEmpresa[[#This Row],[Tipo_Movimiento]] = "Venta", -TablaDatosEmpresa[[#This Row],[Cantidad]] * TablaDatosEmpresa[[#This Row],[Precio_Venta_Unitario]], 0)</f>
        <v>0</v>
      </c>
      <c r="L1426" s="3">
        <f>AVERAGEIF(TablaDatosEmpresa[Nombre_Producto],TablaDatosEmpresa[[#This Row],[Nombre_Producto]],TablaDatosEmpresa[Costo_Unitario])</f>
        <v>81.910562499999997</v>
      </c>
      <c r="M1426" s="3">
        <f>IF(TablaDatosEmpresa[[#This Row],[Tipo_Movimiento]] = "Venta", -TablaDatosEmpresa[[#This Row],[Cantidad]] * TablaDatosEmpresa[[#This Row],[CosteAdquisicionPromedio]], 0)</f>
        <v>0</v>
      </c>
      <c r="N1426" s="3">
        <f>TablaDatosEmpresa[[#This Row],[Ingresos]]-TablaDatosEmpresa[[#This Row],[Coste_Vemta]]</f>
        <v>0</v>
      </c>
    </row>
    <row r="1427" spans="1:14" x14ac:dyDescent="0.3">
      <c r="A1427">
        <v>1427</v>
      </c>
      <c r="B1427" s="1">
        <v>44771</v>
      </c>
      <c r="C1427" t="s">
        <v>10</v>
      </c>
      <c r="D1427" t="s">
        <v>34</v>
      </c>
      <c r="E1427" t="s">
        <v>45</v>
      </c>
      <c r="F1427">
        <v>-12</v>
      </c>
      <c r="G1427" s="3">
        <v>0</v>
      </c>
      <c r="H1427" s="3">
        <v>346.55</v>
      </c>
      <c r="I1427" t="s">
        <v>10</v>
      </c>
      <c r="J1427" t="s">
        <v>13</v>
      </c>
      <c r="K1427" s="3">
        <f>IF(TablaDatosEmpresa[[#This Row],[Tipo_Movimiento]] = "Venta", -TablaDatosEmpresa[[#This Row],[Cantidad]] * TablaDatosEmpresa[[#This Row],[Precio_Venta_Unitario]], 0)</f>
        <v>4158.6000000000004</v>
      </c>
      <c r="L1427" s="3">
        <f>AVERAGEIF(TablaDatosEmpresa[Nombre_Producto],TablaDatosEmpresa[[#This Row],[Nombre_Producto]],TablaDatosEmpresa[Costo_Unitario])</f>
        <v>81.910562499999997</v>
      </c>
      <c r="M1427" s="3">
        <f>IF(TablaDatosEmpresa[[#This Row],[Tipo_Movimiento]] = "Venta", -TablaDatosEmpresa[[#This Row],[Cantidad]] * TablaDatosEmpresa[[#This Row],[CosteAdquisicionPromedio]], 0)</f>
        <v>982.92674999999997</v>
      </c>
      <c r="N1427" s="3">
        <f>TablaDatosEmpresa[[#This Row],[Ingresos]]-TablaDatosEmpresa[[#This Row],[Coste_Vemta]]</f>
        <v>3175.6732500000003</v>
      </c>
    </row>
    <row r="1428" spans="1:14" x14ac:dyDescent="0.3">
      <c r="A1428">
        <v>1428</v>
      </c>
      <c r="B1428" s="1">
        <v>44771</v>
      </c>
      <c r="C1428" t="s">
        <v>24</v>
      </c>
      <c r="D1428" t="s">
        <v>25</v>
      </c>
      <c r="E1428" t="s">
        <v>43</v>
      </c>
      <c r="F1428">
        <v>61</v>
      </c>
      <c r="G1428" s="3">
        <v>44.78</v>
      </c>
      <c r="H1428" s="3">
        <v>0</v>
      </c>
      <c r="I1428" t="s">
        <v>24</v>
      </c>
      <c r="J1428" t="s">
        <v>37</v>
      </c>
      <c r="K1428" s="3">
        <f>IF(TablaDatosEmpresa[[#This Row],[Tipo_Movimiento]] = "Venta", -TablaDatosEmpresa[[#This Row],[Cantidad]] * TablaDatosEmpresa[[#This Row],[Precio_Venta_Unitario]], 0)</f>
        <v>0</v>
      </c>
      <c r="L1428" s="3">
        <f>AVERAGEIF(TablaDatosEmpresa[Nombre_Producto],TablaDatosEmpresa[[#This Row],[Nombre_Producto]],TablaDatosEmpresa[Costo_Unitario])</f>
        <v>18.458651685393257</v>
      </c>
      <c r="M1428" s="3">
        <f>IF(TablaDatosEmpresa[[#This Row],[Tipo_Movimiento]] = "Venta", -TablaDatosEmpresa[[#This Row],[Cantidad]] * TablaDatosEmpresa[[#This Row],[CosteAdquisicionPromedio]], 0)</f>
        <v>0</v>
      </c>
      <c r="N1428" s="3">
        <f>TablaDatosEmpresa[[#This Row],[Ingresos]]-TablaDatosEmpresa[[#This Row],[Coste_Vemta]]</f>
        <v>0</v>
      </c>
    </row>
    <row r="1429" spans="1:14" x14ac:dyDescent="0.3">
      <c r="A1429">
        <v>1429</v>
      </c>
      <c r="B1429" s="1">
        <v>44771</v>
      </c>
      <c r="C1429" t="s">
        <v>10</v>
      </c>
      <c r="D1429" t="s">
        <v>14</v>
      </c>
      <c r="E1429" t="s">
        <v>41</v>
      </c>
      <c r="F1429">
        <v>-16</v>
      </c>
      <c r="G1429" s="3">
        <v>0</v>
      </c>
      <c r="H1429" s="3">
        <v>160.41999999999999</v>
      </c>
      <c r="I1429" t="s">
        <v>10</v>
      </c>
      <c r="J1429" t="s">
        <v>31</v>
      </c>
      <c r="K1429" s="3">
        <f>IF(TablaDatosEmpresa[[#This Row],[Tipo_Movimiento]] = "Venta", -TablaDatosEmpresa[[#This Row],[Cantidad]] * TablaDatosEmpresa[[#This Row],[Precio_Venta_Unitario]], 0)</f>
        <v>2566.7199999999998</v>
      </c>
      <c r="L1429" s="3">
        <f>AVERAGEIF(TablaDatosEmpresa[Nombre_Producto],TablaDatosEmpresa[[#This Row],[Nombre_Producto]],TablaDatosEmpresa[Costo_Unitario])</f>
        <v>38.917210440456756</v>
      </c>
      <c r="M1429" s="3">
        <f>IF(TablaDatosEmpresa[[#This Row],[Tipo_Movimiento]] = "Venta", -TablaDatosEmpresa[[#This Row],[Cantidad]] * TablaDatosEmpresa[[#This Row],[CosteAdquisicionPromedio]], 0)</f>
        <v>622.6753670473081</v>
      </c>
      <c r="N1429" s="3">
        <f>TablaDatosEmpresa[[#This Row],[Ingresos]]-TablaDatosEmpresa[[#This Row],[Coste_Vemta]]</f>
        <v>1944.0446329526917</v>
      </c>
    </row>
    <row r="1430" spans="1:14" x14ac:dyDescent="0.3">
      <c r="A1430">
        <v>1430</v>
      </c>
      <c r="B1430" s="1">
        <v>44771</v>
      </c>
      <c r="C1430" t="s">
        <v>24</v>
      </c>
      <c r="D1430" t="s">
        <v>32</v>
      </c>
      <c r="E1430" t="s">
        <v>33</v>
      </c>
      <c r="F1430">
        <v>271</v>
      </c>
      <c r="G1430" s="3">
        <v>118.07</v>
      </c>
      <c r="H1430" s="3">
        <v>0</v>
      </c>
      <c r="I1430" t="s">
        <v>24</v>
      </c>
      <c r="J1430" t="s">
        <v>26</v>
      </c>
      <c r="K1430" s="3">
        <f>IF(TablaDatosEmpresa[[#This Row],[Tipo_Movimiento]] = "Venta", -TablaDatosEmpresa[[#This Row],[Cantidad]] * TablaDatosEmpresa[[#This Row],[Precio_Venta_Unitario]], 0)</f>
        <v>0</v>
      </c>
      <c r="L1430" s="3">
        <f>AVERAGEIF(TablaDatosEmpresa[Nombre_Producto],TablaDatosEmpresa[[#This Row],[Nombre_Producto]],TablaDatosEmpresa[Costo_Unitario])</f>
        <v>54.214840425531932</v>
      </c>
      <c r="M1430" s="3">
        <f>IF(TablaDatosEmpresa[[#This Row],[Tipo_Movimiento]] = "Venta", -TablaDatosEmpresa[[#This Row],[Cantidad]] * TablaDatosEmpresa[[#This Row],[CosteAdquisicionPromedio]], 0)</f>
        <v>0</v>
      </c>
      <c r="N1430" s="3">
        <f>TablaDatosEmpresa[[#This Row],[Ingresos]]-TablaDatosEmpresa[[#This Row],[Coste_Vemta]]</f>
        <v>0</v>
      </c>
    </row>
    <row r="1431" spans="1:14" x14ac:dyDescent="0.3">
      <c r="A1431">
        <v>1431</v>
      </c>
      <c r="B1431" s="1">
        <v>44772</v>
      </c>
      <c r="C1431" t="s">
        <v>10</v>
      </c>
      <c r="D1431" t="s">
        <v>21</v>
      </c>
      <c r="E1431" t="s">
        <v>22</v>
      </c>
      <c r="F1431">
        <v>-32</v>
      </c>
      <c r="G1431" s="3">
        <v>0</v>
      </c>
      <c r="H1431" s="3">
        <v>59.72</v>
      </c>
      <c r="I1431" t="s">
        <v>10</v>
      </c>
      <c r="J1431" t="s">
        <v>31</v>
      </c>
      <c r="K1431" s="3">
        <f>IF(TablaDatosEmpresa[[#This Row],[Tipo_Movimiento]] = "Venta", -TablaDatosEmpresa[[#This Row],[Cantidad]] * TablaDatosEmpresa[[#This Row],[Precio_Venta_Unitario]], 0)</f>
        <v>1911.04</v>
      </c>
      <c r="L1431" s="3">
        <f>AVERAGEIF(TablaDatosEmpresa[Nombre_Producto],TablaDatosEmpresa[[#This Row],[Nombre_Producto]],TablaDatosEmpresa[Costo_Unitario])</f>
        <v>10.520482758620702</v>
      </c>
      <c r="M1431" s="3">
        <f>IF(TablaDatosEmpresa[[#This Row],[Tipo_Movimiento]] = "Venta", -TablaDatosEmpresa[[#This Row],[Cantidad]] * TablaDatosEmpresa[[#This Row],[CosteAdquisicionPromedio]], 0)</f>
        <v>336.65544827586245</v>
      </c>
      <c r="N1431" s="3">
        <f>TablaDatosEmpresa[[#This Row],[Ingresos]]-TablaDatosEmpresa[[#This Row],[Coste_Vemta]]</f>
        <v>1574.3845517241375</v>
      </c>
    </row>
    <row r="1432" spans="1:14" x14ac:dyDescent="0.3">
      <c r="A1432">
        <v>1432</v>
      </c>
      <c r="B1432" s="1">
        <v>44772</v>
      </c>
      <c r="C1432" t="s">
        <v>16</v>
      </c>
      <c r="D1432" t="s">
        <v>17</v>
      </c>
      <c r="E1432" t="s">
        <v>42</v>
      </c>
      <c r="F1432">
        <v>45</v>
      </c>
      <c r="G1432" s="3">
        <v>456.93</v>
      </c>
      <c r="H1432" s="3">
        <v>0</v>
      </c>
      <c r="I1432" t="s">
        <v>46</v>
      </c>
      <c r="J1432" t="s">
        <v>18</v>
      </c>
      <c r="K1432" s="3">
        <f>IF(TablaDatosEmpresa[[#This Row],[Tipo_Movimiento]] = "Venta", -TablaDatosEmpresa[[#This Row],[Cantidad]] * TablaDatosEmpresa[[#This Row],[Precio_Venta_Unitario]], 0)</f>
        <v>0</v>
      </c>
      <c r="L1432" s="3">
        <f>AVERAGEIF(TablaDatosEmpresa[Nombre_Producto],TablaDatosEmpresa[[#This Row],[Nombre_Producto]],TablaDatosEmpresa[Costo_Unitario])</f>
        <v>206.67616747181975</v>
      </c>
      <c r="M1432" s="3">
        <f>IF(TablaDatosEmpresa[[#This Row],[Tipo_Movimiento]] = "Venta", -TablaDatosEmpresa[[#This Row],[Cantidad]] * TablaDatosEmpresa[[#This Row],[CosteAdquisicionPromedio]], 0)</f>
        <v>0</v>
      </c>
      <c r="N1432" s="3">
        <f>TablaDatosEmpresa[[#This Row],[Ingresos]]-TablaDatosEmpresa[[#This Row],[Coste_Vemta]]</f>
        <v>0</v>
      </c>
    </row>
    <row r="1433" spans="1:14" x14ac:dyDescent="0.3">
      <c r="A1433">
        <v>1433</v>
      </c>
      <c r="B1433" s="1">
        <v>44772</v>
      </c>
      <c r="C1433" t="s">
        <v>16</v>
      </c>
      <c r="D1433" t="s">
        <v>19</v>
      </c>
      <c r="E1433" t="s">
        <v>20</v>
      </c>
      <c r="F1433">
        <v>87</v>
      </c>
      <c r="G1433" s="3">
        <v>151.83000000000001</v>
      </c>
      <c r="H1433" s="3">
        <v>0</v>
      </c>
      <c r="I1433" t="s">
        <v>46</v>
      </c>
      <c r="J1433" t="s">
        <v>18</v>
      </c>
      <c r="K1433" s="3">
        <f>IF(TablaDatosEmpresa[[#This Row],[Tipo_Movimiento]] = "Venta", -TablaDatosEmpresa[[#This Row],[Cantidad]] * TablaDatosEmpresa[[#This Row],[Precio_Venta_Unitario]], 0)</f>
        <v>0</v>
      </c>
      <c r="L1433" s="3">
        <f>AVERAGEIF(TablaDatosEmpresa[Nombre_Producto],TablaDatosEmpresa[[#This Row],[Nombre_Producto]],TablaDatosEmpresa[Costo_Unitario])</f>
        <v>66.956770642201846</v>
      </c>
      <c r="M1433" s="3">
        <f>IF(TablaDatosEmpresa[[#This Row],[Tipo_Movimiento]] = "Venta", -TablaDatosEmpresa[[#This Row],[Cantidad]] * TablaDatosEmpresa[[#This Row],[CosteAdquisicionPromedio]], 0)</f>
        <v>0</v>
      </c>
      <c r="N1433" s="3">
        <f>TablaDatosEmpresa[[#This Row],[Ingresos]]-TablaDatosEmpresa[[#This Row],[Coste_Vemta]]</f>
        <v>0</v>
      </c>
    </row>
    <row r="1434" spans="1:14" x14ac:dyDescent="0.3">
      <c r="A1434">
        <v>1434</v>
      </c>
      <c r="B1434" s="1">
        <v>44772</v>
      </c>
      <c r="C1434" t="s">
        <v>24</v>
      </c>
      <c r="D1434" t="s">
        <v>32</v>
      </c>
      <c r="E1434" t="s">
        <v>33</v>
      </c>
      <c r="F1434">
        <v>116</v>
      </c>
      <c r="G1434" s="3">
        <v>122.06</v>
      </c>
      <c r="H1434" s="3">
        <v>0</v>
      </c>
      <c r="I1434" t="s">
        <v>24</v>
      </c>
      <c r="J1434" t="s">
        <v>36</v>
      </c>
      <c r="K1434" s="3">
        <f>IF(TablaDatosEmpresa[[#This Row],[Tipo_Movimiento]] = "Venta", -TablaDatosEmpresa[[#This Row],[Cantidad]] * TablaDatosEmpresa[[#This Row],[Precio_Venta_Unitario]], 0)</f>
        <v>0</v>
      </c>
      <c r="L1434" s="3">
        <f>AVERAGEIF(TablaDatosEmpresa[Nombre_Producto],TablaDatosEmpresa[[#This Row],[Nombre_Producto]],TablaDatosEmpresa[Costo_Unitario])</f>
        <v>54.214840425531932</v>
      </c>
      <c r="M1434" s="3">
        <f>IF(TablaDatosEmpresa[[#This Row],[Tipo_Movimiento]] = "Venta", -TablaDatosEmpresa[[#This Row],[Cantidad]] * TablaDatosEmpresa[[#This Row],[CosteAdquisicionPromedio]], 0)</f>
        <v>0</v>
      </c>
      <c r="N1434" s="3">
        <f>TablaDatosEmpresa[[#This Row],[Ingresos]]-TablaDatosEmpresa[[#This Row],[Coste_Vemta]]</f>
        <v>0</v>
      </c>
    </row>
    <row r="1435" spans="1:14" x14ac:dyDescent="0.3">
      <c r="A1435">
        <v>1435</v>
      </c>
      <c r="B1435" s="1">
        <v>44772</v>
      </c>
      <c r="C1435" t="s">
        <v>10</v>
      </c>
      <c r="D1435" t="s">
        <v>32</v>
      </c>
      <c r="E1435" t="s">
        <v>33</v>
      </c>
      <c r="F1435">
        <v>-19</v>
      </c>
      <c r="G1435" s="3">
        <v>0</v>
      </c>
      <c r="H1435" s="3">
        <v>218.53</v>
      </c>
      <c r="I1435" t="s">
        <v>10</v>
      </c>
      <c r="J1435" t="s">
        <v>15</v>
      </c>
      <c r="K1435" s="3">
        <f>IF(TablaDatosEmpresa[[#This Row],[Tipo_Movimiento]] = "Venta", -TablaDatosEmpresa[[#This Row],[Cantidad]] * TablaDatosEmpresa[[#This Row],[Precio_Venta_Unitario]], 0)</f>
        <v>4152.07</v>
      </c>
      <c r="L1435" s="3">
        <f>AVERAGEIF(TablaDatosEmpresa[Nombre_Producto],TablaDatosEmpresa[[#This Row],[Nombre_Producto]],TablaDatosEmpresa[Costo_Unitario])</f>
        <v>54.214840425531932</v>
      </c>
      <c r="M1435" s="3">
        <f>IF(TablaDatosEmpresa[[#This Row],[Tipo_Movimiento]] = "Venta", -TablaDatosEmpresa[[#This Row],[Cantidad]] * TablaDatosEmpresa[[#This Row],[CosteAdquisicionPromedio]], 0)</f>
        <v>1030.0819680851066</v>
      </c>
      <c r="N1435" s="3">
        <f>TablaDatosEmpresa[[#This Row],[Ingresos]]-TablaDatosEmpresa[[#This Row],[Coste_Vemta]]</f>
        <v>3121.9880319148933</v>
      </c>
    </row>
    <row r="1436" spans="1:14" x14ac:dyDescent="0.3">
      <c r="A1436">
        <v>1436</v>
      </c>
      <c r="B1436" s="1">
        <v>44772</v>
      </c>
      <c r="C1436" t="s">
        <v>10</v>
      </c>
      <c r="D1436" t="s">
        <v>11</v>
      </c>
      <c r="E1436" t="s">
        <v>12</v>
      </c>
      <c r="F1436">
        <v>-29</v>
      </c>
      <c r="G1436" s="3">
        <v>0</v>
      </c>
      <c r="H1436" s="3">
        <v>129.80000000000001</v>
      </c>
      <c r="I1436" t="s">
        <v>10</v>
      </c>
      <c r="J1436" t="s">
        <v>35</v>
      </c>
      <c r="K1436" s="3">
        <f>IF(TablaDatosEmpresa[[#This Row],[Tipo_Movimiento]] = "Venta", -TablaDatosEmpresa[[#This Row],[Cantidad]] * TablaDatosEmpresa[[#This Row],[Precio_Venta_Unitario]], 0)</f>
        <v>3764.2000000000003</v>
      </c>
      <c r="L1436" s="3">
        <f>AVERAGEIF(TablaDatosEmpresa[Nombre_Producto],TablaDatosEmpresa[[#This Row],[Nombre_Producto]],TablaDatosEmpresa[Costo_Unitario])</f>
        <v>28.701865793780652</v>
      </c>
      <c r="M1436" s="3">
        <f>IF(TablaDatosEmpresa[[#This Row],[Tipo_Movimiento]] = "Venta", -TablaDatosEmpresa[[#This Row],[Cantidad]] * TablaDatosEmpresa[[#This Row],[CosteAdquisicionPromedio]], 0)</f>
        <v>832.35410801963894</v>
      </c>
      <c r="N1436" s="3">
        <f>TablaDatosEmpresa[[#This Row],[Ingresos]]-TablaDatosEmpresa[[#This Row],[Coste_Vemta]]</f>
        <v>2931.8458919803616</v>
      </c>
    </row>
    <row r="1437" spans="1:14" x14ac:dyDescent="0.3">
      <c r="A1437">
        <v>1437</v>
      </c>
      <c r="B1437" s="1">
        <v>44772</v>
      </c>
      <c r="C1437" t="s">
        <v>10</v>
      </c>
      <c r="D1437" t="s">
        <v>21</v>
      </c>
      <c r="E1437" t="s">
        <v>22</v>
      </c>
      <c r="F1437">
        <v>-33</v>
      </c>
      <c r="G1437" s="3">
        <v>0</v>
      </c>
      <c r="H1437" s="3">
        <v>60.2</v>
      </c>
      <c r="I1437" t="s">
        <v>10</v>
      </c>
      <c r="J1437" t="s">
        <v>23</v>
      </c>
      <c r="K1437" s="3">
        <f>IF(TablaDatosEmpresa[[#This Row],[Tipo_Movimiento]] = "Venta", -TablaDatosEmpresa[[#This Row],[Cantidad]] * TablaDatosEmpresa[[#This Row],[Precio_Venta_Unitario]], 0)</f>
        <v>1986.6000000000001</v>
      </c>
      <c r="L1437" s="3">
        <f>AVERAGEIF(TablaDatosEmpresa[Nombre_Producto],TablaDatosEmpresa[[#This Row],[Nombre_Producto]],TablaDatosEmpresa[Costo_Unitario])</f>
        <v>10.520482758620702</v>
      </c>
      <c r="M1437" s="3">
        <f>IF(TablaDatosEmpresa[[#This Row],[Tipo_Movimiento]] = "Venta", -TablaDatosEmpresa[[#This Row],[Cantidad]] * TablaDatosEmpresa[[#This Row],[CosteAdquisicionPromedio]], 0)</f>
        <v>347.17593103448314</v>
      </c>
      <c r="N1437" s="3">
        <f>TablaDatosEmpresa[[#This Row],[Ingresos]]-TablaDatosEmpresa[[#This Row],[Coste_Vemta]]</f>
        <v>1639.4240689655171</v>
      </c>
    </row>
    <row r="1438" spans="1:14" x14ac:dyDescent="0.3">
      <c r="A1438">
        <v>1438</v>
      </c>
      <c r="B1438" s="1">
        <v>44773</v>
      </c>
      <c r="C1438" t="s">
        <v>24</v>
      </c>
      <c r="D1438" t="s">
        <v>34</v>
      </c>
      <c r="E1438" t="s">
        <v>45</v>
      </c>
      <c r="F1438">
        <v>105</v>
      </c>
      <c r="G1438" s="3">
        <v>177.22</v>
      </c>
      <c r="H1438" s="3">
        <v>0</v>
      </c>
      <c r="I1438" t="s">
        <v>24</v>
      </c>
      <c r="J1438" t="s">
        <v>37</v>
      </c>
      <c r="K1438" s="3">
        <f>IF(TablaDatosEmpresa[[#This Row],[Tipo_Movimiento]] = "Venta", -TablaDatosEmpresa[[#This Row],[Cantidad]] * TablaDatosEmpresa[[#This Row],[Precio_Venta_Unitario]], 0)</f>
        <v>0</v>
      </c>
      <c r="L1438" s="3">
        <f>AVERAGEIF(TablaDatosEmpresa[Nombre_Producto],TablaDatosEmpresa[[#This Row],[Nombre_Producto]],TablaDatosEmpresa[Costo_Unitario])</f>
        <v>81.910562499999997</v>
      </c>
      <c r="M1438" s="3">
        <f>IF(TablaDatosEmpresa[[#This Row],[Tipo_Movimiento]] = "Venta", -TablaDatosEmpresa[[#This Row],[Cantidad]] * TablaDatosEmpresa[[#This Row],[CosteAdquisicionPromedio]], 0)</f>
        <v>0</v>
      </c>
      <c r="N1438" s="3">
        <f>TablaDatosEmpresa[[#This Row],[Ingresos]]-TablaDatosEmpresa[[#This Row],[Coste_Vemta]]</f>
        <v>0</v>
      </c>
    </row>
    <row r="1439" spans="1:14" x14ac:dyDescent="0.3">
      <c r="A1439">
        <v>1439</v>
      </c>
      <c r="B1439" s="1">
        <v>44773</v>
      </c>
      <c r="C1439" t="s">
        <v>10</v>
      </c>
      <c r="D1439" t="s">
        <v>19</v>
      </c>
      <c r="E1439" t="s">
        <v>20</v>
      </c>
      <c r="F1439">
        <v>-48</v>
      </c>
      <c r="G1439" s="3">
        <v>0</v>
      </c>
      <c r="H1439" s="3">
        <v>297.58999999999997</v>
      </c>
      <c r="I1439" t="s">
        <v>10</v>
      </c>
      <c r="J1439" t="s">
        <v>31</v>
      </c>
      <c r="K1439" s="3">
        <f>IF(TablaDatosEmpresa[[#This Row],[Tipo_Movimiento]] = "Venta", -TablaDatosEmpresa[[#This Row],[Cantidad]] * TablaDatosEmpresa[[#This Row],[Precio_Venta_Unitario]], 0)</f>
        <v>14284.32</v>
      </c>
      <c r="L1439" s="3">
        <f>AVERAGEIF(TablaDatosEmpresa[Nombre_Producto],TablaDatosEmpresa[[#This Row],[Nombre_Producto]],TablaDatosEmpresa[Costo_Unitario])</f>
        <v>66.956770642201846</v>
      </c>
      <c r="M1439" s="3">
        <f>IF(TablaDatosEmpresa[[#This Row],[Tipo_Movimiento]] = "Venta", -TablaDatosEmpresa[[#This Row],[Cantidad]] * TablaDatosEmpresa[[#This Row],[CosteAdquisicionPromedio]], 0)</f>
        <v>3213.9249908256888</v>
      </c>
      <c r="N1439" s="3">
        <f>TablaDatosEmpresa[[#This Row],[Ingresos]]-TablaDatosEmpresa[[#This Row],[Coste_Vemta]]</f>
        <v>11070.39500917431</v>
      </c>
    </row>
    <row r="1440" spans="1:14" x14ac:dyDescent="0.3">
      <c r="A1440">
        <v>1440</v>
      </c>
      <c r="B1440" s="1">
        <v>44773</v>
      </c>
      <c r="C1440" t="s">
        <v>10</v>
      </c>
      <c r="D1440" t="s">
        <v>27</v>
      </c>
      <c r="E1440" t="s">
        <v>44</v>
      </c>
      <c r="F1440">
        <v>-18</v>
      </c>
      <c r="G1440" s="3">
        <v>0</v>
      </c>
      <c r="H1440" s="3">
        <v>500.01</v>
      </c>
      <c r="I1440" t="s">
        <v>10</v>
      </c>
      <c r="J1440" t="s">
        <v>35</v>
      </c>
      <c r="K1440" s="3">
        <f>IF(TablaDatosEmpresa[[#This Row],[Tipo_Movimiento]] = "Venta", -TablaDatosEmpresa[[#This Row],[Cantidad]] * TablaDatosEmpresa[[#This Row],[Precio_Venta_Unitario]], 0)</f>
        <v>9000.18</v>
      </c>
      <c r="L1440" s="3">
        <f>AVERAGEIF(TablaDatosEmpresa[Nombre_Producto],TablaDatosEmpresa[[#This Row],[Nombre_Producto]],TablaDatosEmpresa[Costo_Unitario])</f>
        <v>111.99406451612904</v>
      </c>
      <c r="M1440" s="3">
        <f>IF(TablaDatosEmpresa[[#This Row],[Tipo_Movimiento]] = "Venta", -TablaDatosEmpresa[[#This Row],[Cantidad]] * TablaDatosEmpresa[[#This Row],[CosteAdquisicionPromedio]], 0)</f>
        <v>2015.8931612903227</v>
      </c>
      <c r="N1440" s="3">
        <f>TablaDatosEmpresa[[#This Row],[Ingresos]]-TablaDatosEmpresa[[#This Row],[Coste_Vemta]]</f>
        <v>6984.2868387096778</v>
      </c>
    </row>
    <row r="1441" spans="1:14" x14ac:dyDescent="0.3">
      <c r="A1441">
        <v>1441</v>
      </c>
      <c r="B1441" s="1">
        <v>44773</v>
      </c>
      <c r="C1441" t="s">
        <v>10</v>
      </c>
      <c r="D1441" t="s">
        <v>17</v>
      </c>
      <c r="E1441" t="s">
        <v>42</v>
      </c>
      <c r="F1441">
        <v>-23</v>
      </c>
      <c r="G1441" s="3">
        <v>0</v>
      </c>
      <c r="H1441" s="3">
        <v>892.97</v>
      </c>
      <c r="I1441" t="s">
        <v>10</v>
      </c>
      <c r="J1441" t="s">
        <v>15</v>
      </c>
      <c r="K1441" s="3">
        <f>IF(TablaDatosEmpresa[[#This Row],[Tipo_Movimiento]] = "Venta", -TablaDatosEmpresa[[#This Row],[Cantidad]] * TablaDatosEmpresa[[#This Row],[Precio_Venta_Unitario]], 0)</f>
        <v>20538.310000000001</v>
      </c>
      <c r="L1441" s="3">
        <f>AVERAGEIF(TablaDatosEmpresa[Nombre_Producto],TablaDatosEmpresa[[#This Row],[Nombre_Producto]],TablaDatosEmpresa[Costo_Unitario])</f>
        <v>206.67616747181975</v>
      </c>
      <c r="M1441" s="3">
        <f>IF(TablaDatosEmpresa[[#This Row],[Tipo_Movimiento]] = "Venta", -TablaDatosEmpresa[[#This Row],[Cantidad]] * TablaDatosEmpresa[[#This Row],[CosteAdquisicionPromedio]], 0)</f>
        <v>4753.5518518518547</v>
      </c>
      <c r="N1441" s="3">
        <f>TablaDatosEmpresa[[#This Row],[Ingresos]]-TablaDatosEmpresa[[#This Row],[Coste_Vemta]]</f>
        <v>15784.758148148147</v>
      </c>
    </row>
    <row r="1442" spans="1:14" x14ac:dyDescent="0.3">
      <c r="A1442">
        <v>1442</v>
      </c>
      <c r="B1442" s="1">
        <v>44773</v>
      </c>
      <c r="C1442" t="s">
        <v>16</v>
      </c>
      <c r="D1442" t="s">
        <v>27</v>
      </c>
      <c r="E1442" t="s">
        <v>44</v>
      </c>
      <c r="F1442">
        <v>52</v>
      </c>
      <c r="G1442" s="3">
        <v>253.11</v>
      </c>
      <c r="H1442" s="3">
        <v>0</v>
      </c>
      <c r="I1442" t="s">
        <v>46</v>
      </c>
      <c r="J1442" t="s">
        <v>18</v>
      </c>
      <c r="K1442" s="3">
        <f>IF(TablaDatosEmpresa[[#This Row],[Tipo_Movimiento]] = "Venta", -TablaDatosEmpresa[[#This Row],[Cantidad]] * TablaDatosEmpresa[[#This Row],[Precio_Venta_Unitario]], 0)</f>
        <v>0</v>
      </c>
      <c r="L1442" s="3">
        <f>AVERAGEIF(TablaDatosEmpresa[Nombre_Producto],TablaDatosEmpresa[[#This Row],[Nombre_Producto]],TablaDatosEmpresa[Costo_Unitario])</f>
        <v>111.99406451612904</v>
      </c>
      <c r="M1442" s="3">
        <f>IF(TablaDatosEmpresa[[#This Row],[Tipo_Movimiento]] = "Venta", -TablaDatosEmpresa[[#This Row],[Cantidad]] * TablaDatosEmpresa[[#This Row],[CosteAdquisicionPromedio]], 0)</f>
        <v>0</v>
      </c>
      <c r="N1442" s="3">
        <f>TablaDatosEmpresa[[#This Row],[Ingresos]]-TablaDatosEmpresa[[#This Row],[Coste_Vemta]]</f>
        <v>0</v>
      </c>
    </row>
    <row r="1443" spans="1:14" x14ac:dyDescent="0.3">
      <c r="A1443">
        <v>1443</v>
      </c>
      <c r="B1443" s="1">
        <v>44773</v>
      </c>
      <c r="C1443" t="s">
        <v>10</v>
      </c>
      <c r="D1443" t="s">
        <v>34</v>
      </c>
      <c r="E1443" t="s">
        <v>45</v>
      </c>
      <c r="F1443">
        <v>-14</v>
      </c>
      <c r="G1443" s="3">
        <v>0</v>
      </c>
      <c r="H1443" s="3">
        <v>347.44</v>
      </c>
      <c r="I1443" t="s">
        <v>10</v>
      </c>
      <c r="J1443" t="s">
        <v>31</v>
      </c>
      <c r="K1443" s="3">
        <f>IF(TablaDatosEmpresa[[#This Row],[Tipo_Movimiento]] = "Venta", -TablaDatosEmpresa[[#This Row],[Cantidad]] * TablaDatosEmpresa[[#This Row],[Precio_Venta_Unitario]], 0)</f>
        <v>4864.16</v>
      </c>
      <c r="L1443" s="3">
        <f>AVERAGEIF(TablaDatosEmpresa[Nombre_Producto],TablaDatosEmpresa[[#This Row],[Nombre_Producto]],TablaDatosEmpresa[Costo_Unitario])</f>
        <v>81.910562499999997</v>
      </c>
      <c r="M1443" s="3">
        <f>IF(TablaDatosEmpresa[[#This Row],[Tipo_Movimiento]] = "Venta", -TablaDatosEmpresa[[#This Row],[Cantidad]] * TablaDatosEmpresa[[#This Row],[CosteAdquisicionPromedio]], 0)</f>
        <v>1146.747875</v>
      </c>
      <c r="N1443" s="3">
        <f>TablaDatosEmpresa[[#This Row],[Ingresos]]-TablaDatosEmpresa[[#This Row],[Coste_Vemta]]</f>
        <v>3717.4121249999998</v>
      </c>
    </row>
    <row r="1444" spans="1:14" x14ac:dyDescent="0.3">
      <c r="A1444">
        <v>1444</v>
      </c>
      <c r="B1444" s="1">
        <v>44773</v>
      </c>
      <c r="C1444" t="s">
        <v>16</v>
      </c>
      <c r="D1444" t="s">
        <v>17</v>
      </c>
      <c r="E1444" t="s">
        <v>42</v>
      </c>
      <c r="F1444">
        <v>86</v>
      </c>
      <c r="G1444" s="3">
        <v>445.8</v>
      </c>
      <c r="H1444" s="3">
        <v>0</v>
      </c>
      <c r="I1444" t="s">
        <v>46</v>
      </c>
      <c r="J1444" t="s">
        <v>18</v>
      </c>
      <c r="K1444" s="3">
        <f>IF(TablaDatosEmpresa[[#This Row],[Tipo_Movimiento]] = "Venta", -TablaDatosEmpresa[[#This Row],[Cantidad]] * TablaDatosEmpresa[[#This Row],[Precio_Venta_Unitario]], 0)</f>
        <v>0</v>
      </c>
      <c r="L1444" s="3">
        <f>AVERAGEIF(TablaDatosEmpresa[Nombre_Producto],TablaDatosEmpresa[[#This Row],[Nombre_Producto]],TablaDatosEmpresa[Costo_Unitario])</f>
        <v>206.67616747181975</v>
      </c>
      <c r="M1444" s="3">
        <f>IF(TablaDatosEmpresa[[#This Row],[Tipo_Movimiento]] = "Venta", -TablaDatosEmpresa[[#This Row],[Cantidad]] * TablaDatosEmpresa[[#This Row],[CosteAdquisicionPromedio]], 0)</f>
        <v>0</v>
      </c>
      <c r="N1444" s="3">
        <f>TablaDatosEmpresa[[#This Row],[Ingresos]]-TablaDatosEmpresa[[#This Row],[Coste_Vemta]]</f>
        <v>0</v>
      </c>
    </row>
    <row r="1445" spans="1:14" x14ac:dyDescent="0.3">
      <c r="A1445">
        <v>1445</v>
      </c>
      <c r="B1445" s="1">
        <v>44774</v>
      </c>
      <c r="C1445" t="s">
        <v>10</v>
      </c>
      <c r="D1445" t="s">
        <v>25</v>
      </c>
      <c r="E1445" t="s">
        <v>43</v>
      </c>
      <c r="F1445">
        <v>-33</v>
      </c>
      <c r="G1445" s="3">
        <v>0</v>
      </c>
      <c r="H1445" s="3">
        <v>95.03</v>
      </c>
      <c r="I1445" t="s">
        <v>10</v>
      </c>
      <c r="J1445" t="s">
        <v>35</v>
      </c>
      <c r="K1445" s="3">
        <f>IF(TablaDatosEmpresa[[#This Row],[Tipo_Movimiento]] = "Venta", -TablaDatosEmpresa[[#This Row],[Cantidad]] * TablaDatosEmpresa[[#This Row],[Precio_Venta_Unitario]], 0)</f>
        <v>3135.9900000000002</v>
      </c>
      <c r="L1445" s="3">
        <f>AVERAGEIF(TablaDatosEmpresa[Nombre_Producto],TablaDatosEmpresa[[#This Row],[Nombre_Producto]],TablaDatosEmpresa[Costo_Unitario])</f>
        <v>18.458651685393257</v>
      </c>
      <c r="M1445" s="3">
        <f>IF(TablaDatosEmpresa[[#This Row],[Tipo_Movimiento]] = "Venta", -TablaDatosEmpresa[[#This Row],[Cantidad]] * TablaDatosEmpresa[[#This Row],[CosteAdquisicionPromedio]], 0)</f>
        <v>609.13550561797751</v>
      </c>
      <c r="N1445" s="3">
        <f>TablaDatosEmpresa[[#This Row],[Ingresos]]-TablaDatosEmpresa[[#This Row],[Coste_Vemta]]</f>
        <v>2526.8544943820225</v>
      </c>
    </row>
    <row r="1446" spans="1:14" x14ac:dyDescent="0.3">
      <c r="A1446">
        <v>1446</v>
      </c>
      <c r="B1446" s="1">
        <v>44774</v>
      </c>
      <c r="C1446" t="s">
        <v>10</v>
      </c>
      <c r="D1446" t="s">
        <v>14</v>
      </c>
      <c r="E1446" t="s">
        <v>41</v>
      </c>
      <c r="F1446">
        <v>-26</v>
      </c>
      <c r="G1446" s="3">
        <v>0</v>
      </c>
      <c r="H1446" s="3">
        <v>158.76</v>
      </c>
      <c r="I1446" t="s">
        <v>10</v>
      </c>
      <c r="J1446" t="s">
        <v>15</v>
      </c>
      <c r="K1446" s="3">
        <f>IF(TablaDatosEmpresa[[#This Row],[Tipo_Movimiento]] = "Venta", -TablaDatosEmpresa[[#This Row],[Cantidad]] * TablaDatosEmpresa[[#This Row],[Precio_Venta_Unitario]], 0)</f>
        <v>4127.76</v>
      </c>
      <c r="L1446" s="3">
        <f>AVERAGEIF(TablaDatosEmpresa[Nombre_Producto],TablaDatosEmpresa[[#This Row],[Nombre_Producto]],TablaDatosEmpresa[Costo_Unitario])</f>
        <v>38.917210440456756</v>
      </c>
      <c r="M1446" s="3">
        <f>IF(TablaDatosEmpresa[[#This Row],[Tipo_Movimiento]] = "Venta", -TablaDatosEmpresa[[#This Row],[Cantidad]] * TablaDatosEmpresa[[#This Row],[CosteAdquisicionPromedio]], 0)</f>
        <v>1011.8474714518757</v>
      </c>
      <c r="N1446" s="3">
        <f>TablaDatosEmpresa[[#This Row],[Ingresos]]-TablaDatosEmpresa[[#This Row],[Coste_Vemta]]</f>
        <v>3115.9125285481246</v>
      </c>
    </row>
    <row r="1447" spans="1:14" x14ac:dyDescent="0.3">
      <c r="A1447">
        <v>1447</v>
      </c>
      <c r="B1447" s="1">
        <v>44774</v>
      </c>
      <c r="C1447" t="s">
        <v>10</v>
      </c>
      <c r="D1447" t="s">
        <v>11</v>
      </c>
      <c r="E1447" t="s">
        <v>12</v>
      </c>
      <c r="F1447">
        <v>-7</v>
      </c>
      <c r="G1447" s="3">
        <v>0</v>
      </c>
      <c r="H1447" s="3">
        <v>129.85</v>
      </c>
      <c r="I1447" t="s">
        <v>10</v>
      </c>
      <c r="J1447" t="s">
        <v>23</v>
      </c>
      <c r="K1447" s="3">
        <f>IF(TablaDatosEmpresa[[#This Row],[Tipo_Movimiento]] = "Venta", -TablaDatosEmpresa[[#This Row],[Cantidad]] * TablaDatosEmpresa[[#This Row],[Precio_Venta_Unitario]], 0)</f>
        <v>908.94999999999993</v>
      </c>
      <c r="L1447" s="3">
        <f>AVERAGEIF(TablaDatosEmpresa[Nombre_Producto],TablaDatosEmpresa[[#This Row],[Nombre_Producto]],TablaDatosEmpresa[Costo_Unitario])</f>
        <v>28.701865793780652</v>
      </c>
      <c r="M1447" s="3">
        <f>IF(TablaDatosEmpresa[[#This Row],[Tipo_Movimiento]] = "Venta", -TablaDatosEmpresa[[#This Row],[Cantidad]] * TablaDatosEmpresa[[#This Row],[CosteAdquisicionPromedio]], 0)</f>
        <v>200.91306055646456</v>
      </c>
      <c r="N1447" s="3">
        <f>TablaDatosEmpresa[[#This Row],[Ingresos]]-TablaDatosEmpresa[[#This Row],[Coste_Vemta]]</f>
        <v>708.0369394435354</v>
      </c>
    </row>
    <row r="1448" spans="1:14" x14ac:dyDescent="0.3">
      <c r="A1448">
        <v>1448</v>
      </c>
      <c r="B1448" s="1">
        <v>44774</v>
      </c>
      <c r="C1448" t="s">
        <v>24</v>
      </c>
      <c r="D1448" t="s">
        <v>14</v>
      </c>
      <c r="E1448" t="s">
        <v>41</v>
      </c>
      <c r="F1448">
        <v>207</v>
      </c>
      <c r="G1448" s="3">
        <v>85.97</v>
      </c>
      <c r="H1448" s="3">
        <v>0</v>
      </c>
      <c r="I1448" t="s">
        <v>24</v>
      </c>
      <c r="J1448" t="s">
        <v>28</v>
      </c>
      <c r="K1448" s="3">
        <f>IF(TablaDatosEmpresa[[#This Row],[Tipo_Movimiento]] = "Venta", -TablaDatosEmpresa[[#This Row],[Cantidad]] * TablaDatosEmpresa[[#This Row],[Precio_Venta_Unitario]], 0)</f>
        <v>0</v>
      </c>
      <c r="L1448" s="3">
        <f>AVERAGEIF(TablaDatosEmpresa[Nombre_Producto],TablaDatosEmpresa[[#This Row],[Nombre_Producto]],TablaDatosEmpresa[Costo_Unitario])</f>
        <v>38.917210440456756</v>
      </c>
      <c r="M1448" s="3">
        <f>IF(TablaDatosEmpresa[[#This Row],[Tipo_Movimiento]] = "Venta", -TablaDatosEmpresa[[#This Row],[Cantidad]] * TablaDatosEmpresa[[#This Row],[CosteAdquisicionPromedio]], 0)</f>
        <v>0</v>
      </c>
      <c r="N1448" s="3">
        <f>TablaDatosEmpresa[[#This Row],[Ingresos]]-TablaDatosEmpresa[[#This Row],[Coste_Vemta]]</f>
        <v>0</v>
      </c>
    </row>
    <row r="1449" spans="1:14" x14ac:dyDescent="0.3">
      <c r="A1449">
        <v>1449</v>
      </c>
      <c r="B1449" s="1">
        <v>44774</v>
      </c>
      <c r="C1449" t="s">
        <v>10</v>
      </c>
      <c r="D1449" t="s">
        <v>34</v>
      </c>
      <c r="E1449" t="s">
        <v>45</v>
      </c>
      <c r="F1449">
        <v>-22</v>
      </c>
      <c r="G1449" s="3">
        <v>0</v>
      </c>
      <c r="H1449" s="3">
        <v>348.48</v>
      </c>
      <c r="I1449" t="s">
        <v>10</v>
      </c>
      <c r="J1449" t="s">
        <v>35</v>
      </c>
      <c r="K1449" s="3">
        <f>IF(TablaDatosEmpresa[[#This Row],[Tipo_Movimiento]] = "Venta", -TablaDatosEmpresa[[#This Row],[Cantidad]] * TablaDatosEmpresa[[#This Row],[Precio_Venta_Unitario]], 0)</f>
        <v>7666.56</v>
      </c>
      <c r="L1449" s="3">
        <f>AVERAGEIF(TablaDatosEmpresa[Nombre_Producto],TablaDatosEmpresa[[#This Row],[Nombre_Producto]],TablaDatosEmpresa[Costo_Unitario])</f>
        <v>81.910562499999997</v>
      </c>
      <c r="M1449" s="3">
        <f>IF(TablaDatosEmpresa[[#This Row],[Tipo_Movimiento]] = "Venta", -TablaDatosEmpresa[[#This Row],[Cantidad]] * TablaDatosEmpresa[[#This Row],[CosteAdquisicionPromedio]], 0)</f>
        <v>1802.032375</v>
      </c>
      <c r="N1449" s="3">
        <f>TablaDatosEmpresa[[#This Row],[Ingresos]]-TablaDatosEmpresa[[#This Row],[Coste_Vemta]]</f>
        <v>5864.5276250000006</v>
      </c>
    </row>
    <row r="1450" spans="1:14" x14ac:dyDescent="0.3">
      <c r="A1450">
        <v>1450</v>
      </c>
      <c r="B1450" s="1">
        <v>44774</v>
      </c>
      <c r="C1450" t="s">
        <v>10</v>
      </c>
      <c r="D1450" t="s">
        <v>11</v>
      </c>
      <c r="E1450" t="s">
        <v>12</v>
      </c>
      <c r="F1450">
        <v>-11</v>
      </c>
      <c r="G1450" s="3">
        <v>0</v>
      </c>
      <c r="H1450" s="3">
        <v>131.28</v>
      </c>
      <c r="I1450" t="s">
        <v>10</v>
      </c>
      <c r="J1450" t="s">
        <v>35</v>
      </c>
      <c r="K1450" s="3">
        <f>IF(TablaDatosEmpresa[[#This Row],[Tipo_Movimiento]] = "Venta", -TablaDatosEmpresa[[#This Row],[Cantidad]] * TablaDatosEmpresa[[#This Row],[Precio_Venta_Unitario]], 0)</f>
        <v>1444.08</v>
      </c>
      <c r="L1450" s="3">
        <f>AVERAGEIF(TablaDatosEmpresa[Nombre_Producto],TablaDatosEmpresa[[#This Row],[Nombre_Producto]],TablaDatosEmpresa[Costo_Unitario])</f>
        <v>28.701865793780652</v>
      </c>
      <c r="M1450" s="3">
        <f>IF(TablaDatosEmpresa[[#This Row],[Tipo_Movimiento]] = "Venta", -TablaDatosEmpresa[[#This Row],[Cantidad]] * TablaDatosEmpresa[[#This Row],[CosteAdquisicionPromedio]], 0)</f>
        <v>315.72052373158715</v>
      </c>
      <c r="N1450" s="3">
        <f>TablaDatosEmpresa[[#This Row],[Ingresos]]-TablaDatosEmpresa[[#This Row],[Coste_Vemta]]</f>
        <v>1128.3594762684129</v>
      </c>
    </row>
    <row r="1451" spans="1:14" x14ac:dyDescent="0.3">
      <c r="A1451">
        <v>1451</v>
      </c>
      <c r="B1451" s="1">
        <v>44774</v>
      </c>
      <c r="C1451" t="s">
        <v>10</v>
      </c>
      <c r="D1451" t="s">
        <v>17</v>
      </c>
      <c r="E1451" t="s">
        <v>42</v>
      </c>
      <c r="F1451">
        <v>-22</v>
      </c>
      <c r="G1451" s="3">
        <v>0</v>
      </c>
      <c r="H1451" s="3">
        <v>902.54</v>
      </c>
      <c r="I1451" t="s">
        <v>10</v>
      </c>
      <c r="J1451" t="s">
        <v>15</v>
      </c>
      <c r="K1451" s="3">
        <f>IF(TablaDatosEmpresa[[#This Row],[Tipo_Movimiento]] = "Venta", -TablaDatosEmpresa[[#This Row],[Cantidad]] * TablaDatosEmpresa[[#This Row],[Precio_Venta_Unitario]], 0)</f>
        <v>19855.879999999997</v>
      </c>
      <c r="L1451" s="3">
        <f>AVERAGEIF(TablaDatosEmpresa[Nombre_Producto],TablaDatosEmpresa[[#This Row],[Nombre_Producto]],TablaDatosEmpresa[Costo_Unitario])</f>
        <v>206.67616747181975</v>
      </c>
      <c r="M1451" s="3">
        <f>IF(TablaDatosEmpresa[[#This Row],[Tipo_Movimiento]] = "Venta", -TablaDatosEmpresa[[#This Row],[Cantidad]] * TablaDatosEmpresa[[#This Row],[CosteAdquisicionPromedio]], 0)</f>
        <v>4546.8756843800347</v>
      </c>
      <c r="N1451" s="3">
        <f>TablaDatosEmpresa[[#This Row],[Ingresos]]-TablaDatosEmpresa[[#This Row],[Coste_Vemta]]</f>
        <v>15309.004315619963</v>
      </c>
    </row>
    <row r="1452" spans="1:14" x14ac:dyDescent="0.3">
      <c r="A1452">
        <v>1452</v>
      </c>
      <c r="B1452" s="1">
        <v>44775</v>
      </c>
      <c r="C1452" t="s">
        <v>10</v>
      </c>
      <c r="D1452" t="s">
        <v>21</v>
      </c>
      <c r="E1452" t="s">
        <v>22</v>
      </c>
      <c r="F1452">
        <v>-32</v>
      </c>
      <c r="G1452" s="3">
        <v>0</v>
      </c>
      <c r="H1452" s="3">
        <v>59.84</v>
      </c>
      <c r="I1452" t="s">
        <v>10</v>
      </c>
      <c r="J1452" t="s">
        <v>35</v>
      </c>
      <c r="K1452" s="3">
        <f>IF(TablaDatosEmpresa[[#This Row],[Tipo_Movimiento]] = "Venta", -TablaDatosEmpresa[[#This Row],[Cantidad]] * TablaDatosEmpresa[[#This Row],[Precio_Venta_Unitario]], 0)</f>
        <v>1914.88</v>
      </c>
      <c r="L1452" s="3">
        <f>AVERAGEIF(TablaDatosEmpresa[Nombre_Producto],TablaDatosEmpresa[[#This Row],[Nombre_Producto]],TablaDatosEmpresa[Costo_Unitario])</f>
        <v>10.520482758620702</v>
      </c>
      <c r="M1452" s="3">
        <f>IF(TablaDatosEmpresa[[#This Row],[Tipo_Movimiento]] = "Venta", -TablaDatosEmpresa[[#This Row],[Cantidad]] * TablaDatosEmpresa[[#This Row],[CosteAdquisicionPromedio]], 0)</f>
        <v>336.65544827586245</v>
      </c>
      <c r="N1452" s="3">
        <f>TablaDatosEmpresa[[#This Row],[Ingresos]]-TablaDatosEmpresa[[#This Row],[Coste_Vemta]]</f>
        <v>1578.2245517241377</v>
      </c>
    </row>
    <row r="1453" spans="1:14" x14ac:dyDescent="0.3">
      <c r="A1453">
        <v>1453</v>
      </c>
      <c r="B1453" s="1">
        <v>44775</v>
      </c>
      <c r="C1453" t="s">
        <v>10</v>
      </c>
      <c r="D1453" t="s">
        <v>19</v>
      </c>
      <c r="E1453" t="s">
        <v>20</v>
      </c>
      <c r="F1453">
        <v>-44</v>
      </c>
      <c r="G1453" s="3">
        <v>0</v>
      </c>
      <c r="H1453" s="3">
        <v>299.51</v>
      </c>
      <c r="I1453" t="s">
        <v>10</v>
      </c>
      <c r="J1453" t="s">
        <v>13</v>
      </c>
      <c r="K1453" s="3">
        <f>IF(TablaDatosEmpresa[[#This Row],[Tipo_Movimiento]] = "Venta", -TablaDatosEmpresa[[#This Row],[Cantidad]] * TablaDatosEmpresa[[#This Row],[Precio_Venta_Unitario]], 0)</f>
        <v>13178.439999999999</v>
      </c>
      <c r="L1453" s="3">
        <f>AVERAGEIF(TablaDatosEmpresa[Nombre_Producto],TablaDatosEmpresa[[#This Row],[Nombre_Producto]],TablaDatosEmpresa[Costo_Unitario])</f>
        <v>66.956770642201846</v>
      </c>
      <c r="M1453" s="3">
        <f>IF(TablaDatosEmpresa[[#This Row],[Tipo_Movimiento]] = "Venta", -TablaDatosEmpresa[[#This Row],[Cantidad]] * TablaDatosEmpresa[[#This Row],[CosteAdquisicionPromedio]], 0)</f>
        <v>2946.0979082568811</v>
      </c>
      <c r="N1453" s="3">
        <f>TablaDatosEmpresa[[#This Row],[Ingresos]]-TablaDatosEmpresa[[#This Row],[Coste_Vemta]]</f>
        <v>10232.342091743118</v>
      </c>
    </row>
    <row r="1454" spans="1:14" x14ac:dyDescent="0.3">
      <c r="A1454">
        <v>1454</v>
      </c>
      <c r="B1454" s="1">
        <v>44775</v>
      </c>
      <c r="C1454" t="s">
        <v>24</v>
      </c>
      <c r="D1454" t="s">
        <v>21</v>
      </c>
      <c r="E1454" t="s">
        <v>22</v>
      </c>
      <c r="F1454">
        <v>183</v>
      </c>
      <c r="G1454" s="3">
        <v>24.68</v>
      </c>
      <c r="H1454" s="3">
        <v>0</v>
      </c>
      <c r="I1454" t="s">
        <v>24</v>
      </c>
      <c r="J1454" t="s">
        <v>37</v>
      </c>
      <c r="K1454" s="3">
        <f>IF(TablaDatosEmpresa[[#This Row],[Tipo_Movimiento]] = "Venta", -TablaDatosEmpresa[[#This Row],[Cantidad]] * TablaDatosEmpresa[[#This Row],[Precio_Venta_Unitario]], 0)</f>
        <v>0</v>
      </c>
      <c r="L1454" s="3">
        <f>AVERAGEIF(TablaDatosEmpresa[Nombre_Producto],TablaDatosEmpresa[[#This Row],[Nombre_Producto]],TablaDatosEmpresa[Costo_Unitario])</f>
        <v>10.520482758620702</v>
      </c>
      <c r="M1454" s="3">
        <f>IF(TablaDatosEmpresa[[#This Row],[Tipo_Movimiento]] = "Venta", -TablaDatosEmpresa[[#This Row],[Cantidad]] * TablaDatosEmpresa[[#This Row],[CosteAdquisicionPromedio]], 0)</f>
        <v>0</v>
      </c>
      <c r="N1454" s="3">
        <f>TablaDatosEmpresa[[#This Row],[Ingresos]]-TablaDatosEmpresa[[#This Row],[Coste_Vemta]]</f>
        <v>0</v>
      </c>
    </row>
    <row r="1455" spans="1:14" x14ac:dyDescent="0.3">
      <c r="A1455">
        <v>1455</v>
      </c>
      <c r="B1455" s="1">
        <v>44775</v>
      </c>
      <c r="C1455" t="s">
        <v>10</v>
      </c>
      <c r="D1455" t="s">
        <v>25</v>
      </c>
      <c r="E1455" t="s">
        <v>43</v>
      </c>
      <c r="F1455">
        <v>-40</v>
      </c>
      <c r="G1455" s="3">
        <v>0</v>
      </c>
      <c r="H1455" s="3">
        <v>95.35</v>
      </c>
      <c r="I1455" t="s">
        <v>10</v>
      </c>
      <c r="J1455" t="s">
        <v>23</v>
      </c>
      <c r="K1455" s="3">
        <f>IF(TablaDatosEmpresa[[#This Row],[Tipo_Movimiento]] = "Venta", -TablaDatosEmpresa[[#This Row],[Cantidad]] * TablaDatosEmpresa[[#This Row],[Precio_Venta_Unitario]], 0)</f>
        <v>3814</v>
      </c>
      <c r="L1455" s="3">
        <f>AVERAGEIF(TablaDatosEmpresa[Nombre_Producto],TablaDatosEmpresa[[#This Row],[Nombre_Producto]],TablaDatosEmpresa[Costo_Unitario])</f>
        <v>18.458651685393257</v>
      </c>
      <c r="M1455" s="3">
        <f>IF(TablaDatosEmpresa[[#This Row],[Tipo_Movimiento]] = "Venta", -TablaDatosEmpresa[[#This Row],[Cantidad]] * TablaDatosEmpresa[[#This Row],[CosteAdquisicionPromedio]], 0)</f>
        <v>738.3460674157302</v>
      </c>
      <c r="N1455" s="3">
        <f>TablaDatosEmpresa[[#This Row],[Ingresos]]-TablaDatosEmpresa[[#This Row],[Coste_Vemta]]</f>
        <v>3075.6539325842696</v>
      </c>
    </row>
    <row r="1456" spans="1:14" x14ac:dyDescent="0.3">
      <c r="A1456">
        <v>1456</v>
      </c>
      <c r="B1456" s="1">
        <v>44775</v>
      </c>
      <c r="C1456" t="s">
        <v>10</v>
      </c>
      <c r="D1456" t="s">
        <v>27</v>
      </c>
      <c r="E1456" t="s">
        <v>44</v>
      </c>
      <c r="F1456">
        <v>-23</v>
      </c>
      <c r="G1456" s="3">
        <v>0</v>
      </c>
      <c r="H1456" s="3">
        <v>500.97</v>
      </c>
      <c r="I1456" t="s">
        <v>10</v>
      </c>
      <c r="J1456" t="s">
        <v>13</v>
      </c>
      <c r="K1456" s="3">
        <f>IF(TablaDatosEmpresa[[#This Row],[Tipo_Movimiento]] = "Venta", -TablaDatosEmpresa[[#This Row],[Cantidad]] * TablaDatosEmpresa[[#This Row],[Precio_Venta_Unitario]], 0)</f>
        <v>11522.310000000001</v>
      </c>
      <c r="L1456" s="3">
        <f>AVERAGEIF(TablaDatosEmpresa[Nombre_Producto],TablaDatosEmpresa[[#This Row],[Nombre_Producto]],TablaDatosEmpresa[Costo_Unitario])</f>
        <v>111.99406451612904</v>
      </c>
      <c r="M1456" s="3">
        <f>IF(TablaDatosEmpresa[[#This Row],[Tipo_Movimiento]] = "Venta", -TablaDatosEmpresa[[#This Row],[Cantidad]] * TablaDatosEmpresa[[#This Row],[CosteAdquisicionPromedio]], 0)</f>
        <v>2575.8634838709681</v>
      </c>
      <c r="N1456" s="3">
        <f>TablaDatosEmpresa[[#This Row],[Ingresos]]-TablaDatosEmpresa[[#This Row],[Coste_Vemta]]</f>
        <v>8946.4465161290336</v>
      </c>
    </row>
    <row r="1457" spans="1:14" x14ac:dyDescent="0.3">
      <c r="A1457">
        <v>1457</v>
      </c>
      <c r="B1457" s="1">
        <v>44775</v>
      </c>
      <c r="C1457" t="s">
        <v>10</v>
      </c>
      <c r="D1457" t="s">
        <v>25</v>
      </c>
      <c r="E1457" t="s">
        <v>43</v>
      </c>
      <c r="F1457">
        <v>-24</v>
      </c>
      <c r="G1457" s="3">
        <v>0</v>
      </c>
      <c r="H1457" s="3">
        <v>94.21</v>
      </c>
      <c r="I1457" t="s">
        <v>10</v>
      </c>
      <c r="J1457" t="s">
        <v>31</v>
      </c>
      <c r="K1457" s="3">
        <f>IF(TablaDatosEmpresa[[#This Row],[Tipo_Movimiento]] = "Venta", -TablaDatosEmpresa[[#This Row],[Cantidad]] * TablaDatosEmpresa[[#This Row],[Precio_Venta_Unitario]], 0)</f>
        <v>2261.04</v>
      </c>
      <c r="L1457" s="3">
        <f>AVERAGEIF(TablaDatosEmpresa[Nombre_Producto],TablaDatosEmpresa[[#This Row],[Nombre_Producto]],TablaDatosEmpresa[Costo_Unitario])</f>
        <v>18.458651685393257</v>
      </c>
      <c r="M1457" s="3">
        <f>IF(TablaDatosEmpresa[[#This Row],[Tipo_Movimiento]] = "Venta", -TablaDatosEmpresa[[#This Row],[Cantidad]] * TablaDatosEmpresa[[#This Row],[CosteAdquisicionPromedio]], 0)</f>
        <v>443.00764044943816</v>
      </c>
      <c r="N1457" s="3">
        <f>TablaDatosEmpresa[[#This Row],[Ingresos]]-TablaDatosEmpresa[[#This Row],[Coste_Vemta]]</f>
        <v>1818.0323595505618</v>
      </c>
    </row>
    <row r="1458" spans="1:14" x14ac:dyDescent="0.3">
      <c r="A1458">
        <v>1458</v>
      </c>
      <c r="B1458" s="1">
        <v>44775</v>
      </c>
      <c r="C1458" t="s">
        <v>16</v>
      </c>
      <c r="D1458" t="s">
        <v>17</v>
      </c>
      <c r="E1458" t="s">
        <v>42</v>
      </c>
      <c r="F1458">
        <v>85</v>
      </c>
      <c r="G1458" s="3">
        <v>456.92</v>
      </c>
      <c r="H1458" s="3">
        <v>0</v>
      </c>
      <c r="I1458" t="s">
        <v>46</v>
      </c>
      <c r="J1458" t="s">
        <v>18</v>
      </c>
      <c r="K1458" s="3">
        <f>IF(TablaDatosEmpresa[[#This Row],[Tipo_Movimiento]] = "Venta", -TablaDatosEmpresa[[#This Row],[Cantidad]] * TablaDatosEmpresa[[#This Row],[Precio_Venta_Unitario]], 0)</f>
        <v>0</v>
      </c>
      <c r="L1458" s="3">
        <f>AVERAGEIF(TablaDatosEmpresa[Nombre_Producto],TablaDatosEmpresa[[#This Row],[Nombre_Producto]],TablaDatosEmpresa[Costo_Unitario])</f>
        <v>206.67616747181975</v>
      </c>
      <c r="M1458" s="3">
        <f>IF(TablaDatosEmpresa[[#This Row],[Tipo_Movimiento]] = "Venta", -TablaDatosEmpresa[[#This Row],[Cantidad]] * TablaDatosEmpresa[[#This Row],[CosteAdquisicionPromedio]], 0)</f>
        <v>0</v>
      </c>
      <c r="N1458" s="3">
        <f>TablaDatosEmpresa[[#This Row],[Ingresos]]-TablaDatosEmpresa[[#This Row],[Coste_Vemta]]</f>
        <v>0</v>
      </c>
    </row>
    <row r="1459" spans="1:14" x14ac:dyDescent="0.3">
      <c r="A1459">
        <v>1459</v>
      </c>
      <c r="B1459" s="1">
        <v>44776</v>
      </c>
      <c r="C1459" t="s">
        <v>10</v>
      </c>
      <c r="D1459" t="s">
        <v>19</v>
      </c>
      <c r="E1459" t="s">
        <v>20</v>
      </c>
      <c r="F1459">
        <v>-13</v>
      </c>
      <c r="G1459" s="3">
        <v>0</v>
      </c>
      <c r="H1459" s="3">
        <v>299.29000000000002</v>
      </c>
      <c r="I1459" t="s">
        <v>10</v>
      </c>
      <c r="J1459" t="s">
        <v>23</v>
      </c>
      <c r="K1459" s="3">
        <f>IF(TablaDatosEmpresa[[#This Row],[Tipo_Movimiento]] = "Venta", -TablaDatosEmpresa[[#This Row],[Cantidad]] * TablaDatosEmpresa[[#This Row],[Precio_Venta_Unitario]], 0)</f>
        <v>3890.7700000000004</v>
      </c>
      <c r="L1459" s="3">
        <f>AVERAGEIF(TablaDatosEmpresa[Nombre_Producto],TablaDatosEmpresa[[#This Row],[Nombre_Producto]],TablaDatosEmpresa[Costo_Unitario])</f>
        <v>66.956770642201846</v>
      </c>
      <c r="M1459" s="3">
        <f>IF(TablaDatosEmpresa[[#This Row],[Tipo_Movimiento]] = "Venta", -TablaDatosEmpresa[[#This Row],[Cantidad]] * TablaDatosEmpresa[[#This Row],[CosteAdquisicionPromedio]], 0)</f>
        <v>870.43801834862404</v>
      </c>
      <c r="N1459" s="3">
        <f>TablaDatosEmpresa[[#This Row],[Ingresos]]-TablaDatosEmpresa[[#This Row],[Coste_Vemta]]</f>
        <v>3020.3319816513763</v>
      </c>
    </row>
    <row r="1460" spans="1:14" x14ac:dyDescent="0.3">
      <c r="A1460">
        <v>1460</v>
      </c>
      <c r="B1460" s="1">
        <v>44776</v>
      </c>
      <c r="C1460" t="s">
        <v>16</v>
      </c>
      <c r="D1460" t="s">
        <v>19</v>
      </c>
      <c r="E1460" t="s">
        <v>20</v>
      </c>
      <c r="F1460">
        <v>34</v>
      </c>
      <c r="G1460" s="3">
        <v>150.41</v>
      </c>
      <c r="H1460" s="3">
        <v>0</v>
      </c>
      <c r="I1460" t="s">
        <v>46</v>
      </c>
      <c r="J1460" t="s">
        <v>18</v>
      </c>
      <c r="K1460" s="3">
        <f>IF(TablaDatosEmpresa[[#This Row],[Tipo_Movimiento]] = "Venta", -TablaDatosEmpresa[[#This Row],[Cantidad]] * TablaDatosEmpresa[[#This Row],[Precio_Venta_Unitario]], 0)</f>
        <v>0</v>
      </c>
      <c r="L1460" s="3">
        <f>AVERAGEIF(TablaDatosEmpresa[Nombre_Producto],TablaDatosEmpresa[[#This Row],[Nombre_Producto]],TablaDatosEmpresa[Costo_Unitario])</f>
        <v>66.956770642201846</v>
      </c>
      <c r="M1460" s="3">
        <f>IF(TablaDatosEmpresa[[#This Row],[Tipo_Movimiento]] = "Venta", -TablaDatosEmpresa[[#This Row],[Cantidad]] * TablaDatosEmpresa[[#This Row],[CosteAdquisicionPromedio]], 0)</f>
        <v>0</v>
      </c>
      <c r="N1460" s="3">
        <f>TablaDatosEmpresa[[#This Row],[Ingresos]]-TablaDatosEmpresa[[#This Row],[Coste_Vemta]]</f>
        <v>0</v>
      </c>
    </row>
    <row r="1461" spans="1:14" x14ac:dyDescent="0.3">
      <c r="A1461">
        <v>1461</v>
      </c>
      <c r="B1461" s="1">
        <v>44776</v>
      </c>
      <c r="C1461" t="s">
        <v>24</v>
      </c>
      <c r="D1461" t="s">
        <v>34</v>
      </c>
      <c r="E1461" t="s">
        <v>45</v>
      </c>
      <c r="F1461">
        <v>192</v>
      </c>
      <c r="G1461" s="3">
        <v>176.9</v>
      </c>
      <c r="H1461" s="3">
        <v>0</v>
      </c>
      <c r="I1461" t="s">
        <v>24</v>
      </c>
      <c r="J1461" t="s">
        <v>37</v>
      </c>
      <c r="K1461" s="3">
        <f>IF(TablaDatosEmpresa[[#This Row],[Tipo_Movimiento]] = "Venta", -TablaDatosEmpresa[[#This Row],[Cantidad]] * TablaDatosEmpresa[[#This Row],[Precio_Venta_Unitario]], 0)</f>
        <v>0</v>
      </c>
      <c r="L1461" s="3">
        <f>AVERAGEIF(TablaDatosEmpresa[Nombre_Producto],TablaDatosEmpresa[[#This Row],[Nombre_Producto]],TablaDatosEmpresa[Costo_Unitario])</f>
        <v>81.910562499999997</v>
      </c>
      <c r="M1461" s="3">
        <f>IF(TablaDatosEmpresa[[#This Row],[Tipo_Movimiento]] = "Venta", -TablaDatosEmpresa[[#This Row],[Cantidad]] * TablaDatosEmpresa[[#This Row],[CosteAdquisicionPromedio]], 0)</f>
        <v>0</v>
      </c>
      <c r="N1461" s="3">
        <f>TablaDatosEmpresa[[#This Row],[Ingresos]]-TablaDatosEmpresa[[#This Row],[Coste_Vemta]]</f>
        <v>0</v>
      </c>
    </row>
    <row r="1462" spans="1:14" x14ac:dyDescent="0.3">
      <c r="A1462">
        <v>1462</v>
      </c>
      <c r="B1462" s="1">
        <v>44776</v>
      </c>
      <c r="C1462" t="s">
        <v>10</v>
      </c>
      <c r="D1462" t="s">
        <v>14</v>
      </c>
      <c r="E1462" t="s">
        <v>41</v>
      </c>
      <c r="F1462">
        <v>-35</v>
      </c>
      <c r="G1462" s="3">
        <v>0</v>
      </c>
      <c r="H1462" s="3">
        <v>161</v>
      </c>
      <c r="I1462" t="s">
        <v>10</v>
      </c>
      <c r="J1462" t="s">
        <v>31</v>
      </c>
      <c r="K1462" s="3">
        <f>IF(TablaDatosEmpresa[[#This Row],[Tipo_Movimiento]] = "Venta", -TablaDatosEmpresa[[#This Row],[Cantidad]] * TablaDatosEmpresa[[#This Row],[Precio_Venta_Unitario]], 0)</f>
        <v>5635</v>
      </c>
      <c r="L1462" s="3">
        <f>AVERAGEIF(TablaDatosEmpresa[Nombre_Producto],TablaDatosEmpresa[[#This Row],[Nombre_Producto]],TablaDatosEmpresa[Costo_Unitario])</f>
        <v>38.917210440456756</v>
      </c>
      <c r="M1462" s="3">
        <f>IF(TablaDatosEmpresa[[#This Row],[Tipo_Movimiento]] = "Venta", -TablaDatosEmpresa[[#This Row],[Cantidad]] * TablaDatosEmpresa[[#This Row],[CosteAdquisicionPromedio]], 0)</f>
        <v>1362.1023654159865</v>
      </c>
      <c r="N1462" s="3">
        <f>TablaDatosEmpresa[[#This Row],[Ingresos]]-TablaDatosEmpresa[[#This Row],[Coste_Vemta]]</f>
        <v>4272.8976345840138</v>
      </c>
    </row>
    <row r="1463" spans="1:14" x14ac:dyDescent="0.3">
      <c r="A1463">
        <v>1463</v>
      </c>
      <c r="B1463" s="1">
        <v>44776</v>
      </c>
      <c r="C1463" t="s">
        <v>24</v>
      </c>
      <c r="D1463" t="s">
        <v>25</v>
      </c>
      <c r="E1463" t="s">
        <v>43</v>
      </c>
      <c r="F1463">
        <v>125</v>
      </c>
      <c r="G1463" s="3">
        <v>45.32</v>
      </c>
      <c r="H1463" s="3">
        <v>0</v>
      </c>
      <c r="I1463" t="s">
        <v>24</v>
      </c>
      <c r="J1463" t="s">
        <v>28</v>
      </c>
      <c r="K1463" s="3">
        <f>IF(TablaDatosEmpresa[[#This Row],[Tipo_Movimiento]] = "Venta", -TablaDatosEmpresa[[#This Row],[Cantidad]] * TablaDatosEmpresa[[#This Row],[Precio_Venta_Unitario]], 0)</f>
        <v>0</v>
      </c>
      <c r="L1463" s="3">
        <f>AVERAGEIF(TablaDatosEmpresa[Nombre_Producto],TablaDatosEmpresa[[#This Row],[Nombre_Producto]],TablaDatosEmpresa[Costo_Unitario])</f>
        <v>18.458651685393257</v>
      </c>
      <c r="M1463" s="3">
        <f>IF(TablaDatosEmpresa[[#This Row],[Tipo_Movimiento]] = "Venta", -TablaDatosEmpresa[[#This Row],[Cantidad]] * TablaDatosEmpresa[[#This Row],[CosteAdquisicionPromedio]], 0)</f>
        <v>0</v>
      </c>
      <c r="N1463" s="3">
        <f>TablaDatosEmpresa[[#This Row],[Ingresos]]-TablaDatosEmpresa[[#This Row],[Coste_Vemta]]</f>
        <v>0</v>
      </c>
    </row>
    <row r="1464" spans="1:14" x14ac:dyDescent="0.3">
      <c r="A1464">
        <v>1464</v>
      </c>
      <c r="B1464" s="1">
        <v>44776</v>
      </c>
      <c r="C1464" t="s">
        <v>10</v>
      </c>
      <c r="D1464" t="s">
        <v>19</v>
      </c>
      <c r="E1464" t="s">
        <v>20</v>
      </c>
      <c r="F1464">
        <v>-45</v>
      </c>
      <c r="G1464" s="3">
        <v>0</v>
      </c>
      <c r="H1464" s="3">
        <v>297.72000000000003</v>
      </c>
      <c r="I1464" t="s">
        <v>10</v>
      </c>
      <c r="J1464" t="s">
        <v>31</v>
      </c>
      <c r="K1464" s="3">
        <f>IF(TablaDatosEmpresa[[#This Row],[Tipo_Movimiento]] = "Venta", -TablaDatosEmpresa[[#This Row],[Cantidad]] * TablaDatosEmpresa[[#This Row],[Precio_Venta_Unitario]], 0)</f>
        <v>13397.400000000001</v>
      </c>
      <c r="L1464" s="3">
        <f>AVERAGEIF(TablaDatosEmpresa[Nombre_Producto],TablaDatosEmpresa[[#This Row],[Nombre_Producto]],TablaDatosEmpresa[Costo_Unitario])</f>
        <v>66.956770642201846</v>
      </c>
      <c r="M1464" s="3">
        <f>IF(TablaDatosEmpresa[[#This Row],[Tipo_Movimiento]] = "Venta", -TablaDatosEmpresa[[#This Row],[Cantidad]] * TablaDatosEmpresa[[#This Row],[CosteAdquisicionPromedio]], 0)</f>
        <v>3013.0546788990832</v>
      </c>
      <c r="N1464" s="3">
        <f>TablaDatosEmpresa[[#This Row],[Ingresos]]-TablaDatosEmpresa[[#This Row],[Coste_Vemta]]</f>
        <v>10384.345321100918</v>
      </c>
    </row>
    <row r="1465" spans="1:14" x14ac:dyDescent="0.3">
      <c r="A1465">
        <v>1465</v>
      </c>
      <c r="B1465" s="1">
        <v>44776</v>
      </c>
      <c r="C1465" t="s">
        <v>24</v>
      </c>
      <c r="D1465" t="s">
        <v>14</v>
      </c>
      <c r="E1465" t="s">
        <v>41</v>
      </c>
      <c r="F1465">
        <v>65</v>
      </c>
      <c r="G1465" s="3">
        <v>83.95</v>
      </c>
      <c r="H1465" s="3">
        <v>0</v>
      </c>
      <c r="I1465" t="s">
        <v>24</v>
      </c>
      <c r="J1465" t="s">
        <v>28</v>
      </c>
      <c r="K1465" s="3">
        <f>IF(TablaDatosEmpresa[[#This Row],[Tipo_Movimiento]] = "Venta", -TablaDatosEmpresa[[#This Row],[Cantidad]] * TablaDatosEmpresa[[#This Row],[Precio_Venta_Unitario]], 0)</f>
        <v>0</v>
      </c>
      <c r="L1465" s="3">
        <f>AVERAGEIF(TablaDatosEmpresa[Nombre_Producto],TablaDatosEmpresa[[#This Row],[Nombre_Producto]],TablaDatosEmpresa[Costo_Unitario])</f>
        <v>38.917210440456756</v>
      </c>
      <c r="M1465" s="3">
        <f>IF(TablaDatosEmpresa[[#This Row],[Tipo_Movimiento]] = "Venta", -TablaDatosEmpresa[[#This Row],[Cantidad]] * TablaDatosEmpresa[[#This Row],[CosteAdquisicionPromedio]], 0)</f>
        <v>0</v>
      </c>
      <c r="N1465" s="3">
        <f>TablaDatosEmpresa[[#This Row],[Ingresos]]-TablaDatosEmpresa[[#This Row],[Coste_Vemta]]</f>
        <v>0</v>
      </c>
    </row>
    <row r="1466" spans="1:14" x14ac:dyDescent="0.3">
      <c r="A1466">
        <v>1466</v>
      </c>
      <c r="B1466" s="1">
        <v>44777</v>
      </c>
      <c r="C1466" t="s">
        <v>10</v>
      </c>
      <c r="D1466" t="s">
        <v>14</v>
      </c>
      <c r="E1466" t="s">
        <v>41</v>
      </c>
      <c r="F1466">
        <v>-35</v>
      </c>
      <c r="G1466" s="3">
        <v>0</v>
      </c>
      <c r="H1466" s="3">
        <v>158.51</v>
      </c>
      <c r="I1466" t="s">
        <v>10</v>
      </c>
      <c r="J1466" t="s">
        <v>35</v>
      </c>
      <c r="K1466" s="3">
        <f>IF(TablaDatosEmpresa[[#This Row],[Tipo_Movimiento]] = "Venta", -TablaDatosEmpresa[[#This Row],[Cantidad]] * TablaDatosEmpresa[[#This Row],[Precio_Venta_Unitario]], 0)</f>
        <v>5547.8499999999995</v>
      </c>
      <c r="L1466" s="3">
        <f>AVERAGEIF(TablaDatosEmpresa[Nombre_Producto],TablaDatosEmpresa[[#This Row],[Nombre_Producto]],TablaDatosEmpresa[Costo_Unitario])</f>
        <v>38.917210440456756</v>
      </c>
      <c r="M1466" s="3">
        <f>IF(TablaDatosEmpresa[[#This Row],[Tipo_Movimiento]] = "Venta", -TablaDatosEmpresa[[#This Row],[Cantidad]] * TablaDatosEmpresa[[#This Row],[CosteAdquisicionPromedio]], 0)</f>
        <v>1362.1023654159865</v>
      </c>
      <c r="N1466" s="3">
        <f>TablaDatosEmpresa[[#This Row],[Ingresos]]-TablaDatosEmpresa[[#This Row],[Coste_Vemta]]</f>
        <v>4185.7476345840132</v>
      </c>
    </row>
    <row r="1467" spans="1:14" x14ac:dyDescent="0.3">
      <c r="A1467">
        <v>1467</v>
      </c>
      <c r="B1467" s="1">
        <v>44777</v>
      </c>
      <c r="C1467" t="s">
        <v>24</v>
      </c>
      <c r="D1467" t="s">
        <v>14</v>
      </c>
      <c r="E1467" t="s">
        <v>41</v>
      </c>
      <c r="F1467">
        <v>195</v>
      </c>
      <c r="G1467" s="3">
        <v>86.78</v>
      </c>
      <c r="H1467" s="3">
        <v>0</v>
      </c>
      <c r="I1467" t="s">
        <v>24</v>
      </c>
      <c r="J1467" t="s">
        <v>37</v>
      </c>
      <c r="K1467" s="3">
        <f>IF(TablaDatosEmpresa[[#This Row],[Tipo_Movimiento]] = "Venta", -TablaDatosEmpresa[[#This Row],[Cantidad]] * TablaDatosEmpresa[[#This Row],[Precio_Venta_Unitario]], 0)</f>
        <v>0</v>
      </c>
      <c r="L1467" s="3">
        <f>AVERAGEIF(TablaDatosEmpresa[Nombre_Producto],TablaDatosEmpresa[[#This Row],[Nombre_Producto]],TablaDatosEmpresa[Costo_Unitario])</f>
        <v>38.917210440456756</v>
      </c>
      <c r="M1467" s="3">
        <f>IF(TablaDatosEmpresa[[#This Row],[Tipo_Movimiento]] = "Venta", -TablaDatosEmpresa[[#This Row],[Cantidad]] * TablaDatosEmpresa[[#This Row],[CosteAdquisicionPromedio]], 0)</f>
        <v>0</v>
      </c>
      <c r="N1467" s="3">
        <f>TablaDatosEmpresa[[#This Row],[Ingresos]]-TablaDatosEmpresa[[#This Row],[Coste_Vemta]]</f>
        <v>0</v>
      </c>
    </row>
    <row r="1468" spans="1:14" x14ac:dyDescent="0.3">
      <c r="A1468">
        <v>1468</v>
      </c>
      <c r="B1468" s="1">
        <v>44777</v>
      </c>
      <c r="C1468" t="s">
        <v>16</v>
      </c>
      <c r="D1468" t="s">
        <v>19</v>
      </c>
      <c r="E1468" t="s">
        <v>20</v>
      </c>
      <c r="F1468">
        <v>53</v>
      </c>
      <c r="G1468" s="3">
        <v>148.83000000000001</v>
      </c>
      <c r="H1468" s="3">
        <v>0</v>
      </c>
      <c r="I1468" t="s">
        <v>46</v>
      </c>
      <c r="J1468" t="s">
        <v>18</v>
      </c>
      <c r="K1468" s="3">
        <f>IF(TablaDatosEmpresa[[#This Row],[Tipo_Movimiento]] = "Venta", -TablaDatosEmpresa[[#This Row],[Cantidad]] * TablaDatosEmpresa[[#This Row],[Precio_Venta_Unitario]], 0)</f>
        <v>0</v>
      </c>
      <c r="L1468" s="3">
        <f>AVERAGEIF(TablaDatosEmpresa[Nombre_Producto],TablaDatosEmpresa[[#This Row],[Nombre_Producto]],TablaDatosEmpresa[Costo_Unitario])</f>
        <v>66.956770642201846</v>
      </c>
      <c r="M1468" s="3">
        <f>IF(TablaDatosEmpresa[[#This Row],[Tipo_Movimiento]] = "Venta", -TablaDatosEmpresa[[#This Row],[Cantidad]] * TablaDatosEmpresa[[#This Row],[CosteAdquisicionPromedio]], 0)</f>
        <v>0</v>
      </c>
      <c r="N1468" s="3">
        <f>TablaDatosEmpresa[[#This Row],[Ingresos]]-TablaDatosEmpresa[[#This Row],[Coste_Vemta]]</f>
        <v>0</v>
      </c>
    </row>
    <row r="1469" spans="1:14" x14ac:dyDescent="0.3">
      <c r="A1469">
        <v>1469</v>
      </c>
      <c r="B1469" s="1">
        <v>44777</v>
      </c>
      <c r="C1469" t="s">
        <v>16</v>
      </c>
      <c r="D1469" t="s">
        <v>19</v>
      </c>
      <c r="E1469" t="s">
        <v>20</v>
      </c>
      <c r="F1469">
        <v>75</v>
      </c>
      <c r="G1469" s="3">
        <v>151.43</v>
      </c>
      <c r="H1469" s="3">
        <v>0</v>
      </c>
      <c r="I1469" t="s">
        <v>46</v>
      </c>
      <c r="J1469" t="s">
        <v>18</v>
      </c>
      <c r="K1469" s="3">
        <f>IF(TablaDatosEmpresa[[#This Row],[Tipo_Movimiento]] = "Venta", -TablaDatosEmpresa[[#This Row],[Cantidad]] * TablaDatosEmpresa[[#This Row],[Precio_Venta_Unitario]], 0)</f>
        <v>0</v>
      </c>
      <c r="L1469" s="3">
        <f>AVERAGEIF(TablaDatosEmpresa[Nombre_Producto],TablaDatosEmpresa[[#This Row],[Nombre_Producto]],TablaDatosEmpresa[Costo_Unitario])</f>
        <v>66.956770642201846</v>
      </c>
      <c r="M1469" s="3">
        <f>IF(TablaDatosEmpresa[[#This Row],[Tipo_Movimiento]] = "Venta", -TablaDatosEmpresa[[#This Row],[Cantidad]] * TablaDatosEmpresa[[#This Row],[CosteAdquisicionPromedio]], 0)</f>
        <v>0</v>
      </c>
      <c r="N1469" s="3">
        <f>TablaDatosEmpresa[[#This Row],[Ingresos]]-TablaDatosEmpresa[[#This Row],[Coste_Vemta]]</f>
        <v>0</v>
      </c>
    </row>
    <row r="1470" spans="1:14" x14ac:dyDescent="0.3">
      <c r="A1470">
        <v>1470</v>
      </c>
      <c r="B1470" s="1">
        <v>44777</v>
      </c>
      <c r="C1470" t="s">
        <v>16</v>
      </c>
      <c r="D1470" t="s">
        <v>27</v>
      </c>
      <c r="E1470" t="s">
        <v>44</v>
      </c>
      <c r="F1470">
        <v>67</v>
      </c>
      <c r="G1470" s="3">
        <v>245.91</v>
      </c>
      <c r="H1470" s="3">
        <v>0</v>
      </c>
      <c r="I1470" t="s">
        <v>46</v>
      </c>
      <c r="J1470" t="s">
        <v>18</v>
      </c>
      <c r="K1470" s="3">
        <f>IF(TablaDatosEmpresa[[#This Row],[Tipo_Movimiento]] = "Venta", -TablaDatosEmpresa[[#This Row],[Cantidad]] * TablaDatosEmpresa[[#This Row],[Precio_Venta_Unitario]], 0)</f>
        <v>0</v>
      </c>
      <c r="L1470" s="3">
        <f>AVERAGEIF(TablaDatosEmpresa[Nombre_Producto],TablaDatosEmpresa[[#This Row],[Nombre_Producto]],TablaDatosEmpresa[Costo_Unitario])</f>
        <v>111.99406451612904</v>
      </c>
      <c r="M1470" s="3">
        <f>IF(TablaDatosEmpresa[[#This Row],[Tipo_Movimiento]] = "Venta", -TablaDatosEmpresa[[#This Row],[Cantidad]] * TablaDatosEmpresa[[#This Row],[CosteAdquisicionPromedio]], 0)</f>
        <v>0</v>
      </c>
      <c r="N1470" s="3">
        <f>TablaDatosEmpresa[[#This Row],[Ingresos]]-TablaDatosEmpresa[[#This Row],[Coste_Vemta]]</f>
        <v>0</v>
      </c>
    </row>
    <row r="1471" spans="1:14" x14ac:dyDescent="0.3">
      <c r="A1471">
        <v>1471</v>
      </c>
      <c r="B1471" s="1">
        <v>44777</v>
      </c>
      <c r="C1471" t="s">
        <v>10</v>
      </c>
      <c r="D1471" t="s">
        <v>17</v>
      </c>
      <c r="E1471" t="s">
        <v>42</v>
      </c>
      <c r="F1471">
        <v>-44</v>
      </c>
      <c r="G1471" s="3">
        <v>0</v>
      </c>
      <c r="H1471" s="3">
        <v>906.19</v>
      </c>
      <c r="I1471" t="s">
        <v>10</v>
      </c>
      <c r="J1471" t="s">
        <v>15</v>
      </c>
      <c r="K1471" s="3">
        <f>IF(TablaDatosEmpresa[[#This Row],[Tipo_Movimiento]] = "Venta", -TablaDatosEmpresa[[#This Row],[Cantidad]] * TablaDatosEmpresa[[#This Row],[Precio_Venta_Unitario]], 0)</f>
        <v>39872.36</v>
      </c>
      <c r="L1471" s="3">
        <f>AVERAGEIF(TablaDatosEmpresa[Nombre_Producto],TablaDatosEmpresa[[#This Row],[Nombre_Producto]],TablaDatosEmpresa[Costo_Unitario])</f>
        <v>206.67616747181975</v>
      </c>
      <c r="M1471" s="3">
        <f>IF(TablaDatosEmpresa[[#This Row],[Tipo_Movimiento]] = "Venta", -TablaDatosEmpresa[[#This Row],[Cantidad]] * TablaDatosEmpresa[[#This Row],[CosteAdquisicionPromedio]], 0)</f>
        <v>9093.7513687600695</v>
      </c>
      <c r="N1471" s="3">
        <f>TablaDatosEmpresa[[#This Row],[Ingresos]]-TablaDatosEmpresa[[#This Row],[Coste_Vemta]]</f>
        <v>30778.608631239931</v>
      </c>
    </row>
    <row r="1472" spans="1:14" x14ac:dyDescent="0.3">
      <c r="A1472">
        <v>1472</v>
      </c>
      <c r="B1472" s="1">
        <v>44778</v>
      </c>
      <c r="C1472" t="s">
        <v>16</v>
      </c>
      <c r="D1472" t="s">
        <v>27</v>
      </c>
      <c r="E1472" t="s">
        <v>44</v>
      </c>
      <c r="F1472">
        <v>39</v>
      </c>
      <c r="G1472" s="3">
        <v>251.24</v>
      </c>
      <c r="H1472" s="3">
        <v>0</v>
      </c>
      <c r="I1472" t="s">
        <v>46</v>
      </c>
      <c r="J1472" t="s">
        <v>18</v>
      </c>
      <c r="K1472" s="3">
        <f>IF(TablaDatosEmpresa[[#This Row],[Tipo_Movimiento]] = "Venta", -TablaDatosEmpresa[[#This Row],[Cantidad]] * TablaDatosEmpresa[[#This Row],[Precio_Venta_Unitario]], 0)</f>
        <v>0</v>
      </c>
      <c r="L1472" s="3">
        <f>AVERAGEIF(TablaDatosEmpresa[Nombre_Producto],TablaDatosEmpresa[[#This Row],[Nombre_Producto]],TablaDatosEmpresa[Costo_Unitario])</f>
        <v>111.99406451612904</v>
      </c>
      <c r="M1472" s="3">
        <f>IF(TablaDatosEmpresa[[#This Row],[Tipo_Movimiento]] = "Venta", -TablaDatosEmpresa[[#This Row],[Cantidad]] * TablaDatosEmpresa[[#This Row],[CosteAdquisicionPromedio]], 0)</f>
        <v>0</v>
      </c>
      <c r="N1472" s="3">
        <f>TablaDatosEmpresa[[#This Row],[Ingresos]]-TablaDatosEmpresa[[#This Row],[Coste_Vemta]]</f>
        <v>0</v>
      </c>
    </row>
    <row r="1473" spans="1:14" x14ac:dyDescent="0.3">
      <c r="A1473">
        <v>1473</v>
      </c>
      <c r="B1473" s="1">
        <v>44778</v>
      </c>
      <c r="C1473" t="s">
        <v>10</v>
      </c>
      <c r="D1473" t="s">
        <v>34</v>
      </c>
      <c r="E1473" t="s">
        <v>45</v>
      </c>
      <c r="F1473">
        <v>-5</v>
      </c>
      <c r="G1473" s="3">
        <v>0</v>
      </c>
      <c r="H1473" s="3">
        <v>349.79</v>
      </c>
      <c r="I1473" t="s">
        <v>10</v>
      </c>
      <c r="J1473" t="s">
        <v>23</v>
      </c>
      <c r="K1473" s="3">
        <f>IF(TablaDatosEmpresa[[#This Row],[Tipo_Movimiento]] = "Venta", -TablaDatosEmpresa[[#This Row],[Cantidad]] * TablaDatosEmpresa[[#This Row],[Precio_Venta_Unitario]], 0)</f>
        <v>1748.95</v>
      </c>
      <c r="L1473" s="3">
        <f>AVERAGEIF(TablaDatosEmpresa[Nombre_Producto],TablaDatosEmpresa[[#This Row],[Nombre_Producto]],TablaDatosEmpresa[Costo_Unitario])</f>
        <v>81.910562499999997</v>
      </c>
      <c r="M1473" s="3">
        <f>IF(TablaDatosEmpresa[[#This Row],[Tipo_Movimiento]] = "Venta", -TablaDatosEmpresa[[#This Row],[Cantidad]] * TablaDatosEmpresa[[#This Row],[CosteAdquisicionPromedio]], 0)</f>
        <v>409.55281249999996</v>
      </c>
      <c r="N1473" s="3">
        <f>TablaDatosEmpresa[[#This Row],[Ingresos]]-TablaDatosEmpresa[[#This Row],[Coste_Vemta]]</f>
        <v>1339.3971875000002</v>
      </c>
    </row>
    <row r="1474" spans="1:14" x14ac:dyDescent="0.3">
      <c r="A1474">
        <v>1474</v>
      </c>
      <c r="B1474" s="1">
        <v>44778</v>
      </c>
      <c r="C1474" t="s">
        <v>10</v>
      </c>
      <c r="D1474" t="s">
        <v>29</v>
      </c>
      <c r="E1474" t="s">
        <v>30</v>
      </c>
      <c r="F1474">
        <v>-21</v>
      </c>
      <c r="G1474" s="3">
        <v>0</v>
      </c>
      <c r="H1474" s="3">
        <v>80.290000000000006</v>
      </c>
      <c r="I1474" t="s">
        <v>10</v>
      </c>
      <c r="J1474" t="s">
        <v>13</v>
      </c>
      <c r="K1474" s="3">
        <f>IF(TablaDatosEmpresa[[#This Row],[Tipo_Movimiento]] = "Venta", -TablaDatosEmpresa[[#This Row],[Cantidad]] * TablaDatosEmpresa[[#This Row],[Precio_Venta_Unitario]], 0)</f>
        <v>1686.0900000000001</v>
      </c>
      <c r="L1474" s="3">
        <f>AVERAGEIF(TablaDatosEmpresa[Nombre_Producto],TablaDatosEmpresa[[#This Row],[Nombre_Producto]],TablaDatosEmpresa[Costo_Unitario])</f>
        <v>15.49574137931034</v>
      </c>
      <c r="M1474" s="3">
        <f>IF(TablaDatosEmpresa[[#This Row],[Tipo_Movimiento]] = "Venta", -TablaDatosEmpresa[[#This Row],[Cantidad]] * TablaDatosEmpresa[[#This Row],[CosteAdquisicionPromedio]], 0)</f>
        <v>325.41056896551714</v>
      </c>
      <c r="N1474" s="3">
        <f>TablaDatosEmpresa[[#This Row],[Ingresos]]-TablaDatosEmpresa[[#This Row],[Coste_Vemta]]</f>
        <v>1360.6794310344831</v>
      </c>
    </row>
    <row r="1475" spans="1:14" x14ac:dyDescent="0.3">
      <c r="A1475">
        <v>1475</v>
      </c>
      <c r="B1475" s="1">
        <v>44778</v>
      </c>
      <c r="C1475" t="s">
        <v>16</v>
      </c>
      <c r="D1475" t="s">
        <v>27</v>
      </c>
      <c r="E1475" t="s">
        <v>44</v>
      </c>
      <c r="F1475">
        <v>61</v>
      </c>
      <c r="G1475" s="3">
        <v>250.78</v>
      </c>
      <c r="H1475" s="3">
        <v>0</v>
      </c>
      <c r="I1475" t="s">
        <v>46</v>
      </c>
      <c r="J1475" t="s">
        <v>18</v>
      </c>
      <c r="K1475" s="3">
        <f>IF(TablaDatosEmpresa[[#This Row],[Tipo_Movimiento]] = "Venta", -TablaDatosEmpresa[[#This Row],[Cantidad]] * TablaDatosEmpresa[[#This Row],[Precio_Venta_Unitario]], 0)</f>
        <v>0</v>
      </c>
      <c r="L1475" s="3">
        <f>AVERAGEIF(TablaDatosEmpresa[Nombre_Producto],TablaDatosEmpresa[[#This Row],[Nombre_Producto]],TablaDatosEmpresa[Costo_Unitario])</f>
        <v>111.99406451612904</v>
      </c>
      <c r="M1475" s="3">
        <f>IF(TablaDatosEmpresa[[#This Row],[Tipo_Movimiento]] = "Venta", -TablaDatosEmpresa[[#This Row],[Cantidad]] * TablaDatosEmpresa[[#This Row],[CosteAdquisicionPromedio]], 0)</f>
        <v>0</v>
      </c>
      <c r="N1475" s="3">
        <f>TablaDatosEmpresa[[#This Row],[Ingresos]]-TablaDatosEmpresa[[#This Row],[Coste_Vemta]]</f>
        <v>0</v>
      </c>
    </row>
    <row r="1476" spans="1:14" x14ac:dyDescent="0.3">
      <c r="A1476">
        <v>1476</v>
      </c>
      <c r="B1476" s="1">
        <v>44778</v>
      </c>
      <c r="C1476" t="s">
        <v>10</v>
      </c>
      <c r="D1476" t="s">
        <v>11</v>
      </c>
      <c r="E1476" t="s">
        <v>12</v>
      </c>
      <c r="F1476">
        <v>-7</v>
      </c>
      <c r="G1476" s="3">
        <v>0</v>
      </c>
      <c r="H1476" s="3">
        <v>129.43</v>
      </c>
      <c r="I1476" t="s">
        <v>10</v>
      </c>
      <c r="J1476" t="s">
        <v>13</v>
      </c>
      <c r="K1476" s="3">
        <f>IF(TablaDatosEmpresa[[#This Row],[Tipo_Movimiento]] = "Venta", -TablaDatosEmpresa[[#This Row],[Cantidad]] * TablaDatosEmpresa[[#This Row],[Precio_Venta_Unitario]], 0)</f>
        <v>906.01</v>
      </c>
      <c r="L1476" s="3">
        <f>AVERAGEIF(TablaDatosEmpresa[Nombre_Producto],TablaDatosEmpresa[[#This Row],[Nombre_Producto]],TablaDatosEmpresa[Costo_Unitario])</f>
        <v>28.701865793780652</v>
      </c>
      <c r="M1476" s="3">
        <f>IF(TablaDatosEmpresa[[#This Row],[Tipo_Movimiento]] = "Venta", -TablaDatosEmpresa[[#This Row],[Cantidad]] * TablaDatosEmpresa[[#This Row],[CosteAdquisicionPromedio]], 0)</f>
        <v>200.91306055646456</v>
      </c>
      <c r="N1476" s="3">
        <f>TablaDatosEmpresa[[#This Row],[Ingresos]]-TablaDatosEmpresa[[#This Row],[Coste_Vemta]]</f>
        <v>705.09693944353546</v>
      </c>
    </row>
    <row r="1477" spans="1:14" x14ac:dyDescent="0.3">
      <c r="A1477">
        <v>1477</v>
      </c>
      <c r="B1477" s="1">
        <v>44778</v>
      </c>
      <c r="C1477" t="s">
        <v>16</v>
      </c>
      <c r="D1477" t="s">
        <v>19</v>
      </c>
      <c r="E1477" t="s">
        <v>20</v>
      </c>
      <c r="F1477">
        <v>47</v>
      </c>
      <c r="G1477" s="3">
        <v>148.74</v>
      </c>
      <c r="H1477" s="3">
        <v>0</v>
      </c>
      <c r="I1477" t="s">
        <v>46</v>
      </c>
      <c r="J1477" t="s">
        <v>18</v>
      </c>
      <c r="K1477" s="3">
        <f>IF(TablaDatosEmpresa[[#This Row],[Tipo_Movimiento]] = "Venta", -TablaDatosEmpresa[[#This Row],[Cantidad]] * TablaDatosEmpresa[[#This Row],[Precio_Venta_Unitario]], 0)</f>
        <v>0</v>
      </c>
      <c r="L1477" s="3">
        <f>AVERAGEIF(TablaDatosEmpresa[Nombre_Producto],TablaDatosEmpresa[[#This Row],[Nombre_Producto]],TablaDatosEmpresa[Costo_Unitario])</f>
        <v>66.956770642201846</v>
      </c>
      <c r="M1477" s="3">
        <f>IF(TablaDatosEmpresa[[#This Row],[Tipo_Movimiento]] = "Venta", -TablaDatosEmpresa[[#This Row],[Cantidad]] * TablaDatosEmpresa[[#This Row],[CosteAdquisicionPromedio]], 0)</f>
        <v>0</v>
      </c>
      <c r="N1477" s="3">
        <f>TablaDatosEmpresa[[#This Row],[Ingresos]]-TablaDatosEmpresa[[#This Row],[Coste_Vemta]]</f>
        <v>0</v>
      </c>
    </row>
    <row r="1478" spans="1:14" x14ac:dyDescent="0.3">
      <c r="A1478">
        <v>1478</v>
      </c>
      <c r="B1478" s="1">
        <v>44778</v>
      </c>
      <c r="C1478" t="s">
        <v>16</v>
      </c>
      <c r="D1478" t="s">
        <v>17</v>
      </c>
      <c r="E1478" t="s">
        <v>42</v>
      </c>
      <c r="F1478">
        <v>22</v>
      </c>
      <c r="G1478" s="3">
        <v>453.13</v>
      </c>
      <c r="H1478" s="3">
        <v>0</v>
      </c>
      <c r="I1478" t="s">
        <v>46</v>
      </c>
      <c r="J1478" t="s">
        <v>18</v>
      </c>
      <c r="K1478" s="3">
        <f>IF(TablaDatosEmpresa[[#This Row],[Tipo_Movimiento]] = "Venta", -TablaDatosEmpresa[[#This Row],[Cantidad]] * TablaDatosEmpresa[[#This Row],[Precio_Venta_Unitario]], 0)</f>
        <v>0</v>
      </c>
      <c r="L1478" s="3">
        <f>AVERAGEIF(TablaDatosEmpresa[Nombre_Producto],TablaDatosEmpresa[[#This Row],[Nombre_Producto]],TablaDatosEmpresa[Costo_Unitario])</f>
        <v>206.67616747181975</v>
      </c>
      <c r="M1478" s="3">
        <f>IF(TablaDatosEmpresa[[#This Row],[Tipo_Movimiento]] = "Venta", -TablaDatosEmpresa[[#This Row],[Cantidad]] * TablaDatosEmpresa[[#This Row],[CosteAdquisicionPromedio]], 0)</f>
        <v>0</v>
      </c>
      <c r="N1478" s="3">
        <f>TablaDatosEmpresa[[#This Row],[Ingresos]]-TablaDatosEmpresa[[#This Row],[Coste_Vemta]]</f>
        <v>0</v>
      </c>
    </row>
    <row r="1479" spans="1:14" x14ac:dyDescent="0.3">
      <c r="A1479">
        <v>1479</v>
      </c>
      <c r="B1479" s="1">
        <v>44779</v>
      </c>
      <c r="C1479" t="s">
        <v>24</v>
      </c>
      <c r="D1479" t="s">
        <v>25</v>
      </c>
      <c r="E1479" t="s">
        <v>43</v>
      </c>
      <c r="F1479">
        <v>233</v>
      </c>
      <c r="G1479" s="3">
        <v>44.58</v>
      </c>
      <c r="H1479" s="3">
        <v>0</v>
      </c>
      <c r="I1479" t="s">
        <v>24</v>
      </c>
      <c r="J1479" t="s">
        <v>36</v>
      </c>
      <c r="K1479" s="3">
        <f>IF(TablaDatosEmpresa[[#This Row],[Tipo_Movimiento]] = "Venta", -TablaDatosEmpresa[[#This Row],[Cantidad]] * TablaDatosEmpresa[[#This Row],[Precio_Venta_Unitario]], 0)</f>
        <v>0</v>
      </c>
      <c r="L1479" s="3">
        <f>AVERAGEIF(TablaDatosEmpresa[Nombre_Producto],TablaDatosEmpresa[[#This Row],[Nombre_Producto]],TablaDatosEmpresa[Costo_Unitario])</f>
        <v>18.458651685393257</v>
      </c>
      <c r="M1479" s="3">
        <f>IF(TablaDatosEmpresa[[#This Row],[Tipo_Movimiento]] = "Venta", -TablaDatosEmpresa[[#This Row],[Cantidad]] * TablaDatosEmpresa[[#This Row],[CosteAdquisicionPromedio]], 0)</f>
        <v>0</v>
      </c>
      <c r="N1479" s="3">
        <f>TablaDatosEmpresa[[#This Row],[Ingresos]]-TablaDatosEmpresa[[#This Row],[Coste_Vemta]]</f>
        <v>0</v>
      </c>
    </row>
    <row r="1480" spans="1:14" x14ac:dyDescent="0.3">
      <c r="A1480">
        <v>1480</v>
      </c>
      <c r="B1480" s="1">
        <v>44779</v>
      </c>
      <c r="C1480" t="s">
        <v>24</v>
      </c>
      <c r="D1480" t="s">
        <v>21</v>
      </c>
      <c r="E1480" t="s">
        <v>22</v>
      </c>
      <c r="F1480">
        <v>261</v>
      </c>
      <c r="G1480" s="3">
        <v>24.88</v>
      </c>
      <c r="H1480" s="3">
        <v>0</v>
      </c>
      <c r="I1480" t="s">
        <v>24</v>
      </c>
      <c r="J1480" t="s">
        <v>26</v>
      </c>
      <c r="K1480" s="3">
        <f>IF(TablaDatosEmpresa[[#This Row],[Tipo_Movimiento]] = "Venta", -TablaDatosEmpresa[[#This Row],[Cantidad]] * TablaDatosEmpresa[[#This Row],[Precio_Venta_Unitario]], 0)</f>
        <v>0</v>
      </c>
      <c r="L1480" s="3">
        <f>AVERAGEIF(TablaDatosEmpresa[Nombre_Producto],TablaDatosEmpresa[[#This Row],[Nombre_Producto]],TablaDatosEmpresa[Costo_Unitario])</f>
        <v>10.520482758620702</v>
      </c>
      <c r="M1480" s="3">
        <f>IF(TablaDatosEmpresa[[#This Row],[Tipo_Movimiento]] = "Venta", -TablaDatosEmpresa[[#This Row],[Cantidad]] * TablaDatosEmpresa[[#This Row],[CosteAdquisicionPromedio]], 0)</f>
        <v>0</v>
      </c>
      <c r="N1480" s="3">
        <f>TablaDatosEmpresa[[#This Row],[Ingresos]]-TablaDatosEmpresa[[#This Row],[Coste_Vemta]]</f>
        <v>0</v>
      </c>
    </row>
    <row r="1481" spans="1:14" x14ac:dyDescent="0.3">
      <c r="A1481">
        <v>1481</v>
      </c>
      <c r="B1481" s="1">
        <v>44779</v>
      </c>
      <c r="C1481" t="s">
        <v>10</v>
      </c>
      <c r="D1481" t="s">
        <v>29</v>
      </c>
      <c r="E1481" t="s">
        <v>30</v>
      </c>
      <c r="F1481">
        <v>-24</v>
      </c>
      <c r="G1481" s="3">
        <v>0</v>
      </c>
      <c r="H1481" s="3">
        <v>80.569999999999993</v>
      </c>
      <c r="I1481" t="s">
        <v>10</v>
      </c>
      <c r="J1481" t="s">
        <v>23</v>
      </c>
      <c r="K1481" s="3">
        <f>IF(TablaDatosEmpresa[[#This Row],[Tipo_Movimiento]] = "Venta", -TablaDatosEmpresa[[#This Row],[Cantidad]] * TablaDatosEmpresa[[#This Row],[Precio_Venta_Unitario]], 0)</f>
        <v>1933.6799999999998</v>
      </c>
      <c r="L1481" s="3">
        <f>AVERAGEIF(TablaDatosEmpresa[Nombre_Producto],TablaDatosEmpresa[[#This Row],[Nombre_Producto]],TablaDatosEmpresa[Costo_Unitario])</f>
        <v>15.49574137931034</v>
      </c>
      <c r="M1481" s="3">
        <f>IF(TablaDatosEmpresa[[#This Row],[Tipo_Movimiento]] = "Venta", -TablaDatosEmpresa[[#This Row],[Cantidad]] * TablaDatosEmpresa[[#This Row],[CosteAdquisicionPromedio]], 0)</f>
        <v>371.89779310344818</v>
      </c>
      <c r="N1481" s="3">
        <f>TablaDatosEmpresa[[#This Row],[Ingresos]]-TablaDatosEmpresa[[#This Row],[Coste_Vemta]]</f>
        <v>1561.7822068965515</v>
      </c>
    </row>
    <row r="1482" spans="1:14" x14ac:dyDescent="0.3">
      <c r="A1482">
        <v>1482</v>
      </c>
      <c r="B1482" s="1">
        <v>44779</v>
      </c>
      <c r="C1482" t="s">
        <v>10</v>
      </c>
      <c r="D1482" t="s">
        <v>29</v>
      </c>
      <c r="E1482" t="s">
        <v>30</v>
      </c>
      <c r="F1482">
        <v>-48</v>
      </c>
      <c r="G1482" s="3">
        <v>0</v>
      </c>
      <c r="H1482" s="3">
        <v>79.680000000000007</v>
      </c>
      <c r="I1482" t="s">
        <v>10</v>
      </c>
      <c r="J1482" t="s">
        <v>35</v>
      </c>
      <c r="K1482" s="3">
        <f>IF(TablaDatosEmpresa[[#This Row],[Tipo_Movimiento]] = "Venta", -TablaDatosEmpresa[[#This Row],[Cantidad]] * TablaDatosEmpresa[[#This Row],[Precio_Venta_Unitario]], 0)</f>
        <v>3824.6400000000003</v>
      </c>
      <c r="L1482" s="3">
        <f>AVERAGEIF(TablaDatosEmpresa[Nombre_Producto],TablaDatosEmpresa[[#This Row],[Nombre_Producto]],TablaDatosEmpresa[Costo_Unitario])</f>
        <v>15.49574137931034</v>
      </c>
      <c r="M1482" s="3">
        <f>IF(TablaDatosEmpresa[[#This Row],[Tipo_Movimiento]] = "Venta", -TablaDatosEmpresa[[#This Row],[Cantidad]] * TablaDatosEmpresa[[#This Row],[CosteAdquisicionPromedio]], 0)</f>
        <v>743.79558620689636</v>
      </c>
      <c r="N1482" s="3">
        <f>TablaDatosEmpresa[[#This Row],[Ingresos]]-TablaDatosEmpresa[[#This Row],[Coste_Vemta]]</f>
        <v>3080.8444137931037</v>
      </c>
    </row>
    <row r="1483" spans="1:14" x14ac:dyDescent="0.3">
      <c r="A1483">
        <v>1483</v>
      </c>
      <c r="B1483" s="1">
        <v>44779</v>
      </c>
      <c r="C1483" t="s">
        <v>10</v>
      </c>
      <c r="D1483" t="s">
        <v>11</v>
      </c>
      <c r="E1483" t="s">
        <v>12</v>
      </c>
      <c r="F1483">
        <v>-16</v>
      </c>
      <c r="G1483" s="3">
        <v>0</v>
      </c>
      <c r="H1483" s="3">
        <v>129.58000000000001</v>
      </c>
      <c r="I1483" t="s">
        <v>10</v>
      </c>
      <c r="J1483" t="s">
        <v>23</v>
      </c>
      <c r="K1483" s="3">
        <f>IF(TablaDatosEmpresa[[#This Row],[Tipo_Movimiento]] = "Venta", -TablaDatosEmpresa[[#This Row],[Cantidad]] * TablaDatosEmpresa[[#This Row],[Precio_Venta_Unitario]], 0)</f>
        <v>2073.2800000000002</v>
      </c>
      <c r="L1483" s="3">
        <f>AVERAGEIF(TablaDatosEmpresa[Nombre_Producto],TablaDatosEmpresa[[#This Row],[Nombre_Producto]],TablaDatosEmpresa[Costo_Unitario])</f>
        <v>28.701865793780652</v>
      </c>
      <c r="M1483" s="3">
        <f>IF(TablaDatosEmpresa[[#This Row],[Tipo_Movimiento]] = "Venta", -TablaDatosEmpresa[[#This Row],[Cantidad]] * TablaDatosEmpresa[[#This Row],[CosteAdquisicionPromedio]], 0)</f>
        <v>459.22985270049043</v>
      </c>
      <c r="N1483" s="3">
        <f>TablaDatosEmpresa[[#This Row],[Ingresos]]-TablaDatosEmpresa[[#This Row],[Coste_Vemta]]</f>
        <v>1614.0501472995097</v>
      </c>
    </row>
    <row r="1484" spans="1:14" x14ac:dyDescent="0.3">
      <c r="A1484">
        <v>1484</v>
      </c>
      <c r="B1484" s="1">
        <v>44779</v>
      </c>
      <c r="C1484" t="s">
        <v>10</v>
      </c>
      <c r="D1484" t="s">
        <v>29</v>
      </c>
      <c r="E1484" t="s">
        <v>30</v>
      </c>
      <c r="F1484">
        <v>-37</v>
      </c>
      <c r="G1484" s="3">
        <v>0</v>
      </c>
      <c r="H1484" s="3">
        <v>79.83</v>
      </c>
      <c r="I1484" t="s">
        <v>10</v>
      </c>
      <c r="J1484" t="s">
        <v>35</v>
      </c>
      <c r="K1484" s="3">
        <f>IF(TablaDatosEmpresa[[#This Row],[Tipo_Movimiento]] = "Venta", -TablaDatosEmpresa[[#This Row],[Cantidad]] * TablaDatosEmpresa[[#This Row],[Precio_Venta_Unitario]], 0)</f>
        <v>2953.71</v>
      </c>
      <c r="L1484" s="3">
        <f>AVERAGEIF(TablaDatosEmpresa[Nombre_Producto],TablaDatosEmpresa[[#This Row],[Nombre_Producto]],TablaDatosEmpresa[Costo_Unitario])</f>
        <v>15.49574137931034</v>
      </c>
      <c r="M1484" s="3">
        <f>IF(TablaDatosEmpresa[[#This Row],[Tipo_Movimiento]] = "Venta", -TablaDatosEmpresa[[#This Row],[Cantidad]] * TablaDatosEmpresa[[#This Row],[CosteAdquisicionPromedio]], 0)</f>
        <v>573.34243103448262</v>
      </c>
      <c r="N1484" s="3">
        <f>TablaDatosEmpresa[[#This Row],[Ingresos]]-TablaDatosEmpresa[[#This Row],[Coste_Vemta]]</f>
        <v>2380.3675689655174</v>
      </c>
    </row>
    <row r="1485" spans="1:14" x14ac:dyDescent="0.3">
      <c r="A1485">
        <v>1485</v>
      </c>
      <c r="B1485" s="1">
        <v>44779</v>
      </c>
      <c r="C1485" t="s">
        <v>10</v>
      </c>
      <c r="D1485" t="s">
        <v>21</v>
      </c>
      <c r="E1485" t="s">
        <v>22</v>
      </c>
      <c r="F1485">
        <v>-23</v>
      </c>
      <c r="G1485" s="3">
        <v>0</v>
      </c>
      <c r="H1485" s="3">
        <v>59.65</v>
      </c>
      <c r="I1485" t="s">
        <v>10</v>
      </c>
      <c r="J1485" t="s">
        <v>35</v>
      </c>
      <c r="K1485" s="3">
        <f>IF(TablaDatosEmpresa[[#This Row],[Tipo_Movimiento]] = "Venta", -TablaDatosEmpresa[[#This Row],[Cantidad]] * TablaDatosEmpresa[[#This Row],[Precio_Venta_Unitario]], 0)</f>
        <v>1371.95</v>
      </c>
      <c r="L1485" s="3">
        <f>AVERAGEIF(TablaDatosEmpresa[Nombre_Producto],TablaDatosEmpresa[[#This Row],[Nombre_Producto]],TablaDatosEmpresa[Costo_Unitario])</f>
        <v>10.520482758620702</v>
      </c>
      <c r="M1485" s="3">
        <f>IF(TablaDatosEmpresa[[#This Row],[Tipo_Movimiento]] = "Venta", -TablaDatosEmpresa[[#This Row],[Cantidad]] * TablaDatosEmpresa[[#This Row],[CosteAdquisicionPromedio]], 0)</f>
        <v>241.97110344827615</v>
      </c>
      <c r="N1485" s="3">
        <f>TablaDatosEmpresa[[#This Row],[Ingresos]]-TablaDatosEmpresa[[#This Row],[Coste_Vemta]]</f>
        <v>1129.9788965517239</v>
      </c>
    </row>
    <row r="1486" spans="1:14" x14ac:dyDescent="0.3">
      <c r="A1486">
        <v>1486</v>
      </c>
      <c r="B1486" s="1">
        <v>44780</v>
      </c>
      <c r="C1486" t="s">
        <v>10</v>
      </c>
      <c r="D1486" t="s">
        <v>27</v>
      </c>
      <c r="E1486" t="s">
        <v>44</v>
      </c>
      <c r="F1486">
        <v>-8</v>
      </c>
      <c r="G1486" s="3">
        <v>0</v>
      </c>
      <c r="H1486" s="3">
        <v>496.88</v>
      </c>
      <c r="I1486" t="s">
        <v>10</v>
      </c>
      <c r="J1486" t="s">
        <v>35</v>
      </c>
      <c r="K1486" s="3">
        <f>IF(TablaDatosEmpresa[[#This Row],[Tipo_Movimiento]] = "Venta", -TablaDatosEmpresa[[#This Row],[Cantidad]] * TablaDatosEmpresa[[#This Row],[Precio_Venta_Unitario]], 0)</f>
        <v>3975.04</v>
      </c>
      <c r="L1486" s="3">
        <f>AVERAGEIF(TablaDatosEmpresa[Nombre_Producto],TablaDatosEmpresa[[#This Row],[Nombre_Producto]],TablaDatosEmpresa[Costo_Unitario])</f>
        <v>111.99406451612904</v>
      </c>
      <c r="M1486" s="3">
        <f>IF(TablaDatosEmpresa[[#This Row],[Tipo_Movimiento]] = "Venta", -TablaDatosEmpresa[[#This Row],[Cantidad]] * TablaDatosEmpresa[[#This Row],[CosteAdquisicionPromedio]], 0)</f>
        <v>895.95251612903235</v>
      </c>
      <c r="N1486" s="3">
        <f>TablaDatosEmpresa[[#This Row],[Ingresos]]-TablaDatosEmpresa[[#This Row],[Coste_Vemta]]</f>
        <v>3079.0874838709678</v>
      </c>
    </row>
    <row r="1487" spans="1:14" x14ac:dyDescent="0.3">
      <c r="A1487">
        <v>1487</v>
      </c>
      <c r="B1487" s="1">
        <v>44780</v>
      </c>
      <c r="C1487" t="s">
        <v>10</v>
      </c>
      <c r="D1487" t="s">
        <v>25</v>
      </c>
      <c r="E1487" t="s">
        <v>43</v>
      </c>
      <c r="F1487">
        <v>-13</v>
      </c>
      <c r="G1487" s="3">
        <v>0</v>
      </c>
      <c r="H1487" s="3">
        <v>94.18</v>
      </c>
      <c r="I1487" t="s">
        <v>10</v>
      </c>
      <c r="J1487" t="s">
        <v>23</v>
      </c>
      <c r="K1487" s="3">
        <f>IF(TablaDatosEmpresa[[#This Row],[Tipo_Movimiento]] = "Venta", -TablaDatosEmpresa[[#This Row],[Cantidad]] * TablaDatosEmpresa[[#This Row],[Precio_Venta_Unitario]], 0)</f>
        <v>1224.3400000000001</v>
      </c>
      <c r="L1487" s="3">
        <f>AVERAGEIF(TablaDatosEmpresa[Nombre_Producto],TablaDatosEmpresa[[#This Row],[Nombre_Producto]],TablaDatosEmpresa[Costo_Unitario])</f>
        <v>18.458651685393257</v>
      </c>
      <c r="M1487" s="3">
        <f>IF(TablaDatosEmpresa[[#This Row],[Tipo_Movimiento]] = "Venta", -TablaDatosEmpresa[[#This Row],[Cantidad]] * TablaDatosEmpresa[[#This Row],[CosteAdquisicionPromedio]], 0)</f>
        <v>239.96247191011233</v>
      </c>
      <c r="N1487" s="3">
        <f>TablaDatosEmpresa[[#This Row],[Ingresos]]-TablaDatosEmpresa[[#This Row],[Coste_Vemta]]</f>
        <v>984.37752808988785</v>
      </c>
    </row>
    <row r="1488" spans="1:14" x14ac:dyDescent="0.3">
      <c r="A1488">
        <v>1488</v>
      </c>
      <c r="B1488" s="1">
        <v>44780</v>
      </c>
      <c r="C1488" t="s">
        <v>10</v>
      </c>
      <c r="D1488" t="s">
        <v>14</v>
      </c>
      <c r="E1488" t="s">
        <v>41</v>
      </c>
      <c r="F1488">
        <v>-36</v>
      </c>
      <c r="G1488" s="3">
        <v>0</v>
      </c>
      <c r="H1488" s="3">
        <v>160.13</v>
      </c>
      <c r="I1488" t="s">
        <v>10</v>
      </c>
      <c r="J1488" t="s">
        <v>13</v>
      </c>
      <c r="K1488" s="3">
        <f>IF(TablaDatosEmpresa[[#This Row],[Tipo_Movimiento]] = "Venta", -TablaDatosEmpresa[[#This Row],[Cantidad]] * TablaDatosEmpresa[[#This Row],[Precio_Venta_Unitario]], 0)</f>
        <v>5764.68</v>
      </c>
      <c r="L1488" s="3">
        <f>AVERAGEIF(TablaDatosEmpresa[Nombre_Producto],TablaDatosEmpresa[[#This Row],[Nombre_Producto]],TablaDatosEmpresa[Costo_Unitario])</f>
        <v>38.917210440456756</v>
      </c>
      <c r="M1488" s="3">
        <f>IF(TablaDatosEmpresa[[#This Row],[Tipo_Movimiento]] = "Venta", -TablaDatosEmpresa[[#This Row],[Cantidad]] * TablaDatosEmpresa[[#This Row],[CosteAdquisicionPromedio]], 0)</f>
        <v>1401.0195758564432</v>
      </c>
      <c r="N1488" s="3">
        <f>TablaDatosEmpresa[[#This Row],[Ingresos]]-TablaDatosEmpresa[[#This Row],[Coste_Vemta]]</f>
        <v>4363.6604241435571</v>
      </c>
    </row>
    <row r="1489" spans="1:14" x14ac:dyDescent="0.3">
      <c r="A1489">
        <v>1489</v>
      </c>
      <c r="B1489" s="1">
        <v>44780</v>
      </c>
      <c r="C1489" t="s">
        <v>10</v>
      </c>
      <c r="D1489" t="s">
        <v>29</v>
      </c>
      <c r="E1489" t="s">
        <v>30</v>
      </c>
      <c r="F1489">
        <v>-24</v>
      </c>
      <c r="G1489" s="3">
        <v>0</v>
      </c>
      <c r="H1489" s="3">
        <v>80.58</v>
      </c>
      <c r="I1489" t="s">
        <v>10</v>
      </c>
      <c r="J1489" t="s">
        <v>23</v>
      </c>
      <c r="K1489" s="3">
        <f>IF(TablaDatosEmpresa[[#This Row],[Tipo_Movimiento]] = "Venta", -TablaDatosEmpresa[[#This Row],[Cantidad]] * TablaDatosEmpresa[[#This Row],[Precio_Venta_Unitario]], 0)</f>
        <v>1933.92</v>
      </c>
      <c r="L1489" s="3">
        <f>AVERAGEIF(TablaDatosEmpresa[Nombre_Producto],TablaDatosEmpresa[[#This Row],[Nombre_Producto]],TablaDatosEmpresa[Costo_Unitario])</f>
        <v>15.49574137931034</v>
      </c>
      <c r="M1489" s="3">
        <f>IF(TablaDatosEmpresa[[#This Row],[Tipo_Movimiento]] = "Venta", -TablaDatosEmpresa[[#This Row],[Cantidad]] * TablaDatosEmpresa[[#This Row],[CosteAdquisicionPromedio]], 0)</f>
        <v>371.89779310344818</v>
      </c>
      <c r="N1489" s="3">
        <f>TablaDatosEmpresa[[#This Row],[Ingresos]]-TablaDatosEmpresa[[#This Row],[Coste_Vemta]]</f>
        <v>1562.0222068965518</v>
      </c>
    </row>
    <row r="1490" spans="1:14" x14ac:dyDescent="0.3">
      <c r="A1490">
        <v>1490</v>
      </c>
      <c r="B1490" s="1">
        <v>44780</v>
      </c>
      <c r="C1490" t="s">
        <v>10</v>
      </c>
      <c r="D1490" t="s">
        <v>32</v>
      </c>
      <c r="E1490" t="s">
        <v>33</v>
      </c>
      <c r="F1490">
        <v>-30</v>
      </c>
      <c r="G1490" s="3">
        <v>0</v>
      </c>
      <c r="H1490" s="3">
        <v>218.1</v>
      </c>
      <c r="I1490" t="s">
        <v>10</v>
      </c>
      <c r="J1490" t="s">
        <v>23</v>
      </c>
      <c r="K1490" s="3">
        <f>IF(TablaDatosEmpresa[[#This Row],[Tipo_Movimiento]] = "Venta", -TablaDatosEmpresa[[#This Row],[Cantidad]] * TablaDatosEmpresa[[#This Row],[Precio_Venta_Unitario]], 0)</f>
        <v>6543</v>
      </c>
      <c r="L1490" s="3">
        <f>AVERAGEIF(TablaDatosEmpresa[Nombre_Producto],TablaDatosEmpresa[[#This Row],[Nombre_Producto]],TablaDatosEmpresa[Costo_Unitario])</f>
        <v>54.214840425531932</v>
      </c>
      <c r="M1490" s="3">
        <f>IF(TablaDatosEmpresa[[#This Row],[Tipo_Movimiento]] = "Venta", -TablaDatosEmpresa[[#This Row],[Cantidad]] * TablaDatosEmpresa[[#This Row],[CosteAdquisicionPromedio]], 0)</f>
        <v>1626.4452127659579</v>
      </c>
      <c r="N1490" s="3">
        <f>TablaDatosEmpresa[[#This Row],[Ingresos]]-TablaDatosEmpresa[[#This Row],[Coste_Vemta]]</f>
        <v>4916.5547872340421</v>
      </c>
    </row>
    <row r="1491" spans="1:14" x14ac:dyDescent="0.3">
      <c r="A1491">
        <v>1491</v>
      </c>
      <c r="B1491" s="1">
        <v>44780</v>
      </c>
      <c r="C1491" t="s">
        <v>10</v>
      </c>
      <c r="D1491" t="s">
        <v>17</v>
      </c>
      <c r="E1491" t="s">
        <v>42</v>
      </c>
      <c r="F1491">
        <v>-18</v>
      </c>
      <c r="G1491" s="3">
        <v>0</v>
      </c>
      <c r="H1491" s="3">
        <v>903.47</v>
      </c>
      <c r="I1491" t="s">
        <v>10</v>
      </c>
      <c r="J1491" t="s">
        <v>23</v>
      </c>
      <c r="K1491" s="3">
        <f>IF(TablaDatosEmpresa[[#This Row],[Tipo_Movimiento]] = "Venta", -TablaDatosEmpresa[[#This Row],[Cantidad]] * TablaDatosEmpresa[[#This Row],[Precio_Venta_Unitario]], 0)</f>
        <v>16262.460000000001</v>
      </c>
      <c r="L1491" s="3">
        <f>AVERAGEIF(TablaDatosEmpresa[Nombre_Producto],TablaDatosEmpresa[[#This Row],[Nombre_Producto]],TablaDatosEmpresa[Costo_Unitario])</f>
        <v>206.67616747181975</v>
      </c>
      <c r="M1491" s="3">
        <f>IF(TablaDatosEmpresa[[#This Row],[Tipo_Movimiento]] = "Venta", -TablaDatosEmpresa[[#This Row],[Cantidad]] * TablaDatosEmpresa[[#This Row],[CosteAdquisicionPromedio]], 0)</f>
        <v>3720.1710144927556</v>
      </c>
      <c r="N1491" s="3">
        <f>TablaDatosEmpresa[[#This Row],[Ingresos]]-TablaDatosEmpresa[[#This Row],[Coste_Vemta]]</f>
        <v>12542.288985507246</v>
      </c>
    </row>
    <row r="1492" spans="1:14" x14ac:dyDescent="0.3">
      <c r="A1492">
        <v>1492</v>
      </c>
      <c r="B1492" s="1">
        <v>44780</v>
      </c>
      <c r="C1492" t="s">
        <v>16</v>
      </c>
      <c r="D1492" t="s">
        <v>17</v>
      </c>
      <c r="E1492" t="s">
        <v>42</v>
      </c>
      <c r="F1492">
        <v>46</v>
      </c>
      <c r="G1492" s="3">
        <v>450.61</v>
      </c>
      <c r="H1492" s="3">
        <v>0</v>
      </c>
      <c r="I1492" t="s">
        <v>46</v>
      </c>
      <c r="J1492" t="s">
        <v>18</v>
      </c>
      <c r="K1492" s="3">
        <f>IF(TablaDatosEmpresa[[#This Row],[Tipo_Movimiento]] = "Venta", -TablaDatosEmpresa[[#This Row],[Cantidad]] * TablaDatosEmpresa[[#This Row],[Precio_Venta_Unitario]], 0)</f>
        <v>0</v>
      </c>
      <c r="L1492" s="3">
        <f>AVERAGEIF(TablaDatosEmpresa[Nombre_Producto],TablaDatosEmpresa[[#This Row],[Nombre_Producto]],TablaDatosEmpresa[Costo_Unitario])</f>
        <v>206.67616747181975</v>
      </c>
      <c r="M1492" s="3">
        <f>IF(TablaDatosEmpresa[[#This Row],[Tipo_Movimiento]] = "Venta", -TablaDatosEmpresa[[#This Row],[Cantidad]] * TablaDatosEmpresa[[#This Row],[CosteAdquisicionPromedio]], 0)</f>
        <v>0</v>
      </c>
      <c r="N1492" s="3">
        <f>TablaDatosEmpresa[[#This Row],[Ingresos]]-TablaDatosEmpresa[[#This Row],[Coste_Vemta]]</f>
        <v>0</v>
      </c>
    </row>
    <row r="1493" spans="1:14" x14ac:dyDescent="0.3">
      <c r="A1493">
        <v>1493</v>
      </c>
      <c r="B1493" s="1">
        <v>44781</v>
      </c>
      <c r="C1493" t="s">
        <v>10</v>
      </c>
      <c r="D1493" t="s">
        <v>19</v>
      </c>
      <c r="E1493" t="s">
        <v>20</v>
      </c>
      <c r="F1493">
        <v>-38</v>
      </c>
      <c r="G1493" s="3">
        <v>0</v>
      </c>
      <c r="H1493" s="3">
        <v>296.33</v>
      </c>
      <c r="I1493" t="s">
        <v>10</v>
      </c>
      <c r="J1493" t="s">
        <v>23</v>
      </c>
      <c r="K1493" s="3">
        <f>IF(TablaDatosEmpresa[[#This Row],[Tipo_Movimiento]] = "Venta", -TablaDatosEmpresa[[#This Row],[Cantidad]] * TablaDatosEmpresa[[#This Row],[Precio_Venta_Unitario]], 0)</f>
        <v>11260.539999999999</v>
      </c>
      <c r="L1493" s="3">
        <f>AVERAGEIF(TablaDatosEmpresa[Nombre_Producto],TablaDatosEmpresa[[#This Row],[Nombre_Producto]],TablaDatosEmpresa[Costo_Unitario])</f>
        <v>66.956770642201846</v>
      </c>
      <c r="M1493" s="3">
        <f>IF(TablaDatosEmpresa[[#This Row],[Tipo_Movimiento]] = "Venta", -TablaDatosEmpresa[[#This Row],[Cantidad]] * TablaDatosEmpresa[[#This Row],[CosteAdquisicionPromedio]], 0)</f>
        <v>2544.3572844036703</v>
      </c>
      <c r="N1493" s="3">
        <f>TablaDatosEmpresa[[#This Row],[Ingresos]]-TablaDatosEmpresa[[#This Row],[Coste_Vemta]]</f>
        <v>8716.1827155963292</v>
      </c>
    </row>
    <row r="1494" spans="1:14" x14ac:dyDescent="0.3">
      <c r="A1494">
        <v>1494</v>
      </c>
      <c r="B1494" s="1">
        <v>44781</v>
      </c>
      <c r="C1494" t="s">
        <v>10</v>
      </c>
      <c r="D1494" t="s">
        <v>25</v>
      </c>
      <c r="E1494" t="s">
        <v>43</v>
      </c>
      <c r="F1494">
        <v>-15</v>
      </c>
      <c r="G1494" s="3">
        <v>0</v>
      </c>
      <c r="H1494" s="3">
        <v>95.34</v>
      </c>
      <c r="I1494" t="s">
        <v>10</v>
      </c>
      <c r="J1494" t="s">
        <v>15</v>
      </c>
      <c r="K1494" s="3">
        <f>IF(TablaDatosEmpresa[[#This Row],[Tipo_Movimiento]] = "Venta", -TablaDatosEmpresa[[#This Row],[Cantidad]] * TablaDatosEmpresa[[#This Row],[Precio_Venta_Unitario]], 0)</f>
        <v>1430.1000000000001</v>
      </c>
      <c r="L1494" s="3">
        <f>AVERAGEIF(TablaDatosEmpresa[Nombre_Producto],TablaDatosEmpresa[[#This Row],[Nombre_Producto]],TablaDatosEmpresa[Costo_Unitario])</f>
        <v>18.458651685393257</v>
      </c>
      <c r="M1494" s="3">
        <f>IF(TablaDatosEmpresa[[#This Row],[Tipo_Movimiento]] = "Venta", -TablaDatosEmpresa[[#This Row],[Cantidad]] * TablaDatosEmpresa[[#This Row],[CosteAdquisicionPromedio]], 0)</f>
        <v>276.87977528089885</v>
      </c>
      <c r="N1494" s="3">
        <f>TablaDatosEmpresa[[#This Row],[Ingresos]]-TablaDatosEmpresa[[#This Row],[Coste_Vemta]]</f>
        <v>1153.2202247191012</v>
      </c>
    </row>
    <row r="1495" spans="1:14" x14ac:dyDescent="0.3">
      <c r="A1495">
        <v>1495</v>
      </c>
      <c r="B1495" s="1">
        <v>44781</v>
      </c>
      <c r="C1495" t="s">
        <v>10</v>
      </c>
      <c r="D1495" t="s">
        <v>34</v>
      </c>
      <c r="E1495" t="s">
        <v>45</v>
      </c>
      <c r="F1495">
        <v>-10</v>
      </c>
      <c r="G1495" s="3">
        <v>0</v>
      </c>
      <c r="H1495" s="3">
        <v>347.95</v>
      </c>
      <c r="I1495" t="s">
        <v>10</v>
      </c>
      <c r="J1495" t="s">
        <v>35</v>
      </c>
      <c r="K1495" s="3">
        <f>IF(TablaDatosEmpresa[[#This Row],[Tipo_Movimiento]] = "Venta", -TablaDatosEmpresa[[#This Row],[Cantidad]] * TablaDatosEmpresa[[#This Row],[Precio_Venta_Unitario]], 0)</f>
        <v>3479.5</v>
      </c>
      <c r="L1495" s="3">
        <f>AVERAGEIF(TablaDatosEmpresa[Nombre_Producto],TablaDatosEmpresa[[#This Row],[Nombre_Producto]],TablaDatosEmpresa[Costo_Unitario])</f>
        <v>81.910562499999997</v>
      </c>
      <c r="M1495" s="3">
        <f>IF(TablaDatosEmpresa[[#This Row],[Tipo_Movimiento]] = "Venta", -TablaDatosEmpresa[[#This Row],[Cantidad]] * TablaDatosEmpresa[[#This Row],[CosteAdquisicionPromedio]], 0)</f>
        <v>819.10562499999992</v>
      </c>
      <c r="N1495" s="3">
        <f>TablaDatosEmpresa[[#This Row],[Ingresos]]-TablaDatosEmpresa[[#This Row],[Coste_Vemta]]</f>
        <v>2660.3943749999999</v>
      </c>
    </row>
    <row r="1496" spans="1:14" x14ac:dyDescent="0.3">
      <c r="A1496">
        <v>1496</v>
      </c>
      <c r="B1496" s="1">
        <v>44781</v>
      </c>
      <c r="C1496" t="s">
        <v>16</v>
      </c>
      <c r="D1496" t="s">
        <v>19</v>
      </c>
      <c r="E1496" t="s">
        <v>20</v>
      </c>
      <c r="F1496">
        <v>61</v>
      </c>
      <c r="G1496" s="3">
        <v>148.47</v>
      </c>
      <c r="H1496" s="3">
        <v>0</v>
      </c>
      <c r="I1496" t="s">
        <v>46</v>
      </c>
      <c r="J1496" t="s">
        <v>18</v>
      </c>
      <c r="K1496" s="3">
        <f>IF(TablaDatosEmpresa[[#This Row],[Tipo_Movimiento]] = "Venta", -TablaDatosEmpresa[[#This Row],[Cantidad]] * TablaDatosEmpresa[[#This Row],[Precio_Venta_Unitario]], 0)</f>
        <v>0</v>
      </c>
      <c r="L1496" s="3">
        <f>AVERAGEIF(TablaDatosEmpresa[Nombre_Producto],TablaDatosEmpresa[[#This Row],[Nombre_Producto]],TablaDatosEmpresa[Costo_Unitario])</f>
        <v>66.956770642201846</v>
      </c>
      <c r="M1496" s="3">
        <f>IF(TablaDatosEmpresa[[#This Row],[Tipo_Movimiento]] = "Venta", -TablaDatosEmpresa[[#This Row],[Cantidad]] * TablaDatosEmpresa[[#This Row],[CosteAdquisicionPromedio]], 0)</f>
        <v>0</v>
      </c>
      <c r="N1496" s="3">
        <f>TablaDatosEmpresa[[#This Row],[Ingresos]]-TablaDatosEmpresa[[#This Row],[Coste_Vemta]]</f>
        <v>0</v>
      </c>
    </row>
    <row r="1497" spans="1:14" x14ac:dyDescent="0.3">
      <c r="A1497">
        <v>1497</v>
      </c>
      <c r="B1497" s="1">
        <v>44781</v>
      </c>
      <c r="C1497" t="s">
        <v>24</v>
      </c>
      <c r="D1497" t="s">
        <v>21</v>
      </c>
      <c r="E1497" t="s">
        <v>22</v>
      </c>
      <c r="F1497">
        <v>54</v>
      </c>
      <c r="G1497" s="3">
        <v>24.5</v>
      </c>
      <c r="H1497" s="3">
        <v>0</v>
      </c>
      <c r="I1497" t="s">
        <v>24</v>
      </c>
      <c r="J1497" t="s">
        <v>28</v>
      </c>
      <c r="K1497" s="3">
        <f>IF(TablaDatosEmpresa[[#This Row],[Tipo_Movimiento]] = "Venta", -TablaDatosEmpresa[[#This Row],[Cantidad]] * TablaDatosEmpresa[[#This Row],[Precio_Venta_Unitario]], 0)</f>
        <v>0</v>
      </c>
      <c r="L1497" s="3">
        <f>AVERAGEIF(TablaDatosEmpresa[Nombre_Producto],TablaDatosEmpresa[[#This Row],[Nombre_Producto]],TablaDatosEmpresa[Costo_Unitario])</f>
        <v>10.520482758620702</v>
      </c>
      <c r="M1497" s="3">
        <f>IF(TablaDatosEmpresa[[#This Row],[Tipo_Movimiento]] = "Venta", -TablaDatosEmpresa[[#This Row],[Cantidad]] * TablaDatosEmpresa[[#This Row],[CosteAdquisicionPromedio]], 0)</f>
        <v>0</v>
      </c>
      <c r="N1497" s="3">
        <f>TablaDatosEmpresa[[#This Row],[Ingresos]]-TablaDatosEmpresa[[#This Row],[Coste_Vemta]]</f>
        <v>0</v>
      </c>
    </row>
    <row r="1498" spans="1:14" x14ac:dyDescent="0.3">
      <c r="A1498">
        <v>1498</v>
      </c>
      <c r="B1498" s="1">
        <v>44781</v>
      </c>
      <c r="C1498" t="s">
        <v>24</v>
      </c>
      <c r="D1498" t="s">
        <v>25</v>
      </c>
      <c r="E1498" t="s">
        <v>43</v>
      </c>
      <c r="F1498">
        <v>300</v>
      </c>
      <c r="G1498" s="3">
        <v>45.5</v>
      </c>
      <c r="H1498" s="3">
        <v>0</v>
      </c>
      <c r="I1498" t="s">
        <v>24</v>
      </c>
      <c r="J1498" t="s">
        <v>37</v>
      </c>
      <c r="K1498" s="3">
        <f>IF(TablaDatosEmpresa[[#This Row],[Tipo_Movimiento]] = "Venta", -TablaDatosEmpresa[[#This Row],[Cantidad]] * TablaDatosEmpresa[[#This Row],[Precio_Venta_Unitario]], 0)</f>
        <v>0</v>
      </c>
      <c r="L1498" s="3">
        <f>AVERAGEIF(TablaDatosEmpresa[Nombre_Producto],TablaDatosEmpresa[[#This Row],[Nombre_Producto]],TablaDatosEmpresa[Costo_Unitario])</f>
        <v>18.458651685393257</v>
      </c>
      <c r="M1498" s="3">
        <f>IF(TablaDatosEmpresa[[#This Row],[Tipo_Movimiento]] = "Venta", -TablaDatosEmpresa[[#This Row],[Cantidad]] * TablaDatosEmpresa[[#This Row],[CosteAdquisicionPromedio]], 0)</f>
        <v>0</v>
      </c>
      <c r="N1498" s="3">
        <f>TablaDatosEmpresa[[#This Row],[Ingresos]]-TablaDatosEmpresa[[#This Row],[Coste_Vemta]]</f>
        <v>0</v>
      </c>
    </row>
    <row r="1499" spans="1:14" x14ac:dyDescent="0.3">
      <c r="A1499">
        <v>1499</v>
      </c>
      <c r="B1499" s="1">
        <v>44781</v>
      </c>
      <c r="C1499" t="s">
        <v>10</v>
      </c>
      <c r="D1499" t="s">
        <v>32</v>
      </c>
      <c r="E1499" t="s">
        <v>33</v>
      </c>
      <c r="F1499">
        <v>-20</v>
      </c>
      <c r="G1499" s="3">
        <v>0</v>
      </c>
      <c r="H1499" s="3">
        <v>220.34</v>
      </c>
      <c r="I1499" t="s">
        <v>10</v>
      </c>
      <c r="J1499" t="s">
        <v>13</v>
      </c>
      <c r="K1499" s="3">
        <f>IF(TablaDatosEmpresa[[#This Row],[Tipo_Movimiento]] = "Venta", -TablaDatosEmpresa[[#This Row],[Cantidad]] * TablaDatosEmpresa[[#This Row],[Precio_Venta_Unitario]], 0)</f>
        <v>4406.8</v>
      </c>
      <c r="L1499" s="3">
        <f>AVERAGEIF(TablaDatosEmpresa[Nombre_Producto],TablaDatosEmpresa[[#This Row],[Nombre_Producto]],TablaDatosEmpresa[Costo_Unitario])</f>
        <v>54.214840425531932</v>
      </c>
      <c r="M1499" s="3">
        <f>IF(TablaDatosEmpresa[[#This Row],[Tipo_Movimiento]] = "Venta", -TablaDatosEmpresa[[#This Row],[Cantidad]] * TablaDatosEmpresa[[#This Row],[CosteAdquisicionPromedio]], 0)</f>
        <v>1084.2968085106386</v>
      </c>
      <c r="N1499" s="3">
        <f>TablaDatosEmpresa[[#This Row],[Ingresos]]-TablaDatosEmpresa[[#This Row],[Coste_Vemta]]</f>
        <v>3322.5031914893616</v>
      </c>
    </row>
    <row r="1500" spans="1:14" x14ac:dyDescent="0.3">
      <c r="A1500">
        <v>1500</v>
      </c>
      <c r="B1500" s="1">
        <v>44782</v>
      </c>
      <c r="C1500" t="s">
        <v>24</v>
      </c>
      <c r="D1500" t="s">
        <v>14</v>
      </c>
      <c r="E1500" t="s">
        <v>41</v>
      </c>
      <c r="F1500">
        <v>128</v>
      </c>
      <c r="G1500" s="3">
        <v>85.07</v>
      </c>
      <c r="H1500" s="3">
        <v>0</v>
      </c>
      <c r="I1500" t="s">
        <v>24</v>
      </c>
      <c r="J1500" t="s">
        <v>28</v>
      </c>
      <c r="K1500" s="3">
        <f>IF(TablaDatosEmpresa[[#This Row],[Tipo_Movimiento]] = "Venta", -TablaDatosEmpresa[[#This Row],[Cantidad]] * TablaDatosEmpresa[[#This Row],[Precio_Venta_Unitario]], 0)</f>
        <v>0</v>
      </c>
      <c r="L1500" s="3">
        <f>AVERAGEIF(TablaDatosEmpresa[Nombre_Producto],TablaDatosEmpresa[[#This Row],[Nombre_Producto]],TablaDatosEmpresa[Costo_Unitario])</f>
        <v>38.917210440456756</v>
      </c>
      <c r="M1500" s="3">
        <f>IF(TablaDatosEmpresa[[#This Row],[Tipo_Movimiento]] = "Venta", -TablaDatosEmpresa[[#This Row],[Cantidad]] * TablaDatosEmpresa[[#This Row],[CosteAdquisicionPromedio]], 0)</f>
        <v>0</v>
      </c>
      <c r="N1500" s="3">
        <f>TablaDatosEmpresa[[#This Row],[Ingresos]]-TablaDatosEmpresa[[#This Row],[Coste_Vemta]]</f>
        <v>0</v>
      </c>
    </row>
    <row r="1501" spans="1:14" x14ac:dyDescent="0.3">
      <c r="A1501">
        <v>1501</v>
      </c>
      <c r="B1501" s="1">
        <v>44782</v>
      </c>
      <c r="C1501" t="s">
        <v>10</v>
      </c>
      <c r="D1501" t="s">
        <v>34</v>
      </c>
      <c r="E1501" t="s">
        <v>45</v>
      </c>
      <c r="F1501">
        <v>-8</v>
      </c>
      <c r="G1501" s="3">
        <v>0</v>
      </c>
      <c r="H1501" s="3">
        <v>346.79</v>
      </c>
      <c r="I1501" t="s">
        <v>10</v>
      </c>
      <c r="J1501" t="s">
        <v>23</v>
      </c>
      <c r="K1501" s="3">
        <f>IF(TablaDatosEmpresa[[#This Row],[Tipo_Movimiento]] = "Venta", -TablaDatosEmpresa[[#This Row],[Cantidad]] * TablaDatosEmpresa[[#This Row],[Precio_Venta_Unitario]], 0)</f>
        <v>2774.32</v>
      </c>
      <c r="L1501" s="3">
        <f>AVERAGEIF(TablaDatosEmpresa[Nombre_Producto],TablaDatosEmpresa[[#This Row],[Nombre_Producto]],TablaDatosEmpresa[Costo_Unitario])</f>
        <v>81.910562499999997</v>
      </c>
      <c r="M1501" s="3">
        <f>IF(TablaDatosEmpresa[[#This Row],[Tipo_Movimiento]] = "Venta", -TablaDatosEmpresa[[#This Row],[Cantidad]] * TablaDatosEmpresa[[#This Row],[CosteAdquisicionPromedio]], 0)</f>
        <v>655.28449999999998</v>
      </c>
      <c r="N1501" s="3">
        <f>TablaDatosEmpresa[[#This Row],[Ingresos]]-TablaDatosEmpresa[[#This Row],[Coste_Vemta]]</f>
        <v>2119.0355</v>
      </c>
    </row>
    <row r="1502" spans="1:14" x14ac:dyDescent="0.3">
      <c r="A1502">
        <v>1502</v>
      </c>
      <c r="B1502" s="1">
        <v>44782</v>
      </c>
      <c r="C1502" t="s">
        <v>10</v>
      </c>
      <c r="D1502" t="s">
        <v>27</v>
      </c>
      <c r="E1502" t="s">
        <v>44</v>
      </c>
      <c r="F1502">
        <v>-5</v>
      </c>
      <c r="G1502" s="3">
        <v>0</v>
      </c>
      <c r="H1502" s="3">
        <v>500.92</v>
      </c>
      <c r="I1502" t="s">
        <v>10</v>
      </c>
      <c r="J1502" t="s">
        <v>35</v>
      </c>
      <c r="K1502" s="3">
        <f>IF(TablaDatosEmpresa[[#This Row],[Tipo_Movimiento]] = "Venta", -TablaDatosEmpresa[[#This Row],[Cantidad]] * TablaDatosEmpresa[[#This Row],[Precio_Venta_Unitario]], 0)</f>
        <v>2504.6</v>
      </c>
      <c r="L1502" s="3">
        <f>AVERAGEIF(TablaDatosEmpresa[Nombre_Producto],TablaDatosEmpresa[[#This Row],[Nombre_Producto]],TablaDatosEmpresa[Costo_Unitario])</f>
        <v>111.99406451612904</v>
      </c>
      <c r="M1502" s="3">
        <f>IF(TablaDatosEmpresa[[#This Row],[Tipo_Movimiento]] = "Venta", -TablaDatosEmpresa[[#This Row],[Cantidad]] * TablaDatosEmpresa[[#This Row],[CosteAdquisicionPromedio]], 0)</f>
        <v>559.97032258064519</v>
      </c>
      <c r="N1502" s="3">
        <f>TablaDatosEmpresa[[#This Row],[Ingresos]]-TablaDatosEmpresa[[#This Row],[Coste_Vemta]]</f>
        <v>1944.6296774193547</v>
      </c>
    </row>
    <row r="1503" spans="1:14" x14ac:dyDescent="0.3">
      <c r="A1503">
        <v>1503</v>
      </c>
      <c r="B1503" s="1">
        <v>44782</v>
      </c>
      <c r="C1503" t="s">
        <v>10</v>
      </c>
      <c r="D1503" t="s">
        <v>27</v>
      </c>
      <c r="E1503" t="s">
        <v>44</v>
      </c>
      <c r="F1503">
        <v>-10</v>
      </c>
      <c r="G1503" s="3">
        <v>0</v>
      </c>
      <c r="H1503" s="3">
        <v>496.79</v>
      </c>
      <c r="I1503" t="s">
        <v>10</v>
      </c>
      <c r="J1503" t="s">
        <v>31</v>
      </c>
      <c r="K1503" s="3">
        <f>IF(TablaDatosEmpresa[[#This Row],[Tipo_Movimiento]] = "Venta", -TablaDatosEmpresa[[#This Row],[Cantidad]] * TablaDatosEmpresa[[#This Row],[Precio_Venta_Unitario]], 0)</f>
        <v>4967.9000000000005</v>
      </c>
      <c r="L1503" s="3">
        <f>AVERAGEIF(TablaDatosEmpresa[Nombre_Producto],TablaDatosEmpresa[[#This Row],[Nombre_Producto]],TablaDatosEmpresa[Costo_Unitario])</f>
        <v>111.99406451612904</v>
      </c>
      <c r="M1503" s="3">
        <f>IF(TablaDatosEmpresa[[#This Row],[Tipo_Movimiento]] = "Venta", -TablaDatosEmpresa[[#This Row],[Cantidad]] * TablaDatosEmpresa[[#This Row],[CosteAdquisicionPromedio]], 0)</f>
        <v>1119.9406451612904</v>
      </c>
      <c r="N1503" s="3">
        <f>TablaDatosEmpresa[[#This Row],[Ingresos]]-TablaDatosEmpresa[[#This Row],[Coste_Vemta]]</f>
        <v>3847.9593548387102</v>
      </c>
    </row>
    <row r="1504" spans="1:14" x14ac:dyDescent="0.3">
      <c r="A1504">
        <v>1504</v>
      </c>
      <c r="B1504" s="1">
        <v>44782</v>
      </c>
      <c r="C1504" t="s">
        <v>24</v>
      </c>
      <c r="D1504" t="s">
        <v>14</v>
      </c>
      <c r="E1504" t="s">
        <v>41</v>
      </c>
      <c r="F1504">
        <v>276</v>
      </c>
      <c r="G1504" s="3">
        <v>86.19</v>
      </c>
      <c r="H1504" s="3">
        <v>0</v>
      </c>
      <c r="I1504" t="s">
        <v>24</v>
      </c>
      <c r="J1504" t="s">
        <v>37</v>
      </c>
      <c r="K1504" s="3">
        <f>IF(TablaDatosEmpresa[[#This Row],[Tipo_Movimiento]] = "Venta", -TablaDatosEmpresa[[#This Row],[Cantidad]] * TablaDatosEmpresa[[#This Row],[Precio_Venta_Unitario]], 0)</f>
        <v>0</v>
      </c>
      <c r="L1504" s="3">
        <f>AVERAGEIF(TablaDatosEmpresa[Nombre_Producto],TablaDatosEmpresa[[#This Row],[Nombre_Producto]],TablaDatosEmpresa[Costo_Unitario])</f>
        <v>38.917210440456756</v>
      </c>
      <c r="M1504" s="3">
        <f>IF(TablaDatosEmpresa[[#This Row],[Tipo_Movimiento]] = "Venta", -TablaDatosEmpresa[[#This Row],[Cantidad]] * TablaDatosEmpresa[[#This Row],[CosteAdquisicionPromedio]], 0)</f>
        <v>0</v>
      </c>
      <c r="N1504" s="3">
        <f>TablaDatosEmpresa[[#This Row],[Ingresos]]-TablaDatosEmpresa[[#This Row],[Coste_Vemta]]</f>
        <v>0</v>
      </c>
    </row>
    <row r="1505" spans="1:14" x14ac:dyDescent="0.3">
      <c r="A1505">
        <v>1505</v>
      </c>
      <c r="B1505" s="1">
        <v>44782</v>
      </c>
      <c r="C1505" t="s">
        <v>10</v>
      </c>
      <c r="D1505" t="s">
        <v>34</v>
      </c>
      <c r="E1505" t="s">
        <v>45</v>
      </c>
      <c r="F1505">
        <v>-29</v>
      </c>
      <c r="G1505" s="3">
        <v>0</v>
      </c>
      <c r="H1505" s="3">
        <v>352.49</v>
      </c>
      <c r="I1505" t="s">
        <v>10</v>
      </c>
      <c r="J1505" t="s">
        <v>35</v>
      </c>
      <c r="K1505" s="3">
        <f>IF(TablaDatosEmpresa[[#This Row],[Tipo_Movimiento]] = "Venta", -TablaDatosEmpresa[[#This Row],[Cantidad]] * TablaDatosEmpresa[[#This Row],[Precio_Venta_Unitario]], 0)</f>
        <v>10222.210000000001</v>
      </c>
      <c r="L1505" s="3">
        <f>AVERAGEIF(TablaDatosEmpresa[Nombre_Producto],TablaDatosEmpresa[[#This Row],[Nombre_Producto]],TablaDatosEmpresa[Costo_Unitario])</f>
        <v>81.910562499999997</v>
      </c>
      <c r="M1505" s="3">
        <f>IF(TablaDatosEmpresa[[#This Row],[Tipo_Movimiento]] = "Venta", -TablaDatosEmpresa[[#This Row],[Cantidad]] * TablaDatosEmpresa[[#This Row],[CosteAdquisicionPromedio]], 0)</f>
        <v>2375.4063124999998</v>
      </c>
      <c r="N1505" s="3">
        <f>TablaDatosEmpresa[[#This Row],[Ingresos]]-TablaDatosEmpresa[[#This Row],[Coste_Vemta]]</f>
        <v>7846.8036875000016</v>
      </c>
    </row>
    <row r="1506" spans="1:14" x14ac:dyDescent="0.3">
      <c r="A1506">
        <v>1506</v>
      </c>
      <c r="B1506" s="1">
        <v>44783</v>
      </c>
      <c r="C1506" t="s">
        <v>16</v>
      </c>
      <c r="D1506" t="s">
        <v>17</v>
      </c>
      <c r="E1506" t="s">
        <v>42</v>
      </c>
      <c r="F1506">
        <v>43</v>
      </c>
      <c r="G1506" s="3">
        <v>452.06</v>
      </c>
      <c r="H1506" s="3">
        <v>0</v>
      </c>
      <c r="I1506" t="s">
        <v>46</v>
      </c>
      <c r="J1506" t="s">
        <v>18</v>
      </c>
      <c r="K1506" s="3">
        <f>IF(TablaDatosEmpresa[[#This Row],[Tipo_Movimiento]] = "Venta", -TablaDatosEmpresa[[#This Row],[Cantidad]] * TablaDatosEmpresa[[#This Row],[Precio_Venta_Unitario]], 0)</f>
        <v>0</v>
      </c>
      <c r="L1506" s="3">
        <f>AVERAGEIF(TablaDatosEmpresa[Nombre_Producto],TablaDatosEmpresa[[#This Row],[Nombre_Producto]],TablaDatosEmpresa[Costo_Unitario])</f>
        <v>206.67616747181975</v>
      </c>
      <c r="M1506" s="3">
        <f>IF(TablaDatosEmpresa[[#This Row],[Tipo_Movimiento]] = "Venta", -TablaDatosEmpresa[[#This Row],[Cantidad]] * TablaDatosEmpresa[[#This Row],[CosteAdquisicionPromedio]], 0)</f>
        <v>0</v>
      </c>
      <c r="N1506" s="3">
        <f>TablaDatosEmpresa[[#This Row],[Ingresos]]-TablaDatosEmpresa[[#This Row],[Coste_Vemta]]</f>
        <v>0</v>
      </c>
    </row>
    <row r="1507" spans="1:14" x14ac:dyDescent="0.3">
      <c r="A1507">
        <v>1507</v>
      </c>
      <c r="B1507" s="1">
        <v>44783</v>
      </c>
      <c r="C1507" t="s">
        <v>16</v>
      </c>
      <c r="D1507" t="s">
        <v>19</v>
      </c>
      <c r="E1507" t="s">
        <v>20</v>
      </c>
      <c r="F1507">
        <v>77</v>
      </c>
      <c r="G1507" s="3">
        <v>148.27000000000001</v>
      </c>
      <c r="H1507" s="3">
        <v>0</v>
      </c>
      <c r="I1507" t="s">
        <v>46</v>
      </c>
      <c r="J1507" t="s">
        <v>18</v>
      </c>
      <c r="K1507" s="3">
        <f>IF(TablaDatosEmpresa[[#This Row],[Tipo_Movimiento]] = "Venta", -TablaDatosEmpresa[[#This Row],[Cantidad]] * TablaDatosEmpresa[[#This Row],[Precio_Venta_Unitario]], 0)</f>
        <v>0</v>
      </c>
      <c r="L1507" s="3">
        <f>AVERAGEIF(TablaDatosEmpresa[Nombre_Producto],TablaDatosEmpresa[[#This Row],[Nombre_Producto]],TablaDatosEmpresa[Costo_Unitario])</f>
        <v>66.956770642201846</v>
      </c>
      <c r="M1507" s="3">
        <f>IF(TablaDatosEmpresa[[#This Row],[Tipo_Movimiento]] = "Venta", -TablaDatosEmpresa[[#This Row],[Cantidad]] * TablaDatosEmpresa[[#This Row],[CosteAdquisicionPromedio]], 0)</f>
        <v>0</v>
      </c>
      <c r="N1507" s="3">
        <f>TablaDatosEmpresa[[#This Row],[Ingresos]]-TablaDatosEmpresa[[#This Row],[Coste_Vemta]]</f>
        <v>0</v>
      </c>
    </row>
    <row r="1508" spans="1:14" x14ac:dyDescent="0.3">
      <c r="A1508">
        <v>1508</v>
      </c>
      <c r="B1508" s="1">
        <v>44783</v>
      </c>
      <c r="C1508" t="s">
        <v>10</v>
      </c>
      <c r="D1508" t="s">
        <v>19</v>
      </c>
      <c r="E1508" t="s">
        <v>20</v>
      </c>
      <c r="F1508">
        <v>-44</v>
      </c>
      <c r="G1508" s="3">
        <v>0</v>
      </c>
      <c r="H1508" s="3">
        <v>300.35000000000002</v>
      </c>
      <c r="I1508" t="s">
        <v>10</v>
      </c>
      <c r="J1508" t="s">
        <v>23</v>
      </c>
      <c r="K1508" s="3">
        <f>IF(TablaDatosEmpresa[[#This Row],[Tipo_Movimiento]] = "Venta", -TablaDatosEmpresa[[#This Row],[Cantidad]] * TablaDatosEmpresa[[#This Row],[Precio_Venta_Unitario]], 0)</f>
        <v>13215.400000000001</v>
      </c>
      <c r="L1508" s="3">
        <f>AVERAGEIF(TablaDatosEmpresa[Nombre_Producto],TablaDatosEmpresa[[#This Row],[Nombre_Producto]],TablaDatosEmpresa[Costo_Unitario])</f>
        <v>66.956770642201846</v>
      </c>
      <c r="M1508" s="3">
        <f>IF(TablaDatosEmpresa[[#This Row],[Tipo_Movimiento]] = "Venta", -TablaDatosEmpresa[[#This Row],[Cantidad]] * TablaDatosEmpresa[[#This Row],[CosteAdquisicionPromedio]], 0)</f>
        <v>2946.0979082568811</v>
      </c>
      <c r="N1508" s="3">
        <f>TablaDatosEmpresa[[#This Row],[Ingresos]]-TablaDatosEmpresa[[#This Row],[Coste_Vemta]]</f>
        <v>10269.30209174312</v>
      </c>
    </row>
    <row r="1509" spans="1:14" x14ac:dyDescent="0.3">
      <c r="A1509">
        <v>1509</v>
      </c>
      <c r="B1509" s="1">
        <v>44783</v>
      </c>
      <c r="C1509" t="s">
        <v>24</v>
      </c>
      <c r="D1509" t="s">
        <v>32</v>
      </c>
      <c r="E1509" t="s">
        <v>33</v>
      </c>
      <c r="F1509">
        <v>229</v>
      </c>
      <c r="G1509" s="3">
        <v>120.99</v>
      </c>
      <c r="H1509" s="3">
        <v>0</v>
      </c>
      <c r="I1509" t="s">
        <v>24</v>
      </c>
      <c r="J1509" t="s">
        <v>37</v>
      </c>
      <c r="K1509" s="3">
        <f>IF(TablaDatosEmpresa[[#This Row],[Tipo_Movimiento]] = "Venta", -TablaDatosEmpresa[[#This Row],[Cantidad]] * TablaDatosEmpresa[[#This Row],[Precio_Venta_Unitario]], 0)</f>
        <v>0</v>
      </c>
      <c r="L1509" s="3">
        <f>AVERAGEIF(TablaDatosEmpresa[Nombre_Producto],TablaDatosEmpresa[[#This Row],[Nombre_Producto]],TablaDatosEmpresa[Costo_Unitario])</f>
        <v>54.214840425531932</v>
      </c>
      <c r="M1509" s="3">
        <f>IF(TablaDatosEmpresa[[#This Row],[Tipo_Movimiento]] = "Venta", -TablaDatosEmpresa[[#This Row],[Cantidad]] * TablaDatosEmpresa[[#This Row],[CosteAdquisicionPromedio]], 0)</f>
        <v>0</v>
      </c>
      <c r="N1509" s="3">
        <f>TablaDatosEmpresa[[#This Row],[Ingresos]]-TablaDatosEmpresa[[#This Row],[Coste_Vemta]]</f>
        <v>0</v>
      </c>
    </row>
    <row r="1510" spans="1:14" x14ac:dyDescent="0.3">
      <c r="A1510">
        <v>1510</v>
      </c>
      <c r="B1510" s="1">
        <v>44783</v>
      </c>
      <c r="C1510" t="s">
        <v>10</v>
      </c>
      <c r="D1510" t="s">
        <v>14</v>
      </c>
      <c r="E1510" t="s">
        <v>41</v>
      </c>
      <c r="F1510">
        <v>-17</v>
      </c>
      <c r="G1510" s="3">
        <v>0</v>
      </c>
      <c r="H1510" s="3">
        <v>160.69</v>
      </c>
      <c r="I1510" t="s">
        <v>10</v>
      </c>
      <c r="J1510" t="s">
        <v>35</v>
      </c>
      <c r="K1510" s="3">
        <f>IF(TablaDatosEmpresa[[#This Row],[Tipo_Movimiento]] = "Venta", -TablaDatosEmpresa[[#This Row],[Cantidad]] * TablaDatosEmpresa[[#This Row],[Precio_Venta_Unitario]], 0)</f>
        <v>2731.73</v>
      </c>
      <c r="L1510" s="3">
        <f>AVERAGEIF(TablaDatosEmpresa[Nombre_Producto],TablaDatosEmpresa[[#This Row],[Nombre_Producto]],TablaDatosEmpresa[Costo_Unitario])</f>
        <v>38.917210440456756</v>
      </c>
      <c r="M1510" s="3">
        <f>IF(TablaDatosEmpresa[[#This Row],[Tipo_Movimiento]] = "Venta", -TablaDatosEmpresa[[#This Row],[Cantidad]] * TablaDatosEmpresa[[#This Row],[CosteAdquisicionPromedio]], 0)</f>
        <v>661.59257748776486</v>
      </c>
      <c r="N1510" s="3">
        <f>TablaDatosEmpresa[[#This Row],[Ingresos]]-TablaDatosEmpresa[[#This Row],[Coste_Vemta]]</f>
        <v>2070.1374225122354</v>
      </c>
    </row>
    <row r="1511" spans="1:14" x14ac:dyDescent="0.3">
      <c r="A1511">
        <v>1511</v>
      </c>
      <c r="B1511" s="1">
        <v>44783</v>
      </c>
      <c r="C1511" t="s">
        <v>16</v>
      </c>
      <c r="D1511" t="s">
        <v>27</v>
      </c>
      <c r="E1511" t="s">
        <v>44</v>
      </c>
      <c r="F1511">
        <v>48</v>
      </c>
      <c r="G1511" s="3">
        <v>253.48</v>
      </c>
      <c r="H1511" s="3">
        <v>0</v>
      </c>
      <c r="I1511" t="s">
        <v>46</v>
      </c>
      <c r="J1511" t="s">
        <v>18</v>
      </c>
      <c r="K1511" s="3">
        <f>IF(TablaDatosEmpresa[[#This Row],[Tipo_Movimiento]] = "Venta", -TablaDatosEmpresa[[#This Row],[Cantidad]] * TablaDatosEmpresa[[#This Row],[Precio_Venta_Unitario]], 0)</f>
        <v>0</v>
      </c>
      <c r="L1511" s="3">
        <f>AVERAGEIF(TablaDatosEmpresa[Nombre_Producto],TablaDatosEmpresa[[#This Row],[Nombre_Producto]],TablaDatosEmpresa[Costo_Unitario])</f>
        <v>111.99406451612904</v>
      </c>
      <c r="M1511" s="3">
        <f>IF(TablaDatosEmpresa[[#This Row],[Tipo_Movimiento]] = "Venta", -TablaDatosEmpresa[[#This Row],[Cantidad]] * TablaDatosEmpresa[[#This Row],[CosteAdquisicionPromedio]], 0)</f>
        <v>0</v>
      </c>
      <c r="N1511" s="3">
        <f>TablaDatosEmpresa[[#This Row],[Ingresos]]-TablaDatosEmpresa[[#This Row],[Coste_Vemta]]</f>
        <v>0</v>
      </c>
    </row>
    <row r="1512" spans="1:14" x14ac:dyDescent="0.3">
      <c r="A1512">
        <v>1512</v>
      </c>
      <c r="B1512" s="1">
        <v>44783</v>
      </c>
      <c r="C1512" t="s">
        <v>24</v>
      </c>
      <c r="D1512" t="s">
        <v>25</v>
      </c>
      <c r="E1512" t="s">
        <v>43</v>
      </c>
      <c r="F1512">
        <v>83</v>
      </c>
      <c r="G1512" s="3">
        <v>44.63</v>
      </c>
      <c r="H1512" s="3">
        <v>0</v>
      </c>
      <c r="I1512" t="s">
        <v>24</v>
      </c>
      <c r="J1512" t="s">
        <v>28</v>
      </c>
      <c r="K1512" s="3">
        <f>IF(TablaDatosEmpresa[[#This Row],[Tipo_Movimiento]] = "Venta", -TablaDatosEmpresa[[#This Row],[Cantidad]] * TablaDatosEmpresa[[#This Row],[Precio_Venta_Unitario]], 0)</f>
        <v>0</v>
      </c>
      <c r="L1512" s="3">
        <f>AVERAGEIF(TablaDatosEmpresa[Nombre_Producto],TablaDatosEmpresa[[#This Row],[Nombre_Producto]],TablaDatosEmpresa[Costo_Unitario])</f>
        <v>18.458651685393257</v>
      </c>
      <c r="M1512" s="3">
        <f>IF(TablaDatosEmpresa[[#This Row],[Tipo_Movimiento]] = "Venta", -TablaDatosEmpresa[[#This Row],[Cantidad]] * TablaDatosEmpresa[[#This Row],[CosteAdquisicionPromedio]], 0)</f>
        <v>0</v>
      </c>
      <c r="N1512" s="3">
        <f>TablaDatosEmpresa[[#This Row],[Ingresos]]-TablaDatosEmpresa[[#This Row],[Coste_Vemta]]</f>
        <v>0</v>
      </c>
    </row>
    <row r="1513" spans="1:14" x14ac:dyDescent="0.3">
      <c r="A1513">
        <v>1513</v>
      </c>
      <c r="B1513" s="1">
        <v>44784</v>
      </c>
      <c r="C1513" t="s">
        <v>10</v>
      </c>
      <c r="D1513" t="s">
        <v>21</v>
      </c>
      <c r="E1513" t="s">
        <v>22</v>
      </c>
      <c r="F1513">
        <v>-42</v>
      </c>
      <c r="G1513" s="3">
        <v>0</v>
      </c>
      <c r="H1513" s="3">
        <v>59.7</v>
      </c>
      <c r="I1513" t="s">
        <v>10</v>
      </c>
      <c r="J1513" t="s">
        <v>35</v>
      </c>
      <c r="K1513" s="3">
        <f>IF(TablaDatosEmpresa[[#This Row],[Tipo_Movimiento]] = "Venta", -TablaDatosEmpresa[[#This Row],[Cantidad]] * TablaDatosEmpresa[[#This Row],[Precio_Venta_Unitario]], 0)</f>
        <v>2507.4</v>
      </c>
      <c r="L1513" s="3">
        <f>AVERAGEIF(TablaDatosEmpresa[Nombre_Producto],TablaDatosEmpresa[[#This Row],[Nombre_Producto]],TablaDatosEmpresa[Costo_Unitario])</f>
        <v>10.520482758620702</v>
      </c>
      <c r="M1513" s="3">
        <f>IF(TablaDatosEmpresa[[#This Row],[Tipo_Movimiento]] = "Venta", -TablaDatosEmpresa[[#This Row],[Cantidad]] * TablaDatosEmpresa[[#This Row],[CosteAdquisicionPromedio]], 0)</f>
        <v>441.86027586206944</v>
      </c>
      <c r="N1513" s="3">
        <f>TablaDatosEmpresa[[#This Row],[Ingresos]]-TablaDatosEmpresa[[#This Row],[Coste_Vemta]]</f>
        <v>2065.5397241379305</v>
      </c>
    </row>
    <row r="1514" spans="1:14" x14ac:dyDescent="0.3">
      <c r="A1514">
        <v>1514</v>
      </c>
      <c r="B1514" s="1">
        <v>44784</v>
      </c>
      <c r="C1514" t="s">
        <v>24</v>
      </c>
      <c r="D1514" t="s">
        <v>14</v>
      </c>
      <c r="E1514" t="s">
        <v>41</v>
      </c>
      <c r="F1514">
        <v>226</v>
      </c>
      <c r="G1514" s="3">
        <v>84.2</v>
      </c>
      <c r="H1514" s="3">
        <v>0</v>
      </c>
      <c r="I1514" t="s">
        <v>24</v>
      </c>
      <c r="J1514" t="s">
        <v>36</v>
      </c>
      <c r="K1514" s="3">
        <f>IF(TablaDatosEmpresa[[#This Row],[Tipo_Movimiento]] = "Venta", -TablaDatosEmpresa[[#This Row],[Cantidad]] * TablaDatosEmpresa[[#This Row],[Precio_Venta_Unitario]], 0)</f>
        <v>0</v>
      </c>
      <c r="L1514" s="3">
        <f>AVERAGEIF(TablaDatosEmpresa[Nombre_Producto],TablaDatosEmpresa[[#This Row],[Nombre_Producto]],TablaDatosEmpresa[Costo_Unitario])</f>
        <v>38.917210440456756</v>
      </c>
      <c r="M1514" s="3">
        <f>IF(TablaDatosEmpresa[[#This Row],[Tipo_Movimiento]] = "Venta", -TablaDatosEmpresa[[#This Row],[Cantidad]] * TablaDatosEmpresa[[#This Row],[CosteAdquisicionPromedio]], 0)</f>
        <v>0</v>
      </c>
      <c r="N1514" s="3">
        <f>TablaDatosEmpresa[[#This Row],[Ingresos]]-TablaDatosEmpresa[[#This Row],[Coste_Vemta]]</f>
        <v>0</v>
      </c>
    </row>
    <row r="1515" spans="1:14" x14ac:dyDescent="0.3">
      <c r="A1515">
        <v>1515</v>
      </c>
      <c r="B1515" s="1">
        <v>44784</v>
      </c>
      <c r="C1515" t="s">
        <v>10</v>
      </c>
      <c r="D1515" t="s">
        <v>25</v>
      </c>
      <c r="E1515" t="s">
        <v>43</v>
      </c>
      <c r="F1515">
        <v>-46</v>
      </c>
      <c r="G1515" s="3">
        <v>0</v>
      </c>
      <c r="H1515" s="3">
        <v>95.05</v>
      </c>
      <c r="I1515" t="s">
        <v>10</v>
      </c>
      <c r="J1515" t="s">
        <v>13</v>
      </c>
      <c r="K1515" s="3">
        <f>IF(TablaDatosEmpresa[[#This Row],[Tipo_Movimiento]] = "Venta", -TablaDatosEmpresa[[#This Row],[Cantidad]] * TablaDatosEmpresa[[#This Row],[Precio_Venta_Unitario]], 0)</f>
        <v>4372.3</v>
      </c>
      <c r="L1515" s="3">
        <f>AVERAGEIF(TablaDatosEmpresa[Nombre_Producto],TablaDatosEmpresa[[#This Row],[Nombre_Producto]],TablaDatosEmpresa[Costo_Unitario])</f>
        <v>18.458651685393257</v>
      </c>
      <c r="M1515" s="3">
        <f>IF(TablaDatosEmpresa[[#This Row],[Tipo_Movimiento]] = "Venta", -TablaDatosEmpresa[[#This Row],[Cantidad]] * TablaDatosEmpresa[[#This Row],[CosteAdquisicionPromedio]], 0)</f>
        <v>849.09797752808981</v>
      </c>
      <c r="N1515" s="3">
        <f>TablaDatosEmpresa[[#This Row],[Ingresos]]-TablaDatosEmpresa[[#This Row],[Coste_Vemta]]</f>
        <v>3523.2020224719104</v>
      </c>
    </row>
    <row r="1516" spans="1:14" x14ac:dyDescent="0.3">
      <c r="A1516">
        <v>1516</v>
      </c>
      <c r="B1516" s="1">
        <v>44784</v>
      </c>
      <c r="C1516" t="s">
        <v>24</v>
      </c>
      <c r="D1516" t="s">
        <v>32</v>
      </c>
      <c r="E1516" t="s">
        <v>33</v>
      </c>
      <c r="F1516">
        <v>61</v>
      </c>
      <c r="G1516" s="3">
        <v>117.73</v>
      </c>
      <c r="H1516" s="3">
        <v>0</v>
      </c>
      <c r="I1516" t="s">
        <v>24</v>
      </c>
      <c r="J1516" t="s">
        <v>37</v>
      </c>
      <c r="K1516" s="3">
        <f>IF(TablaDatosEmpresa[[#This Row],[Tipo_Movimiento]] = "Venta", -TablaDatosEmpresa[[#This Row],[Cantidad]] * TablaDatosEmpresa[[#This Row],[Precio_Venta_Unitario]], 0)</f>
        <v>0</v>
      </c>
      <c r="L1516" s="3">
        <f>AVERAGEIF(TablaDatosEmpresa[Nombre_Producto],TablaDatosEmpresa[[#This Row],[Nombre_Producto]],TablaDatosEmpresa[Costo_Unitario])</f>
        <v>54.214840425531932</v>
      </c>
      <c r="M1516" s="3">
        <f>IF(TablaDatosEmpresa[[#This Row],[Tipo_Movimiento]] = "Venta", -TablaDatosEmpresa[[#This Row],[Cantidad]] * TablaDatosEmpresa[[#This Row],[CosteAdquisicionPromedio]], 0)</f>
        <v>0</v>
      </c>
      <c r="N1516" s="3">
        <f>TablaDatosEmpresa[[#This Row],[Ingresos]]-TablaDatosEmpresa[[#This Row],[Coste_Vemta]]</f>
        <v>0</v>
      </c>
    </row>
    <row r="1517" spans="1:14" x14ac:dyDescent="0.3">
      <c r="A1517">
        <v>1517</v>
      </c>
      <c r="B1517" s="1">
        <v>44784</v>
      </c>
      <c r="C1517" t="s">
        <v>24</v>
      </c>
      <c r="D1517" t="s">
        <v>25</v>
      </c>
      <c r="E1517" t="s">
        <v>43</v>
      </c>
      <c r="F1517">
        <v>228</v>
      </c>
      <c r="G1517" s="3">
        <v>45.39</v>
      </c>
      <c r="H1517" s="3">
        <v>0</v>
      </c>
      <c r="I1517" t="s">
        <v>24</v>
      </c>
      <c r="J1517" t="s">
        <v>37</v>
      </c>
      <c r="K1517" s="3">
        <f>IF(TablaDatosEmpresa[[#This Row],[Tipo_Movimiento]] = "Venta", -TablaDatosEmpresa[[#This Row],[Cantidad]] * TablaDatosEmpresa[[#This Row],[Precio_Venta_Unitario]], 0)</f>
        <v>0</v>
      </c>
      <c r="L1517" s="3">
        <f>AVERAGEIF(TablaDatosEmpresa[Nombre_Producto],TablaDatosEmpresa[[#This Row],[Nombre_Producto]],TablaDatosEmpresa[Costo_Unitario])</f>
        <v>18.458651685393257</v>
      </c>
      <c r="M1517" s="3">
        <f>IF(TablaDatosEmpresa[[#This Row],[Tipo_Movimiento]] = "Venta", -TablaDatosEmpresa[[#This Row],[Cantidad]] * TablaDatosEmpresa[[#This Row],[CosteAdquisicionPromedio]], 0)</f>
        <v>0</v>
      </c>
      <c r="N1517" s="3">
        <f>TablaDatosEmpresa[[#This Row],[Ingresos]]-TablaDatosEmpresa[[#This Row],[Coste_Vemta]]</f>
        <v>0</v>
      </c>
    </row>
    <row r="1518" spans="1:14" x14ac:dyDescent="0.3">
      <c r="A1518">
        <v>1518</v>
      </c>
      <c r="B1518" s="1">
        <v>44784</v>
      </c>
      <c r="C1518" t="s">
        <v>16</v>
      </c>
      <c r="D1518" t="s">
        <v>17</v>
      </c>
      <c r="E1518" t="s">
        <v>42</v>
      </c>
      <c r="F1518">
        <v>69</v>
      </c>
      <c r="G1518" s="3">
        <v>445.42</v>
      </c>
      <c r="H1518" s="3">
        <v>0</v>
      </c>
      <c r="I1518" t="s">
        <v>46</v>
      </c>
      <c r="J1518" t="s">
        <v>18</v>
      </c>
      <c r="K1518" s="3">
        <f>IF(TablaDatosEmpresa[[#This Row],[Tipo_Movimiento]] = "Venta", -TablaDatosEmpresa[[#This Row],[Cantidad]] * TablaDatosEmpresa[[#This Row],[Precio_Venta_Unitario]], 0)</f>
        <v>0</v>
      </c>
      <c r="L1518" s="3">
        <f>AVERAGEIF(TablaDatosEmpresa[Nombre_Producto],TablaDatosEmpresa[[#This Row],[Nombre_Producto]],TablaDatosEmpresa[Costo_Unitario])</f>
        <v>206.67616747181975</v>
      </c>
      <c r="M1518" s="3">
        <f>IF(TablaDatosEmpresa[[#This Row],[Tipo_Movimiento]] = "Venta", -TablaDatosEmpresa[[#This Row],[Cantidad]] * TablaDatosEmpresa[[#This Row],[CosteAdquisicionPromedio]], 0)</f>
        <v>0</v>
      </c>
      <c r="N1518" s="3">
        <f>TablaDatosEmpresa[[#This Row],[Ingresos]]-TablaDatosEmpresa[[#This Row],[Coste_Vemta]]</f>
        <v>0</v>
      </c>
    </row>
    <row r="1519" spans="1:14" x14ac:dyDescent="0.3">
      <c r="A1519">
        <v>1519</v>
      </c>
      <c r="B1519" s="1">
        <v>44784</v>
      </c>
      <c r="C1519" t="s">
        <v>24</v>
      </c>
      <c r="D1519" t="s">
        <v>29</v>
      </c>
      <c r="E1519" t="s">
        <v>30</v>
      </c>
      <c r="F1519">
        <v>254</v>
      </c>
      <c r="G1519" s="3">
        <v>36.19</v>
      </c>
      <c r="H1519" s="3">
        <v>0</v>
      </c>
      <c r="I1519" t="s">
        <v>24</v>
      </c>
      <c r="J1519" t="s">
        <v>36</v>
      </c>
      <c r="K1519" s="3">
        <f>IF(TablaDatosEmpresa[[#This Row],[Tipo_Movimiento]] = "Venta", -TablaDatosEmpresa[[#This Row],[Cantidad]] * TablaDatosEmpresa[[#This Row],[Precio_Venta_Unitario]], 0)</f>
        <v>0</v>
      </c>
      <c r="L1519" s="3">
        <f>AVERAGEIF(TablaDatosEmpresa[Nombre_Producto],TablaDatosEmpresa[[#This Row],[Nombre_Producto]],TablaDatosEmpresa[Costo_Unitario])</f>
        <v>15.49574137931034</v>
      </c>
      <c r="M1519" s="3">
        <f>IF(TablaDatosEmpresa[[#This Row],[Tipo_Movimiento]] = "Venta", -TablaDatosEmpresa[[#This Row],[Cantidad]] * TablaDatosEmpresa[[#This Row],[CosteAdquisicionPromedio]], 0)</f>
        <v>0</v>
      </c>
      <c r="N1519" s="3">
        <f>TablaDatosEmpresa[[#This Row],[Ingresos]]-TablaDatosEmpresa[[#This Row],[Coste_Vemta]]</f>
        <v>0</v>
      </c>
    </row>
    <row r="1520" spans="1:14" x14ac:dyDescent="0.3">
      <c r="A1520">
        <v>1520</v>
      </c>
      <c r="B1520" s="1">
        <v>44785</v>
      </c>
      <c r="C1520" t="s">
        <v>10</v>
      </c>
      <c r="D1520" t="s">
        <v>29</v>
      </c>
      <c r="E1520" t="s">
        <v>30</v>
      </c>
      <c r="F1520">
        <v>-32</v>
      </c>
      <c r="G1520" s="3">
        <v>0</v>
      </c>
      <c r="H1520" s="3">
        <v>79.819999999999993</v>
      </c>
      <c r="I1520" t="s">
        <v>10</v>
      </c>
      <c r="J1520" t="s">
        <v>13</v>
      </c>
      <c r="K1520" s="3">
        <f>IF(TablaDatosEmpresa[[#This Row],[Tipo_Movimiento]] = "Venta", -TablaDatosEmpresa[[#This Row],[Cantidad]] * TablaDatosEmpresa[[#This Row],[Precio_Venta_Unitario]], 0)</f>
        <v>2554.2399999999998</v>
      </c>
      <c r="L1520" s="3">
        <f>AVERAGEIF(TablaDatosEmpresa[Nombre_Producto],TablaDatosEmpresa[[#This Row],[Nombre_Producto]],TablaDatosEmpresa[Costo_Unitario])</f>
        <v>15.49574137931034</v>
      </c>
      <c r="M1520" s="3">
        <f>IF(TablaDatosEmpresa[[#This Row],[Tipo_Movimiento]] = "Venta", -TablaDatosEmpresa[[#This Row],[Cantidad]] * TablaDatosEmpresa[[#This Row],[CosteAdquisicionPromedio]], 0)</f>
        <v>495.86372413793089</v>
      </c>
      <c r="N1520" s="3">
        <f>TablaDatosEmpresa[[#This Row],[Ingresos]]-TablaDatosEmpresa[[#This Row],[Coste_Vemta]]</f>
        <v>2058.3762758620687</v>
      </c>
    </row>
    <row r="1521" spans="1:14" x14ac:dyDescent="0.3">
      <c r="A1521">
        <v>1521</v>
      </c>
      <c r="B1521" s="1">
        <v>44785</v>
      </c>
      <c r="C1521" t="s">
        <v>24</v>
      </c>
      <c r="D1521" t="s">
        <v>14</v>
      </c>
      <c r="E1521" t="s">
        <v>41</v>
      </c>
      <c r="F1521">
        <v>60</v>
      </c>
      <c r="G1521" s="3">
        <v>86.79</v>
      </c>
      <c r="H1521" s="3">
        <v>0</v>
      </c>
      <c r="I1521" t="s">
        <v>24</v>
      </c>
      <c r="J1521" t="s">
        <v>36</v>
      </c>
      <c r="K1521" s="3">
        <f>IF(TablaDatosEmpresa[[#This Row],[Tipo_Movimiento]] = "Venta", -TablaDatosEmpresa[[#This Row],[Cantidad]] * TablaDatosEmpresa[[#This Row],[Precio_Venta_Unitario]], 0)</f>
        <v>0</v>
      </c>
      <c r="L1521" s="3">
        <f>AVERAGEIF(TablaDatosEmpresa[Nombre_Producto],TablaDatosEmpresa[[#This Row],[Nombre_Producto]],TablaDatosEmpresa[Costo_Unitario])</f>
        <v>38.917210440456756</v>
      </c>
      <c r="M1521" s="3">
        <f>IF(TablaDatosEmpresa[[#This Row],[Tipo_Movimiento]] = "Venta", -TablaDatosEmpresa[[#This Row],[Cantidad]] * TablaDatosEmpresa[[#This Row],[CosteAdquisicionPromedio]], 0)</f>
        <v>0</v>
      </c>
      <c r="N1521" s="3">
        <f>TablaDatosEmpresa[[#This Row],[Ingresos]]-TablaDatosEmpresa[[#This Row],[Coste_Vemta]]</f>
        <v>0</v>
      </c>
    </row>
    <row r="1522" spans="1:14" x14ac:dyDescent="0.3">
      <c r="A1522">
        <v>1522</v>
      </c>
      <c r="B1522" s="1">
        <v>44785</v>
      </c>
      <c r="C1522" t="s">
        <v>24</v>
      </c>
      <c r="D1522" t="s">
        <v>29</v>
      </c>
      <c r="E1522" t="s">
        <v>30</v>
      </c>
      <c r="F1522">
        <v>106</v>
      </c>
      <c r="G1522" s="3">
        <v>36.47</v>
      </c>
      <c r="H1522" s="3">
        <v>0</v>
      </c>
      <c r="I1522" t="s">
        <v>24</v>
      </c>
      <c r="J1522" t="s">
        <v>37</v>
      </c>
      <c r="K1522" s="3">
        <f>IF(TablaDatosEmpresa[[#This Row],[Tipo_Movimiento]] = "Venta", -TablaDatosEmpresa[[#This Row],[Cantidad]] * TablaDatosEmpresa[[#This Row],[Precio_Venta_Unitario]], 0)</f>
        <v>0</v>
      </c>
      <c r="L1522" s="3">
        <f>AVERAGEIF(TablaDatosEmpresa[Nombre_Producto],TablaDatosEmpresa[[#This Row],[Nombre_Producto]],TablaDatosEmpresa[Costo_Unitario])</f>
        <v>15.49574137931034</v>
      </c>
      <c r="M1522" s="3">
        <f>IF(TablaDatosEmpresa[[#This Row],[Tipo_Movimiento]] = "Venta", -TablaDatosEmpresa[[#This Row],[Cantidad]] * TablaDatosEmpresa[[#This Row],[CosteAdquisicionPromedio]], 0)</f>
        <v>0</v>
      </c>
      <c r="N1522" s="3">
        <f>TablaDatosEmpresa[[#This Row],[Ingresos]]-TablaDatosEmpresa[[#This Row],[Coste_Vemta]]</f>
        <v>0</v>
      </c>
    </row>
    <row r="1523" spans="1:14" x14ac:dyDescent="0.3">
      <c r="A1523">
        <v>1523</v>
      </c>
      <c r="B1523" s="1">
        <v>44785</v>
      </c>
      <c r="C1523" t="s">
        <v>16</v>
      </c>
      <c r="D1523" t="s">
        <v>17</v>
      </c>
      <c r="E1523" t="s">
        <v>42</v>
      </c>
      <c r="F1523">
        <v>69</v>
      </c>
      <c r="G1523" s="3">
        <v>449.5</v>
      </c>
      <c r="H1523" s="3">
        <v>0</v>
      </c>
      <c r="I1523" t="s">
        <v>46</v>
      </c>
      <c r="J1523" t="s">
        <v>18</v>
      </c>
      <c r="K1523" s="3">
        <f>IF(TablaDatosEmpresa[[#This Row],[Tipo_Movimiento]] = "Venta", -TablaDatosEmpresa[[#This Row],[Cantidad]] * TablaDatosEmpresa[[#This Row],[Precio_Venta_Unitario]], 0)</f>
        <v>0</v>
      </c>
      <c r="L1523" s="3">
        <f>AVERAGEIF(TablaDatosEmpresa[Nombre_Producto],TablaDatosEmpresa[[#This Row],[Nombre_Producto]],TablaDatosEmpresa[Costo_Unitario])</f>
        <v>206.67616747181975</v>
      </c>
      <c r="M1523" s="3">
        <f>IF(TablaDatosEmpresa[[#This Row],[Tipo_Movimiento]] = "Venta", -TablaDatosEmpresa[[#This Row],[Cantidad]] * TablaDatosEmpresa[[#This Row],[CosteAdquisicionPromedio]], 0)</f>
        <v>0</v>
      </c>
      <c r="N1523" s="3">
        <f>TablaDatosEmpresa[[#This Row],[Ingresos]]-TablaDatosEmpresa[[#This Row],[Coste_Vemta]]</f>
        <v>0</v>
      </c>
    </row>
    <row r="1524" spans="1:14" x14ac:dyDescent="0.3">
      <c r="A1524">
        <v>1524</v>
      </c>
      <c r="B1524" s="1">
        <v>44785</v>
      </c>
      <c r="C1524" t="s">
        <v>24</v>
      </c>
      <c r="D1524" t="s">
        <v>32</v>
      </c>
      <c r="E1524" t="s">
        <v>33</v>
      </c>
      <c r="F1524">
        <v>196</v>
      </c>
      <c r="G1524" s="3">
        <v>119.25</v>
      </c>
      <c r="H1524" s="3">
        <v>0</v>
      </c>
      <c r="I1524" t="s">
        <v>24</v>
      </c>
      <c r="J1524" t="s">
        <v>26</v>
      </c>
      <c r="K1524" s="3">
        <f>IF(TablaDatosEmpresa[[#This Row],[Tipo_Movimiento]] = "Venta", -TablaDatosEmpresa[[#This Row],[Cantidad]] * TablaDatosEmpresa[[#This Row],[Precio_Venta_Unitario]], 0)</f>
        <v>0</v>
      </c>
      <c r="L1524" s="3">
        <f>AVERAGEIF(TablaDatosEmpresa[Nombre_Producto],TablaDatosEmpresa[[#This Row],[Nombre_Producto]],TablaDatosEmpresa[Costo_Unitario])</f>
        <v>54.214840425531932</v>
      </c>
      <c r="M1524" s="3">
        <f>IF(TablaDatosEmpresa[[#This Row],[Tipo_Movimiento]] = "Venta", -TablaDatosEmpresa[[#This Row],[Cantidad]] * TablaDatosEmpresa[[#This Row],[CosteAdquisicionPromedio]], 0)</f>
        <v>0</v>
      </c>
      <c r="N1524" s="3">
        <f>TablaDatosEmpresa[[#This Row],[Ingresos]]-TablaDatosEmpresa[[#This Row],[Coste_Vemta]]</f>
        <v>0</v>
      </c>
    </row>
    <row r="1525" spans="1:14" x14ac:dyDescent="0.3">
      <c r="A1525">
        <v>1525</v>
      </c>
      <c r="B1525" s="1">
        <v>44785</v>
      </c>
      <c r="C1525" t="s">
        <v>10</v>
      </c>
      <c r="D1525" t="s">
        <v>27</v>
      </c>
      <c r="E1525" t="s">
        <v>44</v>
      </c>
      <c r="F1525">
        <v>-22</v>
      </c>
      <c r="G1525" s="3">
        <v>0</v>
      </c>
      <c r="H1525" s="3">
        <v>497.75</v>
      </c>
      <c r="I1525" t="s">
        <v>10</v>
      </c>
      <c r="J1525" t="s">
        <v>35</v>
      </c>
      <c r="K1525" s="3">
        <f>IF(TablaDatosEmpresa[[#This Row],[Tipo_Movimiento]] = "Venta", -TablaDatosEmpresa[[#This Row],[Cantidad]] * TablaDatosEmpresa[[#This Row],[Precio_Venta_Unitario]], 0)</f>
        <v>10950.5</v>
      </c>
      <c r="L1525" s="3">
        <f>AVERAGEIF(TablaDatosEmpresa[Nombre_Producto],TablaDatosEmpresa[[#This Row],[Nombre_Producto]],TablaDatosEmpresa[Costo_Unitario])</f>
        <v>111.99406451612904</v>
      </c>
      <c r="M1525" s="3">
        <f>IF(TablaDatosEmpresa[[#This Row],[Tipo_Movimiento]] = "Venta", -TablaDatosEmpresa[[#This Row],[Cantidad]] * TablaDatosEmpresa[[#This Row],[CosteAdquisicionPromedio]], 0)</f>
        <v>2463.869419354839</v>
      </c>
      <c r="N1525" s="3">
        <f>TablaDatosEmpresa[[#This Row],[Ingresos]]-TablaDatosEmpresa[[#This Row],[Coste_Vemta]]</f>
        <v>8486.6305806451601</v>
      </c>
    </row>
    <row r="1526" spans="1:14" x14ac:dyDescent="0.3">
      <c r="A1526">
        <v>1526</v>
      </c>
      <c r="B1526" s="1">
        <v>44785</v>
      </c>
      <c r="C1526" t="s">
        <v>10</v>
      </c>
      <c r="D1526" t="s">
        <v>14</v>
      </c>
      <c r="E1526" t="s">
        <v>41</v>
      </c>
      <c r="F1526">
        <v>-19</v>
      </c>
      <c r="G1526" s="3">
        <v>0</v>
      </c>
      <c r="H1526" s="3">
        <v>160.65</v>
      </c>
      <c r="I1526" t="s">
        <v>10</v>
      </c>
      <c r="J1526" t="s">
        <v>35</v>
      </c>
      <c r="K1526" s="3">
        <f>IF(TablaDatosEmpresa[[#This Row],[Tipo_Movimiento]] = "Venta", -TablaDatosEmpresa[[#This Row],[Cantidad]] * TablaDatosEmpresa[[#This Row],[Precio_Venta_Unitario]], 0)</f>
        <v>3052.35</v>
      </c>
      <c r="L1526" s="3">
        <f>AVERAGEIF(TablaDatosEmpresa[Nombre_Producto],TablaDatosEmpresa[[#This Row],[Nombre_Producto]],TablaDatosEmpresa[Costo_Unitario])</f>
        <v>38.917210440456756</v>
      </c>
      <c r="M1526" s="3">
        <f>IF(TablaDatosEmpresa[[#This Row],[Tipo_Movimiento]] = "Venta", -TablaDatosEmpresa[[#This Row],[Cantidad]] * TablaDatosEmpresa[[#This Row],[CosteAdquisicionPromedio]], 0)</f>
        <v>739.42699836867837</v>
      </c>
      <c r="N1526" s="3">
        <f>TablaDatosEmpresa[[#This Row],[Ingresos]]-TablaDatosEmpresa[[#This Row],[Coste_Vemta]]</f>
        <v>2312.9230016313213</v>
      </c>
    </row>
    <row r="1527" spans="1:14" x14ac:dyDescent="0.3">
      <c r="A1527">
        <v>1527</v>
      </c>
      <c r="B1527" s="1">
        <v>44786</v>
      </c>
      <c r="C1527" t="s">
        <v>24</v>
      </c>
      <c r="D1527" t="s">
        <v>21</v>
      </c>
      <c r="E1527" t="s">
        <v>22</v>
      </c>
      <c r="F1527">
        <v>205</v>
      </c>
      <c r="G1527" s="3">
        <v>24.62</v>
      </c>
      <c r="H1527" s="3">
        <v>0</v>
      </c>
      <c r="I1527" t="s">
        <v>24</v>
      </c>
      <c r="J1527" t="s">
        <v>26</v>
      </c>
      <c r="K1527" s="3">
        <f>IF(TablaDatosEmpresa[[#This Row],[Tipo_Movimiento]] = "Venta", -TablaDatosEmpresa[[#This Row],[Cantidad]] * TablaDatosEmpresa[[#This Row],[Precio_Venta_Unitario]], 0)</f>
        <v>0</v>
      </c>
      <c r="L1527" s="3">
        <f>AVERAGEIF(TablaDatosEmpresa[Nombre_Producto],TablaDatosEmpresa[[#This Row],[Nombre_Producto]],TablaDatosEmpresa[Costo_Unitario])</f>
        <v>10.520482758620702</v>
      </c>
      <c r="M1527" s="3">
        <f>IF(TablaDatosEmpresa[[#This Row],[Tipo_Movimiento]] = "Venta", -TablaDatosEmpresa[[#This Row],[Cantidad]] * TablaDatosEmpresa[[#This Row],[CosteAdquisicionPromedio]], 0)</f>
        <v>0</v>
      </c>
      <c r="N1527" s="3">
        <f>TablaDatosEmpresa[[#This Row],[Ingresos]]-TablaDatosEmpresa[[#This Row],[Coste_Vemta]]</f>
        <v>0</v>
      </c>
    </row>
    <row r="1528" spans="1:14" x14ac:dyDescent="0.3">
      <c r="A1528">
        <v>1528</v>
      </c>
      <c r="B1528" s="1">
        <v>44786</v>
      </c>
      <c r="C1528" t="s">
        <v>24</v>
      </c>
      <c r="D1528" t="s">
        <v>32</v>
      </c>
      <c r="E1528" t="s">
        <v>33</v>
      </c>
      <c r="F1528">
        <v>220</v>
      </c>
      <c r="G1528" s="3">
        <v>121.84</v>
      </c>
      <c r="H1528" s="3">
        <v>0</v>
      </c>
      <c r="I1528" t="s">
        <v>24</v>
      </c>
      <c r="J1528" t="s">
        <v>26</v>
      </c>
      <c r="K1528" s="3">
        <f>IF(TablaDatosEmpresa[[#This Row],[Tipo_Movimiento]] = "Venta", -TablaDatosEmpresa[[#This Row],[Cantidad]] * TablaDatosEmpresa[[#This Row],[Precio_Venta_Unitario]], 0)</f>
        <v>0</v>
      </c>
      <c r="L1528" s="3">
        <f>AVERAGEIF(TablaDatosEmpresa[Nombre_Producto],TablaDatosEmpresa[[#This Row],[Nombre_Producto]],TablaDatosEmpresa[Costo_Unitario])</f>
        <v>54.214840425531932</v>
      </c>
      <c r="M1528" s="3">
        <f>IF(TablaDatosEmpresa[[#This Row],[Tipo_Movimiento]] = "Venta", -TablaDatosEmpresa[[#This Row],[Cantidad]] * TablaDatosEmpresa[[#This Row],[CosteAdquisicionPromedio]], 0)</f>
        <v>0</v>
      </c>
      <c r="N1528" s="3">
        <f>TablaDatosEmpresa[[#This Row],[Ingresos]]-TablaDatosEmpresa[[#This Row],[Coste_Vemta]]</f>
        <v>0</v>
      </c>
    </row>
    <row r="1529" spans="1:14" x14ac:dyDescent="0.3">
      <c r="A1529">
        <v>1529</v>
      </c>
      <c r="B1529" s="1">
        <v>44786</v>
      </c>
      <c r="C1529" t="s">
        <v>10</v>
      </c>
      <c r="D1529" t="s">
        <v>29</v>
      </c>
      <c r="E1529" t="s">
        <v>30</v>
      </c>
      <c r="F1529">
        <v>-24</v>
      </c>
      <c r="G1529" s="3">
        <v>0</v>
      </c>
      <c r="H1529" s="3">
        <v>80.11</v>
      </c>
      <c r="I1529" t="s">
        <v>10</v>
      </c>
      <c r="J1529" t="s">
        <v>13</v>
      </c>
      <c r="K1529" s="3">
        <f>IF(TablaDatosEmpresa[[#This Row],[Tipo_Movimiento]] = "Venta", -TablaDatosEmpresa[[#This Row],[Cantidad]] * TablaDatosEmpresa[[#This Row],[Precio_Venta_Unitario]], 0)</f>
        <v>1922.6399999999999</v>
      </c>
      <c r="L1529" s="3">
        <f>AVERAGEIF(TablaDatosEmpresa[Nombre_Producto],TablaDatosEmpresa[[#This Row],[Nombre_Producto]],TablaDatosEmpresa[Costo_Unitario])</f>
        <v>15.49574137931034</v>
      </c>
      <c r="M1529" s="3">
        <f>IF(TablaDatosEmpresa[[#This Row],[Tipo_Movimiento]] = "Venta", -TablaDatosEmpresa[[#This Row],[Cantidad]] * TablaDatosEmpresa[[#This Row],[CosteAdquisicionPromedio]], 0)</f>
        <v>371.89779310344818</v>
      </c>
      <c r="N1529" s="3">
        <f>TablaDatosEmpresa[[#This Row],[Ingresos]]-TablaDatosEmpresa[[#This Row],[Coste_Vemta]]</f>
        <v>1550.7422068965516</v>
      </c>
    </row>
    <row r="1530" spans="1:14" x14ac:dyDescent="0.3">
      <c r="A1530">
        <v>1530</v>
      </c>
      <c r="B1530" s="1">
        <v>44786</v>
      </c>
      <c r="C1530" t="s">
        <v>16</v>
      </c>
      <c r="D1530" t="s">
        <v>27</v>
      </c>
      <c r="E1530" t="s">
        <v>44</v>
      </c>
      <c r="F1530">
        <v>99</v>
      </c>
      <c r="G1530" s="3">
        <v>249.2</v>
      </c>
      <c r="H1530" s="3">
        <v>0</v>
      </c>
      <c r="I1530" t="s">
        <v>46</v>
      </c>
      <c r="J1530" t="s">
        <v>18</v>
      </c>
      <c r="K1530" s="3">
        <f>IF(TablaDatosEmpresa[[#This Row],[Tipo_Movimiento]] = "Venta", -TablaDatosEmpresa[[#This Row],[Cantidad]] * TablaDatosEmpresa[[#This Row],[Precio_Venta_Unitario]], 0)</f>
        <v>0</v>
      </c>
      <c r="L1530" s="3">
        <f>AVERAGEIF(TablaDatosEmpresa[Nombre_Producto],TablaDatosEmpresa[[#This Row],[Nombre_Producto]],TablaDatosEmpresa[Costo_Unitario])</f>
        <v>111.99406451612904</v>
      </c>
      <c r="M1530" s="3">
        <f>IF(TablaDatosEmpresa[[#This Row],[Tipo_Movimiento]] = "Venta", -TablaDatosEmpresa[[#This Row],[Cantidad]] * TablaDatosEmpresa[[#This Row],[CosteAdquisicionPromedio]], 0)</f>
        <v>0</v>
      </c>
      <c r="N1530" s="3">
        <f>TablaDatosEmpresa[[#This Row],[Ingresos]]-TablaDatosEmpresa[[#This Row],[Coste_Vemta]]</f>
        <v>0</v>
      </c>
    </row>
    <row r="1531" spans="1:14" x14ac:dyDescent="0.3">
      <c r="A1531">
        <v>1531</v>
      </c>
      <c r="B1531" s="1">
        <v>44786</v>
      </c>
      <c r="C1531" t="s">
        <v>10</v>
      </c>
      <c r="D1531" t="s">
        <v>11</v>
      </c>
      <c r="E1531" t="s">
        <v>12</v>
      </c>
      <c r="F1531">
        <v>-14</v>
      </c>
      <c r="G1531" s="3">
        <v>0</v>
      </c>
      <c r="H1531" s="3">
        <v>130.44</v>
      </c>
      <c r="I1531" t="s">
        <v>10</v>
      </c>
      <c r="J1531" t="s">
        <v>35</v>
      </c>
      <c r="K1531" s="3">
        <f>IF(TablaDatosEmpresa[[#This Row],[Tipo_Movimiento]] = "Venta", -TablaDatosEmpresa[[#This Row],[Cantidad]] * TablaDatosEmpresa[[#This Row],[Precio_Venta_Unitario]], 0)</f>
        <v>1826.1599999999999</v>
      </c>
      <c r="L1531" s="3">
        <f>AVERAGEIF(TablaDatosEmpresa[Nombre_Producto],TablaDatosEmpresa[[#This Row],[Nombre_Producto]],TablaDatosEmpresa[Costo_Unitario])</f>
        <v>28.701865793780652</v>
      </c>
      <c r="M1531" s="3">
        <f>IF(TablaDatosEmpresa[[#This Row],[Tipo_Movimiento]] = "Venta", -TablaDatosEmpresa[[#This Row],[Cantidad]] * TablaDatosEmpresa[[#This Row],[CosteAdquisicionPromedio]], 0)</f>
        <v>401.82612111292912</v>
      </c>
      <c r="N1531" s="3">
        <f>TablaDatosEmpresa[[#This Row],[Ingresos]]-TablaDatosEmpresa[[#This Row],[Coste_Vemta]]</f>
        <v>1424.3338788870708</v>
      </c>
    </row>
    <row r="1532" spans="1:14" x14ac:dyDescent="0.3">
      <c r="A1532">
        <v>1532</v>
      </c>
      <c r="B1532" s="1">
        <v>44786</v>
      </c>
      <c r="C1532" t="s">
        <v>24</v>
      </c>
      <c r="D1532" t="s">
        <v>29</v>
      </c>
      <c r="E1532" t="s">
        <v>30</v>
      </c>
      <c r="F1532">
        <v>214</v>
      </c>
      <c r="G1532" s="3">
        <v>36.42</v>
      </c>
      <c r="H1532" s="3">
        <v>0</v>
      </c>
      <c r="I1532" t="s">
        <v>24</v>
      </c>
      <c r="J1532" t="s">
        <v>28</v>
      </c>
      <c r="K1532" s="3">
        <f>IF(TablaDatosEmpresa[[#This Row],[Tipo_Movimiento]] = "Venta", -TablaDatosEmpresa[[#This Row],[Cantidad]] * TablaDatosEmpresa[[#This Row],[Precio_Venta_Unitario]], 0)</f>
        <v>0</v>
      </c>
      <c r="L1532" s="3">
        <f>AVERAGEIF(TablaDatosEmpresa[Nombre_Producto],TablaDatosEmpresa[[#This Row],[Nombre_Producto]],TablaDatosEmpresa[Costo_Unitario])</f>
        <v>15.49574137931034</v>
      </c>
      <c r="M1532" s="3">
        <f>IF(TablaDatosEmpresa[[#This Row],[Tipo_Movimiento]] = "Venta", -TablaDatosEmpresa[[#This Row],[Cantidad]] * TablaDatosEmpresa[[#This Row],[CosteAdquisicionPromedio]], 0)</f>
        <v>0</v>
      </c>
      <c r="N1532" s="3">
        <f>TablaDatosEmpresa[[#This Row],[Ingresos]]-TablaDatosEmpresa[[#This Row],[Coste_Vemta]]</f>
        <v>0</v>
      </c>
    </row>
    <row r="1533" spans="1:14" x14ac:dyDescent="0.3">
      <c r="A1533">
        <v>1533</v>
      </c>
      <c r="B1533" s="1">
        <v>44786</v>
      </c>
      <c r="C1533" t="s">
        <v>10</v>
      </c>
      <c r="D1533" t="s">
        <v>27</v>
      </c>
      <c r="E1533" t="s">
        <v>44</v>
      </c>
      <c r="F1533">
        <v>-35</v>
      </c>
      <c r="G1533" s="3">
        <v>0</v>
      </c>
      <c r="H1533" s="3">
        <v>496.31</v>
      </c>
      <c r="I1533" t="s">
        <v>10</v>
      </c>
      <c r="J1533" t="s">
        <v>35</v>
      </c>
      <c r="K1533" s="3">
        <f>IF(TablaDatosEmpresa[[#This Row],[Tipo_Movimiento]] = "Venta", -TablaDatosEmpresa[[#This Row],[Cantidad]] * TablaDatosEmpresa[[#This Row],[Precio_Venta_Unitario]], 0)</f>
        <v>17370.849999999999</v>
      </c>
      <c r="L1533" s="3">
        <f>AVERAGEIF(TablaDatosEmpresa[Nombre_Producto],TablaDatosEmpresa[[#This Row],[Nombre_Producto]],TablaDatosEmpresa[Costo_Unitario])</f>
        <v>111.99406451612904</v>
      </c>
      <c r="M1533" s="3">
        <f>IF(TablaDatosEmpresa[[#This Row],[Tipo_Movimiento]] = "Venta", -TablaDatosEmpresa[[#This Row],[Cantidad]] * TablaDatosEmpresa[[#This Row],[CosteAdquisicionPromedio]], 0)</f>
        <v>3919.7922580645163</v>
      </c>
      <c r="N1533" s="3">
        <f>TablaDatosEmpresa[[#This Row],[Ingresos]]-TablaDatosEmpresa[[#This Row],[Coste_Vemta]]</f>
        <v>13451.057741935481</v>
      </c>
    </row>
    <row r="1534" spans="1:14" x14ac:dyDescent="0.3">
      <c r="A1534">
        <v>1534</v>
      </c>
      <c r="B1534" s="1">
        <v>44787</v>
      </c>
      <c r="C1534" t="s">
        <v>24</v>
      </c>
      <c r="D1534" t="s">
        <v>14</v>
      </c>
      <c r="E1534" t="s">
        <v>41</v>
      </c>
      <c r="F1534">
        <v>269</v>
      </c>
      <c r="G1534" s="3">
        <v>86.71</v>
      </c>
      <c r="H1534" s="3">
        <v>0</v>
      </c>
      <c r="I1534" t="s">
        <v>24</v>
      </c>
      <c r="J1534" t="s">
        <v>36</v>
      </c>
      <c r="K1534" s="3">
        <f>IF(TablaDatosEmpresa[[#This Row],[Tipo_Movimiento]] = "Venta", -TablaDatosEmpresa[[#This Row],[Cantidad]] * TablaDatosEmpresa[[#This Row],[Precio_Venta_Unitario]], 0)</f>
        <v>0</v>
      </c>
      <c r="L1534" s="3">
        <f>AVERAGEIF(TablaDatosEmpresa[Nombre_Producto],TablaDatosEmpresa[[#This Row],[Nombre_Producto]],TablaDatosEmpresa[Costo_Unitario])</f>
        <v>38.917210440456756</v>
      </c>
      <c r="M1534" s="3">
        <f>IF(TablaDatosEmpresa[[#This Row],[Tipo_Movimiento]] = "Venta", -TablaDatosEmpresa[[#This Row],[Cantidad]] * TablaDatosEmpresa[[#This Row],[CosteAdquisicionPromedio]], 0)</f>
        <v>0</v>
      </c>
      <c r="N1534" s="3">
        <f>TablaDatosEmpresa[[#This Row],[Ingresos]]-TablaDatosEmpresa[[#This Row],[Coste_Vemta]]</f>
        <v>0</v>
      </c>
    </row>
    <row r="1535" spans="1:14" x14ac:dyDescent="0.3">
      <c r="A1535">
        <v>1535</v>
      </c>
      <c r="B1535" s="1">
        <v>44787</v>
      </c>
      <c r="C1535" t="s">
        <v>10</v>
      </c>
      <c r="D1535" t="s">
        <v>14</v>
      </c>
      <c r="E1535" t="s">
        <v>41</v>
      </c>
      <c r="F1535">
        <v>-10</v>
      </c>
      <c r="G1535" s="3">
        <v>0</v>
      </c>
      <c r="H1535" s="3">
        <v>160.16999999999999</v>
      </c>
      <c r="I1535" t="s">
        <v>10</v>
      </c>
      <c r="J1535" t="s">
        <v>15</v>
      </c>
      <c r="K1535" s="3">
        <f>IF(TablaDatosEmpresa[[#This Row],[Tipo_Movimiento]] = "Venta", -TablaDatosEmpresa[[#This Row],[Cantidad]] * TablaDatosEmpresa[[#This Row],[Precio_Venta_Unitario]], 0)</f>
        <v>1601.6999999999998</v>
      </c>
      <c r="L1535" s="3">
        <f>AVERAGEIF(TablaDatosEmpresa[Nombre_Producto],TablaDatosEmpresa[[#This Row],[Nombre_Producto]],TablaDatosEmpresa[Costo_Unitario])</f>
        <v>38.917210440456756</v>
      </c>
      <c r="M1535" s="3">
        <f>IF(TablaDatosEmpresa[[#This Row],[Tipo_Movimiento]] = "Venta", -TablaDatosEmpresa[[#This Row],[Cantidad]] * TablaDatosEmpresa[[#This Row],[CosteAdquisicionPromedio]], 0)</f>
        <v>389.17210440456756</v>
      </c>
      <c r="N1535" s="3">
        <f>TablaDatosEmpresa[[#This Row],[Ingresos]]-TablaDatosEmpresa[[#This Row],[Coste_Vemta]]</f>
        <v>1212.5278955954323</v>
      </c>
    </row>
    <row r="1536" spans="1:14" x14ac:dyDescent="0.3">
      <c r="A1536">
        <v>1536</v>
      </c>
      <c r="B1536" s="1">
        <v>44787</v>
      </c>
      <c r="C1536" t="s">
        <v>24</v>
      </c>
      <c r="D1536" t="s">
        <v>11</v>
      </c>
      <c r="E1536" t="s">
        <v>12</v>
      </c>
      <c r="F1536">
        <v>94</v>
      </c>
      <c r="G1536" s="3">
        <v>64.3</v>
      </c>
      <c r="H1536" s="3">
        <v>0</v>
      </c>
      <c r="I1536" t="s">
        <v>24</v>
      </c>
      <c r="J1536" t="s">
        <v>36</v>
      </c>
      <c r="K1536" s="3">
        <f>IF(TablaDatosEmpresa[[#This Row],[Tipo_Movimiento]] = "Venta", -TablaDatosEmpresa[[#This Row],[Cantidad]] * TablaDatosEmpresa[[#This Row],[Precio_Venta_Unitario]], 0)</f>
        <v>0</v>
      </c>
      <c r="L1536" s="3">
        <f>AVERAGEIF(TablaDatosEmpresa[Nombre_Producto],TablaDatosEmpresa[[#This Row],[Nombre_Producto]],TablaDatosEmpresa[Costo_Unitario])</f>
        <v>28.701865793780652</v>
      </c>
      <c r="M1536" s="3">
        <f>IF(TablaDatosEmpresa[[#This Row],[Tipo_Movimiento]] = "Venta", -TablaDatosEmpresa[[#This Row],[Cantidad]] * TablaDatosEmpresa[[#This Row],[CosteAdquisicionPromedio]], 0)</f>
        <v>0</v>
      </c>
      <c r="N1536" s="3">
        <f>TablaDatosEmpresa[[#This Row],[Ingresos]]-TablaDatosEmpresa[[#This Row],[Coste_Vemta]]</f>
        <v>0</v>
      </c>
    </row>
    <row r="1537" spans="1:14" x14ac:dyDescent="0.3">
      <c r="A1537">
        <v>1537</v>
      </c>
      <c r="B1537" s="1">
        <v>44787</v>
      </c>
      <c r="C1537" t="s">
        <v>10</v>
      </c>
      <c r="D1537" t="s">
        <v>11</v>
      </c>
      <c r="E1537" t="s">
        <v>12</v>
      </c>
      <c r="F1537">
        <v>-25</v>
      </c>
      <c r="G1537" s="3">
        <v>0</v>
      </c>
      <c r="H1537" s="3">
        <v>129.84</v>
      </c>
      <c r="I1537" t="s">
        <v>10</v>
      </c>
      <c r="J1537" t="s">
        <v>15</v>
      </c>
      <c r="K1537" s="3">
        <f>IF(TablaDatosEmpresa[[#This Row],[Tipo_Movimiento]] = "Venta", -TablaDatosEmpresa[[#This Row],[Cantidad]] * TablaDatosEmpresa[[#This Row],[Precio_Venta_Unitario]], 0)</f>
        <v>3246</v>
      </c>
      <c r="L1537" s="3">
        <f>AVERAGEIF(TablaDatosEmpresa[Nombre_Producto],TablaDatosEmpresa[[#This Row],[Nombre_Producto]],TablaDatosEmpresa[Costo_Unitario])</f>
        <v>28.701865793780652</v>
      </c>
      <c r="M1537" s="3">
        <f>IF(TablaDatosEmpresa[[#This Row],[Tipo_Movimiento]] = "Venta", -TablaDatosEmpresa[[#This Row],[Cantidad]] * TablaDatosEmpresa[[#This Row],[CosteAdquisicionPromedio]], 0)</f>
        <v>717.54664484451632</v>
      </c>
      <c r="N1537" s="3">
        <f>TablaDatosEmpresa[[#This Row],[Ingresos]]-TablaDatosEmpresa[[#This Row],[Coste_Vemta]]</f>
        <v>2528.4533551554837</v>
      </c>
    </row>
    <row r="1538" spans="1:14" x14ac:dyDescent="0.3">
      <c r="A1538">
        <v>1538</v>
      </c>
      <c r="B1538" s="1">
        <v>44787</v>
      </c>
      <c r="C1538" t="s">
        <v>10</v>
      </c>
      <c r="D1538" t="s">
        <v>19</v>
      </c>
      <c r="E1538" t="s">
        <v>20</v>
      </c>
      <c r="F1538">
        <v>-12</v>
      </c>
      <c r="G1538" s="3">
        <v>0</v>
      </c>
      <c r="H1538" s="3">
        <v>300.99</v>
      </c>
      <c r="I1538" t="s">
        <v>10</v>
      </c>
      <c r="J1538" t="s">
        <v>31</v>
      </c>
      <c r="K1538" s="3">
        <f>IF(TablaDatosEmpresa[[#This Row],[Tipo_Movimiento]] = "Venta", -TablaDatosEmpresa[[#This Row],[Cantidad]] * TablaDatosEmpresa[[#This Row],[Precio_Venta_Unitario]], 0)</f>
        <v>3611.88</v>
      </c>
      <c r="L1538" s="3">
        <f>AVERAGEIF(TablaDatosEmpresa[Nombre_Producto],TablaDatosEmpresa[[#This Row],[Nombre_Producto]],TablaDatosEmpresa[Costo_Unitario])</f>
        <v>66.956770642201846</v>
      </c>
      <c r="M1538" s="3">
        <f>IF(TablaDatosEmpresa[[#This Row],[Tipo_Movimiento]] = "Venta", -TablaDatosEmpresa[[#This Row],[Cantidad]] * TablaDatosEmpresa[[#This Row],[CosteAdquisicionPromedio]], 0)</f>
        <v>803.48124770642221</v>
      </c>
      <c r="N1538" s="3">
        <f>TablaDatosEmpresa[[#This Row],[Ingresos]]-TablaDatosEmpresa[[#This Row],[Coste_Vemta]]</f>
        <v>2808.3987522935777</v>
      </c>
    </row>
    <row r="1539" spans="1:14" x14ac:dyDescent="0.3">
      <c r="A1539">
        <v>1539</v>
      </c>
      <c r="B1539" s="1">
        <v>44787</v>
      </c>
      <c r="C1539" t="s">
        <v>10</v>
      </c>
      <c r="D1539" t="s">
        <v>17</v>
      </c>
      <c r="E1539" t="s">
        <v>42</v>
      </c>
      <c r="F1539">
        <v>-22</v>
      </c>
      <c r="G1539" s="3">
        <v>0</v>
      </c>
      <c r="H1539" s="3">
        <v>908.69</v>
      </c>
      <c r="I1539" t="s">
        <v>10</v>
      </c>
      <c r="J1539" t="s">
        <v>23</v>
      </c>
      <c r="K1539" s="3">
        <f>IF(TablaDatosEmpresa[[#This Row],[Tipo_Movimiento]] = "Venta", -TablaDatosEmpresa[[#This Row],[Cantidad]] * TablaDatosEmpresa[[#This Row],[Precio_Venta_Unitario]], 0)</f>
        <v>19991.18</v>
      </c>
      <c r="L1539" s="3">
        <f>AVERAGEIF(TablaDatosEmpresa[Nombre_Producto],TablaDatosEmpresa[[#This Row],[Nombre_Producto]],TablaDatosEmpresa[Costo_Unitario])</f>
        <v>206.67616747181975</v>
      </c>
      <c r="M1539" s="3">
        <f>IF(TablaDatosEmpresa[[#This Row],[Tipo_Movimiento]] = "Venta", -TablaDatosEmpresa[[#This Row],[Cantidad]] * TablaDatosEmpresa[[#This Row],[CosteAdquisicionPromedio]], 0)</f>
        <v>4546.8756843800347</v>
      </c>
      <c r="N1539" s="3">
        <f>TablaDatosEmpresa[[#This Row],[Ingresos]]-TablaDatosEmpresa[[#This Row],[Coste_Vemta]]</f>
        <v>15444.304315619966</v>
      </c>
    </row>
    <row r="1540" spans="1:14" x14ac:dyDescent="0.3">
      <c r="A1540">
        <v>1540</v>
      </c>
      <c r="B1540" s="1">
        <v>44788</v>
      </c>
      <c r="C1540" t="s">
        <v>24</v>
      </c>
      <c r="D1540" t="s">
        <v>32</v>
      </c>
      <c r="E1540" t="s">
        <v>33</v>
      </c>
      <c r="F1540">
        <v>107</v>
      </c>
      <c r="G1540" s="3">
        <v>122.4</v>
      </c>
      <c r="H1540" s="3">
        <v>0</v>
      </c>
      <c r="I1540" t="s">
        <v>24</v>
      </c>
      <c r="J1540" t="s">
        <v>26</v>
      </c>
      <c r="K1540" s="3">
        <f>IF(TablaDatosEmpresa[[#This Row],[Tipo_Movimiento]] = "Venta", -TablaDatosEmpresa[[#This Row],[Cantidad]] * TablaDatosEmpresa[[#This Row],[Precio_Venta_Unitario]], 0)</f>
        <v>0</v>
      </c>
      <c r="L1540" s="3">
        <f>AVERAGEIF(TablaDatosEmpresa[Nombre_Producto],TablaDatosEmpresa[[#This Row],[Nombre_Producto]],TablaDatosEmpresa[Costo_Unitario])</f>
        <v>54.214840425531932</v>
      </c>
      <c r="M1540" s="3">
        <f>IF(TablaDatosEmpresa[[#This Row],[Tipo_Movimiento]] = "Venta", -TablaDatosEmpresa[[#This Row],[Cantidad]] * TablaDatosEmpresa[[#This Row],[CosteAdquisicionPromedio]], 0)</f>
        <v>0</v>
      </c>
      <c r="N1540" s="3">
        <f>TablaDatosEmpresa[[#This Row],[Ingresos]]-TablaDatosEmpresa[[#This Row],[Coste_Vemta]]</f>
        <v>0</v>
      </c>
    </row>
    <row r="1541" spans="1:14" x14ac:dyDescent="0.3">
      <c r="A1541">
        <v>1541</v>
      </c>
      <c r="B1541" s="1">
        <v>44788</v>
      </c>
      <c r="C1541" t="s">
        <v>10</v>
      </c>
      <c r="D1541" t="s">
        <v>11</v>
      </c>
      <c r="E1541" t="s">
        <v>12</v>
      </c>
      <c r="F1541">
        <v>-42</v>
      </c>
      <c r="G1541" s="3">
        <v>0</v>
      </c>
      <c r="H1541" s="3">
        <v>129.09</v>
      </c>
      <c r="I1541" t="s">
        <v>10</v>
      </c>
      <c r="J1541" t="s">
        <v>35</v>
      </c>
      <c r="K1541" s="3">
        <f>IF(TablaDatosEmpresa[[#This Row],[Tipo_Movimiento]] = "Venta", -TablaDatosEmpresa[[#This Row],[Cantidad]] * TablaDatosEmpresa[[#This Row],[Precio_Venta_Unitario]], 0)</f>
        <v>5421.78</v>
      </c>
      <c r="L1541" s="3">
        <f>AVERAGEIF(TablaDatosEmpresa[Nombre_Producto],TablaDatosEmpresa[[#This Row],[Nombre_Producto]],TablaDatosEmpresa[Costo_Unitario])</f>
        <v>28.701865793780652</v>
      </c>
      <c r="M1541" s="3">
        <f>IF(TablaDatosEmpresa[[#This Row],[Tipo_Movimiento]] = "Venta", -TablaDatosEmpresa[[#This Row],[Cantidad]] * TablaDatosEmpresa[[#This Row],[CosteAdquisicionPromedio]], 0)</f>
        <v>1205.4783633387874</v>
      </c>
      <c r="N1541" s="3">
        <f>TablaDatosEmpresa[[#This Row],[Ingresos]]-TablaDatosEmpresa[[#This Row],[Coste_Vemta]]</f>
        <v>4216.3016366612119</v>
      </c>
    </row>
    <row r="1542" spans="1:14" x14ac:dyDescent="0.3">
      <c r="A1542">
        <v>1542</v>
      </c>
      <c r="B1542" s="1">
        <v>44788</v>
      </c>
      <c r="C1542" t="s">
        <v>16</v>
      </c>
      <c r="D1542" t="s">
        <v>27</v>
      </c>
      <c r="E1542" t="s">
        <v>44</v>
      </c>
      <c r="F1542">
        <v>43</v>
      </c>
      <c r="G1542" s="3">
        <v>252.54</v>
      </c>
      <c r="H1542" s="3">
        <v>0</v>
      </c>
      <c r="I1542" t="s">
        <v>46</v>
      </c>
      <c r="J1542" t="s">
        <v>18</v>
      </c>
      <c r="K1542" s="3">
        <f>IF(TablaDatosEmpresa[[#This Row],[Tipo_Movimiento]] = "Venta", -TablaDatosEmpresa[[#This Row],[Cantidad]] * TablaDatosEmpresa[[#This Row],[Precio_Venta_Unitario]], 0)</f>
        <v>0</v>
      </c>
      <c r="L1542" s="3">
        <f>AVERAGEIF(TablaDatosEmpresa[Nombre_Producto],TablaDatosEmpresa[[#This Row],[Nombre_Producto]],TablaDatosEmpresa[Costo_Unitario])</f>
        <v>111.99406451612904</v>
      </c>
      <c r="M1542" s="3">
        <f>IF(TablaDatosEmpresa[[#This Row],[Tipo_Movimiento]] = "Venta", -TablaDatosEmpresa[[#This Row],[Cantidad]] * TablaDatosEmpresa[[#This Row],[CosteAdquisicionPromedio]], 0)</f>
        <v>0</v>
      </c>
      <c r="N1542" s="3">
        <f>TablaDatosEmpresa[[#This Row],[Ingresos]]-TablaDatosEmpresa[[#This Row],[Coste_Vemta]]</f>
        <v>0</v>
      </c>
    </row>
    <row r="1543" spans="1:14" x14ac:dyDescent="0.3">
      <c r="A1543">
        <v>1543</v>
      </c>
      <c r="B1543" s="1">
        <v>44788</v>
      </c>
      <c r="C1543" t="s">
        <v>16</v>
      </c>
      <c r="D1543" t="s">
        <v>27</v>
      </c>
      <c r="E1543" t="s">
        <v>44</v>
      </c>
      <c r="F1543">
        <v>71</v>
      </c>
      <c r="G1543" s="3">
        <v>250.54</v>
      </c>
      <c r="H1543" s="3">
        <v>0</v>
      </c>
      <c r="I1543" t="s">
        <v>46</v>
      </c>
      <c r="J1543" t="s">
        <v>18</v>
      </c>
      <c r="K1543" s="3">
        <f>IF(TablaDatosEmpresa[[#This Row],[Tipo_Movimiento]] = "Venta", -TablaDatosEmpresa[[#This Row],[Cantidad]] * TablaDatosEmpresa[[#This Row],[Precio_Venta_Unitario]], 0)</f>
        <v>0</v>
      </c>
      <c r="L1543" s="3">
        <f>AVERAGEIF(TablaDatosEmpresa[Nombre_Producto],TablaDatosEmpresa[[#This Row],[Nombre_Producto]],TablaDatosEmpresa[Costo_Unitario])</f>
        <v>111.99406451612904</v>
      </c>
      <c r="M1543" s="3">
        <f>IF(TablaDatosEmpresa[[#This Row],[Tipo_Movimiento]] = "Venta", -TablaDatosEmpresa[[#This Row],[Cantidad]] * TablaDatosEmpresa[[#This Row],[CosteAdquisicionPromedio]], 0)</f>
        <v>0</v>
      </c>
      <c r="N1543" s="3">
        <f>TablaDatosEmpresa[[#This Row],[Ingresos]]-TablaDatosEmpresa[[#This Row],[Coste_Vemta]]</f>
        <v>0</v>
      </c>
    </row>
    <row r="1544" spans="1:14" x14ac:dyDescent="0.3">
      <c r="A1544">
        <v>1544</v>
      </c>
      <c r="B1544" s="1">
        <v>44788</v>
      </c>
      <c r="C1544" t="s">
        <v>24</v>
      </c>
      <c r="D1544" t="s">
        <v>21</v>
      </c>
      <c r="E1544" t="s">
        <v>22</v>
      </c>
      <c r="F1544">
        <v>51</v>
      </c>
      <c r="G1544" s="3">
        <v>24.93</v>
      </c>
      <c r="H1544" s="3">
        <v>0</v>
      </c>
      <c r="I1544" t="s">
        <v>24</v>
      </c>
      <c r="J1544" t="s">
        <v>36</v>
      </c>
      <c r="K1544" s="3">
        <f>IF(TablaDatosEmpresa[[#This Row],[Tipo_Movimiento]] = "Venta", -TablaDatosEmpresa[[#This Row],[Cantidad]] * TablaDatosEmpresa[[#This Row],[Precio_Venta_Unitario]], 0)</f>
        <v>0</v>
      </c>
      <c r="L1544" s="3">
        <f>AVERAGEIF(TablaDatosEmpresa[Nombre_Producto],TablaDatosEmpresa[[#This Row],[Nombre_Producto]],TablaDatosEmpresa[Costo_Unitario])</f>
        <v>10.520482758620702</v>
      </c>
      <c r="M1544" s="3">
        <f>IF(TablaDatosEmpresa[[#This Row],[Tipo_Movimiento]] = "Venta", -TablaDatosEmpresa[[#This Row],[Cantidad]] * TablaDatosEmpresa[[#This Row],[CosteAdquisicionPromedio]], 0)</f>
        <v>0</v>
      </c>
      <c r="N1544" s="3">
        <f>TablaDatosEmpresa[[#This Row],[Ingresos]]-TablaDatosEmpresa[[#This Row],[Coste_Vemta]]</f>
        <v>0</v>
      </c>
    </row>
    <row r="1545" spans="1:14" x14ac:dyDescent="0.3">
      <c r="A1545">
        <v>1545</v>
      </c>
      <c r="B1545" s="1">
        <v>44788</v>
      </c>
      <c r="C1545" t="s">
        <v>10</v>
      </c>
      <c r="D1545" t="s">
        <v>25</v>
      </c>
      <c r="E1545" t="s">
        <v>43</v>
      </c>
      <c r="F1545">
        <v>-39</v>
      </c>
      <c r="G1545" s="3">
        <v>0</v>
      </c>
      <c r="H1545" s="3">
        <v>94.81</v>
      </c>
      <c r="I1545" t="s">
        <v>10</v>
      </c>
      <c r="J1545" t="s">
        <v>15</v>
      </c>
      <c r="K1545" s="3">
        <f>IF(TablaDatosEmpresa[[#This Row],[Tipo_Movimiento]] = "Venta", -TablaDatosEmpresa[[#This Row],[Cantidad]] * TablaDatosEmpresa[[#This Row],[Precio_Venta_Unitario]], 0)</f>
        <v>3697.59</v>
      </c>
      <c r="L1545" s="3">
        <f>AVERAGEIF(TablaDatosEmpresa[Nombre_Producto],TablaDatosEmpresa[[#This Row],[Nombre_Producto]],TablaDatosEmpresa[Costo_Unitario])</f>
        <v>18.458651685393257</v>
      </c>
      <c r="M1545" s="3">
        <f>IF(TablaDatosEmpresa[[#This Row],[Tipo_Movimiento]] = "Venta", -TablaDatosEmpresa[[#This Row],[Cantidad]] * TablaDatosEmpresa[[#This Row],[CosteAdquisicionPromedio]], 0)</f>
        <v>719.88741573033701</v>
      </c>
      <c r="N1545" s="3">
        <f>TablaDatosEmpresa[[#This Row],[Ingresos]]-TablaDatosEmpresa[[#This Row],[Coste_Vemta]]</f>
        <v>2977.702584269663</v>
      </c>
    </row>
    <row r="1546" spans="1:14" x14ac:dyDescent="0.3">
      <c r="A1546">
        <v>1546</v>
      </c>
      <c r="B1546" s="1">
        <v>44788</v>
      </c>
      <c r="C1546" t="s">
        <v>24</v>
      </c>
      <c r="D1546" t="s">
        <v>29</v>
      </c>
      <c r="E1546" t="s">
        <v>30</v>
      </c>
      <c r="F1546">
        <v>56</v>
      </c>
      <c r="G1546" s="3">
        <v>35.979999999999997</v>
      </c>
      <c r="H1546" s="3">
        <v>0</v>
      </c>
      <c r="I1546" t="s">
        <v>24</v>
      </c>
      <c r="J1546" t="s">
        <v>28</v>
      </c>
      <c r="K1546" s="3">
        <f>IF(TablaDatosEmpresa[[#This Row],[Tipo_Movimiento]] = "Venta", -TablaDatosEmpresa[[#This Row],[Cantidad]] * TablaDatosEmpresa[[#This Row],[Precio_Venta_Unitario]], 0)</f>
        <v>0</v>
      </c>
      <c r="L1546" s="3">
        <f>AVERAGEIF(TablaDatosEmpresa[Nombre_Producto],TablaDatosEmpresa[[#This Row],[Nombre_Producto]],TablaDatosEmpresa[Costo_Unitario])</f>
        <v>15.49574137931034</v>
      </c>
      <c r="M1546" s="3">
        <f>IF(TablaDatosEmpresa[[#This Row],[Tipo_Movimiento]] = "Venta", -TablaDatosEmpresa[[#This Row],[Cantidad]] * TablaDatosEmpresa[[#This Row],[CosteAdquisicionPromedio]], 0)</f>
        <v>0</v>
      </c>
      <c r="N1546" s="3">
        <f>TablaDatosEmpresa[[#This Row],[Ingresos]]-TablaDatosEmpresa[[#This Row],[Coste_Vemta]]</f>
        <v>0</v>
      </c>
    </row>
    <row r="1547" spans="1:14" x14ac:dyDescent="0.3">
      <c r="A1547">
        <v>1547</v>
      </c>
      <c r="B1547" s="1">
        <v>44789</v>
      </c>
      <c r="C1547" t="s">
        <v>24</v>
      </c>
      <c r="D1547" t="s">
        <v>25</v>
      </c>
      <c r="E1547" t="s">
        <v>43</v>
      </c>
      <c r="F1547">
        <v>67</v>
      </c>
      <c r="G1547" s="3">
        <v>45.34</v>
      </c>
      <c r="H1547" s="3">
        <v>0</v>
      </c>
      <c r="I1547" t="s">
        <v>24</v>
      </c>
      <c r="J1547" t="s">
        <v>37</v>
      </c>
      <c r="K1547" s="3">
        <f>IF(TablaDatosEmpresa[[#This Row],[Tipo_Movimiento]] = "Venta", -TablaDatosEmpresa[[#This Row],[Cantidad]] * TablaDatosEmpresa[[#This Row],[Precio_Venta_Unitario]], 0)</f>
        <v>0</v>
      </c>
      <c r="L1547" s="3">
        <f>AVERAGEIF(TablaDatosEmpresa[Nombre_Producto],TablaDatosEmpresa[[#This Row],[Nombre_Producto]],TablaDatosEmpresa[Costo_Unitario])</f>
        <v>18.458651685393257</v>
      </c>
      <c r="M1547" s="3">
        <f>IF(TablaDatosEmpresa[[#This Row],[Tipo_Movimiento]] = "Venta", -TablaDatosEmpresa[[#This Row],[Cantidad]] * TablaDatosEmpresa[[#This Row],[CosteAdquisicionPromedio]], 0)</f>
        <v>0</v>
      </c>
      <c r="N1547" s="3">
        <f>TablaDatosEmpresa[[#This Row],[Ingresos]]-TablaDatosEmpresa[[#This Row],[Coste_Vemta]]</f>
        <v>0</v>
      </c>
    </row>
    <row r="1548" spans="1:14" x14ac:dyDescent="0.3">
      <c r="A1548">
        <v>1548</v>
      </c>
      <c r="B1548" s="1">
        <v>44789</v>
      </c>
      <c r="C1548" t="s">
        <v>10</v>
      </c>
      <c r="D1548" t="s">
        <v>11</v>
      </c>
      <c r="E1548" t="s">
        <v>12</v>
      </c>
      <c r="F1548">
        <v>-27</v>
      </c>
      <c r="G1548" s="3">
        <v>0</v>
      </c>
      <c r="H1548" s="3">
        <v>129.05000000000001</v>
      </c>
      <c r="I1548" t="s">
        <v>10</v>
      </c>
      <c r="J1548" t="s">
        <v>13</v>
      </c>
      <c r="K1548" s="3">
        <f>IF(TablaDatosEmpresa[[#This Row],[Tipo_Movimiento]] = "Venta", -TablaDatosEmpresa[[#This Row],[Cantidad]] * TablaDatosEmpresa[[#This Row],[Precio_Venta_Unitario]], 0)</f>
        <v>3484.3500000000004</v>
      </c>
      <c r="L1548" s="3">
        <f>AVERAGEIF(TablaDatosEmpresa[Nombre_Producto],TablaDatosEmpresa[[#This Row],[Nombre_Producto]],TablaDatosEmpresa[Costo_Unitario])</f>
        <v>28.701865793780652</v>
      </c>
      <c r="M1548" s="3">
        <f>IF(TablaDatosEmpresa[[#This Row],[Tipo_Movimiento]] = "Venta", -TablaDatosEmpresa[[#This Row],[Cantidad]] * TablaDatosEmpresa[[#This Row],[CosteAdquisicionPromedio]], 0)</f>
        <v>774.95037643207763</v>
      </c>
      <c r="N1548" s="3">
        <f>TablaDatosEmpresa[[#This Row],[Ingresos]]-TablaDatosEmpresa[[#This Row],[Coste_Vemta]]</f>
        <v>2709.3996235679228</v>
      </c>
    </row>
    <row r="1549" spans="1:14" x14ac:dyDescent="0.3">
      <c r="A1549">
        <v>1549</v>
      </c>
      <c r="B1549" s="1">
        <v>44789</v>
      </c>
      <c r="C1549" t="s">
        <v>10</v>
      </c>
      <c r="D1549" t="s">
        <v>21</v>
      </c>
      <c r="E1549" t="s">
        <v>22</v>
      </c>
      <c r="F1549">
        <v>-37</v>
      </c>
      <c r="G1549" s="3">
        <v>0</v>
      </c>
      <c r="H1549" s="3">
        <v>60.58</v>
      </c>
      <c r="I1549" t="s">
        <v>10</v>
      </c>
      <c r="J1549" t="s">
        <v>15</v>
      </c>
      <c r="K1549" s="3">
        <f>IF(TablaDatosEmpresa[[#This Row],[Tipo_Movimiento]] = "Venta", -TablaDatosEmpresa[[#This Row],[Cantidad]] * TablaDatosEmpresa[[#This Row],[Precio_Venta_Unitario]], 0)</f>
        <v>2241.46</v>
      </c>
      <c r="L1549" s="3">
        <f>AVERAGEIF(TablaDatosEmpresa[Nombre_Producto],TablaDatosEmpresa[[#This Row],[Nombre_Producto]],TablaDatosEmpresa[Costo_Unitario])</f>
        <v>10.520482758620702</v>
      </c>
      <c r="M1549" s="3">
        <f>IF(TablaDatosEmpresa[[#This Row],[Tipo_Movimiento]] = "Venta", -TablaDatosEmpresa[[#This Row],[Cantidad]] * TablaDatosEmpresa[[#This Row],[CosteAdquisicionPromedio]], 0)</f>
        <v>389.25786206896595</v>
      </c>
      <c r="N1549" s="3">
        <f>TablaDatosEmpresa[[#This Row],[Ingresos]]-TablaDatosEmpresa[[#This Row],[Coste_Vemta]]</f>
        <v>1852.202137931034</v>
      </c>
    </row>
    <row r="1550" spans="1:14" x14ac:dyDescent="0.3">
      <c r="A1550">
        <v>1550</v>
      </c>
      <c r="B1550" s="1">
        <v>44789</v>
      </c>
      <c r="C1550" t="s">
        <v>16</v>
      </c>
      <c r="D1550" t="s">
        <v>17</v>
      </c>
      <c r="E1550" t="s">
        <v>42</v>
      </c>
      <c r="F1550">
        <v>90</v>
      </c>
      <c r="G1550" s="3">
        <v>456.01</v>
      </c>
      <c r="H1550" s="3">
        <v>0</v>
      </c>
      <c r="I1550" t="s">
        <v>46</v>
      </c>
      <c r="J1550" t="s">
        <v>18</v>
      </c>
      <c r="K1550" s="3">
        <f>IF(TablaDatosEmpresa[[#This Row],[Tipo_Movimiento]] = "Venta", -TablaDatosEmpresa[[#This Row],[Cantidad]] * TablaDatosEmpresa[[#This Row],[Precio_Venta_Unitario]], 0)</f>
        <v>0</v>
      </c>
      <c r="L1550" s="3">
        <f>AVERAGEIF(TablaDatosEmpresa[Nombre_Producto],TablaDatosEmpresa[[#This Row],[Nombre_Producto]],TablaDatosEmpresa[Costo_Unitario])</f>
        <v>206.67616747181975</v>
      </c>
      <c r="M1550" s="3">
        <f>IF(TablaDatosEmpresa[[#This Row],[Tipo_Movimiento]] = "Venta", -TablaDatosEmpresa[[#This Row],[Cantidad]] * TablaDatosEmpresa[[#This Row],[CosteAdquisicionPromedio]], 0)</f>
        <v>0</v>
      </c>
      <c r="N1550" s="3">
        <f>TablaDatosEmpresa[[#This Row],[Ingresos]]-TablaDatosEmpresa[[#This Row],[Coste_Vemta]]</f>
        <v>0</v>
      </c>
    </row>
    <row r="1551" spans="1:14" x14ac:dyDescent="0.3">
      <c r="A1551">
        <v>1551</v>
      </c>
      <c r="B1551" s="1">
        <v>44789</v>
      </c>
      <c r="C1551" t="s">
        <v>10</v>
      </c>
      <c r="D1551" t="s">
        <v>34</v>
      </c>
      <c r="E1551" t="s">
        <v>45</v>
      </c>
      <c r="F1551">
        <v>-26</v>
      </c>
      <c r="G1551" s="3">
        <v>0</v>
      </c>
      <c r="H1551" s="3">
        <v>347.15</v>
      </c>
      <c r="I1551" t="s">
        <v>10</v>
      </c>
      <c r="J1551" t="s">
        <v>23</v>
      </c>
      <c r="K1551" s="3">
        <f>IF(TablaDatosEmpresa[[#This Row],[Tipo_Movimiento]] = "Venta", -TablaDatosEmpresa[[#This Row],[Cantidad]] * TablaDatosEmpresa[[#This Row],[Precio_Venta_Unitario]], 0)</f>
        <v>9025.9</v>
      </c>
      <c r="L1551" s="3">
        <f>AVERAGEIF(TablaDatosEmpresa[Nombre_Producto],TablaDatosEmpresa[[#This Row],[Nombre_Producto]],TablaDatosEmpresa[Costo_Unitario])</f>
        <v>81.910562499999997</v>
      </c>
      <c r="M1551" s="3">
        <f>IF(TablaDatosEmpresa[[#This Row],[Tipo_Movimiento]] = "Venta", -TablaDatosEmpresa[[#This Row],[Cantidad]] * TablaDatosEmpresa[[#This Row],[CosteAdquisicionPromedio]], 0)</f>
        <v>2129.6746250000001</v>
      </c>
      <c r="N1551" s="3">
        <f>TablaDatosEmpresa[[#This Row],[Ingresos]]-TablaDatosEmpresa[[#This Row],[Coste_Vemta]]</f>
        <v>6896.225375</v>
      </c>
    </row>
    <row r="1552" spans="1:14" x14ac:dyDescent="0.3">
      <c r="A1552">
        <v>1552</v>
      </c>
      <c r="B1552" s="1">
        <v>44789</v>
      </c>
      <c r="C1552" t="s">
        <v>24</v>
      </c>
      <c r="D1552" t="s">
        <v>11</v>
      </c>
      <c r="E1552" t="s">
        <v>12</v>
      </c>
      <c r="F1552">
        <v>132</v>
      </c>
      <c r="G1552" s="3">
        <v>65.39</v>
      </c>
      <c r="H1552" s="3">
        <v>0</v>
      </c>
      <c r="I1552" t="s">
        <v>24</v>
      </c>
      <c r="J1552" t="s">
        <v>28</v>
      </c>
      <c r="K1552" s="3">
        <f>IF(TablaDatosEmpresa[[#This Row],[Tipo_Movimiento]] = "Venta", -TablaDatosEmpresa[[#This Row],[Cantidad]] * TablaDatosEmpresa[[#This Row],[Precio_Venta_Unitario]], 0)</f>
        <v>0</v>
      </c>
      <c r="L1552" s="3">
        <f>AVERAGEIF(TablaDatosEmpresa[Nombre_Producto],TablaDatosEmpresa[[#This Row],[Nombre_Producto]],TablaDatosEmpresa[Costo_Unitario])</f>
        <v>28.701865793780652</v>
      </c>
      <c r="M1552" s="3">
        <f>IF(TablaDatosEmpresa[[#This Row],[Tipo_Movimiento]] = "Venta", -TablaDatosEmpresa[[#This Row],[Cantidad]] * TablaDatosEmpresa[[#This Row],[CosteAdquisicionPromedio]], 0)</f>
        <v>0</v>
      </c>
      <c r="N1552" s="3">
        <f>TablaDatosEmpresa[[#This Row],[Ingresos]]-TablaDatosEmpresa[[#This Row],[Coste_Vemta]]</f>
        <v>0</v>
      </c>
    </row>
    <row r="1553" spans="1:14" x14ac:dyDescent="0.3">
      <c r="A1553">
        <v>1553</v>
      </c>
      <c r="B1553" s="1">
        <v>44789</v>
      </c>
      <c r="C1553" t="s">
        <v>10</v>
      </c>
      <c r="D1553" t="s">
        <v>11</v>
      </c>
      <c r="E1553" t="s">
        <v>12</v>
      </c>
      <c r="F1553">
        <v>-46</v>
      </c>
      <c r="G1553" s="3">
        <v>0</v>
      </c>
      <c r="H1553" s="3">
        <v>129.30000000000001</v>
      </c>
      <c r="I1553" t="s">
        <v>10</v>
      </c>
      <c r="J1553" t="s">
        <v>35</v>
      </c>
      <c r="K1553" s="3">
        <f>IF(TablaDatosEmpresa[[#This Row],[Tipo_Movimiento]] = "Venta", -TablaDatosEmpresa[[#This Row],[Cantidad]] * TablaDatosEmpresa[[#This Row],[Precio_Venta_Unitario]], 0)</f>
        <v>5947.8</v>
      </c>
      <c r="L1553" s="3">
        <f>AVERAGEIF(TablaDatosEmpresa[Nombre_Producto],TablaDatosEmpresa[[#This Row],[Nombre_Producto]],TablaDatosEmpresa[Costo_Unitario])</f>
        <v>28.701865793780652</v>
      </c>
      <c r="M1553" s="3">
        <f>IF(TablaDatosEmpresa[[#This Row],[Tipo_Movimiento]] = "Venta", -TablaDatosEmpresa[[#This Row],[Cantidad]] * TablaDatosEmpresa[[#This Row],[CosteAdquisicionPromedio]], 0)</f>
        <v>1320.28582651391</v>
      </c>
      <c r="N1553" s="3">
        <f>TablaDatosEmpresa[[#This Row],[Ingresos]]-TablaDatosEmpresa[[#This Row],[Coste_Vemta]]</f>
        <v>4627.5141734860899</v>
      </c>
    </row>
    <row r="1554" spans="1:14" x14ac:dyDescent="0.3">
      <c r="A1554">
        <v>1554</v>
      </c>
      <c r="B1554" s="1">
        <v>44790</v>
      </c>
      <c r="C1554" t="s">
        <v>10</v>
      </c>
      <c r="D1554" t="s">
        <v>14</v>
      </c>
      <c r="E1554" t="s">
        <v>41</v>
      </c>
      <c r="F1554">
        <v>-9</v>
      </c>
      <c r="G1554" s="3">
        <v>0</v>
      </c>
      <c r="H1554" s="3">
        <v>159.4</v>
      </c>
      <c r="I1554" t="s">
        <v>10</v>
      </c>
      <c r="J1554" t="s">
        <v>15</v>
      </c>
      <c r="K1554" s="3">
        <f>IF(TablaDatosEmpresa[[#This Row],[Tipo_Movimiento]] = "Venta", -TablaDatosEmpresa[[#This Row],[Cantidad]] * TablaDatosEmpresa[[#This Row],[Precio_Venta_Unitario]], 0)</f>
        <v>1434.6000000000001</v>
      </c>
      <c r="L1554" s="3">
        <f>AVERAGEIF(TablaDatosEmpresa[Nombre_Producto],TablaDatosEmpresa[[#This Row],[Nombre_Producto]],TablaDatosEmpresa[Costo_Unitario])</f>
        <v>38.917210440456756</v>
      </c>
      <c r="M1554" s="3">
        <f>IF(TablaDatosEmpresa[[#This Row],[Tipo_Movimiento]] = "Venta", -TablaDatosEmpresa[[#This Row],[Cantidad]] * TablaDatosEmpresa[[#This Row],[CosteAdquisicionPromedio]], 0)</f>
        <v>350.25489396411081</v>
      </c>
      <c r="N1554" s="3">
        <f>TablaDatosEmpresa[[#This Row],[Ingresos]]-TablaDatosEmpresa[[#This Row],[Coste_Vemta]]</f>
        <v>1084.3451060358893</v>
      </c>
    </row>
    <row r="1555" spans="1:14" x14ac:dyDescent="0.3">
      <c r="A1555">
        <v>1555</v>
      </c>
      <c r="B1555" s="1">
        <v>44790</v>
      </c>
      <c r="C1555" t="s">
        <v>10</v>
      </c>
      <c r="D1555" t="s">
        <v>14</v>
      </c>
      <c r="E1555" t="s">
        <v>41</v>
      </c>
      <c r="F1555">
        <v>-19</v>
      </c>
      <c r="G1555" s="3">
        <v>0</v>
      </c>
      <c r="H1555" s="3">
        <v>160.25</v>
      </c>
      <c r="I1555" t="s">
        <v>10</v>
      </c>
      <c r="J1555" t="s">
        <v>23</v>
      </c>
      <c r="K1555" s="3">
        <f>IF(TablaDatosEmpresa[[#This Row],[Tipo_Movimiento]] = "Venta", -TablaDatosEmpresa[[#This Row],[Cantidad]] * TablaDatosEmpresa[[#This Row],[Precio_Venta_Unitario]], 0)</f>
        <v>3044.75</v>
      </c>
      <c r="L1555" s="3">
        <f>AVERAGEIF(TablaDatosEmpresa[Nombre_Producto],TablaDatosEmpresa[[#This Row],[Nombre_Producto]],TablaDatosEmpresa[Costo_Unitario])</f>
        <v>38.917210440456756</v>
      </c>
      <c r="M1555" s="3">
        <f>IF(TablaDatosEmpresa[[#This Row],[Tipo_Movimiento]] = "Venta", -TablaDatosEmpresa[[#This Row],[Cantidad]] * TablaDatosEmpresa[[#This Row],[CosteAdquisicionPromedio]], 0)</f>
        <v>739.42699836867837</v>
      </c>
      <c r="N1555" s="3">
        <f>TablaDatosEmpresa[[#This Row],[Ingresos]]-TablaDatosEmpresa[[#This Row],[Coste_Vemta]]</f>
        <v>2305.3230016313219</v>
      </c>
    </row>
    <row r="1556" spans="1:14" x14ac:dyDescent="0.3">
      <c r="A1556">
        <v>1556</v>
      </c>
      <c r="B1556" s="1">
        <v>44790</v>
      </c>
      <c r="C1556" t="s">
        <v>24</v>
      </c>
      <c r="D1556" t="s">
        <v>11</v>
      </c>
      <c r="E1556" t="s">
        <v>12</v>
      </c>
      <c r="F1556">
        <v>167</v>
      </c>
      <c r="G1556" s="3">
        <v>65.209999999999994</v>
      </c>
      <c r="H1556" s="3">
        <v>0</v>
      </c>
      <c r="I1556" t="s">
        <v>24</v>
      </c>
      <c r="J1556" t="s">
        <v>37</v>
      </c>
      <c r="K1556" s="3">
        <f>IF(TablaDatosEmpresa[[#This Row],[Tipo_Movimiento]] = "Venta", -TablaDatosEmpresa[[#This Row],[Cantidad]] * TablaDatosEmpresa[[#This Row],[Precio_Venta_Unitario]], 0)</f>
        <v>0</v>
      </c>
      <c r="L1556" s="3">
        <f>AVERAGEIF(TablaDatosEmpresa[Nombre_Producto],TablaDatosEmpresa[[#This Row],[Nombre_Producto]],TablaDatosEmpresa[Costo_Unitario])</f>
        <v>28.701865793780652</v>
      </c>
      <c r="M1556" s="3">
        <f>IF(TablaDatosEmpresa[[#This Row],[Tipo_Movimiento]] = "Venta", -TablaDatosEmpresa[[#This Row],[Cantidad]] * TablaDatosEmpresa[[#This Row],[CosteAdquisicionPromedio]], 0)</f>
        <v>0</v>
      </c>
      <c r="N1556" s="3">
        <f>TablaDatosEmpresa[[#This Row],[Ingresos]]-TablaDatosEmpresa[[#This Row],[Coste_Vemta]]</f>
        <v>0</v>
      </c>
    </row>
    <row r="1557" spans="1:14" x14ac:dyDescent="0.3">
      <c r="A1557">
        <v>1557</v>
      </c>
      <c r="B1557" s="1">
        <v>44790</v>
      </c>
      <c r="C1557" t="s">
        <v>24</v>
      </c>
      <c r="D1557" t="s">
        <v>11</v>
      </c>
      <c r="E1557" t="s">
        <v>12</v>
      </c>
      <c r="F1557">
        <v>89</v>
      </c>
      <c r="G1557" s="3">
        <v>64.12</v>
      </c>
      <c r="H1557" s="3">
        <v>0</v>
      </c>
      <c r="I1557" t="s">
        <v>24</v>
      </c>
      <c r="J1557" t="s">
        <v>26</v>
      </c>
      <c r="K1557" s="3">
        <f>IF(TablaDatosEmpresa[[#This Row],[Tipo_Movimiento]] = "Venta", -TablaDatosEmpresa[[#This Row],[Cantidad]] * TablaDatosEmpresa[[#This Row],[Precio_Venta_Unitario]], 0)</f>
        <v>0</v>
      </c>
      <c r="L1557" s="3">
        <f>AVERAGEIF(TablaDatosEmpresa[Nombre_Producto],TablaDatosEmpresa[[#This Row],[Nombre_Producto]],TablaDatosEmpresa[Costo_Unitario])</f>
        <v>28.701865793780652</v>
      </c>
      <c r="M1557" s="3">
        <f>IF(TablaDatosEmpresa[[#This Row],[Tipo_Movimiento]] = "Venta", -TablaDatosEmpresa[[#This Row],[Cantidad]] * TablaDatosEmpresa[[#This Row],[CosteAdquisicionPromedio]], 0)</f>
        <v>0</v>
      </c>
      <c r="N1557" s="3">
        <f>TablaDatosEmpresa[[#This Row],[Ingresos]]-TablaDatosEmpresa[[#This Row],[Coste_Vemta]]</f>
        <v>0</v>
      </c>
    </row>
    <row r="1558" spans="1:14" x14ac:dyDescent="0.3">
      <c r="A1558">
        <v>1558</v>
      </c>
      <c r="B1558" s="1">
        <v>44790</v>
      </c>
      <c r="C1558" t="s">
        <v>10</v>
      </c>
      <c r="D1558" t="s">
        <v>19</v>
      </c>
      <c r="E1558" t="s">
        <v>20</v>
      </c>
      <c r="F1558">
        <v>-30</v>
      </c>
      <c r="G1558" s="3">
        <v>0</v>
      </c>
      <c r="H1558" s="3">
        <v>299.36</v>
      </c>
      <c r="I1558" t="s">
        <v>10</v>
      </c>
      <c r="J1558" t="s">
        <v>13</v>
      </c>
      <c r="K1558" s="3">
        <f>IF(TablaDatosEmpresa[[#This Row],[Tipo_Movimiento]] = "Venta", -TablaDatosEmpresa[[#This Row],[Cantidad]] * TablaDatosEmpresa[[#This Row],[Precio_Venta_Unitario]], 0)</f>
        <v>8980.8000000000011</v>
      </c>
      <c r="L1558" s="3">
        <f>AVERAGEIF(TablaDatosEmpresa[Nombre_Producto],TablaDatosEmpresa[[#This Row],[Nombre_Producto]],TablaDatosEmpresa[Costo_Unitario])</f>
        <v>66.956770642201846</v>
      </c>
      <c r="M1558" s="3">
        <f>IF(TablaDatosEmpresa[[#This Row],[Tipo_Movimiento]] = "Venta", -TablaDatosEmpresa[[#This Row],[Cantidad]] * TablaDatosEmpresa[[#This Row],[CosteAdquisicionPromedio]], 0)</f>
        <v>2008.7031192660554</v>
      </c>
      <c r="N1558" s="3">
        <f>TablaDatosEmpresa[[#This Row],[Ingresos]]-TablaDatosEmpresa[[#This Row],[Coste_Vemta]]</f>
        <v>6972.0968807339459</v>
      </c>
    </row>
    <row r="1559" spans="1:14" x14ac:dyDescent="0.3">
      <c r="A1559">
        <v>1559</v>
      </c>
      <c r="B1559" s="1">
        <v>44790</v>
      </c>
      <c r="C1559" t="s">
        <v>24</v>
      </c>
      <c r="D1559" t="s">
        <v>25</v>
      </c>
      <c r="E1559" t="s">
        <v>43</v>
      </c>
      <c r="F1559">
        <v>110</v>
      </c>
      <c r="G1559" s="3">
        <v>44.91</v>
      </c>
      <c r="H1559" s="3">
        <v>0</v>
      </c>
      <c r="I1559" t="s">
        <v>24</v>
      </c>
      <c r="J1559" t="s">
        <v>36</v>
      </c>
      <c r="K1559" s="3">
        <f>IF(TablaDatosEmpresa[[#This Row],[Tipo_Movimiento]] = "Venta", -TablaDatosEmpresa[[#This Row],[Cantidad]] * TablaDatosEmpresa[[#This Row],[Precio_Venta_Unitario]], 0)</f>
        <v>0</v>
      </c>
      <c r="L1559" s="3">
        <f>AVERAGEIF(TablaDatosEmpresa[Nombre_Producto],TablaDatosEmpresa[[#This Row],[Nombre_Producto]],TablaDatosEmpresa[Costo_Unitario])</f>
        <v>18.458651685393257</v>
      </c>
      <c r="M1559" s="3">
        <f>IF(TablaDatosEmpresa[[#This Row],[Tipo_Movimiento]] = "Venta", -TablaDatosEmpresa[[#This Row],[Cantidad]] * TablaDatosEmpresa[[#This Row],[CosteAdquisicionPromedio]], 0)</f>
        <v>0</v>
      </c>
      <c r="N1559" s="3">
        <f>TablaDatosEmpresa[[#This Row],[Ingresos]]-TablaDatosEmpresa[[#This Row],[Coste_Vemta]]</f>
        <v>0</v>
      </c>
    </row>
    <row r="1560" spans="1:14" x14ac:dyDescent="0.3">
      <c r="A1560">
        <v>1560</v>
      </c>
      <c r="B1560" s="1">
        <v>44790</v>
      </c>
      <c r="C1560" t="s">
        <v>16</v>
      </c>
      <c r="D1560" t="s">
        <v>27</v>
      </c>
      <c r="E1560" t="s">
        <v>44</v>
      </c>
      <c r="F1560">
        <v>40</v>
      </c>
      <c r="G1560" s="3">
        <v>249.98</v>
      </c>
      <c r="H1560" s="3">
        <v>0</v>
      </c>
      <c r="I1560" t="s">
        <v>46</v>
      </c>
      <c r="J1560" t="s">
        <v>18</v>
      </c>
      <c r="K1560" s="3">
        <f>IF(TablaDatosEmpresa[[#This Row],[Tipo_Movimiento]] = "Venta", -TablaDatosEmpresa[[#This Row],[Cantidad]] * TablaDatosEmpresa[[#This Row],[Precio_Venta_Unitario]], 0)</f>
        <v>0</v>
      </c>
      <c r="L1560" s="3">
        <f>AVERAGEIF(TablaDatosEmpresa[Nombre_Producto],TablaDatosEmpresa[[#This Row],[Nombre_Producto]],TablaDatosEmpresa[Costo_Unitario])</f>
        <v>111.99406451612904</v>
      </c>
      <c r="M1560" s="3">
        <f>IF(TablaDatosEmpresa[[#This Row],[Tipo_Movimiento]] = "Venta", -TablaDatosEmpresa[[#This Row],[Cantidad]] * TablaDatosEmpresa[[#This Row],[CosteAdquisicionPromedio]], 0)</f>
        <v>0</v>
      </c>
      <c r="N1560" s="3">
        <f>TablaDatosEmpresa[[#This Row],[Ingresos]]-TablaDatosEmpresa[[#This Row],[Coste_Vemta]]</f>
        <v>0</v>
      </c>
    </row>
    <row r="1561" spans="1:14" x14ac:dyDescent="0.3">
      <c r="A1561">
        <v>1561</v>
      </c>
      <c r="B1561" s="1">
        <v>44791</v>
      </c>
      <c r="C1561" t="s">
        <v>24</v>
      </c>
      <c r="D1561" t="s">
        <v>21</v>
      </c>
      <c r="E1561" t="s">
        <v>22</v>
      </c>
      <c r="F1561">
        <v>278</v>
      </c>
      <c r="G1561" s="3">
        <v>24.75</v>
      </c>
      <c r="H1561" s="3">
        <v>0</v>
      </c>
      <c r="I1561" t="s">
        <v>24</v>
      </c>
      <c r="J1561" t="s">
        <v>36</v>
      </c>
      <c r="K1561" s="3">
        <f>IF(TablaDatosEmpresa[[#This Row],[Tipo_Movimiento]] = "Venta", -TablaDatosEmpresa[[#This Row],[Cantidad]] * TablaDatosEmpresa[[#This Row],[Precio_Venta_Unitario]], 0)</f>
        <v>0</v>
      </c>
      <c r="L1561" s="3">
        <f>AVERAGEIF(TablaDatosEmpresa[Nombre_Producto],TablaDatosEmpresa[[#This Row],[Nombre_Producto]],TablaDatosEmpresa[Costo_Unitario])</f>
        <v>10.520482758620702</v>
      </c>
      <c r="M1561" s="3">
        <f>IF(TablaDatosEmpresa[[#This Row],[Tipo_Movimiento]] = "Venta", -TablaDatosEmpresa[[#This Row],[Cantidad]] * TablaDatosEmpresa[[#This Row],[CosteAdquisicionPromedio]], 0)</f>
        <v>0</v>
      </c>
      <c r="N1561" s="3">
        <f>TablaDatosEmpresa[[#This Row],[Ingresos]]-TablaDatosEmpresa[[#This Row],[Coste_Vemta]]</f>
        <v>0</v>
      </c>
    </row>
    <row r="1562" spans="1:14" x14ac:dyDescent="0.3">
      <c r="A1562">
        <v>1562</v>
      </c>
      <c r="B1562" s="1">
        <v>44791</v>
      </c>
      <c r="C1562" t="s">
        <v>16</v>
      </c>
      <c r="D1562" t="s">
        <v>27</v>
      </c>
      <c r="E1562" t="s">
        <v>44</v>
      </c>
      <c r="F1562">
        <v>97</v>
      </c>
      <c r="G1562" s="3">
        <v>246.84</v>
      </c>
      <c r="H1562" s="3">
        <v>0</v>
      </c>
      <c r="I1562" t="s">
        <v>46</v>
      </c>
      <c r="J1562" t="s">
        <v>18</v>
      </c>
      <c r="K1562" s="3">
        <f>IF(TablaDatosEmpresa[[#This Row],[Tipo_Movimiento]] = "Venta", -TablaDatosEmpresa[[#This Row],[Cantidad]] * TablaDatosEmpresa[[#This Row],[Precio_Venta_Unitario]], 0)</f>
        <v>0</v>
      </c>
      <c r="L1562" s="3">
        <f>AVERAGEIF(TablaDatosEmpresa[Nombre_Producto],TablaDatosEmpresa[[#This Row],[Nombre_Producto]],TablaDatosEmpresa[Costo_Unitario])</f>
        <v>111.99406451612904</v>
      </c>
      <c r="M1562" s="3">
        <f>IF(TablaDatosEmpresa[[#This Row],[Tipo_Movimiento]] = "Venta", -TablaDatosEmpresa[[#This Row],[Cantidad]] * TablaDatosEmpresa[[#This Row],[CosteAdquisicionPromedio]], 0)</f>
        <v>0</v>
      </c>
      <c r="N1562" s="3">
        <f>TablaDatosEmpresa[[#This Row],[Ingresos]]-TablaDatosEmpresa[[#This Row],[Coste_Vemta]]</f>
        <v>0</v>
      </c>
    </row>
    <row r="1563" spans="1:14" x14ac:dyDescent="0.3">
      <c r="A1563">
        <v>1563</v>
      </c>
      <c r="B1563" s="1">
        <v>44791</v>
      </c>
      <c r="C1563" t="s">
        <v>16</v>
      </c>
      <c r="D1563" t="s">
        <v>27</v>
      </c>
      <c r="E1563" t="s">
        <v>44</v>
      </c>
      <c r="F1563">
        <v>89</v>
      </c>
      <c r="G1563" s="3">
        <v>248.26</v>
      </c>
      <c r="H1563" s="3">
        <v>0</v>
      </c>
      <c r="I1563" t="s">
        <v>46</v>
      </c>
      <c r="J1563" t="s">
        <v>18</v>
      </c>
      <c r="K1563" s="3">
        <f>IF(TablaDatosEmpresa[[#This Row],[Tipo_Movimiento]] = "Venta", -TablaDatosEmpresa[[#This Row],[Cantidad]] * TablaDatosEmpresa[[#This Row],[Precio_Venta_Unitario]], 0)</f>
        <v>0</v>
      </c>
      <c r="L1563" s="3">
        <f>AVERAGEIF(TablaDatosEmpresa[Nombre_Producto],TablaDatosEmpresa[[#This Row],[Nombre_Producto]],TablaDatosEmpresa[Costo_Unitario])</f>
        <v>111.99406451612904</v>
      </c>
      <c r="M1563" s="3">
        <f>IF(TablaDatosEmpresa[[#This Row],[Tipo_Movimiento]] = "Venta", -TablaDatosEmpresa[[#This Row],[Cantidad]] * TablaDatosEmpresa[[#This Row],[CosteAdquisicionPromedio]], 0)</f>
        <v>0</v>
      </c>
      <c r="N1563" s="3">
        <f>TablaDatosEmpresa[[#This Row],[Ingresos]]-TablaDatosEmpresa[[#This Row],[Coste_Vemta]]</f>
        <v>0</v>
      </c>
    </row>
    <row r="1564" spans="1:14" x14ac:dyDescent="0.3">
      <c r="A1564">
        <v>1564</v>
      </c>
      <c r="B1564" s="1">
        <v>44791</v>
      </c>
      <c r="C1564" t="s">
        <v>24</v>
      </c>
      <c r="D1564" t="s">
        <v>29</v>
      </c>
      <c r="E1564" t="s">
        <v>30</v>
      </c>
      <c r="F1564">
        <v>159</v>
      </c>
      <c r="G1564" s="3">
        <v>36.090000000000003</v>
      </c>
      <c r="H1564" s="3">
        <v>0</v>
      </c>
      <c r="I1564" t="s">
        <v>24</v>
      </c>
      <c r="J1564" t="s">
        <v>37</v>
      </c>
      <c r="K1564" s="3">
        <f>IF(TablaDatosEmpresa[[#This Row],[Tipo_Movimiento]] = "Venta", -TablaDatosEmpresa[[#This Row],[Cantidad]] * TablaDatosEmpresa[[#This Row],[Precio_Venta_Unitario]], 0)</f>
        <v>0</v>
      </c>
      <c r="L1564" s="3">
        <f>AVERAGEIF(TablaDatosEmpresa[Nombre_Producto],TablaDatosEmpresa[[#This Row],[Nombre_Producto]],TablaDatosEmpresa[Costo_Unitario])</f>
        <v>15.49574137931034</v>
      </c>
      <c r="M1564" s="3">
        <f>IF(TablaDatosEmpresa[[#This Row],[Tipo_Movimiento]] = "Venta", -TablaDatosEmpresa[[#This Row],[Cantidad]] * TablaDatosEmpresa[[#This Row],[CosteAdquisicionPromedio]], 0)</f>
        <v>0</v>
      </c>
      <c r="N1564" s="3">
        <f>TablaDatosEmpresa[[#This Row],[Ingresos]]-TablaDatosEmpresa[[#This Row],[Coste_Vemta]]</f>
        <v>0</v>
      </c>
    </row>
    <row r="1565" spans="1:14" x14ac:dyDescent="0.3">
      <c r="A1565">
        <v>1565</v>
      </c>
      <c r="B1565" s="1">
        <v>44791</v>
      </c>
      <c r="C1565" t="s">
        <v>10</v>
      </c>
      <c r="D1565" t="s">
        <v>21</v>
      </c>
      <c r="E1565" t="s">
        <v>22</v>
      </c>
      <c r="F1565">
        <v>-50</v>
      </c>
      <c r="G1565" s="3">
        <v>0</v>
      </c>
      <c r="H1565" s="3">
        <v>60.51</v>
      </c>
      <c r="I1565" t="s">
        <v>10</v>
      </c>
      <c r="J1565" t="s">
        <v>35</v>
      </c>
      <c r="K1565" s="3">
        <f>IF(TablaDatosEmpresa[[#This Row],[Tipo_Movimiento]] = "Venta", -TablaDatosEmpresa[[#This Row],[Cantidad]] * TablaDatosEmpresa[[#This Row],[Precio_Venta_Unitario]], 0)</f>
        <v>3025.5</v>
      </c>
      <c r="L1565" s="3">
        <f>AVERAGEIF(TablaDatosEmpresa[Nombre_Producto],TablaDatosEmpresa[[#This Row],[Nombre_Producto]],TablaDatosEmpresa[Costo_Unitario])</f>
        <v>10.520482758620702</v>
      </c>
      <c r="M1565" s="3">
        <f>IF(TablaDatosEmpresa[[#This Row],[Tipo_Movimiento]] = "Venta", -TablaDatosEmpresa[[#This Row],[Cantidad]] * TablaDatosEmpresa[[#This Row],[CosteAdquisicionPromedio]], 0)</f>
        <v>526.02413793103506</v>
      </c>
      <c r="N1565" s="3">
        <f>TablaDatosEmpresa[[#This Row],[Ingresos]]-TablaDatosEmpresa[[#This Row],[Coste_Vemta]]</f>
        <v>2499.4758620689649</v>
      </c>
    </row>
    <row r="1566" spans="1:14" x14ac:dyDescent="0.3">
      <c r="A1566">
        <v>1566</v>
      </c>
      <c r="B1566" s="1">
        <v>44791</v>
      </c>
      <c r="C1566" t="s">
        <v>10</v>
      </c>
      <c r="D1566" t="s">
        <v>17</v>
      </c>
      <c r="E1566" t="s">
        <v>42</v>
      </c>
      <c r="F1566">
        <v>-23</v>
      </c>
      <c r="G1566" s="3">
        <v>0</v>
      </c>
      <c r="H1566" s="3">
        <v>896.47</v>
      </c>
      <c r="I1566" t="s">
        <v>10</v>
      </c>
      <c r="J1566" t="s">
        <v>35</v>
      </c>
      <c r="K1566" s="3">
        <f>IF(TablaDatosEmpresa[[#This Row],[Tipo_Movimiento]] = "Venta", -TablaDatosEmpresa[[#This Row],[Cantidad]] * TablaDatosEmpresa[[#This Row],[Precio_Venta_Unitario]], 0)</f>
        <v>20618.810000000001</v>
      </c>
      <c r="L1566" s="3">
        <f>AVERAGEIF(TablaDatosEmpresa[Nombre_Producto],TablaDatosEmpresa[[#This Row],[Nombre_Producto]],TablaDatosEmpresa[Costo_Unitario])</f>
        <v>206.67616747181975</v>
      </c>
      <c r="M1566" s="3">
        <f>IF(TablaDatosEmpresa[[#This Row],[Tipo_Movimiento]] = "Venta", -TablaDatosEmpresa[[#This Row],[Cantidad]] * TablaDatosEmpresa[[#This Row],[CosteAdquisicionPromedio]], 0)</f>
        <v>4753.5518518518547</v>
      </c>
      <c r="N1566" s="3">
        <f>TablaDatosEmpresa[[#This Row],[Ingresos]]-TablaDatosEmpresa[[#This Row],[Coste_Vemta]]</f>
        <v>15865.258148148147</v>
      </c>
    </row>
    <row r="1567" spans="1:14" x14ac:dyDescent="0.3">
      <c r="A1567">
        <v>1567</v>
      </c>
      <c r="B1567" s="1">
        <v>44791</v>
      </c>
      <c r="C1567" t="s">
        <v>10</v>
      </c>
      <c r="D1567" t="s">
        <v>27</v>
      </c>
      <c r="E1567" t="s">
        <v>44</v>
      </c>
      <c r="F1567">
        <v>-47</v>
      </c>
      <c r="G1567" s="3">
        <v>0</v>
      </c>
      <c r="H1567" s="3">
        <v>500.47</v>
      </c>
      <c r="I1567" t="s">
        <v>10</v>
      </c>
      <c r="J1567" t="s">
        <v>15</v>
      </c>
      <c r="K1567" s="3">
        <f>IF(TablaDatosEmpresa[[#This Row],[Tipo_Movimiento]] = "Venta", -TablaDatosEmpresa[[#This Row],[Cantidad]] * TablaDatosEmpresa[[#This Row],[Precio_Venta_Unitario]], 0)</f>
        <v>23522.09</v>
      </c>
      <c r="L1567" s="3">
        <f>AVERAGEIF(TablaDatosEmpresa[Nombre_Producto],TablaDatosEmpresa[[#This Row],[Nombre_Producto]],TablaDatosEmpresa[Costo_Unitario])</f>
        <v>111.99406451612904</v>
      </c>
      <c r="M1567" s="3">
        <f>IF(TablaDatosEmpresa[[#This Row],[Tipo_Movimiento]] = "Venta", -TablaDatosEmpresa[[#This Row],[Cantidad]] * TablaDatosEmpresa[[#This Row],[CosteAdquisicionPromedio]], 0)</f>
        <v>5263.721032258065</v>
      </c>
      <c r="N1567" s="3">
        <f>TablaDatosEmpresa[[#This Row],[Ingresos]]-TablaDatosEmpresa[[#This Row],[Coste_Vemta]]</f>
        <v>18258.368967741935</v>
      </c>
    </row>
    <row r="1568" spans="1:14" x14ac:dyDescent="0.3">
      <c r="A1568">
        <v>1568</v>
      </c>
      <c r="B1568" s="1">
        <v>44792</v>
      </c>
      <c r="C1568" t="s">
        <v>10</v>
      </c>
      <c r="D1568" t="s">
        <v>27</v>
      </c>
      <c r="E1568" t="s">
        <v>44</v>
      </c>
      <c r="F1568">
        <v>-21</v>
      </c>
      <c r="G1568" s="3">
        <v>0</v>
      </c>
      <c r="H1568" s="3">
        <v>502.11</v>
      </c>
      <c r="I1568" t="s">
        <v>10</v>
      </c>
      <c r="J1568" t="s">
        <v>15</v>
      </c>
      <c r="K1568" s="3">
        <f>IF(TablaDatosEmpresa[[#This Row],[Tipo_Movimiento]] = "Venta", -TablaDatosEmpresa[[#This Row],[Cantidad]] * TablaDatosEmpresa[[#This Row],[Precio_Venta_Unitario]], 0)</f>
        <v>10544.31</v>
      </c>
      <c r="L1568" s="3">
        <f>AVERAGEIF(TablaDatosEmpresa[Nombre_Producto],TablaDatosEmpresa[[#This Row],[Nombre_Producto]],TablaDatosEmpresa[Costo_Unitario])</f>
        <v>111.99406451612904</v>
      </c>
      <c r="M1568" s="3">
        <f>IF(TablaDatosEmpresa[[#This Row],[Tipo_Movimiento]] = "Venta", -TablaDatosEmpresa[[#This Row],[Cantidad]] * TablaDatosEmpresa[[#This Row],[CosteAdquisicionPromedio]], 0)</f>
        <v>2351.8753548387099</v>
      </c>
      <c r="N1568" s="3">
        <f>TablaDatosEmpresa[[#This Row],[Ingresos]]-TablaDatosEmpresa[[#This Row],[Coste_Vemta]]</f>
        <v>8192.4346451612892</v>
      </c>
    </row>
    <row r="1569" spans="1:14" x14ac:dyDescent="0.3">
      <c r="A1569">
        <v>1569</v>
      </c>
      <c r="B1569" s="1">
        <v>44792</v>
      </c>
      <c r="C1569" t="s">
        <v>10</v>
      </c>
      <c r="D1569" t="s">
        <v>29</v>
      </c>
      <c r="E1569" t="s">
        <v>30</v>
      </c>
      <c r="F1569">
        <v>-49</v>
      </c>
      <c r="G1569" s="3">
        <v>0</v>
      </c>
      <c r="H1569" s="3">
        <v>80.42</v>
      </c>
      <c r="I1569" t="s">
        <v>10</v>
      </c>
      <c r="J1569" t="s">
        <v>35</v>
      </c>
      <c r="K1569" s="3">
        <f>IF(TablaDatosEmpresa[[#This Row],[Tipo_Movimiento]] = "Venta", -TablaDatosEmpresa[[#This Row],[Cantidad]] * TablaDatosEmpresa[[#This Row],[Precio_Venta_Unitario]], 0)</f>
        <v>3940.58</v>
      </c>
      <c r="L1569" s="3">
        <f>AVERAGEIF(TablaDatosEmpresa[Nombre_Producto],TablaDatosEmpresa[[#This Row],[Nombre_Producto]],TablaDatosEmpresa[Costo_Unitario])</f>
        <v>15.49574137931034</v>
      </c>
      <c r="M1569" s="3">
        <f>IF(TablaDatosEmpresa[[#This Row],[Tipo_Movimiento]] = "Venta", -TablaDatosEmpresa[[#This Row],[Cantidad]] * TablaDatosEmpresa[[#This Row],[CosteAdquisicionPromedio]], 0)</f>
        <v>759.29132758620665</v>
      </c>
      <c r="N1569" s="3">
        <f>TablaDatosEmpresa[[#This Row],[Ingresos]]-TablaDatosEmpresa[[#This Row],[Coste_Vemta]]</f>
        <v>3181.2886724137934</v>
      </c>
    </row>
    <row r="1570" spans="1:14" x14ac:dyDescent="0.3">
      <c r="A1570">
        <v>1570</v>
      </c>
      <c r="B1570" s="1">
        <v>44792</v>
      </c>
      <c r="C1570" t="s">
        <v>24</v>
      </c>
      <c r="D1570" t="s">
        <v>21</v>
      </c>
      <c r="E1570" t="s">
        <v>22</v>
      </c>
      <c r="F1570">
        <v>258</v>
      </c>
      <c r="G1570" s="3">
        <v>24.72</v>
      </c>
      <c r="H1570" s="3">
        <v>0</v>
      </c>
      <c r="I1570" t="s">
        <v>24</v>
      </c>
      <c r="J1570" t="s">
        <v>28</v>
      </c>
      <c r="K1570" s="3">
        <f>IF(TablaDatosEmpresa[[#This Row],[Tipo_Movimiento]] = "Venta", -TablaDatosEmpresa[[#This Row],[Cantidad]] * TablaDatosEmpresa[[#This Row],[Precio_Venta_Unitario]], 0)</f>
        <v>0</v>
      </c>
      <c r="L1570" s="3">
        <f>AVERAGEIF(TablaDatosEmpresa[Nombre_Producto],TablaDatosEmpresa[[#This Row],[Nombre_Producto]],TablaDatosEmpresa[Costo_Unitario])</f>
        <v>10.520482758620702</v>
      </c>
      <c r="M1570" s="3">
        <f>IF(TablaDatosEmpresa[[#This Row],[Tipo_Movimiento]] = "Venta", -TablaDatosEmpresa[[#This Row],[Cantidad]] * TablaDatosEmpresa[[#This Row],[CosteAdquisicionPromedio]], 0)</f>
        <v>0</v>
      </c>
      <c r="N1570" s="3">
        <f>TablaDatosEmpresa[[#This Row],[Ingresos]]-TablaDatosEmpresa[[#This Row],[Coste_Vemta]]</f>
        <v>0</v>
      </c>
    </row>
    <row r="1571" spans="1:14" x14ac:dyDescent="0.3">
      <c r="A1571">
        <v>1571</v>
      </c>
      <c r="B1571" s="1">
        <v>44792</v>
      </c>
      <c r="C1571" t="s">
        <v>24</v>
      </c>
      <c r="D1571" t="s">
        <v>34</v>
      </c>
      <c r="E1571" t="s">
        <v>45</v>
      </c>
      <c r="F1571">
        <v>221</v>
      </c>
      <c r="G1571" s="3">
        <v>177.16</v>
      </c>
      <c r="H1571" s="3">
        <v>0</v>
      </c>
      <c r="I1571" t="s">
        <v>24</v>
      </c>
      <c r="J1571" t="s">
        <v>28</v>
      </c>
      <c r="K1571" s="3">
        <f>IF(TablaDatosEmpresa[[#This Row],[Tipo_Movimiento]] = "Venta", -TablaDatosEmpresa[[#This Row],[Cantidad]] * TablaDatosEmpresa[[#This Row],[Precio_Venta_Unitario]], 0)</f>
        <v>0</v>
      </c>
      <c r="L1571" s="3">
        <f>AVERAGEIF(TablaDatosEmpresa[Nombre_Producto],TablaDatosEmpresa[[#This Row],[Nombre_Producto]],TablaDatosEmpresa[Costo_Unitario])</f>
        <v>81.910562499999997</v>
      </c>
      <c r="M1571" s="3">
        <f>IF(TablaDatosEmpresa[[#This Row],[Tipo_Movimiento]] = "Venta", -TablaDatosEmpresa[[#This Row],[Cantidad]] * TablaDatosEmpresa[[#This Row],[CosteAdquisicionPromedio]], 0)</f>
        <v>0</v>
      </c>
      <c r="N1571" s="3">
        <f>TablaDatosEmpresa[[#This Row],[Ingresos]]-TablaDatosEmpresa[[#This Row],[Coste_Vemta]]</f>
        <v>0</v>
      </c>
    </row>
    <row r="1572" spans="1:14" x14ac:dyDescent="0.3">
      <c r="A1572">
        <v>1572</v>
      </c>
      <c r="B1572" s="1">
        <v>44792</v>
      </c>
      <c r="C1572" t="s">
        <v>10</v>
      </c>
      <c r="D1572" t="s">
        <v>27</v>
      </c>
      <c r="E1572" t="s">
        <v>44</v>
      </c>
      <c r="F1572">
        <v>-11</v>
      </c>
      <c r="G1572" s="3">
        <v>0</v>
      </c>
      <c r="H1572" s="3">
        <v>500.09</v>
      </c>
      <c r="I1572" t="s">
        <v>10</v>
      </c>
      <c r="J1572" t="s">
        <v>13</v>
      </c>
      <c r="K1572" s="3">
        <f>IF(TablaDatosEmpresa[[#This Row],[Tipo_Movimiento]] = "Venta", -TablaDatosEmpresa[[#This Row],[Cantidad]] * TablaDatosEmpresa[[#This Row],[Precio_Venta_Unitario]], 0)</f>
        <v>5500.99</v>
      </c>
      <c r="L1572" s="3">
        <f>AVERAGEIF(TablaDatosEmpresa[Nombre_Producto],TablaDatosEmpresa[[#This Row],[Nombre_Producto]],TablaDatosEmpresa[Costo_Unitario])</f>
        <v>111.99406451612904</v>
      </c>
      <c r="M1572" s="3">
        <f>IF(TablaDatosEmpresa[[#This Row],[Tipo_Movimiento]] = "Venta", -TablaDatosEmpresa[[#This Row],[Cantidad]] * TablaDatosEmpresa[[#This Row],[CosteAdquisicionPromedio]], 0)</f>
        <v>1231.9347096774195</v>
      </c>
      <c r="N1572" s="3">
        <f>TablaDatosEmpresa[[#This Row],[Ingresos]]-TablaDatosEmpresa[[#This Row],[Coste_Vemta]]</f>
        <v>4269.0552903225798</v>
      </c>
    </row>
    <row r="1573" spans="1:14" x14ac:dyDescent="0.3">
      <c r="A1573">
        <v>1573</v>
      </c>
      <c r="B1573" s="1">
        <v>44792</v>
      </c>
      <c r="C1573" t="s">
        <v>16</v>
      </c>
      <c r="D1573" t="s">
        <v>17</v>
      </c>
      <c r="E1573" t="s">
        <v>42</v>
      </c>
      <c r="F1573">
        <v>31</v>
      </c>
      <c r="G1573" s="3">
        <v>453.07</v>
      </c>
      <c r="H1573" s="3">
        <v>0</v>
      </c>
      <c r="I1573" t="s">
        <v>46</v>
      </c>
      <c r="J1573" t="s">
        <v>18</v>
      </c>
      <c r="K1573" s="3">
        <f>IF(TablaDatosEmpresa[[#This Row],[Tipo_Movimiento]] = "Venta", -TablaDatosEmpresa[[#This Row],[Cantidad]] * TablaDatosEmpresa[[#This Row],[Precio_Venta_Unitario]], 0)</f>
        <v>0</v>
      </c>
      <c r="L1573" s="3">
        <f>AVERAGEIF(TablaDatosEmpresa[Nombre_Producto],TablaDatosEmpresa[[#This Row],[Nombre_Producto]],TablaDatosEmpresa[Costo_Unitario])</f>
        <v>206.67616747181975</v>
      </c>
      <c r="M1573" s="3">
        <f>IF(TablaDatosEmpresa[[#This Row],[Tipo_Movimiento]] = "Venta", -TablaDatosEmpresa[[#This Row],[Cantidad]] * TablaDatosEmpresa[[#This Row],[CosteAdquisicionPromedio]], 0)</f>
        <v>0</v>
      </c>
      <c r="N1573" s="3">
        <f>TablaDatosEmpresa[[#This Row],[Ingresos]]-TablaDatosEmpresa[[#This Row],[Coste_Vemta]]</f>
        <v>0</v>
      </c>
    </row>
    <row r="1574" spans="1:14" x14ac:dyDescent="0.3">
      <c r="A1574">
        <v>1574</v>
      </c>
      <c r="B1574" s="1">
        <v>44793</v>
      </c>
      <c r="C1574" t="s">
        <v>10</v>
      </c>
      <c r="D1574" t="s">
        <v>27</v>
      </c>
      <c r="E1574" t="s">
        <v>44</v>
      </c>
      <c r="F1574">
        <v>-21</v>
      </c>
      <c r="G1574" s="3">
        <v>0</v>
      </c>
      <c r="H1574" s="3">
        <v>496.54</v>
      </c>
      <c r="I1574" t="s">
        <v>10</v>
      </c>
      <c r="J1574" t="s">
        <v>13</v>
      </c>
      <c r="K1574" s="3">
        <f>IF(TablaDatosEmpresa[[#This Row],[Tipo_Movimiento]] = "Venta", -TablaDatosEmpresa[[#This Row],[Cantidad]] * TablaDatosEmpresa[[#This Row],[Precio_Venta_Unitario]], 0)</f>
        <v>10427.34</v>
      </c>
      <c r="L1574" s="3">
        <f>AVERAGEIF(TablaDatosEmpresa[Nombre_Producto],TablaDatosEmpresa[[#This Row],[Nombre_Producto]],TablaDatosEmpresa[Costo_Unitario])</f>
        <v>111.99406451612904</v>
      </c>
      <c r="M1574" s="3">
        <f>IF(TablaDatosEmpresa[[#This Row],[Tipo_Movimiento]] = "Venta", -TablaDatosEmpresa[[#This Row],[Cantidad]] * TablaDatosEmpresa[[#This Row],[CosteAdquisicionPromedio]], 0)</f>
        <v>2351.8753548387099</v>
      </c>
      <c r="N1574" s="3">
        <f>TablaDatosEmpresa[[#This Row],[Ingresos]]-TablaDatosEmpresa[[#This Row],[Coste_Vemta]]</f>
        <v>8075.4646451612898</v>
      </c>
    </row>
    <row r="1575" spans="1:14" x14ac:dyDescent="0.3">
      <c r="A1575">
        <v>1575</v>
      </c>
      <c r="B1575" s="1">
        <v>44793</v>
      </c>
      <c r="C1575" t="s">
        <v>16</v>
      </c>
      <c r="D1575" t="s">
        <v>27</v>
      </c>
      <c r="E1575" t="s">
        <v>44</v>
      </c>
      <c r="F1575">
        <v>46</v>
      </c>
      <c r="G1575" s="3">
        <v>255.34</v>
      </c>
      <c r="H1575" s="3">
        <v>0</v>
      </c>
      <c r="I1575" t="s">
        <v>46</v>
      </c>
      <c r="J1575" t="s">
        <v>18</v>
      </c>
      <c r="K1575" s="3">
        <f>IF(TablaDatosEmpresa[[#This Row],[Tipo_Movimiento]] = "Venta", -TablaDatosEmpresa[[#This Row],[Cantidad]] * TablaDatosEmpresa[[#This Row],[Precio_Venta_Unitario]], 0)</f>
        <v>0</v>
      </c>
      <c r="L1575" s="3">
        <f>AVERAGEIF(TablaDatosEmpresa[Nombre_Producto],TablaDatosEmpresa[[#This Row],[Nombre_Producto]],TablaDatosEmpresa[Costo_Unitario])</f>
        <v>111.99406451612904</v>
      </c>
      <c r="M1575" s="3">
        <f>IF(TablaDatosEmpresa[[#This Row],[Tipo_Movimiento]] = "Venta", -TablaDatosEmpresa[[#This Row],[Cantidad]] * TablaDatosEmpresa[[#This Row],[CosteAdquisicionPromedio]], 0)</f>
        <v>0</v>
      </c>
      <c r="N1575" s="3">
        <f>TablaDatosEmpresa[[#This Row],[Ingresos]]-TablaDatosEmpresa[[#This Row],[Coste_Vemta]]</f>
        <v>0</v>
      </c>
    </row>
    <row r="1576" spans="1:14" x14ac:dyDescent="0.3">
      <c r="A1576">
        <v>1576</v>
      </c>
      <c r="B1576" s="1">
        <v>44793</v>
      </c>
      <c r="C1576" t="s">
        <v>24</v>
      </c>
      <c r="D1576" t="s">
        <v>21</v>
      </c>
      <c r="E1576" t="s">
        <v>22</v>
      </c>
      <c r="F1576">
        <v>65</v>
      </c>
      <c r="G1576" s="3">
        <v>25.16</v>
      </c>
      <c r="H1576" s="3">
        <v>0</v>
      </c>
      <c r="I1576" t="s">
        <v>24</v>
      </c>
      <c r="J1576" t="s">
        <v>28</v>
      </c>
      <c r="K1576" s="3">
        <f>IF(TablaDatosEmpresa[[#This Row],[Tipo_Movimiento]] = "Venta", -TablaDatosEmpresa[[#This Row],[Cantidad]] * TablaDatosEmpresa[[#This Row],[Precio_Venta_Unitario]], 0)</f>
        <v>0</v>
      </c>
      <c r="L1576" s="3">
        <f>AVERAGEIF(TablaDatosEmpresa[Nombre_Producto],TablaDatosEmpresa[[#This Row],[Nombre_Producto]],TablaDatosEmpresa[Costo_Unitario])</f>
        <v>10.520482758620702</v>
      </c>
      <c r="M1576" s="3">
        <f>IF(TablaDatosEmpresa[[#This Row],[Tipo_Movimiento]] = "Venta", -TablaDatosEmpresa[[#This Row],[Cantidad]] * TablaDatosEmpresa[[#This Row],[CosteAdquisicionPromedio]], 0)</f>
        <v>0</v>
      </c>
      <c r="N1576" s="3">
        <f>TablaDatosEmpresa[[#This Row],[Ingresos]]-TablaDatosEmpresa[[#This Row],[Coste_Vemta]]</f>
        <v>0</v>
      </c>
    </row>
    <row r="1577" spans="1:14" x14ac:dyDescent="0.3">
      <c r="A1577">
        <v>1577</v>
      </c>
      <c r="B1577" s="1">
        <v>44793</v>
      </c>
      <c r="C1577" t="s">
        <v>10</v>
      </c>
      <c r="D1577" t="s">
        <v>32</v>
      </c>
      <c r="E1577" t="s">
        <v>33</v>
      </c>
      <c r="F1577">
        <v>-31</v>
      </c>
      <c r="G1577" s="3">
        <v>0</v>
      </c>
      <c r="H1577" s="3">
        <v>220.95</v>
      </c>
      <c r="I1577" t="s">
        <v>10</v>
      </c>
      <c r="J1577" t="s">
        <v>13</v>
      </c>
      <c r="K1577" s="3">
        <f>IF(TablaDatosEmpresa[[#This Row],[Tipo_Movimiento]] = "Venta", -TablaDatosEmpresa[[#This Row],[Cantidad]] * TablaDatosEmpresa[[#This Row],[Precio_Venta_Unitario]], 0)</f>
        <v>6849.45</v>
      </c>
      <c r="L1577" s="3">
        <f>AVERAGEIF(TablaDatosEmpresa[Nombre_Producto],TablaDatosEmpresa[[#This Row],[Nombre_Producto]],TablaDatosEmpresa[Costo_Unitario])</f>
        <v>54.214840425531932</v>
      </c>
      <c r="M1577" s="3">
        <f>IF(TablaDatosEmpresa[[#This Row],[Tipo_Movimiento]] = "Venta", -TablaDatosEmpresa[[#This Row],[Cantidad]] * TablaDatosEmpresa[[#This Row],[CosteAdquisicionPromedio]], 0)</f>
        <v>1680.6600531914899</v>
      </c>
      <c r="N1577" s="3">
        <f>TablaDatosEmpresa[[#This Row],[Ingresos]]-TablaDatosEmpresa[[#This Row],[Coste_Vemta]]</f>
        <v>5168.7899468085097</v>
      </c>
    </row>
    <row r="1578" spans="1:14" x14ac:dyDescent="0.3">
      <c r="A1578">
        <v>1578</v>
      </c>
      <c r="B1578" s="1">
        <v>44793</v>
      </c>
      <c r="C1578" t="s">
        <v>16</v>
      </c>
      <c r="D1578" t="s">
        <v>17</v>
      </c>
      <c r="E1578" t="s">
        <v>42</v>
      </c>
      <c r="F1578">
        <v>36</v>
      </c>
      <c r="G1578" s="3">
        <v>456.21</v>
      </c>
      <c r="H1578" s="3">
        <v>0</v>
      </c>
      <c r="I1578" t="s">
        <v>46</v>
      </c>
      <c r="J1578" t="s">
        <v>18</v>
      </c>
      <c r="K1578" s="3">
        <f>IF(TablaDatosEmpresa[[#This Row],[Tipo_Movimiento]] = "Venta", -TablaDatosEmpresa[[#This Row],[Cantidad]] * TablaDatosEmpresa[[#This Row],[Precio_Venta_Unitario]], 0)</f>
        <v>0</v>
      </c>
      <c r="L1578" s="3">
        <f>AVERAGEIF(TablaDatosEmpresa[Nombre_Producto],TablaDatosEmpresa[[#This Row],[Nombre_Producto]],TablaDatosEmpresa[Costo_Unitario])</f>
        <v>206.67616747181975</v>
      </c>
      <c r="M1578" s="3">
        <f>IF(TablaDatosEmpresa[[#This Row],[Tipo_Movimiento]] = "Venta", -TablaDatosEmpresa[[#This Row],[Cantidad]] * TablaDatosEmpresa[[#This Row],[CosteAdquisicionPromedio]], 0)</f>
        <v>0</v>
      </c>
      <c r="N1578" s="3">
        <f>TablaDatosEmpresa[[#This Row],[Ingresos]]-TablaDatosEmpresa[[#This Row],[Coste_Vemta]]</f>
        <v>0</v>
      </c>
    </row>
    <row r="1579" spans="1:14" x14ac:dyDescent="0.3">
      <c r="A1579">
        <v>1579</v>
      </c>
      <c r="B1579" s="1">
        <v>44793</v>
      </c>
      <c r="C1579" t="s">
        <v>24</v>
      </c>
      <c r="D1579" t="s">
        <v>29</v>
      </c>
      <c r="E1579" t="s">
        <v>30</v>
      </c>
      <c r="F1579">
        <v>260</v>
      </c>
      <c r="G1579" s="3">
        <v>35.28</v>
      </c>
      <c r="H1579" s="3">
        <v>0</v>
      </c>
      <c r="I1579" t="s">
        <v>24</v>
      </c>
      <c r="J1579" t="s">
        <v>26</v>
      </c>
      <c r="K1579" s="3">
        <f>IF(TablaDatosEmpresa[[#This Row],[Tipo_Movimiento]] = "Venta", -TablaDatosEmpresa[[#This Row],[Cantidad]] * TablaDatosEmpresa[[#This Row],[Precio_Venta_Unitario]], 0)</f>
        <v>0</v>
      </c>
      <c r="L1579" s="3">
        <f>AVERAGEIF(TablaDatosEmpresa[Nombre_Producto],TablaDatosEmpresa[[#This Row],[Nombre_Producto]],TablaDatosEmpresa[Costo_Unitario])</f>
        <v>15.49574137931034</v>
      </c>
      <c r="M1579" s="3">
        <f>IF(TablaDatosEmpresa[[#This Row],[Tipo_Movimiento]] = "Venta", -TablaDatosEmpresa[[#This Row],[Cantidad]] * TablaDatosEmpresa[[#This Row],[CosteAdquisicionPromedio]], 0)</f>
        <v>0</v>
      </c>
      <c r="N1579" s="3">
        <f>TablaDatosEmpresa[[#This Row],[Ingresos]]-TablaDatosEmpresa[[#This Row],[Coste_Vemta]]</f>
        <v>0</v>
      </c>
    </row>
    <row r="1580" spans="1:14" x14ac:dyDescent="0.3">
      <c r="A1580">
        <v>1580</v>
      </c>
      <c r="B1580" s="1">
        <v>44793</v>
      </c>
      <c r="C1580" t="s">
        <v>10</v>
      </c>
      <c r="D1580" t="s">
        <v>21</v>
      </c>
      <c r="E1580" t="s">
        <v>22</v>
      </c>
      <c r="F1580">
        <v>-19</v>
      </c>
      <c r="G1580" s="3">
        <v>0</v>
      </c>
      <c r="H1580" s="3">
        <v>60.25</v>
      </c>
      <c r="I1580" t="s">
        <v>10</v>
      </c>
      <c r="J1580" t="s">
        <v>13</v>
      </c>
      <c r="K1580" s="3">
        <f>IF(TablaDatosEmpresa[[#This Row],[Tipo_Movimiento]] = "Venta", -TablaDatosEmpresa[[#This Row],[Cantidad]] * TablaDatosEmpresa[[#This Row],[Precio_Venta_Unitario]], 0)</f>
        <v>1144.75</v>
      </c>
      <c r="L1580" s="3">
        <f>AVERAGEIF(TablaDatosEmpresa[Nombre_Producto],TablaDatosEmpresa[[#This Row],[Nombre_Producto]],TablaDatosEmpresa[Costo_Unitario])</f>
        <v>10.520482758620702</v>
      </c>
      <c r="M1580" s="3">
        <f>IF(TablaDatosEmpresa[[#This Row],[Tipo_Movimiento]] = "Venta", -TablaDatosEmpresa[[#This Row],[Cantidad]] * TablaDatosEmpresa[[#This Row],[CosteAdquisicionPromedio]], 0)</f>
        <v>199.88917241379335</v>
      </c>
      <c r="N1580" s="3">
        <f>TablaDatosEmpresa[[#This Row],[Ingresos]]-TablaDatosEmpresa[[#This Row],[Coste_Vemta]]</f>
        <v>944.8608275862066</v>
      </c>
    </row>
    <row r="1581" spans="1:14" x14ac:dyDescent="0.3">
      <c r="A1581">
        <v>1581</v>
      </c>
      <c r="B1581" s="1">
        <v>44794</v>
      </c>
      <c r="C1581" t="s">
        <v>10</v>
      </c>
      <c r="D1581" t="s">
        <v>11</v>
      </c>
      <c r="E1581" t="s">
        <v>12</v>
      </c>
      <c r="F1581">
        <v>-16</v>
      </c>
      <c r="G1581" s="3">
        <v>0</v>
      </c>
      <c r="H1581" s="3">
        <v>131.06</v>
      </c>
      <c r="I1581" t="s">
        <v>10</v>
      </c>
      <c r="J1581" t="s">
        <v>15</v>
      </c>
      <c r="K1581" s="3">
        <f>IF(TablaDatosEmpresa[[#This Row],[Tipo_Movimiento]] = "Venta", -TablaDatosEmpresa[[#This Row],[Cantidad]] * TablaDatosEmpresa[[#This Row],[Precio_Venta_Unitario]], 0)</f>
        <v>2096.96</v>
      </c>
      <c r="L1581" s="3">
        <f>AVERAGEIF(TablaDatosEmpresa[Nombre_Producto],TablaDatosEmpresa[[#This Row],[Nombre_Producto]],TablaDatosEmpresa[Costo_Unitario])</f>
        <v>28.701865793780652</v>
      </c>
      <c r="M1581" s="3">
        <f>IF(TablaDatosEmpresa[[#This Row],[Tipo_Movimiento]] = "Venta", -TablaDatosEmpresa[[#This Row],[Cantidad]] * TablaDatosEmpresa[[#This Row],[CosteAdquisicionPromedio]], 0)</f>
        <v>459.22985270049043</v>
      </c>
      <c r="N1581" s="3">
        <f>TablaDatosEmpresa[[#This Row],[Ingresos]]-TablaDatosEmpresa[[#This Row],[Coste_Vemta]]</f>
        <v>1637.7301472995096</v>
      </c>
    </row>
    <row r="1582" spans="1:14" x14ac:dyDescent="0.3">
      <c r="A1582">
        <v>1582</v>
      </c>
      <c r="B1582" s="1">
        <v>44794</v>
      </c>
      <c r="C1582" t="s">
        <v>10</v>
      </c>
      <c r="D1582" t="s">
        <v>25</v>
      </c>
      <c r="E1582" t="s">
        <v>43</v>
      </c>
      <c r="F1582">
        <v>-45</v>
      </c>
      <c r="G1582" s="3">
        <v>0</v>
      </c>
      <c r="H1582" s="3">
        <v>95.66</v>
      </c>
      <c r="I1582" t="s">
        <v>10</v>
      </c>
      <c r="J1582" t="s">
        <v>15</v>
      </c>
      <c r="K1582" s="3">
        <f>IF(TablaDatosEmpresa[[#This Row],[Tipo_Movimiento]] = "Venta", -TablaDatosEmpresa[[#This Row],[Cantidad]] * TablaDatosEmpresa[[#This Row],[Precio_Venta_Unitario]], 0)</f>
        <v>4304.7</v>
      </c>
      <c r="L1582" s="3">
        <f>AVERAGEIF(TablaDatosEmpresa[Nombre_Producto],TablaDatosEmpresa[[#This Row],[Nombre_Producto]],TablaDatosEmpresa[Costo_Unitario])</f>
        <v>18.458651685393257</v>
      </c>
      <c r="M1582" s="3">
        <f>IF(TablaDatosEmpresa[[#This Row],[Tipo_Movimiento]] = "Venta", -TablaDatosEmpresa[[#This Row],[Cantidad]] * TablaDatosEmpresa[[#This Row],[CosteAdquisicionPromedio]], 0)</f>
        <v>830.63932584269651</v>
      </c>
      <c r="N1582" s="3">
        <f>TablaDatosEmpresa[[#This Row],[Ingresos]]-TablaDatosEmpresa[[#This Row],[Coste_Vemta]]</f>
        <v>3474.0606741573033</v>
      </c>
    </row>
    <row r="1583" spans="1:14" x14ac:dyDescent="0.3">
      <c r="A1583">
        <v>1583</v>
      </c>
      <c r="B1583" s="1">
        <v>44794</v>
      </c>
      <c r="C1583" t="s">
        <v>24</v>
      </c>
      <c r="D1583" t="s">
        <v>21</v>
      </c>
      <c r="E1583" t="s">
        <v>22</v>
      </c>
      <c r="F1583">
        <v>95</v>
      </c>
      <c r="G1583" s="3">
        <v>24.96</v>
      </c>
      <c r="H1583" s="3">
        <v>0</v>
      </c>
      <c r="I1583" t="s">
        <v>24</v>
      </c>
      <c r="J1583" t="s">
        <v>28</v>
      </c>
      <c r="K1583" s="3">
        <f>IF(TablaDatosEmpresa[[#This Row],[Tipo_Movimiento]] = "Venta", -TablaDatosEmpresa[[#This Row],[Cantidad]] * TablaDatosEmpresa[[#This Row],[Precio_Venta_Unitario]], 0)</f>
        <v>0</v>
      </c>
      <c r="L1583" s="3">
        <f>AVERAGEIF(TablaDatosEmpresa[Nombre_Producto],TablaDatosEmpresa[[#This Row],[Nombre_Producto]],TablaDatosEmpresa[Costo_Unitario])</f>
        <v>10.520482758620702</v>
      </c>
      <c r="M1583" s="3">
        <f>IF(TablaDatosEmpresa[[#This Row],[Tipo_Movimiento]] = "Venta", -TablaDatosEmpresa[[#This Row],[Cantidad]] * TablaDatosEmpresa[[#This Row],[CosteAdquisicionPromedio]], 0)</f>
        <v>0</v>
      </c>
      <c r="N1583" s="3">
        <f>TablaDatosEmpresa[[#This Row],[Ingresos]]-TablaDatosEmpresa[[#This Row],[Coste_Vemta]]</f>
        <v>0</v>
      </c>
    </row>
    <row r="1584" spans="1:14" x14ac:dyDescent="0.3">
      <c r="A1584">
        <v>1584</v>
      </c>
      <c r="B1584" s="1">
        <v>44794</v>
      </c>
      <c r="C1584" t="s">
        <v>24</v>
      </c>
      <c r="D1584" t="s">
        <v>11</v>
      </c>
      <c r="E1584" t="s">
        <v>12</v>
      </c>
      <c r="F1584">
        <v>103</v>
      </c>
      <c r="G1584" s="3">
        <v>66.37</v>
      </c>
      <c r="H1584" s="3">
        <v>0</v>
      </c>
      <c r="I1584" t="s">
        <v>24</v>
      </c>
      <c r="J1584" t="s">
        <v>28</v>
      </c>
      <c r="K1584" s="3">
        <f>IF(TablaDatosEmpresa[[#This Row],[Tipo_Movimiento]] = "Venta", -TablaDatosEmpresa[[#This Row],[Cantidad]] * TablaDatosEmpresa[[#This Row],[Precio_Venta_Unitario]], 0)</f>
        <v>0</v>
      </c>
      <c r="L1584" s="3">
        <f>AVERAGEIF(TablaDatosEmpresa[Nombre_Producto],TablaDatosEmpresa[[#This Row],[Nombre_Producto]],TablaDatosEmpresa[Costo_Unitario])</f>
        <v>28.701865793780652</v>
      </c>
      <c r="M1584" s="3">
        <f>IF(TablaDatosEmpresa[[#This Row],[Tipo_Movimiento]] = "Venta", -TablaDatosEmpresa[[#This Row],[Cantidad]] * TablaDatosEmpresa[[#This Row],[CosteAdquisicionPromedio]], 0)</f>
        <v>0</v>
      </c>
      <c r="N1584" s="3">
        <f>TablaDatosEmpresa[[#This Row],[Ingresos]]-TablaDatosEmpresa[[#This Row],[Coste_Vemta]]</f>
        <v>0</v>
      </c>
    </row>
    <row r="1585" spans="1:14" x14ac:dyDescent="0.3">
      <c r="A1585">
        <v>1585</v>
      </c>
      <c r="B1585" s="1">
        <v>44794</v>
      </c>
      <c r="C1585" t="s">
        <v>16</v>
      </c>
      <c r="D1585" t="s">
        <v>27</v>
      </c>
      <c r="E1585" t="s">
        <v>44</v>
      </c>
      <c r="F1585">
        <v>45</v>
      </c>
      <c r="G1585" s="3">
        <v>246.24</v>
      </c>
      <c r="H1585" s="3">
        <v>0</v>
      </c>
      <c r="I1585" t="s">
        <v>46</v>
      </c>
      <c r="J1585" t="s">
        <v>18</v>
      </c>
      <c r="K1585" s="3">
        <f>IF(TablaDatosEmpresa[[#This Row],[Tipo_Movimiento]] = "Venta", -TablaDatosEmpresa[[#This Row],[Cantidad]] * TablaDatosEmpresa[[#This Row],[Precio_Venta_Unitario]], 0)</f>
        <v>0</v>
      </c>
      <c r="L1585" s="3">
        <f>AVERAGEIF(TablaDatosEmpresa[Nombre_Producto],TablaDatosEmpresa[[#This Row],[Nombre_Producto]],TablaDatosEmpresa[Costo_Unitario])</f>
        <v>111.99406451612904</v>
      </c>
      <c r="M1585" s="3">
        <f>IF(TablaDatosEmpresa[[#This Row],[Tipo_Movimiento]] = "Venta", -TablaDatosEmpresa[[#This Row],[Cantidad]] * TablaDatosEmpresa[[#This Row],[CosteAdquisicionPromedio]], 0)</f>
        <v>0</v>
      </c>
      <c r="N1585" s="3">
        <f>TablaDatosEmpresa[[#This Row],[Ingresos]]-TablaDatosEmpresa[[#This Row],[Coste_Vemta]]</f>
        <v>0</v>
      </c>
    </row>
    <row r="1586" spans="1:14" x14ac:dyDescent="0.3">
      <c r="A1586">
        <v>1586</v>
      </c>
      <c r="B1586" s="1">
        <v>44794</v>
      </c>
      <c r="C1586" t="s">
        <v>10</v>
      </c>
      <c r="D1586" t="s">
        <v>32</v>
      </c>
      <c r="E1586" t="s">
        <v>33</v>
      </c>
      <c r="F1586">
        <v>-45</v>
      </c>
      <c r="G1586" s="3">
        <v>0</v>
      </c>
      <c r="H1586" s="3">
        <v>218.49</v>
      </c>
      <c r="I1586" t="s">
        <v>10</v>
      </c>
      <c r="J1586" t="s">
        <v>15</v>
      </c>
      <c r="K1586" s="3">
        <f>IF(TablaDatosEmpresa[[#This Row],[Tipo_Movimiento]] = "Venta", -TablaDatosEmpresa[[#This Row],[Cantidad]] * TablaDatosEmpresa[[#This Row],[Precio_Venta_Unitario]], 0)</f>
        <v>9832.0500000000011</v>
      </c>
      <c r="L1586" s="3">
        <f>AVERAGEIF(TablaDatosEmpresa[Nombre_Producto],TablaDatosEmpresa[[#This Row],[Nombre_Producto]],TablaDatosEmpresa[Costo_Unitario])</f>
        <v>54.214840425531932</v>
      </c>
      <c r="M1586" s="3">
        <f>IF(TablaDatosEmpresa[[#This Row],[Tipo_Movimiento]] = "Venta", -TablaDatosEmpresa[[#This Row],[Cantidad]] * TablaDatosEmpresa[[#This Row],[CosteAdquisicionPromedio]], 0)</f>
        <v>2439.6678191489368</v>
      </c>
      <c r="N1586" s="3">
        <f>TablaDatosEmpresa[[#This Row],[Ingresos]]-TablaDatosEmpresa[[#This Row],[Coste_Vemta]]</f>
        <v>7392.3821808510638</v>
      </c>
    </row>
    <row r="1587" spans="1:14" x14ac:dyDescent="0.3">
      <c r="A1587">
        <v>1587</v>
      </c>
      <c r="B1587" s="1">
        <v>44794</v>
      </c>
      <c r="C1587" t="s">
        <v>10</v>
      </c>
      <c r="D1587" t="s">
        <v>32</v>
      </c>
      <c r="E1587" t="s">
        <v>33</v>
      </c>
      <c r="F1587">
        <v>-12</v>
      </c>
      <c r="G1587" s="3">
        <v>0</v>
      </c>
      <c r="H1587" s="3">
        <v>221.18</v>
      </c>
      <c r="I1587" t="s">
        <v>10</v>
      </c>
      <c r="J1587" t="s">
        <v>23</v>
      </c>
      <c r="K1587" s="3">
        <f>IF(TablaDatosEmpresa[[#This Row],[Tipo_Movimiento]] = "Venta", -TablaDatosEmpresa[[#This Row],[Cantidad]] * TablaDatosEmpresa[[#This Row],[Precio_Venta_Unitario]], 0)</f>
        <v>2654.16</v>
      </c>
      <c r="L1587" s="3">
        <f>AVERAGEIF(TablaDatosEmpresa[Nombre_Producto],TablaDatosEmpresa[[#This Row],[Nombre_Producto]],TablaDatosEmpresa[Costo_Unitario])</f>
        <v>54.214840425531932</v>
      </c>
      <c r="M1587" s="3">
        <f>IF(TablaDatosEmpresa[[#This Row],[Tipo_Movimiento]] = "Venta", -TablaDatosEmpresa[[#This Row],[Cantidad]] * TablaDatosEmpresa[[#This Row],[CosteAdquisicionPromedio]], 0)</f>
        <v>650.57808510638324</v>
      </c>
      <c r="N1587" s="3">
        <f>TablaDatosEmpresa[[#This Row],[Ingresos]]-TablaDatosEmpresa[[#This Row],[Coste_Vemta]]</f>
        <v>2003.5819148936166</v>
      </c>
    </row>
    <row r="1588" spans="1:14" x14ac:dyDescent="0.3">
      <c r="A1588">
        <v>1588</v>
      </c>
      <c r="B1588" s="1">
        <v>44795</v>
      </c>
      <c r="C1588" t="s">
        <v>10</v>
      </c>
      <c r="D1588" t="s">
        <v>17</v>
      </c>
      <c r="E1588" t="s">
        <v>42</v>
      </c>
      <c r="F1588">
        <v>-21</v>
      </c>
      <c r="G1588" s="3">
        <v>0</v>
      </c>
      <c r="H1588" s="3">
        <v>895.4</v>
      </c>
      <c r="I1588" t="s">
        <v>10</v>
      </c>
      <c r="J1588" t="s">
        <v>23</v>
      </c>
      <c r="K1588" s="3">
        <f>IF(TablaDatosEmpresa[[#This Row],[Tipo_Movimiento]] = "Venta", -TablaDatosEmpresa[[#This Row],[Cantidad]] * TablaDatosEmpresa[[#This Row],[Precio_Venta_Unitario]], 0)</f>
        <v>18803.399999999998</v>
      </c>
      <c r="L1588" s="3">
        <f>AVERAGEIF(TablaDatosEmpresa[Nombre_Producto],TablaDatosEmpresa[[#This Row],[Nombre_Producto]],TablaDatosEmpresa[Costo_Unitario])</f>
        <v>206.67616747181975</v>
      </c>
      <c r="M1588" s="3">
        <f>IF(TablaDatosEmpresa[[#This Row],[Tipo_Movimiento]] = "Venta", -TablaDatosEmpresa[[#This Row],[Cantidad]] * TablaDatosEmpresa[[#This Row],[CosteAdquisicionPromedio]], 0)</f>
        <v>4340.1995169082147</v>
      </c>
      <c r="N1588" s="3">
        <f>TablaDatosEmpresa[[#This Row],[Ingresos]]-TablaDatosEmpresa[[#This Row],[Coste_Vemta]]</f>
        <v>14463.200483091783</v>
      </c>
    </row>
    <row r="1589" spans="1:14" x14ac:dyDescent="0.3">
      <c r="A1589">
        <v>1589</v>
      </c>
      <c r="B1589" s="1">
        <v>44795</v>
      </c>
      <c r="C1589" t="s">
        <v>10</v>
      </c>
      <c r="D1589" t="s">
        <v>32</v>
      </c>
      <c r="E1589" t="s">
        <v>33</v>
      </c>
      <c r="F1589">
        <v>-46</v>
      </c>
      <c r="G1589" s="3">
        <v>0</v>
      </c>
      <c r="H1589" s="3">
        <v>218.16</v>
      </c>
      <c r="I1589" t="s">
        <v>10</v>
      </c>
      <c r="J1589" t="s">
        <v>35</v>
      </c>
      <c r="K1589" s="3">
        <f>IF(TablaDatosEmpresa[[#This Row],[Tipo_Movimiento]] = "Venta", -TablaDatosEmpresa[[#This Row],[Cantidad]] * TablaDatosEmpresa[[#This Row],[Precio_Venta_Unitario]], 0)</f>
        <v>10035.36</v>
      </c>
      <c r="L1589" s="3">
        <f>AVERAGEIF(TablaDatosEmpresa[Nombre_Producto],TablaDatosEmpresa[[#This Row],[Nombre_Producto]],TablaDatosEmpresa[Costo_Unitario])</f>
        <v>54.214840425531932</v>
      </c>
      <c r="M1589" s="3">
        <f>IF(TablaDatosEmpresa[[#This Row],[Tipo_Movimiento]] = "Venta", -TablaDatosEmpresa[[#This Row],[Cantidad]] * TablaDatosEmpresa[[#This Row],[CosteAdquisicionPromedio]], 0)</f>
        <v>2493.882659574469</v>
      </c>
      <c r="N1589" s="3">
        <f>TablaDatosEmpresa[[#This Row],[Ingresos]]-TablaDatosEmpresa[[#This Row],[Coste_Vemta]]</f>
        <v>7541.477340425532</v>
      </c>
    </row>
    <row r="1590" spans="1:14" x14ac:dyDescent="0.3">
      <c r="A1590">
        <v>1590</v>
      </c>
      <c r="B1590" s="1">
        <v>44795</v>
      </c>
      <c r="C1590" t="s">
        <v>10</v>
      </c>
      <c r="D1590" t="s">
        <v>29</v>
      </c>
      <c r="E1590" t="s">
        <v>30</v>
      </c>
      <c r="F1590">
        <v>-29</v>
      </c>
      <c r="G1590" s="3">
        <v>0</v>
      </c>
      <c r="H1590" s="3">
        <v>80.239999999999995</v>
      </c>
      <c r="I1590" t="s">
        <v>10</v>
      </c>
      <c r="J1590" t="s">
        <v>35</v>
      </c>
      <c r="K1590" s="3">
        <f>IF(TablaDatosEmpresa[[#This Row],[Tipo_Movimiento]] = "Venta", -TablaDatosEmpresa[[#This Row],[Cantidad]] * TablaDatosEmpresa[[#This Row],[Precio_Venta_Unitario]], 0)</f>
        <v>2326.96</v>
      </c>
      <c r="L1590" s="3">
        <f>AVERAGEIF(TablaDatosEmpresa[Nombre_Producto],TablaDatosEmpresa[[#This Row],[Nombre_Producto]],TablaDatosEmpresa[Costo_Unitario])</f>
        <v>15.49574137931034</v>
      </c>
      <c r="M1590" s="3">
        <f>IF(TablaDatosEmpresa[[#This Row],[Tipo_Movimiento]] = "Venta", -TablaDatosEmpresa[[#This Row],[Cantidad]] * TablaDatosEmpresa[[#This Row],[CosteAdquisicionPromedio]], 0)</f>
        <v>449.37649999999985</v>
      </c>
      <c r="N1590" s="3">
        <f>TablaDatosEmpresa[[#This Row],[Ingresos]]-TablaDatosEmpresa[[#This Row],[Coste_Vemta]]</f>
        <v>1877.5835000000002</v>
      </c>
    </row>
    <row r="1591" spans="1:14" x14ac:dyDescent="0.3">
      <c r="A1591">
        <v>1591</v>
      </c>
      <c r="B1591" s="1">
        <v>44795</v>
      </c>
      <c r="C1591" t="s">
        <v>10</v>
      </c>
      <c r="D1591" t="s">
        <v>29</v>
      </c>
      <c r="E1591" t="s">
        <v>30</v>
      </c>
      <c r="F1591">
        <v>-44</v>
      </c>
      <c r="G1591" s="3">
        <v>0</v>
      </c>
      <c r="H1591" s="3">
        <v>79.34</v>
      </c>
      <c r="I1591" t="s">
        <v>10</v>
      </c>
      <c r="J1591" t="s">
        <v>35</v>
      </c>
      <c r="K1591" s="3">
        <f>IF(TablaDatosEmpresa[[#This Row],[Tipo_Movimiento]] = "Venta", -TablaDatosEmpresa[[#This Row],[Cantidad]] * TablaDatosEmpresa[[#This Row],[Precio_Venta_Unitario]], 0)</f>
        <v>3490.96</v>
      </c>
      <c r="L1591" s="3">
        <f>AVERAGEIF(TablaDatosEmpresa[Nombre_Producto],TablaDatosEmpresa[[#This Row],[Nombre_Producto]],TablaDatosEmpresa[Costo_Unitario])</f>
        <v>15.49574137931034</v>
      </c>
      <c r="M1591" s="3">
        <f>IF(TablaDatosEmpresa[[#This Row],[Tipo_Movimiento]] = "Venta", -TablaDatosEmpresa[[#This Row],[Cantidad]] * TablaDatosEmpresa[[#This Row],[CosteAdquisicionPromedio]], 0)</f>
        <v>681.81262068965498</v>
      </c>
      <c r="N1591" s="3">
        <f>TablaDatosEmpresa[[#This Row],[Ingresos]]-TablaDatosEmpresa[[#This Row],[Coste_Vemta]]</f>
        <v>2809.1473793103451</v>
      </c>
    </row>
    <row r="1592" spans="1:14" x14ac:dyDescent="0.3">
      <c r="A1592">
        <v>1592</v>
      </c>
      <c r="B1592" s="1">
        <v>44795</v>
      </c>
      <c r="C1592" t="s">
        <v>10</v>
      </c>
      <c r="D1592" t="s">
        <v>11</v>
      </c>
      <c r="E1592" t="s">
        <v>12</v>
      </c>
      <c r="F1592">
        <v>-23</v>
      </c>
      <c r="G1592" s="3">
        <v>0</v>
      </c>
      <c r="H1592" s="3">
        <v>129.6</v>
      </c>
      <c r="I1592" t="s">
        <v>10</v>
      </c>
      <c r="J1592" t="s">
        <v>35</v>
      </c>
      <c r="K1592" s="3">
        <f>IF(TablaDatosEmpresa[[#This Row],[Tipo_Movimiento]] = "Venta", -TablaDatosEmpresa[[#This Row],[Cantidad]] * TablaDatosEmpresa[[#This Row],[Precio_Venta_Unitario]], 0)</f>
        <v>2980.7999999999997</v>
      </c>
      <c r="L1592" s="3">
        <f>AVERAGEIF(TablaDatosEmpresa[Nombre_Producto],TablaDatosEmpresa[[#This Row],[Nombre_Producto]],TablaDatosEmpresa[Costo_Unitario])</f>
        <v>28.701865793780652</v>
      </c>
      <c r="M1592" s="3">
        <f>IF(TablaDatosEmpresa[[#This Row],[Tipo_Movimiento]] = "Venta", -TablaDatosEmpresa[[#This Row],[Cantidad]] * TablaDatosEmpresa[[#This Row],[CosteAdquisicionPromedio]], 0)</f>
        <v>660.14291325695501</v>
      </c>
      <c r="N1592" s="3">
        <f>TablaDatosEmpresa[[#This Row],[Ingresos]]-TablaDatosEmpresa[[#This Row],[Coste_Vemta]]</f>
        <v>2320.6570867430446</v>
      </c>
    </row>
    <row r="1593" spans="1:14" x14ac:dyDescent="0.3">
      <c r="A1593">
        <v>1593</v>
      </c>
      <c r="B1593" s="1">
        <v>44795</v>
      </c>
      <c r="C1593" t="s">
        <v>10</v>
      </c>
      <c r="D1593" t="s">
        <v>14</v>
      </c>
      <c r="E1593" t="s">
        <v>41</v>
      </c>
      <c r="F1593">
        <v>-20</v>
      </c>
      <c r="G1593" s="3">
        <v>0</v>
      </c>
      <c r="H1593" s="3">
        <v>161.26</v>
      </c>
      <c r="I1593" t="s">
        <v>10</v>
      </c>
      <c r="J1593" t="s">
        <v>31</v>
      </c>
      <c r="K1593" s="3">
        <f>IF(TablaDatosEmpresa[[#This Row],[Tipo_Movimiento]] = "Venta", -TablaDatosEmpresa[[#This Row],[Cantidad]] * TablaDatosEmpresa[[#This Row],[Precio_Venta_Unitario]], 0)</f>
        <v>3225.2</v>
      </c>
      <c r="L1593" s="3">
        <f>AVERAGEIF(TablaDatosEmpresa[Nombre_Producto],TablaDatosEmpresa[[#This Row],[Nombre_Producto]],TablaDatosEmpresa[Costo_Unitario])</f>
        <v>38.917210440456756</v>
      </c>
      <c r="M1593" s="3">
        <f>IF(TablaDatosEmpresa[[#This Row],[Tipo_Movimiento]] = "Venta", -TablaDatosEmpresa[[#This Row],[Cantidad]] * TablaDatosEmpresa[[#This Row],[CosteAdquisicionPromedio]], 0)</f>
        <v>778.34420880913513</v>
      </c>
      <c r="N1593" s="3">
        <f>TablaDatosEmpresa[[#This Row],[Ingresos]]-TablaDatosEmpresa[[#This Row],[Coste_Vemta]]</f>
        <v>2446.8557911908647</v>
      </c>
    </row>
    <row r="1594" spans="1:14" x14ac:dyDescent="0.3">
      <c r="A1594">
        <v>1594</v>
      </c>
      <c r="B1594" s="1">
        <v>44795</v>
      </c>
      <c r="C1594" t="s">
        <v>24</v>
      </c>
      <c r="D1594" t="s">
        <v>29</v>
      </c>
      <c r="E1594" t="s">
        <v>30</v>
      </c>
      <c r="F1594">
        <v>232</v>
      </c>
      <c r="G1594" s="3">
        <v>35.159999999999997</v>
      </c>
      <c r="H1594" s="3">
        <v>0</v>
      </c>
      <c r="I1594" t="s">
        <v>24</v>
      </c>
      <c r="J1594" t="s">
        <v>36</v>
      </c>
      <c r="K1594" s="3">
        <f>IF(TablaDatosEmpresa[[#This Row],[Tipo_Movimiento]] = "Venta", -TablaDatosEmpresa[[#This Row],[Cantidad]] * TablaDatosEmpresa[[#This Row],[Precio_Venta_Unitario]], 0)</f>
        <v>0</v>
      </c>
      <c r="L1594" s="3">
        <f>AVERAGEIF(TablaDatosEmpresa[Nombre_Producto],TablaDatosEmpresa[[#This Row],[Nombre_Producto]],TablaDatosEmpresa[Costo_Unitario])</f>
        <v>15.49574137931034</v>
      </c>
      <c r="M1594" s="3">
        <f>IF(TablaDatosEmpresa[[#This Row],[Tipo_Movimiento]] = "Venta", -TablaDatosEmpresa[[#This Row],[Cantidad]] * TablaDatosEmpresa[[#This Row],[CosteAdquisicionPromedio]], 0)</f>
        <v>0</v>
      </c>
      <c r="N1594" s="3">
        <f>TablaDatosEmpresa[[#This Row],[Ingresos]]-TablaDatosEmpresa[[#This Row],[Coste_Vemta]]</f>
        <v>0</v>
      </c>
    </row>
    <row r="1595" spans="1:14" x14ac:dyDescent="0.3">
      <c r="A1595">
        <v>1595</v>
      </c>
      <c r="B1595" s="1">
        <v>44796</v>
      </c>
      <c r="C1595" t="s">
        <v>10</v>
      </c>
      <c r="D1595" t="s">
        <v>32</v>
      </c>
      <c r="E1595" t="s">
        <v>33</v>
      </c>
      <c r="F1595">
        <v>-30</v>
      </c>
      <c r="G1595" s="3">
        <v>0</v>
      </c>
      <c r="H1595" s="3">
        <v>220.8</v>
      </c>
      <c r="I1595" t="s">
        <v>10</v>
      </c>
      <c r="J1595" t="s">
        <v>13</v>
      </c>
      <c r="K1595" s="3">
        <f>IF(TablaDatosEmpresa[[#This Row],[Tipo_Movimiento]] = "Venta", -TablaDatosEmpresa[[#This Row],[Cantidad]] * TablaDatosEmpresa[[#This Row],[Precio_Venta_Unitario]], 0)</f>
        <v>6624</v>
      </c>
      <c r="L1595" s="3">
        <f>AVERAGEIF(TablaDatosEmpresa[Nombre_Producto],TablaDatosEmpresa[[#This Row],[Nombre_Producto]],TablaDatosEmpresa[Costo_Unitario])</f>
        <v>54.214840425531932</v>
      </c>
      <c r="M1595" s="3">
        <f>IF(TablaDatosEmpresa[[#This Row],[Tipo_Movimiento]] = "Venta", -TablaDatosEmpresa[[#This Row],[Cantidad]] * TablaDatosEmpresa[[#This Row],[CosteAdquisicionPromedio]], 0)</f>
        <v>1626.4452127659579</v>
      </c>
      <c r="N1595" s="3">
        <f>TablaDatosEmpresa[[#This Row],[Ingresos]]-TablaDatosEmpresa[[#This Row],[Coste_Vemta]]</f>
        <v>4997.5547872340421</v>
      </c>
    </row>
    <row r="1596" spans="1:14" x14ac:dyDescent="0.3">
      <c r="A1596">
        <v>1596</v>
      </c>
      <c r="B1596" s="1">
        <v>44796</v>
      </c>
      <c r="C1596" t="s">
        <v>10</v>
      </c>
      <c r="D1596" t="s">
        <v>17</v>
      </c>
      <c r="E1596" t="s">
        <v>42</v>
      </c>
      <c r="F1596">
        <v>-18</v>
      </c>
      <c r="G1596" s="3">
        <v>0</v>
      </c>
      <c r="H1596" s="3">
        <v>898.44</v>
      </c>
      <c r="I1596" t="s">
        <v>10</v>
      </c>
      <c r="J1596" t="s">
        <v>35</v>
      </c>
      <c r="K1596" s="3">
        <f>IF(TablaDatosEmpresa[[#This Row],[Tipo_Movimiento]] = "Venta", -TablaDatosEmpresa[[#This Row],[Cantidad]] * TablaDatosEmpresa[[#This Row],[Precio_Venta_Unitario]], 0)</f>
        <v>16171.920000000002</v>
      </c>
      <c r="L1596" s="3">
        <f>AVERAGEIF(TablaDatosEmpresa[Nombre_Producto],TablaDatosEmpresa[[#This Row],[Nombre_Producto]],TablaDatosEmpresa[Costo_Unitario])</f>
        <v>206.67616747181975</v>
      </c>
      <c r="M1596" s="3">
        <f>IF(TablaDatosEmpresa[[#This Row],[Tipo_Movimiento]] = "Venta", -TablaDatosEmpresa[[#This Row],[Cantidad]] * TablaDatosEmpresa[[#This Row],[CosteAdquisicionPromedio]], 0)</f>
        <v>3720.1710144927556</v>
      </c>
      <c r="N1596" s="3">
        <f>TablaDatosEmpresa[[#This Row],[Ingresos]]-TablaDatosEmpresa[[#This Row],[Coste_Vemta]]</f>
        <v>12451.748985507245</v>
      </c>
    </row>
    <row r="1597" spans="1:14" x14ac:dyDescent="0.3">
      <c r="A1597">
        <v>1597</v>
      </c>
      <c r="B1597" s="1">
        <v>44796</v>
      </c>
      <c r="C1597" t="s">
        <v>10</v>
      </c>
      <c r="D1597" t="s">
        <v>11</v>
      </c>
      <c r="E1597" t="s">
        <v>12</v>
      </c>
      <c r="F1597">
        <v>-16</v>
      </c>
      <c r="G1597" s="3">
        <v>0</v>
      </c>
      <c r="H1597" s="3">
        <v>130.56</v>
      </c>
      <c r="I1597" t="s">
        <v>10</v>
      </c>
      <c r="J1597" t="s">
        <v>23</v>
      </c>
      <c r="K1597" s="3">
        <f>IF(TablaDatosEmpresa[[#This Row],[Tipo_Movimiento]] = "Venta", -TablaDatosEmpresa[[#This Row],[Cantidad]] * TablaDatosEmpresa[[#This Row],[Precio_Venta_Unitario]], 0)</f>
        <v>2088.96</v>
      </c>
      <c r="L1597" s="3">
        <f>AVERAGEIF(TablaDatosEmpresa[Nombre_Producto],TablaDatosEmpresa[[#This Row],[Nombre_Producto]],TablaDatosEmpresa[Costo_Unitario])</f>
        <v>28.701865793780652</v>
      </c>
      <c r="M1597" s="3">
        <f>IF(TablaDatosEmpresa[[#This Row],[Tipo_Movimiento]] = "Venta", -TablaDatosEmpresa[[#This Row],[Cantidad]] * TablaDatosEmpresa[[#This Row],[CosteAdquisicionPromedio]], 0)</f>
        <v>459.22985270049043</v>
      </c>
      <c r="N1597" s="3">
        <f>TablaDatosEmpresa[[#This Row],[Ingresos]]-TablaDatosEmpresa[[#This Row],[Coste_Vemta]]</f>
        <v>1629.7301472995096</v>
      </c>
    </row>
    <row r="1598" spans="1:14" x14ac:dyDescent="0.3">
      <c r="A1598">
        <v>1598</v>
      </c>
      <c r="B1598" s="1">
        <v>44796</v>
      </c>
      <c r="C1598" t="s">
        <v>10</v>
      </c>
      <c r="D1598" t="s">
        <v>25</v>
      </c>
      <c r="E1598" t="s">
        <v>43</v>
      </c>
      <c r="F1598">
        <v>-28</v>
      </c>
      <c r="G1598" s="3">
        <v>0</v>
      </c>
      <c r="H1598" s="3">
        <v>95.91</v>
      </c>
      <c r="I1598" t="s">
        <v>10</v>
      </c>
      <c r="J1598" t="s">
        <v>35</v>
      </c>
      <c r="K1598" s="3">
        <f>IF(TablaDatosEmpresa[[#This Row],[Tipo_Movimiento]] = "Venta", -TablaDatosEmpresa[[#This Row],[Cantidad]] * TablaDatosEmpresa[[#This Row],[Precio_Venta_Unitario]], 0)</f>
        <v>2685.48</v>
      </c>
      <c r="L1598" s="3">
        <f>AVERAGEIF(TablaDatosEmpresa[Nombre_Producto],TablaDatosEmpresa[[#This Row],[Nombre_Producto]],TablaDatosEmpresa[Costo_Unitario])</f>
        <v>18.458651685393257</v>
      </c>
      <c r="M1598" s="3">
        <f>IF(TablaDatosEmpresa[[#This Row],[Tipo_Movimiento]] = "Venta", -TablaDatosEmpresa[[#This Row],[Cantidad]] * TablaDatosEmpresa[[#This Row],[CosteAdquisicionPromedio]], 0)</f>
        <v>516.84224719101121</v>
      </c>
      <c r="N1598" s="3">
        <f>TablaDatosEmpresa[[#This Row],[Ingresos]]-TablaDatosEmpresa[[#This Row],[Coste_Vemta]]</f>
        <v>2168.6377528089888</v>
      </c>
    </row>
    <row r="1599" spans="1:14" x14ac:dyDescent="0.3">
      <c r="A1599">
        <v>1599</v>
      </c>
      <c r="B1599" s="1">
        <v>44796</v>
      </c>
      <c r="C1599" t="s">
        <v>10</v>
      </c>
      <c r="D1599" t="s">
        <v>27</v>
      </c>
      <c r="E1599" t="s">
        <v>44</v>
      </c>
      <c r="F1599">
        <v>-25</v>
      </c>
      <c r="G1599" s="3">
        <v>0</v>
      </c>
      <c r="H1599" s="3">
        <v>496.31</v>
      </c>
      <c r="I1599" t="s">
        <v>10</v>
      </c>
      <c r="J1599" t="s">
        <v>23</v>
      </c>
      <c r="K1599" s="3">
        <f>IF(TablaDatosEmpresa[[#This Row],[Tipo_Movimiento]] = "Venta", -TablaDatosEmpresa[[#This Row],[Cantidad]] * TablaDatosEmpresa[[#This Row],[Precio_Venta_Unitario]], 0)</f>
        <v>12407.75</v>
      </c>
      <c r="L1599" s="3">
        <f>AVERAGEIF(TablaDatosEmpresa[Nombre_Producto],TablaDatosEmpresa[[#This Row],[Nombre_Producto]],TablaDatosEmpresa[Costo_Unitario])</f>
        <v>111.99406451612904</v>
      </c>
      <c r="M1599" s="3">
        <f>IF(TablaDatosEmpresa[[#This Row],[Tipo_Movimiento]] = "Venta", -TablaDatosEmpresa[[#This Row],[Cantidad]] * TablaDatosEmpresa[[#This Row],[CosteAdquisicionPromedio]], 0)</f>
        <v>2799.8516129032259</v>
      </c>
      <c r="N1599" s="3">
        <f>TablaDatosEmpresa[[#This Row],[Ingresos]]-TablaDatosEmpresa[[#This Row],[Coste_Vemta]]</f>
        <v>9607.898387096775</v>
      </c>
    </row>
    <row r="1600" spans="1:14" x14ac:dyDescent="0.3">
      <c r="A1600">
        <v>1600</v>
      </c>
      <c r="B1600" s="1">
        <v>44796</v>
      </c>
      <c r="C1600" t="s">
        <v>10</v>
      </c>
      <c r="D1600" t="s">
        <v>29</v>
      </c>
      <c r="E1600" t="s">
        <v>30</v>
      </c>
      <c r="F1600">
        <v>-16</v>
      </c>
      <c r="G1600" s="3">
        <v>0</v>
      </c>
      <c r="H1600" s="3">
        <v>80.209999999999994</v>
      </c>
      <c r="I1600" t="s">
        <v>10</v>
      </c>
      <c r="J1600" t="s">
        <v>15</v>
      </c>
      <c r="K1600" s="3">
        <f>IF(TablaDatosEmpresa[[#This Row],[Tipo_Movimiento]] = "Venta", -TablaDatosEmpresa[[#This Row],[Cantidad]] * TablaDatosEmpresa[[#This Row],[Precio_Venta_Unitario]], 0)</f>
        <v>1283.3599999999999</v>
      </c>
      <c r="L1600" s="3">
        <f>AVERAGEIF(TablaDatosEmpresa[Nombre_Producto],TablaDatosEmpresa[[#This Row],[Nombre_Producto]],TablaDatosEmpresa[Costo_Unitario])</f>
        <v>15.49574137931034</v>
      </c>
      <c r="M1600" s="3">
        <f>IF(TablaDatosEmpresa[[#This Row],[Tipo_Movimiento]] = "Venta", -TablaDatosEmpresa[[#This Row],[Cantidad]] * TablaDatosEmpresa[[#This Row],[CosteAdquisicionPromedio]], 0)</f>
        <v>247.93186206896544</v>
      </c>
      <c r="N1600" s="3">
        <f>TablaDatosEmpresa[[#This Row],[Ingresos]]-TablaDatosEmpresa[[#This Row],[Coste_Vemta]]</f>
        <v>1035.4281379310344</v>
      </c>
    </row>
    <row r="1601" spans="1:14" x14ac:dyDescent="0.3">
      <c r="A1601">
        <v>1601</v>
      </c>
      <c r="B1601" s="1">
        <v>44796</v>
      </c>
      <c r="C1601" t="s">
        <v>24</v>
      </c>
      <c r="D1601" t="s">
        <v>11</v>
      </c>
      <c r="E1601" t="s">
        <v>12</v>
      </c>
      <c r="F1601">
        <v>289</v>
      </c>
      <c r="G1601" s="3">
        <v>64.400000000000006</v>
      </c>
      <c r="H1601" s="3">
        <v>0</v>
      </c>
      <c r="I1601" t="s">
        <v>24</v>
      </c>
      <c r="J1601" t="s">
        <v>26</v>
      </c>
      <c r="K1601" s="3">
        <f>IF(TablaDatosEmpresa[[#This Row],[Tipo_Movimiento]] = "Venta", -TablaDatosEmpresa[[#This Row],[Cantidad]] * TablaDatosEmpresa[[#This Row],[Precio_Venta_Unitario]], 0)</f>
        <v>0</v>
      </c>
      <c r="L1601" s="3">
        <f>AVERAGEIF(TablaDatosEmpresa[Nombre_Producto],TablaDatosEmpresa[[#This Row],[Nombre_Producto]],TablaDatosEmpresa[Costo_Unitario])</f>
        <v>28.701865793780652</v>
      </c>
      <c r="M1601" s="3">
        <f>IF(TablaDatosEmpresa[[#This Row],[Tipo_Movimiento]] = "Venta", -TablaDatosEmpresa[[#This Row],[Cantidad]] * TablaDatosEmpresa[[#This Row],[CosteAdquisicionPromedio]], 0)</f>
        <v>0</v>
      </c>
      <c r="N1601" s="3">
        <f>TablaDatosEmpresa[[#This Row],[Ingresos]]-TablaDatosEmpresa[[#This Row],[Coste_Vemta]]</f>
        <v>0</v>
      </c>
    </row>
    <row r="1602" spans="1:14" x14ac:dyDescent="0.3">
      <c r="A1602">
        <v>1602</v>
      </c>
      <c r="B1602" s="1">
        <v>44797</v>
      </c>
      <c r="C1602" t="s">
        <v>10</v>
      </c>
      <c r="D1602" t="s">
        <v>17</v>
      </c>
      <c r="E1602" t="s">
        <v>42</v>
      </c>
      <c r="F1602">
        <v>-47</v>
      </c>
      <c r="G1602" s="3">
        <v>0</v>
      </c>
      <c r="H1602" s="3">
        <v>901.21</v>
      </c>
      <c r="I1602" t="s">
        <v>10</v>
      </c>
      <c r="J1602" t="s">
        <v>35</v>
      </c>
      <c r="K1602" s="3">
        <f>IF(TablaDatosEmpresa[[#This Row],[Tipo_Movimiento]] = "Venta", -TablaDatosEmpresa[[#This Row],[Cantidad]] * TablaDatosEmpresa[[#This Row],[Precio_Venta_Unitario]], 0)</f>
        <v>42356.87</v>
      </c>
      <c r="L1602" s="3">
        <f>AVERAGEIF(TablaDatosEmpresa[Nombre_Producto],TablaDatosEmpresa[[#This Row],[Nombre_Producto]],TablaDatosEmpresa[Costo_Unitario])</f>
        <v>206.67616747181975</v>
      </c>
      <c r="M1602" s="3">
        <f>IF(TablaDatosEmpresa[[#This Row],[Tipo_Movimiento]] = "Venta", -TablaDatosEmpresa[[#This Row],[Cantidad]] * TablaDatosEmpresa[[#This Row],[CosteAdquisicionPromedio]], 0)</f>
        <v>9713.7798711755277</v>
      </c>
      <c r="N1602" s="3">
        <f>TablaDatosEmpresa[[#This Row],[Ingresos]]-TablaDatosEmpresa[[#This Row],[Coste_Vemta]]</f>
        <v>32643.090128824475</v>
      </c>
    </row>
    <row r="1603" spans="1:14" x14ac:dyDescent="0.3">
      <c r="A1603">
        <v>1603</v>
      </c>
      <c r="B1603" s="1">
        <v>44797</v>
      </c>
      <c r="C1603" t="s">
        <v>10</v>
      </c>
      <c r="D1603" t="s">
        <v>27</v>
      </c>
      <c r="E1603" t="s">
        <v>44</v>
      </c>
      <c r="F1603">
        <v>-5</v>
      </c>
      <c r="G1603" s="3">
        <v>0</v>
      </c>
      <c r="H1603" s="3">
        <v>500.24</v>
      </c>
      <c r="I1603" t="s">
        <v>10</v>
      </c>
      <c r="J1603" t="s">
        <v>15</v>
      </c>
      <c r="K1603" s="3">
        <f>IF(TablaDatosEmpresa[[#This Row],[Tipo_Movimiento]] = "Venta", -TablaDatosEmpresa[[#This Row],[Cantidad]] * TablaDatosEmpresa[[#This Row],[Precio_Venta_Unitario]], 0)</f>
        <v>2501.1999999999998</v>
      </c>
      <c r="L1603" s="3">
        <f>AVERAGEIF(TablaDatosEmpresa[Nombre_Producto],TablaDatosEmpresa[[#This Row],[Nombre_Producto]],TablaDatosEmpresa[Costo_Unitario])</f>
        <v>111.99406451612904</v>
      </c>
      <c r="M1603" s="3">
        <f>IF(TablaDatosEmpresa[[#This Row],[Tipo_Movimiento]] = "Venta", -TablaDatosEmpresa[[#This Row],[Cantidad]] * TablaDatosEmpresa[[#This Row],[CosteAdquisicionPromedio]], 0)</f>
        <v>559.97032258064519</v>
      </c>
      <c r="N1603" s="3">
        <f>TablaDatosEmpresa[[#This Row],[Ingresos]]-TablaDatosEmpresa[[#This Row],[Coste_Vemta]]</f>
        <v>1941.2296774193546</v>
      </c>
    </row>
    <row r="1604" spans="1:14" x14ac:dyDescent="0.3">
      <c r="A1604">
        <v>1604</v>
      </c>
      <c r="B1604" s="1">
        <v>44797</v>
      </c>
      <c r="C1604" t="s">
        <v>24</v>
      </c>
      <c r="D1604" t="s">
        <v>14</v>
      </c>
      <c r="E1604" t="s">
        <v>41</v>
      </c>
      <c r="F1604">
        <v>60</v>
      </c>
      <c r="G1604" s="3">
        <v>85.16</v>
      </c>
      <c r="H1604" s="3">
        <v>0</v>
      </c>
      <c r="I1604" t="s">
        <v>24</v>
      </c>
      <c r="J1604" t="s">
        <v>26</v>
      </c>
      <c r="K1604" s="3">
        <f>IF(TablaDatosEmpresa[[#This Row],[Tipo_Movimiento]] = "Venta", -TablaDatosEmpresa[[#This Row],[Cantidad]] * TablaDatosEmpresa[[#This Row],[Precio_Venta_Unitario]], 0)</f>
        <v>0</v>
      </c>
      <c r="L1604" s="3">
        <f>AVERAGEIF(TablaDatosEmpresa[Nombre_Producto],TablaDatosEmpresa[[#This Row],[Nombre_Producto]],TablaDatosEmpresa[Costo_Unitario])</f>
        <v>38.917210440456756</v>
      </c>
      <c r="M1604" s="3">
        <f>IF(TablaDatosEmpresa[[#This Row],[Tipo_Movimiento]] = "Venta", -TablaDatosEmpresa[[#This Row],[Cantidad]] * TablaDatosEmpresa[[#This Row],[CosteAdquisicionPromedio]], 0)</f>
        <v>0</v>
      </c>
      <c r="N1604" s="3">
        <f>TablaDatosEmpresa[[#This Row],[Ingresos]]-TablaDatosEmpresa[[#This Row],[Coste_Vemta]]</f>
        <v>0</v>
      </c>
    </row>
    <row r="1605" spans="1:14" x14ac:dyDescent="0.3">
      <c r="A1605">
        <v>1605</v>
      </c>
      <c r="B1605" s="1">
        <v>44797</v>
      </c>
      <c r="C1605" t="s">
        <v>10</v>
      </c>
      <c r="D1605" t="s">
        <v>25</v>
      </c>
      <c r="E1605" t="s">
        <v>43</v>
      </c>
      <c r="F1605">
        <v>-13</v>
      </c>
      <c r="G1605" s="3">
        <v>0</v>
      </c>
      <c r="H1605" s="3">
        <v>95.85</v>
      </c>
      <c r="I1605" t="s">
        <v>10</v>
      </c>
      <c r="J1605" t="s">
        <v>23</v>
      </c>
      <c r="K1605" s="3">
        <f>IF(TablaDatosEmpresa[[#This Row],[Tipo_Movimiento]] = "Venta", -TablaDatosEmpresa[[#This Row],[Cantidad]] * TablaDatosEmpresa[[#This Row],[Precio_Venta_Unitario]], 0)</f>
        <v>1246.05</v>
      </c>
      <c r="L1605" s="3">
        <f>AVERAGEIF(TablaDatosEmpresa[Nombre_Producto],TablaDatosEmpresa[[#This Row],[Nombre_Producto]],TablaDatosEmpresa[Costo_Unitario])</f>
        <v>18.458651685393257</v>
      </c>
      <c r="M1605" s="3">
        <f>IF(TablaDatosEmpresa[[#This Row],[Tipo_Movimiento]] = "Venta", -TablaDatosEmpresa[[#This Row],[Cantidad]] * TablaDatosEmpresa[[#This Row],[CosteAdquisicionPromedio]], 0)</f>
        <v>239.96247191011233</v>
      </c>
      <c r="N1605" s="3">
        <f>TablaDatosEmpresa[[#This Row],[Ingresos]]-TablaDatosEmpresa[[#This Row],[Coste_Vemta]]</f>
        <v>1006.0875280898877</v>
      </c>
    </row>
    <row r="1606" spans="1:14" x14ac:dyDescent="0.3">
      <c r="A1606">
        <v>1606</v>
      </c>
      <c r="B1606" s="1">
        <v>44797</v>
      </c>
      <c r="C1606" t="s">
        <v>10</v>
      </c>
      <c r="D1606" t="s">
        <v>32</v>
      </c>
      <c r="E1606" t="s">
        <v>33</v>
      </c>
      <c r="F1606">
        <v>-18</v>
      </c>
      <c r="G1606" s="3">
        <v>0</v>
      </c>
      <c r="H1606" s="3">
        <v>221.14</v>
      </c>
      <c r="I1606" t="s">
        <v>10</v>
      </c>
      <c r="J1606" t="s">
        <v>35</v>
      </c>
      <c r="K1606" s="3">
        <f>IF(TablaDatosEmpresa[[#This Row],[Tipo_Movimiento]] = "Venta", -TablaDatosEmpresa[[#This Row],[Cantidad]] * TablaDatosEmpresa[[#This Row],[Precio_Venta_Unitario]], 0)</f>
        <v>3980.5199999999995</v>
      </c>
      <c r="L1606" s="3">
        <f>AVERAGEIF(TablaDatosEmpresa[Nombre_Producto],TablaDatosEmpresa[[#This Row],[Nombre_Producto]],TablaDatosEmpresa[Costo_Unitario])</f>
        <v>54.214840425531932</v>
      </c>
      <c r="M1606" s="3">
        <f>IF(TablaDatosEmpresa[[#This Row],[Tipo_Movimiento]] = "Venta", -TablaDatosEmpresa[[#This Row],[Cantidad]] * TablaDatosEmpresa[[#This Row],[CosteAdquisicionPromedio]], 0)</f>
        <v>975.86712765957475</v>
      </c>
      <c r="N1606" s="3">
        <f>TablaDatosEmpresa[[#This Row],[Ingresos]]-TablaDatosEmpresa[[#This Row],[Coste_Vemta]]</f>
        <v>3004.6528723404249</v>
      </c>
    </row>
    <row r="1607" spans="1:14" x14ac:dyDescent="0.3">
      <c r="A1607">
        <v>1607</v>
      </c>
      <c r="B1607" s="1">
        <v>44797</v>
      </c>
      <c r="C1607" t="s">
        <v>10</v>
      </c>
      <c r="D1607" t="s">
        <v>34</v>
      </c>
      <c r="E1607" t="s">
        <v>45</v>
      </c>
      <c r="F1607">
        <v>-48</v>
      </c>
      <c r="G1607" s="3">
        <v>0</v>
      </c>
      <c r="H1607" s="3">
        <v>349.77</v>
      </c>
      <c r="I1607" t="s">
        <v>10</v>
      </c>
      <c r="J1607" t="s">
        <v>23</v>
      </c>
      <c r="K1607" s="3">
        <f>IF(TablaDatosEmpresa[[#This Row],[Tipo_Movimiento]] = "Venta", -TablaDatosEmpresa[[#This Row],[Cantidad]] * TablaDatosEmpresa[[#This Row],[Precio_Venta_Unitario]], 0)</f>
        <v>16788.96</v>
      </c>
      <c r="L1607" s="3">
        <f>AVERAGEIF(TablaDatosEmpresa[Nombre_Producto],TablaDatosEmpresa[[#This Row],[Nombre_Producto]],TablaDatosEmpresa[Costo_Unitario])</f>
        <v>81.910562499999997</v>
      </c>
      <c r="M1607" s="3">
        <f>IF(TablaDatosEmpresa[[#This Row],[Tipo_Movimiento]] = "Venta", -TablaDatosEmpresa[[#This Row],[Cantidad]] * TablaDatosEmpresa[[#This Row],[CosteAdquisicionPromedio]], 0)</f>
        <v>3931.7069999999999</v>
      </c>
      <c r="N1607" s="3">
        <f>TablaDatosEmpresa[[#This Row],[Ingresos]]-TablaDatosEmpresa[[#This Row],[Coste_Vemta]]</f>
        <v>12857.252999999999</v>
      </c>
    </row>
    <row r="1608" spans="1:14" x14ac:dyDescent="0.3">
      <c r="A1608">
        <v>1608</v>
      </c>
      <c r="B1608" s="1">
        <v>44798</v>
      </c>
      <c r="C1608" t="s">
        <v>10</v>
      </c>
      <c r="D1608" t="s">
        <v>14</v>
      </c>
      <c r="E1608" t="s">
        <v>41</v>
      </c>
      <c r="F1608">
        <v>-24</v>
      </c>
      <c r="G1608" s="3">
        <v>0</v>
      </c>
      <c r="H1608" s="3">
        <v>160.72999999999999</v>
      </c>
      <c r="I1608" t="s">
        <v>10</v>
      </c>
      <c r="J1608" t="s">
        <v>31</v>
      </c>
      <c r="K1608" s="3">
        <f>IF(TablaDatosEmpresa[[#This Row],[Tipo_Movimiento]] = "Venta", -TablaDatosEmpresa[[#This Row],[Cantidad]] * TablaDatosEmpresa[[#This Row],[Precio_Venta_Unitario]], 0)</f>
        <v>3857.5199999999995</v>
      </c>
      <c r="L1608" s="3">
        <f>AVERAGEIF(TablaDatosEmpresa[Nombre_Producto],TablaDatosEmpresa[[#This Row],[Nombre_Producto]],TablaDatosEmpresa[Costo_Unitario])</f>
        <v>38.917210440456756</v>
      </c>
      <c r="M1608" s="3">
        <f>IF(TablaDatosEmpresa[[#This Row],[Tipo_Movimiento]] = "Venta", -TablaDatosEmpresa[[#This Row],[Cantidad]] * TablaDatosEmpresa[[#This Row],[CosteAdquisicionPromedio]], 0)</f>
        <v>934.01305057096215</v>
      </c>
      <c r="N1608" s="3">
        <f>TablaDatosEmpresa[[#This Row],[Ingresos]]-TablaDatosEmpresa[[#This Row],[Coste_Vemta]]</f>
        <v>2923.5069494290374</v>
      </c>
    </row>
    <row r="1609" spans="1:14" x14ac:dyDescent="0.3">
      <c r="A1609">
        <v>1609</v>
      </c>
      <c r="B1609" s="1">
        <v>44798</v>
      </c>
      <c r="C1609" t="s">
        <v>10</v>
      </c>
      <c r="D1609" t="s">
        <v>32</v>
      </c>
      <c r="E1609" t="s">
        <v>33</v>
      </c>
      <c r="F1609">
        <v>-16</v>
      </c>
      <c r="G1609" s="3">
        <v>0</v>
      </c>
      <c r="H1609" s="3">
        <v>221.97</v>
      </c>
      <c r="I1609" t="s">
        <v>10</v>
      </c>
      <c r="J1609" t="s">
        <v>15</v>
      </c>
      <c r="K1609" s="3">
        <f>IF(TablaDatosEmpresa[[#This Row],[Tipo_Movimiento]] = "Venta", -TablaDatosEmpresa[[#This Row],[Cantidad]] * TablaDatosEmpresa[[#This Row],[Precio_Venta_Unitario]], 0)</f>
        <v>3551.52</v>
      </c>
      <c r="L1609" s="3">
        <f>AVERAGEIF(TablaDatosEmpresa[Nombre_Producto],TablaDatosEmpresa[[#This Row],[Nombre_Producto]],TablaDatosEmpresa[Costo_Unitario])</f>
        <v>54.214840425531932</v>
      </c>
      <c r="M1609" s="3">
        <f>IF(TablaDatosEmpresa[[#This Row],[Tipo_Movimiento]] = "Venta", -TablaDatosEmpresa[[#This Row],[Cantidad]] * TablaDatosEmpresa[[#This Row],[CosteAdquisicionPromedio]], 0)</f>
        <v>867.43744680851091</v>
      </c>
      <c r="N1609" s="3">
        <f>TablaDatosEmpresa[[#This Row],[Ingresos]]-TablaDatosEmpresa[[#This Row],[Coste_Vemta]]</f>
        <v>2684.0825531914888</v>
      </c>
    </row>
    <row r="1610" spans="1:14" x14ac:dyDescent="0.3">
      <c r="A1610">
        <v>1610</v>
      </c>
      <c r="B1610" s="1">
        <v>44798</v>
      </c>
      <c r="C1610" t="s">
        <v>10</v>
      </c>
      <c r="D1610" t="s">
        <v>19</v>
      </c>
      <c r="E1610" t="s">
        <v>20</v>
      </c>
      <c r="F1610">
        <v>-45</v>
      </c>
      <c r="G1610" s="3">
        <v>0</v>
      </c>
      <c r="H1610" s="3">
        <v>296.41000000000003</v>
      </c>
      <c r="I1610" t="s">
        <v>10</v>
      </c>
      <c r="J1610" t="s">
        <v>15</v>
      </c>
      <c r="K1610" s="3">
        <f>IF(TablaDatosEmpresa[[#This Row],[Tipo_Movimiento]] = "Venta", -TablaDatosEmpresa[[#This Row],[Cantidad]] * TablaDatosEmpresa[[#This Row],[Precio_Venta_Unitario]], 0)</f>
        <v>13338.45</v>
      </c>
      <c r="L1610" s="3">
        <f>AVERAGEIF(TablaDatosEmpresa[Nombre_Producto],TablaDatosEmpresa[[#This Row],[Nombre_Producto]],TablaDatosEmpresa[Costo_Unitario])</f>
        <v>66.956770642201846</v>
      </c>
      <c r="M1610" s="3">
        <f>IF(TablaDatosEmpresa[[#This Row],[Tipo_Movimiento]] = "Venta", -TablaDatosEmpresa[[#This Row],[Cantidad]] * TablaDatosEmpresa[[#This Row],[CosteAdquisicionPromedio]], 0)</f>
        <v>3013.0546788990832</v>
      </c>
      <c r="N1610" s="3">
        <f>TablaDatosEmpresa[[#This Row],[Ingresos]]-TablaDatosEmpresa[[#This Row],[Coste_Vemta]]</f>
        <v>10325.395321100917</v>
      </c>
    </row>
    <row r="1611" spans="1:14" x14ac:dyDescent="0.3">
      <c r="A1611">
        <v>1611</v>
      </c>
      <c r="B1611" s="1">
        <v>44798</v>
      </c>
      <c r="C1611" t="s">
        <v>10</v>
      </c>
      <c r="D1611" t="s">
        <v>11</v>
      </c>
      <c r="E1611" t="s">
        <v>12</v>
      </c>
      <c r="F1611">
        <v>-50</v>
      </c>
      <c r="G1611" s="3">
        <v>0</v>
      </c>
      <c r="H1611" s="3">
        <v>131.13999999999999</v>
      </c>
      <c r="I1611" t="s">
        <v>10</v>
      </c>
      <c r="J1611" t="s">
        <v>23</v>
      </c>
      <c r="K1611" s="3">
        <f>IF(TablaDatosEmpresa[[#This Row],[Tipo_Movimiento]] = "Venta", -TablaDatosEmpresa[[#This Row],[Cantidad]] * TablaDatosEmpresa[[#This Row],[Precio_Venta_Unitario]], 0)</f>
        <v>6556.9999999999991</v>
      </c>
      <c r="L1611" s="3">
        <f>AVERAGEIF(TablaDatosEmpresa[Nombre_Producto],TablaDatosEmpresa[[#This Row],[Nombre_Producto]],TablaDatosEmpresa[Costo_Unitario])</f>
        <v>28.701865793780652</v>
      </c>
      <c r="M1611" s="3">
        <f>IF(TablaDatosEmpresa[[#This Row],[Tipo_Movimiento]] = "Venta", -TablaDatosEmpresa[[#This Row],[Cantidad]] * TablaDatosEmpresa[[#This Row],[CosteAdquisicionPromedio]], 0)</f>
        <v>1435.0932896890326</v>
      </c>
      <c r="N1611" s="3">
        <f>TablaDatosEmpresa[[#This Row],[Ingresos]]-TablaDatosEmpresa[[#This Row],[Coste_Vemta]]</f>
        <v>5121.9067103109664</v>
      </c>
    </row>
    <row r="1612" spans="1:14" x14ac:dyDescent="0.3">
      <c r="A1612">
        <v>1612</v>
      </c>
      <c r="B1612" s="1">
        <v>44798</v>
      </c>
      <c r="C1612" t="s">
        <v>10</v>
      </c>
      <c r="D1612" t="s">
        <v>17</v>
      </c>
      <c r="E1612" t="s">
        <v>42</v>
      </c>
      <c r="F1612">
        <v>-24</v>
      </c>
      <c r="G1612" s="3">
        <v>0</v>
      </c>
      <c r="H1612" s="3">
        <v>893.47</v>
      </c>
      <c r="I1612" t="s">
        <v>10</v>
      </c>
      <c r="J1612" t="s">
        <v>31</v>
      </c>
      <c r="K1612" s="3">
        <f>IF(TablaDatosEmpresa[[#This Row],[Tipo_Movimiento]] = "Venta", -TablaDatosEmpresa[[#This Row],[Cantidad]] * TablaDatosEmpresa[[#This Row],[Precio_Venta_Unitario]], 0)</f>
        <v>21443.279999999999</v>
      </c>
      <c r="L1612" s="3">
        <f>AVERAGEIF(TablaDatosEmpresa[Nombre_Producto],TablaDatosEmpresa[[#This Row],[Nombre_Producto]],TablaDatosEmpresa[Costo_Unitario])</f>
        <v>206.67616747181975</v>
      </c>
      <c r="M1612" s="3">
        <f>IF(TablaDatosEmpresa[[#This Row],[Tipo_Movimiento]] = "Venta", -TablaDatosEmpresa[[#This Row],[Cantidad]] * TablaDatosEmpresa[[#This Row],[CosteAdquisicionPromedio]], 0)</f>
        <v>4960.2280193236738</v>
      </c>
      <c r="N1612" s="3">
        <f>TablaDatosEmpresa[[#This Row],[Ingresos]]-TablaDatosEmpresa[[#This Row],[Coste_Vemta]]</f>
        <v>16483.051980676326</v>
      </c>
    </row>
    <row r="1613" spans="1:14" x14ac:dyDescent="0.3">
      <c r="A1613">
        <v>1613</v>
      </c>
      <c r="B1613" s="1">
        <v>44798</v>
      </c>
      <c r="C1613" t="s">
        <v>10</v>
      </c>
      <c r="D1613" t="s">
        <v>25</v>
      </c>
      <c r="E1613" t="s">
        <v>43</v>
      </c>
      <c r="F1613">
        <v>-40</v>
      </c>
      <c r="G1613" s="3">
        <v>0</v>
      </c>
      <c r="H1613" s="3">
        <v>95.75</v>
      </c>
      <c r="I1613" t="s">
        <v>10</v>
      </c>
      <c r="J1613" t="s">
        <v>35</v>
      </c>
      <c r="K1613" s="3">
        <f>IF(TablaDatosEmpresa[[#This Row],[Tipo_Movimiento]] = "Venta", -TablaDatosEmpresa[[#This Row],[Cantidad]] * TablaDatosEmpresa[[#This Row],[Precio_Venta_Unitario]], 0)</f>
        <v>3830</v>
      </c>
      <c r="L1613" s="3">
        <f>AVERAGEIF(TablaDatosEmpresa[Nombre_Producto],TablaDatosEmpresa[[#This Row],[Nombre_Producto]],TablaDatosEmpresa[Costo_Unitario])</f>
        <v>18.458651685393257</v>
      </c>
      <c r="M1613" s="3">
        <f>IF(TablaDatosEmpresa[[#This Row],[Tipo_Movimiento]] = "Venta", -TablaDatosEmpresa[[#This Row],[Cantidad]] * TablaDatosEmpresa[[#This Row],[CosteAdquisicionPromedio]], 0)</f>
        <v>738.3460674157302</v>
      </c>
      <c r="N1613" s="3">
        <f>TablaDatosEmpresa[[#This Row],[Ingresos]]-TablaDatosEmpresa[[#This Row],[Coste_Vemta]]</f>
        <v>3091.6539325842696</v>
      </c>
    </row>
    <row r="1614" spans="1:14" x14ac:dyDescent="0.3">
      <c r="A1614">
        <v>1614</v>
      </c>
      <c r="B1614" s="1">
        <v>44798</v>
      </c>
      <c r="C1614" t="s">
        <v>24</v>
      </c>
      <c r="D1614" t="s">
        <v>29</v>
      </c>
      <c r="E1614" t="s">
        <v>30</v>
      </c>
      <c r="F1614">
        <v>294</v>
      </c>
      <c r="G1614" s="3">
        <v>36.46</v>
      </c>
      <c r="H1614" s="3">
        <v>0</v>
      </c>
      <c r="I1614" t="s">
        <v>24</v>
      </c>
      <c r="J1614" t="s">
        <v>28</v>
      </c>
      <c r="K1614" s="3">
        <f>IF(TablaDatosEmpresa[[#This Row],[Tipo_Movimiento]] = "Venta", -TablaDatosEmpresa[[#This Row],[Cantidad]] * TablaDatosEmpresa[[#This Row],[Precio_Venta_Unitario]], 0)</f>
        <v>0</v>
      </c>
      <c r="L1614" s="3">
        <f>AVERAGEIF(TablaDatosEmpresa[Nombre_Producto],TablaDatosEmpresa[[#This Row],[Nombre_Producto]],TablaDatosEmpresa[Costo_Unitario])</f>
        <v>15.49574137931034</v>
      </c>
      <c r="M1614" s="3">
        <f>IF(TablaDatosEmpresa[[#This Row],[Tipo_Movimiento]] = "Venta", -TablaDatosEmpresa[[#This Row],[Cantidad]] * TablaDatosEmpresa[[#This Row],[CosteAdquisicionPromedio]], 0)</f>
        <v>0</v>
      </c>
      <c r="N1614" s="3">
        <f>TablaDatosEmpresa[[#This Row],[Ingresos]]-TablaDatosEmpresa[[#This Row],[Coste_Vemta]]</f>
        <v>0</v>
      </c>
    </row>
    <row r="1615" spans="1:14" x14ac:dyDescent="0.3">
      <c r="A1615">
        <v>1615</v>
      </c>
      <c r="B1615" s="1">
        <v>44799</v>
      </c>
      <c r="C1615" t="s">
        <v>10</v>
      </c>
      <c r="D1615" t="s">
        <v>25</v>
      </c>
      <c r="E1615" t="s">
        <v>43</v>
      </c>
      <c r="F1615">
        <v>-47</v>
      </c>
      <c r="G1615" s="3">
        <v>0</v>
      </c>
      <c r="H1615" s="3">
        <v>94.9</v>
      </c>
      <c r="I1615" t="s">
        <v>10</v>
      </c>
      <c r="J1615" t="s">
        <v>15</v>
      </c>
      <c r="K1615" s="3">
        <f>IF(TablaDatosEmpresa[[#This Row],[Tipo_Movimiento]] = "Venta", -TablaDatosEmpresa[[#This Row],[Cantidad]] * TablaDatosEmpresa[[#This Row],[Precio_Venta_Unitario]], 0)</f>
        <v>4460.3</v>
      </c>
      <c r="L1615" s="3">
        <f>AVERAGEIF(TablaDatosEmpresa[Nombre_Producto],TablaDatosEmpresa[[#This Row],[Nombre_Producto]],TablaDatosEmpresa[Costo_Unitario])</f>
        <v>18.458651685393257</v>
      </c>
      <c r="M1615" s="3">
        <f>IF(TablaDatosEmpresa[[#This Row],[Tipo_Movimiento]] = "Venta", -TablaDatosEmpresa[[#This Row],[Cantidad]] * TablaDatosEmpresa[[#This Row],[CosteAdquisicionPromedio]], 0)</f>
        <v>867.55662921348301</v>
      </c>
      <c r="N1615" s="3">
        <f>TablaDatosEmpresa[[#This Row],[Ingresos]]-TablaDatosEmpresa[[#This Row],[Coste_Vemta]]</f>
        <v>3592.7433707865171</v>
      </c>
    </row>
    <row r="1616" spans="1:14" x14ac:dyDescent="0.3">
      <c r="A1616">
        <v>1616</v>
      </c>
      <c r="B1616" s="1">
        <v>44799</v>
      </c>
      <c r="C1616" t="s">
        <v>10</v>
      </c>
      <c r="D1616" t="s">
        <v>29</v>
      </c>
      <c r="E1616" t="s">
        <v>30</v>
      </c>
      <c r="F1616">
        <v>-7</v>
      </c>
      <c r="G1616" s="3">
        <v>0</v>
      </c>
      <c r="H1616" s="3">
        <v>79.86</v>
      </c>
      <c r="I1616" t="s">
        <v>10</v>
      </c>
      <c r="J1616" t="s">
        <v>35</v>
      </c>
      <c r="K1616" s="3">
        <f>IF(TablaDatosEmpresa[[#This Row],[Tipo_Movimiento]] = "Venta", -TablaDatosEmpresa[[#This Row],[Cantidad]] * TablaDatosEmpresa[[#This Row],[Precio_Venta_Unitario]], 0)</f>
        <v>559.02</v>
      </c>
      <c r="L1616" s="3">
        <f>AVERAGEIF(TablaDatosEmpresa[Nombre_Producto],TablaDatosEmpresa[[#This Row],[Nombre_Producto]],TablaDatosEmpresa[Costo_Unitario])</f>
        <v>15.49574137931034</v>
      </c>
      <c r="M1616" s="3">
        <f>IF(TablaDatosEmpresa[[#This Row],[Tipo_Movimiento]] = "Venta", -TablaDatosEmpresa[[#This Row],[Cantidad]] * TablaDatosEmpresa[[#This Row],[CosteAdquisicionPromedio]], 0)</f>
        <v>108.47018965517238</v>
      </c>
      <c r="N1616" s="3">
        <f>TablaDatosEmpresa[[#This Row],[Ingresos]]-TablaDatosEmpresa[[#This Row],[Coste_Vemta]]</f>
        <v>450.54981034482762</v>
      </c>
    </row>
    <row r="1617" spans="1:14" x14ac:dyDescent="0.3">
      <c r="A1617">
        <v>1617</v>
      </c>
      <c r="B1617" s="1">
        <v>44799</v>
      </c>
      <c r="C1617" t="s">
        <v>16</v>
      </c>
      <c r="D1617" t="s">
        <v>27</v>
      </c>
      <c r="E1617" t="s">
        <v>44</v>
      </c>
      <c r="F1617">
        <v>41</v>
      </c>
      <c r="G1617" s="3">
        <v>248.95</v>
      </c>
      <c r="H1617" s="3">
        <v>0</v>
      </c>
      <c r="I1617" t="s">
        <v>46</v>
      </c>
      <c r="J1617" t="s">
        <v>18</v>
      </c>
      <c r="K1617" s="3">
        <f>IF(TablaDatosEmpresa[[#This Row],[Tipo_Movimiento]] = "Venta", -TablaDatosEmpresa[[#This Row],[Cantidad]] * TablaDatosEmpresa[[#This Row],[Precio_Venta_Unitario]], 0)</f>
        <v>0</v>
      </c>
      <c r="L1617" s="3">
        <f>AVERAGEIF(TablaDatosEmpresa[Nombre_Producto],TablaDatosEmpresa[[#This Row],[Nombre_Producto]],TablaDatosEmpresa[Costo_Unitario])</f>
        <v>111.99406451612904</v>
      </c>
      <c r="M1617" s="3">
        <f>IF(TablaDatosEmpresa[[#This Row],[Tipo_Movimiento]] = "Venta", -TablaDatosEmpresa[[#This Row],[Cantidad]] * TablaDatosEmpresa[[#This Row],[CosteAdquisicionPromedio]], 0)</f>
        <v>0</v>
      </c>
      <c r="N1617" s="3">
        <f>TablaDatosEmpresa[[#This Row],[Ingresos]]-TablaDatosEmpresa[[#This Row],[Coste_Vemta]]</f>
        <v>0</v>
      </c>
    </row>
    <row r="1618" spans="1:14" x14ac:dyDescent="0.3">
      <c r="A1618">
        <v>1618</v>
      </c>
      <c r="B1618" s="1">
        <v>44799</v>
      </c>
      <c r="C1618" t="s">
        <v>10</v>
      </c>
      <c r="D1618" t="s">
        <v>29</v>
      </c>
      <c r="E1618" t="s">
        <v>30</v>
      </c>
      <c r="F1618">
        <v>-25</v>
      </c>
      <c r="G1618" s="3">
        <v>0</v>
      </c>
      <c r="H1618" s="3">
        <v>79.67</v>
      </c>
      <c r="I1618" t="s">
        <v>10</v>
      </c>
      <c r="J1618" t="s">
        <v>15</v>
      </c>
      <c r="K1618" s="3">
        <f>IF(TablaDatosEmpresa[[#This Row],[Tipo_Movimiento]] = "Venta", -TablaDatosEmpresa[[#This Row],[Cantidad]] * TablaDatosEmpresa[[#This Row],[Precio_Venta_Unitario]], 0)</f>
        <v>1991.75</v>
      </c>
      <c r="L1618" s="3">
        <f>AVERAGEIF(TablaDatosEmpresa[Nombre_Producto],TablaDatosEmpresa[[#This Row],[Nombre_Producto]],TablaDatosEmpresa[Costo_Unitario])</f>
        <v>15.49574137931034</v>
      </c>
      <c r="M1618" s="3">
        <f>IF(TablaDatosEmpresa[[#This Row],[Tipo_Movimiento]] = "Venta", -TablaDatosEmpresa[[#This Row],[Cantidad]] * TablaDatosEmpresa[[#This Row],[CosteAdquisicionPromedio]], 0)</f>
        <v>387.39353448275853</v>
      </c>
      <c r="N1618" s="3">
        <f>TablaDatosEmpresa[[#This Row],[Ingresos]]-TablaDatosEmpresa[[#This Row],[Coste_Vemta]]</f>
        <v>1604.3564655172415</v>
      </c>
    </row>
    <row r="1619" spans="1:14" x14ac:dyDescent="0.3">
      <c r="A1619">
        <v>1619</v>
      </c>
      <c r="B1619" s="1">
        <v>44799</v>
      </c>
      <c r="C1619" t="s">
        <v>10</v>
      </c>
      <c r="D1619" t="s">
        <v>14</v>
      </c>
      <c r="E1619" t="s">
        <v>41</v>
      </c>
      <c r="F1619">
        <v>-32</v>
      </c>
      <c r="G1619" s="3">
        <v>0</v>
      </c>
      <c r="H1619" s="3">
        <v>158.91999999999999</v>
      </c>
      <c r="I1619" t="s">
        <v>10</v>
      </c>
      <c r="J1619" t="s">
        <v>23</v>
      </c>
      <c r="K1619" s="3">
        <f>IF(TablaDatosEmpresa[[#This Row],[Tipo_Movimiento]] = "Venta", -TablaDatosEmpresa[[#This Row],[Cantidad]] * TablaDatosEmpresa[[#This Row],[Precio_Venta_Unitario]], 0)</f>
        <v>5085.4399999999996</v>
      </c>
      <c r="L1619" s="3">
        <f>AVERAGEIF(TablaDatosEmpresa[Nombre_Producto],TablaDatosEmpresa[[#This Row],[Nombre_Producto]],TablaDatosEmpresa[Costo_Unitario])</f>
        <v>38.917210440456756</v>
      </c>
      <c r="M1619" s="3">
        <f>IF(TablaDatosEmpresa[[#This Row],[Tipo_Movimiento]] = "Venta", -TablaDatosEmpresa[[#This Row],[Cantidad]] * TablaDatosEmpresa[[#This Row],[CosteAdquisicionPromedio]], 0)</f>
        <v>1245.3507340946162</v>
      </c>
      <c r="N1619" s="3">
        <f>TablaDatosEmpresa[[#This Row],[Ingresos]]-TablaDatosEmpresa[[#This Row],[Coste_Vemta]]</f>
        <v>3840.0892659053834</v>
      </c>
    </row>
    <row r="1620" spans="1:14" x14ac:dyDescent="0.3">
      <c r="A1620">
        <v>1620</v>
      </c>
      <c r="B1620" s="1">
        <v>44799</v>
      </c>
      <c r="C1620" t="s">
        <v>10</v>
      </c>
      <c r="D1620" t="s">
        <v>27</v>
      </c>
      <c r="E1620" t="s">
        <v>44</v>
      </c>
      <c r="F1620">
        <v>-24</v>
      </c>
      <c r="G1620" s="3">
        <v>0</v>
      </c>
      <c r="H1620" s="3">
        <v>495.9</v>
      </c>
      <c r="I1620" t="s">
        <v>10</v>
      </c>
      <c r="J1620" t="s">
        <v>23</v>
      </c>
      <c r="K1620" s="3">
        <f>IF(TablaDatosEmpresa[[#This Row],[Tipo_Movimiento]] = "Venta", -TablaDatosEmpresa[[#This Row],[Cantidad]] * TablaDatosEmpresa[[#This Row],[Precio_Venta_Unitario]], 0)</f>
        <v>11901.599999999999</v>
      </c>
      <c r="L1620" s="3">
        <f>AVERAGEIF(TablaDatosEmpresa[Nombre_Producto],TablaDatosEmpresa[[#This Row],[Nombre_Producto]],TablaDatosEmpresa[Costo_Unitario])</f>
        <v>111.99406451612904</v>
      </c>
      <c r="M1620" s="3">
        <f>IF(TablaDatosEmpresa[[#This Row],[Tipo_Movimiento]] = "Venta", -TablaDatosEmpresa[[#This Row],[Cantidad]] * TablaDatosEmpresa[[#This Row],[CosteAdquisicionPromedio]], 0)</f>
        <v>2687.8575483870973</v>
      </c>
      <c r="N1620" s="3">
        <f>TablaDatosEmpresa[[#This Row],[Ingresos]]-TablaDatosEmpresa[[#This Row],[Coste_Vemta]]</f>
        <v>9213.7424516129013</v>
      </c>
    </row>
    <row r="1621" spans="1:14" x14ac:dyDescent="0.3">
      <c r="A1621">
        <v>1621</v>
      </c>
      <c r="B1621" s="1">
        <v>44799</v>
      </c>
      <c r="C1621" t="s">
        <v>10</v>
      </c>
      <c r="D1621" t="s">
        <v>25</v>
      </c>
      <c r="E1621" t="s">
        <v>43</v>
      </c>
      <c r="F1621">
        <v>-13</v>
      </c>
      <c r="G1621" s="3">
        <v>0</v>
      </c>
      <c r="H1621" s="3">
        <v>94.71</v>
      </c>
      <c r="I1621" t="s">
        <v>10</v>
      </c>
      <c r="J1621" t="s">
        <v>31</v>
      </c>
      <c r="K1621" s="3">
        <f>IF(TablaDatosEmpresa[[#This Row],[Tipo_Movimiento]] = "Venta", -TablaDatosEmpresa[[#This Row],[Cantidad]] * TablaDatosEmpresa[[#This Row],[Precio_Venta_Unitario]], 0)</f>
        <v>1231.23</v>
      </c>
      <c r="L1621" s="3">
        <f>AVERAGEIF(TablaDatosEmpresa[Nombre_Producto],TablaDatosEmpresa[[#This Row],[Nombre_Producto]],TablaDatosEmpresa[Costo_Unitario])</f>
        <v>18.458651685393257</v>
      </c>
      <c r="M1621" s="3">
        <f>IF(TablaDatosEmpresa[[#This Row],[Tipo_Movimiento]] = "Venta", -TablaDatosEmpresa[[#This Row],[Cantidad]] * TablaDatosEmpresa[[#This Row],[CosteAdquisicionPromedio]], 0)</f>
        <v>239.96247191011233</v>
      </c>
      <c r="N1621" s="3">
        <f>TablaDatosEmpresa[[#This Row],[Ingresos]]-TablaDatosEmpresa[[#This Row],[Coste_Vemta]]</f>
        <v>991.26752808988772</v>
      </c>
    </row>
    <row r="1622" spans="1:14" x14ac:dyDescent="0.3">
      <c r="A1622">
        <v>1622</v>
      </c>
      <c r="B1622" s="1">
        <v>44800</v>
      </c>
      <c r="C1622" t="s">
        <v>24</v>
      </c>
      <c r="D1622" t="s">
        <v>32</v>
      </c>
      <c r="E1622" t="s">
        <v>33</v>
      </c>
      <c r="F1622">
        <v>59</v>
      </c>
      <c r="G1622" s="3">
        <v>118.94</v>
      </c>
      <c r="H1622" s="3">
        <v>0</v>
      </c>
      <c r="I1622" t="s">
        <v>24</v>
      </c>
      <c r="J1622" t="s">
        <v>37</v>
      </c>
      <c r="K1622" s="3">
        <f>IF(TablaDatosEmpresa[[#This Row],[Tipo_Movimiento]] = "Venta", -TablaDatosEmpresa[[#This Row],[Cantidad]] * TablaDatosEmpresa[[#This Row],[Precio_Venta_Unitario]], 0)</f>
        <v>0</v>
      </c>
      <c r="L1622" s="3">
        <f>AVERAGEIF(TablaDatosEmpresa[Nombre_Producto],TablaDatosEmpresa[[#This Row],[Nombre_Producto]],TablaDatosEmpresa[Costo_Unitario])</f>
        <v>54.214840425531932</v>
      </c>
      <c r="M1622" s="3">
        <f>IF(TablaDatosEmpresa[[#This Row],[Tipo_Movimiento]] = "Venta", -TablaDatosEmpresa[[#This Row],[Cantidad]] * TablaDatosEmpresa[[#This Row],[CosteAdquisicionPromedio]], 0)</f>
        <v>0</v>
      </c>
      <c r="N1622" s="3">
        <f>TablaDatosEmpresa[[#This Row],[Ingresos]]-TablaDatosEmpresa[[#This Row],[Coste_Vemta]]</f>
        <v>0</v>
      </c>
    </row>
    <row r="1623" spans="1:14" x14ac:dyDescent="0.3">
      <c r="A1623">
        <v>1623</v>
      </c>
      <c r="B1623" s="1">
        <v>44800</v>
      </c>
      <c r="C1623" t="s">
        <v>10</v>
      </c>
      <c r="D1623" t="s">
        <v>25</v>
      </c>
      <c r="E1623" t="s">
        <v>43</v>
      </c>
      <c r="F1623">
        <v>-27</v>
      </c>
      <c r="G1623" s="3">
        <v>0</v>
      </c>
      <c r="H1623" s="3">
        <v>94.75</v>
      </c>
      <c r="I1623" t="s">
        <v>10</v>
      </c>
      <c r="J1623" t="s">
        <v>15</v>
      </c>
      <c r="K1623" s="3">
        <f>IF(TablaDatosEmpresa[[#This Row],[Tipo_Movimiento]] = "Venta", -TablaDatosEmpresa[[#This Row],[Cantidad]] * TablaDatosEmpresa[[#This Row],[Precio_Venta_Unitario]], 0)</f>
        <v>2558.25</v>
      </c>
      <c r="L1623" s="3">
        <f>AVERAGEIF(TablaDatosEmpresa[Nombre_Producto],TablaDatosEmpresa[[#This Row],[Nombre_Producto]],TablaDatosEmpresa[Costo_Unitario])</f>
        <v>18.458651685393257</v>
      </c>
      <c r="M1623" s="3">
        <f>IF(TablaDatosEmpresa[[#This Row],[Tipo_Movimiento]] = "Venta", -TablaDatosEmpresa[[#This Row],[Cantidad]] * TablaDatosEmpresa[[#This Row],[CosteAdquisicionPromedio]], 0)</f>
        <v>498.3835955056179</v>
      </c>
      <c r="N1623" s="3">
        <f>TablaDatosEmpresa[[#This Row],[Ingresos]]-TablaDatosEmpresa[[#This Row],[Coste_Vemta]]</f>
        <v>2059.8664044943821</v>
      </c>
    </row>
    <row r="1624" spans="1:14" x14ac:dyDescent="0.3">
      <c r="A1624">
        <v>1624</v>
      </c>
      <c r="B1624" s="1">
        <v>44800</v>
      </c>
      <c r="C1624" t="s">
        <v>10</v>
      </c>
      <c r="D1624" t="s">
        <v>29</v>
      </c>
      <c r="E1624" t="s">
        <v>30</v>
      </c>
      <c r="F1624">
        <v>-8</v>
      </c>
      <c r="G1624" s="3">
        <v>0</v>
      </c>
      <c r="H1624" s="3">
        <v>80.47</v>
      </c>
      <c r="I1624" t="s">
        <v>10</v>
      </c>
      <c r="J1624" t="s">
        <v>13</v>
      </c>
      <c r="K1624" s="3">
        <f>IF(TablaDatosEmpresa[[#This Row],[Tipo_Movimiento]] = "Venta", -TablaDatosEmpresa[[#This Row],[Cantidad]] * TablaDatosEmpresa[[#This Row],[Precio_Venta_Unitario]], 0)</f>
        <v>643.76</v>
      </c>
      <c r="L1624" s="3">
        <f>AVERAGEIF(TablaDatosEmpresa[Nombre_Producto],TablaDatosEmpresa[[#This Row],[Nombre_Producto]],TablaDatosEmpresa[Costo_Unitario])</f>
        <v>15.49574137931034</v>
      </c>
      <c r="M1624" s="3">
        <f>IF(TablaDatosEmpresa[[#This Row],[Tipo_Movimiento]] = "Venta", -TablaDatosEmpresa[[#This Row],[Cantidad]] * TablaDatosEmpresa[[#This Row],[CosteAdquisicionPromedio]], 0)</f>
        <v>123.96593103448272</v>
      </c>
      <c r="N1624" s="3">
        <f>TablaDatosEmpresa[[#This Row],[Ingresos]]-TablaDatosEmpresa[[#This Row],[Coste_Vemta]]</f>
        <v>519.79406896551723</v>
      </c>
    </row>
    <row r="1625" spans="1:14" x14ac:dyDescent="0.3">
      <c r="A1625">
        <v>1625</v>
      </c>
      <c r="B1625" s="1">
        <v>44800</v>
      </c>
      <c r="C1625" t="s">
        <v>24</v>
      </c>
      <c r="D1625" t="s">
        <v>14</v>
      </c>
      <c r="E1625" t="s">
        <v>41</v>
      </c>
      <c r="F1625">
        <v>67</v>
      </c>
      <c r="G1625" s="3">
        <v>84.32</v>
      </c>
      <c r="H1625" s="3">
        <v>0</v>
      </c>
      <c r="I1625" t="s">
        <v>24</v>
      </c>
      <c r="J1625" t="s">
        <v>36</v>
      </c>
      <c r="K1625" s="3">
        <f>IF(TablaDatosEmpresa[[#This Row],[Tipo_Movimiento]] = "Venta", -TablaDatosEmpresa[[#This Row],[Cantidad]] * TablaDatosEmpresa[[#This Row],[Precio_Venta_Unitario]], 0)</f>
        <v>0</v>
      </c>
      <c r="L1625" s="3">
        <f>AVERAGEIF(TablaDatosEmpresa[Nombre_Producto],TablaDatosEmpresa[[#This Row],[Nombre_Producto]],TablaDatosEmpresa[Costo_Unitario])</f>
        <v>38.917210440456756</v>
      </c>
      <c r="M1625" s="3">
        <f>IF(TablaDatosEmpresa[[#This Row],[Tipo_Movimiento]] = "Venta", -TablaDatosEmpresa[[#This Row],[Cantidad]] * TablaDatosEmpresa[[#This Row],[CosteAdquisicionPromedio]], 0)</f>
        <v>0</v>
      </c>
      <c r="N1625" s="3">
        <f>TablaDatosEmpresa[[#This Row],[Ingresos]]-TablaDatosEmpresa[[#This Row],[Coste_Vemta]]</f>
        <v>0</v>
      </c>
    </row>
    <row r="1626" spans="1:14" x14ac:dyDescent="0.3">
      <c r="A1626">
        <v>1626</v>
      </c>
      <c r="B1626" s="1">
        <v>44800</v>
      </c>
      <c r="C1626" t="s">
        <v>24</v>
      </c>
      <c r="D1626" t="s">
        <v>14</v>
      </c>
      <c r="E1626" t="s">
        <v>41</v>
      </c>
      <c r="F1626">
        <v>88</v>
      </c>
      <c r="G1626" s="3">
        <v>85.82</v>
      </c>
      <c r="H1626" s="3">
        <v>0</v>
      </c>
      <c r="I1626" t="s">
        <v>24</v>
      </c>
      <c r="J1626" t="s">
        <v>26</v>
      </c>
      <c r="K1626" s="3">
        <f>IF(TablaDatosEmpresa[[#This Row],[Tipo_Movimiento]] = "Venta", -TablaDatosEmpresa[[#This Row],[Cantidad]] * TablaDatosEmpresa[[#This Row],[Precio_Venta_Unitario]], 0)</f>
        <v>0</v>
      </c>
      <c r="L1626" s="3">
        <f>AVERAGEIF(TablaDatosEmpresa[Nombre_Producto],TablaDatosEmpresa[[#This Row],[Nombre_Producto]],TablaDatosEmpresa[Costo_Unitario])</f>
        <v>38.917210440456756</v>
      </c>
      <c r="M1626" s="3">
        <f>IF(TablaDatosEmpresa[[#This Row],[Tipo_Movimiento]] = "Venta", -TablaDatosEmpresa[[#This Row],[Cantidad]] * TablaDatosEmpresa[[#This Row],[CosteAdquisicionPromedio]], 0)</f>
        <v>0</v>
      </c>
      <c r="N1626" s="3">
        <f>TablaDatosEmpresa[[#This Row],[Ingresos]]-TablaDatosEmpresa[[#This Row],[Coste_Vemta]]</f>
        <v>0</v>
      </c>
    </row>
    <row r="1627" spans="1:14" x14ac:dyDescent="0.3">
      <c r="A1627">
        <v>1627</v>
      </c>
      <c r="B1627" s="1">
        <v>44800</v>
      </c>
      <c r="C1627" t="s">
        <v>16</v>
      </c>
      <c r="D1627" t="s">
        <v>27</v>
      </c>
      <c r="E1627" t="s">
        <v>44</v>
      </c>
      <c r="F1627">
        <v>22</v>
      </c>
      <c r="G1627" s="3">
        <v>249.68</v>
      </c>
      <c r="H1627" s="3">
        <v>0</v>
      </c>
      <c r="I1627" t="s">
        <v>46</v>
      </c>
      <c r="J1627" t="s">
        <v>18</v>
      </c>
      <c r="K1627" s="3">
        <f>IF(TablaDatosEmpresa[[#This Row],[Tipo_Movimiento]] = "Venta", -TablaDatosEmpresa[[#This Row],[Cantidad]] * TablaDatosEmpresa[[#This Row],[Precio_Venta_Unitario]], 0)</f>
        <v>0</v>
      </c>
      <c r="L1627" s="3">
        <f>AVERAGEIF(TablaDatosEmpresa[Nombre_Producto],TablaDatosEmpresa[[#This Row],[Nombre_Producto]],TablaDatosEmpresa[Costo_Unitario])</f>
        <v>111.99406451612904</v>
      </c>
      <c r="M1627" s="3">
        <f>IF(TablaDatosEmpresa[[#This Row],[Tipo_Movimiento]] = "Venta", -TablaDatosEmpresa[[#This Row],[Cantidad]] * TablaDatosEmpresa[[#This Row],[CosteAdquisicionPromedio]], 0)</f>
        <v>0</v>
      </c>
      <c r="N1627" s="3">
        <f>TablaDatosEmpresa[[#This Row],[Ingresos]]-TablaDatosEmpresa[[#This Row],[Coste_Vemta]]</f>
        <v>0</v>
      </c>
    </row>
    <row r="1628" spans="1:14" x14ac:dyDescent="0.3">
      <c r="A1628">
        <v>1628</v>
      </c>
      <c r="B1628" s="1">
        <v>44800</v>
      </c>
      <c r="C1628" t="s">
        <v>24</v>
      </c>
      <c r="D1628" t="s">
        <v>21</v>
      </c>
      <c r="E1628" t="s">
        <v>22</v>
      </c>
      <c r="F1628">
        <v>158</v>
      </c>
      <c r="G1628" s="3">
        <v>25.4</v>
      </c>
      <c r="H1628" s="3">
        <v>0</v>
      </c>
      <c r="I1628" t="s">
        <v>24</v>
      </c>
      <c r="J1628" t="s">
        <v>36</v>
      </c>
      <c r="K1628" s="3">
        <f>IF(TablaDatosEmpresa[[#This Row],[Tipo_Movimiento]] = "Venta", -TablaDatosEmpresa[[#This Row],[Cantidad]] * TablaDatosEmpresa[[#This Row],[Precio_Venta_Unitario]], 0)</f>
        <v>0</v>
      </c>
      <c r="L1628" s="3">
        <f>AVERAGEIF(TablaDatosEmpresa[Nombre_Producto],TablaDatosEmpresa[[#This Row],[Nombre_Producto]],TablaDatosEmpresa[Costo_Unitario])</f>
        <v>10.520482758620702</v>
      </c>
      <c r="M1628" s="3">
        <f>IF(TablaDatosEmpresa[[#This Row],[Tipo_Movimiento]] = "Venta", -TablaDatosEmpresa[[#This Row],[Cantidad]] * TablaDatosEmpresa[[#This Row],[CosteAdquisicionPromedio]], 0)</f>
        <v>0</v>
      </c>
      <c r="N1628" s="3">
        <f>TablaDatosEmpresa[[#This Row],[Ingresos]]-TablaDatosEmpresa[[#This Row],[Coste_Vemta]]</f>
        <v>0</v>
      </c>
    </row>
    <row r="1629" spans="1:14" x14ac:dyDescent="0.3">
      <c r="A1629">
        <v>1629</v>
      </c>
      <c r="B1629" s="1">
        <v>44801</v>
      </c>
      <c r="C1629" t="s">
        <v>24</v>
      </c>
      <c r="D1629" t="s">
        <v>25</v>
      </c>
      <c r="E1629" t="s">
        <v>43</v>
      </c>
      <c r="F1629">
        <v>176</v>
      </c>
      <c r="G1629" s="3">
        <v>45.13</v>
      </c>
      <c r="H1629" s="3">
        <v>0</v>
      </c>
      <c r="I1629" t="s">
        <v>24</v>
      </c>
      <c r="J1629" t="s">
        <v>28</v>
      </c>
      <c r="K1629" s="3">
        <f>IF(TablaDatosEmpresa[[#This Row],[Tipo_Movimiento]] = "Venta", -TablaDatosEmpresa[[#This Row],[Cantidad]] * TablaDatosEmpresa[[#This Row],[Precio_Venta_Unitario]], 0)</f>
        <v>0</v>
      </c>
      <c r="L1629" s="3">
        <f>AVERAGEIF(TablaDatosEmpresa[Nombre_Producto],TablaDatosEmpresa[[#This Row],[Nombre_Producto]],TablaDatosEmpresa[Costo_Unitario])</f>
        <v>18.458651685393257</v>
      </c>
      <c r="M1629" s="3">
        <f>IF(TablaDatosEmpresa[[#This Row],[Tipo_Movimiento]] = "Venta", -TablaDatosEmpresa[[#This Row],[Cantidad]] * TablaDatosEmpresa[[#This Row],[CosteAdquisicionPromedio]], 0)</f>
        <v>0</v>
      </c>
      <c r="N1629" s="3">
        <f>TablaDatosEmpresa[[#This Row],[Ingresos]]-TablaDatosEmpresa[[#This Row],[Coste_Vemta]]</f>
        <v>0</v>
      </c>
    </row>
    <row r="1630" spans="1:14" x14ac:dyDescent="0.3">
      <c r="A1630">
        <v>1630</v>
      </c>
      <c r="B1630" s="1">
        <v>44801</v>
      </c>
      <c r="C1630" t="s">
        <v>10</v>
      </c>
      <c r="D1630" t="s">
        <v>27</v>
      </c>
      <c r="E1630" t="s">
        <v>44</v>
      </c>
      <c r="F1630">
        <v>-14</v>
      </c>
      <c r="G1630" s="3">
        <v>0</v>
      </c>
      <c r="H1630" s="3">
        <v>498.83</v>
      </c>
      <c r="I1630" t="s">
        <v>10</v>
      </c>
      <c r="J1630" t="s">
        <v>35</v>
      </c>
      <c r="K1630" s="3">
        <f>IF(TablaDatosEmpresa[[#This Row],[Tipo_Movimiento]] = "Venta", -TablaDatosEmpresa[[#This Row],[Cantidad]] * TablaDatosEmpresa[[#This Row],[Precio_Venta_Unitario]], 0)</f>
        <v>6983.62</v>
      </c>
      <c r="L1630" s="3">
        <f>AVERAGEIF(TablaDatosEmpresa[Nombre_Producto],TablaDatosEmpresa[[#This Row],[Nombre_Producto]],TablaDatosEmpresa[Costo_Unitario])</f>
        <v>111.99406451612904</v>
      </c>
      <c r="M1630" s="3">
        <f>IF(TablaDatosEmpresa[[#This Row],[Tipo_Movimiento]] = "Venta", -TablaDatosEmpresa[[#This Row],[Cantidad]] * TablaDatosEmpresa[[#This Row],[CosteAdquisicionPromedio]], 0)</f>
        <v>1567.9169032258067</v>
      </c>
      <c r="N1630" s="3">
        <f>TablaDatosEmpresa[[#This Row],[Ingresos]]-TablaDatosEmpresa[[#This Row],[Coste_Vemta]]</f>
        <v>5415.703096774193</v>
      </c>
    </row>
    <row r="1631" spans="1:14" x14ac:dyDescent="0.3">
      <c r="A1631">
        <v>1631</v>
      </c>
      <c r="B1631" s="1">
        <v>44801</v>
      </c>
      <c r="C1631" t="s">
        <v>10</v>
      </c>
      <c r="D1631" t="s">
        <v>19</v>
      </c>
      <c r="E1631" t="s">
        <v>20</v>
      </c>
      <c r="F1631">
        <v>-22</v>
      </c>
      <c r="G1631" s="3">
        <v>0</v>
      </c>
      <c r="H1631" s="3">
        <v>300.8</v>
      </c>
      <c r="I1631" t="s">
        <v>10</v>
      </c>
      <c r="J1631" t="s">
        <v>15</v>
      </c>
      <c r="K1631" s="3">
        <f>IF(TablaDatosEmpresa[[#This Row],[Tipo_Movimiento]] = "Venta", -TablaDatosEmpresa[[#This Row],[Cantidad]] * TablaDatosEmpresa[[#This Row],[Precio_Venta_Unitario]], 0)</f>
        <v>6617.6</v>
      </c>
      <c r="L1631" s="3">
        <f>AVERAGEIF(TablaDatosEmpresa[Nombre_Producto],TablaDatosEmpresa[[#This Row],[Nombre_Producto]],TablaDatosEmpresa[Costo_Unitario])</f>
        <v>66.956770642201846</v>
      </c>
      <c r="M1631" s="3">
        <f>IF(TablaDatosEmpresa[[#This Row],[Tipo_Movimiento]] = "Venta", -TablaDatosEmpresa[[#This Row],[Cantidad]] * TablaDatosEmpresa[[#This Row],[CosteAdquisicionPromedio]], 0)</f>
        <v>1473.0489541284405</v>
      </c>
      <c r="N1631" s="3">
        <f>TablaDatosEmpresa[[#This Row],[Ingresos]]-TablaDatosEmpresa[[#This Row],[Coste_Vemta]]</f>
        <v>5144.5510458715598</v>
      </c>
    </row>
    <row r="1632" spans="1:14" x14ac:dyDescent="0.3">
      <c r="A1632">
        <v>1632</v>
      </c>
      <c r="B1632" s="1">
        <v>44801</v>
      </c>
      <c r="C1632" t="s">
        <v>10</v>
      </c>
      <c r="D1632" t="s">
        <v>21</v>
      </c>
      <c r="E1632" t="s">
        <v>22</v>
      </c>
      <c r="F1632">
        <v>-33</v>
      </c>
      <c r="G1632" s="3">
        <v>0</v>
      </c>
      <c r="H1632" s="3">
        <v>60.33</v>
      </c>
      <c r="I1632" t="s">
        <v>10</v>
      </c>
      <c r="J1632" t="s">
        <v>23</v>
      </c>
      <c r="K1632" s="3">
        <f>IF(TablaDatosEmpresa[[#This Row],[Tipo_Movimiento]] = "Venta", -TablaDatosEmpresa[[#This Row],[Cantidad]] * TablaDatosEmpresa[[#This Row],[Precio_Venta_Unitario]], 0)</f>
        <v>1990.8899999999999</v>
      </c>
      <c r="L1632" s="3">
        <f>AVERAGEIF(TablaDatosEmpresa[Nombre_Producto],TablaDatosEmpresa[[#This Row],[Nombre_Producto]],TablaDatosEmpresa[Costo_Unitario])</f>
        <v>10.520482758620702</v>
      </c>
      <c r="M1632" s="3">
        <f>IF(TablaDatosEmpresa[[#This Row],[Tipo_Movimiento]] = "Venta", -TablaDatosEmpresa[[#This Row],[Cantidad]] * TablaDatosEmpresa[[#This Row],[CosteAdquisicionPromedio]], 0)</f>
        <v>347.17593103448314</v>
      </c>
      <c r="N1632" s="3">
        <f>TablaDatosEmpresa[[#This Row],[Ingresos]]-TablaDatosEmpresa[[#This Row],[Coste_Vemta]]</f>
        <v>1643.7140689655166</v>
      </c>
    </row>
    <row r="1633" spans="1:14" x14ac:dyDescent="0.3">
      <c r="A1633">
        <v>1633</v>
      </c>
      <c r="B1633" s="1">
        <v>44801</v>
      </c>
      <c r="C1633" t="s">
        <v>10</v>
      </c>
      <c r="D1633" t="s">
        <v>27</v>
      </c>
      <c r="E1633" t="s">
        <v>44</v>
      </c>
      <c r="F1633">
        <v>-42</v>
      </c>
      <c r="G1633" s="3">
        <v>0</v>
      </c>
      <c r="H1633" s="3">
        <v>496.24</v>
      </c>
      <c r="I1633" t="s">
        <v>10</v>
      </c>
      <c r="J1633" t="s">
        <v>23</v>
      </c>
      <c r="K1633" s="3">
        <f>IF(TablaDatosEmpresa[[#This Row],[Tipo_Movimiento]] = "Venta", -TablaDatosEmpresa[[#This Row],[Cantidad]] * TablaDatosEmpresa[[#This Row],[Precio_Venta_Unitario]], 0)</f>
        <v>20842.080000000002</v>
      </c>
      <c r="L1633" s="3">
        <f>AVERAGEIF(TablaDatosEmpresa[Nombre_Producto],TablaDatosEmpresa[[#This Row],[Nombre_Producto]],TablaDatosEmpresa[Costo_Unitario])</f>
        <v>111.99406451612904</v>
      </c>
      <c r="M1633" s="3">
        <f>IF(TablaDatosEmpresa[[#This Row],[Tipo_Movimiento]] = "Venta", -TablaDatosEmpresa[[#This Row],[Cantidad]] * TablaDatosEmpresa[[#This Row],[CosteAdquisicionPromedio]], 0)</f>
        <v>4703.7507096774198</v>
      </c>
      <c r="N1633" s="3">
        <f>TablaDatosEmpresa[[#This Row],[Ingresos]]-TablaDatosEmpresa[[#This Row],[Coste_Vemta]]</f>
        <v>16138.329290322581</v>
      </c>
    </row>
    <row r="1634" spans="1:14" x14ac:dyDescent="0.3">
      <c r="A1634">
        <v>1634</v>
      </c>
      <c r="B1634" s="1">
        <v>44801</v>
      </c>
      <c r="C1634" t="s">
        <v>10</v>
      </c>
      <c r="D1634" t="s">
        <v>32</v>
      </c>
      <c r="E1634" t="s">
        <v>33</v>
      </c>
      <c r="F1634">
        <v>-25</v>
      </c>
      <c r="G1634" s="3">
        <v>0</v>
      </c>
      <c r="H1634" s="3">
        <v>218.41</v>
      </c>
      <c r="I1634" t="s">
        <v>10</v>
      </c>
      <c r="J1634" t="s">
        <v>13</v>
      </c>
      <c r="K1634" s="3">
        <f>IF(TablaDatosEmpresa[[#This Row],[Tipo_Movimiento]] = "Venta", -TablaDatosEmpresa[[#This Row],[Cantidad]] * TablaDatosEmpresa[[#This Row],[Precio_Venta_Unitario]], 0)</f>
        <v>5460.25</v>
      </c>
      <c r="L1634" s="3">
        <f>AVERAGEIF(TablaDatosEmpresa[Nombre_Producto],TablaDatosEmpresa[[#This Row],[Nombre_Producto]],TablaDatosEmpresa[Costo_Unitario])</f>
        <v>54.214840425531932</v>
      </c>
      <c r="M1634" s="3">
        <f>IF(TablaDatosEmpresa[[#This Row],[Tipo_Movimiento]] = "Venta", -TablaDatosEmpresa[[#This Row],[Cantidad]] * TablaDatosEmpresa[[#This Row],[CosteAdquisicionPromedio]], 0)</f>
        <v>1355.3710106382982</v>
      </c>
      <c r="N1634" s="3">
        <f>TablaDatosEmpresa[[#This Row],[Ingresos]]-TablaDatosEmpresa[[#This Row],[Coste_Vemta]]</f>
        <v>4104.8789893617013</v>
      </c>
    </row>
    <row r="1635" spans="1:14" x14ac:dyDescent="0.3">
      <c r="A1635">
        <v>1635</v>
      </c>
      <c r="B1635" s="1">
        <v>44801</v>
      </c>
      <c r="C1635" t="s">
        <v>10</v>
      </c>
      <c r="D1635" t="s">
        <v>34</v>
      </c>
      <c r="E1635" t="s">
        <v>45</v>
      </c>
      <c r="F1635">
        <v>-12</v>
      </c>
      <c r="G1635" s="3">
        <v>0</v>
      </c>
      <c r="H1635" s="3">
        <v>348.62</v>
      </c>
      <c r="I1635" t="s">
        <v>10</v>
      </c>
      <c r="J1635" t="s">
        <v>31</v>
      </c>
      <c r="K1635" s="3">
        <f>IF(TablaDatosEmpresa[[#This Row],[Tipo_Movimiento]] = "Venta", -TablaDatosEmpresa[[#This Row],[Cantidad]] * TablaDatosEmpresa[[#This Row],[Precio_Venta_Unitario]], 0)</f>
        <v>4183.4400000000005</v>
      </c>
      <c r="L1635" s="3">
        <f>AVERAGEIF(TablaDatosEmpresa[Nombre_Producto],TablaDatosEmpresa[[#This Row],[Nombre_Producto]],TablaDatosEmpresa[Costo_Unitario])</f>
        <v>81.910562499999997</v>
      </c>
      <c r="M1635" s="3">
        <f>IF(TablaDatosEmpresa[[#This Row],[Tipo_Movimiento]] = "Venta", -TablaDatosEmpresa[[#This Row],[Cantidad]] * TablaDatosEmpresa[[#This Row],[CosteAdquisicionPromedio]], 0)</f>
        <v>982.92674999999997</v>
      </c>
      <c r="N1635" s="3">
        <f>TablaDatosEmpresa[[#This Row],[Ingresos]]-TablaDatosEmpresa[[#This Row],[Coste_Vemta]]</f>
        <v>3200.5132500000004</v>
      </c>
    </row>
    <row r="1636" spans="1:14" x14ac:dyDescent="0.3">
      <c r="A1636">
        <v>1636</v>
      </c>
      <c r="B1636" s="1">
        <v>44802</v>
      </c>
      <c r="C1636" t="s">
        <v>10</v>
      </c>
      <c r="D1636" t="s">
        <v>11</v>
      </c>
      <c r="E1636" t="s">
        <v>12</v>
      </c>
      <c r="F1636">
        <v>-15</v>
      </c>
      <c r="G1636" s="3">
        <v>0</v>
      </c>
      <c r="H1636" s="3">
        <v>131.12</v>
      </c>
      <c r="I1636" t="s">
        <v>10</v>
      </c>
      <c r="J1636" t="s">
        <v>31</v>
      </c>
      <c r="K1636" s="3">
        <f>IF(TablaDatosEmpresa[[#This Row],[Tipo_Movimiento]] = "Venta", -TablaDatosEmpresa[[#This Row],[Cantidad]] * TablaDatosEmpresa[[#This Row],[Precio_Venta_Unitario]], 0)</f>
        <v>1966.8000000000002</v>
      </c>
      <c r="L1636" s="3">
        <f>AVERAGEIF(TablaDatosEmpresa[Nombre_Producto],TablaDatosEmpresa[[#This Row],[Nombre_Producto]],TablaDatosEmpresa[Costo_Unitario])</f>
        <v>28.701865793780652</v>
      </c>
      <c r="M1636" s="3">
        <f>IF(TablaDatosEmpresa[[#This Row],[Tipo_Movimiento]] = "Venta", -TablaDatosEmpresa[[#This Row],[Cantidad]] * TablaDatosEmpresa[[#This Row],[CosteAdquisicionPromedio]], 0)</f>
        <v>430.52798690670977</v>
      </c>
      <c r="N1636" s="3">
        <f>TablaDatosEmpresa[[#This Row],[Ingresos]]-TablaDatosEmpresa[[#This Row],[Coste_Vemta]]</f>
        <v>1536.2720130932903</v>
      </c>
    </row>
    <row r="1637" spans="1:14" x14ac:dyDescent="0.3">
      <c r="A1637">
        <v>1637</v>
      </c>
      <c r="B1637" s="1">
        <v>44802</v>
      </c>
      <c r="C1637" t="s">
        <v>10</v>
      </c>
      <c r="D1637" t="s">
        <v>11</v>
      </c>
      <c r="E1637" t="s">
        <v>12</v>
      </c>
      <c r="F1637">
        <v>-34</v>
      </c>
      <c r="G1637" s="3">
        <v>0</v>
      </c>
      <c r="H1637" s="3">
        <v>131.05000000000001</v>
      </c>
      <c r="I1637" t="s">
        <v>10</v>
      </c>
      <c r="J1637" t="s">
        <v>23</v>
      </c>
      <c r="K1637" s="3">
        <f>IF(TablaDatosEmpresa[[#This Row],[Tipo_Movimiento]] = "Venta", -TablaDatosEmpresa[[#This Row],[Cantidad]] * TablaDatosEmpresa[[#This Row],[Precio_Venta_Unitario]], 0)</f>
        <v>4455.7000000000007</v>
      </c>
      <c r="L1637" s="3">
        <f>AVERAGEIF(TablaDatosEmpresa[Nombre_Producto],TablaDatosEmpresa[[#This Row],[Nombre_Producto]],TablaDatosEmpresa[Costo_Unitario])</f>
        <v>28.701865793780652</v>
      </c>
      <c r="M1637" s="3">
        <f>IF(TablaDatosEmpresa[[#This Row],[Tipo_Movimiento]] = "Venta", -TablaDatosEmpresa[[#This Row],[Cantidad]] * TablaDatosEmpresa[[#This Row],[CosteAdquisicionPromedio]], 0)</f>
        <v>975.86343698854216</v>
      </c>
      <c r="N1637" s="3">
        <f>TablaDatosEmpresa[[#This Row],[Ingresos]]-TablaDatosEmpresa[[#This Row],[Coste_Vemta]]</f>
        <v>3479.8365630114586</v>
      </c>
    </row>
    <row r="1638" spans="1:14" x14ac:dyDescent="0.3">
      <c r="A1638">
        <v>1638</v>
      </c>
      <c r="B1638" s="1">
        <v>44802</v>
      </c>
      <c r="C1638" t="s">
        <v>10</v>
      </c>
      <c r="D1638" t="s">
        <v>11</v>
      </c>
      <c r="E1638" t="s">
        <v>12</v>
      </c>
      <c r="F1638">
        <v>-18</v>
      </c>
      <c r="G1638" s="3">
        <v>0</v>
      </c>
      <c r="H1638" s="3">
        <v>130.47</v>
      </c>
      <c r="I1638" t="s">
        <v>10</v>
      </c>
      <c r="J1638" t="s">
        <v>23</v>
      </c>
      <c r="K1638" s="3">
        <f>IF(TablaDatosEmpresa[[#This Row],[Tipo_Movimiento]] = "Venta", -TablaDatosEmpresa[[#This Row],[Cantidad]] * TablaDatosEmpresa[[#This Row],[Precio_Venta_Unitario]], 0)</f>
        <v>2348.46</v>
      </c>
      <c r="L1638" s="3">
        <f>AVERAGEIF(TablaDatosEmpresa[Nombre_Producto],TablaDatosEmpresa[[#This Row],[Nombre_Producto]],TablaDatosEmpresa[Costo_Unitario])</f>
        <v>28.701865793780652</v>
      </c>
      <c r="M1638" s="3">
        <f>IF(TablaDatosEmpresa[[#This Row],[Tipo_Movimiento]] = "Venta", -TablaDatosEmpresa[[#This Row],[Cantidad]] * TablaDatosEmpresa[[#This Row],[CosteAdquisicionPromedio]], 0)</f>
        <v>516.63358428805168</v>
      </c>
      <c r="N1638" s="3">
        <f>TablaDatosEmpresa[[#This Row],[Ingresos]]-TablaDatosEmpresa[[#This Row],[Coste_Vemta]]</f>
        <v>1831.8264157119484</v>
      </c>
    </row>
    <row r="1639" spans="1:14" x14ac:dyDescent="0.3">
      <c r="A1639">
        <v>1639</v>
      </c>
      <c r="B1639" s="1">
        <v>44802</v>
      </c>
      <c r="C1639" t="s">
        <v>10</v>
      </c>
      <c r="D1639" t="s">
        <v>11</v>
      </c>
      <c r="E1639" t="s">
        <v>12</v>
      </c>
      <c r="F1639">
        <v>-22</v>
      </c>
      <c r="G1639" s="3">
        <v>0</v>
      </c>
      <c r="H1639" s="3">
        <v>130.56</v>
      </c>
      <c r="I1639" t="s">
        <v>10</v>
      </c>
      <c r="J1639" t="s">
        <v>23</v>
      </c>
      <c r="K1639" s="3">
        <f>IF(TablaDatosEmpresa[[#This Row],[Tipo_Movimiento]] = "Venta", -TablaDatosEmpresa[[#This Row],[Cantidad]] * TablaDatosEmpresa[[#This Row],[Precio_Venta_Unitario]], 0)</f>
        <v>2872.32</v>
      </c>
      <c r="L1639" s="3">
        <f>AVERAGEIF(TablaDatosEmpresa[Nombre_Producto],TablaDatosEmpresa[[#This Row],[Nombre_Producto]],TablaDatosEmpresa[Costo_Unitario])</f>
        <v>28.701865793780652</v>
      </c>
      <c r="M1639" s="3">
        <f>IF(TablaDatosEmpresa[[#This Row],[Tipo_Movimiento]] = "Venta", -TablaDatosEmpresa[[#This Row],[Cantidad]] * TablaDatosEmpresa[[#This Row],[CosteAdquisicionPromedio]], 0)</f>
        <v>631.4410474631743</v>
      </c>
      <c r="N1639" s="3">
        <f>TablaDatosEmpresa[[#This Row],[Ingresos]]-TablaDatosEmpresa[[#This Row],[Coste_Vemta]]</f>
        <v>2240.8789525368256</v>
      </c>
    </row>
    <row r="1640" spans="1:14" x14ac:dyDescent="0.3">
      <c r="A1640">
        <v>1640</v>
      </c>
      <c r="B1640" s="1">
        <v>44802</v>
      </c>
      <c r="C1640" t="s">
        <v>24</v>
      </c>
      <c r="D1640" t="s">
        <v>14</v>
      </c>
      <c r="E1640" t="s">
        <v>41</v>
      </c>
      <c r="F1640">
        <v>75</v>
      </c>
      <c r="G1640" s="3">
        <v>84.28</v>
      </c>
      <c r="H1640" s="3">
        <v>0</v>
      </c>
      <c r="I1640" t="s">
        <v>24</v>
      </c>
      <c r="J1640" t="s">
        <v>36</v>
      </c>
      <c r="K1640" s="3">
        <f>IF(TablaDatosEmpresa[[#This Row],[Tipo_Movimiento]] = "Venta", -TablaDatosEmpresa[[#This Row],[Cantidad]] * TablaDatosEmpresa[[#This Row],[Precio_Venta_Unitario]], 0)</f>
        <v>0</v>
      </c>
      <c r="L1640" s="3">
        <f>AVERAGEIF(TablaDatosEmpresa[Nombre_Producto],TablaDatosEmpresa[[#This Row],[Nombre_Producto]],TablaDatosEmpresa[Costo_Unitario])</f>
        <v>38.917210440456756</v>
      </c>
      <c r="M1640" s="3">
        <f>IF(TablaDatosEmpresa[[#This Row],[Tipo_Movimiento]] = "Venta", -TablaDatosEmpresa[[#This Row],[Cantidad]] * TablaDatosEmpresa[[#This Row],[CosteAdquisicionPromedio]], 0)</f>
        <v>0</v>
      </c>
      <c r="N1640" s="3">
        <f>TablaDatosEmpresa[[#This Row],[Ingresos]]-TablaDatosEmpresa[[#This Row],[Coste_Vemta]]</f>
        <v>0</v>
      </c>
    </row>
    <row r="1641" spans="1:14" x14ac:dyDescent="0.3">
      <c r="A1641">
        <v>1641</v>
      </c>
      <c r="B1641" s="1">
        <v>44802</v>
      </c>
      <c r="C1641" t="s">
        <v>10</v>
      </c>
      <c r="D1641" t="s">
        <v>11</v>
      </c>
      <c r="E1641" t="s">
        <v>12</v>
      </c>
      <c r="F1641">
        <v>-42</v>
      </c>
      <c r="G1641" s="3">
        <v>0</v>
      </c>
      <c r="H1641" s="3">
        <v>130.07</v>
      </c>
      <c r="I1641" t="s">
        <v>10</v>
      </c>
      <c r="J1641" t="s">
        <v>23</v>
      </c>
      <c r="K1641" s="3">
        <f>IF(TablaDatosEmpresa[[#This Row],[Tipo_Movimiento]] = "Venta", -TablaDatosEmpresa[[#This Row],[Cantidad]] * TablaDatosEmpresa[[#This Row],[Precio_Venta_Unitario]], 0)</f>
        <v>5462.94</v>
      </c>
      <c r="L1641" s="3">
        <f>AVERAGEIF(TablaDatosEmpresa[Nombre_Producto],TablaDatosEmpresa[[#This Row],[Nombre_Producto]],TablaDatosEmpresa[Costo_Unitario])</f>
        <v>28.701865793780652</v>
      </c>
      <c r="M1641" s="3">
        <f>IF(TablaDatosEmpresa[[#This Row],[Tipo_Movimiento]] = "Venta", -TablaDatosEmpresa[[#This Row],[Cantidad]] * TablaDatosEmpresa[[#This Row],[CosteAdquisicionPromedio]], 0)</f>
        <v>1205.4783633387874</v>
      </c>
      <c r="N1641" s="3">
        <f>TablaDatosEmpresa[[#This Row],[Ingresos]]-TablaDatosEmpresa[[#This Row],[Coste_Vemta]]</f>
        <v>4257.4616366612117</v>
      </c>
    </row>
    <row r="1642" spans="1:14" x14ac:dyDescent="0.3">
      <c r="A1642">
        <v>1642</v>
      </c>
      <c r="B1642" s="1">
        <v>44802</v>
      </c>
      <c r="C1642" t="s">
        <v>24</v>
      </c>
      <c r="D1642" t="s">
        <v>32</v>
      </c>
      <c r="E1642" t="s">
        <v>33</v>
      </c>
      <c r="F1642">
        <v>298</v>
      </c>
      <c r="G1642" s="3">
        <v>119.5</v>
      </c>
      <c r="H1642" s="3">
        <v>0</v>
      </c>
      <c r="I1642" t="s">
        <v>24</v>
      </c>
      <c r="J1642" t="s">
        <v>28</v>
      </c>
      <c r="K1642" s="3">
        <f>IF(TablaDatosEmpresa[[#This Row],[Tipo_Movimiento]] = "Venta", -TablaDatosEmpresa[[#This Row],[Cantidad]] * TablaDatosEmpresa[[#This Row],[Precio_Venta_Unitario]], 0)</f>
        <v>0</v>
      </c>
      <c r="L1642" s="3">
        <f>AVERAGEIF(TablaDatosEmpresa[Nombre_Producto],TablaDatosEmpresa[[#This Row],[Nombre_Producto]],TablaDatosEmpresa[Costo_Unitario])</f>
        <v>54.214840425531932</v>
      </c>
      <c r="M1642" s="3">
        <f>IF(TablaDatosEmpresa[[#This Row],[Tipo_Movimiento]] = "Venta", -TablaDatosEmpresa[[#This Row],[Cantidad]] * TablaDatosEmpresa[[#This Row],[CosteAdquisicionPromedio]], 0)</f>
        <v>0</v>
      </c>
      <c r="N1642" s="3">
        <f>TablaDatosEmpresa[[#This Row],[Ingresos]]-TablaDatosEmpresa[[#This Row],[Coste_Vemta]]</f>
        <v>0</v>
      </c>
    </row>
    <row r="1643" spans="1:14" x14ac:dyDescent="0.3">
      <c r="A1643">
        <v>1643</v>
      </c>
      <c r="B1643" s="1">
        <v>44803</v>
      </c>
      <c r="C1643" t="s">
        <v>10</v>
      </c>
      <c r="D1643" t="s">
        <v>34</v>
      </c>
      <c r="E1643" t="s">
        <v>45</v>
      </c>
      <c r="F1643">
        <v>-21</v>
      </c>
      <c r="G1643" s="3">
        <v>0</v>
      </c>
      <c r="H1643" s="3">
        <v>348.85</v>
      </c>
      <c r="I1643" t="s">
        <v>10</v>
      </c>
      <c r="J1643" t="s">
        <v>23</v>
      </c>
      <c r="K1643" s="3">
        <f>IF(TablaDatosEmpresa[[#This Row],[Tipo_Movimiento]] = "Venta", -TablaDatosEmpresa[[#This Row],[Cantidad]] * TablaDatosEmpresa[[#This Row],[Precio_Venta_Unitario]], 0)</f>
        <v>7325.85</v>
      </c>
      <c r="L1643" s="3">
        <f>AVERAGEIF(TablaDatosEmpresa[Nombre_Producto],TablaDatosEmpresa[[#This Row],[Nombre_Producto]],TablaDatosEmpresa[Costo_Unitario])</f>
        <v>81.910562499999997</v>
      </c>
      <c r="M1643" s="3">
        <f>IF(TablaDatosEmpresa[[#This Row],[Tipo_Movimiento]] = "Venta", -TablaDatosEmpresa[[#This Row],[Cantidad]] * TablaDatosEmpresa[[#This Row],[CosteAdquisicionPromedio]], 0)</f>
        <v>1720.1218125</v>
      </c>
      <c r="N1643" s="3">
        <f>TablaDatosEmpresa[[#This Row],[Ingresos]]-TablaDatosEmpresa[[#This Row],[Coste_Vemta]]</f>
        <v>5605.7281875000008</v>
      </c>
    </row>
    <row r="1644" spans="1:14" x14ac:dyDescent="0.3">
      <c r="A1644">
        <v>1644</v>
      </c>
      <c r="B1644" s="1">
        <v>44803</v>
      </c>
      <c r="C1644" t="s">
        <v>10</v>
      </c>
      <c r="D1644" t="s">
        <v>34</v>
      </c>
      <c r="E1644" t="s">
        <v>45</v>
      </c>
      <c r="F1644">
        <v>-48</v>
      </c>
      <c r="G1644" s="3">
        <v>0</v>
      </c>
      <c r="H1644" s="3">
        <v>349.15</v>
      </c>
      <c r="I1644" t="s">
        <v>10</v>
      </c>
      <c r="J1644" t="s">
        <v>15</v>
      </c>
      <c r="K1644" s="3">
        <f>IF(TablaDatosEmpresa[[#This Row],[Tipo_Movimiento]] = "Venta", -TablaDatosEmpresa[[#This Row],[Cantidad]] * TablaDatosEmpresa[[#This Row],[Precio_Venta_Unitario]], 0)</f>
        <v>16759.199999999997</v>
      </c>
      <c r="L1644" s="3">
        <f>AVERAGEIF(TablaDatosEmpresa[Nombre_Producto],TablaDatosEmpresa[[#This Row],[Nombre_Producto]],TablaDatosEmpresa[Costo_Unitario])</f>
        <v>81.910562499999997</v>
      </c>
      <c r="M1644" s="3">
        <f>IF(TablaDatosEmpresa[[#This Row],[Tipo_Movimiento]] = "Venta", -TablaDatosEmpresa[[#This Row],[Cantidad]] * TablaDatosEmpresa[[#This Row],[CosteAdquisicionPromedio]], 0)</f>
        <v>3931.7069999999999</v>
      </c>
      <c r="N1644" s="3">
        <f>TablaDatosEmpresa[[#This Row],[Ingresos]]-TablaDatosEmpresa[[#This Row],[Coste_Vemta]]</f>
        <v>12827.492999999997</v>
      </c>
    </row>
    <row r="1645" spans="1:14" x14ac:dyDescent="0.3">
      <c r="A1645">
        <v>1645</v>
      </c>
      <c r="B1645" s="1">
        <v>44803</v>
      </c>
      <c r="C1645" t="s">
        <v>24</v>
      </c>
      <c r="D1645" t="s">
        <v>32</v>
      </c>
      <c r="E1645" t="s">
        <v>33</v>
      </c>
      <c r="F1645">
        <v>73</v>
      </c>
      <c r="G1645" s="3">
        <v>120.77</v>
      </c>
      <c r="H1645" s="3">
        <v>0</v>
      </c>
      <c r="I1645" t="s">
        <v>24</v>
      </c>
      <c r="J1645" t="s">
        <v>36</v>
      </c>
      <c r="K1645" s="3">
        <f>IF(TablaDatosEmpresa[[#This Row],[Tipo_Movimiento]] = "Venta", -TablaDatosEmpresa[[#This Row],[Cantidad]] * TablaDatosEmpresa[[#This Row],[Precio_Venta_Unitario]], 0)</f>
        <v>0</v>
      </c>
      <c r="L1645" s="3">
        <f>AVERAGEIF(TablaDatosEmpresa[Nombre_Producto],TablaDatosEmpresa[[#This Row],[Nombre_Producto]],TablaDatosEmpresa[Costo_Unitario])</f>
        <v>54.214840425531932</v>
      </c>
      <c r="M1645" s="3">
        <f>IF(TablaDatosEmpresa[[#This Row],[Tipo_Movimiento]] = "Venta", -TablaDatosEmpresa[[#This Row],[Cantidad]] * TablaDatosEmpresa[[#This Row],[CosteAdquisicionPromedio]], 0)</f>
        <v>0</v>
      </c>
      <c r="N1645" s="3">
        <f>TablaDatosEmpresa[[#This Row],[Ingresos]]-TablaDatosEmpresa[[#This Row],[Coste_Vemta]]</f>
        <v>0</v>
      </c>
    </row>
    <row r="1646" spans="1:14" x14ac:dyDescent="0.3">
      <c r="A1646">
        <v>1646</v>
      </c>
      <c r="B1646" s="1">
        <v>44803</v>
      </c>
      <c r="C1646" t="s">
        <v>10</v>
      </c>
      <c r="D1646" t="s">
        <v>14</v>
      </c>
      <c r="E1646" t="s">
        <v>41</v>
      </c>
      <c r="F1646">
        <v>-13</v>
      </c>
      <c r="G1646" s="3">
        <v>0</v>
      </c>
      <c r="H1646" s="3">
        <v>159.22</v>
      </c>
      <c r="I1646" t="s">
        <v>10</v>
      </c>
      <c r="J1646" t="s">
        <v>31</v>
      </c>
      <c r="K1646" s="3">
        <f>IF(TablaDatosEmpresa[[#This Row],[Tipo_Movimiento]] = "Venta", -TablaDatosEmpresa[[#This Row],[Cantidad]] * TablaDatosEmpresa[[#This Row],[Precio_Venta_Unitario]], 0)</f>
        <v>2069.86</v>
      </c>
      <c r="L1646" s="3">
        <f>AVERAGEIF(TablaDatosEmpresa[Nombre_Producto],TablaDatosEmpresa[[#This Row],[Nombre_Producto]],TablaDatosEmpresa[Costo_Unitario])</f>
        <v>38.917210440456756</v>
      </c>
      <c r="M1646" s="3">
        <f>IF(TablaDatosEmpresa[[#This Row],[Tipo_Movimiento]] = "Venta", -TablaDatosEmpresa[[#This Row],[Cantidad]] * TablaDatosEmpresa[[#This Row],[CosteAdquisicionPromedio]], 0)</f>
        <v>505.92373572593783</v>
      </c>
      <c r="N1646" s="3">
        <f>TablaDatosEmpresa[[#This Row],[Ingresos]]-TablaDatosEmpresa[[#This Row],[Coste_Vemta]]</f>
        <v>1563.9362642740623</v>
      </c>
    </row>
    <row r="1647" spans="1:14" x14ac:dyDescent="0.3">
      <c r="A1647">
        <v>1647</v>
      </c>
      <c r="B1647" s="1">
        <v>44803</v>
      </c>
      <c r="C1647" t="s">
        <v>16</v>
      </c>
      <c r="D1647" t="s">
        <v>19</v>
      </c>
      <c r="E1647" t="s">
        <v>20</v>
      </c>
      <c r="F1647">
        <v>44</v>
      </c>
      <c r="G1647" s="3">
        <v>150.72999999999999</v>
      </c>
      <c r="H1647" s="3">
        <v>0</v>
      </c>
      <c r="I1647" t="s">
        <v>46</v>
      </c>
      <c r="J1647" t="s">
        <v>18</v>
      </c>
      <c r="K1647" s="3">
        <f>IF(TablaDatosEmpresa[[#This Row],[Tipo_Movimiento]] = "Venta", -TablaDatosEmpresa[[#This Row],[Cantidad]] * TablaDatosEmpresa[[#This Row],[Precio_Venta_Unitario]], 0)</f>
        <v>0</v>
      </c>
      <c r="L1647" s="3">
        <f>AVERAGEIF(TablaDatosEmpresa[Nombre_Producto],TablaDatosEmpresa[[#This Row],[Nombre_Producto]],TablaDatosEmpresa[Costo_Unitario])</f>
        <v>66.956770642201846</v>
      </c>
      <c r="M1647" s="3">
        <f>IF(TablaDatosEmpresa[[#This Row],[Tipo_Movimiento]] = "Venta", -TablaDatosEmpresa[[#This Row],[Cantidad]] * TablaDatosEmpresa[[#This Row],[CosteAdquisicionPromedio]], 0)</f>
        <v>0</v>
      </c>
      <c r="N1647" s="3">
        <f>TablaDatosEmpresa[[#This Row],[Ingresos]]-TablaDatosEmpresa[[#This Row],[Coste_Vemta]]</f>
        <v>0</v>
      </c>
    </row>
    <row r="1648" spans="1:14" x14ac:dyDescent="0.3">
      <c r="A1648">
        <v>1648</v>
      </c>
      <c r="B1648" s="1">
        <v>44803</v>
      </c>
      <c r="C1648" t="s">
        <v>10</v>
      </c>
      <c r="D1648" t="s">
        <v>34</v>
      </c>
      <c r="E1648" t="s">
        <v>45</v>
      </c>
      <c r="F1648">
        <v>-30</v>
      </c>
      <c r="G1648" s="3">
        <v>0</v>
      </c>
      <c r="H1648" s="3">
        <v>352.91</v>
      </c>
      <c r="I1648" t="s">
        <v>10</v>
      </c>
      <c r="J1648" t="s">
        <v>31</v>
      </c>
      <c r="K1648" s="3">
        <f>IF(TablaDatosEmpresa[[#This Row],[Tipo_Movimiento]] = "Venta", -TablaDatosEmpresa[[#This Row],[Cantidad]] * TablaDatosEmpresa[[#This Row],[Precio_Venta_Unitario]], 0)</f>
        <v>10587.300000000001</v>
      </c>
      <c r="L1648" s="3">
        <f>AVERAGEIF(TablaDatosEmpresa[Nombre_Producto],TablaDatosEmpresa[[#This Row],[Nombre_Producto]],TablaDatosEmpresa[Costo_Unitario])</f>
        <v>81.910562499999997</v>
      </c>
      <c r="M1648" s="3">
        <f>IF(TablaDatosEmpresa[[#This Row],[Tipo_Movimiento]] = "Venta", -TablaDatosEmpresa[[#This Row],[Cantidad]] * TablaDatosEmpresa[[#This Row],[CosteAdquisicionPromedio]], 0)</f>
        <v>2457.316875</v>
      </c>
      <c r="N1648" s="3">
        <f>TablaDatosEmpresa[[#This Row],[Ingresos]]-TablaDatosEmpresa[[#This Row],[Coste_Vemta]]</f>
        <v>8129.9831250000007</v>
      </c>
    </row>
    <row r="1649" spans="1:14" x14ac:dyDescent="0.3">
      <c r="A1649">
        <v>1649</v>
      </c>
      <c r="B1649" s="1">
        <v>44804</v>
      </c>
      <c r="C1649" t="s">
        <v>24</v>
      </c>
      <c r="D1649" t="s">
        <v>25</v>
      </c>
      <c r="E1649" t="s">
        <v>43</v>
      </c>
      <c r="F1649">
        <v>235</v>
      </c>
      <c r="G1649" s="3">
        <v>45.27</v>
      </c>
      <c r="H1649" s="3">
        <v>0</v>
      </c>
      <c r="I1649" t="s">
        <v>24</v>
      </c>
      <c r="J1649" t="s">
        <v>26</v>
      </c>
      <c r="K1649" s="3">
        <f>IF(TablaDatosEmpresa[[#This Row],[Tipo_Movimiento]] = "Venta", -TablaDatosEmpresa[[#This Row],[Cantidad]] * TablaDatosEmpresa[[#This Row],[Precio_Venta_Unitario]], 0)</f>
        <v>0</v>
      </c>
      <c r="L1649" s="3">
        <f>AVERAGEIF(TablaDatosEmpresa[Nombre_Producto],TablaDatosEmpresa[[#This Row],[Nombre_Producto]],TablaDatosEmpresa[Costo_Unitario])</f>
        <v>18.458651685393257</v>
      </c>
      <c r="M1649" s="3">
        <f>IF(TablaDatosEmpresa[[#This Row],[Tipo_Movimiento]] = "Venta", -TablaDatosEmpresa[[#This Row],[Cantidad]] * TablaDatosEmpresa[[#This Row],[CosteAdquisicionPromedio]], 0)</f>
        <v>0</v>
      </c>
      <c r="N1649" s="3">
        <f>TablaDatosEmpresa[[#This Row],[Ingresos]]-TablaDatosEmpresa[[#This Row],[Coste_Vemta]]</f>
        <v>0</v>
      </c>
    </row>
    <row r="1650" spans="1:14" x14ac:dyDescent="0.3">
      <c r="A1650">
        <v>1650</v>
      </c>
      <c r="B1650" s="1">
        <v>44804</v>
      </c>
      <c r="C1650" t="s">
        <v>10</v>
      </c>
      <c r="D1650" t="s">
        <v>32</v>
      </c>
      <c r="E1650" t="s">
        <v>33</v>
      </c>
      <c r="F1650">
        <v>-28</v>
      </c>
      <c r="G1650" s="3">
        <v>0</v>
      </c>
      <c r="H1650" s="3">
        <v>219.17</v>
      </c>
      <c r="I1650" t="s">
        <v>10</v>
      </c>
      <c r="J1650" t="s">
        <v>23</v>
      </c>
      <c r="K1650" s="3">
        <f>IF(TablaDatosEmpresa[[#This Row],[Tipo_Movimiento]] = "Venta", -TablaDatosEmpresa[[#This Row],[Cantidad]] * TablaDatosEmpresa[[#This Row],[Precio_Venta_Unitario]], 0)</f>
        <v>6136.7599999999993</v>
      </c>
      <c r="L1650" s="3">
        <f>AVERAGEIF(TablaDatosEmpresa[Nombre_Producto],TablaDatosEmpresa[[#This Row],[Nombre_Producto]],TablaDatosEmpresa[Costo_Unitario])</f>
        <v>54.214840425531932</v>
      </c>
      <c r="M1650" s="3">
        <f>IF(TablaDatosEmpresa[[#This Row],[Tipo_Movimiento]] = "Venta", -TablaDatosEmpresa[[#This Row],[Cantidad]] * TablaDatosEmpresa[[#This Row],[CosteAdquisicionPromedio]], 0)</f>
        <v>1518.0155319148942</v>
      </c>
      <c r="N1650" s="3">
        <f>TablaDatosEmpresa[[#This Row],[Ingresos]]-TablaDatosEmpresa[[#This Row],[Coste_Vemta]]</f>
        <v>4618.7444680851049</v>
      </c>
    </row>
    <row r="1651" spans="1:14" x14ac:dyDescent="0.3">
      <c r="A1651">
        <v>1651</v>
      </c>
      <c r="B1651" s="1">
        <v>44804</v>
      </c>
      <c r="C1651" t="s">
        <v>10</v>
      </c>
      <c r="D1651" t="s">
        <v>17</v>
      </c>
      <c r="E1651" t="s">
        <v>42</v>
      </c>
      <c r="F1651">
        <v>-32</v>
      </c>
      <c r="G1651" s="3">
        <v>0</v>
      </c>
      <c r="H1651" s="3">
        <v>899.28</v>
      </c>
      <c r="I1651" t="s">
        <v>10</v>
      </c>
      <c r="J1651" t="s">
        <v>23</v>
      </c>
      <c r="K1651" s="3">
        <f>IF(TablaDatosEmpresa[[#This Row],[Tipo_Movimiento]] = "Venta", -TablaDatosEmpresa[[#This Row],[Cantidad]] * TablaDatosEmpresa[[#This Row],[Precio_Venta_Unitario]], 0)</f>
        <v>28776.959999999999</v>
      </c>
      <c r="L1651" s="3">
        <f>AVERAGEIF(TablaDatosEmpresa[Nombre_Producto],TablaDatosEmpresa[[#This Row],[Nombre_Producto]],TablaDatosEmpresa[Costo_Unitario])</f>
        <v>206.67616747181975</v>
      </c>
      <c r="M1651" s="3">
        <f>IF(TablaDatosEmpresa[[#This Row],[Tipo_Movimiento]] = "Venta", -TablaDatosEmpresa[[#This Row],[Cantidad]] * TablaDatosEmpresa[[#This Row],[CosteAdquisicionPromedio]], 0)</f>
        <v>6613.6373590982321</v>
      </c>
      <c r="N1651" s="3">
        <f>TablaDatosEmpresa[[#This Row],[Ingresos]]-TablaDatosEmpresa[[#This Row],[Coste_Vemta]]</f>
        <v>22163.322640901766</v>
      </c>
    </row>
    <row r="1652" spans="1:14" x14ac:dyDescent="0.3">
      <c r="A1652">
        <v>1652</v>
      </c>
      <c r="B1652" s="1">
        <v>44804</v>
      </c>
      <c r="C1652" t="s">
        <v>10</v>
      </c>
      <c r="D1652" t="s">
        <v>25</v>
      </c>
      <c r="E1652" t="s">
        <v>43</v>
      </c>
      <c r="F1652">
        <v>-30</v>
      </c>
      <c r="G1652" s="3">
        <v>0</v>
      </c>
      <c r="H1652" s="3">
        <v>95.82</v>
      </c>
      <c r="I1652" t="s">
        <v>10</v>
      </c>
      <c r="J1652" t="s">
        <v>35</v>
      </c>
      <c r="K1652" s="3">
        <f>IF(TablaDatosEmpresa[[#This Row],[Tipo_Movimiento]] = "Venta", -TablaDatosEmpresa[[#This Row],[Cantidad]] * TablaDatosEmpresa[[#This Row],[Precio_Venta_Unitario]], 0)</f>
        <v>2874.6</v>
      </c>
      <c r="L1652" s="3">
        <f>AVERAGEIF(TablaDatosEmpresa[Nombre_Producto],TablaDatosEmpresa[[#This Row],[Nombre_Producto]],TablaDatosEmpresa[Costo_Unitario])</f>
        <v>18.458651685393257</v>
      </c>
      <c r="M1652" s="3">
        <f>IF(TablaDatosEmpresa[[#This Row],[Tipo_Movimiento]] = "Venta", -TablaDatosEmpresa[[#This Row],[Cantidad]] * TablaDatosEmpresa[[#This Row],[CosteAdquisicionPromedio]], 0)</f>
        <v>553.75955056179771</v>
      </c>
      <c r="N1652" s="3">
        <f>TablaDatosEmpresa[[#This Row],[Ingresos]]-TablaDatosEmpresa[[#This Row],[Coste_Vemta]]</f>
        <v>2320.8404494382021</v>
      </c>
    </row>
    <row r="1653" spans="1:14" x14ac:dyDescent="0.3">
      <c r="A1653">
        <v>1653</v>
      </c>
      <c r="B1653" s="1">
        <v>44804</v>
      </c>
      <c r="C1653" t="s">
        <v>16</v>
      </c>
      <c r="D1653" t="s">
        <v>27</v>
      </c>
      <c r="E1653" t="s">
        <v>44</v>
      </c>
      <c r="F1653">
        <v>33</v>
      </c>
      <c r="G1653" s="3">
        <v>255.52</v>
      </c>
      <c r="H1653" s="3">
        <v>0</v>
      </c>
      <c r="I1653" t="s">
        <v>46</v>
      </c>
      <c r="J1653" t="s">
        <v>18</v>
      </c>
      <c r="K1653" s="3">
        <f>IF(TablaDatosEmpresa[[#This Row],[Tipo_Movimiento]] = "Venta", -TablaDatosEmpresa[[#This Row],[Cantidad]] * TablaDatosEmpresa[[#This Row],[Precio_Venta_Unitario]], 0)</f>
        <v>0</v>
      </c>
      <c r="L1653" s="3">
        <f>AVERAGEIF(TablaDatosEmpresa[Nombre_Producto],TablaDatosEmpresa[[#This Row],[Nombre_Producto]],TablaDatosEmpresa[Costo_Unitario])</f>
        <v>111.99406451612904</v>
      </c>
      <c r="M1653" s="3">
        <f>IF(TablaDatosEmpresa[[#This Row],[Tipo_Movimiento]] = "Venta", -TablaDatosEmpresa[[#This Row],[Cantidad]] * TablaDatosEmpresa[[#This Row],[CosteAdquisicionPromedio]], 0)</f>
        <v>0</v>
      </c>
      <c r="N1653" s="3">
        <f>TablaDatosEmpresa[[#This Row],[Ingresos]]-TablaDatosEmpresa[[#This Row],[Coste_Vemta]]</f>
        <v>0</v>
      </c>
    </row>
    <row r="1654" spans="1:14" x14ac:dyDescent="0.3">
      <c r="A1654">
        <v>1654</v>
      </c>
      <c r="B1654" s="1">
        <v>44804</v>
      </c>
      <c r="C1654" t="s">
        <v>10</v>
      </c>
      <c r="D1654" t="s">
        <v>19</v>
      </c>
      <c r="E1654" t="s">
        <v>20</v>
      </c>
      <c r="F1654">
        <v>-30</v>
      </c>
      <c r="G1654" s="3">
        <v>0</v>
      </c>
      <c r="H1654" s="3">
        <v>296.60000000000002</v>
      </c>
      <c r="I1654" t="s">
        <v>10</v>
      </c>
      <c r="J1654" t="s">
        <v>15</v>
      </c>
      <c r="K1654" s="3">
        <f>IF(TablaDatosEmpresa[[#This Row],[Tipo_Movimiento]] = "Venta", -TablaDatosEmpresa[[#This Row],[Cantidad]] * TablaDatosEmpresa[[#This Row],[Precio_Venta_Unitario]], 0)</f>
        <v>8898</v>
      </c>
      <c r="L1654" s="3">
        <f>AVERAGEIF(TablaDatosEmpresa[Nombre_Producto],TablaDatosEmpresa[[#This Row],[Nombre_Producto]],TablaDatosEmpresa[Costo_Unitario])</f>
        <v>66.956770642201846</v>
      </c>
      <c r="M1654" s="3">
        <f>IF(TablaDatosEmpresa[[#This Row],[Tipo_Movimiento]] = "Venta", -TablaDatosEmpresa[[#This Row],[Cantidad]] * TablaDatosEmpresa[[#This Row],[CosteAdquisicionPromedio]], 0)</f>
        <v>2008.7031192660554</v>
      </c>
      <c r="N1654" s="3">
        <f>TablaDatosEmpresa[[#This Row],[Ingresos]]-TablaDatosEmpresa[[#This Row],[Coste_Vemta]]</f>
        <v>6889.2968807339448</v>
      </c>
    </row>
    <row r="1655" spans="1:14" x14ac:dyDescent="0.3">
      <c r="A1655">
        <v>1655</v>
      </c>
      <c r="B1655" s="1">
        <v>44804</v>
      </c>
      <c r="C1655" t="s">
        <v>10</v>
      </c>
      <c r="D1655" t="s">
        <v>11</v>
      </c>
      <c r="E1655" t="s">
        <v>12</v>
      </c>
      <c r="F1655">
        <v>-34</v>
      </c>
      <c r="G1655" s="3">
        <v>0</v>
      </c>
      <c r="H1655" s="3">
        <v>131.25</v>
      </c>
      <c r="I1655" t="s">
        <v>10</v>
      </c>
      <c r="J1655" t="s">
        <v>31</v>
      </c>
      <c r="K1655" s="3">
        <f>IF(TablaDatosEmpresa[[#This Row],[Tipo_Movimiento]] = "Venta", -TablaDatosEmpresa[[#This Row],[Cantidad]] * TablaDatosEmpresa[[#This Row],[Precio_Venta_Unitario]], 0)</f>
        <v>4462.5</v>
      </c>
      <c r="L1655" s="3">
        <f>AVERAGEIF(TablaDatosEmpresa[Nombre_Producto],TablaDatosEmpresa[[#This Row],[Nombre_Producto]],TablaDatosEmpresa[Costo_Unitario])</f>
        <v>28.701865793780652</v>
      </c>
      <c r="M1655" s="3">
        <f>IF(TablaDatosEmpresa[[#This Row],[Tipo_Movimiento]] = "Venta", -TablaDatosEmpresa[[#This Row],[Cantidad]] * TablaDatosEmpresa[[#This Row],[CosteAdquisicionPromedio]], 0)</f>
        <v>975.86343698854216</v>
      </c>
      <c r="N1655" s="3">
        <f>TablaDatosEmpresa[[#This Row],[Ingresos]]-TablaDatosEmpresa[[#This Row],[Coste_Vemta]]</f>
        <v>3486.6365630114578</v>
      </c>
    </row>
    <row r="1656" spans="1:14" x14ac:dyDescent="0.3">
      <c r="A1656">
        <v>1656</v>
      </c>
      <c r="B1656" s="1">
        <v>44805</v>
      </c>
      <c r="C1656" t="s">
        <v>16</v>
      </c>
      <c r="D1656" t="s">
        <v>17</v>
      </c>
      <c r="E1656" t="s">
        <v>42</v>
      </c>
      <c r="F1656">
        <v>91</v>
      </c>
      <c r="G1656" s="3">
        <v>453.12</v>
      </c>
      <c r="H1656" s="3">
        <v>0</v>
      </c>
      <c r="I1656" t="s">
        <v>46</v>
      </c>
      <c r="J1656" t="s">
        <v>18</v>
      </c>
      <c r="K1656" s="3">
        <f>IF(TablaDatosEmpresa[[#This Row],[Tipo_Movimiento]] = "Venta", -TablaDatosEmpresa[[#This Row],[Cantidad]] * TablaDatosEmpresa[[#This Row],[Precio_Venta_Unitario]], 0)</f>
        <v>0</v>
      </c>
      <c r="L1656" s="3">
        <f>AVERAGEIF(TablaDatosEmpresa[Nombre_Producto],TablaDatosEmpresa[[#This Row],[Nombre_Producto]],TablaDatosEmpresa[Costo_Unitario])</f>
        <v>206.67616747181975</v>
      </c>
      <c r="M1656" s="3">
        <f>IF(TablaDatosEmpresa[[#This Row],[Tipo_Movimiento]] = "Venta", -TablaDatosEmpresa[[#This Row],[Cantidad]] * TablaDatosEmpresa[[#This Row],[CosteAdquisicionPromedio]], 0)</f>
        <v>0</v>
      </c>
      <c r="N1656" s="3">
        <f>TablaDatosEmpresa[[#This Row],[Ingresos]]-TablaDatosEmpresa[[#This Row],[Coste_Vemta]]</f>
        <v>0</v>
      </c>
    </row>
    <row r="1657" spans="1:14" x14ac:dyDescent="0.3">
      <c r="A1657">
        <v>1657</v>
      </c>
      <c r="B1657" s="1">
        <v>44805</v>
      </c>
      <c r="C1657" t="s">
        <v>10</v>
      </c>
      <c r="D1657" t="s">
        <v>34</v>
      </c>
      <c r="E1657" t="s">
        <v>45</v>
      </c>
      <c r="F1657">
        <v>-24</v>
      </c>
      <c r="G1657" s="3">
        <v>0</v>
      </c>
      <c r="H1657" s="3">
        <v>352.48</v>
      </c>
      <c r="I1657" t="s">
        <v>10</v>
      </c>
      <c r="J1657" t="s">
        <v>23</v>
      </c>
      <c r="K1657" s="3">
        <f>IF(TablaDatosEmpresa[[#This Row],[Tipo_Movimiento]] = "Venta", -TablaDatosEmpresa[[#This Row],[Cantidad]] * TablaDatosEmpresa[[#This Row],[Precio_Venta_Unitario]], 0)</f>
        <v>8459.52</v>
      </c>
      <c r="L1657" s="3">
        <f>AVERAGEIF(TablaDatosEmpresa[Nombre_Producto],TablaDatosEmpresa[[#This Row],[Nombre_Producto]],TablaDatosEmpresa[Costo_Unitario])</f>
        <v>81.910562499999997</v>
      </c>
      <c r="M1657" s="3">
        <f>IF(TablaDatosEmpresa[[#This Row],[Tipo_Movimiento]] = "Venta", -TablaDatosEmpresa[[#This Row],[Cantidad]] * TablaDatosEmpresa[[#This Row],[CosteAdquisicionPromedio]], 0)</f>
        <v>1965.8534999999999</v>
      </c>
      <c r="N1657" s="3">
        <f>TablaDatosEmpresa[[#This Row],[Ingresos]]-TablaDatosEmpresa[[#This Row],[Coste_Vemta]]</f>
        <v>6493.6665000000003</v>
      </c>
    </row>
    <row r="1658" spans="1:14" x14ac:dyDescent="0.3">
      <c r="A1658">
        <v>1658</v>
      </c>
      <c r="B1658" s="1">
        <v>44805</v>
      </c>
      <c r="C1658" t="s">
        <v>16</v>
      </c>
      <c r="D1658" t="s">
        <v>19</v>
      </c>
      <c r="E1658" t="s">
        <v>20</v>
      </c>
      <c r="F1658">
        <v>45</v>
      </c>
      <c r="G1658" s="3">
        <v>148.6</v>
      </c>
      <c r="H1658" s="3">
        <v>0</v>
      </c>
      <c r="I1658" t="s">
        <v>46</v>
      </c>
      <c r="J1658" t="s">
        <v>18</v>
      </c>
      <c r="K1658" s="3">
        <f>IF(TablaDatosEmpresa[[#This Row],[Tipo_Movimiento]] = "Venta", -TablaDatosEmpresa[[#This Row],[Cantidad]] * TablaDatosEmpresa[[#This Row],[Precio_Venta_Unitario]], 0)</f>
        <v>0</v>
      </c>
      <c r="L1658" s="3">
        <f>AVERAGEIF(TablaDatosEmpresa[Nombre_Producto],TablaDatosEmpresa[[#This Row],[Nombre_Producto]],TablaDatosEmpresa[Costo_Unitario])</f>
        <v>66.956770642201846</v>
      </c>
      <c r="M1658" s="3">
        <f>IF(TablaDatosEmpresa[[#This Row],[Tipo_Movimiento]] = "Venta", -TablaDatosEmpresa[[#This Row],[Cantidad]] * TablaDatosEmpresa[[#This Row],[CosteAdquisicionPromedio]], 0)</f>
        <v>0</v>
      </c>
      <c r="N1658" s="3">
        <f>TablaDatosEmpresa[[#This Row],[Ingresos]]-TablaDatosEmpresa[[#This Row],[Coste_Vemta]]</f>
        <v>0</v>
      </c>
    </row>
    <row r="1659" spans="1:14" x14ac:dyDescent="0.3">
      <c r="A1659">
        <v>1659</v>
      </c>
      <c r="B1659" s="1">
        <v>44805</v>
      </c>
      <c r="C1659" t="s">
        <v>10</v>
      </c>
      <c r="D1659" t="s">
        <v>34</v>
      </c>
      <c r="E1659" t="s">
        <v>45</v>
      </c>
      <c r="F1659">
        <v>-22</v>
      </c>
      <c r="G1659" s="3">
        <v>0</v>
      </c>
      <c r="H1659" s="3">
        <v>346.89</v>
      </c>
      <c r="I1659" t="s">
        <v>10</v>
      </c>
      <c r="J1659" t="s">
        <v>15</v>
      </c>
      <c r="K1659" s="3">
        <f>IF(TablaDatosEmpresa[[#This Row],[Tipo_Movimiento]] = "Venta", -TablaDatosEmpresa[[#This Row],[Cantidad]] * TablaDatosEmpresa[[#This Row],[Precio_Venta_Unitario]], 0)</f>
        <v>7631.58</v>
      </c>
      <c r="L1659" s="3">
        <f>AVERAGEIF(TablaDatosEmpresa[Nombre_Producto],TablaDatosEmpresa[[#This Row],[Nombre_Producto]],TablaDatosEmpresa[Costo_Unitario])</f>
        <v>81.910562499999997</v>
      </c>
      <c r="M1659" s="3">
        <f>IF(TablaDatosEmpresa[[#This Row],[Tipo_Movimiento]] = "Venta", -TablaDatosEmpresa[[#This Row],[Cantidad]] * TablaDatosEmpresa[[#This Row],[CosteAdquisicionPromedio]], 0)</f>
        <v>1802.032375</v>
      </c>
      <c r="N1659" s="3">
        <f>TablaDatosEmpresa[[#This Row],[Ingresos]]-TablaDatosEmpresa[[#This Row],[Coste_Vemta]]</f>
        <v>5829.5476250000002</v>
      </c>
    </row>
    <row r="1660" spans="1:14" x14ac:dyDescent="0.3">
      <c r="A1660">
        <v>1660</v>
      </c>
      <c r="B1660" s="1">
        <v>44805</v>
      </c>
      <c r="C1660" t="s">
        <v>24</v>
      </c>
      <c r="D1660" t="s">
        <v>21</v>
      </c>
      <c r="E1660" t="s">
        <v>22</v>
      </c>
      <c r="F1660">
        <v>106</v>
      </c>
      <c r="G1660" s="3">
        <v>25.08</v>
      </c>
      <c r="H1660" s="3">
        <v>0</v>
      </c>
      <c r="I1660" t="s">
        <v>24</v>
      </c>
      <c r="J1660" t="s">
        <v>28</v>
      </c>
      <c r="K1660" s="3">
        <f>IF(TablaDatosEmpresa[[#This Row],[Tipo_Movimiento]] = "Venta", -TablaDatosEmpresa[[#This Row],[Cantidad]] * TablaDatosEmpresa[[#This Row],[Precio_Venta_Unitario]], 0)</f>
        <v>0</v>
      </c>
      <c r="L1660" s="3">
        <f>AVERAGEIF(TablaDatosEmpresa[Nombre_Producto],TablaDatosEmpresa[[#This Row],[Nombre_Producto]],TablaDatosEmpresa[Costo_Unitario])</f>
        <v>10.520482758620702</v>
      </c>
      <c r="M1660" s="3">
        <f>IF(TablaDatosEmpresa[[#This Row],[Tipo_Movimiento]] = "Venta", -TablaDatosEmpresa[[#This Row],[Cantidad]] * TablaDatosEmpresa[[#This Row],[CosteAdquisicionPromedio]], 0)</f>
        <v>0</v>
      </c>
      <c r="N1660" s="3">
        <f>TablaDatosEmpresa[[#This Row],[Ingresos]]-TablaDatosEmpresa[[#This Row],[Coste_Vemta]]</f>
        <v>0</v>
      </c>
    </row>
    <row r="1661" spans="1:14" x14ac:dyDescent="0.3">
      <c r="A1661">
        <v>1661</v>
      </c>
      <c r="B1661" s="1">
        <v>44805</v>
      </c>
      <c r="C1661" t="s">
        <v>10</v>
      </c>
      <c r="D1661" t="s">
        <v>34</v>
      </c>
      <c r="E1661" t="s">
        <v>45</v>
      </c>
      <c r="F1661">
        <v>-30</v>
      </c>
      <c r="G1661" s="3">
        <v>0</v>
      </c>
      <c r="H1661" s="3">
        <v>348.54</v>
      </c>
      <c r="I1661" t="s">
        <v>10</v>
      </c>
      <c r="J1661" t="s">
        <v>13</v>
      </c>
      <c r="K1661" s="3">
        <f>IF(TablaDatosEmpresa[[#This Row],[Tipo_Movimiento]] = "Venta", -TablaDatosEmpresa[[#This Row],[Cantidad]] * TablaDatosEmpresa[[#This Row],[Precio_Venta_Unitario]], 0)</f>
        <v>10456.200000000001</v>
      </c>
      <c r="L1661" s="3">
        <f>AVERAGEIF(TablaDatosEmpresa[Nombre_Producto],TablaDatosEmpresa[[#This Row],[Nombre_Producto]],TablaDatosEmpresa[Costo_Unitario])</f>
        <v>81.910562499999997</v>
      </c>
      <c r="M1661" s="3">
        <f>IF(TablaDatosEmpresa[[#This Row],[Tipo_Movimiento]] = "Venta", -TablaDatosEmpresa[[#This Row],[Cantidad]] * TablaDatosEmpresa[[#This Row],[CosteAdquisicionPromedio]], 0)</f>
        <v>2457.316875</v>
      </c>
      <c r="N1661" s="3">
        <f>TablaDatosEmpresa[[#This Row],[Ingresos]]-TablaDatosEmpresa[[#This Row],[Coste_Vemta]]</f>
        <v>7998.8831250000003</v>
      </c>
    </row>
    <row r="1662" spans="1:14" x14ac:dyDescent="0.3">
      <c r="A1662">
        <v>1662</v>
      </c>
      <c r="B1662" s="1">
        <v>44805</v>
      </c>
      <c r="C1662" t="s">
        <v>10</v>
      </c>
      <c r="D1662" t="s">
        <v>21</v>
      </c>
      <c r="E1662" t="s">
        <v>22</v>
      </c>
      <c r="F1662">
        <v>-11</v>
      </c>
      <c r="G1662" s="3">
        <v>0</v>
      </c>
      <c r="H1662" s="3">
        <v>60.46</v>
      </c>
      <c r="I1662" t="s">
        <v>10</v>
      </c>
      <c r="J1662" t="s">
        <v>23</v>
      </c>
      <c r="K1662" s="3">
        <f>IF(TablaDatosEmpresa[[#This Row],[Tipo_Movimiento]] = "Venta", -TablaDatosEmpresa[[#This Row],[Cantidad]] * TablaDatosEmpresa[[#This Row],[Precio_Venta_Unitario]], 0)</f>
        <v>665.06000000000006</v>
      </c>
      <c r="L1662" s="3">
        <f>AVERAGEIF(TablaDatosEmpresa[Nombre_Producto],TablaDatosEmpresa[[#This Row],[Nombre_Producto]],TablaDatosEmpresa[Costo_Unitario])</f>
        <v>10.520482758620702</v>
      </c>
      <c r="M1662" s="3">
        <f>IF(TablaDatosEmpresa[[#This Row],[Tipo_Movimiento]] = "Venta", -TablaDatosEmpresa[[#This Row],[Cantidad]] * TablaDatosEmpresa[[#This Row],[CosteAdquisicionPromedio]], 0)</f>
        <v>115.72531034482772</v>
      </c>
      <c r="N1662" s="3">
        <f>TablaDatosEmpresa[[#This Row],[Ingresos]]-TablaDatosEmpresa[[#This Row],[Coste_Vemta]]</f>
        <v>549.33468965517238</v>
      </c>
    </row>
    <row r="1663" spans="1:14" x14ac:dyDescent="0.3">
      <c r="A1663">
        <v>1663</v>
      </c>
      <c r="B1663" s="1">
        <v>44806</v>
      </c>
      <c r="C1663" t="s">
        <v>10</v>
      </c>
      <c r="D1663" t="s">
        <v>34</v>
      </c>
      <c r="E1663" t="s">
        <v>45</v>
      </c>
      <c r="F1663">
        <v>-12</v>
      </c>
      <c r="G1663" s="3">
        <v>0</v>
      </c>
      <c r="H1663" s="3">
        <v>352.09</v>
      </c>
      <c r="I1663" t="s">
        <v>10</v>
      </c>
      <c r="J1663" t="s">
        <v>31</v>
      </c>
      <c r="K1663" s="3">
        <f>IF(TablaDatosEmpresa[[#This Row],[Tipo_Movimiento]] = "Venta", -TablaDatosEmpresa[[#This Row],[Cantidad]] * TablaDatosEmpresa[[#This Row],[Precio_Venta_Unitario]], 0)</f>
        <v>4225.08</v>
      </c>
      <c r="L1663" s="3">
        <f>AVERAGEIF(TablaDatosEmpresa[Nombre_Producto],TablaDatosEmpresa[[#This Row],[Nombre_Producto]],TablaDatosEmpresa[Costo_Unitario])</f>
        <v>81.910562499999997</v>
      </c>
      <c r="M1663" s="3">
        <f>IF(TablaDatosEmpresa[[#This Row],[Tipo_Movimiento]] = "Venta", -TablaDatosEmpresa[[#This Row],[Cantidad]] * TablaDatosEmpresa[[#This Row],[CosteAdquisicionPromedio]], 0)</f>
        <v>982.92674999999997</v>
      </c>
      <c r="N1663" s="3">
        <f>TablaDatosEmpresa[[#This Row],[Ingresos]]-TablaDatosEmpresa[[#This Row],[Coste_Vemta]]</f>
        <v>3242.1532499999998</v>
      </c>
    </row>
    <row r="1664" spans="1:14" x14ac:dyDescent="0.3">
      <c r="A1664">
        <v>1664</v>
      </c>
      <c r="B1664" s="1">
        <v>44806</v>
      </c>
      <c r="C1664" t="s">
        <v>10</v>
      </c>
      <c r="D1664" t="s">
        <v>34</v>
      </c>
      <c r="E1664" t="s">
        <v>45</v>
      </c>
      <c r="F1664">
        <v>-11</v>
      </c>
      <c r="G1664" s="3">
        <v>0</v>
      </c>
      <c r="H1664" s="3">
        <v>350.71</v>
      </c>
      <c r="I1664" t="s">
        <v>10</v>
      </c>
      <c r="J1664" t="s">
        <v>31</v>
      </c>
      <c r="K1664" s="3">
        <f>IF(TablaDatosEmpresa[[#This Row],[Tipo_Movimiento]] = "Venta", -TablaDatosEmpresa[[#This Row],[Cantidad]] * TablaDatosEmpresa[[#This Row],[Precio_Venta_Unitario]], 0)</f>
        <v>3857.81</v>
      </c>
      <c r="L1664" s="3">
        <f>AVERAGEIF(TablaDatosEmpresa[Nombre_Producto],TablaDatosEmpresa[[#This Row],[Nombre_Producto]],TablaDatosEmpresa[Costo_Unitario])</f>
        <v>81.910562499999997</v>
      </c>
      <c r="M1664" s="3">
        <f>IF(TablaDatosEmpresa[[#This Row],[Tipo_Movimiento]] = "Venta", -TablaDatosEmpresa[[#This Row],[Cantidad]] * TablaDatosEmpresa[[#This Row],[CosteAdquisicionPromedio]], 0)</f>
        <v>901.0161875</v>
      </c>
      <c r="N1664" s="3">
        <f>TablaDatosEmpresa[[#This Row],[Ingresos]]-TablaDatosEmpresa[[#This Row],[Coste_Vemta]]</f>
        <v>2956.7938125000001</v>
      </c>
    </row>
    <row r="1665" spans="1:14" x14ac:dyDescent="0.3">
      <c r="A1665">
        <v>1665</v>
      </c>
      <c r="B1665" s="1">
        <v>44806</v>
      </c>
      <c r="C1665" t="s">
        <v>10</v>
      </c>
      <c r="D1665" t="s">
        <v>29</v>
      </c>
      <c r="E1665" t="s">
        <v>30</v>
      </c>
      <c r="F1665">
        <v>-26</v>
      </c>
      <c r="G1665" s="3">
        <v>0</v>
      </c>
      <c r="H1665" s="3">
        <v>80.78</v>
      </c>
      <c r="I1665" t="s">
        <v>10</v>
      </c>
      <c r="J1665" t="s">
        <v>31</v>
      </c>
      <c r="K1665" s="3">
        <f>IF(TablaDatosEmpresa[[#This Row],[Tipo_Movimiento]] = "Venta", -TablaDatosEmpresa[[#This Row],[Cantidad]] * TablaDatosEmpresa[[#This Row],[Precio_Venta_Unitario]], 0)</f>
        <v>2100.2800000000002</v>
      </c>
      <c r="L1665" s="3">
        <f>AVERAGEIF(TablaDatosEmpresa[Nombre_Producto],TablaDatosEmpresa[[#This Row],[Nombre_Producto]],TablaDatosEmpresa[Costo_Unitario])</f>
        <v>15.49574137931034</v>
      </c>
      <c r="M1665" s="3">
        <f>IF(TablaDatosEmpresa[[#This Row],[Tipo_Movimiento]] = "Venta", -TablaDatosEmpresa[[#This Row],[Cantidad]] * TablaDatosEmpresa[[#This Row],[CosteAdquisicionPromedio]], 0)</f>
        <v>402.88927586206887</v>
      </c>
      <c r="N1665" s="3">
        <f>TablaDatosEmpresa[[#This Row],[Ingresos]]-TablaDatosEmpresa[[#This Row],[Coste_Vemta]]</f>
        <v>1697.3907241379313</v>
      </c>
    </row>
    <row r="1666" spans="1:14" x14ac:dyDescent="0.3">
      <c r="A1666">
        <v>1666</v>
      </c>
      <c r="B1666" s="1">
        <v>44806</v>
      </c>
      <c r="C1666" t="s">
        <v>10</v>
      </c>
      <c r="D1666" t="s">
        <v>27</v>
      </c>
      <c r="E1666" t="s">
        <v>44</v>
      </c>
      <c r="F1666">
        <v>-20</v>
      </c>
      <c r="G1666" s="3">
        <v>0</v>
      </c>
      <c r="H1666" s="3">
        <v>497.26</v>
      </c>
      <c r="I1666" t="s">
        <v>10</v>
      </c>
      <c r="J1666" t="s">
        <v>31</v>
      </c>
      <c r="K1666" s="3">
        <f>IF(TablaDatosEmpresa[[#This Row],[Tipo_Movimiento]] = "Venta", -TablaDatosEmpresa[[#This Row],[Cantidad]] * TablaDatosEmpresa[[#This Row],[Precio_Venta_Unitario]], 0)</f>
        <v>9945.2000000000007</v>
      </c>
      <c r="L1666" s="3">
        <f>AVERAGEIF(TablaDatosEmpresa[Nombre_Producto],TablaDatosEmpresa[[#This Row],[Nombre_Producto]],TablaDatosEmpresa[Costo_Unitario])</f>
        <v>111.99406451612904</v>
      </c>
      <c r="M1666" s="3">
        <f>IF(TablaDatosEmpresa[[#This Row],[Tipo_Movimiento]] = "Venta", -TablaDatosEmpresa[[#This Row],[Cantidad]] * TablaDatosEmpresa[[#This Row],[CosteAdquisicionPromedio]], 0)</f>
        <v>2239.8812903225808</v>
      </c>
      <c r="N1666" s="3">
        <f>TablaDatosEmpresa[[#This Row],[Ingresos]]-TablaDatosEmpresa[[#This Row],[Coste_Vemta]]</f>
        <v>7705.31870967742</v>
      </c>
    </row>
    <row r="1667" spans="1:14" x14ac:dyDescent="0.3">
      <c r="A1667">
        <v>1667</v>
      </c>
      <c r="B1667" s="1">
        <v>44806</v>
      </c>
      <c r="C1667" t="s">
        <v>10</v>
      </c>
      <c r="D1667" t="s">
        <v>34</v>
      </c>
      <c r="E1667" t="s">
        <v>45</v>
      </c>
      <c r="F1667">
        <v>-8</v>
      </c>
      <c r="G1667" s="3">
        <v>0</v>
      </c>
      <c r="H1667" s="3">
        <v>350.42</v>
      </c>
      <c r="I1667" t="s">
        <v>10</v>
      </c>
      <c r="J1667" t="s">
        <v>23</v>
      </c>
      <c r="K1667" s="3">
        <f>IF(TablaDatosEmpresa[[#This Row],[Tipo_Movimiento]] = "Venta", -TablaDatosEmpresa[[#This Row],[Cantidad]] * TablaDatosEmpresa[[#This Row],[Precio_Venta_Unitario]], 0)</f>
        <v>2803.36</v>
      </c>
      <c r="L1667" s="3">
        <f>AVERAGEIF(TablaDatosEmpresa[Nombre_Producto],TablaDatosEmpresa[[#This Row],[Nombre_Producto]],TablaDatosEmpresa[Costo_Unitario])</f>
        <v>81.910562499999997</v>
      </c>
      <c r="M1667" s="3">
        <f>IF(TablaDatosEmpresa[[#This Row],[Tipo_Movimiento]] = "Venta", -TablaDatosEmpresa[[#This Row],[Cantidad]] * TablaDatosEmpresa[[#This Row],[CosteAdquisicionPromedio]], 0)</f>
        <v>655.28449999999998</v>
      </c>
      <c r="N1667" s="3">
        <f>TablaDatosEmpresa[[#This Row],[Ingresos]]-TablaDatosEmpresa[[#This Row],[Coste_Vemta]]</f>
        <v>2148.0754999999999</v>
      </c>
    </row>
    <row r="1668" spans="1:14" x14ac:dyDescent="0.3">
      <c r="A1668">
        <v>1668</v>
      </c>
      <c r="B1668" s="1">
        <v>44806</v>
      </c>
      <c r="C1668" t="s">
        <v>10</v>
      </c>
      <c r="D1668" t="s">
        <v>17</v>
      </c>
      <c r="E1668" t="s">
        <v>42</v>
      </c>
      <c r="F1668">
        <v>-46</v>
      </c>
      <c r="G1668" s="3">
        <v>0</v>
      </c>
      <c r="H1668" s="3">
        <v>902.41</v>
      </c>
      <c r="I1668" t="s">
        <v>10</v>
      </c>
      <c r="J1668" t="s">
        <v>31</v>
      </c>
      <c r="K1668" s="3">
        <f>IF(TablaDatosEmpresa[[#This Row],[Tipo_Movimiento]] = "Venta", -TablaDatosEmpresa[[#This Row],[Cantidad]] * TablaDatosEmpresa[[#This Row],[Precio_Venta_Unitario]], 0)</f>
        <v>41510.86</v>
      </c>
      <c r="L1668" s="3">
        <f>AVERAGEIF(TablaDatosEmpresa[Nombre_Producto],TablaDatosEmpresa[[#This Row],[Nombre_Producto]],TablaDatosEmpresa[Costo_Unitario])</f>
        <v>206.67616747181975</v>
      </c>
      <c r="M1668" s="3">
        <f>IF(TablaDatosEmpresa[[#This Row],[Tipo_Movimiento]] = "Venta", -TablaDatosEmpresa[[#This Row],[Cantidad]] * TablaDatosEmpresa[[#This Row],[CosteAdquisicionPromedio]], 0)</f>
        <v>9507.1037037037095</v>
      </c>
      <c r="N1668" s="3">
        <f>TablaDatosEmpresa[[#This Row],[Ingresos]]-TablaDatosEmpresa[[#This Row],[Coste_Vemta]]</f>
        <v>32003.756296296291</v>
      </c>
    </row>
    <row r="1669" spans="1:14" x14ac:dyDescent="0.3">
      <c r="A1669">
        <v>1669</v>
      </c>
      <c r="B1669" s="1">
        <v>44806</v>
      </c>
      <c r="C1669" t="s">
        <v>16</v>
      </c>
      <c r="D1669" t="s">
        <v>17</v>
      </c>
      <c r="E1669" t="s">
        <v>42</v>
      </c>
      <c r="F1669">
        <v>86</v>
      </c>
      <c r="G1669" s="3">
        <v>444.73</v>
      </c>
      <c r="H1669" s="3">
        <v>0</v>
      </c>
      <c r="I1669" t="s">
        <v>46</v>
      </c>
      <c r="J1669" t="s">
        <v>18</v>
      </c>
      <c r="K1669" s="3">
        <f>IF(TablaDatosEmpresa[[#This Row],[Tipo_Movimiento]] = "Venta", -TablaDatosEmpresa[[#This Row],[Cantidad]] * TablaDatosEmpresa[[#This Row],[Precio_Venta_Unitario]], 0)</f>
        <v>0</v>
      </c>
      <c r="L1669" s="3">
        <f>AVERAGEIF(TablaDatosEmpresa[Nombre_Producto],TablaDatosEmpresa[[#This Row],[Nombre_Producto]],TablaDatosEmpresa[Costo_Unitario])</f>
        <v>206.67616747181975</v>
      </c>
      <c r="M1669" s="3">
        <f>IF(TablaDatosEmpresa[[#This Row],[Tipo_Movimiento]] = "Venta", -TablaDatosEmpresa[[#This Row],[Cantidad]] * TablaDatosEmpresa[[#This Row],[CosteAdquisicionPromedio]], 0)</f>
        <v>0</v>
      </c>
      <c r="N1669" s="3">
        <f>TablaDatosEmpresa[[#This Row],[Ingresos]]-TablaDatosEmpresa[[#This Row],[Coste_Vemta]]</f>
        <v>0</v>
      </c>
    </row>
    <row r="1670" spans="1:14" x14ac:dyDescent="0.3">
      <c r="A1670">
        <v>1670</v>
      </c>
      <c r="B1670" s="1">
        <v>44807</v>
      </c>
      <c r="C1670" t="s">
        <v>10</v>
      </c>
      <c r="D1670" t="s">
        <v>27</v>
      </c>
      <c r="E1670" t="s">
        <v>44</v>
      </c>
      <c r="F1670">
        <v>-50</v>
      </c>
      <c r="G1670" s="3">
        <v>0</v>
      </c>
      <c r="H1670" s="3">
        <v>504.14</v>
      </c>
      <c r="I1670" t="s">
        <v>10</v>
      </c>
      <c r="J1670" t="s">
        <v>23</v>
      </c>
      <c r="K1670" s="3">
        <f>IF(TablaDatosEmpresa[[#This Row],[Tipo_Movimiento]] = "Venta", -TablaDatosEmpresa[[#This Row],[Cantidad]] * TablaDatosEmpresa[[#This Row],[Precio_Venta_Unitario]], 0)</f>
        <v>25207</v>
      </c>
      <c r="L1670" s="3">
        <f>AVERAGEIF(TablaDatosEmpresa[Nombre_Producto],TablaDatosEmpresa[[#This Row],[Nombre_Producto]],TablaDatosEmpresa[Costo_Unitario])</f>
        <v>111.99406451612904</v>
      </c>
      <c r="M1670" s="3">
        <f>IF(TablaDatosEmpresa[[#This Row],[Tipo_Movimiento]] = "Venta", -TablaDatosEmpresa[[#This Row],[Cantidad]] * TablaDatosEmpresa[[#This Row],[CosteAdquisicionPromedio]], 0)</f>
        <v>5599.7032258064519</v>
      </c>
      <c r="N1670" s="3">
        <f>TablaDatosEmpresa[[#This Row],[Ingresos]]-TablaDatosEmpresa[[#This Row],[Coste_Vemta]]</f>
        <v>19607.29677419355</v>
      </c>
    </row>
    <row r="1671" spans="1:14" x14ac:dyDescent="0.3">
      <c r="A1671">
        <v>1671</v>
      </c>
      <c r="B1671" s="1">
        <v>44807</v>
      </c>
      <c r="C1671" t="s">
        <v>10</v>
      </c>
      <c r="D1671" t="s">
        <v>27</v>
      </c>
      <c r="E1671" t="s">
        <v>44</v>
      </c>
      <c r="F1671">
        <v>-15</v>
      </c>
      <c r="G1671" s="3">
        <v>0</v>
      </c>
      <c r="H1671" s="3">
        <v>496.36</v>
      </c>
      <c r="I1671" t="s">
        <v>10</v>
      </c>
      <c r="J1671" t="s">
        <v>35</v>
      </c>
      <c r="K1671" s="3">
        <f>IF(TablaDatosEmpresa[[#This Row],[Tipo_Movimiento]] = "Venta", -TablaDatosEmpresa[[#This Row],[Cantidad]] * TablaDatosEmpresa[[#This Row],[Precio_Venta_Unitario]], 0)</f>
        <v>7445.4000000000005</v>
      </c>
      <c r="L1671" s="3">
        <f>AVERAGEIF(TablaDatosEmpresa[Nombre_Producto],TablaDatosEmpresa[[#This Row],[Nombre_Producto]],TablaDatosEmpresa[Costo_Unitario])</f>
        <v>111.99406451612904</v>
      </c>
      <c r="M1671" s="3">
        <f>IF(TablaDatosEmpresa[[#This Row],[Tipo_Movimiento]] = "Venta", -TablaDatosEmpresa[[#This Row],[Cantidad]] * TablaDatosEmpresa[[#This Row],[CosteAdquisicionPromedio]], 0)</f>
        <v>1679.9109677419356</v>
      </c>
      <c r="N1671" s="3">
        <f>TablaDatosEmpresa[[#This Row],[Ingresos]]-TablaDatosEmpresa[[#This Row],[Coste_Vemta]]</f>
        <v>5765.489032258065</v>
      </c>
    </row>
    <row r="1672" spans="1:14" x14ac:dyDescent="0.3">
      <c r="A1672">
        <v>1672</v>
      </c>
      <c r="B1672" s="1">
        <v>44807</v>
      </c>
      <c r="C1672" t="s">
        <v>10</v>
      </c>
      <c r="D1672" t="s">
        <v>32</v>
      </c>
      <c r="E1672" t="s">
        <v>33</v>
      </c>
      <c r="F1672">
        <v>-8</v>
      </c>
      <c r="G1672" s="3">
        <v>0</v>
      </c>
      <c r="H1672" s="3">
        <v>219.91</v>
      </c>
      <c r="I1672" t="s">
        <v>10</v>
      </c>
      <c r="J1672" t="s">
        <v>13</v>
      </c>
      <c r="K1672" s="3">
        <f>IF(TablaDatosEmpresa[[#This Row],[Tipo_Movimiento]] = "Venta", -TablaDatosEmpresa[[#This Row],[Cantidad]] * TablaDatosEmpresa[[#This Row],[Precio_Venta_Unitario]], 0)</f>
        <v>1759.28</v>
      </c>
      <c r="L1672" s="3">
        <f>AVERAGEIF(TablaDatosEmpresa[Nombre_Producto],TablaDatosEmpresa[[#This Row],[Nombre_Producto]],TablaDatosEmpresa[Costo_Unitario])</f>
        <v>54.214840425531932</v>
      </c>
      <c r="M1672" s="3">
        <f>IF(TablaDatosEmpresa[[#This Row],[Tipo_Movimiento]] = "Venta", -TablaDatosEmpresa[[#This Row],[Cantidad]] * TablaDatosEmpresa[[#This Row],[CosteAdquisicionPromedio]], 0)</f>
        <v>433.71872340425546</v>
      </c>
      <c r="N1672" s="3">
        <f>TablaDatosEmpresa[[#This Row],[Ingresos]]-TablaDatosEmpresa[[#This Row],[Coste_Vemta]]</f>
        <v>1325.5612765957444</v>
      </c>
    </row>
    <row r="1673" spans="1:14" x14ac:dyDescent="0.3">
      <c r="A1673">
        <v>1673</v>
      </c>
      <c r="B1673" s="1">
        <v>44807</v>
      </c>
      <c r="C1673" t="s">
        <v>10</v>
      </c>
      <c r="D1673" t="s">
        <v>19</v>
      </c>
      <c r="E1673" t="s">
        <v>20</v>
      </c>
      <c r="F1673">
        <v>-6</v>
      </c>
      <c r="G1673" s="3">
        <v>0</v>
      </c>
      <c r="H1673" s="3">
        <v>298.85000000000002</v>
      </c>
      <c r="I1673" t="s">
        <v>10</v>
      </c>
      <c r="J1673" t="s">
        <v>13</v>
      </c>
      <c r="K1673" s="3">
        <f>IF(TablaDatosEmpresa[[#This Row],[Tipo_Movimiento]] = "Venta", -TablaDatosEmpresa[[#This Row],[Cantidad]] * TablaDatosEmpresa[[#This Row],[Precio_Venta_Unitario]], 0)</f>
        <v>1793.1000000000001</v>
      </c>
      <c r="L1673" s="3">
        <f>AVERAGEIF(TablaDatosEmpresa[Nombre_Producto],TablaDatosEmpresa[[#This Row],[Nombre_Producto]],TablaDatosEmpresa[Costo_Unitario])</f>
        <v>66.956770642201846</v>
      </c>
      <c r="M1673" s="3">
        <f>IF(TablaDatosEmpresa[[#This Row],[Tipo_Movimiento]] = "Venta", -TablaDatosEmpresa[[#This Row],[Cantidad]] * TablaDatosEmpresa[[#This Row],[CosteAdquisicionPromedio]], 0)</f>
        <v>401.7406238532111</v>
      </c>
      <c r="N1673" s="3">
        <f>TablaDatosEmpresa[[#This Row],[Ingresos]]-TablaDatosEmpresa[[#This Row],[Coste_Vemta]]</f>
        <v>1391.3593761467891</v>
      </c>
    </row>
    <row r="1674" spans="1:14" x14ac:dyDescent="0.3">
      <c r="A1674">
        <v>1674</v>
      </c>
      <c r="B1674" s="1">
        <v>44807</v>
      </c>
      <c r="C1674" t="s">
        <v>24</v>
      </c>
      <c r="D1674" t="s">
        <v>21</v>
      </c>
      <c r="E1674" t="s">
        <v>22</v>
      </c>
      <c r="F1674">
        <v>104</v>
      </c>
      <c r="G1674" s="3">
        <v>25.15</v>
      </c>
      <c r="H1674" s="3">
        <v>0</v>
      </c>
      <c r="I1674" t="s">
        <v>24</v>
      </c>
      <c r="J1674" t="s">
        <v>28</v>
      </c>
      <c r="K1674" s="3">
        <f>IF(TablaDatosEmpresa[[#This Row],[Tipo_Movimiento]] = "Venta", -TablaDatosEmpresa[[#This Row],[Cantidad]] * TablaDatosEmpresa[[#This Row],[Precio_Venta_Unitario]], 0)</f>
        <v>0</v>
      </c>
      <c r="L1674" s="3">
        <f>AVERAGEIF(TablaDatosEmpresa[Nombre_Producto],TablaDatosEmpresa[[#This Row],[Nombre_Producto]],TablaDatosEmpresa[Costo_Unitario])</f>
        <v>10.520482758620702</v>
      </c>
      <c r="M1674" s="3">
        <f>IF(TablaDatosEmpresa[[#This Row],[Tipo_Movimiento]] = "Venta", -TablaDatosEmpresa[[#This Row],[Cantidad]] * TablaDatosEmpresa[[#This Row],[CosteAdquisicionPromedio]], 0)</f>
        <v>0</v>
      </c>
      <c r="N1674" s="3">
        <f>TablaDatosEmpresa[[#This Row],[Ingresos]]-TablaDatosEmpresa[[#This Row],[Coste_Vemta]]</f>
        <v>0</v>
      </c>
    </row>
    <row r="1675" spans="1:14" x14ac:dyDescent="0.3">
      <c r="A1675">
        <v>1675</v>
      </c>
      <c r="B1675" s="1">
        <v>44807</v>
      </c>
      <c r="C1675" t="s">
        <v>10</v>
      </c>
      <c r="D1675" t="s">
        <v>27</v>
      </c>
      <c r="E1675" t="s">
        <v>44</v>
      </c>
      <c r="F1675">
        <v>-23</v>
      </c>
      <c r="G1675" s="3">
        <v>0</v>
      </c>
      <c r="H1675" s="3">
        <v>503.55</v>
      </c>
      <c r="I1675" t="s">
        <v>10</v>
      </c>
      <c r="J1675" t="s">
        <v>15</v>
      </c>
      <c r="K1675" s="3">
        <f>IF(TablaDatosEmpresa[[#This Row],[Tipo_Movimiento]] = "Venta", -TablaDatosEmpresa[[#This Row],[Cantidad]] * TablaDatosEmpresa[[#This Row],[Precio_Venta_Unitario]], 0)</f>
        <v>11581.65</v>
      </c>
      <c r="L1675" s="3">
        <f>AVERAGEIF(TablaDatosEmpresa[Nombre_Producto],TablaDatosEmpresa[[#This Row],[Nombre_Producto]],TablaDatosEmpresa[Costo_Unitario])</f>
        <v>111.99406451612904</v>
      </c>
      <c r="M1675" s="3">
        <f>IF(TablaDatosEmpresa[[#This Row],[Tipo_Movimiento]] = "Venta", -TablaDatosEmpresa[[#This Row],[Cantidad]] * TablaDatosEmpresa[[#This Row],[CosteAdquisicionPromedio]], 0)</f>
        <v>2575.8634838709681</v>
      </c>
      <c r="N1675" s="3">
        <f>TablaDatosEmpresa[[#This Row],[Ingresos]]-TablaDatosEmpresa[[#This Row],[Coste_Vemta]]</f>
        <v>9005.786516129032</v>
      </c>
    </row>
    <row r="1676" spans="1:14" x14ac:dyDescent="0.3">
      <c r="A1676">
        <v>1677</v>
      </c>
      <c r="B1676" s="1">
        <v>44808</v>
      </c>
      <c r="C1676" t="s">
        <v>10</v>
      </c>
      <c r="D1676" t="s">
        <v>27</v>
      </c>
      <c r="E1676" t="s">
        <v>44</v>
      </c>
      <c r="F1676">
        <v>-13</v>
      </c>
      <c r="G1676" s="3">
        <v>0</v>
      </c>
      <c r="H1676" s="3">
        <v>501.15</v>
      </c>
      <c r="I1676" t="s">
        <v>10</v>
      </c>
      <c r="J1676" t="s">
        <v>31</v>
      </c>
      <c r="K1676" s="3">
        <f>IF(TablaDatosEmpresa[[#This Row],[Tipo_Movimiento]] = "Venta", -TablaDatosEmpresa[[#This Row],[Cantidad]] * TablaDatosEmpresa[[#This Row],[Precio_Venta_Unitario]], 0)</f>
        <v>6514.95</v>
      </c>
      <c r="L1676" s="3">
        <f>AVERAGEIF(TablaDatosEmpresa[Nombre_Producto],TablaDatosEmpresa[[#This Row],[Nombre_Producto]],TablaDatosEmpresa[Costo_Unitario])</f>
        <v>111.99406451612904</v>
      </c>
      <c r="M1676" s="3">
        <f>IF(TablaDatosEmpresa[[#This Row],[Tipo_Movimiento]] = "Venta", -TablaDatosEmpresa[[#This Row],[Cantidad]] * TablaDatosEmpresa[[#This Row],[CosteAdquisicionPromedio]], 0)</f>
        <v>1455.9228387096775</v>
      </c>
      <c r="N1676" s="3">
        <f>TablaDatosEmpresa[[#This Row],[Ingresos]]-TablaDatosEmpresa[[#This Row],[Coste_Vemta]]</f>
        <v>5059.0271612903225</v>
      </c>
    </row>
    <row r="1677" spans="1:14" x14ac:dyDescent="0.3">
      <c r="A1677">
        <v>1678</v>
      </c>
      <c r="B1677" s="1">
        <v>44808</v>
      </c>
      <c r="C1677" t="s">
        <v>10</v>
      </c>
      <c r="D1677" t="s">
        <v>11</v>
      </c>
      <c r="E1677" t="s">
        <v>12</v>
      </c>
      <c r="F1677">
        <v>-47</v>
      </c>
      <c r="G1677" s="3">
        <v>0</v>
      </c>
      <c r="H1677" s="3">
        <v>129.88999999999999</v>
      </c>
      <c r="I1677" t="s">
        <v>10</v>
      </c>
      <c r="J1677" t="s">
        <v>31</v>
      </c>
      <c r="K1677" s="3">
        <f>IF(TablaDatosEmpresa[[#This Row],[Tipo_Movimiento]] = "Venta", -TablaDatosEmpresa[[#This Row],[Cantidad]] * TablaDatosEmpresa[[#This Row],[Precio_Venta_Unitario]], 0)</f>
        <v>6104.829999999999</v>
      </c>
      <c r="L1677" s="3">
        <f>AVERAGEIF(TablaDatosEmpresa[Nombre_Producto],TablaDatosEmpresa[[#This Row],[Nombre_Producto]],TablaDatosEmpresa[Costo_Unitario])</f>
        <v>28.701865793780652</v>
      </c>
      <c r="M1677" s="3">
        <f>IF(TablaDatosEmpresa[[#This Row],[Tipo_Movimiento]] = "Venta", -TablaDatosEmpresa[[#This Row],[Cantidad]] * TablaDatosEmpresa[[#This Row],[CosteAdquisicionPromedio]], 0)</f>
        <v>1348.9876923076906</v>
      </c>
      <c r="N1677" s="3">
        <f>TablaDatosEmpresa[[#This Row],[Ingresos]]-TablaDatosEmpresa[[#This Row],[Coste_Vemta]]</f>
        <v>4755.8423076923082</v>
      </c>
    </row>
    <row r="1678" spans="1:14" x14ac:dyDescent="0.3">
      <c r="A1678">
        <v>1679</v>
      </c>
      <c r="B1678" s="1">
        <v>44808</v>
      </c>
      <c r="C1678" t="s">
        <v>24</v>
      </c>
      <c r="D1678" t="s">
        <v>14</v>
      </c>
      <c r="E1678" t="s">
        <v>41</v>
      </c>
      <c r="F1678">
        <v>238</v>
      </c>
      <c r="G1678" s="3">
        <v>84.96</v>
      </c>
      <c r="H1678" s="3">
        <v>0</v>
      </c>
      <c r="I1678" t="s">
        <v>24</v>
      </c>
      <c r="J1678" t="s">
        <v>26</v>
      </c>
      <c r="K1678" s="3">
        <f>IF(TablaDatosEmpresa[[#This Row],[Tipo_Movimiento]] = "Venta", -TablaDatosEmpresa[[#This Row],[Cantidad]] * TablaDatosEmpresa[[#This Row],[Precio_Venta_Unitario]], 0)</f>
        <v>0</v>
      </c>
      <c r="L1678" s="3">
        <f>AVERAGEIF(TablaDatosEmpresa[Nombre_Producto],TablaDatosEmpresa[[#This Row],[Nombre_Producto]],TablaDatosEmpresa[Costo_Unitario])</f>
        <v>38.917210440456756</v>
      </c>
      <c r="M1678" s="3">
        <f>IF(TablaDatosEmpresa[[#This Row],[Tipo_Movimiento]] = "Venta", -TablaDatosEmpresa[[#This Row],[Cantidad]] * TablaDatosEmpresa[[#This Row],[CosteAdquisicionPromedio]], 0)</f>
        <v>0</v>
      </c>
      <c r="N1678" s="3">
        <f>TablaDatosEmpresa[[#This Row],[Ingresos]]-TablaDatosEmpresa[[#This Row],[Coste_Vemta]]</f>
        <v>0</v>
      </c>
    </row>
    <row r="1679" spans="1:14" x14ac:dyDescent="0.3">
      <c r="A1679">
        <v>1680</v>
      </c>
      <c r="B1679" s="1">
        <v>44808</v>
      </c>
      <c r="C1679" t="s">
        <v>10</v>
      </c>
      <c r="D1679" t="s">
        <v>11</v>
      </c>
      <c r="E1679" t="s">
        <v>12</v>
      </c>
      <c r="F1679">
        <v>-48</v>
      </c>
      <c r="G1679" s="3">
        <v>0</v>
      </c>
      <c r="H1679" s="3">
        <v>129.12</v>
      </c>
      <c r="I1679" t="s">
        <v>10</v>
      </c>
      <c r="J1679" t="s">
        <v>35</v>
      </c>
      <c r="K1679" s="3">
        <f>IF(TablaDatosEmpresa[[#This Row],[Tipo_Movimiento]] = "Venta", -TablaDatosEmpresa[[#This Row],[Cantidad]] * TablaDatosEmpresa[[#This Row],[Precio_Venta_Unitario]], 0)</f>
        <v>6197.76</v>
      </c>
      <c r="L1679" s="3">
        <f>AVERAGEIF(TablaDatosEmpresa[Nombre_Producto],TablaDatosEmpresa[[#This Row],[Nombre_Producto]],TablaDatosEmpresa[Costo_Unitario])</f>
        <v>28.701865793780652</v>
      </c>
      <c r="M1679" s="3">
        <f>IF(TablaDatosEmpresa[[#This Row],[Tipo_Movimiento]] = "Venta", -TablaDatosEmpresa[[#This Row],[Cantidad]] * TablaDatosEmpresa[[#This Row],[CosteAdquisicionPromedio]], 0)</f>
        <v>1377.6895581014712</v>
      </c>
      <c r="N1679" s="3">
        <f>TablaDatosEmpresa[[#This Row],[Ingresos]]-TablaDatosEmpresa[[#This Row],[Coste_Vemta]]</f>
        <v>4820.0704418985288</v>
      </c>
    </row>
    <row r="1680" spans="1:14" x14ac:dyDescent="0.3">
      <c r="A1680">
        <v>1681</v>
      </c>
      <c r="B1680" s="1">
        <v>44808</v>
      </c>
      <c r="C1680" t="s">
        <v>10</v>
      </c>
      <c r="D1680" t="s">
        <v>11</v>
      </c>
      <c r="E1680" t="s">
        <v>12</v>
      </c>
      <c r="F1680">
        <v>-16</v>
      </c>
      <c r="G1680" s="3">
        <v>0</v>
      </c>
      <c r="H1680" s="3">
        <v>131.27000000000001</v>
      </c>
      <c r="I1680" t="s">
        <v>10</v>
      </c>
      <c r="J1680" t="s">
        <v>35</v>
      </c>
      <c r="K1680" s="3">
        <f>IF(TablaDatosEmpresa[[#This Row],[Tipo_Movimiento]] = "Venta", -TablaDatosEmpresa[[#This Row],[Cantidad]] * TablaDatosEmpresa[[#This Row],[Precio_Venta_Unitario]], 0)</f>
        <v>2100.3200000000002</v>
      </c>
      <c r="L1680" s="3">
        <f>AVERAGEIF(TablaDatosEmpresa[Nombre_Producto],TablaDatosEmpresa[[#This Row],[Nombre_Producto]],TablaDatosEmpresa[Costo_Unitario])</f>
        <v>28.701865793780652</v>
      </c>
      <c r="M1680" s="3">
        <f>IF(TablaDatosEmpresa[[#This Row],[Tipo_Movimiento]] = "Venta", -TablaDatosEmpresa[[#This Row],[Cantidad]] * TablaDatosEmpresa[[#This Row],[CosteAdquisicionPromedio]], 0)</f>
        <v>459.22985270049043</v>
      </c>
      <c r="N1680" s="3">
        <f>TablaDatosEmpresa[[#This Row],[Ingresos]]-TablaDatosEmpresa[[#This Row],[Coste_Vemta]]</f>
        <v>1641.0901472995097</v>
      </c>
    </row>
    <row r="1681" spans="1:14" x14ac:dyDescent="0.3">
      <c r="A1681">
        <v>1682</v>
      </c>
      <c r="B1681" s="1">
        <v>44808</v>
      </c>
      <c r="C1681" t="s">
        <v>10</v>
      </c>
      <c r="D1681" t="s">
        <v>29</v>
      </c>
      <c r="E1681" t="s">
        <v>30</v>
      </c>
      <c r="F1681">
        <v>-10</v>
      </c>
      <c r="G1681" s="3">
        <v>0</v>
      </c>
      <c r="H1681" s="3">
        <v>79.34</v>
      </c>
      <c r="I1681" t="s">
        <v>10</v>
      </c>
      <c r="J1681" t="s">
        <v>23</v>
      </c>
      <c r="K1681" s="3">
        <f>IF(TablaDatosEmpresa[[#This Row],[Tipo_Movimiento]] = "Venta", -TablaDatosEmpresa[[#This Row],[Cantidad]] * TablaDatosEmpresa[[#This Row],[Precio_Venta_Unitario]], 0)</f>
        <v>793.40000000000009</v>
      </c>
      <c r="L1681" s="3">
        <f>AVERAGEIF(TablaDatosEmpresa[Nombre_Producto],TablaDatosEmpresa[[#This Row],[Nombre_Producto]],TablaDatosEmpresa[Costo_Unitario])</f>
        <v>15.49574137931034</v>
      </c>
      <c r="M1681" s="3">
        <f>IF(TablaDatosEmpresa[[#This Row],[Tipo_Movimiento]] = "Venta", -TablaDatosEmpresa[[#This Row],[Cantidad]] * TablaDatosEmpresa[[#This Row],[CosteAdquisicionPromedio]], 0)</f>
        <v>154.9574137931034</v>
      </c>
      <c r="N1681" s="3">
        <f>TablaDatosEmpresa[[#This Row],[Ingresos]]-TablaDatosEmpresa[[#This Row],[Coste_Vemta]]</f>
        <v>638.44258620689675</v>
      </c>
    </row>
    <row r="1682" spans="1:14" x14ac:dyDescent="0.3">
      <c r="A1682">
        <v>1683</v>
      </c>
      <c r="B1682" s="1">
        <v>44809</v>
      </c>
      <c r="C1682" t="s">
        <v>10</v>
      </c>
      <c r="D1682" t="s">
        <v>19</v>
      </c>
      <c r="E1682" t="s">
        <v>20</v>
      </c>
      <c r="F1682">
        <v>-37</v>
      </c>
      <c r="G1682" s="3">
        <v>0</v>
      </c>
      <c r="H1682" s="3">
        <v>300.37</v>
      </c>
      <c r="I1682" t="s">
        <v>10</v>
      </c>
      <c r="J1682" t="s">
        <v>35</v>
      </c>
      <c r="K1682" s="3">
        <f>IF(TablaDatosEmpresa[[#This Row],[Tipo_Movimiento]] = "Venta", -TablaDatosEmpresa[[#This Row],[Cantidad]] * TablaDatosEmpresa[[#This Row],[Precio_Venta_Unitario]], 0)</f>
        <v>11113.69</v>
      </c>
      <c r="L1682" s="3">
        <f>AVERAGEIF(TablaDatosEmpresa[Nombre_Producto],TablaDatosEmpresa[[#This Row],[Nombre_Producto]],TablaDatosEmpresa[Costo_Unitario])</f>
        <v>66.956770642201846</v>
      </c>
      <c r="M1682" s="3">
        <f>IF(TablaDatosEmpresa[[#This Row],[Tipo_Movimiento]] = "Venta", -TablaDatosEmpresa[[#This Row],[Cantidad]] * TablaDatosEmpresa[[#This Row],[CosteAdquisicionPromedio]], 0)</f>
        <v>2477.4005137614681</v>
      </c>
      <c r="N1682" s="3">
        <f>TablaDatosEmpresa[[#This Row],[Ingresos]]-TablaDatosEmpresa[[#This Row],[Coste_Vemta]]</f>
        <v>8636.2894862385328</v>
      </c>
    </row>
    <row r="1683" spans="1:14" x14ac:dyDescent="0.3">
      <c r="A1683">
        <v>1684</v>
      </c>
      <c r="B1683" s="1">
        <v>44809</v>
      </c>
      <c r="C1683" t="s">
        <v>16</v>
      </c>
      <c r="D1683" t="s">
        <v>27</v>
      </c>
      <c r="E1683" t="s">
        <v>44</v>
      </c>
      <c r="F1683">
        <v>52</v>
      </c>
      <c r="G1683" s="3">
        <v>252.41</v>
      </c>
      <c r="H1683" s="3">
        <v>0</v>
      </c>
      <c r="I1683" t="s">
        <v>46</v>
      </c>
      <c r="J1683" t="s">
        <v>18</v>
      </c>
      <c r="K1683" s="3">
        <f>IF(TablaDatosEmpresa[[#This Row],[Tipo_Movimiento]] = "Venta", -TablaDatosEmpresa[[#This Row],[Cantidad]] * TablaDatosEmpresa[[#This Row],[Precio_Venta_Unitario]], 0)</f>
        <v>0</v>
      </c>
      <c r="L1683" s="3">
        <f>AVERAGEIF(TablaDatosEmpresa[Nombre_Producto],TablaDatosEmpresa[[#This Row],[Nombre_Producto]],TablaDatosEmpresa[Costo_Unitario])</f>
        <v>111.99406451612904</v>
      </c>
      <c r="M1683" s="3">
        <f>IF(TablaDatosEmpresa[[#This Row],[Tipo_Movimiento]] = "Venta", -TablaDatosEmpresa[[#This Row],[Cantidad]] * TablaDatosEmpresa[[#This Row],[CosteAdquisicionPromedio]], 0)</f>
        <v>0</v>
      </c>
      <c r="N1683" s="3">
        <f>TablaDatosEmpresa[[#This Row],[Ingresos]]-TablaDatosEmpresa[[#This Row],[Coste_Vemta]]</f>
        <v>0</v>
      </c>
    </row>
    <row r="1684" spans="1:14" x14ac:dyDescent="0.3">
      <c r="A1684">
        <v>1685</v>
      </c>
      <c r="B1684" s="1">
        <v>44809</v>
      </c>
      <c r="C1684" t="s">
        <v>16</v>
      </c>
      <c r="D1684" t="s">
        <v>19</v>
      </c>
      <c r="E1684" t="s">
        <v>20</v>
      </c>
      <c r="F1684">
        <v>83</v>
      </c>
      <c r="G1684" s="3">
        <v>150.31</v>
      </c>
      <c r="H1684" s="3">
        <v>0</v>
      </c>
      <c r="I1684" t="s">
        <v>46</v>
      </c>
      <c r="J1684" t="s">
        <v>18</v>
      </c>
      <c r="K1684" s="3">
        <f>IF(TablaDatosEmpresa[[#This Row],[Tipo_Movimiento]] = "Venta", -TablaDatosEmpresa[[#This Row],[Cantidad]] * TablaDatosEmpresa[[#This Row],[Precio_Venta_Unitario]], 0)</f>
        <v>0</v>
      </c>
      <c r="L1684" s="3">
        <f>AVERAGEIF(TablaDatosEmpresa[Nombre_Producto],TablaDatosEmpresa[[#This Row],[Nombre_Producto]],TablaDatosEmpresa[Costo_Unitario])</f>
        <v>66.956770642201846</v>
      </c>
      <c r="M1684" s="3">
        <f>IF(TablaDatosEmpresa[[#This Row],[Tipo_Movimiento]] = "Venta", -TablaDatosEmpresa[[#This Row],[Cantidad]] * TablaDatosEmpresa[[#This Row],[CosteAdquisicionPromedio]], 0)</f>
        <v>0</v>
      </c>
      <c r="N1684" s="3">
        <f>TablaDatosEmpresa[[#This Row],[Ingresos]]-TablaDatosEmpresa[[#This Row],[Coste_Vemta]]</f>
        <v>0</v>
      </c>
    </row>
    <row r="1685" spans="1:14" x14ac:dyDescent="0.3">
      <c r="A1685">
        <v>1686</v>
      </c>
      <c r="B1685" s="1">
        <v>44809</v>
      </c>
      <c r="C1685" t="s">
        <v>10</v>
      </c>
      <c r="D1685" t="s">
        <v>21</v>
      </c>
      <c r="E1685" t="s">
        <v>22</v>
      </c>
      <c r="F1685">
        <v>-26</v>
      </c>
      <c r="G1685" s="3">
        <v>0</v>
      </c>
      <c r="H1685" s="3">
        <v>59.55</v>
      </c>
      <c r="I1685" t="s">
        <v>10</v>
      </c>
      <c r="J1685" t="s">
        <v>15</v>
      </c>
      <c r="K1685" s="3">
        <f>IF(TablaDatosEmpresa[[#This Row],[Tipo_Movimiento]] = "Venta", -TablaDatosEmpresa[[#This Row],[Cantidad]] * TablaDatosEmpresa[[#This Row],[Precio_Venta_Unitario]], 0)</f>
        <v>1548.3</v>
      </c>
      <c r="L1685" s="3">
        <f>AVERAGEIF(TablaDatosEmpresa[Nombre_Producto],TablaDatosEmpresa[[#This Row],[Nombre_Producto]],TablaDatosEmpresa[Costo_Unitario])</f>
        <v>10.520482758620702</v>
      </c>
      <c r="M1685" s="3">
        <f>IF(TablaDatosEmpresa[[#This Row],[Tipo_Movimiento]] = "Venta", -TablaDatosEmpresa[[#This Row],[Cantidad]] * TablaDatosEmpresa[[#This Row],[CosteAdquisicionPromedio]], 0)</f>
        <v>273.53255172413822</v>
      </c>
      <c r="N1685" s="3">
        <f>TablaDatosEmpresa[[#This Row],[Ingresos]]-TablaDatosEmpresa[[#This Row],[Coste_Vemta]]</f>
        <v>1274.7674482758616</v>
      </c>
    </row>
    <row r="1686" spans="1:14" x14ac:dyDescent="0.3">
      <c r="A1686">
        <v>1687</v>
      </c>
      <c r="B1686" s="1">
        <v>44809</v>
      </c>
      <c r="C1686" t="s">
        <v>10</v>
      </c>
      <c r="D1686" t="s">
        <v>32</v>
      </c>
      <c r="E1686" t="s">
        <v>33</v>
      </c>
      <c r="F1686">
        <v>-49</v>
      </c>
      <c r="G1686" s="3">
        <v>0</v>
      </c>
      <c r="H1686" s="3">
        <v>219.67</v>
      </c>
      <c r="I1686" t="s">
        <v>10</v>
      </c>
      <c r="J1686" t="s">
        <v>23</v>
      </c>
      <c r="K1686" s="3">
        <f>IF(TablaDatosEmpresa[[#This Row],[Tipo_Movimiento]] = "Venta", -TablaDatosEmpresa[[#This Row],[Cantidad]] * TablaDatosEmpresa[[#This Row],[Precio_Venta_Unitario]], 0)</f>
        <v>10763.83</v>
      </c>
      <c r="L1686" s="3">
        <f>AVERAGEIF(TablaDatosEmpresa[Nombre_Producto],TablaDatosEmpresa[[#This Row],[Nombre_Producto]],TablaDatosEmpresa[Costo_Unitario])</f>
        <v>54.214840425531932</v>
      </c>
      <c r="M1686" s="3">
        <f>IF(TablaDatosEmpresa[[#This Row],[Tipo_Movimiento]] = "Venta", -TablaDatosEmpresa[[#This Row],[Cantidad]] * TablaDatosEmpresa[[#This Row],[CosteAdquisicionPromedio]], 0)</f>
        <v>2656.5271808510647</v>
      </c>
      <c r="N1686" s="3">
        <f>TablaDatosEmpresa[[#This Row],[Ingresos]]-TablaDatosEmpresa[[#This Row],[Coste_Vemta]]</f>
        <v>8107.3028191489357</v>
      </c>
    </row>
    <row r="1687" spans="1:14" x14ac:dyDescent="0.3">
      <c r="A1687">
        <v>1688</v>
      </c>
      <c r="B1687" s="1">
        <v>44809</v>
      </c>
      <c r="C1687" t="s">
        <v>10</v>
      </c>
      <c r="D1687" t="s">
        <v>14</v>
      </c>
      <c r="E1687" t="s">
        <v>41</v>
      </c>
      <c r="F1687">
        <v>-12</v>
      </c>
      <c r="G1687" s="3">
        <v>0</v>
      </c>
      <c r="H1687" s="3">
        <v>161.36000000000001</v>
      </c>
      <c r="I1687" t="s">
        <v>10</v>
      </c>
      <c r="J1687" t="s">
        <v>13</v>
      </c>
      <c r="K1687" s="3">
        <f>IF(TablaDatosEmpresa[[#This Row],[Tipo_Movimiento]] = "Venta", -TablaDatosEmpresa[[#This Row],[Cantidad]] * TablaDatosEmpresa[[#This Row],[Precio_Venta_Unitario]], 0)</f>
        <v>1936.3200000000002</v>
      </c>
      <c r="L1687" s="3">
        <f>AVERAGEIF(TablaDatosEmpresa[Nombre_Producto],TablaDatosEmpresa[[#This Row],[Nombre_Producto]],TablaDatosEmpresa[Costo_Unitario])</f>
        <v>38.917210440456756</v>
      </c>
      <c r="M1687" s="3">
        <f>IF(TablaDatosEmpresa[[#This Row],[Tipo_Movimiento]] = "Venta", -TablaDatosEmpresa[[#This Row],[Cantidad]] * TablaDatosEmpresa[[#This Row],[CosteAdquisicionPromedio]], 0)</f>
        <v>467.00652528548108</v>
      </c>
      <c r="N1687" s="3">
        <f>TablaDatosEmpresa[[#This Row],[Ingresos]]-TablaDatosEmpresa[[#This Row],[Coste_Vemta]]</f>
        <v>1469.3134747145191</v>
      </c>
    </row>
    <row r="1688" spans="1:14" x14ac:dyDescent="0.3">
      <c r="A1688">
        <v>1689</v>
      </c>
      <c r="B1688" s="1">
        <v>44809</v>
      </c>
      <c r="C1688" t="s">
        <v>10</v>
      </c>
      <c r="D1688" t="s">
        <v>17</v>
      </c>
      <c r="E1688" t="s">
        <v>42</v>
      </c>
      <c r="F1688">
        <v>-13</v>
      </c>
      <c r="G1688" s="3">
        <v>0</v>
      </c>
      <c r="H1688" s="3">
        <v>901.3</v>
      </c>
      <c r="I1688" t="s">
        <v>10</v>
      </c>
      <c r="J1688" t="s">
        <v>13</v>
      </c>
      <c r="K1688" s="3">
        <f>IF(TablaDatosEmpresa[[#This Row],[Tipo_Movimiento]] = "Venta", -TablaDatosEmpresa[[#This Row],[Cantidad]] * TablaDatosEmpresa[[#This Row],[Precio_Venta_Unitario]], 0)</f>
        <v>11716.9</v>
      </c>
      <c r="L1688" s="3">
        <f>AVERAGEIF(TablaDatosEmpresa[Nombre_Producto],TablaDatosEmpresa[[#This Row],[Nombre_Producto]],TablaDatosEmpresa[Costo_Unitario])</f>
        <v>206.67616747181975</v>
      </c>
      <c r="M1688" s="3">
        <f>IF(TablaDatosEmpresa[[#This Row],[Tipo_Movimiento]] = "Venta", -TablaDatosEmpresa[[#This Row],[Cantidad]] * TablaDatosEmpresa[[#This Row],[CosteAdquisicionPromedio]], 0)</f>
        <v>2686.7901771336569</v>
      </c>
      <c r="N1688" s="3">
        <f>TablaDatosEmpresa[[#This Row],[Ingresos]]-TablaDatosEmpresa[[#This Row],[Coste_Vemta]]</f>
        <v>9030.1098228663432</v>
      </c>
    </row>
    <row r="1689" spans="1:14" x14ac:dyDescent="0.3">
      <c r="A1689">
        <v>1690</v>
      </c>
      <c r="B1689" s="1">
        <v>44810</v>
      </c>
      <c r="C1689" t="s">
        <v>10</v>
      </c>
      <c r="D1689" t="s">
        <v>29</v>
      </c>
      <c r="E1689" t="s">
        <v>30</v>
      </c>
      <c r="F1689">
        <v>-21</v>
      </c>
      <c r="G1689" s="3">
        <v>0</v>
      </c>
      <c r="H1689" s="3">
        <v>79.27</v>
      </c>
      <c r="I1689" t="s">
        <v>10</v>
      </c>
      <c r="J1689" t="s">
        <v>23</v>
      </c>
      <c r="K1689" s="3">
        <f>IF(TablaDatosEmpresa[[#This Row],[Tipo_Movimiento]] = "Venta", -TablaDatosEmpresa[[#This Row],[Cantidad]] * TablaDatosEmpresa[[#This Row],[Precio_Venta_Unitario]], 0)</f>
        <v>1664.6699999999998</v>
      </c>
      <c r="L1689" s="3">
        <f>AVERAGEIF(TablaDatosEmpresa[Nombre_Producto],TablaDatosEmpresa[[#This Row],[Nombre_Producto]],TablaDatosEmpresa[Costo_Unitario])</f>
        <v>15.49574137931034</v>
      </c>
      <c r="M1689" s="3">
        <f>IF(TablaDatosEmpresa[[#This Row],[Tipo_Movimiento]] = "Venta", -TablaDatosEmpresa[[#This Row],[Cantidad]] * TablaDatosEmpresa[[#This Row],[CosteAdquisicionPromedio]], 0)</f>
        <v>325.41056896551714</v>
      </c>
      <c r="N1689" s="3">
        <f>TablaDatosEmpresa[[#This Row],[Ingresos]]-TablaDatosEmpresa[[#This Row],[Coste_Vemta]]</f>
        <v>1339.2594310344828</v>
      </c>
    </row>
    <row r="1690" spans="1:14" x14ac:dyDescent="0.3">
      <c r="A1690">
        <v>1691</v>
      </c>
      <c r="B1690" s="1">
        <v>44810</v>
      </c>
      <c r="C1690" t="s">
        <v>16</v>
      </c>
      <c r="D1690" t="s">
        <v>27</v>
      </c>
      <c r="E1690" t="s">
        <v>44</v>
      </c>
      <c r="F1690">
        <v>73</v>
      </c>
      <c r="G1690" s="3">
        <v>250.45</v>
      </c>
      <c r="H1690" s="3">
        <v>0</v>
      </c>
      <c r="I1690" t="s">
        <v>46</v>
      </c>
      <c r="J1690" t="s">
        <v>18</v>
      </c>
      <c r="K1690" s="3">
        <f>IF(TablaDatosEmpresa[[#This Row],[Tipo_Movimiento]] = "Venta", -TablaDatosEmpresa[[#This Row],[Cantidad]] * TablaDatosEmpresa[[#This Row],[Precio_Venta_Unitario]], 0)</f>
        <v>0</v>
      </c>
      <c r="L1690" s="3">
        <f>AVERAGEIF(TablaDatosEmpresa[Nombre_Producto],TablaDatosEmpresa[[#This Row],[Nombre_Producto]],TablaDatosEmpresa[Costo_Unitario])</f>
        <v>111.99406451612904</v>
      </c>
      <c r="M1690" s="3">
        <f>IF(TablaDatosEmpresa[[#This Row],[Tipo_Movimiento]] = "Venta", -TablaDatosEmpresa[[#This Row],[Cantidad]] * TablaDatosEmpresa[[#This Row],[CosteAdquisicionPromedio]], 0)</f>
        <v>0</v>
      </c>
      <c r="N1690" s="3">
        <f>TablaDatosEmpresa[[#This Row],[Ingresos]]-TablaDatosEmpresa[[#This Row],[Coste_Vemta]]</f>
        <v>0</v>
      </c>
    </row>
    <row r="1691" spans="1:14" x14ac:dyDescent="0.3">
      <c r="A1691">
        <v>1692</v>
      </c>
      <c r="B1691" s="1">
        <v>44810</v>
      </c>
      <c r="C1691" t="s">
        <v>16</v>
      </c>
      <c r="D1691" t="s">
        <v>17</v>
      </c>
      <c r="E1691" t="s">
        <v>42</v>
      </c>
      <c r="F1691">
        <v>75</v>
      </c>
      <c r="G1691" s="3">
        <v>444.45</v>
      </c>
      <c r="H1691" s="3">
        <v>0</v>
      </c>
      <c r="I1691" t="s">
        <v>46</v>
      </c>
      <c r="J1691" t="s">
        <v>18</v>
      </c>
      <c r="K1691" s="3">
        <f>IF(TablaDatosEmpresa[[#This Row],[Tipo_Movimiento]] = "Venta", -TablaDatosEmpresa[[#This Row],[Cantidad]] * TablaDatosEmpresa[[#This Row],[Precio_Venta_Unitario]], 0)</f>
        <v>0</v>
      </c>
      <c r="L1691" s="3">
        <f>AVERAGEIF(TablaDatosEmpresa[Nombre_Producto],TablaDatosEmpresa[[#This Row],[Nombre_Producto]],TablaDatosEmpresa[Costo_Unitario])</f>
        <v>206.67616747181975</v>
      </c>
      <c r="M1691" s="3">
        <f>IF(TablaDatosEmpresa[[#This Row],[Tipo_Movimiento]] = "Venta", -TablaDatosEmpresa[[#This Row],[Cantidad]] * TablaDatosEmpresa[[#This Row],[CosteAdquisicionPromedio]], 0)</f>
        <v>0</v>
      </c>
      <c r="N1691" s="3">
        <f>TablaDatosEmpresa[[#This Row],[Ingresos]]-TablaDatosEmpresa[[#This Row],[Coste_Vemta]]</f>
        <v>0</v>
      </c>
    </row>
    <row r="1692" spans="1:14" x14ac:dyDescent="0.3">
      <c r="A1692">
        <v>1693</v>
      </c>
      <c r="B1692" s="1">
        <v>44810</v>
      </c>
      <c r="C1692" t="s">
        <v>10</v>
      </c>
      <c r="D1692" t="s">
        <v>17</v>
      </c>
      <c r="E1692" t="s">
        <v>42</v>
      </c>
      <c r="F1692">
        <v>-45</v>
      </c>
      <c r="G1692" s="3">
        <v>0</v>
      </c>
      <c r="H1692" s="3">
        <v>904.95</v>
      </c>
      <c r="I1692" t="s">
        <v>10</v>
      </c>
      <c r="J1692" t="s">
        <v>35</v>
      </c>
      <c r="K1692" s="3">
        <f>IF(TablaDatosEmpresa[[#This Row],[Tipo_Movimiento]] = "Venta", -TablaDatosEmpresa[[#This Row],[Cantidad]] * TablaDatosEmpresa[[#This Row],[Precio_Venta_Unitario]], 0)</f>
        <v>40722.75</v>
      </c>
      <c r="L1692" s="3">
        <f>AVERAGEIF(TablaDatosEmpresa[Nombre_Producto],TablaDatosEmpresa[[#This Row],[Nombre_Producto]],TablaDatosEmpresa[Costo_Unitario])</f>
        <v>206.67616747181975</v>
      </c>
      <c r="M1692" s="3">
        <f>IF(TablaDatosEmpresa[[#This Row],[Tipo_Movimiento]] = "Venta", -TablaDatosEmpresa[[#This Row],[Cantidad]] * TablaDatosEmpresa[[#This Row],[CosteAdquisicionPromedio]], 0)</f>
        <v>9300.4275362318895</v>
      </c>
      <c r="N1692" s="3">
        <f>TablaDatosEmpresa[[#This Row],[Ingresos]]-TablaDatosEmpresa[[#This Row],[Coste_Vemta]]</f>
        <v>31422.322463768112</v>
      </c>
    </row>
    <row r="1693" spans="1:14" x14ac:dyDescent="0.3">
      <c r="A1693">
        <v>1694</v>
      </c>
      <c r="B1693" s="1">
        <v>44810</v>
      </c>
      <c r="C1693" t="s">
        <v>10</v>
      </c>
      <c r="D1693" t="s">
        <v>25</v>
      </c>
      <c r="E1693" t="s">
        <v>43</v>
      </c>
      <c r="F1693">
        <v>-36</v>
      </c>
      <c r="G1693" s="3">
        <v>0</v>
      </c>
      <c r="H1693" s="3">
        <v>95.66</v>
      </c>
      <c r="I1693" t="s">
        <v>10</v>
      </c>
      <c r="J1693" t="s">
        <v>35</v>
      </c>
      <c r="K1693" s="3">
        <f>IF(TablaDatosEmpresa[[#This Row],[Tipo_Movimiento]] = "Venta", -TablaDatosEmpresa[[#This Row],[Cantidad]] * TablaDatosEmpresa[[#This Row],[Precio_Venta_Unitario]], 0)</f>
        <v>3443.7599999999998</v>
      </c>
      <c r="L1693" s="3">
        <f>AVERAGEIF(TablaDatosEmpresa[Nombre_Producto],TablaDatosEmpresa[[#This Row],[Nombre_Producto]],TablaDatosEmpresa[Costo_Unitario])</f>
        <v>18.458651685393257</v>
      </c>
      <c r="M1693" s="3">
        <f>IF(TablaDatosEmpresa[[#This Row],[Tipo_Movimiento]] = "Venta", -TablaDatosEmpresa[[#This Row],[Cantidad]] * TablaDatosEmpresa[[#This Row],[CosteAdquisicionPromedio]], 0)</f>
        <v>664.51146067415721</v>
      </c>
      <c r="N1693" s="3">
        <f>TablaDatosEmpresa[[#This Row],[Ingresos]]-TablaDatosEmpresa[[#This Row],[Coste_Vemta]]</f>
        <v>2779.2485393258426</v>
      </c>
    </row>
    <row r="1694" spans="1:14" x14ac:dyDescent="0.3">
      <c r="A1694">
        <v>1695</v>
      </c>
      <c r="B1694" s="1">
        <v>44810</v>
      </c>
      <c r="C1694" t="s">
        <v>10</v>
      </c>
      <c r="D1694" t="s">
        <v>27</v>
      </c>
      <c r="E1694" t="s">
        <v>44</v>
      </c>
      <c r="F1694">
        <v>-37</v>
      </c>
      <c r="G1694" s="3">
        <v>0</v>
      </c>
      <c r="H1694" s="3">
        <v>500.78</v>
      </c>
      <c r="I1694" t="s">
        <v>10</v>
      </c>
      <c r="J1694" t="s">
        <v>15</v>
      </c>
      <c r="K1694" s="3">
        <f>IF(TablaDatosEmpresa[[#This Row],[Tipo_Movimiento]] = "Venta", -TablaDatosEmpresa[[#This Row],[Cantidad]] * TablaDatosEmpresa[[#This Row],[Precio_Venta_Unitario]], 0)</f>
        <v>18528.86</v>
      </c>
      <c r="L1694" s="3">
        <f>AVERAGEIF(TablaDatosEmpresa[Nombre_Producto],TablaDatosEmpresa[[#This Row],[Nombre_Producto]],TablaDatosEmpresa[Costo_Unitario])</f>
        <v>111.99406451612904</v>
      </c>
      <c r="M1694" s="3">
        <f>IF(TablaDatosEmpresa[[#This Row],[Tipo_Movimiento]] = "Venta", -TablaDatosEmpresa[[#This Row],[Cantidad]] * TablaDatosEmpresa[[#This Row],[CosteAdquisicionPromedio]], 0)</f>
        <v>4143.7803870967746</v>
      </c>
      <c r="N1694" s="3">
        <f>TablaDatosEmpresa[[#This Row],[Ingresos]]-TablaDatosEmpresa[[#This Row],[Coste_Vemta]]</f>
        <v>14385.079612903226</v>
      </c>
    </row>
    <row r="1695" spans="1:14" x14ac:dyDescent="0.3">
      <c r="A1695">
        <v>1696</v>
      </c>
      <c r="B1695" s="1">
        <v>44810</v>
      </c>
      <c r="C1695" t="s">
        <v>10</v>
      </c>
      <c r="D1695" t="s">
        <v>17</v>
      </c>
      <c r="E1695" t="s">
        <v>42</v>
      </c>
      <c r="F1695">
        <v>-14</v>
      </c>
      <c r="G1695" s="3">
        <v>0</v>
      </c>
      <c r="H1695" s="3">
        <v>896.11</v>
      </c>
      <c r="I1695" t="s">
        <v>10</v>
      </c>
      <c r="J1695" t="s">
        <v>31</v>
      </c>
      <c r="K1695" s="3">
        <f>IF(TablaDatosEmpresa[[#This Row],[Tipo_Movimiento]] = "Venta", -TablaDatosEmpresa[[#This Row],[Cantidad]] * TablaDatosEmpresa[[#This Row],[Precio_Venta_Unitario]], 0)</f>
        <v>12545.54</v>
      </c>
      <c r="L1695" s="3">
        <f>AVERAGEIF(TablaDatosEmpresa[Nombre_Producto],TablaDatosEmpresa[[#This Row],[Nombre_Producto]],TablaDatosEmpresa[Costo_Unitario])</f>
        <v>206.67616747181975</v>
      </c>
      <c r="M1695" s="3">
        <f>IF(TablaDatosEmpresa[[#This Row],[Tipo_Movimiento]] = "Venta", -TablaDatosEmpresa[[#This Row],[Cantidad]] * TablaDatosEmpresa[[#This Row],[CosteAdquisicionPromedio]], 0)</f>
        <v>2893.4663446054765</v>
      </c>
      <c r="N1695" s="3">
        <f>TablaDatosEmpresa[[#This Row],[Ingresos]]-TablaDatosEmpresa[[#This Row],[Coste_Vemta]]</f>
        <v>9652.0736553945244</v>
      </c>
    </row>
    <row r="1696" spans="1:14" x14ac:dyDescent="0.3">
      <c r="A1696">
        <v>1697</v>
      </c>
      <c r="B1696" s="1">
        <v>44811</v>
      </c>
      <c r="C1696" t="s">
        <v>24</v>
      </c>
      <c r="D1696" t="s">
        <v>34</v>
      </c>
      <c r="E1696" t="s">
        <v>45</v>
      </c>
      <c r="F1696">
        <v>205</v>
      </c>
      <c r="G1696" s="3">
        <v>177.81</v>
      </c>
      <c r="H1696" s="3">
        <v>0</v>
      </c>
      <c r="I1696" t="s">
        <v>24</v>
      </c>
      <c r="J1696" t="s">
        <v>28</v>
      </c>
      <c r="K1696" s="3">
        <f>IF(TablaDatosEmpresa[[#This Row],[Tipo_Movimiento]] = "Venta", -TablaDatosEmpresa[[#This Row],[Cantidad]] * TablaDatosEmpresa[[#This Row],[Precio_Venta_Unitario]], 0)</f>
        <v>0</v>
      </c>
      <c r="L1696" s="3">
        <f>AVERAGEIF(TablaDatosEmpresa[Nombre_Producto],TablaDatosEmpresa[[#This Row],[Nombre_Producto]],TablaDatosEmpresa[Costo_Unitario])</f>
        <v>81.910562499999997</v>
      </c>
      <c r="M1696" s="3">
        <f>IF(TablaDatosEmpresa[[#This Row],[Tipo_Movimiento]] = "Venta", -TablaDatosEmpresa[[#This Row],[Cantidad]] * TablaDatosEmpresa[[#This Row],[CosteAdquisicionPromedio]], 0)</f>
        <v>0</v>
      </c>
      <c r="N1696" s="3">
        <f>TablaDatosEmpresa[[#This Row],[Ingresos]]-TablaDatosEmpresa[[#This Row],[Coste_Vemta]]</f>
        <v>0</v>
      </c>
    </row>
    <row r="1697" spans="1:14" x14ac:dyDescent="0.3">
      <c r="A1697">
        <v>1698</v>
      </c>
      <c r="B1697" s="1">
        <v>44811</v>
      </c>
      <c r="C1697" t="s">
        <v>10</v>
      </c>
      <c r="D1697" t="s">
        <v>29</v>
      </c>
      <c r="E1697" t="s">
        <v>30</v>
      </c>
      <c r="F1697">
        <v>-13</v>
      </c>
      <c r="G1697" s="3">
        <v>0</v>
      </c>
      <c r="H1697" s="3">
        <v>80.05</v>
      </c>
      <c r="I1697" t="s">
        <v>10</v>
      </c>
      <c r="J1697" t="s">
        <v>15</v>
      </c>
      <c r="K1697" s="3">
        <f>IF(TablaDatosEmpresa[[#This Row],[Tipo_Movimiento]] = "Venta", -TablaDatosEmpresa[[#This Row],[Cantidad]] * TablaDatosEmpresa[[#This Row],[Precio_Venta_Unitario]], 0)</f>
        <v>1040.6499999999999</v>
      </c>
      <c r="L1697" s="3">
        <f>AVERAGEIF(TablaDatosEmpresa[Nombre_Producto],TablaDatosEmpresa[[#This Row],[Nombre_Producto]],TablaDatosEmpresa[Costo_Unitario])</f>
        <v>15.49574137931034</v>
      </c>
      <c r="M1697" s="3">
        <f>IF(TablaDatosEmpresa[[#This Row],[Tipo_Movimiento]] = "Venta", -TablaDatosEmpresa[[#This Row],[Cantidad]] * TablaDatosEmpresa[[#This Row],[CosteAdquisicionPromedio]], 0)</f>
        <v>201.44463793103444</v>
      </c>
      <c r="N1697" s="3">
        <f>TablaDatosEmpresa[[#This Row],[Ingresos]]-TablaDatosEmpresa[[#This Row],[Coste_Vemta]]</f>
        <v>839.20536206896543</v>
      </c>
    </row>
    <row r="1698" spans="1:14" x14ac:dyDescent="0.3">
      <c r="A1698">
        <v>1699</v>
      </c>
      <c r="B1698" s="1">
        <v>44811</v>
      </c>
      <c r="C1698" t="s">
        <v>10</v>
      </c>
      <c r="D1698" t="s">
        <v>29</v>
      </c>
      <c r="E1698" t="s">
        <v>30</v>
      </c>
      <c r="F1698">
        <v>-12</v>
      </c>
      <c r="G1698" s="3">
        <v>0</v>
      </c>
      <c r="H1698" s="3">
        <v>80</v>
      </c>
      <c r="I1698" t="s">
        <v>10</v>
      </c>
      <c r="J1698" t="s">
        <v>13</v>
      </c>
      <c r="K1698" s="3">
        <f>IF(TablaDatosEmpresa[[#This Row],[Tipo_Movimiento]] = "Venta", -TablaDatosEmpresa[[#This Row],[Cantidad]] * TablaDatosEmpresa[[#This Row],[Precio_Venta_Unitario]], 0)</f>
        <v>960</v>
      </c>
      <c r="L1698" s="3">
        <f>AVERAGEIF(TablaDatosEmpresa[Nombre_Producto],TablaDatosEmpresa[[#This Row],[Nombre_Producto]],TablaDatosEmpresa[Costo_Unitario])</f>
        <v>15.49574137931034</v>
      </c>
      <c r="M1698" s="3">
        <f>IF(TablaDatosEmpresa[[#This Row],[Tipo_Movimiento]] = "Venta", -TablaDatosEmpresa[[#This Row],[Cantidad]] * TablaDatosEmpresa[[#This Row],[CosteAdquisicionPromedio]], 0)</f>
        <v>185.94889655172409</v>
      </c>
      <c r="N1698" s="3">
        <f>TablaDatosEmpresa[[#This Row],[Ingresos]]-TablaDatosEmpresa[[#This Row],[Coste_Vemta]]</f>
        <v>774.05110344827585</v>
      </c>
    </row>
    <row r="1699" spans="1:14" x14ac:dyDescent="0.3">
      <c r="A1699">
        <v>1700</v>
      </c>
      <c r="B1699" s="1">
        <v>44811</v>
      </c>
      <c r="C1699" t="s">
        <v>10</v>
      </c>
      <c r="D1699" t="s">
        <v>27</v>
      </c>
      <c r="E1699" t="s">
        <v>44</v>
      </c>
      <c r="F1699">
        <v>-13</v>
      </c>
      <c r="G1699" s="3">
        <v>0</v>
      </c>
      <c r="H1699" s="3">
        <v>495.55</v>
      </c>
      <c r="I1699" t="s">
        <v>10</v>
      </c>
      <c r="J1699" t="s">
        <v>13</v>
      </c>
      <c r="K1699" s="3">
        <f>IF(TablaDatosEmpresa[[#This Row],[Tipo_Movimiento]] = "Venta", -TablaDatosEmpresa[[#This Row],[Cantidad]] * TablaDatosEmpresa[[#This Row],[Precio_Venta_Unitario]], 0)</f>
        <v>6442.1500000000005</v>
      </c>
      <c r="L1699" s="3">
        <f>AVERAGEIF(TablaDatosEmpresa[Nombre_Producto],TablaDatosEmpresa[[#This Row],[Nombre_Producto]],TablaDatosEmpresa[Costo_Unitario])</f>
        <v>111.99406451612904</v>
      </c>
      <c r="M1699" s="3">
        <f>IF(TablaDatosEmpresa[[#This Row],[Tipo_Movimiento]] = "Venta", -TablaDatosEmpresa[[#This Row],[Cantidad]] * TablaDatosEmpresa[[#This Row],[CosteAdquisicionPromedio]], 0)</f>
        <v>1455.9228387096775</v>
      </c>
      <c r="N1699" s="3">
        <f>TablaDatosEmpresa[[#This Row],[Ingresos]]-TablaDatosEmpresa[[#This Row],[Coste_Vemta]]</f>
        <v>4986.2271612903232</v>
      </c>
    </row>
    <row r="1700" spans="1:14" x14ac:dyDescent="0.3">
      <c r="A1700">
        <v>1701</v>
      </c>
      <c r="B1700" s="1">
        <v>44811</v>
      </c>
      <c r="C1700" t="s">
        <v>10</v>
      </c>
      <c r="D1700" t="s">
        <v>29</v>
      </c>
      <c r="E1700" t="s">
        <v>30</v>
      </c>
      <c r="F1700">
        <v>-43</v>
      </c>
      <c r="G1700" s="3">
        <v>0</v>
      </c>
      <c r="H1700" s="3">
        <v>80.7</v>
      </c>
      <c r="I1700" t="s">
        <v>10</v>
      </c>
      <c r="J1700" t="s">
        <v>23</v>
      </c>
      <c r="K1700" s="3">
        <f>IF(TablaDatosEmpresa[[#This Row],[Tipo_Movimiento]] = "Venta", -TablaDatosEmpresa[[#This Row],[Cantidad]] * TablaDatosEmpresa[[#This Row],[Precio_Venta_Unitario]], 0)</f>
        <v>3470.1</v>
      </c>
      <c r="L1700" s="3">
        <f>AVERAGEIF(TablaDatosEmpresa[Nombre_Producto],TablaDatosEmpresa[[#This Row],[Nombre_Producto]],TablaDatosEmpresa[Costo_Unitario])</f>
        <v>15.49574137931034</v>
      </c>
      <c r="M1700" s="3">
        <f>IF(TablaDatosEmpresa[[#This Row],[Tipo_Movimiento]] = "Venta", -TablaDatosEmpresa[[#This Row],[Cantidad]] * TablaDatosEmpresa[[#This Row],[CosteAdquisicionPromedio]], 0)</f>
        <v>666.31687931034458</v>
      </c>
      <c r="N1700" s="3">
        <f>TablaDatosEmpresa[[#This Row],[Ingresos]]-TablaDatosEmpresa[[#This Row],[Coste_Vemta]]</f>
        <v>2803.7831206896553</v>
      </c>
    </row>
    <row r="1701" spans="1:14" x14ac:dyDescent="0.3">
      <c r="A1701">
        <v>1702</v>
      </c>
      <c r="B1701" s="1">
        <v>44811</v>
      </c>
      <c r="C1701" t="s">
        <v>24</v>
      </c>
      <c r="D1701" t="s">
        <v>32</v>
      </c>
      <c r="E1701" t="s">
        <v>33</v>
      </c>
      <c r="F1701">
        <v>52</v>
      </c>
      <c r="G1701" s="3">
        <v>119.78</v>
      </c>
      <c r="H1701" s="3">
        <v>0</v>
      </c>
      <c r="I1701" t="s">
        <v>24</v>
      </c>
      <c r="J1701" t="s">
        <v>36</v>
      </c>
      <c r="K1701" s="3">
        <f>IF(TablaDatosEmpresa[[#This Row],[Tipo_Movimiento]] = "Venta", -TablaDatosEmpresa[[#This Row],[Cantidad]] * TablaDatosEmpresa[[#This Row],[Precio_Venta_Unitario]], 0)</f>
        <v>0</v>
      </c>
      <c r="L1701" s="3">
        <f>AVERAGEIF(TablaDatosEmpresa[Nombre_Producto],TablaDatosEmpresa[[#This Row],[Nombre_Producto]],TablaDatosEmpresa[Costo_Unitario])</f>
        <v>54.214840425531932</v>
      </c>
      <c r="M1701" s="3">
        <f>IF(TablaDatosEmpresa[[#This Row],[Tipo_Movimiento]] = "Venta", -TablaDatosEmpresa[[#This Row],[Cantidad]] * TablaDatosEmpresa[[#This Row],[CosteAdquisicionPromedio]], 0)</f>
        <v>0</v>
      </c>
      <c r="N1701" s="3">
        <f>TablaDatosEmpresa[[#This Row],[Ingresos]]-TablaDatosEmpresa[[#This Row],[Coste_Vemta]]</f>
        <v>0</v>
      </c>
    </row>
    <row r="1702" spans="1:14" x14ac:dyDescent="0.3">
      <c r="A1702">
        <v>1703</v>
      </c>
      <c r="B1702" s="1">
        <v>44811</v>
      </c>
      <c r="C1702" t="s">
        <v>10</v>
      </c>
      <c r="D1702" t="s">
        <v>17</v>
      </c>
      <c r="E1702" t="s">
        <v>42</v>
      </c>
      <c r="F1702">
        <v>-20</v>
      </c>
      <c r="G1702" s="3">
        <v>0</v>
      </c>
      <c r="H1702" s="3">
        <v>903.38</v>
      </c>
      <c r="I1702" t="s">
        <v>10</v>
      </c>
      <c r="J1702" t="s">
        <v>31</v>
      </c>
      <c r="K1702" s="3">
        <f>IF(TablaDatosEmpresa[[#This Row],[Tipo_Movimiento]] = "Venta", -TablaDatosEmpresa[[#This Row],[Cantidad]] * TablaDatosEmpresa[[#This Row],[Precio_Venta_Unitario]], 0)</f>
        <v>18067.599999999999</v>
      </c>
      <c r="L1702" s="3">
        <f>AVERAGEIF(TablaDatosEmpresa[Nombre_Producto],TablaDatosEmpresa[[#This Row],[Nombre_Producto]],TablaDatosEmpresa[Costo_Unitario])</f>
        <v>206.67616747181975</v>
      </c>
      <c r="M1702" s="3">
        <f>IF(TablaDatosEmpresa[[#This Row],[Tipo_Movimiento]] = "Venta", -TablaDatosEmpresa[[#This Row],[Cantidad]] * TablaDatosEmpresa[[#This Row],[CosteAdquisicionPromedio]], 0)</f>
        <v>4133.5233494363947</v>
      </c>
      <c r="N1702" s="3">
        <f>TablaDatosEmpresa[[#This Row],[Ingresos]]-TablaDatosEmpresa[[#This Row],[Coste_Vemta]]</f>
        <v>13934.076650563604</v>
      </c>
    </row>
    <row r="1703" spans="1:14" x14ac:dyDescent="0.3">
      <c r="A1703">
        <v>1704</v>
      </c>
      <c r="B1703" s="1">
        <v>44812</v>
      </c>
      <c r="C1703" t="s">
        <v>10</v>
      </c>
      <c r="D1703" t="s">
        <v>29</v>
      </c>
      <c r="E1703" t="s">
        <v>30</v>
      </c>
      <c r="F1703">
        <v>-47</v>
      </c>
      <c r="G1703" s="3">
        <v>0</v>
      </c>
      <c r="H1703" s="3">
        <v>80.150000000000006</v>
      </c>
      <c r="I1703" t="s">
        <v>10</v>
      </c>
      <c r="J1703" t="s">
        <v>31</v>
      </c>
      <c r="K1703" s="3">
        <f>IF(TablaDatosEmpresa[[#This Row],[Tipo_Movimiento]] = "Venta", -TablaDatosEmpresa[[#This Row],[Cantidad]] * TablaDatosEmpresa[[#This Row],[Precio_Venta_Unitario]], 0)</f>
        <v>3767.05</v>
      </c>
      <c r="L1703" s="3">
        <f>AVERAGEIF(TablaDatosEmpresa[Nombre_Producto],TablaDatosEmpresa[[#This Row],[Nombre_Producto]],TablaDatosEmpresa[Costo_Unitario])</f>
        <v>15.49574137931034</v>
      </c>
      <c r="M1703" s="3">
        <f>IF(TablaDatosEmpresa[[#This Row],[Tipo_Movimiento]] = "Venta", -TablaDatosEmpresa[[#This Row],[Cantidad]] * TablaDatosEmpresa[[#This Row],[CosteAdquisicionPromedio]], 0)</f>
        <v>728.29984482758596</v>
      </c>
      <c r="N1703" s="3">
        <f>TablaDatosEmpresa[[#This Row],[Ingresos]]-TablaDatosEmpresa[[#This Row],[Coste_Vemta]]</f>
        <v>3038.7501551724145</v>
      </c>
    </row>
    <row r="1704" spans="1:14" x14ac:dyDescent="0.3">
      <c r="A1704">
        <v>1705</v>
      </c>
      <c r="B1704" s="1">
        <v>44812</v>
      </c>
      <c r="C1704" t="s">
        <v>10</v>
      </c>
      <c r="D1704" t="s">
        <v>34</v>
      </c>
      <c r="E1704" t="s">
        <v>45</v>
      </c>
      <c r="F1704">
        <v>-12</v>
      </c>
      <c r="G1704" s="3">
        <v>0</v>
      </c>
      <c r="H1704" s="3">
        <v>347.07</v>
      </c>
      <c r="I1704" t="s">
        <v>10</v>
      </c>
      <c r="J1704" t="s">
        <v>35</v>
      </c>
      <c r="K1704" s="3">
        <f>IF(TablaDatosEmpresa[[#This Row],[Tipo_Movimiento]] = "Venta", -TablaDatosEmpresa[[#This Row],[Cantidad]] * TablaDatosEmpresa[[#This Row],[Precio_Venta_Unitario]], 0)</f>
        <v>4164.84</v>
      </c>
      <c r="L1704" s="3">
        <f>AVERAGEIF(TablaDatosEmpresa[Nombre_Producto],TablaDatosEmpresa[[#This Row],[Nombre_Producto]],TablaDatosEmpresa[Costo_Unitario])</f>
        <v>81.910562499999997</v>
      </c>
      <c r="M1704" s="3">
        <f>IF(TablaDatosEmpresa[[#This Row],[Tipo_Movimiento]] = "Venta", -TablaDatosEmpresa[[#This Row],[Cantidad]] * TablaDatosEmpresa[[#This Row],[CosteAdquisicionPromedio]], 0)</f>
        <v>982.92674999999997</v>
      </c>
      <c r="N1704" s="3">
        <f>TablaDatosEmpresa[[#This Row],[Ingresos]]-TablaDatosEmpresa[[#This Row],[Coste_Vemta]]</f>
        <v>3181.9132500000001</v>
      </c>
    </row>
    <row r="1705" spans="1:14" x14ac:dyDescent="0.3">
      <c r="A1705">
        <v>1706</v>
      </c>
      <c r="B1705" s="1">
        <v>44812</v>
      </c>
      <c r="C1705" t="s">
        <v>24</v>
      </c>
      <c r="D1705" t="s">
        <v>25</v>
      </c>
      <c r="E1705" t="s">
        <v>43</v>
      </c>
      <c r="F1705">
        <v>248</v>
      </c>
      <c r="G1705" s="3">
        <v>44.47</v>
      </c>
      <c r="H1705" s="3">
        <v>0</v>
      </c>
      <c r="I1705" t="s">
        <v>24</v>
      </c>
      <c r="J1705" t="s">
        <v>28</v>
      </c>
      <c r="K1705" s="3">
        <f>IF(TablaDatosEmpresa[[#This Row],[Tipo_Movimiento]] = "Venta", -TablaDatosEmpresa[[#This Row],[Cantidad]] * TablaDatosEmpresa[[#This Row],[Precio_Venta_Unitario]], 0)</f>
        <v>0</v>
      </c>
      <c r="L1705" s="3">
        <f>AVERAGEIF(TablaDatosEmpresa[Nombre_Producto],TablaDatosEmpresa[[#This Row],[Nombre_Producto]],TablaDatosEmpresa[Costo_Unitario])</f>
        <v>18.458651685393257</v>
      </c>
      <c r="M1705" s="3">
        <f>IF(TablaDatosEmpresa[[#This Row],[Tipo_Movimiento]] = "Venta", -TablaDatosEmpresa[[#This Row],[Cantidad]] * TablaDatosEmpresa[[#This Row],[CosteAdquisicionPromedio]], 0)</f>
        <v>0</v>
      </c>
      <c r="N1705" s="3">
        <f>TablaDatosEmpresa[[#This Row],[Ingresos]]-TablaDatosEmpresa[[#This Row],[Coste_Vemta]]</f>
        <v>0</v>
      </c>
    </row>
    <row r="1706" spans="1:14" x14ac:dyDescent="0.3">
      <c r="A1706">
        <v>1707</v>
      </c>
      <c r="B1706" s="1">
        <v>44812</v>
      </c>
      <c r="C1706" t="s">
        <v>24</v>
      </c>
      <c r="D1706" t="s">
        <v>14</v>
      </c>
      <c r="E1706" t="s">
        <v>41</v>
      </c>
      <c r="F1706">
        <v>74</v>
      </c>
      <c r="G1706" s="3">
        <v>85.88</v>
      </c>
      <c r="H1706" s="3">
        <v>0</v>
      </c>
      <c r="I1706" t="s">
        <v>24</v>
      </c>
      <c r="J1706" t="s">
        <v>28</v>
      </c>
      <c r="K1706" s="3">
        <f>IF(TablaDatosEmpresa[[#This Row],[Tipo_Movimiento]] = "Venta", -TablaDatosEmpresa[[#This Row],[Cantidad]] * TablaDatosEmpresa[[#This Row],[Precio_Venta_Unitario]], 0)</f>
        <v>0</v>
      </c>
      <c r="L1706" s="3">
        <f>AVERAGEIF(TablaDatosEmpresa[Nombre_Producto],TablaDatosEmpresa[[#This Row],[Nombre_Producto]],TablaDatosEmpresa[Costo_Unitario])</f>
        <v>38.917210440456756</v>
      </c>
      <c r="M1706" s="3">
        <f>IF(TablaDatosEmpresa[[#This Row],[Tipo_Movimiento]] = "Venta", -TablaDatosEmpresa[[#This Row],[Cantidad]] * TablaDatosEmpresa[[#This Row],[CosteAdquisicionPromedio]], 0)</f>
        <v>0</v>
      </c>
      <c r="N1706" s="3">
        <f>TablaDatosEmpresa[[#This Row],[Ingresos]]-TablaDatosEmpresa[[#This Row],[Coste_Vemta]]</f>
        <v>0</v>
      </c>
    </row>
    <row r="1707" spans="1:14" x14ac:dyDescent="0.3">
      <c r="A1707">
        <v>1708</v>
      </c>
      <c r="B1707" s="1">
        <v>44812</v>
      </c>
      <c r="C1707" t="s">
        <v>10</v>
      </c>
      <c r="D1707" t="s">
        <v>27</v>
      </c>
      <c r="E1707" t="s">
        <v>44</v>
      </c>
      <c r="F1707">
        <v>-12</v>
      </c>
      <c r="G1707" s="3">
        <v>0</v>
      </c>
      <c r="H1707" s="3">
        <v>497.98</v>
      </c>
      <c r="I1707" t="s">
        <v>10</v>
      </c>
      <c r="J1707" t="s">
        <v>15</v>
      </c>
      <c r="K1707" s="3">
        <f>IF(TablaDatosEmpresa[[#This Row],[Tipo_Movimiento]] = "Venta", -TablaDatosEmpresa[[#This Row],[Cantidad]] * TablaDatosEmpresa[[#This Row],[Precio_Venta_Unitario]], 0)</f>
        <v>5975.76</v>
      </c>
      <c r="L1707" s="3">
        <f>AVERAGEIF(TablaDatosEmpresa[Nombre_Producto],TablaDatosEmpresa[[#This Row],[Nombre_Producto]],TablaDatosEmpresa[Costo_Unitario])</f>
        <v>111.99406451612904</v>
      </c>
      <c r="M1707" s="3">
        <f>IF(TablaDatosEmpresa[[#This Row],[Tipo_Movimiento]] = "Venta", -TablaDatosEmpresa[[#This Row],[Cantidad]] * TablaDatosEmpresa[[#This Row],[CosteAdquisicionPromedio]], 0)</f>
        <v>1343.9287741935486</v>
      </c>
      <c r="N1707" s="3">
        <f>TablaDatosEmpresa[[#This Row],[Ingresos]]-TablaDatosEmpresa[[#This Row],[Coste_Vemta]]</f>
        <v>4631.8312258064516</v>
      </c>
    </row>
    <row r="1708" spans="1:14" x14ac:dyDescent="0.3">
      <c r="A1708">
        <v>1709</v>
      </c>
      <c r="B1708" s="1">
        <v>44812</v>
      </c>
      <c r="C1708" t="s">
        <v>10</v>
      </c>
      <c r="D1708" t="s">
        <v>34</v>
      </c>
      <c r="E1708" t="s">
        <v>45</v>
      </c>
      <c r="F1708">
        <v>-37</v>
      </c>
      <c r="G1708" s="3">
        <v>0</v>
      </c>
      <c r="H1708" s="3">
        <v>347.21</v>
      </c>
      <c r="I1708" t="s">
        <v>10</v>
      </c>
      <c r="J1708" t="s">
        <v>31</v>
      </c>
      <c r="K1708" s="3">
        <f>IF(TablaDatosEmpresa[[#This Row],[Tipo_Movimiento]] = "Venta", -TablaDatosEmpresa[[#This Row],[Cantidad]] * TablaDatosEmpresa[[#This Row],[Precio_Venta_Unitario]], 0)</f>
        <v>12846.769999999999</v>
      </c>
      <c r="L1708" s="3">
        <f>AVERAGEIF(TablaDatosEmpresa[Nombre_Producto],TablaDatosEmpresa[[#This Row],[Nombre_Producto]],TablaDatosEmpresa[Costo_Unitario])</f>
        <v>81.910562499999997</v>
      </c>
      <c r="M1708" s="3">
        <f>IF(TablaDatosEmpresa[[#This Row],[Tipo_Movimiento]] = "Venta", -TablaDatosEmpresa[[#This Row],[Cantidad]] * TablaDatosEmpresa[[#This Row],[CosteAdquisicionPromedio]], 0)</f>
        <v>3030.6908125</v>
      </c>
      <c r="N1708" s="3">
        <f>TablaDatosEmpresa[[#This Row],[Ingresos]]-TablaDatosEmpresa[[#This Row],[Coste_Vemta]]</f>
        <v>9816.0791874999995</v>
      </c>
    </row>
    <row r="1709" spans="1:14" x14ac:dyDescent="0.3">
      <c r="A1709">
        <v>1710</v>
      </c>
      <c r="B1709" s="1">
        <v>44812</v>
      </c>
      <c r="C1709" t="s">
        <v>16</v>
      </c>
      <c r="D1709" t="s">
        <v>27</v>
      </c>
      <c r="E1709" t="s">
        <v>44</v>
      </c>
      <c r="F1709">
        <v>32</v>
      </c>
      <c r="G1709" s="3">
        <v>255.55</v>
      </c>
      <c r="H1709" s="3">
        <v>0</v>
      </c>
      <c r="I1709" t="s">
        <v>46</v>
      </c>
      <c r="J1709" t="s">
        <v>18</v>
      </c>
      <c r="K1709" s="3">
        <f>IF(TablaDatosEmpresa[[#This Row],[Tipo_Movimiento]] = "Venta", -TablaDatosEmpresa[[#This Row],[Cantidad]] * TablaDatosEmpresa[[#This Row],[Precio_Venta_Unitario]], 0)</f>
        <v>0</v>
      </c>
      <c r="L1709" s="3">
        <f>AVERAGEIF(TablaDatosEmpresa[Nombre_Producto],TablaDatosEmpresa[[#This Row],[Nombre_Producto]],TablaDatosEmpresa[Costo_Unitario])</f>
        <v>111.99406451612904</v>
      </c>
      <c r="M1709" s="3">
        <f>IF(TablaDatosEmpresa[[#This Row],[Tipo_Movimiento]] = "Venta", -TablaDatosEmpresa[[#This Row],[Cantidad]] * TablaDatosEmpresa[[#This Row],[CosteAdquisicionPromedio]], 0)</f>
        <v>0</v>
      </c>
      <c r="N1709" s="3">
        <f>TablaDatosEmpresa[[#This Row],[Ingresos]]-TablaDatosEmpresa[[#This Row],[Coste_Vemta]]</f>
        <v>0</v>
      </c>
    </row>
    <row r="1710" spans="1:14" x14ac:dyDescent="0.3">
      <c r="A1710">
        <v>1711</v>
      </c>
      <c r="B1710" s="1">
        <v>44813</v>
      </c>
      <c r="C1710" t="s">
        <v>24</v>
      </c>
      <c r="D1710" t="s">
        <v>25</v>
      </c>
      <c r="E1710" t="s">
        <v>43</v>
      </c>
      <c r="F1710">
        <v>118</v>
      </c>
      <c r="G1710" s="3">
        <v>44.46</v>
      </c>
      <c r="H1710" s="3">
        <v>0</v>
      </c>
      <c r="I1710" t="s">
        <v>24</v>
      </c>
      <c r="J1710" t="s">
        <v>26</v>
      </c>
      <c r="K1710" s="3">
        <f>IF(TablaDatosEmpresa[[#This Row],[Tipo_Movimiento]] = "Venta", -TablaDatosEmpresa[[#This Row],[Cantidad]] * TablaDatosEmpresa[[#This Row],[Precio_Venta_Unitario]], 0)</f>
        <v>0</v>
      </c>
      <c r="L1710" s="3">
        <f>AVERAGEIF(TablaDatosEmpresa[Nombre_Producto],TablaDatosEmpresa[[#This Row],[Nombre_Producto]],TablaDatosEmpresa[Costo_Unitario])</f>
        <v>18.458651685393257</v>
      </c>
      <c r="M1710" s="3">
        <f>IF(TablaDatosEmpresa[[#This Row],[Tipo_Movimiento]] = "Venta", -TablaDatosEmpresa[[#This Row],[Cantidad]] * TablaDatosEmpresa[[#This Row],[CosteAdquisicionPromedio]], 0)</f>
        <v>0</v>
      </c>
      <c r="N1710" s="3">
        <f>TablaDatosEmpresa[[#This Row],[Ingresos]]-TablaDatosEmpresa[[#This Row],[Coste_Vemta]]</f>
        <v>0</v>
      </c>
    </row>
    <row r="1711" spans="1:14" x14ac:dyDescent="0.3">
      <c r="A1711">
        <v>1712</v>
      </c>
      <c r="B1711" s="1">
        <v>44813</v>
      </c>
      <c r="C1711" t="s">
        <v>24</v>
      </c>
      <c r="D1711" t="s">
        <v>21</v>
      </c>
      <c r="E1711" t="s">
        <v>22</v>
      </c>
      <c r="F1711">
        <v>208</v>
      </c>
      <c r="G1711" s="3">
        <v>24.92</v>
      </c>
      <c r="H1711" s="3">
        <v>0</v>
      </c>
      <c r="I1711" t="s">
        <v>24</v>
      </c>
      <c r="J1711" t="s">
        <v>26</v>
      </c>
      <c r="K1711" s="3">
        <f>IF(TablaDatosEmpresa[[#This Row],[Tipo_Movimiento]] = "Venta", -TablaDatosEmpresa[[#This Row],[Cantidad]] * TablaDatosEmpresa[[#This Row],[Precio_Venta_Unitario]], 0)</f>
        <v>0</v>
      </c>
      <c r="L1711" s="3">
        <f>AVERAGEIF(TablaDatosEmpresa[Nombre_Producto],TablaDatosEmpresa[[#This Row],[Nombre_Producto]],TablaDatosEmpresa[Costo_Unitario])</f>
        <v>10.520482758620702</v>
      </c>
      <c r="M1711" s="3">
        <f>IF(TablaDatosEmpresa[[#This Row],[Tipo_Movimiento]] = "Venta", -TablaDatosEmpresa[[#This Row],[Cantidad]] * TablaDatosEmpresa[[#This Row],[CosteAdquisicionPromedio]], 0)</f>
        <v>0</v>
      </c>
      <c r="N1711" s="3">
        <f>TablaDatosEmpresa[[#This Row],[Ingresos]]-TablaDatosEmpresa[[#This Row],[Coste_Vemta]]</f>
        <v>0</v>
      </c>
    </row>
    <row r="1712" spans="1:14" x14ac:dyDescent="0.3">
      <c r="A1712">
        <v>1713</v>
      </c>
      <c r="B1712" s="1">
        <v>44813</v>
      </c>
      <c r="C1712" t="s">
        <v>10</v>
      </c>
      <c r="D1712" t="s">
        <v>17</v>
      </c>
      <c r="E1712" t="s">
        <v>42</v>
      </c>
      <c r="F1712">
        <v>-21</v>
      </c>
      <c r="G1712" s="3">
        <v>0</v>
      </c>
      <c r="H1712" s="3">
        <v>907.67</v>
      </c>
      <c r="I1712" t="s">
        <v>10</v>
      </c>
      <c r="J1712" t="s">
        <v>13</v>
      </c>
      <c r="K1712" s="3">
        <f>IF(TablaDatosEmpresa[[#This Row],[Tipo_Movimiento]] = "Venta", -TablaDatosEmpresa[[#This Row],[Cantidad]] * TablaDatosEmpresa[[#This Row],[Precio_Venta_Unitario]], 0)</f>
        <v>19061.07</v>
      </c>
      <c r="L1712" s="3">
        <f>AVERAGEIF(TablaDatosEmpresa[Nombre_Producto],TablaDatosEmpresa[[#This Row],[Nombre_Producto]],TablaDatosEmpresa[Costo_Unitario])</f>
        <v>206.67616747181975</v>
      </c>
      <c r="M1712" s="3">
        <f>IF(TablaDatosEmpresa[[#This Row],[Tipo_Movimiento]] = "Venta", -TablaDatosEmpresa[[#This Row],[Cantidad]] * TablaDatosEmpresa[[#This Row],[CosteAdquisicionPromedio]], 0)</f>
        <v>4340.1995169082147</v>
      </c>
      <c r="N1712" s="3">
        <f>TablaDatosEmpresa[[#This Row],[Ingresos]]-TablaDatosEmpresa[[#This Row],[Coste_Vemta]]</f>
        <v>14720.870483091785</v>
      </c>
    </row>
    <row r="1713" spans="1:14" x14ac:dyDescent="0.3">
      <c r="A1713">
        <v>1714</v>
      </c>
      <c r="B1713" s="1">
        <v>44813</v>
      </c>
      <c r="C1713" t="s">
        <v>10</v>
      </c>
      <c r="D1713" t="s">
        <v>34</v>
      </c>
      <c r="E1713" t="s">
        <v>45</v>
      </c>
      <c r="F1713">
        <v>-48</v>
      </c>
      <c r="G1713" s="3">
        <v>0</v>
      </c>
      <c r="H1713" s="3">
        <v>350.71</v>
      </c>
      <c r="I1713" t="s">
        <v>10</v>
      </c>
      <c r="J1713" t="s">
        <v>15</v>
      </c>
      <c r="K1713" s="3">
        <f>IF(TablaDatosEmpresa[[#This Row],[Tipo_Movimiento]] = "Venta", -TablaDatosEmpresa[[#This Row],[Cantidad]] * TablaDatosEmpresa[[#This Row],[Precio_Venta_Unitario]], 0)</f>
        <v>16834.079999999998</v>
      </c>
      <c r="L1713" s="3">
        <f>AVERAGEIF(TablaDatosEmpresa[Nombre_Producto],TablaDatosEmpresa[[#This Row],[Nombre_Producto]],TablaDatosEmpresa[Costo_Unitario])</f>
        <v>81.910562499999997</v>
      </c>
      <c r="M1713" s="3">
        <f>IF(TablaDatosEmpresa[[#This Row],[Tipo_Movimiento]] = "Venta", -TablaDatosEmpresa[[#This Row],[Cantidad]] * TablaDatosEmpresa[[#This Row],[CosteAdquisicionPromedio]], 0)</f>
        <v>3931.7069999999999</v>
      </c>
      <c r="N1713" s="3">
        <f>TablaDatosEmpresa[[#This Row],[Ingresos]]-TablaDatosEmpresa[[#This Row],[Coste_Vemta]]</f>
        <v>12902.372999999998</v>
      </c>
    </row>
    <row r="1714" spans="1:14" x14ac:dyDescent="0.3">
      <c r="A1714">
        <v>1715</v>
      </c>
      <c r="B1714" s="1">
        <v>44813</v>
      </c>
      <c r="C1714" t="s">
        <v>10</v>
      </c>
      <c r="D1714" t="s">
        <v>34</v>
      </c>
      <c r="E1714" t="s">
        <v>45</v>
      </c>
      <c r="F1714">
        <v>-28</v>
      </c>
      <c r="G1714" s="3">
        <v>0</v>
      </c>
      <c r="H1714" s="3">
        <v>349.98</v>
      </c>
      <c r="I1714" t="s">
        <v>10</v>
      </c>
      <c r="J1714" t="s">
        <v>15</v>
      </c>
      <c r="K1714" s="3">
        <f>IF(TablaDatosEmpresa[[#This Row],[Tipo_Movimiento]] = "Venta", -TablaDatosEmpresa[[#This Row],[Cantidad]] * TablaDatosEmpresa[[#This Row],[Precio_Venta_Unitario]], 0)</f>
        <v>9799.44</v>
      </c>
      <c r="L1714" s="3">
        <f>AVERAGEIF(TablaDatosEmpresa[Nombre_Producto],TablaDatosEmpresa[[#This Row],[Nombre_Producto]],TablaDatosEmpresa[Costo_Unitario])</f>
        <v>81.910562499999997</v>
      </c>
      <c r="M1714" s="3">
        <f>IF(TablaDatosEmpresa[[#This Row],[Tipo_Movimiento]] = "Venta", -TablaDatosEmpresa[[#This Row],[Cantidad]] * TablaDatosEmpresa[[#This Row],[CosteAdquisicionPromedio]], 0)</f>
        <v>2293.49575</v>
      </c>
      <c r="N1714" s="3">
        <f>TablaDatosEmpresa[[#This Row],[Ingresos]]-TablaDatosEmpresa[[#This Row],[Coste_Vemta]]</f>
        <v>7505.9442500000005</v>
      </c>
    </row>
    <row r="1715" spans="1:14" x14ac:dyDescent="0.3">
      <c r="A1715">
        <v>1716</v>
      </c>
      <c r="B1715" s="1">
        <v>44813</v>
      </c>
      <c r="C1715" t="s">
        <v>10</v>
      </c>
      <c r="D1715" t="s">
        <v>25</v>
      </c>
      <c r="E1715" t="s">
        <v>43</v>
      </c>
      <c r="F1715">
        <v>-7</v>
      </c>
      <c r="G1715" s="3">
        <v>0</v>
      </c>
      <c r="H1715" s="3">
        <v>94.87</v>
      </c>
      <c r="I1715" t="s">
        <v>10</v>
      </c>
      <c r="J1715" t="s">
        <v>23</v>
      </c>
      <c r="K1715" s="3">
        <f>IF(TablaDatosEmpresa[[#This Row],[Tipo_Movimiento]] = "Venta", -TablaDatosEmpresa[[#This Row],[Cantidad]] * TablaDatosEmpresa[[#This Row],[Precio_Venta_Unitario]], 0)</f>
        <v>664.09</v>
      </c>
      <c r="L1715" s="3">
        <f>AVERAGEIF(TablaDatosEmpresa[Nombre_Producto],TablaDatosEmpresa[[#This Row],[Nombre_Producto]],TablaDatosEmpresa[Costo_Unitario])</f>
        <v>18.458651685393257</v>
      </c>
      <c r="M1715" s="3">
        <f>IF(TablaDatosEmpresa[[#This Row],[Tipo_Movimiento]] = "Venta", -TablaDatosEmpresa[[#This Row],[Cantidad]] * TablaDatosEmpresa[[#This Row],[CosteAdquisicionPromedio]], 0)</f>
        <v>129.2105617977528</v>
      </c>
      <c r="N1715" s="3">
        <f>TablaDatosEmpresa[[#This Row],[Ingresos]]-TablaDatosEmpresa[[#This Row],[Coste_Vemta]]</f>
        <v>534.87943820224723</v>
      </c>
    </row>
    <row r="1716" spans="1:14" x14ac:dyDescent="0.3">
      <c r="A1716">
        <v>1717</v>
      </c>
      <c r="B1716" s="1">
        <v>44814</v>
      </c>
      <c r="C1716" t="s">
        <v>10</v>
      </c>
      <c r="D1716" t="s">
        <v>32</v>
      </c>
      <c r="E1716" t="s">
        <v>33</v>
      </c>
      <c r="F1716">
        <v>-23</v>
      </c>
      <c r="G1716" s="3">
        <v>0</v>
      </c>
      <c r="H1716" s="3">
        <v>220.03</v>
      </c>
      <c r="I1716" t="s">
        <v>10</v>
      </c>
      <c r="J1716" t="s">
        <v>23</v>
      </c>
      <c r="K1716" s="3">
        <f>IF(TablaDatosEmpresa[[#This Row],[Tipo_Movimiento]] = "Venta", -TablaDatosEmpresa[[#This Row],[Cantidad]] * TablaDatosEmpresa[[#This Row],[Precio_Venta_Unitario]], 0)</f>
        <v>5060.6899999999996</v>
      </c>
      <c r="L1716" s="3">
        <f>AVERAGEIF(TablaDatosEmpresa[Nombre_Producto],TablaDatosEmpresa[[#This Row],[Nombre_Producto]],TablaDatosEmpresa[Costo_Unitario])</f>
        <v>54.214840425531932</v>
      </c>
      <c r="M1716" s="3">
        <f>IF(TablaDatosEmpresa[[#This Row],[Tipo_Movimiento]] = "Venta", -TablaDatosEmpresa[[#This Row],[Cantidad]] * TablaDatosEmpresa[[#This Row],[CosteAdquisicionPromedio]], 0)</f>
        <v>1246.9413297872345</v>
      </c>
      <c r="N1716" s="3">
        <f>TablaDatosEmpresa[[#This Row],[Ingresos]]-TablaDatosEmpresa[[#This Row],[Coste_Vemta]]</f>
        <v>3813.7486702127653</v>
      </c>
    </row>
    <row r="1717" spans="1:14" x14ac:dyDescent="0.3">
      <c r="A1717">
        <v>1718</v>
      </c>
      <c r="B1717" s="1">
        <v>44814</v>
      </c>
      <c r="C1717" t="s">
        <v>10</v>
      </c>
      <c r="D1717" t="s">
        <v>29</v>
      </c>
      <c r="E1717" t="s">
        <v>30</v>
      </c>
      <c r="F1717">
        <v>-48</v>
      </c>
      <c r="G1717" s="3">
        <v>0</v>
      </c>
      <c r="H1717" s="3">
        <v>80.61</v>
      </c>
      <c r="I1717" t="s">
        <v>10</v>
      </c>
      <c r="J1717" t="s">
        <v>15</v>
      </c>
      <c r="K1717" s="3">
        <f>IF(TablaDatosEmpresa[[#This Row],[Tipo_Movimiento]] = "Venta", -TablaDatosEmpresa[[#This Row],[Cantidad]] * TablaDatosEmpresa[[#This Row],[Precio_Venta_Unitario]], 0)</f>
        <v>3869.2799999999997</v>
      </c>
      <c r="L1717" s="3">
        <f>AVERAGEIF(TablaDatosEmpresa[Nombre_Producto],TablaDatosEmpresa[[#This Row],[Nombre_Producto]],TablaDatosEmpresa[Costo_Unitario])</f>
        <v>15.49574137931034</v>
      </c>
      <c r="M1717" s="3">
        <f>IF(TablaDatosEmpresa[[#This Row],[Tipo_Movimiento]] = "Venta", -TablaDatosEmpresa[[#This Row],[Cantidad]] * TablaDatosEmpresa[[#This Row],[CosteAdquisicionPromedio]], 0)</f>
        <v>743.79558620689636</v>
      </c>
      <c r="N1717" s="3">
        <f>TablaDatosEmpresa[[#This Row],[Ingresos]]-TablaDatosEmpresa[[#This Row],[Coste_Vemta]]</f>
        <v>3125.4844137931032</v>
      </c>
    </row>
    <row r="1718" spans="1:14" x14ac:dyDescent="0.3">
      <c r="A1718">
        <v>1719</v>
      </c>
      <c r="B1718" s="1">
        <v>44814</v>
      </c>
      <c r="C1718" t="s">
        <v>10</v>
      </c>
      <c r="D1718" t="s">
        <v>11</v>
      </c>
      <c r="E1718" t="s">
        <v>12</v>
      </c>
      <c r="F1718">
        <v>-21</v>
      </c>
      <c r="G1718" s="3">
        <v>0</v>
      </c>
      <c r="H1718" s="3">
        <v>129.52000000000001</v>
      </c>
      <c r="I1718" t="s">
        <v>10</v>
      </c>
      <c r="J1718" t="s">
        <v>35</v>
      </c>
      <c r="K1718" s="3">
        <f>IF(TablaDatosEmpresa[[#This Row],[Tipo_Movimiento]] = "Venta", -TablaDatosEmpresa[[#This Row],[Cantidad]] * TablaDatosEmpresa[[#This Row],[Precio_Venta_Unitario]], 0)</f>
        <v>2719.92</v>
      </c>
      <c r="L1718" s="3">
        <f>AVERAGEIF(TablaDatosEmpresa[Nombre_Producto],TablaDatosEmpresa[[#This Row],[Nombre_Producto]],TablaDatosEmpresa[Costo_Unitario])</f>
        <v>28.701865793780652</v>
      </c>
      <c r="M1718" s="3">
        <f>IF(TablaDatosEmpresa[[#This Row],[Tipo_Movimiento]] = "Venta", -TablaDatosEmpresa[[#This Row],[Cantidad]] * TablaDatosEmpresa[[#This Row],[CosteAdquisicionPromedio]], 0)</f>
        <v>602.7391816693937</v>
      </c>
      <c r="N1718" s="3">
        <f>TablaDatosEmpresa[[#This Row],[Ingresos]]-TablaDatosEmpresa[[#This Row],[Coste_Vemta]]</f>
        <v>2117.1808183306066</v>
      </c>
    </row>
    <row r="1719" spans="1:14" x14ac:dyDescent="0.3">
      <c r="A1719">
        <v>1720</v>
      </c>
      <c r="B1719" s="1">
        <v>44814</v>
      </c>
      <c r="C1719" t="s">
        <v>10</v>
      </c>
      <c r="D1719" t="s">
        <v>32</v>
      </c>
      <c r="E1719" t="s">
        <v>33</v>
      </c>
      <c r="F1719">
        <v>-32</v>
      </c>
      <c r="G1719" s="3">
        <v>0</v>
      </c>
      <c r="H1719" s="3">
        <v>218.68</v>
      </c>
      <c r="I1719" t="s">
        <v>10</v>
      </c>
      <c r="J1719" t="s">
        <v>31</v>
      </c>
      <c r="K1719" s="3">
        <f>IF(TablaDatosEmpresa[[#This Row],[Tipo_Movimiento]] = "Venta", -TablaDatosEmpresa[[#This Row],[Cantidad]] * TablaDatosEmpresa[[#This Row],[Precio_Venta_Unitario]], 0)</f>
        <v>6997.76</v>
      </c>
      <c r="L1719" s="3">
        <f>AVERAGEIF(TablaDatosEmpresa[Nombre_Producto],TablaDatosEmpresa[[#This Row],[Nombre_Producto]],TablaDatosEmpresa[Costo_Unitario])</f>
        <v>54.214840425531932</v>
      </c>
      <c r="M1719" s="3">
        <f>IF(TablaDatosEmpresa[[#This Row],[Tipo_Movimiento]] = "Venta", -TablaDatosEmpresa[[#This Row],[Cantidad]] * TablaDatosEmpresa[[#This Row],[CosteAdquisicionPromedio]], 0)</f>
        <v>1734.8748936170218</v>
      </c>
      <c r="N1719" s="3">
        <f>TablaDatosEmpresa[[#This Row],[Ingresos]]-TablaDatosEmpresa[[#This Row],[Coste_Vemta]]</f>
        <v>5262.8851063829788</v>
      </c>
    </row>
    <row r="1720" spans="1:14" x14ac:dyDescent="0.3">
      <c r="A1720">
        <v>1721</v>
      </c>
      <c r="B1720" s="1">
        <v>44814</v>
      </c>
      <c r="C1720" t="s">
        <v>24</v>
      </c>
      <c r="D1720" t="s">
        <v>29</v>
      </c>
      <c r="E1720" t="s">
        <v>30</v>
      </c>
      <c r="F1720">
        <v>218</v>
      </c>
      <c r="G1720" s="3">
        <v>35.619999999999997</v>
      </c>
      <c r="H1720" s="3">
        <v>0</v>
      </c>
      <c r="I1720" t="s">
        <v>24</v>
      </c>
      <c r="J1720" t="s">
        <v>36</v>
      </c>
      <c r="K1720" s="3">
        <f>IF(TablaDatosEmpresa[[#This Row],[Tipo_Movimiento]] = "Venta", -TablaDatosEmpresa[[#This Row],[Cantidad]] * TablaDatosEmpresa[[#This Row],[Precio_Venta_Unitario]], 0)</f>
        <v>0</v>
      </c>
      <c r="L1720" s="3">
        <f>AVERAGEIF(TablaDatosEmpresa[Nombre_Producto],TablaDatosEmpresa[[#This Row],[Nombre_Producto]],TablaDatosEmpresa[Costo_Unitario])</f>
        <v>15.49574137931034</v>
      </c>
      <c r="M1720" s="3">
        <f>IF(TablaDatosEmpresa[[#This Row],[Tipo_Movimiento]] = "Venta", -TablaDatosEmpresa[[#This Row],[Cantidad]] * TablaDatosEmpresa[[#This Row],[CosteAdquisicionPromedio]], 0)</f>
        <v>0</v>
      </c>
      <c r="N1720" s="3">
        <f>TablaDatosEmpresa[[#This Row],[Ingresos]]-TablaDatosEmpresa[[#This Row],[Coste_Vemta]]</f>
        <v>0</v>
      </c>
    </row>
    <row r="1721" spans="1:14" x14ac:dyDescent="0.3">
      <c r="A1721">
        <v>1722</v>
      </c>
      <c r="B1721" s="1">
        <v>44814</v>
      </c>
      <c r="C1721" t="s">
        <v>10</v>
      </c>
      <c r="D1721" t="s">
        <v>32</v>
      </c>
      <c r="E1721" t="s">
        <v>33</v>
      </c>
      <c r="F1721">
        <v>-11</v>
      </c>
      <c r="G1721" s="3">
        <v>0</v>
      </c>
      <c r="H1721" s="3">
        <v>219.72</v>
      </c>
      <c r="I1721" t="s">
        <v>10</v>
      </c>
      <c r="J1721" t="s">
        <v>31</v>
      </c>
      <c r="K1721" s="3">
        <f>IF(TablaDatosEmpresa[[#This Row],[Tipo_Movimiento]] = "Venta", -TablaDatosEmpresa[[#This Row],[Cantidad]] * TablaDatosEmpresa[[#This Row],[Precio_Venta_Unitario]], 0)</f>
        <v>2416.92</v>
      </c>
      <c r="L1721" s="3">
        <f>AVERAGEIF(TablaDatosEmpresa[Nombre_Producto],TablaDatosEmpresa[[#This Row],[Nombre_Producto]],TablaDatosEmpresa[Costo_Unitario])</f>
        <v>54.214840425531932</v>
      </c>
      <c r="M1721" s="3">
        <f>IF(TablaDatosEmpresa[[#This Row],[Tipo_Movimiento]] = "Venta", -TablaDatosEmpresa[[#This Row],[Cantidad]] * TablaDatosEmpresa[[#This Row],[CosteAdquisicionPromedio]], 0)</f>
        <v>596.36324468085127</v>
      </c>
      <c r="N1721" s="3">
        <f>TablaDatosEmpresa[[#This Row],[Ingresos]]-TablaDatosEmpresa[[#This Row],[Coste_Vemta]]</f>
        <v>1820.5567553191488</v>
      </c>
    </row>
    <row r="1722" spans="1:14" x14ac:dyDescent="0.3">
      <c r="A1722">
        <v>1723</v>
      </c>
      <c r="B1722" s="1">
        <v>44814</v>
      </c>
      <c r="C1722" t="s">
        <v>10</v>
      </c>
      <c r="D1722" t="s">
        <v>17</v>
      </c>
      <c r="E1722" t="s">
        <v>42</v>
      </c>
      <c r="F1722">
        <v>-44</v>
      </c>
      <c r="G1722" s="3">
        <v>0</v>
      </c>
      <c r="H1722" s="3">
        <v>893.58</v>
      </c>
      <c r="I1722" t="s">
        <v>10</v>
      </c>
      <c r="J1722" t="s">
        <v>35</v>
      </c>
      <c r="K1722" s="3">
        <f>IF(TablaDatosEmpresa[[#This Row],[Tipo_Movimiento]] = "Venta", -TablaDatosEmpresa[[#This Row],[Cantidad]] * TablaDatosEmpresa[[#This Row],[Precio_Venta_Unitario]], 0)</f>
        <v>39317.520000000004</v>
      </c>
      <c r="L1722" s="3">
        <f>AVERAGEIF(TablaDatosEmpresa[Nombre_Producto],TablaDatosEmpresa[[#This Row],[Nombre_Producto]],TablaDatosEmpresa[Costo_Unitario])</f>
        <v>206.67616747181975</v>
      </c>
      <c r="M1722" s="3">
        <f>IF(TablaDatosEmpresa[[#This Row],[Tipo_Movimiento]] = "Venta", -TablaDatosEmpresa[[#This Row],[Cantidad]] * TablaDatosEmpresa[[#This Row],[CosteAdquisicionPromedio]], 0)</f>
        <v>9093.7513687600695</v>
      </c>
      <c r="N1722" s="3">
        <f>TablaDatosEmpresa[[#This Row],[Ingresos]]-TablaDatosEmpresa[[#This Row],[Coste_Vemta]]</f>
        <v>30223.768631239935</v>
      </c>
    </row>
    <row r="1723" spans="1:14" x14ac:dyDescent="0.3">
      <c r="A1723">
        <v>1724</v>
      </c>
      <c r="B1723" s="1">
        <v>44815</v>
      </c>
      <c r="C1723" t="s">
        <v>10</v>
      </c>
      <c r="D1723" t="s">
        <v>25</v>
      </c>
      <c r="E1723" t="s">
        <v>43</v>
      </c>
      <c r="F1723">
        <v>-16</v>
      </c>
      <c r="G1723" s="3">
        <v>0</v>
      </c>
      <c r="H1723" s="3">
        <v>94.09</v>
      </c>
      <c r="I1723" t="s">
        <v>10</v>
      </c>
      <c r="J1723" t="s">
        <v>15</v>
      </c>
      <c r="K1723" s="3">
        <f>IF(TablaDatosEmpresa[[#This Row],[Tipo_Movimiento]] = "Venta", -TablaDatosEmpresa[[#This Row],[Cantidad]] * TablaDatosEmpresa[[#This Row],[Precio_Venta_Unitario]], 0)</f>
        <v>1505.44</v>
      </c>
      <c r="L1723" s="3">
        <f>AVERAGEIF(TablaDatosEmpresa[Nombre_Producto],TablaDatosEmpresa[[#This Row],[Nombre_Producto]],TablaDatosEmpresa[Costo_Unitario])</f>
        <v>18.458651685393257</v>
      </c>
      <c r="M1723" s="3">
        <f>IF(TablaDatosEmpresa[[#This Row],[Tipo_Movimiento]] = "Venta", -TablaDatosEmpresa[[#This Row],[Cantidad]] * TablaDatosEmpresa[[#This Row],[CosteAdquisicionPromedio]], 0)</f>
        <v>295.3384269662921</v>
      </c>
      <c r="N1723" s="3">
        <f>TablaDatosEmpresa[[#This Row],[Ingresos]]-TablaDatosEmpresa[[#This Row],[Coste_Vemta]]</f>
        <v>1210.1015730337081</v>
      </c>
    </row>
    <row r="1724" spans="1:14" x14ac:dyDescent="0.3">
      <c r="A1724">
        <v>1725</v>
      </c>
      <c r="B1724" s="1">
        <v>44815</v>
      </c>
      <c r="C1724" t="s">
        <v>16</v>
      </c>
      <c r="D1724" t="s">
        <v>19</v>
      </c>
      <c r="E1724" t="s">
        <v>20</v>
      </c>
      <c r="F1724">
        <v>61</v>
      </c>
      <c r="G1724" s="3">
        <v>149.54</v>
      </c>
      <c r="H1724" s="3">
        <v>0</v>
      </c>
      <c r="I1724" t="s">
        <v>46</v>
      </c>
      <c r="J1724" t="s">
        <v>18</v>
      </c>
      <c r="K1724" s="3">
        <f>IF(TablaDatosEmpresa[[#This Row],[Tipo_Movimiento]] = "Venta", -TablaDatosEmpresa[[#This Row],[Cantidad]] * TablaDatosEmpresa[[#This Row],[Precio_Venta_Unitario]], 0)</f>
        <v>0</v>
      </c>
      <c r="L1724" s="3">
        <f>AVERAGEIF(TablaDatosEmpresa[Nombre_Producto],TablaDatosEmpresa[[#This Row],[Nombre_Producto]],TablaDatosEmpresa[Costo_Unitario])</f>
        <v>66.956770642201846</v>
      </c>
      <c r="M1724" s="3">
        <f>IF(TablaDatosEmpresa[[#This Row],[Tipo_Movimiento]] = "Venta", -TablaDatosEmpresa[[#This Row],[Cantidad]] * TablaDatosEmpresa[[#This Row],[CosteAdquisicionPromedio]], 0)</f>
        <v>0</v>
      </c>
      <c r="N1724" s="3">
        <f>TablaDatosEmpresa[[#This Row],[Ingresos]]-TablaDatosEmpresa[[#This Row],[Coste_Vemta]]</f>
        <v>0</v>
      </c>
    </row>
    <row r="1725" spans="1:14" x14ac:dyDescent="0.3">
      <c r="A1725">
        <v>1726</v>
      </c>
      <c r="B1725" s="1">
        <v>44815</v>
      </c>
      <c r="C1725" t="s">
        <v>10</v>
      </c>
      <c r="D1725" t="s">
        <v>21</v>
      </c>
      <c r="E1725" t="s">
        <v>22</v>
      </c>
      <c r="F1725">
        <v>-16</v>
      </c>
      <c r="G1725" s="3">
        <v>0</v>
      </c>
      <c r="H1725" s="3">
        <v>59.89</v>
      </c>
      <c r="I1725" t="s">
        <v>10</v>
      </c>
      <c r="J1725" t="s">
        <v>35</v>
      </c>
      <c r="K1725" s="3">
        <f>IF(TablaDatosEmpresa[[#This Row],[Tipo_Movimiento]] = "Venta", -TablaDatosEmpresa[[#This Row],[Cantidad]] * TablaDatosEmpresa[[#This Row],[Precio_Venta_Unitario]], 0)</f>
        <v>958.24</v>
      </c>
      <c r="L1725" s="3">
        <f>AVERAGEIF(TablaDatosEmpresa[Nombre_Producto],TablaDatosEmpresa[[#This Row],[Nombre_Producto]],TablaDatosEmpresa[Costo_Unitario])</f>
        <v>10.520482758620702</v>
      </c>
      <c r="M1725" s="3">
        <f>IF(TablaDatosEmpresa[[#This Row],[Tipo_Movimiento]] = "Venta", -TablaDatosEmpresa[[#This Row],[Cantidad]] * TablaDatosEmpresa[[#This Row],[CosteAdquisicionPromedio]], 0)</f>
        <v>168.32772413793123</v>
      </c>
      <c r="N1725" s="3">
        <f>TablaDatosEmpresa[[#This Row],[Ingresos]]-TablaDatosEmpresa[[#This Row],[Coste_Vemta]]</f>
        <v>789.91227586206878</v>
      </c>
    </row>
    <row r="1726" spans="1:14" x14ac:dyDescent="0.3">
      <c r="A1726">
        <v>1727</v>
      </c>
      <c r="B1726" s="1">
        <v>44815</v>
      </c>
      <c r="C1726" t="s">
        <v>24</v>
      </c>
      <c r="D1726" t="s">
        <v>34</v>
      </c>
      <c r="E1726" t="s">
        <v>45</v>
      </c>
      <c r="F1726">
        <v>57</v>
      </c>
      <c r="G1726" s="3">
        <v>182.9</v>
      </c>
      <c r="H1726" s="3">
        <v>0</v>
      </c>
      <c r="I1726" t="s">
        <v>24</v>
      </c>
      <c r="J1726" t="s">
        <v>37</v>
      </c>
      <c r="K1726" s="3">
        <f>IF(TablaDatosEmpresa[[#This Row],[Tipo_Movimiento]] = "Venta", -TablaDatosEmpresa[[#This Row],[Cantidad]] * TablaDatosEmpresa[[#This Row],[Precio_Venta_Unitario]], 0)</f>
        <v>0</v>
      </c>
      <c r="L1726" s="3">
        <f>AVERAGEIF(TablaDatosEmpresa[Nombre_Producto],TablaDatosEmpresa[[#This Row],[Nombre_Producto]],TablaDatosEmpresa[Costo_Unitario])</f>
        <v>81.910562499999997</v>
      </c>
      <c r="M1726" s="3">
        <f>IF(TablaDatosEmpresa[[#This Row],[Tipo_Movimiento]] = "Venta", -TablaDatosEmpresa[[#This Row],[Cantidad]] * TablaDatosEmpresa[[#This Row],[CosteAdquisicionPromedio]], 0)</f>
        <v>0</v>
      </c>
      <c r="N1726" s="3">
        <f>TablaDatosEmpresa[[#This Row],[Ingresos]]-TablaDatosEmpresa[[#This Row],[Coste_Vemta]]</f>
        <v>0</v>
      </c>
    </row>
    <row r="1727" spans="1:14" x14ac:dyDescent="0.3">
      <c r="A1727">
        <v>1728</v>
      </c>
      <c r="B1727" s="1">
        <v>44815</v>
      </c>
      <c r="C1727" t="s">
        <v>10</v>
      </c>
      <c r="D1727" t="s">
        <v>17</v>
      </c>
      <c r="E1727" t="s">
        <v>42</v>
      </c>
      <c r="F1727">
        <v>-21</v>
      </c>
      <c r="G1727" s="3">
        <v>0</v>
      </c>
      <c r="H1727" s="3">
        <v>892.91</v>
      </c>
      <c r="I1727" t="s">
        <v>10</v>
      </c>
      <c r="J1727" t="s">
        <v>15</v>
      </c>
      <c r="K1727" s="3">
        <f>IF(TablaDatosEmpresa[[#This Row],[Tipo_Movimiento]] = "Venta", -TablaDatosEmpresa[[#This Row],[Cantidad]] * TablaDatosEmpresa[[#This Row],[Precio_Venta_Unitario]], 0)</f>
        <v>18751.11</v>
      </c>
      <c r="L1727" s="3">
        <f>AVERAGEIF(TablaDatosEmpresa[Nombre_Producto],TablaDatosEmpresa[[#This Row],[Nombre_Producto]],TablaDatosEmpresa[Costo_Unitario])</f>
        <v>206.67616747181975</v>
      </c>
      <c r="M1727" s="3">
        <f>IF(TablaDatosEmpresa[[#This Row],[Tipo_Movimiento]] = "Venta", -TablaDatosEmpresa[[#This Row],[Cantidad]] * TablaDatosEmpresa[[#This Row],[CosteAdquisicionPromedio]], 0)</f>
        <v>4340.1995169082147</v>
      </c>
      <c r="N1727" s="3">
        <f>TablaDatosEmpresa[[#This Row],[Ingresos]]-TablaDatosEmpresa[[#This Row],[Coste_Vemta]]</f>
        <v>14410.910483091786</v>
      </c>
    </row>
    <row r="1728" spans="1:14" x14ac:dyDescent="0.3">
      <c r="A1728">
        <v>1729</v>
      </c>
      <c r="B1728" s="1">
        <v>44815</v>
      </c>
      <c r="C1728" t="s">
        <v>10</v>
      </c>
      <c r="D1728" t="s">
        <v>17</v>
      </c>
      <c r="E1728" t="s">
        <v>42</v>
      </c>
      <c r="F1728">
        <v>-39</v>
      </c>
      <c r="G1728" s="3">
        <v>0</v>
      </c>
      <c r="H1728" s="3">
        <v>908.23</v>
      </c>
      <c r="I1728" t="s">
        <v>10</v>
      </c>
      <c r="J1728" t="s">
        <v>35</v>
      </c>
      <c r="K1728" s="3">
        <f>IF(TablaDatosEmpresa[[#This Row],[Tipo_Movimiento]] = "Venta", -TablaDatosEmpresa[[#This Row],[Cantidad]] * TablaDatosEmpresa[[#This Row],[Precio_Venta_Unitario]], 0)</f>
        <v>35420.97</v>
      </c>
      <c r="L1728" s="3">
        <f>AVERAGEIF(TablaDatosEmpresa[Nombre_Producto],TablaDatosEmpresa[[#This Row],[Nombre_Producto]],TablaDatosEmpresa[Costo_Unitario])</f>
        <v>206.67616747181975</v>
      </c>
      <c r="M1728" s="3">
        <f>IF(TablaDatosEmpresa[[#This Row],[Tipo_Movimiento]] = "Venta", -TablaDatosEmpresa[[#This Row],[Cantidad]] * TablaDatosEmpresa[[#This Row],[CosteAdquisicionPromedio]], 0)</f>
        <v>8060.3705314009703</v>
      </c>
      <c r="N1728" s="3">
        <f>TablaDatosEmpresa[[#This Row],[Ingresos]]-TablaDatosEmpresa[[#This Row],[Coste_Vemta]]</f>
        <v>27360.59946859903</v>
      </c>
    </row>
    <row r="1729" spans="1:14" x14ac:dyDescent="0.3">
      <c r="A1729">
        <v>1730</v>
      </c>
      <c r="B1729" s="1">
        <v>44815</v>
      </c>
      <c r="C1729" t="s">
        <v>10</v>
      </c>
      <c r="D1729" t="s">
        <v>25</v>
      </c>
      <c r="E1729" t="s">
        <v>43</v>
      </c>
      <c r="F1729">
        <v>-23</v>
      </c>
      <c r="G1729" s="3">
        <v>0</v>
      </c>
      <c r="H1729" s="3">
        <v>95.02</v>
      </c>
      <c r="I1729" t="s">
        <v>10</v>
      </c>
      <c r="J1729" t="s">
        <v>23</v>
      </c>
      <c r="K1729" s="3">
        <f>IF(TablaDatosEmpresa[[#This Row],[Tipo_Movimiento]] = "Venta", -TablaDatosEmpresa[[#This Row],[Cantidad]] * TablaDatosEmpresa[[#This Row],[Precio_Venta_Unitario]], 0)</f>
        <v>2185.46</v>
      </c>
      <c r="L1729" s="3">
        <f>AVERAGEIF(TablaDatosEmpresa[Nombre_Producto],TablaDatosEmpresa[[#This Row],[Nombre_Producto]],TablaDatosEmpresa[Costo_Unitario])</f>
        <v>18.458651685393257</v>
      </c>
      <c r="M1729" s="3">
        <f>IF(TablaDatosEmpresa[[#This Row],[Tipo_Movimiento]] = "Venta", -TablaDatosEmpresa[[#This Row],[Cantidad]] * TablaDatosEmpresa[[#This Row],[CosteAdquisicionPromedio]], 0)</f>
        <v>424.54898876404491</v>
      </c>
      <c r="N1729" s="3">
        <f>TablaDatosEmpresa[[#This Row],[Ingresos]]-TablaDatosEmpresa[[#This Row],[Coste_Vemta]]</f>
        <v>1760.9110112359551</v>
      </c>
    </row>
    <row r="1730" spans="1:14" x14ac:dyDescent="0.3">
      <c r="A1730">
        <v>1731</v>
      </c>
      <c r="B1730" s="1">
        <v>44816</v>
      </c>
      <c r="C1730" t="s">
        <v>24</v>
      </c>
      <c r="D1730" t="s">
        <v>14</v>
      </c>
      <c r="E1730" t="s">
        <v>41</v>
      </c>
      <c r="F1730">
        <v>109</v>
      </c>
      <c r="G1730" s="3">
        <v>83.9</v>
      </c>
      <c r="H1730" s="3">
        <v>0</v>
      </c>
      <c r="I1730" t="s">
        <v>24</v>
      </c>
      <c r="J1730" t="s">
        <v>28</v>
      </c>
      <c r="K1730" s="3">
        <f>IF(TablaDatosEmpresa[[#This Row],[Tipo_Movimiento]] = "Venta", -TablaDatosEmpresa[[#This Row],[Cantidad]] * TablaDatosEmpresa[[#This Row],[Precio_Venta_Unitario]], 0)</f>
        <v>0</v>
      </c>
      <c r="L1730" s="3">
        <f>AVERAGEIF(TablaDatosEmpresa[Nombre_Producto],TablaDatosEmpresa[[#This Row],[Nombre_Producto]],TablaDatosEmpresa[Costo_Unitario])</f>
        <v>38.917210440456756</v>
      </c>
      <c r="M1730" s="3">
        <f>IF(TablaDatosEmpresa[[#This Row],[Tipo_Movimiento]] = "Venta", -TablaDatosEmpresa[[#This Row],[Cantidad]] * TablaDatosEmpresa[[#This Row],[CosteAdquisicionPromedio]], 0)</f>
        <v>0</v>
      </c>
      <c r="N1730" s="3">
        <f>TablaDatosEmpresa[[#This Row],[Ingresos]]-TablaDatosEmpresa[[#This Row],[Coste_Vemta]]</f>
        <v>0</v>
      </c>
    </row>
    <row r="1731" spans="1:14" x14ac:dyDescent="0.3">
      <c r="A1731">
        <v>1732</v>
      </c>
      <c r="B1731" s="1">
        <v>44816</v>
      </c>
      <c r="C1731" t="s">
        <v>16</v>
      </c>
      <c r="D1731" t="s">
        <v>17</v>
      </c>
      <c r="E1731" t="s">
        <v>42</v>
      </c>
      <c r="F1731">
        <v>70</v>
      </c>
      <c r="G1731" s="3">
        <v>457.33</v>
      </c>
      <c r="H1731" s="3">
        <v>0</v>
      </c>
      <c r="I1731" t="s">
        <v>46</v>
      </c>
      <c r="J1731" t="s">
        <v>18</v>
      </c>
      <c r="K1731" s="3">
        <f>IF(TablaDatosEmpresa[[#This Row],[Tipo_Movimiento]] = "Venta", -TablaDatosEmpresa[[#This Row],[Cantidad]] * TablaDatosEmpresa[[#This Row],[Precio_Venta_Unitario]], 0)</f>
        <v>0</v>
      </c>
      <c r="L1731" s="3">
        <f>AVERAGEIF(TablaDatosEmpresa[Nombre_Producto],TablaDatosEmpresa[[#This Row],[Nombre_Producto]],TablaDatosEmpresa[Costo_Unitario])</f>
        <v>206.67616747181975</v>
      </c>
      <c r="M1731" s="3">
        <f>IF(TablaDatosEmpresa[[#This Row],[Tipo_Movimiento]] = "Venta", -TablaDatosEmpresa[[#This Row],[Cantidad]] * TablaDatosEmpresa[[#This Row],[CosteAdquisicionPromedio]], 0)</f>
        <v>0</v>
      </c>
      <c r="N1731" s="3">
        <f>TablaDatosEmpresa[[#This Row],[Ingresos]]-TablaDatosEmpresa[[#This Row],[Coste_Vemta]]</f>
        <v>0</v>
      </c>
    </row>
    <row r="1732" spans="1:14" x14ac:dyDescent="0.3">
      <c r="A1732">
        <v>1733</v>
      </c>
      <c r="B1732" s="1">
        <v>44816</v>
      </c>
      <c r="C1732" t="s">
        <v>24</v>
      </c>
      <c r="D1732" t="s">
        <v>14</v>
      </c>
      <c r="E1732" t="s">
        <v>41</v>
      </c>
      <c r="F1732">
        <v>179</v>
      </c>
      <c r="G1732" s="3">
        <v>84.42</v>
      </c>
      <c r="H1732" s="3">
        <v>0</v>
      </c>
      <c r="I1732" t="s">
        <v>24</v>
      </c>
      <c r="J1732" t="s">
        <v>36</v>
      </c>
      <c r="K1732" s="3">
        <f>IF(TablaDatosEmpresa[[#This Row],[Tipo_Movimiento]] = "Venta", -TablaDatosEmpresa[[#This Row],[Cantidad]] * TablaDatosEmpresa[[#This Row],[Precio_Venta_Unitario]], 0)</f>
        <v>0</v>
      </c>
      <c r="L1732" s="3">
        <f>AVERAGEIF(TablaDatosEmpresa[Nombre_Producto],TablaDatosEmpresa[[#This Row],[Nombre_Producto]],TablaDatosEmpresa[Costo_Unitario])</f>
        <v>38.917210440456756</v>
      </c>
      <c r="M1732" s="3">
        <f>IF(TablaDatosEmpresa[[#This Row],[Tipo_Movimiento]] = "Venta", -TablaDatosEmpresa[[#This Row],[Cantidad]] * TablaDatosEmpresa[[#This Row],[CosteAdquisicionPromedio]], 0)</f>
        <v>0</v>
      </c>
      <c r="N1732" s="3">
        <f>TablaDatosEmpresa[[#This Row],[Ingresos]]-TablaDatosEmpresa[[#This Row],[Coste_Vemta]]</f>
        <v>0</v>
      </c>
    </row>
    <row r="1733" spans="1:14" x14ac:dyDescent="0.3">
      <c r="A1733">
        <v>1734</v>
      </c>
      <c r="B1733" s="1">
        <v>44816</v>
      </c>
      <c r="C1733" t="s">
        <v>10</v>
      </c>
      <c r="D1733" t="s">
        <v>21</v>
      </c>
      <c r="E1733" t="s">
        <v>22</v>
      </c>
      <c r="F1733">
        <v>-10</v>
      </c>
      <c r="G1733" s="3">
        <v>0</v>
      </c>
      <c r="H1733" s="3">
        <v>60.17</v>
      </c>
      <c r="I1733" t="s">
        <v>10</v>
      </c>
      <c r="J1733" t="s">
        <v>35</v>
      </c>
      <c r="K1733" s="3">
        <f>IF(TablaDatosEmpresa[[#This Row],[Tipo_Movimiento]] = "Venta", -TablaDatosEmpresa[[#This Row],[Cantidad]] * TablaDatosEmpresa[[#This Row],[Precio_Venta_Unitario]], 0)</f>
        <v>601.70000000000005</v>
      </c>
      <c r="L1733" s="3">
        <f>AVERAGEIF(TablaDatosEmpresa[Nombre_Producto],TablaDatosEmpresa[[#This Row],[Nombre_Producto]],TablaDatosEmpresa[Costo_Unitario])</f>
        <v>10.520482758620702</v>
      </c>
      <c r="M1733" s="3">
        <f>IF(TablaDatosEmpresa[[#This Row],[Tipo_Movimiento]] = "Venta", -TablaDatosEmpresa[[#This Row],[Cantidad]] * TablaDatosEmpresa[[#This Row],[CosteAdquisicionPromedio]], 0)</f>
        <v>105.20482758620702</v>
      </c>
      <c r="N1733" s="3">
        <f>TablaDatosEmpresa[[#This Row],[Ingresos]]-TablaDatosEmpresa[[#This Row],[Coste_Vemta]]</f>
        <v>496.49517241379306</v>
      </c>
    </row>
    <row r="1734" spans="1:14" x14ac:dyDescent="0.3">
      <c r="A1734">
        <v>1735</v>
      </c>
      <c r="B1734" s="1">
        <v>44816</v>
      </c>
      <c r="C1734" t="s">
        <v>24</v>
      </c>
      <c r="D1734" t="s">
        <v>14</v>
      </c>
      <c r="E1734" t="s">
        <v>41</v>
      </c>
      <c r="F1734">
        <v>181</v>
      </c>
      <c r="G1734" s="3">
        <v>86.13</v>
      </c>
      <c r="H1734" s="3">
        <v>0</v>
      </c>
      <c r="I1734" t="s">
        <v>24</v>
      </c>
      <c r="J1734" t="s">
        <v>37</v>
      </c>
      <c r="K1734" s="3">
        <f>IF(TablaDatosEmpresa[[#This Row],[Tipo_Movimiento]] = "Venta", -TablaDatosEmpresa[[#This Row],[Cantidad]] * TablaDatosEmpresa[[#This Row],[Precio_Venta_Unitario]], 0)</f>
        <v>0</v>
      </c>
      <c r="L1734" s="3">
        <f>AVERAGEIF(TablaDatosEmpresa[Nombre_Producto],TablaDatosEmpresa[[#This Row],[Nombre_Producto]],TablaDatosEmpresa[Costo_Unitario])</f>
        <v>38.917210440456756</v>
      </c>
      <c r="M1734" s="3">
        <f>IF(TablaDatosEmpresa[[#This Row],[Tipo_Movimiento]] = "Venta", -TablaDatosEmpresa[[#This Row],[Cantidad]] * TablaDatosEmpresa[[#This Row],[CosteAdquisicionPromedio]], 0)</f>
        <v>0</v>
      </c>
      <c r="N1734" s="3">
        <f>TablaDatosEmpresa[[#This Row],[Ingresos]]-TablaDatosEmpresa[[#This Row],[Coste_Vemta]]</f>
        <v>0</v>
      </c>
    </row>
    <row r="1735" spans="1:14" x14ac:dyDescent="0.3">
      <c r="A1735">
        <v>1736</v>
      </c>
      <c r="B1735" s="1">
        <v>44816</v>
      </c>
      <c r="C1735" t="s">
        <v>16</v>
      </c>
      <c r="D1735" t="s">
        <v>19</v>
      </c>
      <c r="E1735" t="s">
        <v>20</v>
      </c>
      <c r="F1735">
        <v>75</v>
      </c>
      <c r="G1735" s="3">
        <v>150.77000000000001</v>
      </c>
      <c r="H1735" s="3">
        <v>0</v>
      </c>
      <c r="I1735" t="s">
        <v>46</v>
      </c>
      <c r="J1735" t="s">
        <v>18</v>
      </c>
      <c r="K1735" s="3">
        <f>IF(TablaDatosEmpresa[[#This Row],[Tipo_Movimiento]] = "Venta", -TablaDatosEmpresa[[#This Row],[Cantidad]] * TablaDatosEmpresa[[#This Row],[Precio_Venta_Unitario]], 0)</f>
        <v>0</v>
      </c>
      <c r="L1735" s="3">
        <f>AVERAGEIF(TablaDatosEmpresa[Nombre_Producto],TablaDatosEmpresa[[#This Row],[Nombre_Producto]],TablaDatosEmpresa[Costo_Unitario])</f>
        <v>66.956770642201846</v>
      </c>
      <c r="M1735" s="3">
        <f>IF(TablaDatosEmpresa[[#This Row],[Tipo_Movimiento]] = "Venta", -TablaDatosEmpresa[[#This Row],[Cantidad]] * TablaDatosEmpresa[[#This Row],[CosteAdquisicionPromedio]], 0)</f>
        <v>0</v>
      </c>
      <c r="N1735" s="3">
        <f>TablaDatosEmpresa[[#This Row],[Ingresos]]-TablaDatosEmpresa[[#This Row],[Coste_Vemta]]</f>
        <v>0</v>
      </c>
    </row>
    <row r="1736" spans="1:14" x14ac:dyDescent="0.3">
      <c r="A1736">
        <v>1737</v>
      </c>
      <c r="B1736" s="1">
        <v>44816</v>
      </c>
      <c r="C1736" t="s">
        <v>10</v>
      </c>
      <c r="D1736" t="s">
        <v>34</v>
      </c>
      <c r="E1736" t="s">
        <v>45</v>
      </c>
      <c r="F1736">
        <v>-47</v>
      </c>
      <c r="G1736" s="3">
        <v>0</v>
      </c>
      <c r="H1736" s="3">
        <v>347.89</v>
      </c>
      <c r="I1736" t="s">
        <v>10</v>
      </c>
      <c r="J1736" t="s">
        <v>35</v>
      </c>
      <c r="K1736" s="3">
        <f>IF(TablaDatosEmpresa[[#This Row],[Tipo_Movimiento]] = "Venta", -TablaDatosEmpresa[[#This Row],[Cantidad]] * TablaDatosEmpresa[[#This Row],[Precio_Venta_Unitario]], 0)</f>
        <v>16350.83</v>
      </c>
      <c r="L1736" s="3">
        <f>AVERAGEIF(TablaDatosEmpresa[Nombre_Producto],TablaDatosEmpresa[[#This Row],[Nombre_Producto]],TablaDatosEmpresa[Costo_Unitario])</f>
        <v>81.910562499999997</v>
      </c>
      <c r="M1736" s="3">
        <f>IF(TablaDatosEmpresa[[#This Row],[Tipo_Movimiento]] = "Venta", -TablaDatosEmpresa[[#This Row],[Cantidad]] * TablaDatosEmpresa[[#This Row],[CosteAdquisicionPromedio]], 0)</f>
        <v>3849.7964374999997</v>
      </c>
      <c r="N1736" s="3">
        <f>TablaDatosEmpresa[[#This Row],[Ingresos]]-TablaDatosEmpresa[[#This Row],[Coste_Vemta]]</f>
        <v>12501.033562500001</v>
      </c>
    </row>
    <row r="1737" spans="1:14" x14ac:dyDescent="0.3">
      <c r="A1737">
        <v>1738</v>
      </c>
      <c r="B1737" s="1">
        <v>44817</v>
      </c>
      <c r="C1737" t="s">
        <v>16</v>
      </c>
      <c r="D1737" t="s">
        <v>19</v>
      </c>
      <c r="E1737" t="s">
        <v>20</v>
      </c>
      <c r="F1737">
        <v>66</v>
      </c>
      <c r="G1737" s="3">
        <v>152.22</v>
      </c>
      <c r="H1737" s="3">
        <v>0</v>
      </c>
      <c r="I1737" t="s">
        <v>46</v>
      </c>
      <c r="J1737" t="s">
        <v>18</v>
      </c>
      <c r="K1737" s="3">
        <f>IF(TablaDatosEmpresa[[#This Row],[Tipo_Movimiento]] = "Venta", -TablaDatosEmpresa[[#This Row],[Cantidad]] * TablaDatosEmpresa[[#This Row],[Precio_Venta_Unitario]], 0)</f>
        <v>0</v>
      </c>
      <c r="L1737" s="3">
        <f>AVERAGEIF(TablaDatosEmpresa[Nombre_Producto],TablaDatosEmpresa[[#This Row],[Nombre_Producto]],TablaDatosEmpresa[Costo_Unitario])</f>
        <v>66.956770642201846</v>
      </c>
      <c r="M1737" s="3">
        <f>IF(TablaDatosEmpresa[[#This Row],[Tipo_Movimiento]] = "Venta", -TablaDatosEmpresa[[#This Row],[Cantidad]] * TablaDatosEmpresa[[#This Row],[CosteAdquisicionPromedio]], 0)</f>
        <v>0</v>
      </c>
      <c r="N1737" s="3">
        <f>TablaDatosEmpresa[[#This Row],[Ingresos]]-TablaDatosEmpresa[[#This Row],[Coste_Vemta]]</f>
        <v>0</v>
      </c>
    </row>
    <row r="1738" spans="1:14" x14ac:dyDescent="0.3">
      <c r="A1738">
        <v>1739</v>
      </c>
      <c r="B1738" s="1">
        <v>44817</v>
      </c>
      <c r="C1738" t="s">
        <v>24</v>
      </c>
      <c r="D1738" t="s">
        <v>29</v>
      </c>
      <c r="E1738" t="s">
        <v>30</v>
      </c>
      <c r="F1738">
        <v>282</v>
      </c>
      <c r="G1738" s="3">
        <v>35.29</v>
      </c>
      <c r="H1738" s="3">
        <v>0</v>
      </c>
      <c r="I1738" t="s">
        <v>24</v>
      </c>
      <c r="J1738" t="s">
        <v>26</v>
      </c>
      <c r="K1738" s="3">
        <f>IF(TablaDatosEmpresa[[#This Row],[Tipo_Movimiento]] = "Venta", -TablaDatosEmpresa[[#This Row],[Cantidad]] * TablaDatosEmpresa[[#This Row],[Precio_Venta_Unitario]], 0)</f>
        <v>0</v>
      </c>
      <c r="L1738" s="3">
        <f>AVERAGEIF(TablaDatosEmpresa[Nombre_Producto],TablaDatosEmpresa[[#This Row],[Nombre_Producto]],TablaDatosEmpresa[Costo_Unitario])</f>
        <v>15.49574137931034</v>
      </c>
      <c r="M1738" s="3">
        <f>IF(TablaDatosEmpresa[[#This Row],[Tipo_Movimiento]] = "Venta", -TablaDatosEmpresa[[#This Row],[Cantidad]] * TablaDatosEmpresa[[#This Row],[CosteAdquisicionPromedio]], 0)</f>
        <v>0</v>
      </c>
      <c r="N1738" s="3">
        <f>TablaDatosEmpresa[[#This Row],[Ingresos]]-TablaDatosEmpresa[[#This Row],[Coste_Vemta]]</f>
        <v>0</v>
      </c>
    </row>
    <row r="1739" spans="1:14" x14ac:dyDescent="0.3">
      <c r="A1739">
        <v>1740</v>
      </c>
      <c r="B1739" s="1">
        <v>44817</v>
      </c>
      <c r="C1739" t="s">
        <v>10</v>
      </c>
      <c r="D1739" t="s">
        <v>17</v>
      </c>
      <c r="E1739" t="s">
        <v>42</v>
      </c>
      <c r="F1739">
        <v>-45</v>
      </c>
      <c r="G1739" s="3">
        <v>0</v>
      </c>
      <c r="H1739" s="3">
        <v>907.6</v>
      </c>
      <c r="I1739" t="s">
        <v>10</v>
      </c>
      <c r="J1739" t="s">
        <v>13</v>
      </c>
      <c r="K1739" s="3">
        <f>IF(TablaDatosEmpresa[[#This Row],[Tipo_Movimiento]] = "Venta", -TablaDatosEmpresa[[#This Row],[Cantidad]] * TablaDatosEmpresa[[#This Row],[Precio_Venta_Unitario]], 0)</f>
        <v>40842</v>
      </c>
      <c r="L1739" s="3">
        <f>AVERAGEIF(TablaDatosEmpresa[Nombre_Producto],TablaDatosEmpresa[[#This Row],[Nombre_Producto]],TablaDatosEmpresa[Costo_Unitario])</f>
        <v>206.67616747181975</v>
      </c>
      <c r="M1739" s="3">
        <f>IF(TablaDatosEmpresa[[#This Row],[Tipo_Movimiento]] = "Venta", -TablaDatosEmpresa[[#This Row],[Cantidad]] * TablaDatosEmpresa[[#This Row],[CosteAdquisicionPromedio]], 0)</f>
        <v>9300.4275362318895</v>
      </c>
      <c r="N1739" s="3">
        <f>TablaDatosEmpresa[[#This Row],[Ingresos]]-TablaDatosEmpresa[[#This Row],[Coste_Vemta]]</f>
        <v>31541.572463768112</v>
      </c>
    </row>
    <row r="1740" spans="1:14" x14ac:dyDescent="0.3">
      <c r="A1740">
        <v>1741</v>
      </c>
      <c r="B1740" s="1">
        <v>44817</v>
      </c>
      <c r="C1740" t="s">
        <v>10</v>
      </c>
      <c r="D1740" t="s">
        <v>19</v>
      </c>
      <c r="E1740" t="s">
        <v>20</v>
      </c>
      <c r="F1740">
        <v>-10</v>
      </c>
      <c r="G1740" s="3">
        <v>0</v>
      </c>
      <c r="H1740" s="3">
        <v>297.61</v>
      </c>
      <c r="I1740" t="s">
        <v>10</v>
      </c>
      <c r="J1740" t="s">
        <v>15</v>
      </c>
      <c r="K1740" s="3">
        <f>IF(TablaDatosEmpresa[[#This Row],[Tipo_Movimiento]] = "Venta", -TablaDatosEmpresa[[#This Row],[Cantidad]] * TablaDatosEmpresa[[#This Row],[Precio_Venta_Unitario]], 0)</f>
        <v>2976.1000000000004</v>
      </c>
      <c r="L1740" s="3">
        <f>AVERAGEIF(TablaDatosEmpresa[Nombre_Producto],TablaDatosEmpresa[[#This Row],[Nombre_Producto]],TablaDatosEmpresa[Costo_Unitario])</f>
        <v>66.956770642201846</v>
      </c>
      <c r="M1740" s="3">
        <f>IF(TablaDatosEmpresa[[#This Row],[Tipo_Movimiento]] = "Venta", -TablaDatosEmpresa[[#This Row],[Cantidad]] * TablaDatosEmpresa[[#This Row],[CosteAdquisicionPromedio]], 0)</f>
        <v>669.56770642201843</v>
      </c>
      <c r="N1740" s="3">
        <f>TablaDatosEmpresa[[#This Row],[Ingresos]]-TablaDatosEmpresa[[#This Row],[Coste_Vemta]]</f>
        <v>2306.5322935779818</v>
      </c>
    </row>
    <row r="1741" spans="1:14" x14ac:dyDescent="0.3">
      <c r="A1741">
        <v>1742</v>
      </c>
      <c r="B1741" s="1">
        <v>44817</v>
      </c>
      <c r="C1741" t="s">
        <v>10</v>
      </c>
      <c r="D1741" t="s">
        <v>34</v>
      </c>
      <c r="E1741" t="s">
        <v>45</v>
      </c>
      <c r="F1741">
        <v>-42</v>
      </c>
      <c r="G1741" s="3">
        <v>0</v>
      </c>
      <c r="H1741" s="3">
        <v>351.03</v>
      </c>
      <c r="I1741" t="s">
        <v>10</v>
      </c>
      <c r="J1741" t="s">
        <v>15</v>
      </c>
      <c r="K1741" s="3">
        <f>IF(TablaDatosEmpresa[[#This Row],[Tipo_Movimiento]] = "Venta", -TablaDatosEmpresa[[#This Row],[Cantidad]] * TablaDatosEmpresa[[#This Row],[Precio_Venta_Unitario]], 0)</f>
        <v>14743.259999999998</v>
      </c>
      <c r="L1741" s="3">
        <f>AVERAGEIF(TablaDatosEmpresa[Nombre_Producto],TablaDatosEmpresa[[#This Row],[Nombre_Producto]],TablaDatosEmpresa[Costo_Unitario])</f>
        <v>81.910562499999997</v>
      </c>
      <c r="M1741" s="3">
        <f>IF(TablaDatosEmpresa[[#This Row],[Tipo_Movimiento]] = "Venta", -TablaDatosEmpresa[[#This Row],[Cantidad]] * TablaDatosEmpresa[[#This Row],[CosteAdquisicionPromedio]], 0)</f>
        <v>3440.2436250000001</v>
      </c>
      <c r="N1741" s="3">
        <f>TablaDatosEmpresa[[#This Row],[Ingresos]]-TablaDatosEmpresa[[#This Row],[Coste_Vemta]]</f>
        <v>11303.016374999999</v>
      </c>
    </row>
    <row r="1742" spans="1:14" x14ac:dyDescent="0.3">
      <c r="A1742">
        <v>1743</v>
      </c>
      <c r="B1742" s="1">
        <v>44817</v>
      </c>
      <c r="C1742" t="s">
        <v>24</v>
      </c>
      <c r="D1742" t="s">
        <v>11</v>
      </c>
      <c r="E1742" t="s">
        <v>12</v>
      </c>
      <c r="F1742">
        <v>282</v>
      </c>
      <c r="G1742" s="3">
        <v>65.91</v>
      </c>
      <c r="H1742" s="3">
        <v>0</v>
      </c>
      <c r="I1742" t="s">
        <v>24</v>
      </c>
      <c r="J1742" t="s">
        <v>28</v>
      </c>
      <c r="K1742" s="3">
        <f>IF(TablaDatosEmpresa[[#This Row],[Tipo_Movimiento]] = "Venta", -TablaDatosEmpresa[[#This Row],[Cantidad]] * TablaDatosEmpresa[[#This Row],[Precio_Venta_Unitario]], 0)</f>
        <v>0</v>
      </c>
      <c r="L1742" s="3">
        <f>AVERAGEIF(TablaDatosEmpresa[Nombre_Producto],TablaDatosEmpresa[[#This Row],[Nombre_Producto]],TablaDatosEmpresa[Costo_Unitario])</f>
        <v>28.701865793780652</v>
      </c>
      <c r="M1742" s="3">
        <f>IF(TablaDatosEmpresa[[#This Row],[Tipo_Movimiento]] = "Venta", -TablaDatosEmpresa[[#This Row],[Cantidad]] * TablaDatosEmpresa[[#This Row],[CosteAdquisicionPromedio]], 0)</f>
        <v>0</v>
      </c>
      <c r="N1742" s="3">
        <f>TablaDatosEmpresa[[#This Row],[Ingresos]]-TablaDatosEmpresa[[#This Row],[Coste_Vemta]]</f>
        <v>0</v>
      </c>
    </row>
    <row r="1743" spans="1:14" x14ac:dyDescent="0.3">
      <c r="A1743">
        <v>1744</v>
      </c>
      <c r="B1743" s="1">
        <v>44817</v>
      </c>
      <c r="C1743" t="s">
        <v>24</v>
      </c>
      <c r="D1743" t="s">
        <v>34</v>
      </c>
      <c r="E1743" t="s">
        <v>45</v>
      </c>
      <c r="F1743">
        <v>165</v>
      </c>
      <c r="G1743" s="3">
        <v>183.79</v>
      </c>
      <c r="H1743" s="3">
        <v>0</v>
      </c>
      <c r="I1743" t="s">
        <v>24</v>
      </c>
      <c r="J1743" t="s">
        <v>26</v>
      </c>
      <c r="K1743" s="3">
        <f>IF(TablaDatosEmpresa[[#This Row],[Tipo_Movimiento]] = "Venta", -TablaDatosEmpresa[[#This Row],[Cantidad]] * TablaDatosEmpresa[[#This Row],[Precio_Venta_Unitario]], 0)</f>
        <v>0</v>
      </c>
      <c r="L1743" s="3">
        <f>AVERAGEIF(TablaDatosEmpresa[Nombre_Producto],TablaDatosEmpresa[[#This Row],[Nombre_Producto]],TablaDatosEmpresa[Costo_Unitario])</f>
        <v>81.910562499999997</v>
      </c>
      <c r="M1743" s="3">
        <f>IF(TablaDatosEmpresa[[#This Row],[Tipo_Movimiento]] = "Venta", -TablaDatosEmpresa[[#This Row],[Cantidad]] * TablaDatosEmpresa[[#This Row],[CosteAdquisicionPromedio]], 0)</f>
        <v>0</v>
      </c>
      <c r="N1743" s="3">
        <f>TablaDatosEmpresa[[#This Row],[Ingresos]]-TablaDatosEmpresa[[#This Row],[Coste_Vemta]]</f>
        <v>0</v>
      </c>
    </row>
    <row r="1744" spans="1:14" x14ac:dyDescent="0.3">
      <c r="A1744">
        <v>1745</v>
      </c>
      <c r="B1744" s="1">
        <v>44818</v>
      </c>
      <c r="C1744" t="s">
        <v>16</v>
      </c>
      <c r="D1744" t="s">
        <v>17</v>
      </c>
      <c r="E1744" t="s">
        <v>42</v>
      </c>
      <c r="F1744">
        <v>88</v>
      </c>
      <c r="G1744" s="3">
        <v>455.51</v>
      </c>
      <c r="H1744" s="3">
        <v>0</v>
      </c>
      <c r="I1744" t="s">
        <v>46</v>
      </c>
      <c r="J1744" t="s">
        <v>18</v>
      </c>
      <c r="K1744" s="3">
        <f>IF(TablaDatosEmpresa[[#This Row],[Tipo_Movimiento]] = "Venta", -TablaDatosEmpresa[[#This Row],[Cantidad]] * TablaDatosEmpresa[[#This Row],[Precio_Venta_Unitario]], 0)</f>
        <v>0</v>
      </c>
      <c r="L1744" s="3">
        <f>AVERAGEIF(TablaDatosEmpresa[Nombre_Producto],TablaDatosEmpresa[[#This Row],[Nombre_Producto]],TablaDatosEmpresa[Costo_Unitario])</f>
        <v>206.67616747181975</v>
      </c>
      <c r="M1744" s="3">
        <f>IF(TablaDatosEmpresa[[#This Row],[Tipo_Movimiento]] = "Venta", -TablaDatosEmpresa[[#This Row],[Cantidad]] * TablaDatosEmpresa[[#This Row],[CosteAdquisicionPromedio]], 0)</f>
        <v>0</v>
      </c>
      <c r="N1744" s="3">
        <f>TablaDatosEmpresa[[#This Row],[Ingresos]]-TablaDatosEmpresa[[#This Row],[Coste_Vemta]]</f>
        <v>0</v>
      </c>
    </row>
    <row r="1745" spans="1:14" x14ac:dyDescent="0.3">
      <c r="A1745">
        <v>1746</v>
      </c>
      <c r="B1745" s="1">
        <v>44818</v>
      </c>
      <c r="C1745" t="s">
        <v>10</v>
      </c>
      <c r="D1745" t="s">
        <v>17</v>
      </c>
      <c r="E1745" t="s">
        <v>42</v>
      </c>
      <c r="F1745">
        <v>-7</v>
      </c>
      <c r="G1745" s="3">
        <v>0</v>
      </c>
      <c r="H1745" s="3">
        <v>900.57</v>
      </c>
      <c r="I1745" t="s">
        <v>10</v>
      </c>
      <c r="J1745" t="s">
        <v>35</v>
      </c>
      <c r="K1745" s="3">
        <f>IF(TablaDatosEmpresa[[#This Row],[Tipo_Movimiento]] = "Venta", -TablaDatosEmpresa[[#This Row],[Cantidad]] * TablaDatosEmpresa[[#This Row],[Precio_Venta_Unitario]], 0)</f>
        <v>6303.9900000000007</v>
      </c>
      <c r="L1745" s="3">
        <f>AVERAGEIF(TablaDatosEmpresa[Nombre_Producto],TablaDatosEmpresa[[#This Row],[Nombre_Producto]],TablaDatosEmpresa[Costo_Unitario])</f>
        <v>206.67616747181975</v>
      </c>
      <c r="M1745" s="3">
        <f>IF(TablaDatosEmpresa[[#This Row],[Tipo_Movimiento]] = "Venta", -TablaDatosEmpresa[[#This Row],[Cantidad]] * TablaDatosEmpresa[[#This Row],[CosteAdquisicionPromedio]], 0)</f>
        <v>1446.7331723027382</v>
      </c>
      <c r="N1745" s="3">
        <f>TablaDatosEmpresa[[#This Row],[Ingresos]]-TablaDatosEmpresa[[#This Row],[Coste_Vemta]]</f>
        <v>4857.2568276972625</v>
      </c>
    </row>
    <row r="1746" spans="1:14" x14ac:dyDescent="0.3">
      <c r="A1746">
        <v>1747</v>
      </c>
      <c r="B1746" s="1">
        <v>44818</v>
      </c>
      <c r="C1746" t="s">
        <v>10</v>
      </c>
      <c r="D1746" t="s">
        <v>17</v>
      </c>
      <c r="E1746" t="s">
        <v>42</v>
      </c>
      <c r="F1746">
        <v>-24</v>
      </c>
      <c r="G1746" s="3">
        <v>0</v>
      </c>
      <c r="H1746" s="3">
        <v>900.19</v>
      </c>
      <c r="I1746" t="s">
        <v>10</v>
      </c>
      <c r="J1746" t="s">
        <v>13</v>
      </c>
      <c r="K1746" s="3">
        <f>IF(TablaDatosEmpresa[[#This Row],[Tipo_Movimiento]] = "Venta", -TablaDatosEmpresa[[#This Row],[Cantidad]] * TablaDatosEmpresa[[#This Row],[Precio_Venta_Unitario]], 0)</f>
        <v>21604.560000000001</v>
      </c>
      <c r="L1746" s="3">
        <f>AVERAGEIF(TablaDatosEmpresa[Nombre_Producto],TablaDatosEmpresa[[#This Row],[Nombre_Producto]],TablaDatosEmpresa[Costo_Unitario])</f>
        <v>206.67616747181975</v>
      </c>
      <c r="M1746" s="3">
        <f>IF(TablaDatosEmpresa[[#This Row],[Tipo_Movimiento]] = "Venta", -TablaDatosEmpresa[[#This Row],[Cantidad]] * TablaDatosEmpresa[[#This Row],[CosteAdquisicionPromedio]], 0)</f>
        <v>4960.2280193236738</v>
      </c>
      <c r="N1746" s="3">
        <f>TablaDatosEmpresa[[#This Row],[Ingresos]]-TablaDatosEmpresa[[#This Row],[Coste_Vemta]]</f>
        <v>16644.331980676328</v>
      </c>
    </row>
    <row r="1747" spans="1:14" x14ac:dyDescent="0.3">
      <c r="A1747">
        <v>1748</v>
      </c>
      <c r="B1747" s="1">
        <v>44818</v>
      </c>
      <c r="C1747" t="s">
        <v>16</v>
      </c>
      <c r="D1747" t="s">
        <v>17</v>
      </c>
      <c r="E1747" t="s">
        <v>42</v>
      </c>
      <c r="F1747">
        <v>59</v>
      </c>
      <c r="G1747" s="3">
        <v>459.32</v>
      </c>
      <c r="H1747" s="3">
        <v>0</v>
      </c>
      <c r="I1747" t="s">
        <v>46</v>
      </c>
      <c r="J1747" t="s">
        <v>18</v>
      </c>
      <c r="K1747" s="3">
        <f>IF(TablaDatosEmpresa[[#This Row],[Tipo_Movimiento]] = "Venta", -TablaDatosEmpresa[[#This Row],[Cantidad]] * TablaDatosEmpresa[[#This Row],[Precio_Venta_Unitario]], 0)</f>
        <v>0</v>
      </c>
      <c r="L1747" s="3">
        <f>AVERAGEIF(TablaDatosEmpresa[Nombre_Producto],TablaDatosEmpresa[[#This Row],[Nombre_Producto]],TablaDatosEmpresa[Costo_Unitario])</f>
        <v>206.67616747181975</v>
      </c>
      <c r="M1747" s="3">
        <f>IF(TablaDatosEmpresa[[#This Row],[Tipo_Movimiento]] = "Venta", -TablaDatosEmpresa[[#This Row],[Cantidad]] * TablaDatosEmpresa[[#This Row],[CosteAdquisicionPromedio]], 0)</f>
        <v>0</v>
      </c>
      <c r="N1747" s="3">
        <f>TablaDatosEmpresa[[#This Row],[Ingresos]]-TablaDatosEmpresa[[#This Row],[Coste_Vemta]]</f>
        <v>0</v>
      </c>
    </row>
    <row r="1748" spans="1:14" x14ac:dyDescent="0.3">
      <c r="A1748">
        <v>1749</v>
      </c>
      <c r="B1748" s="1">
        <v>44818</v>
      </c>
      <c r="C1748" t="s">
        <v>24</v>
      </c>
      <c r="D1748" t="s">
        <v>25</v>
      </c>
      <c r="E1748" t="s">
        <v>43</v>
      </c>
      <c r="F1748">
        <v>86</v>
      </c>
      <c r="G1748" s="3">
        <v>45.35</v>
      </c>
      <c r="H1748" s="3">
        <v>0</v>
      </c>
      <c r="I1748" t="s">
        <v>24</v>
      </c>
      <c r="J1748" t="s">
        <v>36</v>
      </c>
      <c r="K1748" s="3">
        <f>IF(TablaDatosEmpresa[[#This Row],[Tipo_Movimiento]] = "Venta", -TablaDatosEmpresa[[#This Row],[Cantidad]] * TablaDatosEmpresa[[#This Row],[Precio_Venta_Unitario]], 0)</f>
        <v>0</v>
      </c>
      <c r="L1748" s="3">
        <f>AVERAGEIF(TablaDatosEmpresa[Nombre_Producto],TablaDatosEmpresa[[#This Row],[Nombre_Producto]],TablaDatosEmpresa[Costo_Unitario])</f>
        <v>18.458651685393257</v>
      </c>
      <c r="M1748" s="3">
        <f>IF(TablaDatosEmpresa[[#This Row],[Tipo_Movimiento]] = "Venta", -TablaDatosEmpresa[[#This Row],[Cantidad]] * TablaDatosEmpresa[[#This Row],[CosteAdquisicionPromedio]], 0)</f>
        <v>0</v>
      </c>
      <c r="N1748" s="3">
        <f>TablaDatosEmpresa[[#This Row],[Ingresos]]-TablaDatosEmpresa[[#This Row],[Coste_Vemta]]</f>
        <v>0</v>
      </c>
    </row>
    <row r="1749" spans="1:14" x14ac:dyDescent="0.3">
      <c r="A1749">
        <v>1750</v>
      </c>
      <c r="B1749" s="1">
        <v>44818</v>
      </c>
      <c r="C1749" t="s">
        <v>10</v>
      </c>
      <c r="D1749" t="s">
        <v>17</v>
      </c>
      <c r="E1749" t="s">
        <v>42</v>
      </c>
      <c r="F1749">
        <v>-45</v>
      </c>
      <c r="G1749" s="3">
        <v>0</v>
      </c>
      <c r="H1749" s="3">
        <v>902.08</v>
      </c>
      <c r="I1749" t="s">
        <v>10</v>
      </c>
      <c r="J1749" t="s">
        <v>13</v>
      </c>
      <c r="K1749" s="3">
        <f>IF(TablaDatosEmpresa[[#This Row],[Tipo_Movimiento]] = "Venta", -TablaDatosEmpresa[[#This Row],[Cantidad]] * TablaDatosEmpresa[[#This Row],[Precio_Venta_Unitario]], 0)</f>
        <v>40593.599999999999</v>
      </c>
      <c r="L1749" s="3">
        <f>AVERAGEIF(TablaDatosEmpresa[Nombre_Producto],TablaDatosEmpresa[[#This Row],[Nombre_Producto]],TablaDatosEmpresa[Costo_Unitario])</f>
        <v>206.67616747181975</v>
      </c>
      <c r="M1749" s="3">
        <f>IF(TablaDatosEmpresa[[#This Row],[Tipo_Movimiento]] = "Venta", -TablaDatosEmpresa[[#This Row],[Cantidad]] * TablaDatosEmpresa[[#This Row],[CosteAdquisicionPromedio]], 0)</f>
        <v>9300.4275362318895</v>
      </c>
      <c r="N1749" s="3">
        <f>TablaDatosEmpresa[[#This Row],[Ingresos]]-TablaDatosEmpresa[[#This Row],[Coste_Vemta]]</f>
        <v>31293.172463768111</v>
      </c>
    </row>
    <row r="1750" spans="1:14" x14ac:dyDescent="0.3">
      <c r="A1750">
        <v>1751</v>
      </c>
      <c r="B1750" s="1">
        <v>44819</v>
      </c>
      <c r="C1750" t="s">
        <v>24</v>
      </c>
      <c r="D1750" t="s">
        <v>11</v>
      </c>
      <c r="E1750" t="s">
        <v>12</v>
      </c>
      <c r="F1750">
        <v>276</v>
      </c>
      <c r="G1750" s="3">
        <v>64.569999999999993</v>
      </c>
      <c r="H1750" s="3">
        <v>0</v>
      </c>
      <c r="I1750" t="s">
        <v>24</v>
      </c>
      <c r="J1750" t="s">
        <v>26</v>
      </c>
      <c r="K1750" s="3">
        <f>IF(TablaDatosEmpresa[[#This Row],[Tipo_Movimiento]] = "Venta", -TablaDatosEmpresa[[#This Row],[Cantidad]] * TablaDatosEmpresa[[#This Row],[Precio_Venta_Unitario]], 0)</f>
        <v>0</v>
      </c>
      <c r="L1750" s="3">
        <f>AVERAGEIF(TablaDatosEmpresa[Nombre_Producto],TablaDatosEmpresa[[#This Row],[Nombre_Producto]],TablaDatosEmpresa[Costo_Unitario])</f>
        <v>28.701865793780652</v>
      </c>
      <c r="M1750" s="3">
        <f>IF(TablaDatosEmpresa[[#This Row],[Tipo_Movimiento]] = "Venta", -TablaDatosEmpresa[[#This Row],[Cantidad]] * TablaDatosEmpresa[[#This Row],[CosteAdquisicionPromedio]], 0)</f>
        <v>0</v>
      </c>
      <c r="N1750" s="3">
        <f>TablaDatosEmpresa[[#This Row],[Ingresos]]-TablaDatosEmpresa[[#This Row],[Coste_Vemta]]</f>
        <v>0</v>
      </c>
    </row>
    <row r="1751" spans="1:14" x14ac:dyDescent="0.3">
      <c r="A1751">
        <v>1752</v>
      </c>
      <c r="B1751" s="1">
        <v>44819</v>
      </c>
      <c r="C1751" t="s">
        <v>10</v>
      </c>
      <c r="D1751" t="s">
        <v>25</v>
      </c>
      <c r="E1751" t="s">
        <v>43</v>
      </c>
      <c r="F1751">
        <v>-16</v>
      </c>
      <c r="G1751" s="3">
        <v>0</v>
      </c>
      <c r="H1751" s="3">
        <v>94.85</v>
      </c>
      <c r="I1751" t="s">
        <v>10</v>
      </c>
      <c r="J1751" t="s">
        <v>23</v>
      </c>
      <c r="K1751" s="3">
        <f>IF(TablaDatosEmpresa[[#This Row],[Tipo_Movimiento]] = "Venta", -TablaDatosEmpresa[[#This Row],[Cantidad]] * TablaDatosEmpresa[[#This Row],[Precio_Venta_Unitario]], 0)</f>
        <v>1517.6</v>
      </c>
      <c r="L1751" s="3">
        <f>AVERAGEIF(TablaDatosEmpresa[Nombre_Producto],TablaDatosEmpresa[[#This Row],[Nombre_Producto]],TablaDatosEmpresa[Costo_Unitario])</f>
        <v>18.458651685393257</v>
      </c>
      <c r="M1751" s="3">
        <f>IF(TablaDatosEmpresa[[#This Row],[Tipo_Movimiento]] = "Venta", -TablaDatosEmpresa[[#This Row],[Cantidad]] * TablaDatosEmpresa[[#This Row],[CosteAdquisicionPromedio]], 0)</f>
        <v>295.3384269662921</v>
      </c>
      <c r="N1751" s="3">
        <f>TablaDatosEmpresa[[#This Row],[Ingresos]]-TablaDatosEmpresa[[#This Row],[Coste_Vemta]]</f>
        <v>1222.2615730337079</v>
      </c>
    </row>
    <row r="1752" spans="1:14" x14ac:dyDescent="0.3">
      <c r="A1752">
        <v>1753</v>
      </c>
      <c r="B1752" s="1">
        <v>44819</v>
      </c>
      <c r="C1752" t="s">
        <v>10</v>
      </c>
      <c r="D1752" t="s">
        <v>17</v>
      </c>
      <c r="E1752" t="s">
        <v>42</v>
      </c>
      <c r="F1752">
        <v>-23</v>
      </c>
      <c r="G1752" s="3">
        <v>0</v>
      </c>
      <c r="H1752" s="3">
        <v>893.34</v>
      </c>
      <c r="I1752" t="s">
        <v>10</v>
      </c>
      <c r="J1752" t="s">
        <v>15</v>
      </c>
      <c r="K1752" s="3">
        <f>IF(TablaDatosEmpresa[[#This Row],[Tipo_Movimiento]] = "Venta", -TablaDatosEmpresa[[#This Row],[Cantidad]] * TablaDatosEmpresa[[#This Row],[Precio_Venta_Unitario]], 0)</f>
        <v>20546.82</v>
      </c>
      <c r="L1752" s="3">
        <f>AVERAGEIF(TablaDatosEmpresa[Nombre_Producto],TablaDatosEmpresa[[#This Row],[Nombre_Producto]],TablaDatosEmpresa[Costo_Unitario])</f>
        <v>206.67616747181975</v>
      </c>
      <c r="M1752" s="3">
        <f>IF(TablaDatosEmpresa[[#This Row],[Tipo_Movimiento]] = "Venta", -TablaDatosEmpresa[[#This Row],[Cantidad]] * TablaDatosEmpresa[[#This Row],[CosteAdquisicionPromedio]], 0)</f>
        <v>4753.5518518518547</v>
      </c>
      <c r="N1752" s="3">
        <f>TablaDatosEmpresa[[#This Row],[Ingresos]]-TablaDatosEmpresa[[#This Row],[Coste_Vemta]]</f>
        <v>15793.268148148145</v>
      </c>
    </row>
    <row r="1753" spans="1:14" x14ac:dyDescent="0.3">
      <c r="A1753">
        <v>1754</v>
      </c>
      <c r="B1753" s="1">
        <v>44819</v>
      </c>
      <c r="C1753" t="s">
        <v>10</v>
      </c>
      <c r="D1753" t="s">
        <v>34</v>
      </c>
      <c r="E1753" t="s">
        <v>45</v>
      </c>
      <c r="F1753">
        <v>-40</v>
      </c>
      <c r="G1753" s="3">
        <v>0</v>
      </c>
      <c r="H1753" s="3">
        <v>350.05</v>
      </c>
      <c r="I1753" t="s">
        <v>10</v>
      </c>
      <c r="J1753" t="s">
        <v>35</v>
      </c>
      <c r="K1753" s="3">
        <f>IF(TablaDatosEmpresa[[#This Row],[Tipo_Movimiento]] = "Venta", -TablaDatosEmpresa[[#This Row],[Cantidad]] * TablaDatosEmpresa[[#This Row],[Precio_Venta_Unitario]], 0)</f>
        <v>14002</v>
      </c>
      <c r="L1753" s="3">
        <f>AVERAGEIF(TablaDatosEmpresa[Nombre_Producto],TablaDatosEmpresa[[#This Row],[Nombre_Producto]],TablaDatosEmpresa[Costo_Unitario])</f>
        <v>81.910562499999997</v>
      </c>
      <c r="M1753" s="3">
        <f>IF(TablaDatosEmpresa[[#This Row],[Tipo_Movimiento]] = "Venta", -TablaDatosEmpresa[[#This Row],[Cantidad]] * TablaDatosEmpresa[[#This Row],[CosteAdquisicionPromedio]], 0)</f>
        <v>3276.4224999999997</v>
      </c>
      <c r="N1753" s="3">
        <f>TablaDatosEmpresa[[#This Row],[Ingresos]]-TablaDatosEmpresa[[#This Row],[Coste_Vemta]]</f>
        <v>10725.577499999999</v>
      </c>
    </row>
    <row r="1754" spans="1:14" x14ac:dyDescent="0.3">
      <c r="A1754">
        <v>1755</v>
      </c>
      <c r="B1754" s="1">
        <v>44819</v>
      </c>
      <c r="C1754" t="s">
        <v>16</v>
      </c>
      <c r="D1754" t="s">
        <v>17</v>
      </c>
      <c r="E1754" t="s">
        <v>42</v>
      </c>
      <c r="F1754">
        <v>57</v>
      </c>
      <c r="G1754" s="3">
        <v>455.24</v>
      </c>
      <c r="H1754" s="3">
        <v>0</v>
      </c>
      <c r="I1754" t="s">
        <v>46</v>
      </c>
      <c r="J1754" t="s">
        <v>18</v>
      </c>
      <c r="K1754" s="3">
        <f>IF(TablaDatosEmpresa[[#This Row],[Tipo_Movimiento]] = "Venta", -TablaDatosEmpresa[[#This Row],[Cantidad]] * TablaDatosEmpresa[[#This Row],[Precio_Venta_Unitario]], 0)</f>
        <v>0</v>
      </c>
      <c r="L1754" s="3">
        <f>AVERAGEIF(TablaDatosEmpresa[Nombre_Producto],TablaDatosEmpresa[[#This Row],[Nombre_Producto]],TablaDatosEmpresa[Costo_Unitario])</f>
        <v>206.67616747181975</v>
      </c>
      <c r="M1754" s="3">
        <f>IF(TablaDatosEmpresa[[#This Row],[Tipo_Movimiento]] = "Venta", -TablaDatosEmpresa[[#This Row],[Cantidad]] * TablaDatosEmpresa[[#This Row],[CosteAdquisicionPromedio]], 0)</f>
        <v>0</v>
      </c>
      <c r="N1754" s="3">
        <f>TablaDatosEmpresa[[#This Row],[Ingresos]]-TablaDatosEmpresa[[#This Row],[Coste_Vemta]]</f>
        <v>0</v>
      </c>
    </row>
    <row r="1755" spans="1:14" x14ac:dyDescent="0.3">
      <c r="A1755">
        <v>1756</v>
      </c>
      <c r="B1755" s="1">
        <v>44819</v>
      </c>
      <c r="C1755" t="s">
        <v>24</v>
      </c>
      <c r="D1755" t="s">
        <v>11</v>
      </c>
      <c r="E1755" t="s">
        <v>12</v>
      </c>
      <c r="F1755">
        <v>159</v>
      </c>
      <c r="G1755" s="3">
        <v>66.03</v>
      </c>
      <c r="H1755" s="3">
        <v>0</v>
      </c>
      <c r="I1755" t="s">
        <v>24</v>
      </c>
      <c r="J1755" t="s">
        <v>28</v>
      </c>
      <c r="K1755" s="3">
        <f>IF(TablaDatosEmpresa[[#This Row],[Tipo_Movimiento]] = "Venta", -TablaDatosEmpresa[[#This Row],[Cantidad]] * TablaDatosEmpresa[[#This Row],[Precio_Venta_Unitario]], 0)</f>
        <v>0</v>
      </c>
      <c r="L1755" s="3">
        <f>AVERAGEIF(TablaDatosEmpresa[Nombre_Producto],TablaDatosEmpresa[[#This Row],[Nombre_Producto]],TablaDatosEmpresa[Costo_Unitario])</f>
        <v>28.701865793780652</v>
      </c>
      <c r="M1755" s="3">
        <f>IF(TablaDatosEmpresa[[#This Row],[Tipo_Movimiento]] = "Venta", -TablaDatosEmpresa[[#This Row],[Cantidad]] * TablaDatosEmpresa[[#This Row],[CosteAdquisicionPromedio]], 0)</f>
        <v>0</v>
      </c>
      <c r="N1755" s="3">
        <f>TablaDatosEmpresa[[#This Row],[Ingresos]]-TablaDatosEmpresa[[#This Row],[Coste_Vemta]]</f>
        <v>0</v>
      </c>
    </row>
    <row r="1756" spans="1:14" x14ac:dyDescent="0.3">
      <c r="A1756">
        <v>1757</v>
      </c>
      <c r="B1756" s="1">
        <v>44819</v>
      </c>
      <c r="C1756" t="s">
        <v>24</v>
      </c>
      <c r="D1756" t="s">
        <v>11</v>
      </c>
      <c r="E1756" t="s">
        <v>12</v>
      </c>
      <c r="F1756">
        <v>183</v>
      </c>
      <c r="G1756" s="3">
        <v>66.349999999999994</v>
      </c>
      <c r="H1756" s="3">
        <v>0</v>
      </c>
      <c r="I1756" t="s">
        <v>24</v>
      </c>
      <c r="J1756" t="s">
        <v>28</v>
      </c>
      <c r="K1756" s="3">
        <f>IF(TablaDatosEmpresa[[#This Row],[Tipo_Movimiento]] = "Venta", -TablaDatosEmpresa[[#This Row],[Cantidad]] * TablaDatosEmpresa[[#This Row],[Precio_Venta_Unitario]], 0)</f>
        <v>0</v>
      </c>
      <c r="L1756" s="3">
        <f>AVERAGEIF(TablaDatosEmpresa[Nombre_Producto],TablaDatosEmpresa[[#This Row],[Nombre_Producto]],TablaDatosEmpresa[Costo_Unitario])</f>
        <v>28.701865793780652</v>
      </c>
      <c r="M1756" s="3">
        <f>IF(TablaDatosEmpresa[[#This Row],[Tipo_Movimiento]] = "Venta", -TablaDatosEmpresa[[#This Row],[Cantidad]] * TablaDatosEmpresa[[#This Row],[CosteAdquisicionPromedio]], 0)</f>
        <v>0</v>
      </c>
      <c r="N1756" s="3">
        <f>TablaDatosEmpresa[[#This Row],[Ingresos]]-TablaDatosEmpresa[[#This Row],[Coste_Vemta]]</f>
        <v>0</v>
      </c>
    </row>
    <row r="1757" spans="1:14" x14ac:dyDescent="0.3">
      <c r="A1757">
        <v>1758</v>
      </c>
      <c r="B1757" s="1">
        <v>44820</v>
      </c>
      <c r="C1757" t="s">
        <v>24</v>
      </c>
      <c r="D1757" t="s">
        <v>21</v>
      </c>
      <c r="E1757" t="s">
        <v>22</v>
      </c>
      <c r="F1757">
        <v>262</v>
      </c>
      <c r="G1757" s="3">
        <v>24.71</v>
      </c>
      <c r="H1757" s="3">
        <v>0</v>
      </c>
      <c r="I1757" t="s">
        <v>24</v>
      </c>
      <c r="J1757" t="s">
        <v>37</v>
      </c>
      <c r="K1757" s="3">
        <f>IF(TablaDatosEmpresa[[#This Row],[Tipo_Movimiento]] = "Venta", -TablaDatosEmpresa[[#This Row],[Cantidad]] * TablaDatosEmpresa[[#This Row],[Precio_Venta_Unitario]], 0)</f>
        <v>0</v>
      </c>
      <c r="L1757" s="3">
        <f>AVERAGEIF(TablaDatosEmpresa[Nombre_Producto],TablaDatosEmpresa[[#This Row],[Nombre_Producto]],TablaDatosEmpresa[Costo_Unitario])</f>
        <v>10.520482758620702</v>
      </c>
      <c r="M1757" s="3">
        <f>IF(TablaDatosEmpresa[[#This Row],[Tipo_Movimiento]] = "Venta", -TablaDatosEmpresa[[#This Row],[Cantidad]] * TablaDatosEmpresa[[#This Row],[CosteAdquisicionPromedio]], 0)</f>
        <v>0</v>
      </c>
      <c r="N1757" s="3">
        <f>TablaDatosEmpresa[[#This Row],[Ingresos]]-TablaDatosEmpresa[[#This Row],[Coste_Vemta]]</f>
        <v>0</v>
      </c>
    </row>
    <row r="1758" spans="1:14" x14ac:dyDescent="0.3">
      <c r="A1758">
        <v>1759</v>
      </c>
      <c r="B1758" s="1">
        <v>44820</v>
      </c>
      <c r="C1758" t="s">
        <v>16</v>
      </c>
      <c r="D1758" t="s">
        <v>27</v>
      </c>
      <c r="E1758" t="s">
        <v>44</v>
      </c>
      <c r="F1758">
        <v>23</v>
      </c>
      <c r="G1758" s="3">
        <v>249.7</v>
      </c>
      <c r="H1758" s="3">
        <v>0</v>
      </c>
      <c r="I1758" t="s">
        <v>46</v>
      </c>
      <c r="J1758" t="s">
        <v>18</v>
      </c>
      <c r="K1758" s="3">
        <f>IF(TablaDatosEmpresa[[#This Row],[Tipo_Movimiento]] = "Venta", -TablaDatosEmpresa[[#This Row],[Cantidad]] * TablaDatosEmpresa[[#This Row],[Precio_Venta_Unitario]], 0)</f>
        <v>0</v>
      </c>
      <c r="L1758" s="3">
        <f>AVERAGEIF(TablaDatosEmpresa[Nombre_Producto],TablaDatosEmpresa[[#This Row],[Nombre_Producto]],TablaDatosEmpresa[Costo_Unitario])</f>
        <v>111.99406451612904</v>
      </c>
      <c r="M1758" s="3">
        <f>IF(TablaDatosEmpresa[[#This Row],[Tipo_Movimiento]] = "Venta", -TablaDatosEmpresa[[#This Row],[Cantidad]] * TablaDatosEmpresa[[#This Row],[CosteAdquisicionPromedio]], 0)</f>
        <v>0</v>
      </c>
      <c r="N1758" s="3">
        <f>TablaDatosEmpresa[[#This Row],[Ingresos]]-TablaDatosEmpresa[[#This Row],[Coste_Vemta]]</f>
        <v>0</v>
      </c>
    </row>
    <row r="1759" spans="1:14" x14ac:dyDescent="0.3">
      <c r="A1759">
        <v>1760</v>
      </c>
      <c r="B1759" s="1">
        <v>44820</v>
      </c>
      <c r="C1759" t="s">
        <v>10</v>
      </c>
      <c r="D1759" t="s">
        <v>17</v>
      </c>
      <c r="E1759" t="s">
        <v>42</v>
      </c>
      <c r="F1759">
        <v>-20</v>
      </c>
      <c r="G1759" s="3">
        <v>0</v>
      </c>
      <c r="H1759" s="3">
        <v>902.58</v>
      </c>
      <c r="I1759" t="s">
        <v>10</v>
      </c>
      <c r="J1759" t="s">
        <v>31</v>
      </c>
      <c r="K1759" s="3">
        <f>IF(TablaDatosEmpresa[[#This Row],[Tipo_Movimiento]] = "Venta", -TablaDatosEmpresa[[#This Row],[Cantidad]] * TablaDatosEmpresa[[#This Row],[Precio_Venta_Unitario]], 0)</f>
        <v>18051.600000000002</v>
      </c>
      <c r="L1759" s="3">
        <f>AVERAGEIF(TablaDatosEmpresa[Nombre_Producto],TablaDatosEmpresa[[#This Row],[Nombre_Producto]],TablaDatosEmpresa[Costo_Unitario])</f>
        <v>206.67616747181975</v>
      </c>
      <c r="M1759" s="3">
        <f>IF(TablaDatosEmpresa[[#This Row],[Tipo_Movimiento]] = "Venta", -TablaDatosEmpresa[[#This Row],[Cantidad]] * TablaDatosEmpresa[[#This Row],[CosteAdquisicionPromedio]], 0)</f>
        <v>4133.5233494363947</v>
      </c>
      <c r="N1759" s="3">
        <f>TablaDatosEmpresa[[#This Row],[Ingresos]]-TablaDatosEmpresa[[#This Row],[Coste_Vemta]]</f>
        <v>13918.076650563607</v>
      </c>
    </row>
    <row r="1760" spans="1:14" x14ac:dyDescent="0.3">
      <c r="A1760">
        <v>1761</v>
      </c>
      <c r="B1760" s="1">
        <v>44820</v>
      </c>
      <c r="C1760" t="s">
        <v>10</v>
      </c>
      <c r="D1760" t="s">
        <v>32</v>
      </c>
      <c r="E1760" t="s">
        <v>33</v>
      </c>
      <c r="F1760">
        <v>-13</v>
      </c>
      <c r="G1760" s="3">
        <v>0</v>
      </c>
      <c r="H1760" s="3">
        <v>218.8</v>
      </c>
      <c r="I1760" t="s">
        <v>10</v>
      </c>
      <c r="J1760" t="s">
        <v>35</v>
      </c>
      <c r="K1760" s="3">
        <f>IF(TablaDatosEmpresa[[#This Row],[Tipo_Movimiento]] = "Venta", -TablaDatosEmpresa[[#This Row],[Cantidad]] * TablaDatosEmpresa[[#This Row],[Precio_Venta_Unitario]], 0)</f>
        <v>2844.4</v>
      </c>
      <c r="L1760" s="3">
        <f>AVERAGEIF(TablaDatosEmpresa[Nombre_Producto],TablaDatosEmpresa[[#This Row],[Nombre_Producto]],TablaDatosEmpresa[Costo_Unitario])</f>
        <v>54.214840425531932</v>
      </c>
      <c r="M1760" s="3">
        <f>IF(TablaDatosEmpresa[[#This Row],[Tipo_Movimiento]] = "Venta", -TablaDatosEmpresa[[#This Row],[Cantidad]] * TablaDatosEmpresa[[#This Row],[CosteAdquisicionPromedio]], 0)</f>
        <v>704.7929255319151</v>
      </c>
      <c r="N1760" s="3">
        <f>TablaDatosEmpresa[[#This Row],[Ingresos]]-TablaDatosEmpresa[[#This Row],[Coste_Vemta]]</f>
        <v>2139.6070744680851</v>
      </c>
    </row>
    <row r="1761" spans="1:14" x14ac:dyDescent="0.3">
      <c r="A1761">
        <v>1762</v>
      </c>
      <c r="B1761" s="1">
        <v>44820</v>
      </c>
      <c r="C1761" t="s">
        <v>16</v>
      </c>
      <c r="D1761" t="s">
        <v>27</v>
      </c>
      <c r="E1761" t="s">
        <v>44</v>
      </c>
      <c r="F1761">
        <v>55</v>
      </c>
      <c r="G1761" s="3">
        <v>247.8</v>
      </c>
      <c r="H1761" s="3">
        <v>0</v>
      </c>
      <c r="I1761" t="s">
        <v>46</v>
      </c>
      <c r="J1761" t="s">
        <v>18</v>
      </c>
      <c r="K1761" s="3">
        <f>IF(TablaDatosEmpresa[[#This Row],[Tipo_Movimiento]] = "Venta", -TablaDatosEmpresa[[#This Row],[Cantidad]] * TablaDatosEmpresa[[#This Row],[Precio_Venta_Unitario]], 0)</f>
        <v>0</v>
      </c>
      <c r="L1761" s="3">
        <f>AVERAGEIF(TablaDatosEmpresa[Nombre_Producto],TablaDatosEmpresa[[#This Row],[Nombre_Producto]],TablaDatosEmpresa[Costo_Unitario])</f>
        <v>111.99406451612904</v>
      </c>
      <c r="M1761" s="3">
        <f>IF(TablaDatosEmpresa[[#This Row],[Tipo_Movimiento]] = "Venta", -TablaDatosEmpresa[[#This Row],[Cantidad]] * TablaDatosEmpresa[[#This Row],[CosteAdquisicionPromedio]], 0)</f>
        <v>0</v>
      </c>
      <c r="N1761" s="3">
        <f>TablaDatosEmpresa[[#This Row],[Ingresos]]-TablaDatosEmpresa[[#This Row],[Coste_Vemta]]</f>
        <v>0</v>
      </c>
    </row>
    <row r="1762" spans="1:14" x14ac:dyDescent="0.3">
      <c r="A1762">
        <v>1763</v>
      </c>
      <c r="B1762" s="1">
        <v>44820</v>
      </c>
      <c r="C1762" t="s">
        <v>24</v>
      </c>
      <c r="D1762" t="s">
        <v>11</v>
      </c>
      <c r="E1762" t="s">
        <v>12</v>
      </c>
      <c r="F1762">
        <v>281</v>
      </c>
      <c r="G1762" s="3">
        <v>65.14</v>
      </c>
      <c r="H1762" s="3">
        <v>0</v>
      </c>
      <c r="I1762" t="s">
        <v>24</v>
      </c>
      <c r="J1762" t="s">
        <v>36</v>
      </c>
      <c r="K1762" s="3">
        <f>IF(TablaDatosEmpresa[[#This Row],[Tipo_Movimiento]] = "Venta", -TablaDatosEmpresa[[#This Row],[Cantidad]] * TablaDatosEmpresa[[#This Row],[Precio_Venta_Unitario]], 0)</f>
        <v>0</v>
      </c>
      <c r="L1762" s="3">
        <f>AVERAGEIF(TablaDatosEmpresa[Nombre_Producto],TablaDatosEmpresa[[#This Row],[Nombre_Producto]],TablaDatosEmpresa[Costo_Unitario])</f>
        <v>28.701865793780652</v>
      </c>
      <c r="M1762" s="3">
        <f>IF(TablaDatosEmpresa[[#This Row],[Tipo_Movimiento]] = "Venta", -TablaDatosEmpresa[[#This Row],[Cantidad]] * TablaDatosEmpresa[[#This Row],[CosteAdquisicionPromedio]], 0)</f>
        <v>0</v>
      </c>
      <c r="N1762" s="3">
        <f>TablaDatosEmpresa[[#This Row],[Ingresos]]-TablaDatosEmpresa[[#This Row],[Coste_Vemta]]</f>
        <v>0</v>
      </c>
    </row>
    <row r="1763" spans="1:14" x14ac:dyDescent="0.3">
      <c r="A1763">
        <v>1764</v>
      </c>
      <c r="B1763" s="1">
        <v>44820</v>
      </c>
      <c r="C1763" t="s">
        <v>24</v>
      </c>
      <c r="D1763" t="s">
        <v>32</v>
      </c>
      <c r="E1763" t="s">
        <v>33</v>
      </c>
      <c r="F1763">
        <v>172</v>
      </c>
      <c r="G1763" s="3">
        <v>118.1</v>
      </c>
      <c r="H1763" s="3">
        <v>0</v>
      </c>
      <c r="I1763" t="s">
        <v>24</v>
      </c>
      <c r="J1763" t="s">
        <v>26</v>
      </c>
      <c r="K1763" s="3">
        <f>IF(TablaDatosEmpresa[[#This Row],[Tipo_Movimiento]] = "Venta", -TablaDatosEmpresa[[#This Row],[Cantidad]] * TablaDatosEmpresa[[#This Row],[Precio_Venta_Unitario]], 0)</f>
        <v>0</v>
      </c>
      <c r="L1763" s="3">
        <f>AVERAGEIF(TablaDatosEmpresa[Nombre_Producto],TablaDatosEmpresa[[#This Row],[Nombre_Producto]],TablaDatosEmpresa[Costo_Unitario])</f>
        <v>54.214840425531932</v>
      </c>
      <c r="M1763" s="3">
        <f>IF(TablaDatosEmpresa[[#This Row],[Tipo_Movimiento]] = "Venta", -TablaDatosEmpresa[[#This Row],[Cantidad]] * TablaDatosEmpresa[[#This Row],[CosteAdquisicionPromedio]], 0)</f>
        <v>0</v>
      </c>
      <c r="N1763" s="3">
        <f>TablaDatosEmpresa[[#This Row],[Ingresos]]-TablaDatosEmpresa[[#This Row],[Coste_Vemta]]</f>
        <v>0</v>
      </c>
    </row>
    <row r="1764" spans="1:14" x14ac:dyDescent="0.3">
      <c r="A1764">
        <v>1765</v>
      </c>
      <c r="B1764" s="1">
        <v>44821</v>
      </c>
      <c r="C1764" t="s">
        <v>10</v>
      </c>
      <c r="D1764" t="s">
        <v>29</v>
      </c>
      <c r="E1764" t="s">
        <v>30</v>
      </c>
      <c r="F1764">
        <v>-49</v>
      </c>
      <c r="G1764" s="3">
        <v>0</v>
      </c>
      <c r="H1764" s="3">
        <v>79.56</v>
      </c>
      <c r="I1764" t="s">
        <v>10</v>
      </c>
      <c r="J1764" t="s">
        <v>23</v>
      </c>
      <c r="K1764" s="3">
        <f>IF(TablaDatosEmpresa[[#This Row],[Tipo_Movimiento]] = "Venta", -TablaDatosEmpresa[[#This Row],[Cantidad]] * TablaDatosEmpresa[[#This Row],[Precio_Venta_Unitario]], 0)</f>
        <v>3898.44</v>
      </c>
      <c r="L1764" s="3">
        <f>AVERAGEIF(TablaDatosEmpresa[Nombre_Producto],TablaDatosEmpresa[[#This Row],[Nombre_Producto]],TablaDatosEmpresa[Costo_Unitario])</f>
        <v>15.49574137931034</v>
      </c>
      <c r="M1764" s="3">
        <f>IF(TablaDatosEmpresa[[#This Row],[Tipo_Movimiento]] = "Venta", -TablaDatosEmpresa[[#This Row],[Cantidad]] * TablaDatosEmpresa[[#This Row],[CosteAdquisicionPromedio]], 0)</f>
        <v>759.29132758620665</v>
      </c>
      <c r="N1764" s="3">
        <f>TablaDatosEmpresa[[#This Row],[Ingresos]]-TablaDatosEmpresa[[#This Row],[Coste_Vemta]]</f>
        <v>3139.1486724137935</v>
      </c>
    </row>
    <row r="1765" spans="1:14" x14ac:dyDescent="0.3">
      <c r="A1765">
        <v>1766</v>
      </c>
      <c r="B1765" s="1">
        <v>44821</v>
      </c>
      <c r="C1765" t="s">
        <v>10</v>
      </c>
      <c r="D1765" t="s">
        <v>29</v>
      </c>
      <c r="E1765" t="s">
        <v>30</v>
      </c>
      <c r="F1765">
        <v>-38</v>
      </c>
      <c r="G1765" s="3">
        <v>0</v>
      </c>
      <c r="H1765" s="3">
        <v>80.7</v>
      </c>
      <c r="I1765" t="s">
        <v>10</v>
      </c>
      <c r="J1765" t="s">
        <v>15</v>
      </c>
      <c r="K1765" s="3">
        <f>IF(TablaDatosEmpresa[[#This Row],[Tipo_Movimiento]] = "Venta", -TablaDatosEmpresa[[#This Row],[Cantidad]] * TablaDatosEmpresa[[#This Row],[Precio_Venta_Unitario]], 0)</f>
        <v>3066.6</v>
      </c>
      <c r="L1765" s="3">
        <f>AVERAGEIF(TablaDatosEmpresa[Nombre_Producto],TablaDatosEmpresa[[#This Row],[Nombre_Producto]],TablaDatosEmpresa[Costo_Unitario])</f>
        <v>15.49574137931034</v>
      </c>
      <c r="M1765" s="3">
        <f>IF(TablaDatosEmpresa[[#This Row],[Tipo_Movimiento]] = "Venta", -TablaDatosEmpresa[[#This Row],[Cantidad]] * TablaDatosEmpresa[[#This Row],[CosteAdquisicionPromedio]], 0)</f>
        <v>588.8381724137929</v>
      </c>
      <c r="N1765" s="3">
        <f>TablaDatosEmpresa[[#This Row],[Ingresos]]-TablaDatosEmpresa[[#This Row],[Coste_Vemta]]</f>
        <v>2477.7618275862069</v>
      </c>
    </row>
    <row r="1766" spans="1:14" x14ac:dyDescent="0.3">
      <c r="A1766">
        <v>1767</v>
      </c>
      <c r="B1766" s="1">
        <v>44821</v>
      </c>
      <c r="C1766" t="s">
        <v>24</v>
      </c>
      <c r="D1766" t="s">
        <v>34</v>
      </c>
      <c r="E1766" t="s">
        <v>45</v>
      </c>
      <c r="F1766">
        <v>174</v>
      </c>
      <c r="G1766" s="3">
        <v>178.33</v>
      </c>
      <c r="H1766" s="3">
        <v>0</v>
      </c>
      <c r="I1766" t="s">
        <v>24</v>
      </c>
      <c r="J1766" t="s">
        <v>36</v>
      </c>
      <c r="K1766" s="3">
        <f>IF(TablaDatosEmpresa[[#This Row],[Tipo_Movimiento]] = "Venta", -TablaDatosEmpresa[[#This Row],[Cantidad]] * TablaDatosEmpresa[[#This Row],[Precio_Venta_Unitario]], 0)</f>
        <v>0</v>
      </c>
      <c r="L1766" s="3">
        <f>AVERAGEIF(TablaDatosEmpresa[Nombre_Producto],TablaDatosEmpresa[[#This Row],[Nombre_Producto]],TablaDatosEmpresa[Costo_Unitario])</f>
        <v>81.910562499999997</v>
      </c>
      <c r="M1766" s="3">
        <f>IF(TablaDatosEmpresa[[#This Row],[Tipo_Movimiento]] = "Venta", -TablaDatosEmpresa[[#This Row],[Cantidad]] * TablaDatosEmpresa[[#This Row],[CosteAdquisicionPromedio]], 0)</f>
        <v>0</v>
      </c>
      <c r="N1766" s="3">
        <f>TablaDatosEmpresa[[#This Row],[Ingresos]]-TablaDatosEmpresa[[#This Row],[Coste_Vemta]]</f>
        <v>0</v>
      </c>
    </row>
    <row r="1767" spans="1:14" x14ac:dyDescent="0.3">
      <c r="A1767">
        <v>1768</v>
      </c>
      <c r="B1767" s="1">
        <v>44821</v>
      </c>
      <c r="C1767" t="s">
        <v>10</v>
      </c>
      <c r="D1767" t="s">
        <v>34</v>
      </c>
      <c r="E1767" t="s">
        <v>45</v>
      </c>
      <c r="F1767">
        <v>-19</v>
      </c>
      <c r="G1767" s="3">
        <v>0</v>
      </c>
      <c r="H1767" s="3">
        <v>346.73</v>
      </c>
      <c r="I1767" t="s">
        <v>10</v>
      </c>
      <c r="J1767" t="s">
        <v>31</v>
      </c>
      <c r="K1767" s="3">
        <f>IF(TablaDatosEmpresa[[#This Row],[Tipo_Movimiento]] = "Venta", -TablaDatosEmpresa[[#This Row],[Cantidad]] * TablaDatosEmpresa[[#This Row],[Precio_Venta_Unitario]], 0)</f>
        <v>6587.8700000000008</v>
      </c>
      <c r="L1767" s="3">
        <f>AVERAGEIF(TablaDatosEmpresa[Nombre_Producto],TablaDatosEmpresa[[#This Row],[Nombre_Producto]],TablaDatosEmpresa[Costo_Unitario])</f>
        <v>81.910562499999997</v>
      </c>
      <c r="M1767" s="3">
        <f>IF(TablaDatosEmpresa[[#This Row],[Tipo_Movimiento]] = "Venta", -TablaDatosEmpresa[[#This Row],[Cantidad]] * TablaDatosEmpresa[[#This Row],[CosteAdquisicionPromedio]], 0)</f>
        <v>1556.3006874999999</v>
      </c>
      <c r="N1767" s="3">
        <f>TablaDatosEmpresa[[#This Row],[Ingresos]]-TablaDatosEmpresa[[#This Row],[Coste_Vemta]]</f>
        <v>5031.5693125000007</v>
      </c>
    </row>
    <row r="1768" spans="1:14" x14ac:dyDescent="0.3">
      <c r="A1768">
        <v>1769</v>
      </c>
      <c r="B1768" s="1">
        <v>44821</v>
      </c>
      <c r="C1768" t="s">
        <v>16</v>
      </c>
      <c r="D1768" t="s">
        <v>27</v>
      </c>
      <c r="E1768" t="s">
        <v>44</v>
      </c>
      <c r="F1768">
        <v>33</v>
      </c>
      <c r="G1768" s="3">
        <v>248.04</v>
      </c>
      <c r="H1768" s="3">
        <v>0</v>
      </c>
      <c r="I1768" t="s">
        <v>46</v>
      </c>
      <c r="J1768" t="s">
        <v>18</v>
      </c>
      <c r="K1768" s="3">
        <f>IF(TablaDatosEmpresa[[#This Row],[Tipo_Movimiento]] = "Venta", -TablaDatosEmpresa[[#This Row],[Cantidad]] * TablaDatosEmpresa[[#This Row],[Precio_Venta_Unitario]], 0)</f>
        <v>0</v>
      </c>
      <c r="L1768" s="3">
        <f>AVERAGEIF(TablaDatosEmpresa[Nombre_Producto],TablaDatosEmpresa[[#This Row],[Nombre_Producto]],TablaDatosEmpresa[Costo_Unitario])</f>
        <v>111.99406451612904</v>
      </c>
      <c r="M1768" s="3">
        <f>IF(TablaDatosEmpresa[[#This Row],[Tipo_Movimiento]] = "Venta", -TablaDatosEmpresa[[#This Row],[Cantidad]] * TablaDatosEmpresa[[#This Row],[CosteAdquisicionPromedio]], 0)</f>
        <v>0</v>
      </c>
      <c r="N1768" s="3">
        <f>TablaDatosEmpresa[[#This Row],[Ingresos]]-TablaDatosEmpresa[[#This Row],[Coste_Vemta]]</f>
        <v>0</v>
      </c>
    </row>
    <row r="1769" spans="1:14" x14ac:dyDescent="0.3">
      <c r="A1769">
        <v>1770</v>
      </c>
      <c r="B1769" s="1">
        <v>44821</v>
      </c>
      <c r="C1769" t="s">
        <v>10</v>
      </c>
      <c r="D1769" t="s">
        <v>27</v>
      </c>
      <c r="E1769" t="s">
        <v>44</v>
      </c>
      <c r="F1769">
        <v>-16</v>
      </c>
      <c r="G1769" s="3">
        <v>0</v>
      </c>
      <c r="H1769" s="3">
        <v>502.53</v>
      </c>
      <c r="I1769" t="s">
        <v>10</v>
      </c>
      <c r="J1769" t="s">
        <v>13</v>
      </c>
      <c r="K1769" s="3">
        <f>IF(TablaDatosEmpresa[[#This Row],[Tipo_Movimiento]] = "Venta", -TablaDatosEmpresa[[#This Row],[Cantidad]] * TablaDatosEmpresa[[#This Row],[Precio_Venta_Unitario]], 0)</f>
        <v>8040.48</v>
      </c>
      <c r="L1769" s="3">
        <f>AVERAGEIF(TablaDatosEmpresa[Nombre_Producto],TablaDatosEmpresa[[#This Row],[Nombre_Producto]],TablaDatosEmpresa[Costo_Unitario])</f>
        <v>111.99406451612904</v>
      </c>
      <c r="M1769" s="3">
        <f>IF(TablaDatosEmpresa[[#This Row],[Tipo_Movimiento]] = "Venta", -TablaDatosEmpresa[[#This Row],[Cantidad]] * TablaDatosEmpresa[[#This Row],[CosteAdquisicionPromedio]], 0)</f>
        <v>1791.9050322580647</v>
      </c>
      <c r="N1769" s="3">
        <f>TablaDatosEmpresa[[#This Row],[Ingresos]]-TablaDatosEmpresa[[#This Row],[Coste_Vemta]]</f>
        <v>6248.5749677419353</v>
      </c>
    </row>
    <row r="1770" spans="1:14" x14ac:dyDescent="0.3">
      <c r="A1770">
        <v>1771</v>
      </c>
      <c r="B1770" s="1">
        <v>44821</v>
      </c>
      <c r="C1770" t="s">
        <v>24</v>
      </c>
      <c r="D1770" t="s">
        <v>25</v>
      </c>
      <c r="E1770" t="s">
        <v>43</v>
      </c>
      <c r="F1770">
        <v>197</v>
      </c>
      <c r="G1770" s="3">
        <v>45.34</v>
      </c>
      <c r="H1770" s="3">
        <v>0</v>
      </c>
      <c r="I1770" t="s">
        <v>24</v>
      </c>
      <c r="J1770" t="s">
        <v>26</v>
      </c>
      <c r="K1770" s="3">
        <f>IF(TablaDatosEmpresa[[#This Row],[Tipo_Movimiento]] = "Venta", -TablaDatosEmpresa[[#This Row],[Cantidad]] * TablaDatosEmpresa[[#This Row],[Precio_Venta_Unitario]], 0)</f>
        <v>0</v>
      </c>
      <c r="L1770" s="3">
        <f>AVERAGEIF(TablaDatosEmpresa[Nombre_Producto],TablaDatosEmpresa[[#This Row],[Nombre_Producto]],TablaDatosEmpresa[Costo_Unitario])</f>
        <v>18.458651685393257</v>
      </c>
      <c r="M1770" s="3">
        <f>IF(TablaDatosEmpresa[[#This Row],[Tipo_Movimiento]] = "Venta", -TablaDatosEmpresa[[#This Row],[Cantidad]] * TablaDatosEmpresa[[#This Row],[CosteAdquisicionPromedio]], 0)</f>
        <v>0</v>
      </c>
      <c r="N1770" s="3">
        <f>TablaDatosEmpresa[[#This Row],[Ingresos]]-TablaDatosEmpresa[[#This Row],[Coste_Vemta]]</f>
        <v>0</v>
      </c>
    </row>
    <row r="1771" spans="1:14" x14ac:dyDescent="0.3">
      <c r="A1771">
        <v>1772</v>
      </c>
      <c r="B1771" s="1">
        <v>44822</v>
      </c>
      <c r="C1771" t="s">
        <v>10</v>
      </c>
      <c r="D1771" t="s">
        <v>25</v>
      </c>
      <c r="E1771" t="s">
        <v>43</v>
      </c>
      <c r="F1771">
        <v>-42</v>
      </c>
      <c r="G1771" s="3">
        <v>0</v>
      </c>
      <c r="H1771" s="3">
        <v>95.13</v>
      </c>
      <c r="I1771" t="s">
        <v>10</v>
      </c>
      <c r="J1771" t="s">
        <v>15</v>
      </c>
      <c r="K1771" s="3">
        <f>IF(TablaDatosEmpresa[[#This Row],[Tipo_Movimiento]] = "Venta", -TablaDatosEmpresa[[#This Row],[Cantidad]] * TablaDatosEmpresa[[#This Row],[Precio_Venta_Unitario]], 0)</f>
        <v>3995.46</v>
      </c>
      <c r="L1771" s="3">
        <f>AVERAGEIF(TablaDatosEmpresa[Nombre_Producto],TablaDatosEmpresa[[#This Row],[Nombre_Producto]],TablaDatosEmpresa[Costo_Unitario])</f>
        <v>18.458651685393257</v>
      </c>
      <c r="M1771" s="3">
        <f>IF(TablaDatosEmpresa[[#This Row],[Tipo_Movimiento]] = "Venta", -TablaDatosEmpresa[[#This Row],[Cantidad]] * TablaDatosEmpresa[[#This Row],[CosteAdquisicionPromedio]], 0)</f>
        <v>775.26337078651682</v>
      </c>
      <c r="N1771" s="3">
        <f>TablaDatosEmpresa[[#This Row],[Ingresos]]-TablaDatosEmpresa[[#This Row],[Coste_Vemta]]</f>
        <v>3220.196629213483</v>
      </c>
    </row>
    <row r="1772" spans="1:14" x14ac:dyDescent="0.3">
      <c r="A1772">
        <v>1773</v>
      </c>
      <c r="B1772" s="1">
        <v>44822</v>
      </c>
      <c r="C1772" t="s">
        <v>10</v>
      </c>
      <c r="D1772" t="s">
        <v>21</v>
      </c>
      <c r="E1772" t="s">
        <v>22</v>
      </c>
      <c r="F1772">
        <v>-40</v>
      </c>
      <c r="G1772" s="3">
        <v>0</v>
      </c>
      <c r="H1772" s="3">
        <v>60.25</v>
      </c>
      <c r="I1772" t="s">
        <v>10</v>
      </c>
      <c r="J1772" t="s">
        <v>13</v>
      </c>
      <c r="K1772" s="3">
        <f>IF(TablaDatosEmpresa[[#This Row],[Tipo_Movimiento]] = "Venta", -TablaDatosEmpresa[[#This Row],[Cantidad]] * TablaDatosEmpresa[[#This Row],[Precio_Venta_Unitario]], 0)</f>
        <v>2410</v>
      </c>
      <c r="L1772" s="3">
        <f>AVERAGEIF(TablaDatosEmpresa[Nombre_Producto],TablaDatosEmpresa[[#This Row],[Nombre_Producto]],TablaDatosEmpresa[Costo_Unitario])</f>
        <v>10.520482758620702</v>
      </c>
      <c r="M1772" s="3">
        <f>IF(TablaDatosEmpresa[[#This Row],[Tipo_Movimiento]] = "Venta", -TablaDatosEmpresa[[#This Row],[Cantidad]] * TablaDatosEmpresa[[#This Row],[CosteAdquisicionPromedio]], 0)</f>
        <v>420.81931034482807</v>
      </c>
      <c r="N1772" s="3">
        <f>TablaDatosEmpresa[[#This Row],[Ingresos]]-TablaDatosEmpresa[[#This Row],[Coste_Vemta]]</f>
        <v>1989.180689655172</v>
      </c>
    </row>
    <row r="1773" spans="1:14" x14ac:dyDescent="0.3">
      <c r="A1773">
        <v>1774</v>
      </c>
      <c r="B1773" s="1">
        <v>44822</v>
      </c>
      <c r="C1773" t="s">
        <v>10</v>
      </c>
      <c r="D1773" t="s">
        <v>25</v>
      </c>
      <c r="E1773" t="s">
        <v>43</v>
      </c>
      <c r="F1773">
        <v>-37</v>
      </c>
      <c r="G1773" s="3">
        <v>0</v>
      </c>
      <c r="H1773" s="3">
        <v>94.66</v>
      </c>
      <c r="I1773" t="s">
        <v>10</v>
      </c>
      <c r="J1773" t="s">
        <v>31</v>
      </c>
      <c r="K1773" s="3">
        <f>IF(TablaDatosEmpresa[[#This Row],[Tipo_Movimiento]] = "Venta", -TablaDatosEmpresa[[#This Row],[Cantidad]] * TablaDatosEmpresa[[#This Row],[Precio_Venta_Unitario]], 0)</f>
        <v>3502.42</v>
      </c>
      <c r="L1773" s="3">
        <f>AVERAGEIF(TablaDatosEmpresa[Nombre_Producto],TablaDatosEmpresa[[#This Row],[Nombre_Producto]],TablaDatosEmpresa[Costo_Unitario])</f>
        <v>18.458651685393257</v>
      </c>
      <c r="M1773" s="3">
        <f>IF(TablaDatosEmpresa[[#This Row],[Tipo_Movimiento]] = "Venta", -TablaDatosEmpresa[[#This Row],[Cantidad]] * TablaDatosEmpresa[[#This Row],[CosteAdquisicionPromedio]], 0)</f>
        <v>682.97011235955051</v>
      </c>
      <c r="N1773" s="3">
        <f>TablaDatosEmpresa[[#This Row],[Ingresos]]-TablaDatosEmpresa[[#This Row],[Coste_Vemta]]</f>
        <v>2819.4498876404496</v>
      </c>
    </row>
    <row r="1774" spans="1:14" x14ac:dyDescent="0.3">
      <c r="A1774">
        <v>1775</v>
      </c>
      <c r="B1774" s="1">
        <v>44822</v>
      </c>
      <c r="C1774" t="s">
        <v>24</v>
      </c>
      <c r="D1774" t="s">
        <v>11</v>
      </c>
      <c r="E1774" t="s">
        <v>12</v>
      </c>
      <c r="F1774">
        <v>101</v>
      </c>
      <c r="G1774" s="3">
        <v>66.03</v>
      </c>
      <c r="H1774" s="3">
        <v>0</v>
      </c>
      <c r="I1774" t="s">
        <v>24</v>
      </c>
      <c r="J1774" t="s">
        <v>36</v>
      </c>
      <c r="K1774" s="3">
        <f>IF(TablaDatosEmpresa[[#This Row],[Tipo_Movimiento]] = "Venta", -TablaDatosEmpresa[[#This Row],[Cantidad]] * TablaDatosEmpresa[[#This Row],[Precio_Venta_Unitario]], 0)</f>
        <v>0</v>
      </c>
      <c r="L1774" s="3">
        <f>AVERAGEIF(TablaDatosEmpresa[Nombre_Producto],TablaDatosEmpresa[[#This Row],[Nombre_Producto]],TablaDatosEmpresa[Costo_Unitario])</f>
        <v>28.701865793780652</v>
      </c>
      <c r="M1774" s="3">
        <f>IF(TablaDatosEmpresa[[#This Row],[Tipo_Movimiento]] = "Venta", -TablaDatosEmpresa[[#This Row],[Cantidad]] * TablaDatosEmpresa[[#This Row],[CosteAdquisicionPromedio]], 0)</f>
        <v>0</v>
      </c>
      <c r="N1774" s="3">
        <f>TablaDatosEmpresa[[#This Row],[Ingresos]]-TablaDatosEmpresa[[#This Row],[Coste_Vemta]]</f>
        <v>0</v>
      </c>
    </row>
    <row r="1775" spans="1:14" x14ac:dyDescent="0.3">
      <c r="A1775">
        <v>1776</v>
      </c>
      <c r="B1775" s="1">
        <v>44822</v>
      </c>
      <c r="C1775" t="s">
        <v>10</v>
      </c>
      <c r="D1775" t="s">
        <v>27</v>
      </c>
      <c r="E1775" t="s">
        <v>44</v>
      </c>
      <c r="F1775">
        <v>-35</v>
      </c>
      <c r="G1775" s="3">
        <v>0</v>
      </c>
      <c r="H1775" s="3">
        <v>502.57</v>
      </c>
      <c r="I1775" t="s">
        <v>10</v>
      </c>
      <c r="J1775" t="s">
        <v>23</v>
      </c>
      <c r="K1775" s="3">
        <f>IF(TablaDatosEmpresa[[#This Row],[Tipo_Movimiento]] = "Venta", -TablaDatosEmpresa[[#This Row],[Cantidad]] * TablaDatosEmpresa[[#This Row],[Precio_Venta_Unitario]], 0)</f>
        <v>17589.95</v>
      </c>
      <c r="L1775" s="3">
        <f>AVERAGEIF(TablaDatosEmpresa[Nombre_Producto],TablaDatosEmpresa[[#This Row],[Nombre_Producto]],TablaDatosEmpresa[Costo_Unitario])</f>
        <v>111.99406451612904</v>
      </c>
      <c r="M1775" s="3">
        <f>IF(TablaDatosEmpresa[[#This Row],[Tipo_Movimiento]] = "Venta", -TablaDatosEmpresa[[#This Row],[Cantidad]] * TablaDatosEmpresa[[#This Row],[CosteAdquisicionPromedio]], 0)</f>
        <v>3919.7922580645163</v>
      </c>
      <c r="N1775" s="3">
        <f>TablaDatosEmpresa[[#This Row],[Ingresos]]-TablaDatosEmpresa[[#This Row],[Coste_Vemta]]</f>
        <v>13670.157741935484</v>
      </c>
    </row>
    <row r="1776" spans="1:14" x14ac:dyDescent="0.3">
      <c r="A1776">
        <v>1777</v>
      </c>
      <c r="B1776" s="1">
        <v>44822</v>
      </c>
      <c r="C1776" t="s">
        <v>10</v>
      </c>
      <c r="D1776" t="s">
        <v>14</v>
      </c>
      <c r="E1776" t="s">
        <v>41</v>
      </c>
      <c r="F1776">
        <v>-17</v>
      </c>
      <c r="G1776" s="3">
        <v>0</v>
      </c>
      <c r="H1776" s="3">
        <v>160.07</v>
      </c>
      <c r="I1776" t="s">
        <v>10</v>
      </c>
      <c r="J1776" t="s">
        <v>15</v>
      </c>
      <c r="K1776" s="3">
        <f>IF(TablaDatosEmpresa[[#This Row],[Tipo_Movimiento]] = "Venta", -TablaDatosEmpresa[[#This Row],[Cantidad]] * TablaDatosEmpresa[[#This Row],[Precio_Venta_Unitario]], 0)</f>
        <v>2721.19</v>
      </c>
      <c r="L1776" s="3">
        <f>AVERAGEIF(TablaDatosEmpresa[Nombre_Producto],TablaDatosEmpresa[[#This Row],[Nombre_Producto]],TablaDatosEmpresa[Costo_Unitario])</f>
        <v>38.917210440456756</v>
      </c>
      <c r="M1776" s="3">
        <f>IF(TablaDatosEmpresa[[#This Row],[Tipo_Movimiento]] = "Venta", -TablaDatosEmpresa[[#This Row],[Cantidad]] * TablaDatosEmpresa[[#This Row],[CosteAdquisicionPromedio]], 0)</f>
        <v>661.59257748776486</v>
      </c>
      <c r="N1776" s="3">
        <f>TablaDatosEmpresa[[#This Row],[Ingresos]]-TablaDatosEmpresa[[#This Row],[Coste_Vemta]]</f>
        <v>2059.5974225122354</v>
      </c>
    </row>
    <row r="1777" spans="1:14" x14ac:dyDescent="0.3">
      <c r="A1777">
        <v>1778</v>
      </c>
      <c r="B1777" s="1">
        <v>44822</v>
      </c>
      <c r="C1777" t="s">
        <v>10</v>
      </c>
      <c r="D1777" t="s">
        <v>11</v>
      </c>
      <c r="E1777" t="s">
        <v>12</v>
      </c>
      <c r="F1777">
        <v>-35</v>
      </c>
      <c r="G1777" s="3">
        <v>0</v>
      </c>
      <c r="H1777" s="3">
        <v>130.86000000000001</v>
      </c>
      <c r="I1777" t="s">
        <v>10</v>
      </c>
      <c r="J1777" t="s">
        <v>31</v>
      </c>
      <c r="K1777" s="3">
        <f>IF(TablaDatosEmpresa[[#This Row],[Tipo_Movimiento]] = "Venta", -TablaDatosEmpresa[[#This Row],[Cantidad]] * TablaDatosEmpresa[[#This Row],[Precio_Venta_Unitario]], 0)</f>
        <v>4580.1000000000004</v>
      </c>
      <c r="L1777" s="3">
        <f>AVERAGEIF(TablaDatosEmpresa[Nombre_Producto],TablaDatosEmpresa[[#This Row],[Nombre_Producto]],TablaDatosEmpresa[Costo_Unitario])</f>
        <v>28.701865793780652</v>
      </c>
      <c r="M1777" s="3">
        <f>IF(TablaDatosEmpresa[[#This Row],[Tipo_Movimiento]] = "Venta", -TablaDatosEmpresa[[#This Row],[Cantidad]] * TablaDatosEmpresa[[#This Row],[CosteAdquisicionPromedio]], 0)</f>
        <v>1004.5653027823228</v>
      </c>
      <c r="N1777" s="3">
        <f>TablaDatosEmpresa[[#This Row],[Ingresos]]-TablaDatosEmpresa[[#This Row],[Coste_Vemta]]</f>
        <v>3575.5346972176776</v>
      </c>
    </row>
    <row r="1778" spans="1:14" x14ac:dyDescent="0.3">
      <c r="A1778">
        <v>1779</v>
      </c>
      <c r="B1778" s="1">
        <v>44823</v>
      </c>
      <c r="C1778" t="s">
        <v>10</v>
      </c>
      <c r="D1778" t="s">
        <v>17</v>
      </c>
      <c r="E1778" t="s">
        <v>42</v>
      </c>
      <c r="F1778">
        <v>-48</v>
      </c>
      <c r="G1778" s="3">
        <v>0</v>
      </c>
      <c r="H1778" s="3">
        <v>903.46</v>
      </c>
      <c r="I1778" t="s">
        <v>10</v>
      </c>
      <c r="J1778" t="s">
        <v>15</v>
      </c>
      <c r="K1778" s="3">
        <f>IF(TablaDatosEmpresa[[#This Row],[Tipo_Movimiento]] = "Venta", -TablaDatosEmpresa[[#This Row],[Cantidad]] * TablaDatosEmpresa[[#This Row],[Precio_Venta_Unitario]], 0)</f>
        <v>43366.080000000002</v>
      </c>
      <c r="L1778" s="3">
        <f>AVERAGEIF(TablaDatosEmpresa[Nombre_Producto],TablaDatosEmpresa[[#This Row],[Nombre_Producto]],TablaDatosEmpresa[Costo_Unitario])</f>
        <v>206.67616747181975</v>
      </c>
      <c r="M1778" s="3">
        <f>IF(TablaDatosEmpresa[[#This Row],[Tipo_Movimiento]] = "Venta", -TablaDatosEmpresa[[#This Row],[Cantidad]] * TablaDatosEmpresa[[#This Row],[CosteAdquisicionPromedio]], 0)</f>
        <v>9920.4560386473477</v>
      </c>
      <c r="N1778" s="3">
        <f>TablaDatosEmpresa[[#This Row],[Ingresos]]-TablaDatosEmpresa[[#This Row],[Coste_Vemta]]</f>
        <v>33445.623961352656</v>
      </c>
    </row>
    <row r="1779" spans="1:14" x14ac:dyDescent="0.3">
      <c r="A1779">
        <v>1780</v>
      </c>
      <c r="B1779" s="1">
        <v>44823</v>
      </c>
      <c r="C1779" t="s">
        <v>24</v>
      </c>
      <c r="D1779" t="s">
        <v>21</v>
      </c>
      <c r="E1779" t="s">
        <v>22</v>
      </c>
      <c r="F1779">
        <v>163</v>
      </c>
      <c r="G1779" s="3">
        <v>25.02</v>
      </c>
      <c r="H1779" s="3">
        <v>0</v>
      </c>
      <c r="I1779" t="s">
        <v>24</v>
      </c>
      <c r="J1779" t="s">
        <v>37</v>
      </c>
      <c r="K1779" s="3">
        <f>IF(TablaDatosEmpresa[[#This Row],[Tipo_Movimiento]] = "Venta", -TablaDatosEmpresa[[#This Row],[Cantidad]] * TablaDatosEmpresa[[#This Row],[Precio_Venta_Unitario]], 0)</f>
        <v>0</v>
      </c>
      <c r="L1779" s="3">
        <f>AVERAGEIF(TablaDatosEmpresa[Nombre_Producto],TablaDatosEmpresa[[#This Row],[Nombre_Producto]],TablaDatosEmpresa[Costo_Unitario])</f>
        <v>10.520482758620702</v>
      </c>
      <c r="M1779" s="3">
        <f>IF(TablaDatosEmpresa[[#This Row],[Tipo_Movimiento]] = "Venta", -TablaDatosEmpresa[[#This Row],[Cantidad]] * TablaDatosEmpresa[[#This Row],[CosteAdquisicionPromedio]], 0)</f>
        <v>0</v>
      </c>
      <c r="N1779" s="3">
        <f>TablaDatosEmpresa[[#This Row],[Ingresos]]-TablaDatosEmpresa[[#This Row],[Coste_Vemta]]</f>
        <v>0</v>
      </c>
    </row>
    <row r="1780" spans="1:14" x14ac:dyDescent="0.3">
      <c r="A1780">
        <v>1781</v>
      </c>
      <c r="B1780" s="1">
        <v>44823</v>
      </c>
      <c r="C1780" t="s">
        <v>10</v>
      </c>
      <c r="D1780" t="s">
        <v>14</v>
      </c>
      <c r="E1780" t="s">
        <v>41</v>
      </c>
      <c r="F1780">
        <v>-47</v>
      </c>
      <c r="G1780" s="3">
        <v>0</v>
      </c>
      <c r="H1780" s="3">
        <v>160.71</v>
      </c>
      <c r="I1780" t="s">
        <v>10</v>
      </c>
      <c r="J1780" t="s">
        <v>15</v>
      </c>
      <c r="K1780" s="3">
        <f>IF(TablaDatosEmpresa[[#This Row],[Tipo_Movimiento]] = "Venta", -TablaDatosEmpresa[[#This Row],[Cantidad]] * TablaDatosEmpresa[[#This Row],[Precio_Venta_Unitario]], 0)</f>
        <v>7553.3700000000008</v>
      </c>
      <c r="L1780" s="3">
        <f>AVERAGEIF(TablaDatosEmpresa[Nombre_Producto],TablaDatosEmpresa[[#This Row],[Nombre_Producto]],TablaDatosEmpresa[Costo_Unitario])</f>
        <v>38.917210440456756</v>
      </c>
      <c r="M1780" s="3">
        <f>IF(TablaDatosEmpresa[[#This Row],[Tipo_Movimiento]] = "Venta", -TablaDatosEmpresa[[#This Row],[Cantidad]] * TablaDatosEmpresa[[#This Row],[CosteAdquisicionPromedio]], 0)</f>
        <v>1829.1088907014675</v>
      </c>
      <c r="N1780" s="3">
        <f>TablaDatosEmpresa[[#This Row],[Ingresos]]-TablaDatosEmpresa[[#This Row],[Coste_Vemta]]</f>
        <v>5724.2611092985335</v>
      </c>
    </row>
    <row r="1781" spans="1:14" x14ac:dyDescent="0.3">
      <c r="A1781">
        <v>1782</v>
      </c>
      <c r="B1781" s="1">
        <v>44823</v>
      </c>
      <c r="C1781" t="s">
        <v>24</v>
      </c>
      <c r="D1781" t="s">
        <v>34</v>
      </c>
      <c r="E1781" t="s">
        <v>45</v>
      </c>
      <c r="F1781">
        <v>274</v>
      </c>
      <c r="G1781" s="3">
        <v>177.94</v>
      </c>
      <c r="H1781" s="3">
        <v>0</v>
      </c>
      <c r="I1781" t="s">
        <v>24</v>
      </c>
      <c r="J1781" t="s">
        <v>28</v>
      </c>
      <c r="K1781" s="3">
        <f>IF(TablaDatosEmpresa[[#This Row],[Tipo_Movimiento]] = "Venta", -TablaDatosEmpresa[[#This Row],[Cantidad]] * TablaDatosEmpresa[[#This Row],[Precio_Venta_Unitario]], 0)</f>
        <v>0</v>
      </c>
      <c r="L1781" s="3">
        <f>AVERAGEIF(TablaDatosEmpresa[Nombre_Producto],TablaDatosEmpresa[[#This Row],[Nombre_Producto]],TablaDatosEmpresa[Costo_Unitario])</f>
        <v>81.910562499999997</v>
      </c>
      <c r="M1781" s="3">
        <f>IF(TablaDatosEmpresa[[#This Row],[Tipo_Movimiento]] = "Venta", -TablaDatosEmpresa[[#This Row],[Cantidad]] * TablaDatosEmpresa[[#This Row],[CosteAdquisicionPromedio]], 0)</f>
        <v>0</v>
      </c>
      <c r="N1781" s="3">
        <f>TablaDatosEmpresa[[#This Row],[Ingresos]]-TablaDatosEmpresa[[#This Row],[Coste_Vemta]]</f>
        <v>0</v>
      </c>
    </row>
    <row r="1782" spans="1:14" x14ac:dyDescent="0.3">
      <c r="A1782">
        <v>1783</v>
      </c>
      <c r="B1782" s="1">
        <v>44823</v>
      </c>
      <c r="C1782" t="s">
        <v>24</v>
      </c>
      <c r="D1782" t="s">
        <v>21</v>
      </c>
      <c r="E1782" t="s">
        <v>22</v>
      </c>
      <c r="F1782">
        <v>266</v>
      </c>
      <c r="G1782" s="3">
        <v>24.86</v>
      </c>
      <c r="H1782" s="3">
        <v>0</v>
      </c>
      <c r="I1782" t="s">
        <v>24</v>
      </c>
      <c r="J1782" t="s">
        <v>36</v>
      </c>
      <c r="K1782" s="3">
        <f>IF(TablaDatosEmpresa[[#This Row],[Tipo_Movimiento]] = "Venta", -TablaDatosEmpresa[[#This Row],[Cantidad]] * TablaDatosEmpresa[[#This Row],[Precio_Venta_Unitario]], 0)</f>
        <v>0</v>
      </c>
      <c r="L1782" s="3">
        <f>AVERAGEIF(TablaDatosEmpresa[Nombre_Producto],TablaDatosEmpresa[[#This Row],[Nombre_Producto]],TablaDatosEmpresa[Costo_Unitario])</f>
        <v>10.520482758620702</v>
      </c>
      <c r="M1782" s="3">
        <f>IF(TablaDatosEmpresa[[#This Row],[Tipo_Movimiento]] = "Venta", -TablaDatosEmpresa[[#This Row],[Cantidad]] * TablaDatosEmpresa[[#This Row],[CosteAdquisicionPromedio]], 0)</f>
        <v>0</v>
      </c>
      <c r="N1782" s="3">
        <f>TablaDatosEmpresa[[#This Row],[Ingresos]]-TablaDatosEmpresa[[#This Row],[Coste_Vemta]]</f>
        <v>0</v>
      </c>
    </row>
    <row r="1783" spans="1:14" x14ac:dyDescent="0.3">
      <c r="A1783">
        <v>1784</v>
      </c>
      <c r="B1783" s="1">
        <v>44823</v>
      </c>
      <c r="C1783" t="s">
        <v>10</v>
      </c>
      <c r="D1783" t="s">
        <v>19</v>
      </c>
      <c r="E1783" t="s">
        <v>20</v>
      </c>
      <c r="F1783">
        <v>-47</v>
      </c>
      <c r="G1783" s="3">
        <v>0</v>
      </c>
      <c r="H1783" s="3">
        <v>299.33999999999997</v>
      </c>
      <c r="I1783" t="s">
        <v>10</v>
      </c>
      <c r="J1783" t="s">
        <v>13</v>
      </c>
      <c r="K1783" s="3">
        <f>IF(TablaDatosEmpresa[[#This Row],[Tipo_Movimiento]] = "Venta", -TablaDatosEmpresa[[#This Row],[Cantidad]] * TablaDatosEmpresa[[#This Row],[Precio_Venta_Unitario]], 0)</f>
        <v>14068.98</v>
      </c>
      <c r="L1783" s="3">
        <f>AVERAGEIF(TablaDatosEmpresa[Nombre_Producto],TablaDatosEmpresa[[#This Row],[Nombre_Producto]],TablaDatosEmpresa[Costo_Unitario])</f>
        <v>66.956770642201846</v>
      </c>
      <c r="M1783" s="3">
        <f>IF(TablaDatosEmpresa[[#This Row],[Tipo_Movimiento]] = "Venta", -TablaDatosEmpresa[[#This Row],[Cantidad]] * TablaDatosEmpresa[[#This Row],[CosteAdquisicionPromedio]], 0)</f>
        <v>3146.9682201834867</v>
      </c>
      <c r="N1783" s="3">
        <f>TablaDatosEmpresa[[#This Row],[Ingresos]]-TablaDatosEmpresa[[#This Row],[Coste_Vemta]]</f>
        <v>10922.011779816512</v>
      </c>
    </row>
    <row r="1784" spans="1:14" x14ac:dyDescent="0.3">
      <c r="A1784">
        <v>1785</v>
      </c>
      <c r="B1784" s="1">
        <v>44823</v>
      </c>
      <c r="C1784" t="s">
        <v>10</v>
      </c>
      <c r="D1784" t="s">
        <v>27</v>
      </c>
      <c r="E1784" t="s">
        <v>44</v>
      </c>
      <c r="F1784">
        <v>-39</v>
      </c>
      <c r="G1784" s="3">
        <v>0</v>
      </c>
      <c r="H1784" s="3">
        <v>498.4</v>
      </c>
      <c r="I1784" t="s">
        <v>10</v>
      </c>
      <c r="J1784" t="s">
        <v>31</v>
      </c>
      <c r="K1784" s="3">
        <f>IF(TablaDatosEmpresa[[#This Row],[Tipo_Movimiento]] = "Venta", -TablaDatosEmpresa[[#This Row],[Cantidad]] * TablaDatosEmpresa[[#This Row],[Precio_Venta_Unitario]], 0)</f>
        <v>19437.599999999999</v>
      </c>
      <c r="L1784" s="3">
        <f>AVERAGEIF(TablaDatosEmpresa[Nombre_Producto],TablaDatosEmpresa[[#This Row],[Nombre_Producto]],TablaDatosEmpresa[Costo_Unitario])</f>
        <v>111.99406451612904</v>
      </c>
      <c r="M1784" s="3">
        <f>IF(TablaDatosEmpresa[[#This Row],[Tipo_Movimiento]] = "Venta", -TablaDatosEmpresa[[#This Row],[Cantidad]] * TablaDatosEmpresa[[#This Row],[CosteAdquisicionPromedio]], 0)</f>
        <v>4367.7685161290328</v>
      </c>
      <c r="N1784" s="3">
        <f>TablaDatosEmpresa[[#This Row],[Ingresos]]-TablaDatosEmpresa[[#This Row],[Coste_Vemta]]</f>
        <v>15069.831483870967</v>
      </c>
    </row>
    <row r="1785" spans="1:14" x14ac:dyDescent="0.3">
      <c r="A1785">
        <v>1786</v>
      </c>
      <c r="B1785" s="1">
        <v>44824</v>
      </c>
      <c r="C1785" t="s">
        <v>10</v>
      </c>
      <c r="D1785" t="s">
        <v>21</v>
      </c>
      <c r="E1785" t="s">
        <v>22</v>
      </c>
      <c r="F1785">
        <v>-31</v>
      </c>
      <c r="G1785" s="3">
        <v>0</v>
      </c>
      <c r="H1785" s="3">
        <v>59.78</v>
      </c>
      <c r="I1785" t="s">
        <v>10</v>
      </c>
      <c r="J1785" t="s">
        <v>13</v>
      </c>
      <c r="K1785" s="3">
        <f>IF(TablaDatosEmpresa[[#This Row],[Tipo_Movimiento]] = "Venta", -TablaDatosEmpresa[[#This Row],[Cantidad]] * TablaDatosEmpresa[[#This Row],[Precio_Venta_Unitario]], 0)</f>
        <v>1853.18</v>
      </c>
      <c r="L1785" s="3">
        <f>AVERAGEIF(TablaDatosEmpresa[Nombre_Producto],TablaDatosEmpresa[[#This Row],[Nombre_Producto]],TablaDatosEmpresa[Costo_Unitario])</f>
        <v>10.520482758620702</v>
      </c>
      <c r="M1785" s="3">
        <f>IF(TablaDatosEmpresa[[#This Row],[Tipo_Movimiento]] = "Venta", -TablaDatosEmpresa[[#This Row],[Cantidad]] * TablaDatosEmpresa[[#This Row],[CosteAdquisicionPromedio]], 0)</f>
        <v>326.13496551724177</v>
      </c>
      <c r="N1785" s="3">
        <f>TablaDatosEmpresa[[#This Row],[Ingresos]]-TablaDatosEmpresa[[#This Row],[Coste_Vemta]]</f>
        <v>1527.0450344827582</v>
      </c>
    </row>
    <row r="1786" spans="1:14" x14ac:dyDescent="0.3">
      <c r="A1786">
        <v>1787</v>
      </c>
      <c r="B1786" s="1">
        <v>44824</v>
      </c>
      <c r="C1786" t="s">
        <v>10</v>
      </c>
      <c r="D1786" t="s">
        <v>19</v>
      </c>
      <c r="E1786" t="s">
        <v>20</v>
      </c>
      <c r="F1786">
        <v>-22</v>
      </c>
      <c r="G1786" s="3">
        <v>0</v>
      </c>
      <c r="H1786" s="3">
        <v>299.10000000000002</v>
      </c>
      <c r="I1786" t="s">
        <v>10</v>
      </c>
      <c r="J1786" t="s">
        <v>15</v>
      </c>
      <c r="K1786" s="3">
        <f>IF(TablaDatosEmpresa[[#This Row],[Tipo_Movimiento]] = "Venta", -TablaDatosEmpresa[[#This Row],[Cantidad]] * TablaDatosEmpresa[[#This Row],[Precio_Venta_Unitario]], 0)</f>
        <v>6580.2000000000007</v>
      </c>
      <c r="L1786" s="3">
        <f>AVERAGEIF(TablaDatosEmpresa[Nombre_Producto],TablaDatosEmpresa[[#This Row],[Nombre_Producto]],TablaDatosEmpresa[Costo_Unitario])</f>
        <v>66.956770642201846</v>
      </c>
      <c r="M1786" s="3">
        <f>IF(TablaDatosEmpresa[[#This Row],[Tipo_Movimiento]] = "Venta", -TablaDatosEmpresa[[#This Row],[Cantidad]] * TablaDatosEmpresa[[#This Row],[CosteAdquisicionPromedio]], 0)</f>
        <v>1473.0489541284405</v>
      </c>
      <c r="N1786" s="3">
        <f>TablaDatosEmpresa[[#This Row],[Ingresos]]-TablaDatosEmpresa[[#This Row],[Coste_Vemta]]</f>
        <v>5107.1510458715602</v>
      </c>
    </row>
    <row r="1787" spans="1:14" x14ac:dyDescent="0.3">
      <c r="A1787">
        <v>1788</v>
      </c>
      <c r="B1787" s="1">
        <v>44824</v>
      </c>
      <c r="C1787" t="s">
        <v>10</v>
      </c>
      <c r="D1787" t="s">
        <v>19</v>
      </c>
      <c r="E1787" t="s">
        <v>20</v>
      </c>
      <c r="F1787">
        <v>-6</v>
      </c>
      <c r="G1787" s="3">
        <v>0</v>
      </c>
      <c r="H1787" s="3">
        <v>300.24</v>
      </c>
      <c r="I1787" t="s">
        <v>10</v>
      </c>
      <c r="J1787" t="s">
        <v>15</v>
      </c>
      <c r="K1787" s="3">
        <f>IF(TablaDatosEmpresa[[#This Row],[Tipo_Movimiento]] = "Venta", -TablaDatosEmpresa[[#This Row],[Cantidad]] * TablaDatosEmpresa[[#This Row],[Precio_Venta_Unitario]], 0)</f>
        <v>1801.44</v>
      </c>
      <c r="L1787" s="3">
        <f>AVERAGEIF(TablaDatosEmpresa[Nombre_Producto],TablaDatosEmpresa[[#This Row],[Nombre_Producto]],TablaDatosEmpresa[Costo_Unitario])</f>
        <v>66.956770642201846</v>
      </c>
      <c r="M1787" s="3">
        <f>IF(TablaDatosEmpresa[[#This Row],[Tipo_Movimiento]] = "Venta", -TablaDatosEmpresa[[#This Row],[Cantidad]] * TablaDatosEmpresa[[#This Row],[CosteAdquisicionPromedio]], 0)</f>
        <v>401.7406238532111</v>
      </c>
      <c r="N1787" s="3">
        <f>TablaDatosEmpresa[[#This Row],[Ingresos]]-TablaDatosEmpresa[[#This Row],[Coste_Vemta]]</f>
        <v>1399.6993761467888</v>
      </c>
    </row>
    <row r="1788" spans="1:14" x14ac:dyDescent="0.3">
      <c r="A1788">
        <v>1789</v>
      </c>
      <c r="B1788" s="1">
        <v>44824</v>
      </c>
      <c r="C1788" t="s">
        <v>16</v>
      </c>
      <c r="D1788" t="s">
        <v>19</v>
      </c>
      <c r="E1788" t="s">
        <v>20</v>
      </c>
      <c r="F1788">
        <v>96</v>
      </c>
      <c r="G1788" s="3">
        <v>149.16999999999999</v>
      </c>
      <c r="H1788" s="3">
        <v>0</v>
      </c>
      <c r="I1788" t="s">
        <v>46</v>
      </c>
      <c r="J1788" t="s">
        <v>18</v>
      </c>
      <c r="K1788" s="3">
        <f>IF(TablaDatosEmpresa[[#This Row],[Tipo_Movimiento]] = "Venta", -TablaDatosEmpresa[[#This Row],[Cantidad]] * TablaDatosEmpresa[[#This Row],[Precio_Venta_Unitario]], 0)</f>
        <v>0</v>
      </c>
      <c r="L1788" s="3">
        <f>AVERAGEIF(TablaDatosEmpresa[Nombre_Producto],TablaDatosEmpresa[[#This Row],[Nombre_Producto]],TablaDatosEmpresa[Costo_Unitario])</f>
        <v>66.956770642201846</v>
      </c>
      <c r="M1788" s="3">
        <f>IF(TablaDatosEmpresa[[#This Row],[Tipo_Movimiento]] = "Venta", -TablaDatosEmpresa[[#This Row],[Cantidad]] * TablaDatosEmpresa[[#This Row],[CosteAdquisicionPromedio]], 0)</f>
        <v>0</v>
      </c>
      <c r="N1788" s="3">
        <f>TablaDatosEmpresa[[#This Row],[Ingresos]]-TablaDatosEmpresa[[#This Row],[Coste_Vemta]]</f>
        <v>0</v>
      </c>
    </row>
    <row r="1789" spans="1:14" x14ac:dyDescent="0.3">
      <c r="A1789">
        <v>1790</v>
      </c>
      <c r="B1789" s="1">
        <v>44824</v>
      </c>
      <c r="C1789" t="s">
        <v>16</v>
      </c>
      <c r="D1789" t="s">
        <v>17</v>
      </c>
      <c r="E1789" t="s">
        <v>42</v>
      </c>
      <c r="F1789">
        <v>89</v>
      </c>
      <c r="G1789" s="3">
        <v>443.42</v>
      </c>
      <c r="H1789" s="3">
        <v>0</v>
      </c>
      <c r="I1789" t="s">
        <v>46</v>
      </c>
      <c r="J1789" t="s">
        <v>18</v>
      </c>
      <c r="K1789" s="3">
        <f>IF(TablaDatosEmpresa[[#This Row],[Tipo_Movimiento]] = "Venta", -TablaDatosEmpresa[[#This Row],[Cantidad]] * TablaDatosEmpresa[[#This Row],[Precio_Venta_Unitario]], 0)</f>
        <v>0</v>
      </c>
      <c r="L1789" s="3">
        <f>AVERAGEIF(TablaDatosEmpresa[Nombre_Producto],TablaDatosEmpresa[[#This Row],[Nombre_Producto]],TablaDatosEmpresa[Costo_Unitario])</f>
        <v>206.67616747181975</v>
      </c>
      <c r="M1789" s="3">
        <f>IF(TablaDatosEmpresa[[#This Row],[Tipo_Movimiento]] = "Venta", -TablaDatosEmpresa[[#This Row],[Cantidad]] * TablaDatosEmpresa[[#This Row],[CosteAdquisicionPromedio]], 0)</f>
        <v>0</v>
      </c>
      <c r="N1789" s="3">
        <f>TablaDatosEmpresa[[#This Row],[Ingresos]]-TablaDatosEmpresa[[#This Row],[Coste_Vemta]]</f>
        <v>0</v>
      </c>
    </row>
    <row r="1790" spans="1:14" x14ac:dyDescent="0.3">
      <c r="A1790">
        <v>1791</v>
      </c>
      <c r="B1790" s="1">
        <v>44824</v>
      </c>
      <c r="C1790" t="s">
        <v>10</v>
      </c>
      <c r="D1790" t="s">
        <v>21</v>
      </c>
      <c r="E1790" t="s">
        <v>22</v>
      </c>
      <c r="F1790">
        <v>-24</v>
      </c>
      <c r="G1790" s="3">
        <v>0</v>
      </c>
      <c r="H1790" s="3">
        <v>60.42</v>
      </c>
      <c r="I1790" t="s">
        <v>10</v>
      </c>
      <c r="J1790" t="s">
        <v>15</v>
      </c>
      <c r="K1790" s="3">
        <f>IF(TablaDatosEmpresa[[#This Row],[Tipo_Movimiento]] = "Venta", -TablaDatosEmpresa[[#This Row],[Cantidad]] * TablaDatosEmpresa[[#This Row],[Precio_Venta_Unitario]], 0)</f>
        <v>1450.08</v>
      </c>
      <c r="L1790" s="3">
        <f>AVERAGEIF(TablaDatosEmpresa[Nombre_Producto],TablaDatosEmpresa[[#This Row],[Nombre_Producto]],TablaDatosEmpresa[Costo_Unitario])</f>
        <v>10.520482758620702</v>
      </c>
      <c r="M1790" s="3">
        <f>IF(TablaDatosEmpresa[[#This Row],[Tipo_Movimiento]] = "Venta", -TablaDatosEmpresa[[#This Row],[Cantidad]] * TablaDatosEmpresa[[#This Row],[CosteAdquisicionPromedio]], 0)</f>
        <v>252.49158620689684</v>
      </c>
      <c r="N1790" s="3">
        <f>TablaDatosEmpresa[[#This Row],[Ingresos]]-TablaDatosEmpresa[[#This Row],[Coste_Vemta]]</f>
        <v>1197.588413793103</v>
      </c>
    </row>
    <row r="1791" spans="1:14" x14ac:dyDescent="0.3">
      <c r="A1791">
        <v>1792</v>
      </c>
      <c r="B1791" s="1">
        <v>44825</v>
      </c>
      <c r="C1791" t="s">
        <v>24</v>
      </c>
      <c r="D1791" t="s">
        <v>25</v>
      </c>
      <c r="E1791" t="s">
        <v>43</v>
      </c>
      <c r="F1791">
        <v>117</v>
      </c>
      <c r="G1791" s="3">
        <v>44.33</v>
      </c>
      <c r="H1791" s="3">
        <v>0</v>
      </c>
      <c r="I1791" t="s">
        <v>24</v>
      </c>
      <c r="J1791" t="s">
        <v>26</v>
      </c>
      <c r="K1791" s="3">
        <f>IF(TablaDatosEmpresa[[#This Row],[Tipo_Movimiento]] = "Venta", -TablaDatosEmpresa[[#This Row],[Cantidad]] * TablaDatosEmpresa[[#This Row],[Precio_Venta_Unitario]], 0)</f>
        <v>0</v>
      </c>
      <c r="L1791" s="3">
        <f>AVERAGEIF(TablaDatosEmpresa[Nombre_Producto],TablaDatosEmpresa[[#This Row],[Nombre_Producto]],TablaDatosEmpresa[Costo_Unitario])</f>
        <v>18.458651685393257</v>
      </c>
      <c r="M1791" s="3">
        <f>IF(TablaDatosEmpresa[[#This Row],[Tipo_Movimiento]] = "Venta", -TablaDatosEmpresa[[#This Row],[Cantidad]] * TablaDatosEmpresa[[#This Row],[CosteAdquisicionPromedio]], 0)</f>
        <v>0</v>
      </c>
      <c r="N1791" s="3">
        <f>TablaDatosEmpresa[[#This Row],[Ingresos]]-TablaDatosEmpresa[[#This Row],[Coste_Vemta]]</f>
        <v>0</v>
      </c>
    </row>
    <row r="1792" spans="1:14" x14ac:dyDescent="0.3">
      <c r="A1792">
        <v>1793</v>
      </c>
      <c r="B1792" s="1">
        <v>44825</v>
      </c>
      <c r="C1792" t="s">
        <v>24</v>
      </c>
      <c r="D1792" t="s">
        <v>14</v>
      </c>
      <c r="E1792" t="s">
        <v>41</v>
      </c>
      <c r="F1792">
        <v>214</v>
      </c>
      <c r="G1792" s="3">
        <v>84.91</v>
      </c>
      <c r="H1792" s="3">
        <v>0</v>
      </c>
      <c r="I1792" t="s">
        <v>24</v>
      </c>
      <c r="J1792" t="s">
        <v>36</v>
      </c>
      <c r="K1792" s="3">
        <f>IF(TablaDatosEmpresa[[#This Row],[Tipo_Movimiento]] = "Venta", -TablaDatosEmpresa[[#This Row],[Cantidad]] * TablaDatosEmpresa[[#This Row],[Precio_Venta_Unitario]], 0)</f>
        <v>0</v>
      </c>
      <c r="L1792" s="3">
        <f>AVERAGEIF(TablaDatosEmpresa[Nombre_Producto],TablaDatosEmpresa[[#This Row],[Nombre_Producto]],TablaDatosEmpresa[Costo_Unitario])</f>
        <v>38.917210440456756</v>
      </c>
      <c r="M1792" s="3">
        <f>IF(TablaDatosEmpresa[[#This Row],[Tipo_Movimiento]] = "Venta", -TablaDatosEmpresa[[#This Row],[Cantidad]] * TablaDatosEmpresa[[#This Row],[CosteAdquisicionPromedio]], 0)</f>
        <v>0</v>
      </c>
      <c r="N1792" s="3">
        <f>TablaDatosEmpresa[[#This Row],[Ingresos]]-TablaDatosEmpresa[[#This Row],[Coste_Vemta]]</f>
        <v>0</v>
      </c>
    </row>
    <row r="1793" spans="1:14" x14ac:dyDescent="0.3">
      <c r="A1793">
        <v>1794</v>
      </c>
      <c r="B1793" s="1">
        <v>44825</v>
      </c>
      <c r="C1793" t="s">
        <v>10</v>
      </c>
      <c r="D1793" t="s">
        <v>14</v>
      </c>
      <c r="E1793" t="s">
        <v>41</v>
      </c>
      <c r="F1793">
        <v>-17</v>
      </c>
      <c r="G1793" s="3">
        <v>0</v>
      </c>
      <c r="H1793" s="3">
        <v>160.37</v>
      </c>
      <c r="I1793" t="s">
        <v>10</v>
      </c>
      <c r="J1793" t="s">
        <v>13</v>
      </c>
      <c r="K1793" s="3">
        <f>IF(TablaDatosEmpresa[[#This Row],[Tipo_Movimiento]] = "Venta", -TablaDatosEmpresa[[#This Row],[Cantidad]] * TablaDatosEmpresa[[#This Row],[Precio_Venta_Unitario]], 0)</f>
        <v>2726.29</v>
      </c>
      <c r="L1793" s="3">
        <f>AVERAGEIF(TablaDatosEmpresa[Nombre_Producto],TablaDatosEmpresa[[#This Row],[Nombre_Producto]],TablaDatosEmpresa[Costo_Unitario])</f>
        <v>38.917210440456756</v>
      </c>
      <c r="M1793" s="3">
        <f>IF(TablaDatosEmpresa[[#This Row],[Tipo_Movimiento]] = "Venta", -TablaDatosEmpresa[[#This Row],[Cantidad]] * TablaDatosEmpresa[[#This Row],[CosteAdquisicionPromedio]], 0)</f>
        <v>661.59257748776486</v>
      </c>
      <c r="N1793" s="3">
        <f>TablaDatosEmpresa[[#This Row],[Ingresos]]-TablaDatosEmpresa[[#This Row],[Coste_Vemta]]</f>
        <v>2064.6974225122349</v>
      </c>
    </row>
    <row r="1794" spans="1:14" x14ac:dyDescent="0.3">
      <c r="A1794">
        <v>1795</v>
      </c>
      <c r="B1794" s="1">
        <v>44825</v>
      </c>
      <c r="C1794" t="s">
        <v>24</v>
      </c>
      <c r="D1794" t="s">
        <v>25</v>
      </c>
      <c r="E1794" t="s">
        <v>43</v>
      </c>
      <c r="F1794">
        <v>108</v>
      </c>
      <c r="G1794" s="3">
        <v>44.96</v>
      </c>
      <c r="H1794" s="3">
        <v>0</v>
      </c>
      <c r="I1794" t="s">
        <v>24</v>
      </c>
      <c r="J1794" t="s">
        <v>37</v>
      </c>
      <c r="K1794" s="3">
        <f>IF(TablaDatosEmpresa[[#This Row],[Tipo_Movimiento]] = "Venta", -TablaDatosEmpresa[[#This Row],[Cantidad]] * TablaDatosEmpresa[[#This Row],[Precio_Venta_Unitario]], 0)</f>
        <v>0</v>
      </c>
      <c r="L1794" s="3">
        <f>AVERAGEIF(TablaDatosEmpresa[Nombre_Producto],TablaDatosEmpresa[[#This Row],[Nombre_Producto]],TablaDatosEmpresa[Costo_Unitario])</f>
        <v>18.458651685393257</v>
      </c>
      <c r="M1794" s="3">
        <f>IF(TablaDatosEmpresa[[#This Row],[Tipo_Movimiento]] = "Venta", -TablaDatosEmpresa[[#This Row],[Cantidad]] * TablaDatosEmpresa[[#This Row],[CosteAdquisicionPromedio]], 0)</f>
        <v>0</v>
      </c>
      <c r="N1794" s="3">
        <f>TablaDatosEmpresa[[#This Row],[Ingresos]]-TablaDatosEmpresa[[#This Row],[Coste_Vemta]]</f>
        <v>0</v>
      </c>
    </row>
    <row r="1795" spans="1:14" x14ac:dyDescent="0.3">
      <c r="A1795">
        <v>1796</v>
      </c>
      <c r="B1795" s="1">
        <v>44825</v>
      </c>
      <c r="C1795" t="s">
        <v>24</v>
      </c>
      <c r="D1795" t="s">
        <v>29</v>
      </c>
      <c r="E1795" t="s">
        <v>30</v>
      </c>
      <c r="F1795">
        <v>76</v>
      </c>
      <c r="G1795" s="3">
        <v>35.29</v>
      </c>
      <c r="H1795" s="3">
        <v>0</v>
      </c>
      <c r="I1795" t="s">
        <v>24</v>
      </c>
      <c r="J1795" t="s">
        <v>28</v>
      </c>
      <c r="K1795" s="3">
        <f>IF(TablaDatosEmpresa[[#This Row],[Tipo_Movimiento]] = "Venta", -TablaDatosEmpresa[[#This Row],[Cantidad]] * TablaDatosEmpresa[[#This Row],[Precio_Venta_Unitario]], 0)</f>
        <v>0</v>
      </c>
      <c r="L1795" s="3">
        <f>AVERAGEIF(TablaDatosEmpresa[Nombre_Producto],TablaDatosEmpresa[[#This Row],[Nombre_Producto]],TablaDatosEmpresa[Costo_Unitario])</f>
        <v>15.49574137931034</v>
      </c>
      <c r="M1795" s="3">
        <f>IF(TablaDatosEmpresa[[#This Row],[Tipo_Movimiento]] = "Venta", -TablaDatosEmpresa[[#This Row],[Cantidad]] * TablaDatosEmpresa[[#This Row],[CosteAdquisicionPromedio]], 0)</f>
        <v>0</v>
      </c>
      <c r="N1795" s="3">
        <f>TablaDatosEmpresa[[#This Row],[Ingresos]]-TablaDatosEmpresa[[#This Row],[Coste_Vemta]]</f>
        <v>0</v>
      </c>
    </row>
    <row r="1796" spans="1:14" x14ac:dyDescent="0.3">
      <c r="A1796">
        <v>1797</v>
      </c>
      <c r="B1796" s="1">
        <v>44825</v>
      </c>
      <c r="C1796" t="s">
        <v>10</v>
      </c>
      <c r="D1796" t="s">
        <v>19</v>
      </c>
      <c r="E1796" t="s">
        <v>20</v>
      </c>
      <c r="F1796">
        <v>-16</v>
      </c>
      <c r="G1796" s="3">
        <v>0</v>
      </c>
      <c r="H1796" s="3">
        <v>298.70999999999998</v>
      </c>
      <c r="I1796" t="s">
        <v>10</v>
      </c>
      <c r="J1796" t="s">
        <v>15</v>
      </c>
      <c r="K1796" s="3">
        <f>IF(TablaDatosEmpresa[[#This Row],[Tipo_Movimiento]] = "Venta", -TablaDatosEmpresa[[#This Row],[Cantidad]] * TablaDatosEmpresa[[#This Row],[Precio_Venta_Unitario]], 0)</f>
        <v>4779.3599999999997</v>
      </c>
      <c r="L1796" s="3">
        <f>AVERAGEIF(TablaDatosEmpresa[Nombre_Producto],TablaDatosEmpresa[[#This Row],[Nombre_Producto]],TablaDatosEmpresa[Costo_Unitario])</f>
        <v>66.956770642201846</v>
      </c>
      <c r="M1796" s="3">
        <f>IF(TablaDatosEmpresa[[#This Row],[Tipo_Movimiento]] = "Venta", -TablaDatosEmpresa[[#This Row],[Cantidad]] * TablaDatosEmpresa[[#This Row],[CosteAdquisicionPromedio]], 0)</f>
        <v>1071.3083302752295</v>
      </c>
      <c r="N1796" s="3">
        <f>TablaDatosEmpresa[[#This Row],[Ingresos]]-TablaDatosEmpresa[[#This Row],[Coste_Vemta]]</f>
        <v>3708.0516697247704</v>
      </c>
    </row>
    <row r="1797" spans="1:14" x14ac:dyDescent="0.3">
      <c r="A1797">
        <v>1798</v>
      </c>
      <c r="B1797" s="1">
        <v>44825</v>
      </c>
      <c r="C1797" t="s">
        <v>24</v>
      </c>
      <c r="D1797" t="s">
        <v>32</v>
      </c>
      <c r="E1797" t="s">
        <v>33</v>
      </c>
      <c r="F1797">
        <v>55</v>
      </c>
      <c r="G1797" s="3">
        <v>122.07</v>
      </c>
      <c r="H1797" s="3">
        <v>0</v>
      </c>
      <c r="I1797" t="s">
        <v>24</v>
      </c>
      <c r="J1797" t="s">
        <v>36</v>
      </c>
      <c r="K1797" s="3">
        <f>IF(TablaDatosEmpresa[[#This Row],[Tipo_Movimiento]] = "Venta", -TablaDatosEmpresa[[#This Row],[Cantidad]] * TablaDatosEmpresa[[#This Row],[Precio_Venta_Unitario]], 0)</f>
        <v>0</v>
      </c>
      <c r="L1797" s="3">
        <f>AVERAGEIF(TablaDatosEmpresa[Nombre_Producto],TablaDatosEmpresa[[#This Row],[Nombre_Producto]],TablaDatosEmpresa[Costo_Unitario])</f>
        <v>54.214840425531932</v>
      </c>
      <c r="M1797" s="3">
        <f>IF(TablaDatosEmpresa[[#This Row],[Tipo_Movimiento]] = "Venta", -TablaDatosEmpresa[[#This Row],[Cantidad]] * TablaDatosEmpresa[[#This Row],[CosteAdquisicionPromedio]], 0)</f>
        <v>0</v>
      </c>
      <c r="N1797" s="3">
        <f>TablaDatosEmpresa[[#This Row],[Ingresos]]-TablaDatosEmpresa[[#This Row],[Coste_Vemta]]</f>
        <v>0</v>
      </c>
    </row>
    <row r="1798" spans="1:14" x14ac:dyDescent="0.3">
      <c r="A1798">
        <v>1799</v>
      </c>
      <c r="B1798" s="1">
        <v>44826</v>
      </c>
      <c r="C1798" t="s">
        <v>10</v>
      </c>
      <c r="D1798" t="s">
        <v>27</v>
      </c>
      <c r="E1798" t="s">
        <v>44</v>
      </c>
      <c r="F1798">
        <v>-36</v>
      </c>
      <c r="G1798" s="3">
        <v>0</v>
      </c>
      <c r="H1798" s="3">
        <v>503.7</v>
      </c>
      <c r="I1798" t="s">
        <v>10</v>
      </c>
      <c r="J1798" t="s">
        <v>15</v>
      </c>
      <c r="K1798" s="3">
        <f>IF(TablaDatosEmpresa[[#This Row],[Tipo_Movimiento]] = "Venta", -TablaDatosEmpresa[[#This Row],[Cantidad]] * TablaDatosEmpresa[[#This Row],[Precio_Venta_Unitario]], 0)</f>
        <v>18133.2</v>
      </c>
      <c r="L1798" s="3">
        <f>AVERAGEIF(TablaDatosEmpresa[Nombre_Producto],TablaDatosEmpresa[[#This Row],[Nombre_Producto]],TablaDatosEmpresa[Costo_Unitario])</f>
        <v>111.99406451612904</v>
      </c>
      <c r="M1798" s="3">
        <f>IF(TablaDatosEmpresa[[#This Row],[Tipo_Movimiento]] = "Venta", -TablaDatosEmpresa[[#This Row],[Cantidad]] * TablaDatosEmpresa[[#This Row],[CosteAdquisicionPromedio]], 0)</f>
        <v>4031.7863225806454</v>
      </c>
      <c r="N1798" s="3">
        <f>TablaDatosEmpresa[[#This Row],[Ingresos]]-TablaDatosEmpresa[[#This Row],[Coste_Vemta]]</f>
        <v>14101.413677419356</v>
      </c>
    </row>
    <row r="1799" spans="1:14" x14ac:dyDescent="0.3">
      <c r="A1799">
        <v>1800</v>
      </c>
      <c r="B1799" s="1">
        <v>44826</v>
      </c>
      <c r="C1799" t="s">
        <v>10</v>
      </c>
      <c r="D1799" t="s">
        <v>21</v>
      </c>
      <c r="E1799" t="s">
        <v>22</v>
      </c>
      <c r="F1799">
        <v>-46</v>
      </c>
      <c r="G1799" s="3">
        <v>0</v>
      </c>
      <c r="H1799" s="3">
        <v>60.08</v>
      </c>
      <c r="I1799" t="s">
        <v>10</v>
      </c>
      <c r="J1799" t="s">
        <v>15</v>
      </c>
      <c r="K1799" s="3">
        <f>IF(TablaDatosEmpresa[[#This Row],[Tipo_Movimiento]] = "Venta", -TablaDatosEmpresa[[#This Row],[Cantidad]] * TablaDatosEmpresa[[#This Row],[Precio_Venta_Unitario]], 0)</f>
        <v>2763.68</v>
      </c>
      <c r="L1799" s="3">
        <f>AVERAGEIF(TablaDatosEmpresa[Nombre_Producto],TablaDatosEmpresa[[#This Row],[Nombre_Producto]],TablaDatosEmpresa[Costo_Unitario])</f>
        <v>10.520482758620702</v>
      </c>
      <c r="M1799" s="3">
        <f>IF(TablaDatosEmpresa[[#This Row],[Tipo_Movimiento]] = "Venta", -TablaDatosEmpresa[[#This Row],[Cantidad]] * TablaDatosEmpresa[[#This Row],[CosteAdquisicionPromedio]], 0)</f>
        <v>483.94220689655231</v>
      </c>
      <c r="N1799" s="3">
        <f>TablaDatosEmpresa[[#This Row],[Ingresos]]-TablaDatosEmpresa[[#This Row],[Coste_Vemta]]</f>
        <v>2279.7377931034475</v>
      </c>
    </row>
    <row r="1800" spans="1:14" x14ac:dyDescent="0.3">
      <c r="A1800">
        <v>1801</v>
      </c>
      <c r="B1800" s="1">
        <v>44826</v>
      </c>
      <c r="C1800" t="s">
        <v>24</v>
      </c>
      <c r="D1800" t="s">
        <v>34</v>
      </c>
      <c r="E1800" t="s">
        <v>45</v>
      </c>
      <c r="F1800">
        <v>240</v>
      </c>
      <c r="G1800" s="3">
        <v>183.63</v>
      </c>
      <c r="H1800" s="3">
        <v>0</v>
      </c>
      <c r="I1800" t="s">
        <v>24</v>
      </c>
      <c r="J1800" t="s">
        <v>26</v>
      </c>
      <c r="K1800" s="3">
        <f>IF(TablaDatosEmpresa[[#This Row],[Tipo_Movimiento]] = "Venta", -TablaDatosEmpresa[[#This Row],[Cantidad]] * TablaDatosEmpresa[[#This Row],[Precio_Venta_Unitario]], 0)</f>
        <v>0</v>
      </c>
      <c r="L1800" s="3">
        <f>AVERAGEIF(TablaDatosEmpresa[Nombre_Producto],TablaDatosEmpresa[[#This Row],[Nombre_Producto]],TablaDatosEmpresa[Costo_Unitario])</f>
        <v>81.910562499999997</v>
      </c>
      <c r="M1800" s="3">
        <f>IF(TablaDatosEmpresa[[#This Row],[Tipo_Movimiento]] = "Venta", -TablaDatosEmpresa[[#This Row],[Cantidad]] * TablaDatosEmpresa[[#This Row],[CosteAdquisicionPromedio]], 0)</f>
        <v>0</v>
      </c>
      <c r="N1800" s="3">
        <f>TablaDatosEmpresa[[#This Row],[Ingresos]]-TablaDatosEmpresa[[#This Row],[Coste_Vemta]]</f>
        <v>0</v>
      </c>
    </row>
    <row r="1801" spans="1:14" x14ac:dyDescent="0.3">
      <c r="A1801">
        <v>1802</v>
      </c>
      <c r="B1801" s="1">
        <v>44826</v>
      </c>
      <c r="C1801" t="s">
        <v>10</v>
      </c>
      <c r="D1801" t="s">
        <v>11</v>
      </c>
      <c r="E1801" t="s">
        <v>12</v>
      </c>
      <c r="F1801">
        <v>-41</v>
      </c>
      <c r="G1801" s="3">
        <v>0</v>
      </c>
      <c r="H1801" s="3">
        <v>130.24</v>
      </c>
      <c r="I1801" t="s">
        <v>10</v>
      </c>
      <c r="J1801" t="s">
        <v>13</v>
      </c>
      <c r="K1801" s="3">
        <f>IF(TablaDatosEmpresa[[#This Row],[Tipo_Movimiento]] = "Venta", -TablaDatosEmpresa[[#This Row],[Cantidad]] * TablaDatosEmpresa[[#This Row],[Precio_Venta_Unitario]], 0)</f>
        <v>5339.84</v>
      </c>
      <c r="L1801" s="3">
        <f>AVERAGEIF(TablaDatosEmpresa[Nombre_Producto],TablaDatosEmpresa[[#This Row],[Nombre_Producto]],TablaDatosEmpresa[Costo_Unitario])</f>
        <v>28.701865793780652</v>
      </c>
      <c r="M1801" s="3">
        <f>IF(TablaDatosEmpresa[[#This Row],[Tipo_Movimiento]] = "Venta", -TablaDatosEmpresa[[#This Row],[Cantidad]] * TablaDatosEmpresa[[#This Row],[CosteAdquisicionPromedio]], 0)</f>
        <v>1176.7764975450068</v>
      </c>
      <c r="N1801" s="3">
        <f>TablaDatosEmpresa[[#This Row],[Ingresos]]-TablaDatosEmpresa[[#This Row],[Coste_Vemta]]</f>
        <v>4163.0635024549938</v>
      </c>
    </row>
    <row r="1802" spans="1:14" x14ac:dyDescent="0.3">
      <c r="A1802">
        <v>1803</v>
      </c>
      <c r="B1802" s="1">
        <v>44826</v>
      </c>
      <c r="C1802" t="s">
        <v>16</v>
      </c>
      <c r="D1802" t="s">
        <v>17</v>
      </c>
      <c r="E1802" t="s">
        <v>42</v>
      </c>
      <c r="F1802">
        <v>86</v>
      </c>
      <c r="G1802" s="3">
        <v>446</v>
      </c>
      <c r="H1802" s="3">
        <v>0</v>
      </c>
      <c r="I1802" t="s">
        <v>46</v>
      </c>
      <c r="J1802" t="s">
        <v>18</v>
      </c>
      <c r="K1802" s="3">
        <f>IF(TablaDatosEmpresa[[#This Row],[Tipo_Movimiento]] = "Venta", -TablaDatosEmpresa[[#This Row],[Cantidad]] * TablaDatosEmpresa[[#This Row],[Precio_Venta_Unitario]], 0)</f>
        <v>0</v>
      </c>
      <c r="L1802" s="3">
        <f>AVERAGEIF(TablaDatosEmpresa[Nombre_Producto],TablaDatosEmpresa[[#This Row],[Nombre_Producto]],TablaDatosEmpresa[Costo_Unitario])</f>
        <v>206.67616747181975</v>
      </c>
      <c r="M1802" s="3">
        <f>IF(TablaDatosEmpresa[[#This Row],[Tipo_Movimiento]] = "Venta", -TablaDatosEmpresa[[#This Row],[Cantidad]] * TablaDatosEmpresa[[#This Row],[CosteAdquisicionPromedio]], 0)</f>
        <v>0</v>
      </c>
      <c r="N1802" s="3">
        <f>TablaDatosEmpresa[[#This Row],[Ingresos]]-TablaDatosEmpresa[[#This Row],[Coste_Vemta]]</f>
        <v>0</v>
      </c>
    </row>
    <row r="1803" spans="1:14" x14ac:dyDescent="0.3">
      <c r="A1803">
        <v>1804</v>
      </c>
      <c r="B1803" s="1">
        <v>44826</v>
      </c>
      <c r="C1803" t="s">
        <v>10</v>
      </c>
      <c r="D1803" t="s">
        <v>27</v>
      </c>
      <c r="E1803" t="s">
        <v>44</v>
      </c>
      <c r="F1803">
        <v>-29</v>
      </c>
      <c r="G1803" s="3">
        <v>0</v>
      </c>
      <c r="H1803" s="3">
        <v>502.53</v>
      </c>
      <c r="I1803" t="s">
        <v>10</v>
      </c>
      <c r="J1803" t="s">
        <v>13</v>
      </c>
      <c r="K1803" s="3">
        <f>IF(TablaDatosEmpresa[[#This Row],[Tipo_Movimiento]] = "Venta", -TablaDatosEmpresa[[#This Row],[Cantidad]] * TablaDatosEmpresa[[#This Row],[Precio_Venta_Unitario]], 0)</f>
        <v>14573.369999999999</v>
      </c>
      <c r="L1803" s="3">
        <f>AVERAGEIF(TablaDatosEmpresa[Nombre_Producto],TablaDatosEmpresa[[#This Row],[Nombre_Producto]],TablaDatosEmpresa[Costo_Unitario])</f>
        <v>111.99406451612904</v>
      </c>
      <c r="M1803" s="3">
        <f>IF(TablaDatosEmpresa[[#This Row],[Tipo_Movimiento]] = "Venta", -TablaDatosEmpresa[[#This Row],[Cantidad]] * TablaDatosEmpresa[[#This Row],[CosteAdquisicionPromedio]], 0)</f>
        <v>3247.8278709677425</v>
      </c>
      <c r="N1803" s="3">
        <f>TablaDatosEmpresa[[#This Row],[Ingresos]]-TablaDatosEmpresa[[#This Row],[Coste_Vemta]]</f>
        <v>11325.542129032256</v>
      </c>
    </row>
    <row r="1804" spans="1:14" x14ac:dyDescent="0.3">
      <c r="A1804">
        <v>1805</v>
      </c>
      <c r="B1804" s="1">
        <v>44826</v>
      </c>
      <c r="C1804" t="s">
        <v>16</v>
      </c>
      <c r="D1804" t="s">
        <v>17</v>
      </c>
      <c r="E1804" t="s">
        <v>42</v>
      </c>
      <c r="F1804">
        <v>74</v>
      </c>
      <c r="G1804" s="3">
        <v>458.62</v>
      </c>
      <c r="H1804" s="3">
        <v>0</v>
      </c>
      <c r="I1804" t="s">
        <v>46</v>
      </c>
      <c r="J1804" t="s">
        <v>18</v>
      </c>
      <c r="K1804" s="3">
        <f>IF(TablaDatosEmpresa[[#This Row],[Tipo_Movimiento]] = "Venta", -TablaDatosEmpresa[[#This Row],[Cantidad]] * TablaDatosEmpresa[[#This Row],[Precio_Venta_Unitario]], 0)</f>
        <v>0</v>
      </c>
      <c r="L1804" s="3">
        <f>AVERAGEIF(TablaDatosEmpresa[Nombre_Producto],TablaDatosEmpresa[[#This Row],[Nombre_Producto]],TablaDatosEmpresa[Costo_Unitario])</f>
        <v>206.67616747181975</v>
      </c>
      <c r="M1804" s="3">
        <f>IF(TablaDatosEmpresa[[#This Row],[Tipo_Movimiento]] = "Venta", -TablaDatosEmpresa[[#This Row],[Cantidad]] * TablaDatosEmpresa[[#This Row],[CosteAdquisicionPromedio]], 0)</f>
        <v>0</v>
      </c>
      <c r="N1804" s="3">
        <f>TablaDatosEmpresa[[#This Row],[Ingresos]]-TablaDatosEmpresa[[#This Row],[Coste_Vemta]]</f>
        <v>0</v>
      </c>
    </row>
    <row r="1805" spans="1:14" x14ac:dyDescent="0.3">
      <c r="A1805">
        <v>1806</v>
      </c>
      <c r="B1805" s="1">
        <v>44827</v>
      </c>
      <c r="C1805" t="s">
        <v>10</v>
      </c>
      <c r="D1805" t="s">
        <v>34</v>
      </c>
      <c r="E1805" t="s">
        <v>45</v>
      </c>
      <c r="F1805">
        <v>-21</v>
      </c>
      <c r="G1805" s="3">
        <v>0</v>
      </c>
      <c r="H1805" s="3">
        <v>346.05</v>
      </c>
      <c r="I1805" t="s">
        <v>10</v>
      </c>
      <c r="J1805" t="s">
        <v>35</v>
      </c>
      <c r="K1805" s="3">
        <f>IF(TablaDatosEmpresa[[#This Row],[Tipo_Movimiento]] = "Venta", -TablaDatosEmpresa[[#This Row],[Cantidad]] * TablaDatosEmpresa[[#This Row],[Precio_Venta_Unitario]], 0)</f>
        <v>7267.05</v>
      </c>
      <c r="L1805" s="3">
        <f>AVERAGEIF(TablaDatosEmpresa[Nombre_Producto],TablaDatosEmpresa[[#This Row],[Nombre_Producto]],TablaDatosEmpresa[Costo_Unitario])</f>
        <v>81.910562499999997</v>
      </c>
      <c r="M1805" s="3">
        <f>IF(TablaDatosEmpresa[[#This Row],[Tipo_Movimiento]] = "Venta", -TablaDatosEmpresa[[#This Row],[Cantidad]] * TablaDatosEmpresa[[#This Row],[CosteAdquisicionPromedio]], 0)</f>
        <v>1720.1218125</v>
      </c>
      <c r="N1805" s="3">
        <f>TablaDatosEmpresa[[#This Row],[Ingresos]]-TablaDatosEmpresa[[#This Row],[Coste_Vemta]]</f>
        <v>5546.9281874999997</v>
      </c>
    </row>
    <row r="1806" spans="1:14" x14ac:dyDescent="0.3">
      <c r="A1806">
        <v>1807</v>
      </c>
      <c r="B1806" s="1">
        <v>44827</v>
      </c>
      <c r="C1806" t="s">
        <v>24</v>
      </c>
      <c r="D1806" t="s">
        <v>14</v>
      </c>
      <c r="E1806" t="s">
        <v>41</v>
      </c>
      <c r="F1806">
        <v>278</v>
      </c>
      <c r="G1806" s="3">
        <v>86.27</v>
      </c>
      <c r="H1806" s="3">
        <v>0</v>
      </c>
      <c r="I1806" t="s">
        <v>24</v>
      </c>
      <c r="J1806" t="s">
        <v>36</v>
      </c>
      <c r="K1806" s="3">
        <f>IF(TablaDatosEmpresa[[#This Row],[Tipo_Movimiento]] = "Venta", -TablaDatosEmpresa[[#This Row],[Cantidad]] * TablaDatosEmpresa[[#This Row],[Precio_Venta_Unitario]], 0)</f>
        <v>0</v>
      </c>
      <c r="L1806" s="3">
        <f>AVERAGEIF(TablaDatosEmpresa[Nombre_Producto],TablaDatosEmpresa[[#This Row],[Nombre_Producto]],TablaDatosEmpresa[Costo_Unitario])</f>
        <v>38.917210440456756</v>
      </c>
      <c r="M1806" s="3">
        <f>IF(TablaDatosEmpresa[[#This Row],[Tipo_Movimiento]] = "Venta", -TablaDatosEmpresa[[#This Row],[Cantidad]] * TablaDatosEmpresa[[#This Row],[CosteAdquisicionPromedio]], 0)</f>
        <v>0</v>
      </c>
      <c r="N1806" s="3">
        <f>TablaDatosEmpresa[[#This Row],[Ingresos]]-TablaDatosEmpresa[[#This Row],[Coste_Vemta]]</f>
        <v>0</v>
      </c>
    </row>
    <row r="1807" spans="1:14" x14ac:dyDescent="0.3">
      <c r="A1807">
        <v>1808</v>
      </c>
      <c r="B1807" s="1">
        <v>44827</v>
      </c>
      <c r="C1807" t="s">
        <v>24</v>
      </c>
      <c r="D1807" t="s">
        <v>14</v>
      </c>
      <c r="E1807" t="s">
        <v>41</v>
      </c>
      <c r="F1807">
        <v>108</v>
      </c>
      <c r="G1807" s="3">
        <v>84.78</v>
      </c>
      <c r="H1807" s="3">
        <v>0</v>
      </c>
      <c r="I1807" t="s">
        <v>24</v>
      </c>
      <c r="J1807" t="s">
        <v>28</v>
      </c>
      <c r="K1807" s="3">
        <f>IF(TablaDatosEmpresa[[#This Row],[Tipo_Movimiento]] = "Venta", -TablaDatosEmpresa[[#This Row],[Cantidad]] * TablaDatosEmpresa[[#This Row],[Precio_Venta_Unitario]], 0)</f>
        <v>0</v>
      </c>
      <c r="L1807" s="3">
        <f>AVERAGEIF(TablaDatosEmpresa[Nombre_Producto],TablaDatosEmpresa[[#This Row],[Nombre_Producto]],TablaDatosEmpresa[Costo_Unitario])</f>
        <v>38.917210440456756</v>
      </c>
      <c r="M1807" s="3">
        <f>IF(TablaDatosEmpresa[[#This Row],[Tipo_Movimiento]] = "Venta", -TablaDatosEmpresa[[#This Row],[Cantidad]] * TablaDatosEmpresa[[#This Row],[CosteAdquisicionPromedio]], 0)</f>
        <v>0</v>
      </c>
      <c r="N1807" s="3">
        <f>TablaDatosEmpresa[[#This Row],[Ingresos]]-TablaDatosEmpresa[[#This Row],[Coste_Vemta]]</f>
        <v>0</v>
      </c>
    </row>
    <row r="1808" spans="1:14" x14ac:dyDescent="0.3">
      <c r="A1808">
        <v>1809</v>
      </c>
      <c r="B1808" s="1">
        <v>44827</v>
      </c>
      <c r="C1808" t="s">
        <v>10</v>
      </c>
      <c r="D1808" t="s">
        <v>25</v>
      </c>
      <c r="E1808" t="s">
        <v>43</v>
      </c>
      <c r="F1808">
        <v>-16</v>
      </c>
      <c r="G1808" s="3">
        <v>0</v>
      </c>
      <c r="H1808" s="3">
        <v>94.09</v>
      </c>
      <c r="I1808" t="s">
        <v>10</v>
      </c>
      <c r="J1808" t="s">
        <v>31</v>
      </c>
      <c r="K1808" s="3">
        <f>IF(TablaDatosEmpresa[[#This Row],[Tipo_Movimiento]] = "Venta", -TablaDatosEmpresa[[#This Row],[Cantidad]] * TablaDatosEmpresa[[#This Row],[Precio_Venta_Unitario]], 0)</f>
        <v>1505.44</v>
      </c>
      <c r="L1808" s="3">
        <f>AVERAGEIF(TablaDatosEmpresa[Nombre_Producto],TablaDatosEmpresa[[#This Row],[Nombre_Producto]],TablaDatosEmpresa[Costo_Unitario])</f>
        <v>18.458651685393257</v>
      </c>
      <c r="M1808" s="3">
        <f>IF(TablaDatosEmpresa[[#This Row],[Tipo_Movimiento]] = "Venta", -TablaDatosEmpresa[[#This Row],[Cantidad]] * TablaDatosEmpresa[[#This Row],[CosteAdquisicionPromedio]], 0)</f>
        <v>295.3384269662921</v>
      </c>
      <c r="N1808" s="3">
        <f>TablaDatosEmpresa[[#This Row],[Ingresos]]-TablaDatosEmpresa[[#This Row],[Coste_Vemta]]</f>
        <v>1210.1015730337081</v>
      </c>
    </row>
    <row r="1809" spans="1:14" x14ac:dyDescent="0.3">
      <c r="A1809">
        <v>1810</v>
      </c>
      <c r="B1809" s="1">
        <v>44827</v>
      </c>
      <c r="C1809" t="s">
        <v>10</v>
      </c>
      <c r="D1809" t="s">
        <v>11</v>
      </c>
      <c r="E1809" t="s">
        <v>12</v>
      </c>
      <c r="F1809">
        <v>-33</v>
      </c>
      <c r="G1809" s="3">
        <v>0</v>
      </c>
      <c r="H1809" s="3">
        <v>129.58000000000001</v>
      </c>
      <c r="I1809" t="s">
        <v>10</v>
      </c>
      <c r="J1809" t="s">
        <v>31</v>
      </c>
      <c r="K1809" s="3">
        <f>IF(TablaDatosEmpresa[[#This Row],[Tipo_Movimiento]] = "Venta", -TablaDatosEmpresa[[#This Row],[Cantidad]] * TablaDatosEmpresa[[#This Row],[Precio_Venta_Unitario]], 0)</f>
        <v>4276.1400000000003</v>
      </c>
      <c r="L1809" s="3">
        <f>AVERAGEIF(TablaDatosEmpresa[Nombre_Producto],TablaDatosEmpresa[[#This Row],[Nombre_Producto]],TablaDatosEmpresa[Costo_Unitario])</f>
        <v>28.701865793780652</v>
      </c>
      <c r="M1809" s="3">
        <f>IF(TablaDatosEmpresa[[#This Row],[Tipo_Movimiento]] = "Venta", -TablaDatosEmpresa[[#This Row],[Cantidad]] * TablaDatosEmpresa[[#This Row],[CosteAdquisicionPromedio]], 0)</f>
        <v>947.16157119476145</v>
      </c>
      <c r="N1809" s="3">
        <f>TablaDatosEmpresa[[#This Row],[Ingresos]]-TablaDatosEmpresa[[#This Row],[Coste_Vemta]]</f>
        <v>3328.9784288052388</v>
      </c>
    </row>
    <row r="1810" spans="1:14" x14ac:dyDescent="0.3">
      <c r="A1810">
        <v>1811</v>
      </c>
      <c r="B1810" s="1">
        <v>44827</v>
      </c>
      <c r="C1810" t="s">
        <v>24</v>
      </c>
      <c r="D1810" t="s">
        <v>32</v>
      </c>
      <c r="E1810" t="s">
        <v>33</v>
      </c>
      <c r="F1810">
        <v>150</v>
      </c>
      <c r="G1810" s="3">
        <v>120.32</v>
      </c>
      <c r="H1810" s="3">
        <v>0</v>
      </c>
      <c r="I1810" t="s">
        <v>24</v>
      </c>
      <c r="J1810" t="s">
        <v>36</v>
      </c>
      <c r="K1810" s="3">
        <f>IF(TablaDatosEmpresa[[#This Row],[Tipo_Movimiento]] = "Venta", -TablaDatosEmpresa[[#This Row],[Cantidad]] * TablaDatosEmpresa[[#This Row],[Precio_Venta_Unitario]], 0)</f>
        <v>0</v>
      </c>
      <c r="L1810" s="3">
        <f>AVERAGEIF(TablaDatosEmpresa[Nombre_Producto],TablaDatosEmpresa[[#This Row],[Nombre_Producto]],TablaDatosEmpresa[Costo_Unitario])</f>
        <v>54.214840425531932</v>
      </c>
      <c r="M1810" s="3">
        <f>IF(TablaDatosEmpresa[[#This Row],[Tipo_Movimiento]] = "Venta", -TablaDatosEmpresa[[#This Row],[Cantidad]] * TablaDatosEmpresa[[#This Row],[CosteAdquisicionPromedio]], 0)</f>
        <v>0</v>
      </c>
      <c r="N1810" s="3">
        <f>TablaDatosEmpresa[[#This Row],[Ingresos]]-TablaDatosEmpresa[[#This Row],[Coste_Vemta]]</f>
        <v>0</v>
      </c>
    </row>
    <row r="1811" spans="1:14" x14ac:dyDescent="0.3">
      <c r="A1811">
        <v>1812</v>
      </c>
      <c r="B1811" s="1">
        <v>44827</v>
      </c>
      <c r="C1811" t="s">
        <v>16</v>
      </c>
      <c r="D1811" t="s">
        <v>27</v>
      </c>
      <c r="E1811" t="s">
        <v>44</v>
      </c>
      <c r="F1811">
        <v>45</v>
      </c>
      <c r="G1811" s="3">
        <v>251.36</v>
      </c>
      <c r="H1811" s="3">
        <v>0</v>
      </c>
      <c r="I1811" t="s">
        <v>46</v>
      </c>
      <c r="J1811" t="s">
        <v>18</v>
      </c>
      <c r="K1811" s="3">
        <f>IF(TablaDatosEmpresa[[#This Row],[Tipo_Movimiento]] = "Venta", -TablaDatosEmpresa[[#This Row],[Cantidad]] * TablaDatosEmpresa[[#This Row],[Precio_Venta_Unitario]], 0)</f>
        <v>0</v>
      </c>
      <c r="L1811" s="3">
        <f>AVERAGEIF(TablaDatosEmpresa[Nombre_Producto],TablaDatosEmpresa[[#This Row],[Nombre_Producto]],TablaDatosEmpresa[Costo_Unitario])</f>
        <v>111.99406451612904</v>
      </c>
      <c r="M1811" s="3">
        <f>IF(TablaDatosEmpresa[[#This Row],[Tipo_Movimiento]] = "Venta", -TablaDatosEmpresa[[#This Row],[Cantidad]] * TablaDatosEmpresa[[#This Row],[CosteAdquisicionPromedio]], 0)</f>
        <v>0</v>
      </c>
      <c r="N1811" s="3">
        <f>TablaDatosEmpresa[[#This Row],[Ingresos]]-TablaDatosEmpresa[[#This Row],[Coste_Vemta]]</f>
        <v>0</v>
      </c>
    </row>
    <row r="1812" spans="1:14" x14ac:dyDescent="0.3">
      <c r="A1812">
        <v>1813</v>
      </c>
      <c r="B1812" s="1">
        <v>44828</v>
      </c>
      <c r="C1812" t="s">
        <v>10</v>
      </c>
      <c r="D1812" t="s">
        <v>25</v>
      </c>
      <c r="E1812" t="s">
        <v>43</v>
      </c>
      <c r="F1812">
        <v>-8</v>
      </c>
      <c r="G1812" s="3">
        <v>0</v>
      </c>
      <c r="H1812" s="3">
        <v>94.62</v>
      </c>
      <c r="I1812" t="s">
        <v>10</v>
      </c>
      <c r="J1812" t="s">
        <v>15</v>
      </c>
      <c r="K1812" s="3">
        <f>IF(TablaDatosEmpresa[[#This Row],[Tipo_Movimiento]] = "Venta", -TablaDatosEmpresa[[#This Row],[Cantidad]] * TablaDatosEmpresa[[#This Row],[Precio_Venta_Unitario]], 0)</f>
        <v>756.96</v>
      </c>
      <c r="L1812" s="3">
        <f>AVERAGEIF(TablaDatosEmpresa[Nombre_Producto],TablaDatosEmpresa[[#This Row],[Nombre_Producto]],TablaDatosEmpresa[Costo_Unitario])</f>
        <v>18.458651685393257</v>
      </c>
      <c r="M1812" s="3">
        <f>IF(TablaDatosEmpresa[[#This Row],[Tipo_Movimiento]] = "Venta", -TablaDatosEmpresa[[#This Row],[Cantidad]] * TablaDatosEmpresa[[#This Row],[CosteAdquisicionPromedio]], 0)</f>
        <v>147.66921348314605</v>
      </c>
      <c r="N1812" s="3">
        <f>TablaDatosEmpresa[[#This Row],[Ingresos]]-TablaDatosEmpresa[[#This Row],[Coste_Vemta]]</f>
        <v>609.29078651685404</v>
      </c>
    </row>
    <row r="1813" spans="1:14" x14ac:dyDescent="0.3">
      <c r="A1813">
        <v>1814</v>
      </c>
      <c r="B1813" s="1">
        <v>44828</v>
      </c>
      <c r="C1813" t="s">
        <v>24</v>
      </c>
      <c r="D1813" t="s">
        <v>14</v>
      </c>
      <c r="E1813" t="s">
        <v>41</v>
      </c>
      <c r="F1813">
        <v>177</v>
      </c>
      <c r="G1813" s="3">
        <v>85.09</v>
      </c>
      <c r="H1813" s="3">
        <v>0</v>
      </c>
      <c r="I1813" t="s">
        <v>24</v>
      </c>
      <c r="J1813" t="s">
        <v>37</v>
      </c>
      <c r="K1813" s="3">
        <f>IF(TablaDatosEmpresa[[#This Row],[Tipo_Movimiento]] = "Venta", -TablaDatosEmpresa[[#This Row],[Cantidad]] * TablaDatosEmpresa[[#This Row],[Precio_Venta_Unitario]], 0)</f>
        <v>0</v>
      </c>
      <c r="L1813" s="3">
        <f>AVERAGEIF(TablaDatosEmpresa[Nombre_Producto],TablaDatosEmpresa[[#This Row],[Nombre_Producto]],TablaDatosEmpresa[Costo_Unitario])</f>
        <v>38.917210440456756</v>
      </c>
      <c r="M1813" s="3">
        <f>IF(TablaDatosEmpresa[[#This Row],[Tipo_Movimiento]] = "Venta", -TablaDatosEmpresa[[#This Row],[Cantidad]] * TablaDatosEmpresa[[#This Row],[CosteAdquisicionPromedio]], 0)</f>
        <v>0</v>
      </c>
      <c r="N1813" s="3">
        <f>TablaDatosEmpresa[[#This Row],[Ingresos]]-TablaDatosEmpresa[[#This Row],[Coste_Vemta]]</f>
        <v>0</v>
      </c>
    </row>
    <row r="1814" spans="1:14" x14ac:dyDescent="0.3">
      <c r="A1814">
        <v>1815</v>
      </c>
      <c r="B1814" s="1">
        <v>44828</v>
      </c>
      <c r="C1814" t="s">
        <v>24</v>
      </c>
      <c r="D1814" t="s">
        <v>14</v>
      </c>
      <c r="E1814" t="s">
        <v>41</v>
      </c>
      <c r="F1814">
        <v>171</v>
      </c>
      <c r="G1814" s="3">
        <v>84.49</v>
      </c>
      <c r="H1814" s="3">
        <v>0</v>
      </c>
      <c r="I1814" t="s">
        <v>24</v>
      </c>
      <c r="J1814" t="s">
        <v>28</v>
      </c>
      <c r="K1814" s="3">
        <f>IF(TablaDatosEmpresa[[#This Row],[Tipo_Movimiento]] = "Venta", -TablaDatosEmpresa[[#This Row],[Cantidad]] * TablaDatosEmpresa[[#This Row],[Precio_Venta_Unitario]], 0)</f>
        <v>0</v>
      </c>
      <c r="L1814" s="3">
        <f>AVERAGEIF(TablaDatosEmpresa[Nombre_Producto],TablaDatosEmpresa[[#This Row],[Nombre_Producto]],TablaDatosEmpresa[Costo_Unitario])</f>
        <v>38.917210440456756</v>
      </c>
      <c r="M1814" s="3">
        <f>IF(TablaDatosEmpresa[[#This Row],[Tipo_Movimiento]] = "Venta", -TablaDatosEmpresa[[#This Row],[Cantidad]] * TablaDatosEmpresa[[#This Row],[CosteAdquisicionPromedio]], 0)</f>
        <v>0</v>
      </c>
      <c r="N1814" s="3">
        <f>TablaDatosEmpresa[[#This Row],[Ingresos]]-TablaDatosEmpresa[[#This Row],[Coste_Vemta]]</f>
        <v>0</v>
      </c>
    </row>
    <row r="1815" spans="1:14" x14ac:dyDescent="0.3">
      <c r="A1815">
        <v>1816</v>
      </c>
      <c r="B1815" s="1">
        <v>44828</v>
      </c>
      <c r="C1815" t="s">
        <v>24</v>
      </c>
      <c r="D1815" t="s">
        <v>32</v>
      </c>
      <c r="E1815" t="s">
        <v>33</v>
      </c>
      <c r="F1815">
        <v>299</v>
      </c>
      <c r="G1815" s="3">
        <v>120.07</v>
      </c>
      <c r="H1815" s="3">
        <v>0</v>
      </c>
      <c r="I1815" t="s">
        <v>24</v>
      </c>
      <c r="J1815" t="s">
        <v>26</v>
      </c>
      <c r="K1815" s="3">
        <f>IF(TablaDatosEmpresa[[#This Row],[Tipo_Movimiento]] = "Venta", -TablaDatosEmpresa[[#This Row],[Cantidad]] * TablaDatosEmpresa[[#This Row],[Precio_Venta_Unitario]], 0)</f>
        <v>0</v>
      </c>
      <c r="L1815" s="3">
        <f>AVERAGEIF(TablaDatosEmpresa[Nombre_Producto],TablaDatosEmpresa[[#This Row],[Nombre_Producto]],TablaDatosEmpresa[Costo_Unitario])</f>
        <v>54.214840425531932</v>
      </c>
      <c r="M1815" s="3">
        <f>IF(TablaDatosEmpresa[[#This Row],[Tipo_Movimiento]] = "Venta", -TablaDatosEmpresa[[#This Row],[Cantidad]] * TablaDatosEmpresa[[#This Row],[CosteAdquisicionPromedio]], 0)</f>
        <v>0</v>
      </c>
      <c r="N1815" s="3">
        <f>TablaDatosEmpresa[[#This Row],[Ingresos]]-TablaDatosEmpresa[[#This Row],[Coste_Vemta]]</f>
        <v>0</v>
      </c>
    </row>
    <row r="1816" spans="1:14" x14ac:dyDescent="0.3">
      <c r="A1816">
        <v>1817</v>
      </c>
      <c r="B1816" s="1">
        <v>44828</v>
      </c>
      <c r="C1816" t="s">
        <v>10</v>
      </c>
      <c r="D1816" t="s">
        <v>34</v>
      </c>
      <c r="E1816" t="s">
        <v>45</v>
      </c>
      <c r="F1816">
        <v>-29</v>
      </c>
      <c r="G1816" s="3">
        <v>0</v>
      </c>
      <c r="H1816" s="3">
        <v>349.35</v>
      </c>
      <c r="I1816" t="s">
        <v>10</v>
      </c>
      <c r="J1816" t="s">
        <v>23</v>
      </c>
      <c r="K1816" s="3">
        <f>IF(TablaDatosEmpresa[[#This Row],[Tipo_Movimiento]] = "Venta", -TablaDatosEmpresa[[#This Row],[Cantidad]] * TablaDatosEmpresa[[#This Row],[Precio_Venta_Unitario]], 0)</f>
        <v>10131.150000000001</v>
      </c>
      <c r="L1816" s="3">
        <f>AVERAGEIF(TablaDatosEmpresa[Nombre_Producto],TablaDatosEmpresa[[#This Row],[Nombre_Producto]],TablaDatosEmpresa[Costo_Unitario])</f>
        <v>81.910562499999997</v>
      </c>
      <c r="M1816" s="3">
        <f>IF(TablaDatosEmpresa[[#This Row],[Tipo_Movimiento]] = "Venta", -TablaDatosEmpresa[[#This Row],[Cantidad]] * TablaDatosEmpresa[[#This Row],[CosteAdquisicionPromedio]], 0)</f>
        <v>2375.4063124999998</v>
      </c>
      <c r="N1816" s="3">
        <f>TablaDatosEmpresa[[#This Row],[Ingresos]]-TablaDatosEmpresa[[#This Row],[Coste_Vemta]]</f>
        <v>7755.7436875000021</v>
      </c>
    </row>
    <row r="1817" spans="1:14" x14ac:dyDescent="0.3">
      <c r="A1817">
        <v>1818</v>
      </c>
      <c r="B1817" s="1">
        <v>44828</v>
      </c>
      <c r="C1817" t="s">
        <v>10</v>
      </c>
      <c r="D1817" t="s">
        <v>25</v>
      </c>
      <c r="E1817" t="s">
        <v>43</v>
      </c>
      <c r="F1817">
        <v>-24</v>
      </c>
      <c r="G1817" s="3">
        <v>0</v>
      </c>
      <c r="H1817" s="3">
        <v>95.47</v>
      </c>
      <c r="I1817" t="s">
        <v>10</v>
      </c>
      <c r="J1817" t="s">
        <v>31</v>
      </c>
      <c r="K1817" s="3">
        <f>IF(TablaDatosEmpresa[[#This Row],[Tipo_Movimiento]] = "Venta", -TablaDatosEmpresa[[#This Row],[Cantidad]] * TablaDatosEmpresa[[#This Row],[Precio_Venta_Unitario]], 0)</f>
        <v>2291.2799999999997</v>
      </c>
      <c r="L1817" s="3">
        <f>AVERAGEIF(TablaDatosEmpresa[Nombre_Producto],TablaDatosEmpresa[[#This Row],[Nombre_Producto]],TablaDatosEmpresa[Costo_Unitario])</f>
        <v>18.458651685393257</v>
      </c>
      <c r="M1817" s="3">
        <f>IF(TablaDatosEmpresa[[#This Row],[Tipo_Movimiento]] = "Venta", -TablaDatosEmpresa[[#This Row],[Cantidad]] * TablaDatosEmpresa[[#This Row],[CosteAdquisicionPromedio]], 0)</f>
        <v>443.00764044943816</v>
      </c>
      <c r="N1817" s="3">
        <f>TablaDatosEmpresa[[#This Row],[Ingresos]]-TablaDatosEmpresa[[#This Row],[Coste_Vemta]]</f>
        <v>1848.2723595505615</v>
      </c>
    </row>
    <row r="1818" spans="1:14" x14ac:dyDescent="0.3">
      <c r="A1818">
        <v>1819</v>
      </c>
      <c r="B1818" s="1">
        <v>44828</v>
      </c>
      <c r="C1818" t="s">
        <v>10</v>
      </c>
      <c r="D1818" t="s">
        <v>21</v>
      </c>
      <c r="E1818" t="s">
        <v>22</v>
      </c>
      <c r="F1818">
        <v>-39</v>
      </c>
      <c r="G1818" s="3">
        <v>0</v>
      </c>
      <c r="H1818" s="3">
        <v>59.57</v>
      </c>
      <c r="I1818" t="s">
        <v>10</v>
      </c>
      <c r="J1818" t="s">
        <v>31</v>
      </c>
      <c r="K1818" s="3">
        <f>IF(TablaDatosEmpresa[[#This Row],[Tipo_Movimiento]] = "Venta", -TablaDatosEmpresa[[#This Row],[Cantidad]] * TablaDatosEmpresa[[#This Row],[Precio_Venta_Unitario]], 0)</f>
        <v>2323.23</v>
      </c>
      <c r="L1818" s="3">
        <f>AVERAGEIF(TablaDatosEmpresa[Nombre_Producto],TablaDatosEmpresa[[#This Row],[Nombre_Producto]],TablaDatosEmpresa[Costo_Unitario])</f>
        <v>10.520482758620702</v>
      </c>
      <c r="M1818" s="3">
        <f>IF(TablaDatosEmpresa[[#This Row],[Tipo_Movimiento]] = "Venta", -TablaDatosEmpresa[[#This Row],[Cantidad]] * TablaDatosEmpresa[[#This Row],[CosteAdquisicionPromedio]], 0)</f>
        <v>410.29882758620738</v>
      </c>
      <c r="N1818" s="3">
        <f>TablaDatosEmpresa[[#This Row],[Ingresos]]-TablaDatosEmpresa[[#This Row],[Coste_Vemta]]</f>
        <v>1912.9311724137926</v>
      </c>
    </row>
    <row r="1819" spans="1:14" x14ac:dyDescent="0.3">
      <c r="A1819">
        <v>1820</v>
      </c>
      <c r="B1819" s="1">
        <v>44829</v>
      </c>
      <c r="C1819" t="s">
        <v>24</v>
      </c>
      <c r="D1819" t="s">
        <v>34</v>
      </c>
      <c r="E1819" t="s">
        <v>45</v>
      </c>
      <c r="F1819">
        <v>227</v>
      </c>
      <c r="G1819" s="3">
        <v>181.26</v>
      </c>
      <c r="H1819" s="3">
        <v>0</v>
      </c>
      <c r="I1819" t="s">
        <v>24</v>
      </c>
      <c r="J1819" t="s">
        <v>37</v>
      </c>
      <c r="K1819" s="3">
        <f>IF(TablaDatosEmpresa[[#This Row],[Tipo_Movimiento]] = "Venta", -TablaDatosEmpresa[[#This Row],[Cantidad]] * TablaDatosEmpresa[[#This Row],[Precio_Venta_Unitario]], 0)</f>
        <v>0</v>
      </c>
      <c r="L1819" s="3">
        <f>AVERAGEIF(TablaDatosEmpresa[Nombre_Producto],TablaDatosEmpresa[[#This Row],[Nombre_Producto]],TablaDatosEmpresa[Costo_Unitario])</f>
        <v>81.910562499999997</v>
      </c>
      <c r="M1819" s="3">
        <f>IF(TablaDatosEmpresa[[#This Row],[Tipo_Movimiento]] = "Venta", -TablaDatosEmpresa[[#This Row],[Cantidad]] * TablaDatosEmpresa[[#This Row],[CosteAdquisicionPromedio]], 0)</f>
        <v>0</v>
      </c>
      <c r="N1819" s="3">
        <f>TablaDatosEmpresa[[#This Row],[Ingresos]]-TablaDatosEmpresa[[#This Row],[Coste_Vemta]]</f>
        <v>0</v>
      </c>
    </row>
    <row r="1820" spans="1:14" x14ac:dyDescent="0.3">
      <c r="A1820">
        <v>1821</v>
      </c>
      <c r="B1820" s="1">
        <v>44829</v>
      </c>
      <c r="C1820" t="s">
        <v>10</v>
      </c>
      <c r="D1820" t="s">
        <v>19</v>
      </c>
      <c r="E1820" t="s">
        <v>20</v>
      </c>
      <c r="F1820">
        <v>-27</v>
      </c>
      <c r="G1820" s="3">
        <v>0</v>
      </c>
      <c r="H1820" s="3">
        <v>299.95999999999998</v>
      </c>
      <c r="I1820" t="s">
        <v>10</v>
      </c>
      <c r="J1820" t="s">
        <v>23</v>
      </c>
      <c r="K1820" s="3">
        <f>IF(TablaDatosEmpresa[[#This Row],[Tipo_Movimiento]] = "Venta", -TablaDatosEmpresa[[#This Row],[Cantidad]] * TablaDatosEmpresa[[#This Row],[Precio_Venta_Unitario]], 0)</f>
        <v>8098.9199999999992</v>
      </c>
      <c r="L1820" s="3">
        <f>AVERAGEIF(TablaDatosEmpresa[Nombre_Producto],TablaDatosEmpresa[[#This Row],[Nombre_Producto]],TablaDatosEmpresa[Costo_Unitario])</f>
        <v>66.956770642201846</v>
      </c>
      <c r="M1820" s="3">
        <f>IF(TablaDatosEmpresa[[#This Row],[Tipo_Movimiento]] = "Venta", -TablaDatosEmpresa[[#This Row],[Cantidad]] * TablaDatosEmpresa[[#This Row],[CosteAdquisicionPromedio]], 0)</f>
        <v>1807.8328073394498</v>
      </c>
      <c r="N1820" s="3">
        <f>TablaDatosEmpresa[[#This Row],[Ingresos]]-TablaDatosEmpresa[[#This Row],[Coste_Vemta]]</f>
        <v>6291.0871926605496</v>
      </c>
    </row>
    <row r="1821" spans="1:14" x14ac:dyDescent="0.3">
      <c r="A1821">
        <v>1822</v>
      </c>
      <c r="B1821" s="1">
        <v>44829</v>
      </c>
      <c r="C1821" t="s">
        <v>24</v>
      </c>
      <c r="D1821" t="s">
        <v>25</v>
      </c>
      <c r="E1821" t="s">
        <v>43</v>
      </c>
      <c r="F1821">
        <v>50</v>
      </c>
      <c r="G1821" s="3">
        <v>45.25</v>
      </c>
      <c r="H1821" s="3">
        <v>0</v>
      </c>
      <c r="I1821" t="s">
        <v>24</v>
      </c>
      <c r="J1821" t="s">
        <v>36</v>
      </c>
      <c r="K1821" s="3">
        <f>IF(TablaDatosEmpresa[[#This Row],[Tipo_Movimiento]] = "Venta", -TablaDatosEmpresa[[#This Row],[Cantidad]] * TablaDatosEmpresa[[#This Row],[Precio_Venta_Unitario]], 0)</f>
        <v>0</v>
      </c>
      <c r="L1821" s="3">
        <f>AVERAGEIF(TablaDatosEmpresa[Nombre_Producto],TablaDatosEmpresa[[#This Row],[Nombre_Producto]],TablaDatosEmpresa[Costo_Unitario])</f>
        <v>18.458651685393257</v>
      </c>
      <c r="M1821" s="3">
        <f>IF(TablaDatosEmpresa[[#This Row],[Tipo_Movimiento]] = "Venta", -TablaDatosEmpresa[[#This Row],[Cantidad]] * TablaDatosEmpresa[[#This Row],[CosteAdquisicionPromedio]], 0)</f>
        <v>0</v>
      </c>
      <c r="N1821" s="3">
        <f>TablaDatosEmpresa[[#This Row],[Ingresos]]-TablaDatosEmpresa[[#This Row],[Coste_Vemta]]</f>
        <v>0</v>
      </c>
    </row>
    <row r="1822" spans="1:14" x14ac:dyDescent="0.3">
      <c r="A1822">
        <v>1823</v>
      </c>
      <c r="B1822" s="1">
        <v>44829</v>
      </c>
      <c r="C1822" t="s">
        <v>24</v>
      </c>
      <c r="D1822" t="s">
        <v>25</v>
      </c>
      <c r="E1822" t="s">
        <v>43</v>
      </c>
      <c r="F1822">
        <v>281</v>
      </c>
      <c r="G1822" s="3">
        <v>44.82</v>
      </c>
      <c r="H1822" s="3">
        <v>0</v>
      </c>
      <c r="I1822" t="s">
        <v>24</v>
      </c>
      <c r="J1822" t="s">
        <v>28</v>
      </c>
      <c r="K1822" s="3">
        <f>IF(TablaDatosEmpresa[[#This Row],[Tipo_Movimiento]] = "Venta", -TablaDatosEmpresa[[#This Row],[Cantidad]] * TablaDatosEmpresa[[#This Row],[Precio_Venta_Unitario]], 0)</f>
        <v>0</v>
      </c>
      <c r="L1822" s="3">
        <f>AVERAGEIF(TablaDatosEmpresa[Nombre_Producto],TablaDatosEmpresa[[#This Row],[Nombre_Producto]],TablaDatosEmpresa[Costo_Unitario])</f>
        <v>18.458651685393257</v>
      </c>
      <c r="M1822" s="3">
        <f>IF(TablaDatosEmpresa[[#This Row],[Tipo_Movimiento]] = "Venta", -TablaDatosEmpresa[[#This Row],[Cantidad]] * TablaDatosEmpresa[[#This Row],[CosteAdquisicionPromedio]], 0)</f>
        <v>0</v>
      </c>
      <c r="N1822" s="3">
        <f>TablaDatosEmpresa[[#This Row],[Ingresos]]-TablaDatosEmpresa[[#This Row],[Coste_Vemta]]</f>
        <v>0</v>
      </c>
    </row>
    <row r="1823" spans="1:14" x14ac:dyDescent="0.3">
      <c r="A1823">
        <v>1824</v>
      </c>
      <c r="B1823" s="1">
        <v>44829</v>
      </c>
      <c r="C1823" t="s">
        <v>10</v>
      </c>
      <c r="D1823" t="s">
        <v>34</v>
      </c>
      <c r="E1823" t="s">
        <v>45</v>
      </c>
      <c r="F1823">
        <v>-10</v>
      </c>
      <c r="G1823" s="3">
        <v>0</v>
      </c>
      <c r="H1823" s="3">
        <v>352.08</v>
      </c>
      <c r="I1823" t="s">
        <v>10</v>
      </c>
      <c r="J1823" t="s">
        <v>15</v>
      </c>
      <c r="K1823" s="3">
        <f>IF(TablaDatosEmpresa[[#This Row],[Tipo_Movimiento]] = "Venta", -TablaDatosEmpresa[[#This Row],[Cantidad]] * TablaDatosEmpresa[[#This Row],[Precio_Venta_Unitario]], 0)</f>
        <v>3520.7999999999997</v>
      </c>
      <c r="L1823" s="3">
        <f>AVERAGEIF(TablaDatosEmpresa[Nombre_Producto],TablaDatosEmpresa[[#This Row],[Nombre_Producto]],TablaDatosEmpresa[Costo_Unitario])</f>
        <v>81.910562499999997</v>
      </c>
      <c r="M1823" s="3">
        <f>IF(TablaDatosEmpresa[[#This Row],[Tipo_Movimiento]] = "Venta", -TablaDatosEmpresa[[#This Row],[Cantidad]] * TablaDatosEmpresa[[#This Row],[CosteAdquisicionPromedio]], 0)</f>
        <v>819.10562499999992</v>
      </c>
      <c r="N1823" s="3">
        <f>TablaDatosEmpresa[[#This Row],[Ingresos]]-TablaDatosEmpresa[[#This Row],[Coste_Vemta]]</f>
        <v>2701.694375</v>
      </c>
    </row>
    <row r="1824" spans="1:14" x14ac:dyDescent="0.3">
      <c r="A1824">
        <v>1825</v>
      </c>
      <c r="B1824" s="1">
        <v>44829</v>
      </c>
      <c r="C1824" t="s">
        <v>10</v>
      </c>
      <c r="D1824" t="s">
        <v>27</v>
      </c>
      <c r="E1824" t="s">
        <v>44</v>
      </c>
      <c r="F1824">
        <v>-20</v>
      </c>
      <c r="G1824" s="3">
        <v>0</v>
      </c>
      <c r="H1824" s="3">
        <v>502.72</v>
      </c>
      <c r="I1824" t="s">
        <v>10</v>
      </c>
      <c r="J1824" t="s">
        <v>31</v>
      </c>
      <c r="K1824" s="3">
        <f>IF(TablaDatosEmpresa[[#This Row],[Tipo_Movimiento]] = "Venta", -TablaDatosEmpresa[[#This Row],[Cantidad]] * TablaDatosEmpresa[[#This Row],[Precio_Venta_Unitario]], 0)</f>
        <v>10054.400000000001</v>
      </c>
      <c r="L1824" s="3">
        <f>AVERAGEIF(TablaDatosEmpresa[Nombre_Producto],TablaDatosEmpresa[[#This Row],[Nombre_Producto]],TablaDatosEmpresa[Costo_Unitario])</f>
        <v>111.99406451612904</v>
      </c>
      <c r="M1824" s="3">
        <f>IF(TablaDatosEmpresa[[#This Row],[Tipo_Movimiento]] = "Venta", -TablaDatosEmpresa[[#This Row],[Cantidad]] * TablaDatosEmpresa[[#This Row],[CosteAdquisicionPromedio]], 0)</f>
        <v>2239.8812903225808</v>
      </c>
      <c r="N1824" s="3">
        <f>TablaDatosEmpresa[[#This Row],[Ingresos]]-TablaDatosEmpresa[[#This Row],[Coste_Vemta]]</f>
        <v>7814.5187096774207</v>
      </c>
    </row>
    <row r="1825" spans="1:14" x14ac:dyDescent="0.3">
      <c r="A1825">
        <v>1826</v>
      </c>
      <c r="B1825" s="1">
        <v>44830</v>
      </c>
      <c r="C1825" t="s">
        <v>16</v>
      </c>
      <c r="D1825" t="s">
        <v>17</v>
      </c>
      <c r="E1825" t="s">
        <v>42</v>
      </c>
      <c r="F1825">
        <v>65</v>
      </c>
      <c r="G1825" s="3">
        <v>443.05</v>
      </c>
      <c r="H1825" s="3">
        <v>0</v>
      </c>
      <c r="I1825" t="s">
        <v>46</v>
      </c>
      <c r="J1825" t="s">
        <v>18</v>
      </c>
      <c r="K1825" s="3">
        <f>IF(TablaDatosEmpresa[[#This Row],[Tipo_Movimiento]] = "Venta", -TablaDatosEmpresa[[#This Row],[Cantidad]] * TablaDatosEmpresa[[#This Row],[Precio_Venta_Unitario]], 0)</f>
        <v>0</v>
      </c>
      <c r="L1825" s="3">
        <f>AVERAGEIF(TablaDatosEmpresa[Nombre_Producto],TablaDatosEmpresa[[#This Row],[Nombre_Producto]],TablaDatosEmpresa[Costo_Unitario])</f>
        <v>206.67616747181975</v>
      </c>
      <c r="M1825" s="3">
        <f>IF(TablaDatosEmpresa[[#This Row],[Tipo_Movimiento]] = "Venta", -TablaDatosEmpresa[[#This Row],[Cantidad]] * TablaDatosEmpresa[[#This Row],[CosteAdquisicionPromedio]], 0)</f>
        <v>0</v>
      </c>
      <c r="N1825" s="3">
        <f>TablaDatosEmpresa[[#This Row],[Ingresos]]-TablaDatosEmpresa[[#This Row],[Coste_Vemta]]</f>
        <v>0</v>
      </c>
    </row>
    <row r="1826" spans="1:14" x14ac:dyDescent="0.3">
      <c r="A1826">
        <v>1827</v>
      </c>
      <c r="B1826" s="1">
        <v>44830</v>
      </c>
      <c r="C1826" t="s">
        <v>10</v>
      </c>
      <c r="D1826" t="s">
        <v>27</v>
      </c>
      <c r="E1826" t="s">
        <v>44</v>
      </c>
      <c r="F1826">
        <v>-11</v>
      </c>
      <c r="G1826" s="3">
        <v>0</v>
      </c>
      <c r="H1826" s="3">
        <v>499.57</v>
      </c>
      <c r="I1826" t="s">
        <v>10</v>
      </c>
      <c r="J1826" t="s">
        <v>31</v>
      </c>
      <c r="K1826" s="3">
        <f>IF(TablaDatosEmpresa[[#This Row],[Tipo_Movimiento]] = "Venta", -TablaDatosEmpresa[[#This Row],[Cantidad]] * TablaDatosEmpresa[[#This Row],[Precio_Venta_Unitario]], 0)</f>
        <v>5495.2699999999995</v>
      </c>
      <c r="L1826" s="3">
        <f>AVERAGEIF(TablaDatosEmpresa[Nombre_Producto],TablaDatosEmpresa[[#This Row],[Nombre_Producto]],TablaDatosEmpresa[Costo_Unitario])</f>
        <v>111.99406451612904</v>
      </c>
      <c r="M1826" s="3">
        <f>IF(TablaDatosEmpresa[[#This Row],[Tipo_Movimiento]] = "Venta", -TablaDatosEmpresa[[#This Row],[Cantidad]] * TablaDatosEmpresa[[#This Row],[CosteAdquisicionPromedio]], 0)</f>
        <v>1231.9347096774195</v>
      </c>
      <c r="N1826" s="3">
        <f>TablaDatosEmpresa[[#This Row],[Ingresos]]-TablaDatosEmpresa[[#This Row],[Coste_Vemta]]</f>
        <v>4263.3352903225805</v>
      </c>
    </row>
    <row r="1827" spans="1:14" x14ac:dyDescent="0.3">
      <c r="A1827">
        <v>1828</v>
      </c>
      <c r="B1827" s="1">
        <v>44830</v>
      </c>
      <c r="C1827" t="s">
        <v>10</v>
      </c>
      <c r="D1827" t="s">
        <v>21</v>
      </c>
      <c r="E1827" t="s">
        <v>22</v>
      </c>
      <c r="F1827">
        <v>-15</v>
      </c>
      <c r="G1827" s="3">
        <v>0</v>
      </c>
      <c r="H1827" s="3">
        <v>59.73</v>
      </c>
      <c r="I1827" t="s">
        <v>10</v>
      </c>
      <c r="J1827" t="s">
        <v>23</v>
      </c>
      <c r="K1827" s="3">
        <f>IF(TablaDatosEmpresa[[#This Row],[Tipo_Movimiento]] = "Venta", -TablaDatosEmpresa[[#This Row],[Cantidad]] * TablaDatosEmpresa[[#This Row],[Precio_Venta_Unitario]], 0)</f>
        <v>895.94999999999993</v>
      </c>
      <c r="L1827" s="3">
        <f>AVERAGEIF(TablaDatosEmpresa[Nombre_Producto],TablaDatosEmpresa[[#This Row],[Nombre_Producto]],TablaDatosEmpresa[Costo_Unitario])</f>
        <v>10.520482758620702</v>
      </c>
      <c r="M1827" s="3">
        <f>IF(TablaDatosEmpresa[[#This Row],[Tipo_Movimiento]] = "Venta", -TablaDatosEmpresa[[#This Row],[Cantidad]] * TablaDatosEmpresa[[#This Row],[CosteAdquisicionPromedio]], 0)</f>
        <v>157.80724137931054</v>
      </c>
      <c r="N1827" s="3">
        <f>TablaDatosEmpresa[[#This Row],[Ingresos]]-TablaDatosEmpresa[[#This Row],[Coste_Vemta]]</f>
        <v>738.14275862068939</v>
      </c>
    </row>
    <row r="1828" spans="1:14" x14ac:dyDescent="0.3">
      <c r="A1828">
        <v>1829</v>
      </c>
      <c r="B1828" s="1">
        <v>44830</v>
      </c>
      <c r="C1828" t="s">
        <v>24</v>
      </c>
      <c r="D1828" t="s">
        <v>34</v>
      </c>
      <c r="E1828" t="s">
        <v>45</v>
      </c>
      <c r="F1828">
        <v>132</v>
      </c>
      <c r="G1828" s="3">
        <v>180.39</v>
      </c>
      <c r="H1828" s="3">
        <v>0</v>
      </c>
      <c r="I1828" t="s">
        <v>24</v>
      </c>
      <c r="J1828" t="s">
        <v>36</v>
      </c>
      <c r="K1828" s="3">
        <f>IF(TablaDatosEmpresa[[#This Row],[Tipo_Movimiento]] = "Venta", -TablaDatosEmpresa[[#This Row],[Cantidad]] * TablaDatosEmpresa[[#This Row],[Precio_Venta_Unitario]], 0)</f>
        <v>0</v>
      </c>
      <c r="L1828" s="3">
        <f>AVERAGEIF(TablaDatosEmpresa[Nombre_Producto],TablaDatosEmpresa[[#This Row],[Nombre_Producto]],TablaDatosEmpresa[Costo_Unitario])</f>
        <v>81.910562499999997</v>
      </c>
      <c r="M1828" s="3">
        <f>IF(TablaDatosEmpresa[[#This Row],[Tipo_Movimiento]] = "Venta", -TablaDatosEmpresa[[#This Row],[Cantidad]] * TablaDatosEmpresa[[#This Row],[CosteAdquisicionPromedio]], 0)</f>
        <v>0</v>
      </c>
      <c r="N1828" s="3">
        <f>TablaDatosEmpresa[[#This Row],[Ingresos]]-TablaDatosEmpresa[[#This Row],[Coste_Vemta]]</f>
        <v>0</v>
      </c>
    </row>
    <row r="1829" spans="1:14" x14ac:dyDescent="0.3">
      <c r="A1829">
        <v>1830</v>
      </c>
      <c r="B1829" s="1">
        <v>44830</v>
      </c>
      <c r="C1829" t="s">
        <v>10</v>
      </c>
      <c r="D1829" t="s">
        <v>21</v>
      </c>
      <c r="E1829" t="s">
        <v>22</v>
      </c>
      <c r="F1829">
        <v>-19</v>
      </c>
      <c r="G1829" s="3">
        <v>0</v>
      </c>
      <c r="H1829" s="3">
        <v>59.88</v>
      </c>
      <c r="I1829" t="s">
        <v>10</v>
      </c>
      <c r="J1829" t="s">
        <v>15</v>
      </c>
      <c r="K1829" s="3">
        <f>IF(TablaDatosEmpresa[[#This Row],[Tipo_Movimiento]] = "Venta", -TablaDatosEmpresa[[#This Row],[Cantidad]] * TablaDatosEmpresa[[#This Row],[Precio_Venta_Unitario]], 0)</f>
        <v>1137.72</v>
      </c>
      <c r="L1829" s="3">
        <f>AVERAGEIF(TablaDatosEmpresa[Nombre_Producto],TablaDatosEmpresa[[#This Row],[Nombre_Producto]],TablaDatosEmpresa[Costo_Unitario])</f>
        <v>10.520482758620702</v>
      </c>
      <c r="M1829" s="3">
        <f>IF(TablaDatosEmpresa[[#This Row],[Tipo_Movimiento]] = "Venta", -TablaDatosEmpresa[[#This Row],[Cantidad]] * TablaDatosEmpresa[[#This Row],[CosteAdquisicionPromedio]], 0)</f>
        <v>199.88917241379335</v>
      </c>
      <c r="N1829" s="3">
        <f>TablaDatosEmpresa[[#This Row],[Ingresos]]-TablaDatosEmpresa[[#This Row],[Coste_Vemta]]</f>
        <v>937.83082758620662</v>
      </c>
    </row>
    <row r="1830" spans="1:14" x14ac:dyDescent="0.3">
      <c r="A1830">
        <v>1831</v>
      </c>
      <c r="B1830" s="1">
        <v>44830</v>
      </c>
      <c r="C1830" t="s">
        <v>10</v>
      </c>
      <c r="D1830" t="s">
        <v>27</v>
      </c>
      <c r="E1830" t="s">
        <v>44</v>
      </c>
      <c r="F1830">
        <v>-33</v>
      </c>
      <c r="G1830" s="3">
        <v>0</v>
      </c>
      <c r="H1830" s="3">
        <v>497.28</v>
      </c>
      <c r="I1830" t="s">
        <v>10</v>
      </c>
      <c r="J1830" t="s">
        <v>15</v>
      </c>
      <c r="K1830" s="3">
        <f>IF(TablaDatosEmpresa[[#This Row],[Tipo_Movimiento]] = "Venta", -TablaDatosEmpresa[[#This Row],[Cantidad]] * TablaDatosEmpresa[[#This Row],[Precio_Venta_Unitario]], 0)</f>
        <v>16410.239999999998</v>
      </c>
      <c r="L1830" s="3">
        <f>AVERAGEIF(TablaDatosEmpresa[Nombre_Producto],TablaDatosEmpresa[[#This Row],[Nombre_Producto]],TablaDatosEmpresa[Costo_Unitario])</f>
        <v>111.99406451612904</v>
      </c>
      <c r="M1830" s="3">
        <f>IF(TablaDatosEmpresa[[#This Row],[Tipo_Movimiento]] = "Venta", -TablaDatosEmpresa[[#This Row],[Cantidad]] * TablaDatosEmpresa[[#This Row],[CosteAdquisicionPromedio]], 0)</f>
        <v>3695.8041290322585</v>
      </c>
      <c r="N1830" s="3">
        <f>TablaDatosEmpresa[[#This Row],[Ingresos]]-TablaDatosEmpresa[[#This Row],[Coste_Vemta]]</f>
        <v>12714.43587096774</v>
      </c>
    </row>
    <row r="1831" spans="1:14" x14ac:dyDescent="0.3">
      <c r="A1831">
        <v>1832</v>
      </c>
      <c r="B1831" s="1">
        <v>44830</v>
      </c>
      <c r="C1831" t="s">
        <v>10</v>
      </c>
      <c r="D1831" t="s">
        <v>29</v>
      </c>
      <c r="E1831" t="s">
        <v>30</v>
      </c>
      <c r="F1831">
        <v>-11</v>
      </c>
      <c r="G1831" s="3">
        <v>0</v>
      </c>
      <c r="H1831" s="3">
        <v>79.33</v>
      </c>
      <c r="I1831" t="s">
        <v>10</v>
      </c>
      <c r="J1831" t="s">
        <v>15</v>
      </c>
      <c r="K1831" s="3">
        <f>IF(TablaDatosEmpresa[[#This Row],[Tipo_Movimiento]] = "Venta", -TablaDatosEmpresa[[#This Row],[Cantidad]] * TablaDatosEmpresa[[#This Row],[Precio_Venta_Unitario]], 0)</f>
        <v>872.63</v>
      </c>
      <c r="L1831" s="3">
        <f>AVERAGEIF(TablaDatosEmpresa[Nombre_Producto],TablaDatosEmpresa[[#This Row],[Nombre_Producto]],TablaDatosEmpresa[Costo_Unitario])</f>
        <v>15.49574137931034</v>
      </c>
      <c r="M1831" s="3">
        <f>IF(TablaDatosEmpresa[[#This Row],[Tipo_Movimiento]] = "Venta", -TablaDatosEmpresa[[#This Row],[Cantidad]] * TablaDatosEmpresa[[#This Row],[CosteAdquisicionPromedio]], 0)</f>
        <v>170.45315517241374</v>
      </c>
      <c r="N1831" s="3">
        <f>TablaDatosEmpresa[[#This Row],[Ingresos]]-TablaDatosEmpresa[[#This Row],[Coste_Vemta]]</f>
        <v>702.17684482758625</v>
      </c>
    </row>
    <row r="1832" spans="1:14" x14ac:dyDescent="0.3">
      <c r="A1832">
        <v>1833</v>
      </c>
      <c r="B1832" s="1">
        <v>44831</v>
      </c>
      <c r="C1832" t="s">
        <v>24</v>
      </c>
      <c r="D1832" t="s">
        <v>14</v>
      </c>
      <c r="E1832" t="s">
        <v>41</v>
      </c>
      <c r="F1832">
        <v>233</v>
      </c>
      <c r="G1832" s="3">
        <v>85.55</v>
      </c>
      <c r="H1832" s="3">
        <v>0</v>
      </c>
      <c r="I1832" t="s">
        <v>24</v>
      </c>
      <c r="J1832" t="s">
        <v>37</v>
      </c>
      <c r="K1832" s="3">
        <f>IF(TablaDatosEmpresa[[#This Row],[Tipo_Movimiento]] = "Venta", -TablaDatosEmpresa[[#This Row],[Cantidad]] * TablaDatosEmpresa[[#This Row],[Precio_Venta_Unitario]], 0)</f>
        <v>0</v>
      </c>
      <c r="L1832" s="3">
        <f>AVERAGEIF(TablaDatosEmpresa[Nombre_Producto],TablaDatosEmpresa[[#This Row],[Nombre_Producto]],TablaDatosEmpresa[Costo_Unitario])</f>
        <v>38.917210440456756</v>
      </c>
      <c r="M1832" s="3">
        <f>IF(TablaDatosEmpresa[[#This Row],[Tipo_Movimiento]] = "Venta", -TablaDatosEmpresa[[#This Row],[Cantidad]] * TablaDatosEmpresa[[#This Row],[CosteAdquisicionPromedio]], 0)</f>
        <v>0</v>
      </c>
      <c r="N1832" s="3">
        <f>TablaDatosEmpresa[[#This Row],[Ingresos]]-TablaDatosEmpresa[[#This Row],[Coste_Vemta]]</f>
        <v>0</v>
      </c>
    </row>
    <row r="1833" spans="1:14" x14ac:dyDescent="0.3">
      <c r="A1833">
        <v>1834</v>
      </c>
      <c r="B1833" s="1">
        <v>44831</v>
      </c>
      <c r="C1833" t="s">
        <v>24</v>
      </c>
      <c r="D1833" t="s">
        <v>32</v>
      </c>
      <c r="E1833" t="s">
        <v>33</v>
      </c>
      <c r="F1833">
        <v>152</v>
      </c>
      <c r="G1833" s="3">
        <v>118.55</v>
      </c>
      <c r="H1833" s="3">
        <v>0</v>
      </c>
      <c r="I1833" t="s">
        <v>24</v>
      </c>
      <c r="J1833" t="s">
        <v>37</v>
      </c>
      <c r="K1833" s="3">
        <f>IF(TablaDatosEmpresa[[#This Row],[Tipo_Movimiento]] = "Venta", -TablaDatosEmpresa[[#This Row],[Cantidad]] * TablaDatosEmpresa[[#This Row],[Precio_Venta_Unitario]], 0)</f>
        <v>0</v>
      </c>
      <c r="L1833" s="3">
        <f>AVERAGEIF(TablaDatosEmpresa[Nombre_Producto],TablaDatosEmpresa[[#This Row],[Nombre_Producto]],TablaDatosEmpresa[Costo_Unitario])</f>
        <v>54.214840425531932</v>
      </c>
      <c r="M1833" s="3">
        <f>IF(TablaDatosEmpresa[[#This Row],[Tipo_Movimiento]] = "Venta", -TablaDatosEmpresa[[#This Row],[Cantidad]] * TablaDatosEmpresa[[#This Row],[CosteAdquisicionPromedio]], 0)</f>
        <v>0</v>
      </c>
      <c r="N1833" s="3">
        <f>TablaDatosEmpresa[[#This Row],[Ingresos]]-TablaDatosEmpresa[[#This Row],[Coste_Vemta]]</f>
        <v>0</v>
      </c>
    </row>
    <row r="1834" spans="1:14" x14ac:dyDescent="0.3">
      <c r="A1834">
        <v>1835</v>
      </c>
      <c r="B1834" s="1">
        <v>44831</v>
      </c>
      <c r="C1834" t="s">
        <v>10</v>
      </c>
      <c r="D1834" t="s">
        <v>34</v>
      </c>
      <c r="E1834" t="s">
        <v>45</v>
      </c>
      <c r="F1834">
        <v>-13</v>
      </c>
      <c r="G1834" s="3">
        <v>0</v>
      </c>
      <c r="H1834" s="3">
        <v>351.88</v>
      </c>
      <c r="I1834" t="s">
        <v>10</v>
      </c>
      <c r="J1834" t="s">
        <v>23</v>
      </c>
      <c r="K1834" s="3">
        <f>IF(TablaDatosEmpresa[[#This Row],[Tipo_Movimiento]] = "Venta", -TablaDatosEmpresa[[#This Row],[Cantidad]] * TablaDatosEmpresa[[#This Row],[Precio_Venta_Unitario]], 0)</f>
        <v>4574.4399999999996</v>
      </c>
      <c r="L1834" s="3">
        <f>AVERAGEIF(TablaDatosEmpresa[Nombre_Producto],TablaDatosEmpresa[[#This Row],[Nombre_Producto]],TablaDatosEmpresa[Costo_Unitario])</f>
        <v>81.910562499999997</v>
      </c>
      <c r="M1834" s="3">
        <f>IF(TablaDatosEmpresa[[#This Row],[Tipo_Movimiento]] = "Venta", -TablaDatosEmpresa[[#This Row],[Cantidad]] * TablaDatosEmpresa[[#This Row],[CosteAdquisicionPromedio]], 0)</f>
        <v>1064.8373125000001</v>
      </c>
      <c r="N1834" s="3">
        <f>TablaDatosEmpresa[[#This Row],[Ingresos]]-TablaDatosEmpresa[[#This Row],[Coste_Vemta]]</f>
        <v>3509.6026874999998</v>
      </c>
    </row>
    <row r="1835" spans="1:14" x14ac:dyDescent="0.3">
      <c r="A1835">
        <v>1836</v>
      </c>
      <c r="B1835" s="1">
        <v>44831</v>
      </c>
      <c r="C1835" t="s">
        <v>10</v>
      </c>
      <c r="D1835" t="s">
        <v>19</v>
      </c>
      <c r="E1835" t="s">
        <v>20</v>
      </c>
      <c r="F1835">
        <v>-34</v>
      </c>
      <c r="G1835" s="3">
        <v>0</v>
      </c>
      <c r="H1835" s="3">
        <v>297.06</v>
      </c>
      <c r="I1835" t="s">
        <v>10</v>
      </c>
      <c r="J1835" t="s">
        <v>23</v>
      </c>
      <c r="K1835" s="3">
        <f>IF(TablaDatosEmpresa[[#This Row],[Tipo_Movimiento]] = "Venta", -TablaDatosEmpresa[[#This Row],[Cantidad]] * TablaDatosEmpresa[[#This Row],[Precio_Venta_Unitario]], 0)</f>
        <v>10100.040000000001</v>
      </c>
      <c r="L1835" s="3">
        <f>AVERAGEIF(TablaDatosEmpresa[Nombre_Producto],TablaDatosEmpresa[[#This Row],[Nombre_Producto]],TablaDatosEmpresa[Costo_Unitario])</f>
        <v>66.956770642201846</v>
      </c>
      <c r="M1835" s="3">
        <f>IF(TablaDatosEmpresa[[#This Row],[Tipo_Movimiento]] = "Venta", -TablaDatosEmpresa[[#This Row],[Cantidad]] * TablaDatosEmpresa[[#This Row],[CosteAdquisicionPromedio]], 0)</f>
        <v>2276.530201834863</v>
      </c>
      <c r="N1835" s="3">
        <f>TablaDatosEmpresa[[#This Row],[Ingresos]]-TablaDatosEmpresa[[#This Row],[Coste_Vemta]]</f>
        <v>7823.5097981651379</v>
      </c>
    </row>
    <row r="1836" spans="1:14" x14ac:dyDescent="0.3">
      <c r="A1836">
        <v>1837</v>
      </c>
      <c r="B1836" s="1">
        <v>44831</v>
      </c>
      <c r="C1836" t="s">
        <v>10</v>
      </c>
      <c r="D1836" t="s">
        <v>34</v>
      </c>
      <c r="E1836" t="s">
        <v>45</v>
      </c>
      <c r="F1836">
        <v>-26</v>
      </c>
      <c r="G1836" s="3">
        <v>0</v>
      </c>
      <c r="H1836" s="3">
        <v>352.6</v>
      </c>
      <c r="I1836" t="s">
        <v>10</v>
      </c>
      <c r="J1836" t="s">
        <v>13</v>
      </c>
      <c r="K1836" s="3">
        <f>IF(TablaDatosEmpresa[[#This Row],[Tipo_Movimiento]] = "Venta", -TablaDatosEmpresa[[#This Row],[Cantidad]] * TablaDatosEmpresa[[#This Row],[Precio_Venta_Unitario]], 0)</f>
        <v>9167.6</v>
      </c>
      <c r="L1836" s="3">
        <f>AVERAGEIF(TablaDatosEmpresa[Nombre_Producto],TablaDatosEmpresa[[#This Row],[Nombre_Producto]],TablaDatosEmpresa[Costo_Unitario])</f>
        <v>81.910562499999997</v>
      </c>
      <c r="M1836" s="3">
        <f>IF(TablaDatosEmpresa[[#This Row],[Tipo_Movimiento]] = "Venta", -TablaDatosEmpresa[[#This Row],[Cantidad]] * TablaDatosEmpresa[[#This Row],[CosteAdquisicionPromedio]], 0)</f>
        <v>2129.6746250000001</v>
      </c>
      <c r="N1836" s="3">
        <f>TablaDatosEmpresa[[#This Row],[Ingresos]]-TablaDatosEmpresa[[#This Row],[Coste_Vemta]]</f>
        <v>7037.9253750000007</v>
      </c>
    </row>
    <row r="1837" spans="1:14" x14ac:dyDescent="0.3">
      <c r="A1837">
        <v>1838</v>
      </c>
      <c r="B1837" s="1">
        <v>44831</v>
      </c>
      <c r="C1837" t="s">
        <v>10</v>
      </c>
      <c r="D1837" t="s">
        <v>27</v>
      </c>
      <c r="E1837" t="s">
        <v>44</v>
      </c>
      <c r="F1837">
        <v>-18</v>
      </c>
      <c r="G1837" s="3">
        <v>0</v>
      </c>
      <c r="H1837" s="3">
        <v>496.5</v>
      </c>
      <c r="I1837" t="s">
        <v>10</v>
      </c>
      <c r="J1837" t="s">
        <v>31</v>
      </c>
      <c r="K1837" s="3">
        <f>IF(TablaDatosEmpresa[[#This Row],[Tipo_Movimiento]] = "Venta", -TablaDatosEmpresa[[#This Row],[Cantidad]] * TablaDatosEmpresa[[#This Row],[Precio_Venta_Unitario]], 0)</f>
        <v>8937</v>
      </c>
      <c r="L1837" s="3">
        <f>AVERAGEIF(TablaDatosEmpresa[Nombre_Producto],TablaDatosEmpresa[[#This Row],[Nombre_Producto]],TablaDatosEmpresa[Costo_Unitario])</f>
        <v>111.99406451612904</v>
      </c>
      <c r="M1837" s="3">
        <f>IF(TablaDatosEmpresa[[#This Row],[Tipo_Movimiento]] = "Venta", -TablaDatosEmpresa[[#This Row],[Cantidad]] * TablaDatosEmpresa[[#This Row],[CosteAdquisicionPromedio]], 0)</f>
        <v>2015.8931612903227</v>
      </c>
      <c r="N1837" s="3">
        <f>TablaDatosEmpresa[[#This Row],[Ingresos]]-TablaDatosEmpresa[[#This Row],[Coste_Vemta]]</f>
        <v>6921.1068387096775</v>
      </c>
    </row>
    <row r="1838" spans="1:14" x14ac:dyDescent="0.3">
      <c r="A1838">
        <v>1839</v>
      </c>
      <c r="B1838" s="1">
        <v>44831</v>
      </c>
      <c r="C1838" t="s">
        <v>24</v>
      </c>
      <c r="D1838" t="s">
        <v>14</v>
      </c>
      <c r="E1838" t="s">
        <v>41</v>
      </c>
      <c r="F1838">
        <v>200</v>
      </c>
      <c r="G1838" s="3">
        <v>85.91</v>
      </c>
      <c r="H1838" s="3">
        <v>0</v>
      </c>
      <c r="I1838" t="s">
        <v>24</v>
      </c>
      <c r="J1838" t="s">
        <v>28</v>
      </c>
      <c r="K1838" s="3">
        <f>IF(TablaDatosEmpresa[[#This Row],[Tipo_Movimiento]] = "Venta", -TablaDatosEmpresa[[#This Row],[Cantidad]] * TablaDatosEmpresa[[#This Row],[Precio_Venta_Unitario]], 0)</f>
        <v>0</v>
      </c>
      <c r="L1838" s="3">
        <f>AVERAGEIF(TablaDatosEmpresa[Nombre_Producto],TablaDatosEmpresa[[#This Row],[Nombre_Producto]],TablaDatosEmpresa[Costo_Unitario])</f>
        <v>38.917210440456756</v>
      </c>
      <c r="M1838" s="3">
        <f>IF(TablaDatosEmpresa[[#This Row],[Tipo_Movimiento]] = "Venta", -TablaDatosEmpresa[[#This Row],[Cantidad]] * TablaDatosEmpresa[[#This Row],[CosteAdquisicionPromedio]], 0)</f>
        <v>0</v>
      </c>
      <c r="N1838" s="3">
        <f>TablaDatosEmpresa[[#This Row],[Ingresos]]-TablaDatosEmpresa[[#This Row],[Coste_Vemta]]</f>
        <v>0</v>
      </c>
    </row>
    <row r="1839" spans="1:14" x14ac:dyDescent="0.3">
      <c r="A1839">
        <v>1840</v>
      </c>
      <c r="B1839" s="1">
        <v>44832</v>
      </c>
      <c r="C1839" t="s">
        <v>24</v>
      </c>
      <c r="D1839" t="s">
        <v>34</v>
      </c>
      <c r="E1839" t="s">
        <v>45</v>
      </c>
      <c r="F1839">
        <v>209</v>
      </c>
      <c r="G1839" s="3">
        <v>179.05</v>
      </c>
      <c r="H1839" s="3">
        <v>0</v>
      </c>
      <c r="I1839" t="s">
        <v>24</v>
      </c>
      <c r="J1839" t="s">
        <v>28</v>
      </c>
      <c r="K1839" s="3">
        <f>IF(TablaDatosEmpresa[[#This Row],[Tipo_Movimiento]] = "Venta", -TablaDatosEmpresa[[#This Row],[Cantidad]] * TablaDatosEmpresa[[#This Row],[Precio_Venta_Unitario]], 0)</f>
        <v>0</v>
      </c>
      <c r="L1839" s="3">
        <f>AVERAGEIF(TablaDatosEmpresa[Nombre_Producto],TablaDatosEmpresa[[#This Row],[Nombre_Producto]],TablaDatosEmpresa[Costo_Unitario])</f>
        <v>81.910562499999997</v>
      </c>
      <c r="M1839" s="3">
        <f>IF(TablaDatosEmpresa[[#This Row],[Tipo_Movimiento]] = "Venta", -TablaDatosEmpresa[[#This Row],[Cantidad]] * TablaDatosEmpresa[[#This Row],[CosteAdquisicionPromedio]], 0)</f>
        <v>0</v>
      </c>
      <c r="N1839" s="3">
        <f>TablaDatosEmpresa[[#This Row],[Ingresos]]-TablaDatosEmpresa[[#This Row],[Coste_Vemta]]</f>
        <v>0</v>
      </c>
    </row>
    <row r="1840" spans="1:14" x14ac:dyDescent="0.3">
      <c r="A1840">
        <v>1841</v>
      </c>
      <c r="B1840" s="1">
        <v>44832</v>
      </c>
      <c r="C1840" t="s">
        <v>10</v>
      </c>
      <c r="D1840" t="s">
        <v>14</v>
      </c>
      <c r="E1840" t="s">
        <v>41</v>
      </c>
      <c r="F1840">
        <v>-33</v>
      </c>
      <c r="G1840" s="3">
        <v>0</v>
      </c>
      <c r="H1840" s="3">
        <v>159.41</v>
      </c>
      <c r="I1840" t="s">
        <v>10</v>
      </c>
      <c r="J1840" t="s">
        <v>13</v>
      </c>
      <c r="K1840" s="3">
        <f>IF(TablaDatosEmpresa[[#This Row],[Tipo_Movimiento]] = "Venta", -TablaDatosEmpresa[[#This Row],[Cantidad]] * TablaDatosEmpresa[[#This Row],[Precio_Venta_Unitario]], 0)</f>
        <v>5260.53</v>
      </c>
      <c r="L1840" s="3">
        <f>AVERAGEIF(TablaDatosEmpresa[Nombre_Producto],TablaDatosEmpresa[[#This Row],[Nombre_Producto]],TablaDatosEmpresa[Costo_Unitario])</f>
        <v>38.917210440456756</v>
      </c>
      <c r="M1840" s="3">
        <f>IF(TablaDatosEmpresa[[#This Row],[Tipo_Movimiento]] = "Venta", -TablaDatosEmpresa[[#This Row],[Cantidad]] * TablaDatosEmpresa[[#This Row],[CosteAdquisicionPromedio]], 0)</f>
        <v>1284.267944535073</v>
      </c>
      <c r="N1840" s="3">
        <f>TablaDatosEmpresa[[#This Row],[Ingresos]]-TablaDatosEmpresa[[#This Row],[Coste_Vemta]]</f>
        <v>3976.2620554649266</v>
      </c>
    </row>
    <row r="1841" spans="1:14" x14ac:dyDescent="0.3">
      <c r="A1841">
        <v>1842</v>
      </c>
      <c r="B1841" s="1">
        <v>44832</v>
      </c>
      <c r="C1841" t="s">
        <v>24</v>
      </c>
      <c r="D1841" t="s">
        <v>14</v>
      </c>
      <c r="E1841" t="s">
        <v>41</v>
      </c>
      <c r="F1841">
        <v>230</v>
      </c>
      <c r="G1841" s="3">
        <v>83.82</v>
      </c>
      <c r="H1841" s="3">
        <v>0</v>
      </c>
      <c r="I1841" t="s">
        <v>24</v>
      </c>
      <c r="J1841" t="s">
        <v>26</v>
      </c>
      <c r="K1841" s="3">
        <f>IF(TablaDatosEmpresa[[#This Row],[Tipo_Movimiento]] = "Venta", -TablaDatosEmpresa[[#This Row],[Cantidad]] * TablaDatosEmpresa[[#This Row],[Precio_Venta_Unitario]], 0)</f>
        <v>0</v>
      </c>
      <c r="L1841" s="3">
        <f>AVERAGEIF(TablaDatosEmpresa[Nombre_Producto],TablaDatosEmpresa[[#This Row],[Nombre_Producto]],TablaDatosEmpresa[Costo_Unitario])</f>
        <v>38.917210440456756</v>
      </c>
      <c r="M1841" s="3">
        <f>IF(TablaDatosEmpresa[[#This Row],[Tipo_Movimiento]] = "Venta", -TablaDatosEmpresa[[#This Row],[Cantidad]] * TablaDatosEmpresa[[#This Row],[CosteAdquisicionPromedio]], 0)</f>
        <v>0</v>
      </c>
      <c r="N1841" s="3">
        <f>TablaDatosEmpresa[[#This Row],[Ingresos]]-TablaDatosEmpresa[[#This Row],[Coste_Vemta]]</f>
        <v>0</v>
      </c>
    </row>
    <row r="1842" spans="1:14" x14ac:dyDescent="0.3">
      <c r="A1842">
        <v>1843</v>
      </c>
      <c r="B1842" s="1">
        <v>44832</v>
      </c>
      <c r="C1842" t="s">
        <v>10</v>
      </c>
      <c r="D1842" t="s">
        <v>19</v>
      </c>
      <c r="E1842" t="s">
        <v>20</v>
      </c>
      <c r="F1842">
        <v>-11</v>
      </c>
      <c r="G1842" s="3">
        <v>0</v>
      </c>
      <c r="H1842" s="3">
        <v>301.33</v>
      </c>
      <c r="I1842" t="s">
        <v>10</v>
      </c>
      <c r="J1842" t="s">
        <v>31</v>
      </c>
      <c r="K1842" s="3">
        <f>IF(TablaDatosEmpresa[[#This Row],[Tipo_Movimiento]] = "Venta", -TablaDatosEmpresa[[#This Row],[Cantidad]] * TablaDatosEmpresa[[#This Row],[Precio_Venta_Unitario]], 0)</f>
        <v>3314.6299999999997</v>
      </c>
      <c r="L1842" s="3">
        <f>AVERAGEIF(TablaDatosEmpresa[Nombre_Producto],TablaDatosEmpresa[[#This Row],[Nombre_Producto]],TablaDatosEmpresa[Costo_Unitario])</f>
        <v>66.956770642201846</v>
      </c>
      <c r="M1842" s="3">
        <f>IF(TablaDatosEmpresa[[#This Row],[Tipo_Movimiento]] = "Venta", -TablaDatosEmpresa[[#This Row],[Cantidad]] * TablaDatosEmpresa[[#This Row],[CosteAdquisicionPromedio]], 0)</f>
        <v>736.52447706422026</v>
      </c>
      <c r="N1842" s="3">
        <f>TablaDatosEmpresa[[#This Row],[Ingresos]]-TablaDatosEmpresa[[#This Row],[Coste_Vemta]]</f>
        <v>2578.1055229357794</v>
      </c>
    </row>
    <row r="1843" spans="1:14" x14ac:dyDescent="0.3">
      <c r="A1843">
        <v>1844</v>
      </c>
      <c r="B1843" s="1">
        <v>44832</v>
      </c>
      <c r="C1843" t="s">
        <v>10</v>
      </c>
      <c r="D1843" t="s">
        <v>21</v>
      </c>
      <c r="E1843" t="s">
        <v>22</v>
      </c>
      <c r="F1843">
        <v>-37</v>
      </c>
      <c r="G1843" s="3">
        <v>0</v>
      </c>
      <c r="H1843" s="3">
        <v>59.52</v>
      </c>
      <c r="I1843" t="s">
        <v>10</v>
      </c>
      <c r="J1843" t="s">
        <v>15</v>
      </c>
      <c r="K1843" s="3">
        <f>IF(TablaDatosEmpresa[[#This Row],[Tipo_Movimiento]] = "Venta", -TablaDatosEmpresa[[#This Row],[Cantidad]] * TablaDatosEmpresa[[#This Row],[Precio_Venta_Unitario]], 0)</f>
        <v>2202.2400000000002</v>
      </c>
      <c r="L1843" s="3">
        <f>AVERAGEIF(TablaDatosEmpresa[Nombre_Producto],TablaDatosEmpresa[[#This Row],[Nombre_Producto]],TablaDatosEmpresa[Costo_Unitario])</f>
        <v>10.520482758620702</v>
      </c>
      <c r="M1843" s="3">
        <f>IF(TablaDatosEmpresa[[#This Row],[Tipo_Movimiento]] = "Venta", -TablaDatosEmpresa[[#This Row],[Cantidad]] * TablaDatosEmpresa[[#This Row],[CosteAdquisicionPromedio]], 0)</f>
        <v>389.25786206896595</v>
      </c>
      <c r="N1843" s="3">
        <f>TablaDatosEmpresa[[#This Row],[Ingresos]]-TablaDatosEmpresa[[#This Row],[Coste_Vemta]]</f>
        <v>1812.9821379310342</v>
      </c>
    </row>
    <row r="1844" spans="1:14" x14ac:dyDescent="0.3">
      <c r="A1844">
        <v>1845</v>
      </c>
      <c r="B1844" s="1">
        <v>44832</v>
      </c>
      <c r="C1844" t="s">
        <v>10</v>
      </c>
      <c r="D1844" t="s">
        <v>34</v>
      </c>
      <c r="E1844" t="s">
        <v>45</v>
      </c>
      <c r="F1844">
        <v>-20</v>
      </c>
      <c r="G1844" s="3">
        <v>0</v>
      </c>
      <c r="H1844" s="3">
        <v>352.37</v>
      </c>
      <c r="I1844" t="s">
        <v>10</v>
      </c>
      <c r="J1844" t="s">
        <v>31</v>
      </c>
      <c r="K1844" s="3">
        <f>IF(TablaDatosEmpresa[[#This Row],[Tipo_Movimiento]] = "Venta", -TablaDatosEmpresa[[#This Row],[Cantidad]] * TablaDatosEmpresa[[#This Row],[Precio_Venta_Unitario]], 0)</f>
        <v>7047.4</v>
      </c>
      <c r="L1844" s="3">
        <f>AVERAGEIF(TablaDatosEmpresa[Nombre_Producto],TablaDatosEmpresa[[#This Row],[Nombre_Producto]],TablaDatosEmpresa[Costo_Unitario])</f>
        <v>81.910562499999997</v>
      </c>
      <c r="M1844" s="3">
        <f>IF(TablaDatosEmpresa[[#This Row],[Tipo_Movimiento]] = "Venta", -TablaDatosEmpresa[[#This Row],[Cantidad]] * TablaDatosEmpresa[[#This Row],[CosteAdquisicionPromedio]], 0)</f>
        <v>1638.2112499999998</v>
      </c>
      <c r="N1844" s="3">
        <f>TablaDatosEmpresa[[#This Row],[Ingresos]]-TablaDatosEmpresa[[#This Row],[Coste_Vemta]]</f>
        <v>5409.1887499999993</v>
      </c>
    </row>
    <row r="1845" spans="1:14" x14ac:dyDescent="0.3">
      <c r="A1845">
        <v>1846</v>
      </c>
      <c r="B1845" s="1">
        <v>44832</v>
      </c>
      <c r="C1845" t="s">
        <v>10</v>
      </c>
      <c r="D1845" t="s">
        <v>17</v>
      </c>
      <c r="E1845" t="s">
        <v>42</v>
      </c>
      <c r="F1845">
        <v>-11</v>
      </c>
      <c r="G1845" s="3">
        <v>0</v>
      </c>
      <c r="H1845" s="3">
        <v>892.22</v>
      </c>
      <c r="I1845" t="s">
        <v>10</v>
      </c>
      <c r="J1845" t="s">
        <v>13</v>
      </c>
      <c r="K1845" s="3">
        <f>IF(TablaDatosEmpresa[[#This Row],[Tipo_Movimiento]] = "Venta", -TablaDatosEmpresa[[#This Row],[Cantidad]] * TablaDatosEmpresa[[#This Row],[Precio_Venta_Unitario]], 0)</f>
        <v>9814.42</v>
      </c>
      <c r="L1845" s="3">
        <f>AVERAGEIF(TablaDatosEmpresa[Nombre_Producto],TablaDatosEmpresa[[#This Row],[Nombre_Producto]],TablaDatosEmpresa[Costo_Unitario])</f>
        <v>206.67616747181975</v>
      </c>
      <c r="M1845" s="3">
        <f>IF(TablaDatosEmpresa[[#This Row],[Tipo_Movimiento]] = "Venta", -TablaDatosEmpresa[[#This Row],[Cantidad]] * TablaDatosEmpresa[[#This Row],[CosteAdquisicionPromedio]], 0)</f>
        <v>2273.4378421900174</v>
      </c>
      <c r="N1845" s="3">
        <f>TablaDatosEmpresa[[#This Row],[Ingresos]]-TablaDatosEmpresa[[#This Row],[Coste_Vemta]]</f>
        <v>7540.9821578099827</v>
      </c>
    </row>
    <row r="1846" spans="1:14" x14ac:dyDescent="0.3">
      <c r="A1846">
        <v>1847</v>
      </c>
      <c r="B1846" s="1">
        <v>44833</v>
      </c>
      <c r="C1846" t="s">
        <v>10</v>
      </c>
      <c r="D1846" t="s">
        <v>25</v>
      </c>
      <c r="E1846" t="s">
        <v>43</v>
      </c>
      <c r="F1846">
        <v>-22</v>
      </c>
      <c r="G1846" s="3">
        <v>0</v>
      </c>
      <c r="H1846" s="3">
        <v>94.96</v>
      </c>
      <c r="I1846" t="s">
        <v>10</v>
      </c>
      <c r="J1846" t="s">
        <v>35</v>
      </c>
      <c r="K1846" s="3">
        <f>IF(TablaDatosEmpresa[[#This Row],[Tipo_Movimiento]] = "Venta", -TablaDatosEmpresa[[#This Row],[Cantidad]] * TablaDatosEmpresa[[#This Row],[Precio_Venta_Unitario]], 0)</f>
        <v>2089.12</v>
      </c>
      <c r="L1846" s="3">
        <f>AVERAGEIF(TablaDatosEmpresa[Nombre_Producto],TablaDatosEmpresa[[#This Row],[Nombre_Producto]],TablaDatosEmpresa[Costo_Unitario])</f>
        <v>18.458651685393257</v>
      </c>
      <c r="M1846" s="3">
        <f>IF(TablaDatosEmpresa[[#This Row],[Tipo_Movimiento]] = "Venta", -TablaDatosEmpresa[[#This Row],[Cantidad]] * TablaDatosEmpresa[[#This Row],[CosteAdquisicionPromedio]], 0)</f>
        <v>406.09033707865166</v>
      </c>
      <c r="N1846" s="3">
        <f>TablaDatosEmpresa[[#This Row],[Ingresos]]-TablaDatosEmpresa[[#This Row],[Coste_Vemta]]</f>
        <v>1683.0296629213483</v>
      </c>
    </row>
    <row r="1847" spans="1:14" x14ac:dyDescent="0.3">
      <c r="A1847">
        <v>1848</v>
      </c>
      <c r="B1847" s="1">
        <v>44833</v>
      </c>
      <c r="C1847" t="s">
        <v>10</v>
      </c>
      <c r="D1847" t="s">
        <v>25</v>
      </c>
      <c r="E1847" t="s">
        <v>43</v>
      </c>
      <c r="F1847">
        <v>-28</v>
      </c>
      <c r="G1847" s="3">
        <v>0</v>
      </c>
      <c r="H1847" s="3">
        <v>94.28</v>
      </c>
      <c r="I1847" t="s">
        <v>10</v>
      </c>
      <c r="J1847" t="s">
        <v>23</v>
      </c>
      <c r="K1847" s="3">
        <f>IF(TablaDatosEmpresa[[#This Row],[Tipo_Movimiento]] = "Venta", -TablaDatosEmpresa[[#This Row],[Cantidad]] * TablaDatosEmpresa[[#This Row],[Precio_Venta_Unitario]], 0)</f>
        <v>2639.84</v>
      </c>
      <c r="L1847" s="3">
        <f>AVERAGEIF(TablaDatosEmpresa[Nombre_Producto],TablaDatosEmpresa[[#This Row],[Nombre_Producto]],TablaDatosEmpresa[Costo_Unitario])</f>
        <v>18.458651685393257</v>
      </c>
      <c r="M1847" s="3">
        <f>IF(TablaDatosEmpresa[[#This Row],[Tipo_Movimiento]] = "Venta", -TablaDatosEmpresa[[#This Row],[Cantidad]] * TablaDatosEmpresa[[#This Row],[CosteAdquisicionPromedio]], 0)</f>
        <v>516.84224719101121</v>
      </c>
      <c r="N1847" s="3">
        <f>TablaDatosEmpresa[[#This Row],[Ingresos]]-TablaDatosEmpresa[[#This Row],[Coste_Vemta]]</f>
        <v>2122.9977528089889</v>
      </c>
    </row>
    <row r="1848" spans="1:14" x14ac:dyDescent="0.3">
      <c r="A1848">
        <v>1849</v>
      </c>
      <c r="B1848" s="1">
        <v>44833</v>
      </c>
      <c r="C1848" t="s">
        <v>16</v>
      </c>
      <c r="D1848" t="s">
        <v>19</v>
      </c>
      <c r="E1848" t="s">
        <v>20</v>
      </c>
      <c r="F1848">
        <v>98</v>
      </c>
      <c r="G1848" s="3">
        <v>148.56</v>
      </c>
      <c r="H1848" s="3">
        <v>0</v>
      </c>
      <c r="I1848" t="s">
        <v>46</v>
      </c>
      <c r="J1848" t="s">
        <v>18</v>
      </c>
      <c r="K1848" s="3">
        <f>IF(TablaDatosEmpresa[[#This Row],[Tipo_Movimiento]] = "Venta", -TablaDatosEmpresa[[#This Row],[Cantidad]] * TablaDatosEmpresa[[#This Row],[Precio_Venta_Unitario]], 0)</f>
        <v>0</v>
      </c>
      <c r="L1848" s="3">
        <f>AVERAGEIF(TablaDatosEmpresa[Nombre_Producto],TablaDatosEmpresa[[#This Row],[Nombre_Producto]],TablaDatosEmpresa[Costo_Unitario])</f>
        <v>66.956770642201846</v>
      </c>
      <c r="M1848" s="3">
        <f>IF(TablaDatosEmpresa[[#This Row],[Tipo_Movimiento]] = "Venta", -TablaDatosEmpresa[[#This Row],[Cantidad]] * TablaDatosEmpresa[[#This Row],[CosteAdquisicionPromedio]], 0)</f>
        <v>0</v>
      </c>
      <c r="N1848" s="3">
        <f>TablaDatosEmpresa[[#This Row],[Ingresos]]-TablaDatosEmpresa[[#This Row],[Coste_Vemta]]</f>
        <v>0</v>
      </c>
    </row>
    <row r="1849" spans="1:14" x14ac:dyDescent="0.3">
      <c r="A1849">
        <v>1850</v>
      </c>
      <c r="B1849" s="1">
        <v>44833</v>
      </c>
      <c r="C1849" t="s">
        <v>24</v>
      </c>
      <c r="D1849" t="s">
        <v>21</v>
      </c>
      <c r="E1849" t="s">
        <v>22</v>
      </c>
      <c r="F1849">
        <v>261</v>
      </c>
      <c r="G1849" s="3">
        <v>25.25</v>
      </c>
      <c r="H1849" s="3">
        <v>0</v>
      </c>
      <c r="I1849" t="s">
        <v>24</v>
      </c>
      <c r="J1849" t="s">
        <v>28</v>
      </c>
      <c r="K1849" s="3">
        <f>IF(TablaDatosEmpresa[[#This Row],[Tipo_Movimiento]] = "Venta", -TablaDatosEmpresa[[#This Row],[Cantidad]] * TablaDatosEmpresa[[#This Row],[Precio_Venta_Unitario]], 0)</f>
        <v>0</v>
      </c>
      <c r="L1849" s="3">
        <f>AVERAGEIF(TablaDatosEmpresa[Nombre_Producto],TablaDatosEmpresa[[#This Row],[Nombre_Producto]],TablaDatosEmpresa[Costo_Unitario])</f>
        <v>10.520482758620702</v>
      </c>
      <c r="M1849" s="3">
        <f>IF(TablaDatosEmpresa[[#This Row],[Tipo_Movimiento]] = "Venta", -TablaDatosEmpresa[[#This Row],[Cantidad]] * TablaDatosEmpresa[[#This Row],[CosteAdquisicionPromedio]], 0)</f>
        <v>0</v>
      </c>
      <c r="N1849" s="3">
        <f>TablaDatosEmpresa[[#This Row],[Ingresos]]-TablaDatosEmpresa[[#This Row],[Coste_Vemta]]</f>
        <v>0</v>
      </c>
    </row>
    <row r="1850" spans="1:14" x14ac:dyDescent="0.3">
      <c r="A1850">
        <v>1851</v>
      </c>
      <c r="B1850" s="1">
        <v>44833</v>
      </c>
      <c r="C1850" t="s">
        <v>24</v>
      </c>
      <c r="D1850" t="s">
        <v>25</v>
      </c>
      <c r="E1850" t="s">
        <v>43</v>
      </c>
      <c r="F1850">
        <v>166</v>
      </c>
      <c r="G1850" s="3">
        <v>45.8</v>
      </c>
      <c r="H1850" s="3">
        <v>0</v>
      </c>
      <c r="I1850" t="s">
        <v>24</v>
      </c>
      <c r="J1850" t="s">
        <v>37</v>
      </c>
      <c r="K1850" s="3">
        <f>IF(TablaDatosEmpresa[[#This Row],[Tipo_Movimiento]] = "Venta", -TablaDatosEmpresa[[#This Row],[Cantidad]] * TablaDatosEmpresa[[#This Row],[Precio_Venta_Unitario]], 0)</f>
        <v>0</v>
      </c>
      <c r="L1850" s="3">
        <f>AVERAGEIF(TablaDatosEmpresa[Nombre_Producto],TablaDatosEmpresa[[#This Row],[Nombre_Producto]],TablaDatosEmpresa[Costo_Unitario])</f>
        <v>18.458651685393257</v>
      </c>
      <c r="M1850" s="3">
        <f>IF(TablaDatosEmpresa[[#This Row],[Tipo_Movimiento]] = "Venta", -TablaDatosEmpresa[[#This Row],[Cantidad]] * TablaDatosEmpresa[[#This Row],[CosteAdquisicionPromedio]], 0)</f>
        <v>0</v>
      </c>
      <c r="N1850" s="3">
        <f>TablaDatosEmpresa[[#This Row],[Ingresos]]-TablaDatosEmpresa[[#This Row],[Coste_Vemta]]</f>
        <v>0</v>
      </c>
    </row>
    <row r="1851" spans="1:14" x14ac:dyDescent="0.3">
      <c r="A1851">
        <v>1852</v>
      </c>
      <c r="B1851" s="1">
        <v>44833</v>
      </c>
      <c r="C1851" t="s">
        <v>24</v>
      </c>
      <c r="D1851" t="s">
        <v>34</v>
      </c>
      <c r="E1851" t="s">
        <v>45</v>
      </c>
      <c r="F1851">
        <v>151</v>
      </c>
      <c r="G1851" s="3">
        <v>176.66</v>
      </c>
      <c r="H1851" s="3">
        <v>0</v>
      </c>
      <c r="I1851" t="s">
        <v>24</v>
      </c>
      <c r="J1851" t="s">
        <v>36</v>
      </c>
      <c r="K1851" s="3">
        <f>IF(TablaDatosEmpresa[[#This Row],[Tipo_Movimiento]] = "Venta", -TablaDatosEmpresa[[#This Row],[Cantidad]] * TablaDatosEmpresa[[#This Row],[Precio_Venta_Unitario]], 0)</f>
        <v>0</v>
      </c>
      <c r="L1851" s="3">
        <f>AVERAGEIF(TablaDatosEmpresa[Nombre_Producto],TablaDatosEmpresa[[#This Row],[Nombre_Producto]],TablaDatosEmpresa[Costo_Unitario])</f>
        <v>81.910562499999997</v>
      </c>
      <c r="M1851" s="3">
        <f>IF(TablaDatosEmpresa[[#This Row],[Tipo_Movimiento]] = "Venta", -TablaDatosEmpresa[[#This Row],[Cantidad]] * TablaDatosEmpresa[[#This Row],[CosteAdquisicionPromedio]], 0)</f>
        <v>0</v>
      </c>
      <c r="N1851" s="3">
        <f>TablaDatosEmpresa[[#This Row],[Ingresos]]-TablaDatosEmpresa[[#This Row],[Coste_Vemta]]</f>
        <v>0</v>
      </c>
    </row>
    <row r="1852" spans="1:14" x14ac:dyDescent="0.3">
      <c r="A1852">
        <v>1853</v>
      </c>
      <c r="B1852" s="1">
        <v>44833</v>
      </c>
      <c r="C1852" t="s">
        <v>10</v>
      </c>
      <c r="D1852" t="s">
        <v>32</v>
      </c>
      <c r="E1852" t="s">
        <v>33</v>
      </c>
      <c r="F1852">
        <v>-24</v>
      </c>
      <c r="G1852" s="3">
        <v>0</v>
      </c>
      <c r="H1852" s="3">
        <v>219.59</v>
      </c>
      <c r="I1852" t="s">
        <v>10</v>
      </c>
      <c r="J1852" t="s">
        <v>35</v>
      </c>
      <c r="K1852" s="3">
        <f>IF(TablaDatosEmpresa[[#This Row],[Tipo_Movimiento]] = "Venta", -TablaDatosEmpresa[[#This Row],[Cantidad]] * TablaDatosEmpresa[[#This Row],[Precio_Venta_Unitario]], 0)</f>
        <v>5270.16</v>
      </c>
      <c r="L1852" s="3">
        <f>AVERAGEIF(TablaDatosEmpresa[Nombre_Producto],TablaDatosEmpresa[[#This Row],[Nombre_Producto]],TablaDatosEmpresa[Costo_Unitario])</f>
        <v>54.214840425531932</v>
      </c>
      <c r="M1852" s="3">
        <f>IF(TablaDatosEmpresa[[#This Row],[Tipo_Movimiento]] = "Venta", -TablaDatosEmpresa[[#This Row],[Cantidad]] * TablaDatosEmpresa[[#This Row],[CosteAdquisicionPromedio]], 0)</f>
        <v>1301.1561702127665</v>
      </c>
      <c r="N1852" s="3">
        <f>TablaDatosEmpresa[[#This Row],[Ingresos]]-TablaDatosEmpresa[[#This Row],[Coste_Vemta]]</f>
        <v>3969.0038297872334</v>
      </c>
    </row>
    <row r="1853" spans="1:14" x14ac:dyDescent="0.3">
      <c r="A1853">
        <v>1854</v>
      </c>
      <c r="B1853" s="1">
        <v>44834</v>
      </c>
      <c r="C1853" t="s">
        <v>10</v>
      </c>
      <c r="D1853" t="s">
        <v>32</v>
      </c>
      <c r="E1853" t="s">
        <v>33</v>
      </c>
      <c r="F1853">
        <v>-49</v>
      </c>
      <c r="G1853" s="3">
        <v>0</v>
      </c>
      <c r="H1853" s="3">
        <v>221.06</v>
      </c>
      <c r="I1853" t="s">
        <v>10</v>
      </c>
      <c r="J1853" t="s">
        <v>15</v>
      </c>
      <c r="K1853" s="3">
        <f>IF(TablaDatosEmpresa[[#This Row],[Tipo_Movimiento]] = "Venta", -TablaDatosEmpresa[[#This Row],[Cantidad]] * TablaDatosEmpresa[[#This Row],[Precio_Venta_Unitario]], 0)</f>
        <v>10831.94</v>
      </c>
      <c r="L1853" s="3">
        <f>AVERAGEIF(TablaDatosEmpresa[Nombre_Producto],TablaDatosEmpresa[[#This Row],[Nombre_Producto]],TablaDatosEmpresa[Costo_Unitario])</f>
        <v>54.214840425531932</v>
      </c>
      <c r="M1853" s="3">
        <f>IF(TablaDatosEmpresa[[#This Row],[Tipo_Movimiento]] = "Venta", -TablaDatosEmpresa[[#This Row],[Cantidad]] * TablaDatosEmpresa[[#This Row],[CosteAdquisicionPromedio]], 0)</f>
        <v>2656.5271808510647</v>
      </c>
      <c r="N1853" s="3">
        <f>TablaDatosEmpresa[[#This Row],[Ingresos]]-TablaDatosEmpresa[[#This Row],[Coste_Vemta]]</f>
        <v>8175.4128191489363</v>
      </c>
    </row>
    <row r="1854" spans="1:14" x14ac:dyDescent="0.3">
      <c r="A1854">
        <v>1855</v>
      </c>
      <c r="B1854" s="1">
        <v>44834</v>
      </c>
      <c r="C1854" t="s">
        <v>16</v>
      </c>
      <c r="D1854" t="s">
        <v>17</v>
      </c>
      <c r="E1854" t="s">
        <v>42</v>
      </c>
      <c r="F1854">
        <v>48</v>
      </c>
      <c r="G1854" s="3">
        <v>446.2</v>
      </c>
      <c r="H1854" s="3">
        <v>0</v>
      </c>
      <c r="I1854" t="s">
        <v>46</v>
      </c>
      <c r="J1854" t="s">
        <v>18</v>
      </c>
      <c r="K1854" s="3">
        <f>IF(TablaDatosEmpresa[[#This Row],[Tipo_Movimiento]] = "Venta", -TablaDatosEmpresa[[#This Row],[Cantidad]] * TablaDatosEmpresa[[#This Row],[Precio_Venta_Unitario]], 0)</f>
        <v>0</v>
      </c>
      <c r="L1854" s="3">
        <f>AVERAGEIF(TablaDatosEmpresa[Nombre_Producto],TablaDatosEmpresa[[#This Row],[Nombre_Producto]],TablaDatosEmpresa[Costo_Unitario])</f>
        <v>206.67616747181975</v>
      </c>
      <c r="M1854" s="3">
        <f>IF(TablaDatosEmpresa[[#This Row],[Tipo_Movimiento]] = "Venta", -TablaDatosEmpresa[[#This Row],[Cantidad]] * TablaDatosEmpresa[[#This Row],[CosteAdquisicionPromedio]], 0)</f>
        <v>0</v>
      </c>
      <c r="N1854" s="3">
        <f>TablaDatosEmpresa[[#This Row],[Ingresos]]-TablaDatosEmpresa[[#This Row],[Coste_Vemta]]</f>
        <v>0</v>
      </c>
    </row>
    <row r="1855" spans="1:14" x14ac:dyDescent="0.3">
      <c r="A1855">
        <v>1856</v>
      </c>
      <c r="B1855" s="1">
        <v>44834</v>
      </c>
      <c r="C1855" t="s">
        <v>10</v>
      </c>
      <c r="D1855" t="s">
        <v>21</v>
      </c>
      <c r="E1855" t="s">
        <v>22</v>
      </c>
      <c r="F1855">
        <v>-23</v>
      </c>
      <c r="G1855" s="3">
        <v>0</v>
      </c>
      <c r="H1855" s="3">
        <v>60.52</v>
      </c>
      <c r="I1855" t="s">
        <v>10</v>
      </c>
      <c r="J1855" t="s">
        <v>15</v>
      </c>
      <c r="K1855" s="3">
        <f>IF(TablaDatosEmpresa[[#This Row],[Tipo_Movimiento]] = "Venta", -TablaDatosEmpresa[[#This Row],[Cantidad]] * TablaDatosEmpresa[[#This Row],[Precio_Venta_Unitario]], 0)</f>
        <v>1391.96</v>
      </c>
      <c r="L1855" s="3">
        <f>AVERAGEIF(TablaDatosEmpresa[Nombre_Producto],TablaDatosEmpresa[[#This Row],[Nombre_Producto]],TablaDatosEmpresa[Costo_Unitario])</f>
        <v>10.520482758620702</v>
      </c>
      <c r="M1855" s="3">
        <f>IF(TablaDatosEmpresa[[#This Row],[Tipo_Movimiento]] = "Venta", -TablaDatosEmpresa[[#This Row],[Cantidad]] * TablaDatosEmpresa[[#This Row],[CosteAdquisicionPromedio]], 0)</f>
        <v>241.97110344827615</v>
      </c>
      <c r="N1855" s="3">
        <f>TablaDatosEmpresa[[#This Row],[Ingresos]]-TablaDatosEmpresa[[#This Row],[Coste_Vemta]]</f>
        <v>1149.9888965517239</v>
      </c>
    </row>
    <row r="1856" spans="1:14" x14ac:dyDescent="0.3">
      <c r="A1856">
        <v>1857</v>
      </c>
      <c r="B1856" s="1">
        <v>44834</v>
      </c>
      <c r="C1856" t="s">
        <v>24</v>
      </c>
      <c r="D1856" t="s">
        <v>25</v>
      </c>
      <c r="E1856" t="s">
        <v>43</v>
      </c>
      <c r="F1856">
        <v>101</v>
      </c>
      <c r="G1856" s="3">
        <v>44.62</v>
      </c>
      <c r="H1856" s="3">
        <v>0</v>
      </c>
      <c r="I1856" t="s">
        <v>24</v>
      </c>
      <c r="J1856" t="s">
        <v>36</v>
      </c>
      <c r="K1856" s="3">
        <f>IF(TablaDatosEmpresa[[#This Row],[Tipo_Movimiento]] = "Venta", -TablaDatosEmpresa[[#This Row],[Cantidad]] * TablaDatosEmpresa[[#This Row],[Precio_Venta_Unitario]], 0)</f>
        <v>0</v>
      </c>
      <c r="L1856" s="3">
        <f>AVERAGEIF(TablaDatosEmpresa[Nombre_Producto],TablaDatosEmpresa[[#This Row],[Nombre_Producto]],TablaDatosEmpresa[Costo_Unitario])</f>
        <v>18.458651685393257</v>
      </c>
      <c r="M1856" s="3">
        <f>IF(TablaDatosEmpresa[[#This Row],[Tipo_Movimiento]] = "Venta", -TablaDatosEmpresa[[#This Row],[Cantidad]] * TablaDatosEmpresa[[#This Row],[CosteAdquisicionPromedio]], 0)</f>
        <v>0</v>
      </c>
      <c r="N1856" s="3">
        <f>TablaDatosEmpresa[[#This Row],[Ingresos]]-TablaDatosEmpresa[[#This Row],[Coste_Vemta]]</f>
        <v>0</v>
      </c>
    </row>
    <row r="1857" spans="1:14" x14ac:dyDescent="0.3">
      <c r="A1857">
        <v>1858</v>
      </c>
      <c r="B1857" s="1">
        <v>44834</v>
      </c>
      <c r="C1857" t="s">
        <v>24</v>
      </c>
      <c r="D1857" t="s">
        <v>14</v>
      </c>
      <c r="E1857" t="s">
        <v>41</v>
      </c>
      <c r="F1857">
        <v>187</v>
      </c>
      <c r="G1857" s="3">
        <v>85.62</v>
      </c>
      <c r="H1857" s="3">
        <v>0</v>
      </c>
      <c r="I1857" t="s">
        <v>24</v>
      </c>
      <c r="J1857" t="s">
        <v>28</v>
      </c>
      <c r="K1857" s="3">
        <f>IF(TablaDatosEmpresa[[#This Row],[Tipo_Movimiento]] = "Venta", -TablaDatosEmpresa[[#This Row],[Cantidad]] * TablaDatosEmpresa[[#This Row],[Precio_Venta_Unitario]], 0)</f>
        <v>0</v>
      </c>
      <c r="L1857" s="3">
        <f>AVERAGEIF(TablaDatosEmpresa[Nombre_Producto],TablaDatosEmpresa[[#This Row],[Nombre_Producto]],TablaDatosEmpresa[Costo_Unitario])</f>
        <v>38.917210440456756</v>
      </c>
      <c r="M1857" s="3">
        <f>IF(TablaDatosEmpresa[[#This Row],[Tipo_Movimiento]] = "Venta", -TablaDatosEmpresa[[#This Row],[Cantidad]] * TablaDatosEmpresa[[#This Row],[CosteAdquisicionPromedio]], 0)</f>
        <v>0</v>
      </c>
      <c r="N1857" s="3">
        <f>TablaDatosEmpresa[[#This Row],[Ingresos]]-TablaDatosEmpresa[[#This Row],[Coste_Vemta]]</f>
        <v>0</v>
      </c>
    </row>
    <row r="1858" spans="1:14" x14ac:dyDescent="0.3">
      <c r="A1858">
        <v>1859</v>
      </c>
      <c r="B1858" s="1">
        <v>44834</v>
      </c>
      <c r="C1858" t="s">
        <v>24</v>
      </c>
      <c r="D1858" t="s">
        <v>21</v>
      </c>
      <c r="E1858" t="s">
        <v>22</v>
      </c>
      <c r="F1858">
        <v>51</v>
      </c>
      <c r="G1858" s="3">
        <v>25.18</v>
      </c>
      <c r="H1858" s="3">
        <v>0</v>
      </c>
      <c r="I1858" t="s">
        <v>24</v>
      </c>
      <c r="J1858" t="s">
        <v>36</v>
      </c>
      <c r="K1858" s="3">
        <f>IF(TablaDatosEmpresa[[#This Row],[Tipo_Movimiento]] = "Venta", -TablaDatosEmpresa[[#This Row],[Cantidad]] * TablaDatosEmpresa[[#This Row],[Precio_Venta_Unitario]], 0)</f>
        <v>0</v>
      </c>
      <c r="L1858" s="3">
        <f>AVERAGEIF(TablaDatosEmpresa[Nombre_Producto],TablaDatosEmpresa[[#This Row],[Nombre_Producto]],TablaDatosEmpresa[Costo_Unitario])</f>
        <v>10.520482758620702</v>
      </c>
      <c r="M1858" s="3">
        <f>IF(TablaDatosEmpresa[[#This Row],[Tipo_Movimiento]] = "Venta", -TablaDatosEmpresa[[#This Row],[Cantidad]] * TablaDatosEmpresa[[#This Row],[CosteAdquisicionPromedio]], 0)</f>
        <v>0</v>
      </c>
      <c r="N1858" s="3">
        <f>TablaDatosEmpresa[[#This Row],[Ingresos]]-TablaDatosEmpresa[[#This Row],[Coste_Vemta]]</f>
        <v>0</v>
      </c>
    </row>
    <row r="1859" spans="1:14" x14ac:dyDescent="0.3">
      <c r="A1859">
        <v>1860</v>
      </c>
      <c r="B1859" s="1">
        <v>44835</v>
      </c>
      <c r="C1859" t="s">
        <v>10</v>
      </c>
      <c r="D1859" t="s">
        <v>27</v>
      </c>
      <c r="E1859" t="s">
        <v>44</v>
      </c>
      <c r="F1859">
        <v>-9</v>
      </c>
      <c r="G1859" s="3">
        <v>0</v>
      </c>
      <c r="H1859" s="3">
        <v>501.36</v>
      </c>
      <c r="I1859" t="s">
        <v>10</v>
      </c>
      <c r="J1859" t="s">
        <v>31</v>
      </c>
      <c r="K1859" s="3">
        <f>IF(TablaDatosEmpresa[[#This Row],[Tipo_Movimiento]] = "Venta", -TablaDatosEmpresa[[#This Row],[Cantidad]] * TablaDatosEmpresa[[#This Row],[Precio_Venta_Unitario]], 0)</f>
        <v>4512.24</v>
      </c>
      <c r="L1859" s="3">
        <f>AVERAGEIF(TablaDatosEmpresa[Nombre_Producto],TablaDatosEmpresa[[#This Row],[Nombre_Producto]],TablaDatosEmpresa[Costo_Unitario])</f>
        <v>111.99406451612904</v>
      </c>
      <c r="M1859" s="3">
        <f>IF(TablaDatosEmpresa[[#This Row],[Tipo_Movimiento]] = "Venta", -TablaDatosEmpresa[[#This Row],[Cantidad]] * TablaDatosEmpresa[[#This Row],[CosteAdquisicionPromedio]], 0)</f>
        <v>1007.9465806451614</v>
      </c>
      <c r="N1859" s="3">
        <f>TablaDatosEmpresa[[#This Row],[Ingresos]]-TablaDatosEmpresa[[#This Row],[Coste_Vemta]]</f>
        <v>3504.2934193548385</v>
      </c>
    </row>
    <row r="1860" spans="1:14" x14ac:dyDescent="0.3">
      <c r="A1860">
        <v>1861</v>
      </c>
      <c r="B1860" s="1">
        <v>44835</v>
      </c>
      <c r="C1860" t="s">
        <v>10</v>
      </c>
      <c r="D1860" t="s">
        <v>25</v>
      </c>
      <c r="E1860" t="s">
        <v>43</v>
      </c>
      <c r="F1860">
        <v>-19</v>
      </c>
      <c r="G1860" s="3">
        <v>0</v>
      </c>
      <c r="H1860" s="3">
        <v>95.69</v>
      </c>
      <c r="I1860" t="s">
        <v>10</v>
      </c>
      <c r="J1860" t="s">
        <v>13</v>
      </c>
      <c r="K1860" s="3">
        <f>IF(TablaDatosEmpresa[[#This Row],[Tipo_Movimiento]] = "Venta", -TablaDatosEmpresa[[#This Row],[Cantidad]] * TablaDatosEmpresa[[#This Row],[Precio_Venta_Unitario]], 0)</f>
        <v>1818.11</v>
      </c>
      <c r="L1860" s="3">
        <f>AVERAGEIF(TablaDatosEmpresa[Nombre_Producto],TablaDatosEmpresa[[#This Row],[Nombre_Producto]],TablaDatosEmpresa[Costo_Unitario])</f>
        <v>18.458651685393257</v>
      </c>
      <c r="M1860" s="3">
        <f>IF(TablaDatosEmpresa[[#This Row],[Tipo_Movimiento]] = "Venta", -TablaDatosEmpresa[[#This Row],[Cantidad]] * TablaDatosEmpresa[[#This Row],[CosteAdquisicionPromedio]], 0)</f>
        <v>350.71438202247185</v>
      </c>
      <c r="N1860" s="3">
        <f>TablaDatosEmpresa[[#This Row],[Ingresos]]-TablaDatosEmpresa[[#This Row],[Coste_Vemta]]</f>
        <v>1467.395617977528</v>
      </c>
    </row>
    <row r="1861" spans="1:14" x14ac:dyDescent="0.3">
      <c r="A1861">
        <v>1862</v>
      </c>
      <c r="B1861" s="1">
        <v>44835</v>
      </c>
      <c r="C1861" t="s">
        <v>10</v>
      </c>
      <c r="D1861" t="s">
        <v>32</v>
      </c>
      <c r="E1861" t="s">
        <v>33</v>
      </c>
      <c r="F1861">
        <v>-28</v>
      </c>
      <c r="G1861" s="3">
        <v>0</v>
      </c>
      <c r="H1861" s="3">
        <v>218.89</v>
      </c>
      <c r="I1861" t="s">
        <v>10</v>
      </c>
      <c r="J1861" t="s">
        <v>13</v>
      </c>
      <c r="K1861" s="3">
        <f>IF(TablaDatosEmpresa[[#This Row],[Tipo_Movimiento]] = "Venta", -TablaDatosEmpresa[[#This Row],[Cantidad]] * TablaDatosEmpresa[[#This Row],[Precio_Venta_Unitario]], 0)</f>
        <v>6128.92</v>
      </c>
      <c r="L1861" s="3">
        <f>AVERAGEIF(TablaDatosEmpresa[Nombre_Producto],TablaDatosEmpresa[[#This Row],[Nombre_Producto]],TablaDatosEmpresa[Costo_Unitario])</f>
        <v>54.214840425531932</v>
      </c>
      <c r="M1861" s="3">
        <f>IF(TablaDatosEmpresa[[#This Row],[Tipo_Movimiento]] = "Venta", -TablaDatosEmpresa[[#This Row],[Cantidad]] * TablaDatosEmpresa[[#This Row],[CosteAdquisicionPromedio]], 0)</f>
        <v>1518.0155319148942</v>
      </c>
      <c r="N1861" s="3">
        <f>TablaDatosEmpresa[[#This Row],[Ingresos]]-TablaDatosEmpresa[[#This Row],[Coste_Vemta]]</f>
        <v>4610.9044680851057</v>
      </c>
    </row>
    <row r="1862" spans="1:14" x14ac:dyDescent="0.3">
      <c r="A1862">
        <v>1863</v>
      </c>
      <c r="B1862" s="1">
        <v>44835</v>
      </c>
      <c r="C1862" t="s">
        <v>10</v>
      </c>
      <c r="D1862" t="s">
        <v>11</v>
      </c>
      <c r="E1862" t="s">
        <v>12</v>
      </c>
      <c r="F1862">
        <v>-41</v>
      </c>
      <c r="G1862" s="3">
        <v>0</v>
      </c>
      <c r="H1862" s="3">
        <v>130.58000000000001</v>
      </c>
      <c r="I1862" t="s">
        <v>10</v>
      </c>
      <c r="J1862" t="s">
        <v>15</v>
      </c>
      <c r="K1862" s="3">
        <f>IF(TablaDatosEmpresa[[#This Row],[Tipo_Movimiento]] = "Venta", -TablaDatosEmpresa[[#This Row],[Cantidad]] * TablaDatosEmpresa[[#This Row],[Precio_Venta_Unitario]], 0)</f>
        <v>5353.7800000000007</v>
      </c>
      <c r="L1862" s="3">
        <f>AVERAGEIF(TablaDatosEmpresa[Nombre_Producto],TablaDatosEmpresa[[#This Row],[Nombre_Producto]],TablaDatosEmpresa[Costo_Unitario])</f>
        <v>28.701865793780652</v>
      </c>
      <c r="M1862" s="3">
        <f>IF(TablaDatosEmpresa[[#This Row],[Tipo_Movimiento]] = "Venta", -TablaDatosEmpresa[[#This Row],[Cantidad]] * TablaDatosEmpresa[[#This Row],[CosteAdquisicionPromedio]], 0)</f>
        <v>1176.7764975450068</v>
      </c>
      <c r="N1862" s="3">
        <f>TablaDatosEmpresa[[#This Row],[Ingresos]]-TablaDatosEmpresa[[#This Row],[Coste_Vemta]]</f>
        <v>4177.0035024549943</v>
      </c>
    </row>
    <row r="1863" spans="1:14" x14ac:dyDescent="0.3">
      <c r="A1863">
        <v>1864</v>
      </c>
      <c r="B1863" s="1">
        <v>44835</v>
      </c>
      <c r="C1863" t="s">
        <v>16</v>
      </c>
      <c r="D1863" t="s">
        <v>17</v>
      </c>
      <c r="E1863" t="s">
        <v>42</v>
      </c>
      <c r="F1863">
        <v>95</v>
      </c>
      <c r="G1863" s="3">
        <v>443.48</v>
      </c>
      <c r="H1863" s="3">
        <v>0</v>
      </c>
      <c r="I1863" t="s">
        <v>46</v>
      </c>
      <c r="J1863" t="s">
        <v>18</v>
      </c>
      <c r="K1863" s="3">
        <f>IF(TablaDatosEmpresa[[#This Row],[Tipo_Movimiento]] = "Venta", -TablaDatosEmpresa[[#This Row],[Cantidad]] * TablaDatosEmpresa[[#This Row],[Precio_Venta_Unitario]], 0)</f>
        <v>0</v>
      </c>
      <c r="L1863" s="3">
        <f>AVERAGEIF(TablaDatosEmpresa[Nombre_Producto],TablaDatosEmpresa[[#This Row],[Nombre_Producto]],TablaDatosEmpresa[Costo_Unitario])</f>
        <v>206.67616747181975</v>
      </c>
      <c r="M1863" s="3">
        <f>IF(TablaDatosEmpresa[[#This Row],[Tipo_Movimiento]] = "Venta", -TablaDatosEmpresa[[#This Row],[Cantidad]] * TablaDatosEmpresa[[#This Row],[CosteAdquisicionPromedio]], 0)</f>
        <v>0</v>
      </c>
      <c r="N1863" s="3">
        <f>TablaDatosEmpresa[[#This Row],[Ingresos]]-TablaDatosEmpresa[[#This Row],[Coste_Vemta]]</f>
        <v>0</v>
      </c>
    </row>
    <row r="1864" spans="1:14" x14ac:dyDescent="0.3">
      <c r="A1864">
        <v>1865</v>
      </c>
      <c r="B1864" s="1">
        <v>44835</v>
      </c>
      <c r="C1864" t="s">
        <v>10</v>
      </c>
      <c r="D1864" t="s">
        <v>19</v>
      </c>
      <c r="E1864" t="s">
        <v>20</v>
      </c>
      <c r="F1864">
        <v>-28</v>
      </c>
      <c r="G1864" s="3">
        <v>0</v>
      </c>
      <c r="H1864" s="3">
        <v>299.33999999999997</v>
      </c>
      <c r="I1864" t="s">
        <v>10</v>
      </c>
      <c r="J1864" t="s">
        <v>15</v>
      </c>
      <c r="K1864" s="3">
        <f>IF(TablaDatosEmpresa[[#This Row],[Tipo_Movimiento]] = "Venta", -TablaDatosEmpresa[[#This Row],[Cantidad]] * TablaDatosEmpresa[[#This Row],[Precio_Venta_Unitario]], 0)</f>
        <v>8381.5199999999986</v>
      </c>
      <c r="L1864" s="3">
        <f>AVERAGEIF(TablaDatosEmpresa[Nombre_Producto],TablaDatosEmpresa[[#This Row],[Nombre_Producto]],TablaDatosEmpresa[Costo_Unitario])</f>
        <v>66.956770642201846</v>
      </c>
      <c r="M1864" s="3">
        <f>IF(TablaDatosEmpresa[[#This Row],[Tipo_Movimiento]] = "Venta", -TablaDatosEmpresa[[#This Row],[Cantidad]] * TablaDatosEmpresa[[#This Row],[CosteAdquisicionPromedio]], 0)</f>
        <v>1874.7895779816517</v>
      </c>
      <c r="N1864" s="3">
        <f>TablaDatosEmpresa[[#This Row],[Ingresos]]-TablaDatosEmpresa[[#This Row],[Coste_Vemta]]</f>
        <v>6506.7304220183469</v>
      </c>
    </row>
    <row r="1865" spans="1:14" x14ac:dyDescent="0.3">
      <c r="A1865">
        <v>1866</v>
      </c>
      <c r="B1865" s="1">
        <v>44835</v>
      </c>
      <c r="C1865" t="s">
        <v>24</v>
      </c>
      <c r="D1865" t="s">
        <v>14</v>
      </c>
      <c r="E1865" t="s">
        <v>41</v>
      </c>
      <c r="F1865">
        <v>99</v>
      </c>
      <c r="G1865" s="3">
        <v>86.95</v>
      </c>
      <c r="H1865" s="3">
        <v>0</v>
      </c>
      <c r="I1865" t="s">
        <v>24</v>
      </c>
      <c r="J1865" t="s">
        <v>36</v>
      </c>
      <c r="K1865" s="3">
        <f>IF(TablaDatosEmpresa[[#This Row],[Tipo_Movimiento]] = "Venta", -TablaDatosEmpresa[[#This Row],[Cantidad]] * TablaDatosEmpresa[[#This Row],[Precio_Venta_Unitario]], 0)</f>
        <v>0</v>
      </c>
      <c r="L1865" s="3">
        <f>AVERAGEIF(TablaDatosEmpresa[Nombre_Producto],TablaDatosEmpresa[[#This Row],[Nombre_Producto]],TablaDatosEmpresa[Costo_Unitario])</f>
        <v>38.917210440456756</v>
      </c>
      <c r="M1865" s="3">
        <f>IF(TablaDatosEmpresa[[#This Row],[Tipo_Movimiento]] = "Venta", -TablaDatosEmpresa[[#This Row],[Cantidad]] * TablaDatosEmpresa[[#This Row],[CosteAdquisicionPromedio]], 0)</f>
        <v>0</v>
      </c>
      <c r="N1865" s="3">
        <f>TablaDatosEmpresa[[#This Row],[Ingresos]]-TablaDatosEmpresa[[#This Row],[Coste_Vemta]]</f>
        <v>0</v>
      </c>
    </row>
    <row r="1866" spans="1:14" x14ac:dyDescent="0.3">
      <c r="A1866">
        <v>1867</v>
      </c>
      <c r="B1866" s="1">
        <v>44836</v>
      </c>
      <c r="C1866" t="s">
        <v>10</v>
      </c>
      <c r="D1866" t="s">
        <v>17</v>
      </c>
      <c r="E1866" t="s">
        <v>42</v>
      </c>
      <c r="F1866">
        <v>-17</v>
      </c>
      <c r="G1866" s="3">
        <v>0</v>
      </c>
      <c r="H1866" s="3">
        <v>894.79</v>
      </c>
      <c r="I1866" t="s">
        <v>10</v>
      </c>
      <c r="J1866" t="s">
        <v>35</v>
      </c>
      <c r="K1866" s="3">
        <f>IF(TablaDatosEmpresa[[#This Row],[Tipo_Movimiento]] = "Venta", -TablaDatosEmpresa[[#This Row],[Cantidad]] * TablaDatosEmpresa[[#This Row],[Precio_Venta_Unitario]], 0)</f>
        <v>15211.43</v>
      </c>
      <c r="L1866" s="3">
        <f>AVERAGEIF(TablaDatosEmpresa[Nombre_Producto],TablaDatosEmpresa[[#This Row],[Nombre_Producto]],TablaDatosEmpresa[Costo_Unitario])</f>
        <v>206.67616747181975</v>
      </c>
      <c r="M1866" s="3">
        <f>IF(TablaDatosEmpresa[[#This Row],[Tipo_Movimiento]] = "Venta", -TablaDatosEmpresa[[#This Row],[Cantidad]] * TablaDatosEmpresa[[#This Row],[CosteAdquisicionPromedio]], 0)</f>
        <v>3513.4948470209356</v>
      </c>
      <c r="N1866" s="3">
        <f>TablaDatosEmpresa[[#This Row],[Ingresos]]-TablaDatosEmpresa[[#This Row],[Coste_Vemta]]</f>
        <v>11697.935152979066</v>
      </c>
    </row>
    <row r="1867" spans="1:14" x14ac:dyDescent="0.3">
      <c r="A1867">
        <v>1868</v>
      </c>
      <c r="B1867" s="1">
        <v>44836</v>
      </c>
      <c r="C1867" t="s">
        <v>24</v>
      </c>
      <c r="D1867" t="s">
        <v>29</v>
      </c>
      <c r="E1867" t="s">
        <v>30</v>
      </c>
      <c r="F1867">
        <v>289</v>
      </c>
      <c r="G1867" s="3">
        <v>36.270000000000003</v>
      </c>
      <c r="H1867" s="3">
        <v>0</v>
      </c>
      <c r="I1867" t="s">
        <v>24</v>
      </c>
      <c r="J1867" t="s">
        <v>36</v>
      </c>
      <c r="K1867" s="3">
        <f>IF(TablaDatosEmpresa[[#This Row],[Tipo_Movimiento]] = "Venta", -TablaDatosEmpresa[[#This Row],[Cantidad]] * TablaDatosEmpresa[[#This Row],[Precio_Venta_Unitario]], 0)</f>
        <v>0</v>
      </c>
      <c r="L1867" s="3">
        <f>AVERAGEIF(TablaDatosEmpresa[Nombre_Producto],TablaDatosEmpresa[[#This Row],[Nombre_Producto]],TablaDatosEmpresa[Costo_Unitario])</f>
        <v>15.49574137931034</v>
      </c>
      <c r="M1867" s="3">
        <f>IF(TablaDatosEmpresa[[#This Row],[Tipo_Movimiento]] = "Venta", -TablaDatosEmpresa[[#This Row],[Cantidad]] * TablaDatosEmpresa[[#This Row],[CosteAdquisicionPromedio]], 0)</f>
        <v>0</v>
      </c>
      <c r="N1867" s="3">
        <f>TablaDatosEmpresa[[#This Row],[Ingresos]]-TablaDatosEmpresa[[#This Row],[Coste_Vemta]]</f>
        <v>0</v>
      </c>
    </row>
    <row r="1868" spans="1:14" x14ac:dyDescent="0.3">
      <c r="A1868">
        <v>1869</v>
      </c>
      <c r="B1868" s="1">
        <v>44836</v>
      </c>
      <c r="C1868" t="s">
        <v>10</v>
      </c>
      <c r="D1868" t="s">
        <v>19</v>
      </c>
      <c r="E1868" t="s">
        <v>20</v>
      </c>
      <c r="F1868">
        <v>-11</v>
      </c>
      <c r="G1868" s="3">
        <v>0</v>
      </c>
      <c r="H1868" s="3">
        <v>298.02999999999997</v>
      </c>
      <c r="I1868" t="s">
        <v>10</v>
      </c>
      <c r="J1868" t="s">
        <v>23</v>
      </c>
      <c r="K1868" s="3">
        <f>IF(TablaDatosEmpresa[[#This Row],[Tipo_Movimiento]] = "Venta", -TablaDatosEmpresa[[#This Row],[Cantidad]] * TablaDatosEmpresa[[#This Row],[Precio_Venta_Unitario]], 0)</f>
        <v>3278.33</v>
      </c>
      <c r="L1868" s="3">
        <f>AVERAGEIF(TablaDatosEmpresa[Nombre_Producto],TablaDatosEmpresa[[#This Row],[Nombre_Producto]],TablaDatosEmpresa[Costo_Unitario])</f>
        <v>66.956770642201846</v>
      </c>
      <c r="M1868" s="3">
        <f>IF(TablaDatosEmpresa[[#This Row],[Tipo_Movimiento]] = "Venta", -TablaDatosEmpresa[[#This Row],[Cantidad]] * TablaDatosEmpresa[[#This Row],[CosteAdquisicionPromedio]], 0)</f>
        <v>736.52447706422026</v>
      </c>
      <c r="N1868" s="3">
        <f>TablaDatosEmpresa[[#This Row],[Ingresos]]-TablaDatosEmpresa[[#This Row],[Coste_Vemta]]</f>
        <v>2541.8055229357797</v>
      </c>
    </row>
    <row r="1869" spans="1:14" x14ac:dyDescent="0.3">
      <c r="A1869">
        <v>1870</v>
      </c>
      <c r="B1869" s="1">
        <v>44836</v>
      </c>
      <c r="C1869" t="s">
        <v>24</v>
      </c>
      <c r="D1869" t="s">
        <v>29</v>
      </c>
      <c r="E1869" t="s">
        <v>30</v>
      </c>
      <c r="F1869">
        <v>209</v>
      </c>
      <c r="G1869" s="3">
        <v>35.53</v>
      </c>
      <c r="H1869" s="3">
        <v>0</v>
      </c>
      <c r="I1869" t="s">
        <v>24</v>
      </c>
      <c r="J1869" t="s">
        <v>26</v>
      </c>
      <c r="K1869" s="3">
        <f>IF(TablaDatosEmpresa[[#This Row],[Tipo_Movimiento]] = "Venta", -TablaDatosEmpresa[[#This Row],[Cantidad]] * TablaDatosEmpresa[[#This Row],[Precio_Venta_Unitario]], 0)</f>
        <v>0</v>
      </c>
      <c r="L1869" s="3">
        <f>AVERAGEIF(TablaDatosEmpresa[Nombre_Producto],TablaDatosEmpresa[[#This Row],[Nombre_Producto]],TablaDatosEmpresa[Costo_Unitario])</f>
        <v>15.49574137931034</v>
      </c>
      <c r="M1869" s="3">
        <f>IF(TablaDatosEmpresa[[#This Row],[Tipo_Movimiento]] = "Venta", -TablaDatosEmpresa[[#This Row],[Cantidad]] * TablaDatosEmpresa[[#This Row],[CosteAdquisicionPromedio]], 0)</f>
        <v>0</v>
      </c>
      <c r="N1869" s="3">
        <f>TablaDatosEmpresa[[#This Row],[Ingresos]]-TablaDatosEmpresa[[#This Row],[Coste_Vemta]]</f>
        <v>0</v>
      </c>
    </row>
    <row r="1870" spans="1:14" x14ac:dyDescent="0.3">
      <c r="A1870">
        <v>1871</v>
      </c>
      <c r="B1870" s="1">
        <v>44836</v>
      </c>
      <c r="C1870" t="s">
        <v>16</v>
      </c>
      <c r="D1870" t="s">
        <v>27</v>
      </c>
      <c r="E1870" t="s">
        <v>44</v>
      </c>
      <c r="F1870">
        <v>62</v>
      </c>
      <c r="G1870" s="3">
        <v>252.55</v>
      </c>
      <c r="H1870" s="3">
        <v>0</v>
      </c>
      <c r="I1870" t="s">
        <v>46</v>
      </c>
      <c r="J1870" t="s">
        <v>18</v>
      </c>
      <c r="K1870" s="3">
        <f>IF(TablaDatosEmpresa[[#This Row],[Tipo_Movimiento]] = "Venta", -TablaDatosEmpresa[[#This Row],[Cantidad]] * TablaDatosEmpresa[[#This Row],[Precio_Venta_Unitario]], 0)</f>
        <v>0</v>
      </c>
      <c r="L1870" s="3">
        <f>AVERAGEIF(TablaDatosEmpresa[Nombre_Producto],TablaDatosEmpresa[[#This Row],[Nombre_Producto]],TablaDatosEmpresa[Costo_Unitario])</f>
        <v>111.99406451612904</v>
      </c>
      <c r="M1870" s="3">
        <f>IF(TablaDatosEmpresa[[#This Row],[Tipo_Movimiento]] = "Venta", -TablaDatosEmpresa[[#This Row],[Cantidad]] * TablaDatosEmpresa[[#This Row],[CosteAdquisicionPromedio]], 0)</f>
        <v>0</v>
      </c>
      <c r="N1870" s="3">
        <f>TablaDatosEmpresa[[#This Row],[Ingresos]]-TablaDatosEmpresa[[#This Row],[Coste_Vemta]]</f>
        <v>0</v>
      </c>
    </row>
    <row r="1871" spans="1:14" x14ac:dyDescent="0.3">
      <c r="A1871">
        <v>1872</v>
      </c>
      <c r="B1871" s="1">
        <v>44836</v>
      </c>
      <c r="C1871" t="s">
        <v>10</v>
      </c>
      <c r="D1871" t="s">
        <v>14</v>
      </c>
      <c r="E1871" t="s">
        <v>41</v>
      </c>
      <c r="F1871">
        <v>-19</v>
      </c>
      <c r="G1871" s="3">
        <v>0</v>
      </c>
      <c r="H1871" s="3">
        <v>161.19999999999999</v>
      </c>
      <c r="I1871" t="s">
        <v>10</v>
      </c>
      <c r="J1871" t="s">
        <v>13</v>
      </c>
      <c r="K1871" s="3">
        <f>IF(TablaDatosEmpresa[[#This Row],[Tipo_Movimiento]] = "Venta", -TablaDatosEmpresa[[#This Row],[Cantidad]] * TablaDatosEmpresa[[#This Row],[Precio_Venta_Unitario]], 0)</f>
        <v>3062.7999999999997</v>
      </c>
      <c r="L1871" s="3">
        <f>AVERAGEIF(TablaDatosEmpresa[Nombre_Producto],TablaDatosEmpresa[[#This Row],[Nombre_Producto]],TablaDatosEmpresa[Costo_Unitario])</f>
        <v>38.917210440456756</v>
      </c>
      <c r="M1871" s="3">
        <f>IF(TablaDatosEmpresa[[#This Row],[Tipo_Movimiento]] = "Venta", -TablaDatosEmpresa[[#This Row],[Cantidad]] * TablaDatosEmpresa[[#This Row],[CosteAdquisicionPromedio]], 0)</f>
        <v>739.42699836867837</v>
      </c>
      <c r="N1871" s="3">
        <f>TablaDatosEmpresa[[#This Row],[Ingresos]]-TablaDatosEmpresa[[#This Row],[Coste_Vemta]]</f>
        <v>2323.3730016313211</v>
      </c>
    </row>
    <row r="1872" spans="1:14" x14ac:dyDescent="0.3">
      <c r="A1872">
        <v>1873</v>
      </c>
      <c r="B1872" s="1">
        <v>44836</v>
      </c>
      <c r="C1872" t="s">
        <v>24</v>
      </c>
      <c r="D1872" t="s">
        <v>14</v>
      </c>
      <c r="E1872" t="s">
        <v>41</v>
      </c>
      <c r="F1872">
        <v>104</v>
      </c>
      <c r="G1872" s="3">
        <v>84.64</v>
      </c>
      <c r="H1872" s="3">
        <v>0</v>
      </c>
      <c r="I1872" t="s">
        <v>24</v>
      </c>
      <c r="J1872" t="s">
        <v>36</v>
      </c>
      <c r="K1872" s="3">
        <f>IF(TablaDatosEmpresa[[#This Row],[Tipo_Movimiento]] = "Venta", -TablaDatosEmpresa[[#This Row],[Cantidad]] * TablaDatosEmpresa[[#This Row],[Precio_Venta_Unitario]], 0)</f>
        <v>0</v>
      </c>
      <c r="L1872" s="3">
        <f>AVERAGEIF(TablaDatosEmpresa[Nombre_Producto],TablaDatosEmpresa[[#This Row],[Nombre_Producto]],TablaDatosEmpresa[Costo_Unitario])</f>
        <v>38.917210440456756</v>
      </c>
      <c r="M1872" s="3">
        <f>IF(TablaDatosEmpresa[[#This Row],[Tipo_Movimiento]] = "Venta", -TablaDatosEmpresa[[#This Row],[Cantidad]] * TablaDatosEmpresa[[#This Row],[CosteAdquisicionPromedio]], 0)</f>
        <v>0</v>
      </c>
      <c r="N1872" s="3">
        <f>TablaDatosEmpresa[[#This Row],[Ingresos]]-TablaDatosEmpresa[[#This Row],[Coste_Vemta]]</f>
        <v>0</v>
      </c>
    </row>
    <row r="1873" spans="1:14" x14ac:dyDescent="0.3">
      <c r="A1873">
        <v>1874</v>
      </c>
      <c r="B1873" s="1">
        <v>44837</v>
      </c>
      <c r="C1873" t="s">
        <v>10</v>
      </c>
      <c r="D1873" t="s">
        <v>29</v>
      </c>
      <c r="E1873" t="s">
        <v>30</v>
      </c>
      <c r="F1873">
        <v>-13</v>
      </c>
      <c r="G1873" s="3">
        <v>0</v>
      </c>
      <c r="H1873" s="3">
        <v>79.98</v>
      </c>
      <c r="I1873" t="s">
        <v>10</v>
      </c>
      <c r="J1873" t="s">
        <v>23</v>
      </c>
      <c r="K1873" s="3">
        <f>IF(TablaDatosEmpresa[[#This Row],[Tipo_Movimiento]] = "Venta", -TablaDatosEmpresa[[#This Row],[Cantidad]] * TablaDatosEmpresa[[#This Row],[Precio_Venta_Unitario]], 0)</f>
        <v>1039.74</v>
      </c>
      <c r="L1873" s="3">
        <f>AVERAGEIF(TablaDatosEmpresa[Nombre_Producto],TablaDatosEmpresa[[#This Row],[Nombre_Producto]],TablaDatosEmpresa[Costo_Unitario])</f>
        <v>15.49574137931034</v>
      </c>
      <c r="M1873" s="3">
        <f>IF(TablaDatosEmpresa[[#This Row],[Tipo_Movimiento]] = "Venta", -TablaDatosEmpresa[[#This Row],[Cantidad]] * TablaDatosEmpresa[[#This Row],[CosteAdquisicionPromedio]], 0)</f>
        <v>201.44463793103444</v>
      </c>
      <c r="N1873" s="3">
        <f>TablaDatosEmpresa[[#This Row],[Ingresos]]-TablaDatosEmpresa[[#This Row],[Coste_Vemta]]</f>
        <v>838.29536206896557</v>
      </c>
    </row>
    <row r="1874" spans="1:14" x14ac:dyDescent="0.3">
      <c r="A1874">
        <v>1875</v>
      </c>
      <c r="B1874" s="1">
        <v>44837</v>
      </c>
      <c r="C1874" t="s">
        <v>10</v>
      </c>
      <c r="D1874" t="s">
        <v>21</v>
      </c>
      <c r="E1874" t="s">
        <v>22</v>
      </c>
      <c r="F1874">
        <v>-42</v>
      </c>
      <c r="G1874" s="3">
        <v>0</v>
      </c>
      <c r="H1874" s="3">
        <v>60.53</v>
      </c>
      <c r="I1874" t="s">
        <v>10</v>
      </c>
      <c r="J1874" t="s">
        <v>35</v>
      </c>
      <c r="K1874" s="3">
        <f>IF(TablaDatosEmpresa[[#This Row],[Tipo_Movimiento]] = "Venta", -TablaDatosEmpresa[[#This Row],[Cantidad]] * TablaDatosEmpresa[[#This Row],[Precio_Venta_Unitario]], 0)</f>
        <v>2542.2600000000002</v>
      </c>
      <c r="L1874" s="3">
        <f>AVERAGEIF(TablaDatosEmpresa[Nombre_Producto],TablaDatosEmpresa[[#This Row],[Nombre_Producto]],TablaDatosEmpresa[Costo_Unitario])</f>
        <v>10.520482758620702</v>
      </c>
      <c r="M1874" s="3">
        <f>IF(TablaDatosEmpresa[[#This Row],[Tipo_Movimiento]] = "Venta", -TablaDatosEmpresa[[#This Row],[Cantidad]] * TablaDatosEmpresa[[#This Row],[CosteAdquisicionPromedio]], 0)</f>
        <v>441.86027586206944</v>
      </c>
      <c r="N1874" s="3">
        <f>TablaDatosEmpresa[[#This Row],[Ingresos]]-TablaDatosEmpresa[[#This Row],[Coste_Vemta]]</f>
        <v>2100.3997241379307</v>
      </c>
    </row>
    <row r="1875" spans="1:14" x14ac:dyDescent="0.3">
      <c r="A1875">
        <v>1876</v>
      </c>
      <c r="B1875" s="1">
        <v>44837</v>
      </c>
      <c r="C1875" t="s">
        <v>10</v>
      </c>
      <c r="D1875" t="s">
        <v>34</v>
      </c>
      <c r="E1875" t="s">
        <v>45</v>
      </c>
      <c r="F1875">
        <v>-35</v>
      </c>
      <c r="G1875" s="3">
        <v>0</v>
      </c>
      <c r="H1875" s="3">
        <v>352.47</v>
      </c>
      <c r="I1875" t="s">
        <v>10</v>
      </c>
      <c r="J1875" t="s">
        <v>31</v>
      </c>
      <c r="K1875" s="3">
        <f>IF(TablaDatosEmpresa[[#This Row],[Tipo_Movimiento]] = "Venta", -TablaDatosEmpresa[[#This Row],[Cantidad]] * TablaDatosEmpresa[[#This Row],[Precio_Venta_Unitario]], 0)</f>
        <v>12336.45</v>
      </c>
      <c r="L1875" s="3">
        <f>AVERAGEIF(TablaDatosEmpresa[Nombre_Producto],TablaDatosEmpresa[[#This Row],[Nombre_Producto]],TablaDatosEmpresa[Costo_Unitario])</f>
        <v>81.910562499999997</v>
      </c>
      <c r="M1875" s="3">
        <f>IF(TablaDatosEmpresa[[#This Row],[Tipo_Movimiento]] = "Venta", -TablaDatosEmpresa[[#This Row],[Cantidad]] * TablaDatosEmpresa[[#This Row],[CosteAdquisicionPromedio]], 0)</f>
        <v>2866.8696875000001</v>
      </c>
      <c r="N1875" s="3">
        <f>TablaDatosEmpresa[[#This Row],[Ingresos]]-TablaDatosEmpresa[[#This Row],[Coste_Vemta]]</f>
        <v>9469.5803125000002</v>
      </c>
    </row>
    <row r="1876" spans="1:14" x14ac:dyDescent="0.3">
      <c r="A1876">
        <v>1877</v>
      </c>
      <c r="B1876" s="1">
        <v>44837</v>
      </c>
      <c r="C1876" t="s">
        <v>10</v>
      </c>
      <c r="D1876" t="s">
        <v>32</v>
      </c>
      <c r="E1876" t="s">
        <v>33</v>
      </c>
      <c r="F1876">
        <v>-48</v>
      </c>
      <c r="G1876" s="3">
        <v>0</v>
      </c>
      <c r="H1876" s="3">
        <v>218.95</v>
      </c>
      <c r="I1876" t="s">
        <v>10</v>
      </c>
      <c r="J1876" t="s">
        <v>35</v>
      </c>
      <c r="K1876" s="3">
        <f>IF(TablaDatosEmpresa[[#This Row],[Tipo_Movimiento]] = "Venta", -TablaDatosEmpresa[[#This Row],[Cantidad]] * TablaDatosEmpresa[[#This Row],[Precio_Venta_Unitario]], 0)</f>
        <v>10509.599999999999</v>
      </c>
      <c r="L1876" s="3">
        <f>AVERAGEIF(TablaDatosEmpresa[Nombre_Producto],TablaDatosEmpresa[[#This Row],[Nombre_Producto]],TablaDatosEmpresa[Costo_Unitario])</f>
        <v>54.214840425531932</v>
      </c>
      <c r="M1876" s="3">
        <f>IF(TablaDatosEmpresa[[#This Row],[Tipo_Movimiento]] = "Venta", -TablaDatosEmpresa[[#This Row],[Cantidad]] * TablaDatosEmpresa[[#This Row],[CosteAdquisicionPromedio]], 0)</f>
        <v>2602.312340425533</v>
      </c>
      <c r="N1876" s="3">
        <f>TablaDatosEmpresa[[#This Row],[Ingresos]]-TablaDatosEmpresa[[#This Row],[Coste_Vemta]]</f>
        <v>7907.2876595744656</v>
      </c>
    </row>
    <row r="1877" spans="1:14" x14ac:dyDescent="0.3">
      <c r="A1877">
        <v>1878</v>
      </c>
      <c r="B1877" s="1">
        <v>44837</v>
      </c>
      <c r="C1877" t="s">
        <v>16</v>
      </c>
      <c r="D1877" t="s">
        <v>19</v>
      </c>
      <c r="E1877" t="s">
        <v>20</v>
      </c>
      <c r="F1877">
        <v>79</v>
      </c>
      <c r="G1877" s="3">
        <v>152.29</v>
      </c>
      <c r="H1877" s="3">
        <v>0</v>
      </c>
      <c r="I1877" t="s">
        <v>46</v>
      </c>
      <c r="J1877" t="s">
        <v>18</v>
      </c>
      <c r="K1877" s="3">
        <f>IF(TablaDatosEmpresa[[#This Row],[Tipo_Movimiento]] = "Venta", -TablaDatosEmpresa[[#This Row],[Cantidad]] * TablaDatosEmpresa[[#This Row],[Precio_Venta_Unitario]], 0)</f>
        <v>0</v>
      </c>
      <c r="L1877" s="3">
        <f>AVERAGEIF(TablaDatosEmpresa[Nombre_Producto],TablaDatosEmpresa[[#This Row],[Nombre_Producto]],TablaDatosEmpresa[Costo_Unitario])</f>
        <v>66.956770642201846</v>
      </c>
      <c r="M1877" s="3">
        <f>IF(TablaDatosEmpresa[[#This Row],[Tipo_Movimiento]] = "Venta", -TablaDatosEmpresa[[#This Row],[Cantidad]] * TablaDatosEmpresa[[#This Row],[CosteAdquisicionPromedio]], 0)</f>
        <v>0</v>
      </c>
      <c r="N1877" s="3">
        <f>TablaDatosEmpresa[[#This Row],[Ingresos]]-TablaDatosEmpresa[[#This Row],[Coste_Vemta]]</f>
        <v>0</v>
      </c>
    </row>
    <row r="1878" spans="1:14" x14ac:dyDescent="0.3">
      <c r="A1878">
        <v>1879</v>
      </c>
      <c r="B1878" s="1">
        <v>44837</v>
      </c>
      <c r="C1878" t="s">
        <v>10</v>
      </c>
      <c r="D1878" t="s">
        <v>17</v>
      </c>
      <c r="E1878" t="s">
        <v>42</v>
      </c>
      <c r="F1878">
        <v>-24</v>
      </c>
      <c r="G1878" s="3">
        <v>0</v>
      </c>
      <c r="H1878" s="3">
        <v>901.69</v>
      </c>
      <c r="I1878" t="s">
        <v>10</v>
      </c>
      <c r="J1878" t="s">
        <v>23</v>
      </c>
      <c r="K1878" s="3">
        <f>IF(TablaDatosEmpresa[[#This Row],[Tipo_Movimiento]] = "Venta", -TablaDatosEmpresa[[#This Row],[Cantidad]] * TablaDatosEmpresa[[#This Row],[Precio_Venta_Unitario]], 0)</f>
        <v>21640.560000000001</v>
      </c>
      <c r="L1878" s="3">
        <f>AVERAGEIF(TablaDatosEmpresa[Nombre_Producto],TablaDatosEmpresa[[#This Row],[Nombre_Producto]],TablaDatosEmpresa[Costo_Unitario])</f>
        <v>206.67616747181975</v>
      </c>
      <c r="M1878" s="3">
        <f>IF(TablaDatosEmpresa[[#This Row],[Tipo_Movimiento]] = "Venta", -TablaDatosEmpresa[[#This Row],[Cantidad]] * TablaDatosEmpresa[[#This Row],[CosteAdquisicionPromedio]], 0)</f>
        <v>4960.2280193236738</v>
      </c>
      <c r="N1878" s="3">
        <f>TablaDatosEmpresa[[#This Row],[Ingresos]]-TablaDatosEmpresa[[#This Row],[Coste_Vemta]]</f>
        <v>16680.331980676328</v>
      </c>
    </row>
    <row r="1879" spans="1:14" x14ac:dyDescent="0.3">
      <c r="A1879">
        <v>1880</v>
      </c>
      <c r="B1879" s="1">
        <v>44837</v>
      </c>
      <c r="C1879" t="s">
        <v>10</v>
      </c>
      <c r="D1879" t="s">
        <v>11</v>
      </c>
      <c r="E1879" t="s">
        <v>12</v>
      </c>
      <c r="F1879">
        <v>-21</v>
      </c>
      <c r="G1879" s="3">
        <v>0</v>
      </c>
      <c r="H1879" s="3">
        <v>130.01</v>
      </c>
      <c r="I1879" t="s">
        <v>10</v>
      </c>
      <c r="J1879" t="s">
        <v>15</v>
      </c>
      <c r="K1879" s="3">
        <f>IF(TablaDatosEmpresa[[#This Row],[Tipo_Movimiento]] = "Venta", -TablaDatosEmpresa[[#This Row],[Cantidad]] * TablaDatosEmpresa[[#This Row],[Precio_Venta_Unitario]], 0)</f>
        <v>2730.21</v>
      </c>
      <c r="L1879" s="3">
        <f>AVERAGEIF(TablaDatosEmpresa[Nombre_Producto],TablaDatosEmpresa[[#This Row],[Nombre_Producto]],TablaDatosEmpresa[Costo_Unitario])</f>
        <v>28.701865793780652</v>
      </c>
      <c r="M1879" s="3">
        <f>IF(TablaDatosEmpresa[[#This Row],[Tipo_Movimiento]] = "Venta", -TablaDatosEmpresa[[#This Row],[Cantidad]] * TablaDatosEmpresa[[#This Row],[CosteAdquisicionPromedio]], 0)</f>
        <v>602.7391816693937</v>
      </c>
      <c r="N1879" s="3">
        <f>TablaDatosEmpresa[[#This Row],[Ingresos]]-TablaDatosEmpresa[[#This Row],[Coste_Vemta]]</f>
        <v>2127.4708183306066</v>
      </c>
    </row>
    <row r="1880" spans="1:14" x14ac:dyDescent="0.3">
      <c r="A1880">
        <v>1881</v>
      </c>
      <c r="B1880" s="1">
        <v>44838</v>
      </c>
      <c r="C1880" t="s">
        <v>24</v>
      </c>
      <c r="D1880" t="s">
        <v>14</v>
      </c>
      <c r="E1880" t="s">
        <v>41</v>
      </c>
      <c r="F1880">
        <v>237</v>
      </c>
      <c r="G1880" s="3">
        <v>84.36</v>
      </c>
      <c r="H1880" s="3">
        <v>0</v>
      </c>
      <c r="I1880" t="s">
        <v>24</v>
      </c>
      <c r="J1880" t="s">
        <v>37</v>
      </c>
      <c r="K1880" s="3">
        <f>IF(TablaDatosEmpresa[[#This Row],[Tipo_Movimiento]] = "Venta", -TablaDatosEmpresa[[#This Row],[Cantidad]] * TablaDatosEmpresa[[#This Row],[Precio_Venta_Unitario]], 0)</f>
        <v>0</v>
      </c>
      <c r="L1880" s="3">
        <f>AVERAGEIF(TablaDatosEmpresa[Nombre_Producto],TablaDatosEmpresa[[#This Row],[Nombre_Producto]],TablaDatosEmpresa[Costo_Unitario])</f>
        <v>38.917210440456756</v>
      </c>
      <c r="M1880" s="3">
        <f>IF(TablaDatosEmpresa[[#This Row],[Tipo_Movimiento]] = "Venta", -TablaDatosEmpresa[[#This Row],[Cantidad]] * TablaDatosEmpresa[[#This Row],[CosteAdquisicionPromedio]], 0)</f>
        <v>0</v>
      </c>
      <c r="N1880" s="3">
        <f>TablaDatosEmpresa[[#This Row],[Ingresos]]-TablaDatosEmpresa[[#This Row],[Coste_Vemta]]</f>
        <v>0</v>
      </c>
    </row>
    <row r="1881" spans="1:14" x14ac:dyDescent="0.3">
      <c r="A1881">
        <v>1882</v>
      </c>
      <c r="B1881" s="1">
        <v>44838</v>
      </c>
      <c r="C1881" t="s">
        <v>24</v>
      </c>
      <c r="D1881" t="s">
        <v>14</v>
      </c>
      <c r="E1881" t="s">
        <v>41</v>
      </c>
      <c r="F1881">
        <v>53</v>
      </c>
      <c r="G1881" s="3">
        <v>86.16</v>
      </c>
      <c r="H1881" s="3">
        <v>0</v>
      </c>
      <c r="I1881" t="s">
        <v>24</v>
      </c>
      <c r="J1881" t="s">
        <v>36</v>
      </c>
      <c r="K1881" s="3">
        <f>IF(TablaDatosEmpresa[[#This Row],[Tipo_Movimiento]] = "Venta", -TablaDatosEmpresa[[#This Row],[Cantidad]] * TablaDatosEmpresa[[#This Row],[Precio_Venta_Unitario]], 0)</f>
        <v>0</v>
      </c>
      <c r="L1881" s="3">
        <f>AVERAGEIF(TablaDatosEmpresa[Nombre_Producto],TablaDatosEmpresa[[#This Row],[Nombre_Producto]],TablaDatosEmpresa[Costo_Unitario])</f>
        <v>38.917210440456756</v>
      </c>
      <c r="M1881" s="3">
        <f>IF(TablaDatosEmpresa[[#This Row],[Tipo_Movimiento]] = "Venta", -TablaDatosEmpresa[[#This Row],[Cantidad]] * TablaDatosEmpresa[[#This Row],[CosteAdquisicionPromedio]], 0)</f>
        <v>0</v>
      </c>
      <c r="N1881" s="3">
        <f>TablaDatosEmpresa[[#This Row],[Ingresos]]-TablaDatosEmpresa[[#This Row],[Coste_Vemta]]</f>
        <v>0</v>
      </c>
    </row>
    <row r="1882" spans="1:14" x14ac:dyDescent="0.3">
      <c r="A1882">
        <v>1883</v>
      </c>
      <c r="B1882" s="1">
        <v>44838</v>
      </c>
      <c r="C1882" t="s">
        <v>24</v>
      </c>
      <c r="D1882" t="s">
        <v>11</v>
      </c>
      <c r="E1882" t="s">
        <v>12</v>
      </c>
      <c r="F1882">
        <v>125</v>
      </c>
      <c r="G1882" s="3">
        <v>64.98</v>
      </c>
      <c r="H1882" s="3">
        <v>0</v>
      </c>
      <c r="I1882" t="s">
        <v>24</v>
      </c>
      <c r="J1882" t="s">
        <v>37</v>
      </c>
      <c r="K1882" s="3">
        <f>IF(TablaDatosEmpresa[[#This Row],[Tipo_Movimiento]] = "Venta", -TablaDatosEmpresa[[#This Row],[Cantidad]] * TablaDatosEmpresa[[#This Row],[Precio_Venta_Unitario]], 0)</f>
        <v>0</v>
      </c>
      <c r="L1882" s="3">
        <f>AVERAGEIF(TablaDatosEmpresa[Nombre_Producto],TablaDatosEmpresa[[#This Row],[Nombre_Producto]],TablaDatosEmpresa[Costo_Unitario])</f>
        <v>28.701865793780652</v>
      </c>
      <c r="M1882" s="3">
        <f>IF(TablaDatosEmpresa[[#This Row],[Tipo_Movimiento]] = "Venta", -TablaDatosEmpresa[[#This Row],[Cantidad]] * TablaDatosEmpresa[[#This Row],[CosteAdquisicionPromedio]], 0)</f>
        <v>0</v>
      </c>
      <c r="N1882" s="3">
        <f>TablaDatosEmpresa[[#This Row],[Ingresos]]-TablaDatosEmpresa[[#This Row],[Coste_Vemta]]</f>
        <v>0</v>
      </c>
    </row>
    <row r="1883" spans="1:14" x14ac:dyDescent="0.3">
      <c r="A1883">
        <v>1884</v>
      </c>
      <c r="B1883" s="1">
        <v>44838</v>
      </c>
      <c r="C1883" t="s">
        <v>16</v>
      </c>
      <c r="D1883" t="s">
        <v>27</v>
      </c>
      <c r="E1883" t="s">
        <v>44</v>
      </c>
      <c r="F1883">
        <v>33</v>
      </c>
      <c r="G1883" s="3">
        <v>250.32</v>
      </c>
      <c r="H1883" s="3">
        <v>0</v>
      </c>
      <c r="I1883" t="s">
        <v>46</v>
      </c>
      <c r="J1883" t="s">
        <v>18</v>
      </c>
      <c r="K1883" s="3">
        <f>IF(TablaDatosEmpresa[[#This Row],[Tipo_Movimiento]] = "Venta", -TablaDatosEmpresa[[#This Row],[Cantidad]] * TablaDatosEmpresa[[#This Row],[Precio_Venta_Unitario]], 0)</f>
        <v>0</v>
      </c>
      <c r="L1883" s="3">
        <f>AVERAGEIF(TablaDatosEmpresa[Nombre_Producto],TablaDatosEmpresa[[#This Row],[Nombre_Producto]],TablaDatosEmpresa[Costo_Unitario])</f>
        <v>111.99406451612904</v>
      </c>
      <c r="M1883" s="3">
        <f>IF(TablaDatosEmpresa[[#This Row],[Tipo_Movimiento]] = "Venta", -TablaDatosEmpresa[[#This Row],[Cantidad]] * TablaDatosEmpresa[[#This Row],[CosteAdquisicionPromedio]], 0)</f>
        <v>0</v>
      </c>
      <c r="N1883" s="3">
        <f>TablaDatosEmpresa[[#This Row],[Ingresos]]-TablaDatosEmpresa[[#This Row],[Coste_Vemta]]</f>
        <v>0</v>
      </c>
    </row>
    <row r="1884" spans="1:14" x14ac:dyDescent="0.3">
      <c r="A1884">
        <v>1885</v>
      </c>
      <c r="B1884" s="1">
        <v>44838</v>
      </c>
      <c r="C1884" t="s">
        <v>10</v>
      </c>
      <c r="D1884" t="s">
        <v>11</v>
      </c>
      <c r="E1884" t="s">
        <v>12</v>
      </c>
      <c r="F1884">
        <v>-42</v>
      </c>
      <c r="G1884" s="3">
        <v>0</v>
      </c>
      <c r="H1884" s="3">
        <v>129.47</v>
      </c>
      <c r="I1884" t="s">
        <v>10</v>
      </c>
      <c r="J1884" t="s">
        <v>23</v>
      </c>
      <c r="K1884" s="3">
        <f>IF(TablaDatosEmpresa[[#This Row],[Tipo_Movimiento]] = "Venta", -TablaDatosEmpresa[[#This Row],[Cantidad]] * TablaDatosEmpresa[[#This Row],[Precio_Venta_Unitario]], 0)</f>
        <v>5437.74</v>
      </c>
      <c r="L1884" s="3">
        <f>AVERAGEIF(TablaDatosEmpresa[Nombre_Producto],TablaDatosEmpresa[[#This Row],[Nombre_Producto]],TablaDatosEmpresa[Costo_Unitario])</f>
        <v>28.701865793780652</v>
      </c>
      <c r="M1884" s="3">
        <f>IF(TablaDatosEmpresa[[#This Row],[Tipo_Movimiento]] = "Venta", -TablaDatosEmpresa[[#This Row],[Cantidad]] * TablaDatosEmpresa[[#This Row],[CosteAdquisicionPromedio]], 0)</f>
        <v>1205.4783633387874</v>
      </c>
      <c r="N1884" s="3">
        <f>TablaDatosEmpresa[[#This Row],[Ingresos]]-TablaDatosEmpresa[[#This Row],[Coste_Vemta]]</f>
        <v>4232.2616366612128</v>
      </c>
    </row>
    <row r="1885" spans="1:14" x14ac:dyDescent="0.3">
      <c r="A1885">
        <v>1886</v>
      </c>
      <c r="B1885" s="1">
        <v>44838</v>
      </c>
      <c r="C1885" t="s">
        <v>16</v>
      </c>
      <c r="D1885" t="s">
        <v>17</v>
      </c>
      <c r="E1885" t="s">
        <v>42</v>
      </c>
      <c r="F1885">
        <v>69</v>
      </c>
      <c r="G1885" s="3">
        <v>459.48</v>
      </c>
      <c r="H1885" s="3">
        <v>0</v>
      </c>
      <c r="I1885" t="s">
        <v>46</v>
      </c>
      <c r="J1885" t="s">
        <v>18</v>
      </c>
      <c r="K1885" s="3">
        <f>IF(TablaDatosEmpresa[[#This Row],[Tipo_Movimiento]] = "Venta", -TablaDatosEmpresa[[#This Row],[Cantidad]] * TablaDatosEmpresa[[#This Row],[Precio_Venta_Unitario]], 0)</f>
        <v>0</v>
      </c>
      <c r="L1885" s="3">
        <f>AVERAGEIF(TablaDatosEmpresa[Nombre_Producto],TablaDatosEmpresa[[#This Row],[Nombre_Producto]],TablaDatosEmpresa[Costo_Unitario])</f>
        <v>206.67616747181975</v>
      </c>
      <c r="M1885" s="3">
        <f>IF(TablaDatosEmpresa[[#This Row],[Tipo_Movimiento]] = "Venta", -TablaDatosEmpresa[[#This Row],[Cantidad]] * TablaDatosEmpresa[[#This Row],[CosteAdquisicionPromedio]], 0)</f>
        <v>0</v>
      </c>
      <c r="N1885" s="3">
        <f>TablaDatosEmpresa[[#This Row],[Ingresos]]-TablaDatosEmpresa[[#This Row],[Coste_Vemta]]</f>
        <v>0</v>
      </c>
    </row>
    <row r="1886" spans="1:14" x14ac:dyDescent="0.3">
      <c r="A1886">
        <v>1887</v>
      </c>
      <c r="B1886" s="1">
        <v>44838</v>
      </c>
      <c r="C1886" t="s">
        <v>24</v>
      </c>
      <c r="D1886" t="s">
        <v>14</v>
      </c>
      <c r="E1886" t="s">
        <v>41</v>
      </c>
      <c r="F1886">
        <v>92</v>
      </c>
      <c r="G1886" s="3">
        <v>84.29</v>
      </c>
      <c r="H1886" s="3">
        <v>0</v>
      </c>
      <c r="I1886" t="s">
        <v>24</v>
      </c>
      <c r="J1886" t="s">
        <v>26</v>
      </c>
      <c r="K1886" s="3">
        <f>IF(TablaDatosEmpresa[[#This Row],[Tipo_Movimiento]] = "Venta", -TablaDatosEmpresa[[#This Row],[Cantidad]] * TablaDatosEmpresa[[#This Row],[Precio_Venta_Unitario]], 0)</f>
        <v>0</v>
      </c>
      <c r="L1886" s="3">
        <f>AVERAGEIF(TablaDatosEmpresa[Nombre_Producto],TablaDatosEmpresa[[#This Row],[Nombre_Producto]],TablaDatosEmpresa[Costo_Unitario])</f>
        <v>38.917210440456756</v>
      </c>
      <c r="M1886" s="3">
        <f>IF(TablaDatosEmpresa[[#This Row],[Tipo_Movimiento]] = "Venta", -TablaDatosEmpresa[[#This Row],[Cantidad]] * TablaDatosEmpresa[[#This Row],[CosteAdquisicionPromedio]], 0)</f>
        <v>0</v>
      </c>
      <c r="N1886" s="3">
        <f>TablaDatosEmpresa[[#This Row],[Ingresos]]-TablaDatosEmpresa[[#This Row],[Coste_Vemta]]</f>
        <v>0</v>
      </c>
    </row>
    <row r="1887" spans="1:14" x14ac:dyDescent="0.3">
      <c r="A1887">
        <v>1888</v>
      </c>
      <c r="B1887" s="1">
        <v>44839</v>
      </c>
      <c r="C1887" t="s">
        <v>24</v>
      </c>
      <c r="D1887" t="s">
        <v>32</v>
      </c>
      <c r="E1887" t="s">
        <v>33</v>
      </c>
      <c r="F1887">
        <v>212</v>
      </c>
      <c r="G1887" s="3">
        <v>117.68</v>
      </c>
      <c r="H1887" s="3">
        <v>0</v>
      </c>
      <c r="I1887" t="s">
        <v>24</v>
      </c>
      <c r="J1887" t="s">
        <v>36</v>
      </c>
      <c r="K1887" s="3">
        <f>IF(TablaDatosEmpresa[[#This Row],[Tipo_Movimiento]] = "Venta", -TablaDatosEmpresa[[#This Row],[Cantidad]] * TablaDatosEmpresa[[#This Row],[Precio_Venta_Unitario]], 0)</f>
        <v>0</v>
      </c>
      <c r="L1887" s="3">
        <f>AVERAGEIF(TablaDatosEmpresa[Nombre_Producto],TablaDatosEmpresa[[#This Row],[Nombre_Producto]],TablaDatosEmpresa[Costo_Unitario])</f>
        <v>54.214840425531932</v>
      </c>
      <c r="M1887" s="3">
        <f>IF(TablaDatosEmpresa[[#This Row],[Tipo_Movimiento]] = "Venta", -TablaDatosEmpresa[[#This Row],[Cantidad]] * TablaDatosEmpresa[[#This Row],[CosteAdquisicionPromedio]], 0)</f>
        <v>0</v>
      </c>
      <c r="N1887" s="3">
        <f>TablaDatosEmpresa[[#This Row],[Ingresos]]-TablaDatosEmpresa[[#This Row],[Coste_Vemta]]</f>
        <v>0</v>
      </c>
    </row>
    <row r="1888" spans="1:14" x14ac:dyDescent="0.3">
      <c r="A1888">
        <v>1889</v>
      </c>
      <c r="B1888" s="1">
        <v>44839</v>
      </c>
      <c r="C1888" t="s">
        <v>16</v>
      </c>
      <c r="D1888" t="s">
        <v>27</v>
      </c>
      <c r="E1888" t="s">
        <v>44</v>
      </c>
      <c r="F1888">
        <v>87</v>
      </c>
      <c r="G1888" s="3">
        <v>249.61</v>
      </c>
      <c r="H1888" s="3">
        <v>0</v>
      </c>
      <c r="I1888" t="s">
        <v>46</v>
      </c>
      <c r="J1888" t="s">
        <v>18</v>
      </c>
      <c r="K1888" s="3">
        <f>IF(TablaDatosEmpresa[[#This Row],[Tipo_Movimiento]] = "Venta", -TablaDatosEmpresa[[#This Row],[Cantidad]] * TablaDatosEmpresa[[#This Row],[Precio_Venta_Unitario]], 0)</f>
        <v>0</v>
      </c>
      <c r="L1888" s="3">
        <f>AVERAGEIF(TablaDatosEmpresa[Nombre_Producto],TablaDatosEmpresa[[#This Row],[Nombre_Producto]],TablaDatosEmpresa[Costo_Unitario])</f>
        <v>111.99406451612904</v>
      </c>
      <c r="M1888" s="3">
        <f>IF(TablaDatosEmpresa[[#This Row],[Tipo_Movimiento]] = "Venta", -TablaDatosEmpresa[[#This Row],[Cantidad]] * TablaDatosEmpresa[[#This Row],[CosteAdquisicionPromedio]], 0)</f>
        <v>0</v>
      </c>
      <c r="N1888" s="3">
        <f>TablaDatosEmpresa[[#This Row],[Ingresos]]-TablaDatosEmpresa[[#This Row],[Coste_Vemta]]</f>
        <v>0</v>
      </c>
    </row>
    <row r="1889" spans="1:14" x14ac:dyDescent="0.3">
      <c r="A1889">
        <v>1890</v>
      </c>
      <c r="B1889" s="1">
        <v>44839</v>
      </c>
      <c r="C1889" t="s">
        <v>24</v>
      </c>
      <c r="D1889" t="s">
        <v>29</v>
      </c>
      <c r="E1889" t="s">
        <v>30</v>
      </c>
      <c r="F1889">
        <v>54</v>
      </c>
      <c r="G1889" s="3">
        <v>36.5</v>
      </c>
      <c r="H1889" s="3">
        <v>0</v>
      </c>
      <c r="I1889" t="s">
        <v>24</v>
      </c>
      <c r="J1889" t="s">
        <v>36</v>
      </c>
      <c r="K1889" s="3">
        <f>IF(TablaDatosEmpresa[[#This Row],[Tipo_Movimiento]] = "Venta", -TablaDatosEmpresa[[#This Row],[Cantidad]] * TablaDatosEmpresa[[#This Row],[Precio_Venta_Unitario]], 0)</f>
        <v>0</v>
      </c>
      <c r="L1889" s="3">
        <f>AVERAGEIF(TablaDatosEmpresa[Nombre_Producto],TablaDatosEmpresa[[#This Row],[Nombre_Producto]],TablaDatosEmpresa[Costo_Unitario])</f>
        <v>15.49574137931034</v>
      </c>
      <c r="M1889" s="3">
        <f>IF(TablaDatosEmpresa[[#This Row],[Tipo_Movimiento]] = "Venta", -TablaDatosEmpresa[[#This Row],[Cantidad]] * TablaDatosEmpresa[[#This Row],[CosteAdquisicionPromedio]], 0)</f>
        <v>0</v>
      </c>
      <c r="N1889" s="3">
        <f>TablaDatosEmpresa[[#This Row],[Ingresos]]-TablaDatosEmpresa[[#This Row],[Coste_Vemta]]</f>
        <v>0</v>
      </c>
    </row>
    <row r="1890" spans="1:14" x14ac:dyDescent="0.3">
      <c r="A1890">
        <v>1891</v>
      </c>
      <c r="B1890" s="1">
        <v>44839</v>
      </c>
      <c r="C1890" t="s">
        <v>10</v>
      </c>
      <c r="D1890" t="s">
        <v>27</v>
      </c>
      <c r="E1890" t="s">
        <v>44</v>
      </c>
      <c r="F1890">
        <v>-7</v>
      </c>
      <c r="G1890" s="3">
        <v>0</v>
      </c>
      <c r="H1890" s="3">
        <v>504</v>
      </c>
      <c r="I1890" t="s">
        <v>10</v>
      </c>
      <c r="J1890" t="s">
        <v>35</v>
      </c>
      <c r="K1890" s="3">
        <f>IF(TablaDatosEmpresa[[#This Row],[Tipo_Movimiento]] = "Venta", -TablaDatosEmpresa[[#This Row],[Cantidad]] * TablaDatosEmpresa[[#This Row],[Precio_Venta_Unitario]], 0)</f>
        <v>3528</v>
      </c>
      <c r="L1890" s="3">
        <f>AVERAGEIF(TablaDatosEmpresa[Nombre_Producto],TablaDatosEmpresa[[#This Row],[Nombre_Producto]],TablaDatosEmpresa[Costo_Unitario])</f>
        <v>111.99406451612904</v>
      </c>
      <c r="M1890" s="3">
        <f>IF(TablaDatosEmpresa[[#This Row],[Tipo_Movimiento]] = "Venta", -TablaDatosEmpresa[[#This Row],[Cantidad]] * TablaDatosEmpresa[[#This Row],[CosteAdquisicionPromedio]], 0)</f>
        <v>783.95845161290333</v>
      </c>
      <c r="N1890" s="3">
        <f>TablaDatosEmpresa[[#This Row],[Ingresos]]-TablaDatosEmpresa[[#This Row],[Coste_Vemta]]</f>
        <v>2744.0415483870966</v>
      </c>
    </row>
    <row r="1891" spans="1:14" x14ac:dyDescent="0.3">
      <c r="A1891">
        <v>1892</v>
      </c>
      <c r="B1891" s="1">
        <v>44839</v>
      </c>
      <c r="C1891" t="s">
        <v>24</v>
      </c>
      <c r="D1891" t="s">
        <v>21</v>
      </c>
      <c r="E1891" t="s">
        <v>22</v>
      </c>
      <c r="F1891">
        <v>268</v>
      </c>
      <c r="G1891" s="3">
        <v>24.65</v>
      </c>
      <c r="H1891" s="3">
        <v>0</v>
      </c>
      <c r="I1891" t="s">
        <v>24</v>
      </c>
      <c r="J1891" t="s">
        <v>26</v>
      </c>
      <c r="K1891" s="3">
        <f>IF(TablaDatosEmpresa[[#This Row],[Tipo_Movimiento]] = "Venta", -TablaDatosEmpresa[[#This Row],[Cantidad]] * TablaDatosEmpresa[[#This Row],[Precio_Venta_Unitario]], 0)</f>
        <v>0</v>
      </c>
      <c r="L1891" s="3">
        <f>AVERAGEIF(TablaDatosEmpresa[Nombre_Producto],TablaDatosEmpresa[[#This Row],[Nombre_Producto]],TablaDatosEmpresa[Costo_Unitario])</f>
        <v>10.520482758620702</v>
      </c>
      <c r="M1891" s="3">
        <f>IF(TablaDatosEmpresa[[#This Row],[Tipo_Movimiento]] = "Venta", -TablaDatosEmpresa[[#This Row],[Cantidad]] * TablaDatosEmpresa[[#This Row],[CosteAdquisicionPromedio]], 0)</f>
        <v>0</v>
      </c>
      <c r="N1891" s="3">
        <f>TablaDatosEmpresa[[#This Row],[Ingresos]]-TablaDatosEmpresa[[#This Row],[Coste_Vemta]]</f>
        <v>0</v>
      </c>
    </row>
    <row r="1892" spans="1:14" x14ac:dyDescent="0.3">
      <c r="A1892">
        <v>1893</v>
      </c>
      <c r="B1892" s="1">
        <v>44839</v>
      </c>
      <c r="C1892" t="s">
        <v>16</v>
      </c>
      <c r="D1892" t="s">
        <v>17</v>
      </c>
      <c r="E1892" t="s">
        <v>42</v>
      </c>
      <c r="F1892">
        <v>54</v>
      </c>
      <c r="G1892" s="3">
        <v>453.43</v>
      </c>
      <c r="H1892" s="3">
        <v>0</v>
      </c>
      <c r="I1892" t="s">
        <v>46</v>
      </c>
      <c r="J1892" t="s">
        <v>18</v>
      </c>
      <c r="K1892" s="3">
        <f>IF(TablaDatosEmpresa[[#This Row],[Tipo_Movimiento]] = "Venta", -TablaDatosEmpresa[[#This Row],[Cantidad]] * TablaDatosEmpresa[[#This Row],[Precio_Venta_Unitario]], 0)</f>
        <v>0</v>
      </c>
      <c r="L1892" s="3">
        <f>AVERAGEIF(TablaDatosEmpresa[Nombre_Producto],TablaDatosEmpresa[[#This Row],[Nombre_Producto]],TablaDatosEmpresa[Costo_Unitario])</f>
        <v>206.67616747181975</v>
      </c>
      <c r="M1892" s="3">
        <f>IF(TablaDatosEmpresa[[#This Row],[Tipo_Movimiento]] = "Venta", -TablaDatosEmpresa[[#This Row],[Cantidad]] * TablaDatosEmpresa[[#This Row],[CosteAdquisicionPromedio]], 0)</f>
        <v>0</v>
      </c>
      <c r="N1892" s="3">
        <f>TablaDatosEmpresa[[#This Row],[Ingresos]]-TablaDatosEmpresa[[#This Row],[Coste_Vemta]]</f>
        <v>0</v>
      </c>
    </row>
    <row r="1893" spans="1:14" x14ac:dyDescent="0.3">
      <c r="A1893">
        <v>1894</v>
      </c>
      <c r="B1893" s="1">
        <v>44840</v>
      </c>
      <c r="C1893" t="s">
        <v>24</v>
      </c>
      <c r="D1893" t="s">
        <v>25</v>
      </c>
      <c r="E1893" t="s">
        <v>43</v>
      </c>
      <c r="F1893">
        <v>247</v>
      </c>
      <c r="G1893" s="3">
        <v>45.2</v>
      </c>
      <c r="H1893" s="3">
        <v>0</v>
      </c>
      <c r="I1893" t="s">
        <v>24</v>
      </c>
      <c r="J1893" t="s">
        <v>28</v>
      </c>
      <c r="K1893" s="3">
        <f>IF(TablaDatosEmpresa[[#This Row],[Tipo_Movimiento]] = "Venta", -TablaDatosEmpresa[[#This Row],[Cantidad]] * TablaDatosEmpresa[[#This Row],[Precio_Venta_Unitario]], 0)</f>
        <v>0</v>
      </c>
      <c r="L1893" s="3">
        <f>AVERAGEIF(TablaDatosEmpresa[Nombre_Producto],TablaDatosEmpresa[[#This Row],[Nombre_Producto]],TablaDatosEmpresa[Costo_Unitario])</f>
        <v>18.458651685393257</v>
      </c>
      <c r="M1893" s="3">
        <f>IF(TablaDatosEmpresa[[#This Row],[Tipo_Movimiento]] = "Venta", -TablaDatosEmpresa[[#This Row],[Cantidad]] * TablaDatosEmpresa[[#This Row],[CosteAdquisicionPromedio]], 0)</f>
        <v>0</v>
      </c>
      <c r="N1893" s="3">
        <f>TablaDatosEmpresa[[#This Row],[Ingresos]]-TablaDatosEmpresa[[#This Row],[Coste_Vemta]]</f>
        <v>0</v>
      </c>
    </row>
    <row r="1894" spans="1:14" x14ac:dyDescent="0.3">
      <c r="A1894">
        <v>1895</v>
      </c>
      <c r="B1894" s="1">
        <v>44840</v>
      </c>
      <c r="C1894" t="s">
        <v>10</v>
      </c>
      <c r="D1894" t="s">
        <v>29</v>
      </c>
      <c r="E1894" t="s">
        <v>30</v>
      </c>
      <c r="F1894">
        <v>-28</v>
      </c>
      <c r="G1894" s="3">
        <v>0</v>
      </c>
      <c r="H1894" s="3">
        <v>80.069999999999993</v>
      </c>
      <c r="I1894" t="s">
        <v>10</v>
      </c>
      <c r="J1894" t="s">
        <v>35</v>
      </c>
      <c r="K1894" s="3">
        <f>IF(TablaDatosEmpresa[[#This Row],[Tipo_Movimiento]] = "Venta", -TablaDatosEmpresa[[#This Row],[Cantidad]] * TablaDatosEmpresa[[#This Row],[Precio_Venta_Unitario]], 0)</f>
        <v>2241.96</v>
      </c>
      <c r="L1894" s="3">
        <f>AVERAGEIF(TablaDatosEmpresa[Nombre_Producto],TablaDatosEmpresa[[#This Row],[Nombre_Producto]],TablaDatosEmpresa[Costo_Unitario])</f>
        <v>15.49574137931034</v>
      </c>
      <c r="M1894" s="3">
        <f>IF(TablaDatosEmpresa[[#This Row],[Tipo_Movimiento]] = "Venta", -TablaDatosEmpresa[[#This Row],[Cantidad]] * TablaDatosEmpresa[[#This Row],[CosteAdquisicionPromedio]], 0)</f>
        <v>433.88075862068951</v>
      </c>
      <c r="N1894" s="3">
        <f>TablaDatosEmpresa[[#This Row],[Ingresos]]-TablaDatosEmpresa[[#This Row],[Coste_Vemta]]</f>
        <v>1808.0792413793106</v>
      </c>
    </row>
    <row r="1895" spans="1:14" x14ac:dyDescent="0.3">
      <c r="A1895">
        <v>1896</v>
      </c>
      <c r="B1895" s="1">
        <v>44840</v>
      </c>
      <c r="C1895" t="s">
        <v>24</v>
      </c>
      <c r="D1895" t="s">
        <v>21</v>
      </c>
      <c r="E1895" t="s">
        <v>22</v>
      </c>
      <c r="F1895">
        <v>209</v>
      </c>
      <c r="G1895" s="3">
        <v>24.54</v>
      </c>
      <c r="H1895" s="3">
        <v>0</v>
      </c>
      <c r="I1895" t="s">
        <v>24</v>
      </c>
      <c r="J1895" t="s">
        <v>36</v>
      </c>
      <c r="K1895" s="3">
        <f>IF(TablaDatosEmpresa[[#This Row],[Tipo_Movimiento]] = "Venta", -TablaDatosEmpresa[[#This Row],[Cantidad]] * TablaDatosEmpresa[[#This Row],[Precio_Venta_Unitario]], 0)</f>
        <v>0</v>
      </c>
      <c r="L1895" s="3">
        <f>AVERAGEIF(TablaDatosEmpresa[Nombre_Producto],TablaDatosEmpresa[[#This Row],[Nombre_Producto]],TablaDatosEmpresa[Costo_Unitario])</f>
        <v>10.520482758620702</v>
      </c>
      <c r="M1895" s="3">
        <f>IF(TablaDatosEmpresa[[#This Row],[Tipo_Movimiento]] = "Venta", -TablaDatosEmpresa[[#This Row],[Cantidad]] * TablaDatosEmpresa[[#This Row],[CosteAdquisicionPromedio]], 0)</f>
        <v>0</v>
      </c>
      <c r="N1895" s="3">
        <f>TablaDatosEmpresa[[#This Row],[Ingresos]]-TablaDatosEmpresa[[#This Row],[Coste_Vemta]]</f>
        <v>0</v>
      </c>
    </row>
    <row r="1896" spans="1:14" x14ac:dyDescent="0.3">
      <c r="A1896">
        <v>1897</v>
      </c>
      <c r="B1896" s="1">
        <v>44840</v>
      </c>
      <c r="C1896" t="s">
        <v>16</v>
      </c>
      <c r="D1896" t="s">
        <v>17</v>
      </c>
      <c r="E1896" t="s">
        <v>42</v>
      </c>
      <c r="F1896">
        <v>77</v>
      </c>
      <c r="G1896" s="3">
        <v>452.81</v>
      </c>
      <c r="H1896" s="3">
        <v>0</v>
      </c>
      <c r="I1896" t="s">
        <v>46</v>
      </c>
      <c r="J1896" t="s">
        <v>18</v>
      </c>
      <c r="K1896" s="3">
        <f>IF(TablaDatosEmpresa[[#This Row],[Tipo_Movimiento]] = "Venta", -TablaDatosEmpresa[[#This Row],[Cantidad]] * TablaDatosEmpresa[[#This Row],[Precio_Venta_Unitario]], 0)</f>
        <v>0</v>
      </c>
      <c r="L1896" s="3">
        <f>AVERAGEIF(TablaDatosEmpresa[Nombre_Producto],TablaDatosEmpresa[[#This Row],[Nombre_Producto]],TablaDatosEmpresa[Costo_Unitario])</f>
        <v>206.67616747181975</v>
      </c>
      <c r="M1896" s="3">
        <f>IF(TablaDatosEmpresa[[#This Row],[Tipo_Movimiento]] = "Venta", -TablaDatosEmpresa[[#This Row],[Cantidad]] * TablaDatosEmpresa[[#This Row],[CosteAdquisicionPromedio]], 0)</f>
        <v>0</v>
      </c>
      <c r="N1896" s="3">
        <f>TablaDatosEmpresa[[#This Row],[Ingresos]]-TablaDatosEmpresa[[#This Row],[Coste_Vemta]]</f>
        <v>0</v>
      </c>
    </row>
    <row r="1897" spans="1:14" x14ac:dyDescent="0.3">
      <c r="A1897">
        <v>1898</v>
      </c>
      <c r="B1897" s="1">
        <v>44840</v>
      </c>
      <c r="C1897" t="s">
        <v>10</v>
      </c>
      <c r="D1897" t="s">
        <v>34</v>
      </c>
      <c r="E1897" t="s">
        <v>45</v>
      </c>
      <c r="F1897">
        <v>-14</v>
      </c>
      <c r="G1897" s="3">
        <v>0</v>
      </c>
      <c r="H1897" s="3">
        <v>349.41</v>
      </c>
      <c r="I1897" t="s">
        <v>10</v>
      </c>
      <c r="J1897" t="s">
        <v>31</v>
      </c>
      <c r="K1897" s="3">
        <f>IF(TablaDatosEmpresa[[#This Row],[Tipo_Movimiento]] = "Venta", -TablaDatosEmpresa[[#This Row],[Cantidad]] * TablaDatosEmpresa[[#This Row],[Precio_Venta_Unitario]], 0)</f>
        <v>4891.7400000000007</v>
      </c>
      <c r="L1897" s="3">
        <f>AVERAGEIF(TablaDatosEmpresa[Nombre_Producto],TablaDatosEmpresa[[#This Row],[Nombre_Producto]],TablaDatosEmpresa[Costo_Unitario])</f>
        <v>81.910562499999997</v>
      </c>
      <c r="M1897" s="3">
        <f>IF(TablaDatosEmpresa[[#This Row],[Tipo_Movimiento]] = "Venta", -TablaDatosEmpresa[[#This Row],[Cantidad]] * TablaDatosEmpresa[[#This Row],[CosteAdquisicionPromedio]], 0)</f>
        <v>1146.747875</v>
      </c>
      <c r="N1897" s="3">
        <f>TablaDatosEmpresa[[#This Row],[Ingresos]]-TablaDatosEmpresa[[#This Row],[Coste_Vemta]]</f>
        <v>3744.9921250000007</v>
      </c>
    </row>
    <row r="1898" spans="1:14" x14ac:dyDescent="0.3">
      <c r="A1898">
        <v>1899</v>
      </c>
      <c r="B1898" s="1">
        <v>44840</v>
      </c>
      <c r="C1898" t="s">
        <v>10</v>
      </c>
      <c r="D1898" t="s">
        <v>14</v>
      </c>
      <c r="E1898" t="s">
        <v>41</v>
      </c>
      <c r="F1898">
        <v>-26</v>
      </c>
      <c r="G1898" s="3">
        <v>0</v>
      </c>
      <c r="H1898" s="3">
        <v>160.52000000000001</v>
      </c>
      <c r="I1898" t="s">
        <v>10</v>
      </c>
      <c r="J1898" t="s">
        <v>15</v>
      </c>
      <c r="K1898" s="3">
        <f>IF(TablaDatosEmpresa[[#This Row],[Tipo_Movimiento]] = "Venta", -TablaDatosEmpresa[[#This Row],[Cantidad]] * TablaDatosEmpresa[[#This Row],[Precio_Venta_Unitario]], 0)</f>
        <v>4173.5200000000004</v>
      </c>
      <c r="L1898" s="3">
        <f>AVERAGEIF(TablaDatosEmpresa[Nombre_Producto],TablaDatosEmpresa[[#This Row],[Nombre_Producto]],TablaDatosEmpresa[Costo_Unitario])</f>
        <v>38.917210440456756</v>
      </c>
      <c r="M1898" s="3">
        <f>IF(TablaDatosEmpresa[[#This Row],[Tipo_Movimiento]] = "Venta", -TablaDatosEmpresa[[#This Row],[Cantidad]] * TablaDatosEmpresa[[#This Row],[CosteAdquisicionPromedio]], 0)</f>
        <v>1011.8474714518757</v>
      </c>
      <c r="N1898" s="3">
        <f>TablaDatosEmpresa[[#This Row],[Ingresos]]-TablaDatosEmpresa[[#This Row],[Coste_Vemta]]</f>
        <v>3161.6725285481248</v>
      </c>
    </row>
    <row r="1899" spans="1:14" x14ac:dyDescent="0.3">
      <c r="A1899">
        <v>1900</v>
      </c>
      <c r="B1899" s="1">
        <v>44840</v>
      </c>
      <c r="C1899" t="s">
        <v>10</v>
      </c>
      <c r="D1899" t="s">
        <v>14</v>
      </c>
      <c r="E1899" t="s">
        <v>41</v>
      </c>
      <c r="F1899">
        <v>-12</v>
      </c>
      <c r="G1899" s="3">
        <v>0</v>
      </c>
      <c r="H1899" s="3">
        <v>160.31</v>
      </c>
      <c r="I1899" t="s">
        <v>10</v>
      </c>
      <c r="J1899" t="s">
        <v>31</v>
      </c>
      <c r="K1899" s="3">
        <f>IF(TablaDatosEmpresa[[#This Row],[Tipo_Movimiento]] = "Venta", -TablaDatosEmpresa[[#This Row],[Cantidad]] * TablaDatosEmpresa[[#This Row],[Precio_Venta_Unitario]], 0)</f>
        <v>1923.72</v>
      </c>
      <c r="L1899" s="3">
        <f>AVERAGEIF(TablaDatosEmpresa[Nombre_Producto],TablaDatosEmpresa[[#This Row],[Nombre_Producto]],TablaDatosEmpresa[Costo_Unitario])</f>
        <v>38.917210440456756</v>
      </c>
      <c r="M1899" s="3">
        <f>IF(TablaDatosEmpresa[[#This Row],[Tipo_Movimiento]] = "Venta", -TablaDatosEmpresa[[#This Row],[Cantidad]] * TablaDatosEmpresa[[#This Row],[CosteAdquisicionPromedio]], 0)</f>
        <v>467.00652528548108</v>
      </c>
      <c r="N1899" s="3">
        <f>TablaDatosEmpresa[[#This Row],[Ingresos]]-TablaDatosEmpresa[[#This Row],[Coste_Vemta]]</f>
        <v>1456.713474714519</v>
      </c>
    </row>
    <row r="1900" spans="1:14" x14ac:dyDescent="0.3">
      <c r="A1900">
        <v>1901</v>
      </c>
      <c r="B1900" s="1">
        <v>44841</v>
      </c>
      <c r="C1900" t="s">
        <v>10</v>
      </c>
      <c r="D1900" t="s">
        <v>21</v>
      </c>
      <c r="E1900" t="s">
        <v>22</v>
      </c>
      <c r="F1900">
        <v>-41</v>
      </c>
      <c r="G1900" s="3">
        <v>0</v>
      </c>
      <c r="H1900" s="3">
        <v>59.77</v>
      </c>
      <c r="I1900" t="s">
        <v>10</v>
      </c>
      <c r="J1900" t="s">
        <v>15</v>
      </c>
      <c r="K1900" s="3">
        <f>IF(TablaDatosEmpresa[[#This Row],[Tipo_Movimiento]] = "Venta", -TablaDatosEmpresa[[#This Row],[Cantidad]] * TablaDatosEmpresa[[#This Row],[Precio_Venta_Unitario]], 0)</f>
        <v>2450.5700000000002</v>
      </c>
      <c r="L1900" s="3">
        <f>AVERAGEIF(TablaDatosEmpresa[Nombre_Producto],TablaDatosEmpresa[[#This Row],[Nombre_Producto]],TablaDatosEmpresa[Costo_Unitario])</f>
        <v>10.520482758620702</v>
      </c>
      <c r="M1900" s="3">
        <f>IF(TablaDatosEmpresa[[#This Row],[Tipo_Movimiento]] = "Venta", -TablaDatosEmpresa[[#This Row],[Cantidad]] * TablaDatosEmpresa[[#This Row],[CosteAdquisicionPromedio]], 0)</f>
        <v>431.33979310344876</v>
      </c>
      <c r="N1900" s="3">
        <f>TablaDatosEmpresa[[#This Row],[Ingresos]]-TablaDatosEmpresa[[#This Row],[Coste_Vemta]]</f>
        <v>2019.2302068965514</v>
      </c>
    </row>
    <row r="1901" spans="1:14" x14ac:dyDescent="0.3">
      <c r="A1901">
        <v>1902</v>
      </c>
      <c r="B1901" s="1">
        <v>44841</v>
      </c>
      <c r="C1901" t="s">
        <v>16</v>
      </c>
      <c r="D1901" t="s">
        <v>17</v>
      </c>
      <c r="E1901" t="s">
        <v>42</v>
      </c>
      <c r="F1901">
        <v>44</v>
      </c>
      <c r="G1901" s="3">
        <v>450.43</v>
      </c>
      <c r="H1901" s="3">
        <v>0</v>
      </c>
      <c r="I1901" t="s">
        <v>46</v>
      </c>
      <c r="J1901" t="s">
        <v>18</v>
      </c>
      <c r="K1901" s="3">
        <f>IF(TablaDatosEmpresa[[#This Row],[Tipo_Movimiento]] = "Venta", -TablaDatosEmpresa[[#This Row],[Cantidad]] * TablaDatosEmpresa[[#This Row],[Precio_Venta_Unitario]], 0)</f>
        <v>0</v>
      </c>
      <c r="L1901" s="3">
        <f>AVERAGEIF(TablaDatosEmpresa[Nombre_Producto],TablaDatosEmpresa[[#This Row],[Nombre_Producto]],TablaDatosEmpresa[Costo_Unitario])</f>
        <v>206.67616747181975</v>
      </c>
      <c r="M1901" s="3">
        <f>IF(TablaDatosEmpresa[[#This Row],[Tipo_Movimiento]] = "Venta", -TablaDatosEmpresa[[#This Row],[Cantidad]] * TablaDatosEmpresa[[#This Row],[CosteAdquisicionPromedio]], 0)</f>
        <v>0</v>
      </c>
      <c r="N1901" s="3">
        <f>TablaDatosEmpresa[[#This Row],[Ingresos]]-TablaDatosEmpresa[[#This Row],[Coste_Vemta]]</f>
        <v>0</v>
      </c>
    </row>
    <row r="1902" spans="1:14" x14ac:dyDescent="0.3">
      <c r="A1902">
        <v>1903</v>
      </c>
      <c r="B1902" s="1">
        <v>44841</v>
      </c>
      <c r="C1902" t="s">
        <v>16</v>
      </c>
      <c r="D1902" t="s">
        <v>27</v>
      </c>
      <c r="E1902" t="s">
        <v>44</v>
      </c>
      <c r="F1902">
        <v>34</v>
      </c>
      <c r="G1902" s="3">
        <v>254.61</v>
      </c>
      <c r="H1902" s="3">
        <v>0</v>
      </c>
      <c r="I1902" t="s">
        <v>46</v>
      </c>
      <c r="J1902" t="s">
        <v>18</v>
      </c>
      <c r="K1902" s="3">
        <f>IF(TablaDatosEmpresa[[#This Row],[Tipo_Movimiento]] = "Venta", -TablaDatosEmpresa[[#This Row],[Cantidad]] * TablaDatosEmpresa[[#This Row],[Precio_Venta_Unitario]], 0)</f>
        <v>0</v>
      </c>
      <c r="L1902" s="3">
        <f>AVERAGEIF(TablaDatosEmpresa[Nombre_Producto],TablaDatosEmpresa[[#This Row],[Nombre_Producto]],TablaDatosEmpresa[Costo_Unitario])</f>
        <v>111.99406451612904</v>
      </c>
      <c r="M1902" s="3">
        <f>IF(TablaDatosEmpresa[[#This Row],[Tipo_Movimiento]] = "Venta", -TablaDatosEmpresa[[#This Row],[Cantidad]] * TablaDatosEmpresa[[#This Row],[CosteAdquisicionPromedio]], 0)</f>
        <v>0</v>
      </c>
      <c r="N1902" s="3">
        <f>TablaDatosEmpresa[[#This Row],[Ingresos]]-TablaDatosEmpresa[[#This Row],[Coste_Vemta]]</f>
        <v>0</v>
      </c>
    </row>
    <row r="1903" spans="1:14" x14ac:dyDescent="0.3">
      <c r="A1903">
        <v>1904</v>
      </c>
      <c r="B1903" s="1">
        <v>44841</v>
      </c>
      <c r="C1903" t="s">
        <v>24</v>
      </c>
      <c r="D1903" t="s">
        <v>11</v>
      </c>
      <c r="E1903" t="s">
        <v>12</v>
      </c>
      <c r="F1903">
        <v>284</v>
      </c>
      <c r="G1903" s="3">
        <v>65.59</v>
      </c>
      <c r="H1903" s="3">
        <v>0</v>
      </c>
      <c r="I1903" t="s">
        <v>24</v>
      </c>
      <c r="J1903" t="s">
        <v>28</v>
      </c>
      <c r="K1903" s="3">
        <f>IF(TablaDatosEmpresa[[#This Row],[Tipo_Movimiento]] = "Venta", -TablaDatosEmpresa[[#This Row],[Cantidad]] * TablaDatosEmpresa[[#This Row],[Precio_Venta_Unitario]], 0)</f>
        <v>0</v>
      </c>
      <c r="L1903" s="3">
        <f>AVERAGEIF(TablaDatosEmpresa[Nombre_Producto],TablaDatosEmpresa[[#This Row],[Nombre_Producto]],TablaDatosEmpresa[Costo_Unitario])</f>
        <v>28.701865793780652</v>
      </c>
      <c r="M1903" s="3">
        <f>IF(TablaDatosEmpresa[[#This Row],[Tipo_Movimiento]] = "Venta", -TablaDatosEmpresa[[#This Row],[Cantidad]] * TablaDatosEmpresa[[#This Row],[CosteAdquisicionPromedio]], 0)</f>
        <v>0</v>
      </c>
      <c r="N1903" s="3">
        <f>TablaDatosEmpresa[[#This Row],[Ingresos]]-TablaDatosEmpresa[[#This Row],[Coste_Vemta]]</f>
        <v>0</v>
      </c>
    </row>
    <row r="1904" spans="1:14" x14ac:dyDescent="0.3">
      <c r="A1904">
        <v>1905</v>
      </c>
      <c r="B1904" s="1">
        <v>44841</v>
      </c>
      <c r="C1904" t="s">
        <v>10</v>
      </c>
      <c r="D1904" t="s">
        <v>25</v>
      </c>
      <c r="E1904" t="s">
        <v>43</v>
      </c>
      <c r="F1904">
        <v>-36</v>
      </c>
      <c r="G1904" s="3">
        <v>0</v>
      </c>
      <c r="H1904" s="3">
        <v>94.99</v>
      </c>
      <c r="I1904" t="s">
        <v>10</v>
      </c>
      <c r="J1904" t="s">
        <v>35</v>
      </c>
      <c r="K1904" s="3">
        <f>IF(TablaDatosEmpresa[[#This Row],[Tipo_Movimiento]] = "Venta", -TablaDatosEmpresa[[#This Row],[Cantidad]] * TablaDatosEmpresa[[#This Row],[Precio_Venta_Unitario]], 0)</f>
        <v>3419.64</v>
      </c>
      <c r="L1904" s="3">
        <f>AVERAGEIF(TablaDatosEmpresa[Nombre_Producto],TablaDatosEmpresa[[#This Row],[Nombre_Producto]],TablaDatosEmpresa[Costo_Unitario])</f>
        <v>18.458651685393257</v>
      </c>
      <c r="M1904" s="3">
        <f>IF(TablaDatosEmpresa[[#This Row],[Tipo_Movimiento]] = "Venta", -TablaDatosEmpresa[[#This Row],[Cantidad]] * TablaDatosEmpresa[[#This Row],[CosteAdquisicionPromedio]], 0)</f>
        <v>664.51146067415721</v>
      </c>
      <c r="N1904" s="3">
        <f>TablaDatosEmpresa[[#This Row],[Ingresos]]-TablaDatosEmpresa[[#This Row],[Coste_Vemta]]</f>
        <v>2755.1285393258427</v>
      </c>
    </row>
    <row r="1905" spans="1:14" x14ac:dyDescent="0.3">
      <c r="A1905">
        <v>1906</v>
      </c>
      <c r="B1905" s="1">
        <v>44841</v>
      </c>
      <c r="C1905" t="s">
        <v>16</v>
      </c>
      <c r="D1905" t="s">
        <v>17</v>
      </c>
      <c r="E1905" t="s">
        <v>42</v>
      </c>
      <c r="F1905">
        <v>34</v>
      </c>
      <c r="G1905" s="3">
        <v>452.76</v>
      </c>
      <c r="H1905" s="3">
        <v>0</v>
      </c>
      <c r="I1905" t="s">
        <v>46</v>
      </c>
      <c r="J1905" t="s">
        <v>18</v>
      </c>
      <c r="K1905" s="3">
        <f>IF(TablaDatosEmpresa[[#This Row],[Tipo_Movimiento]] = "Venta", -TablaDatosEmpresa[[#This Row],[Cantidad]] * TablaDatosEmpresa[[#This Row],[Precio_Venta_Unitario]], 0)</f>
        <v>0</v>
      </c>
      <c r="L1905" s="3">
        <f>AVERAGEIF(TablaDatosEmpresa[Nombre_Producto],TablaDatosEmpresa[[#This Row],[Nombre_Producto]],TablaDatosEmpresa[Costo_Unitario])</f>
        <v>206.67616747181975</v>
      </c>
      <c r="M1905" s="3">
        <f>IF(TablaDatosEmpresa[[#This Row],[Tipo_Movimiento]] = "Venta", -TablaDatosEmpresa[[#This Row],[Cantidad]] * TablaDatosEmpresa[[#This Row],[CosteAdquisicionPromedio]], 0)</f>
        <v>0</v>
      </c>
      <c r="N1905" s="3">
        <f>TablaDatosEmpresa[[#This Row],[Ingresos]]-TablaDatosEmpresa[[#This Row],[Coste_Vemta]]</f>
        <v>0</v>
      </c>
    </row>
    <row r="1906" spans="1:14" x14ac:dyDescent="0.3">
      <c r="A1906">
        <v>1907</v>
      </c>
      <c r="B1906" s="1">
        <v>44841</v>
      </c>
      <c r="C1906" t="s">
        <v>10</v>
      </c>
      <c r="D1906" t="s">
        <v>25</v>
      </c>
      <c r="E1906" t="s">
        <v>43</v>
      </c>
      <c r="F1906">
        <v>-13</v>
      </c>
      <c r="G1906" s="3">
        <v>0</v>
      </c>
      <c r="H1906" s="3">
        <v>94.12</v>
      </c>
      <c r="I1906" t="s">
        <v>10</v>
      </c>
      <c r="J1906" t="s">
        <v>31</v>
      </c>
      <c r="K1906" s="3">
        <f>IF(TablaDatosEmpresa[[#This Row],[Tipo_Movimiento]] = "Venta", -TablaDatosEmpresa[[#This Row],[Cantidad]] * TablaDatosEmpresa[[#This Row],[Precio_Venta_Unitario]], 0)</f>
        <v>1223.56</v>
      </c>
      <c r="L1906" s="3">
        <f>AVERAGEIF(TablaDatosEmpresa[Nombre_Producto],TablaDatosEmpresa[[#This Row],[Nombre_Producto]],TablaDatosEmpresa[Costo_Unitario])</f>
        <v>18.458651685393257</v>
      </c>
      <c r="M1906" s="3">
        <f>IF(TablaDatosEmpresa[[#This Row],[Tipo_Movimiento]] = "Venta", -TablaDatosEmpresa[[#This Row],[Cantidad]] * TablaDatosEmpresa[[#This Row],[CosteAdquisicionPromedio]], 0)</f>
        <v>239.96247191011233</v>
      </c>
      <c r="N1906" s="3">
        <f>TablaDatosEmpresa[[#This Row],[Ingresos]]-TablaDatosEmpresa[[#This Row],[Coste_Vemta]]</f>
        <v>983.59752808988765</v>
      </c>
    </row>
    <row r="1907" spans="1:14" x14ac:dyDescent="0.3">
      <c r="A1907">
        <v>1908</v>
      </c>
      <c r="B1907" s="1">
        <v>44842</v>
      </c>
      <c r="C1907" t="s">
        <v>10</v>
      </c>
      <c r="D1907" t="s">
        <v>21</v>
      </c>
      <c r="E1907" t="s">
        <v>22</v>
      </c>
      <c r="F1907">
        <v>-32</v>
      </c>
      <c r="G1907" s="3">
        <v>0</v>
      </c>
      <c r="H1907" s="3">
        <v>60.11</v>
      </c>
      <c r="I1907" t="s">
        <v>10</v>
      </c>
      <c r="J1907" t="s">
        <v>15</v>
      </c>
      <c r="K1907" s="3">
        <f>IF(TablaDatosEmpresa[[#This Row],[Tipo_Movimiento]] = "Venta", -TablaDatosEmpresa[[#This Row],[Cantidad]] * TablaDatosEmpresa[[#This Row],[Precio_Venta_Unitario]], 0)</f>
        <v>1923.52</v>
      </c>
      <c r="L1907" s="3">
        <f>AVERAGEIF(TablaDatosEmpresa[Nombre_Producto],TablaDatosEmpresa[[#This Row],[Nombre_Producto]],TablaDatosEmpresa[Costo_Unitario])</f>
        <v>10.520482758620702</v>
      </c>
      <c r="M1907" s="3">
        <f>IF(TablaDatosEmpresa[[#This Row],[Tipo_Movimiento]] = "Venta", -TablaDatosEmpresa[[#This Row],[Cantidad]] * TablaDatosEmpresa[[#This Row],[CosteAdquisicionPromedio]], 0)</f>
        <v>336.65544827586245</v>
      </c>
      <c r="N1907" s="3">
        <f>TablaDatosEmpresa[[#This Row],[Ingresos]]-TablaDatosEmpresa[[#This Row],[Coste_Vemta]]</f>
        <v>1586.8645517241375</v>
      </c>
    </row>
    <row r="1908" spans="1:14" x14ac:dyDescent="0.3">
      <c r="A1908">
        <v>1909</v>
      </c>
      <c r="B1908" s="1">
        <v>44842</v>
      </c>
      <c r="C1908" t="s">
        <v>10</v>
      </c>
      <c r="D1908" t="s">
        <v>29</v>
      </c>
      <c r="E1908" t="s">
        <v>30</v>
      </c>
      <c r="F1908">
        <v>-12</v>
      </c>
      <c r="G1908" s="3">
        <v>0</v>
      </c>
      <c r="H1908" s="3">
        <v>79.290000000000006</v>
      </c>
      <c r="I1908" t="s">
        <v>10</v>
      </c>
      <c r="J1908" t="s">
        <v>31</v>
      </c>
      <c r="K1908" s="3">
        <f>IF(TablaDatosEmpresa[[#This Row],[Tipo_Movimiento]] = "Venta", -TablaDatosEmpresa[[#This Row],[Cantidad]] * TablaDatosEmpresa[[#This Row],[Precio_Venta_Unitario]], 0)</f>
        <v>951.48</v>
      </c>
      <c r="L1908" s="3">
        <f>AVERAGEIF(TablaDatosEmpresa[Nombre_Producto],TablaDatosEmpresa[[#This Row],[Nombre_Producto]],TablaDatosEmpresa[Costo_Unitario])</f>
        <v>15.49574137931034</v>
      </c>
      <c r="M1908" s="3">
        <f>IF(TablaDatosEmpresa[[#This Row],[Tipo_Movimiento]] = "Venta", -TablaDatosEmpresa[[#This Row],[Cantidad]] * TablaDatosEmpresa[[#This Row],[CosteAdquisicionPromedio]], 0)</f>
        <v>185.94889655172409</v>
      </c>
      <c r="N1908" s="3">
        <f>TablaDatosEmpresa[[#This Row],[Ingresos]]-TablaDatosEmpresa[[#This Row],[Coste_Vemta]]</f>
        <v>765.53110344827587</v>
      </c>
    </row>
    <row r="1909" spans="1:14" x14ac:dyDescent="0.3">
      <c r="A1909">
        <v>1910</v>
      </c>
      <c r="B1909" s="1">
        <v>44842</v>
      </c>
      <c r="C1909" t="s">
        <v>10</v>
      </c>
      <c r="D1909" t="s">
        <v>14</v>
      </c>
      <c r="E1909" t="s">
        <v>41</v>
      </c>
      <c r="F1909">
        <v>-30</v>
      </c>
      <c r="G1909" s="3">
        <v>0</v>
      </c>
      <c r="H1909" s="3">
        <v>159.97999999999999</v>
      </c>
      <c r="I1909" t="s">
        <v>10</v>
      </c>
      <c r="J1909" t="s">
        <v>23</v>
      </c>
      <c r="K1909" s="3">
        <f>IF(TablaDatosEmpresa[[#This Row],[Tipo_Movimiento]] = "Venta", -TablaDatosEmpresa[[#This Row],[Cantidad]] * TablaDatosEmpresa[[#This Row],[Precio_Venta_Unitario]], 0)</f>
        <v>4799.3999999999996</v>
      </c>
      <c r="L1909" s="3">
        <f>AVERAGEIF(TablaDatosEmpresa[Nombre_Producto],TablaDatosEmpresa[[#This Row],[Nombre_Producto]],TablaDatosEmpresa[Costo_Unitario])</f>
        <v>38.917210440456756</v>
      </c>
      <c r="M1909" s="3">
        <f>IF(TablaDatosEmpresa[[#This Row],[Tipo_Movimiento]] = "Venta", -TablaDatosEmpresa[[#This Row],[Cantidad]] * TablaDatosEmpresa[[#This Row],[CosteAdquisicionPromedio]], 0)</f>
        <v>1167.5163132137027</v>
      </c>
      <c r="N1909" s="3">
        <f>TablaDatosEmpresa[[#This Row],[Ingresos]]-TablaDatosEmpresa[[#This Row],[Coste_Vemta]]</f>
        <v>3631.8836867862969</v>
      </c>
    </row>
    <row r="1910" spans="1:14" x14ac:dyDescent="0.3">
      <c r="A1910">
        <v>1911</v>
      </c>
      <c r="B1910" s="1">
        <v>44842</v>
      </c>
      <c r="C1910" t="s">
        <v>10</v>
      </c>
      <c r="D1910" t="s">
        <v>21</v>
      </c>
      <c r="E1910" t="s">
        <v>22</v>
      </c>
      <c r="F1910">
        <v>-21</v>
      </c>
      <c r="G1910" s="3">
        <v>0</v>
      </c>
      <c r="H1910" s="3">
        <v>60.2</v>
      </c>
      <c r="I1910" t="s">
        <v>10</v>
      </c>
      <c r="J1910" t="s">
        <v>31</v>
      </c>
      <c r="K1910" s="3">
        <f>IF(TablaDatosEmpresa[[#This Row],[Tipo_Movimiento]] = "Venta", -TablaDatosEmpresa[[#This Row],[Cantidad]] * TablaDatosEmpresa[[#This Row],[Precio_Venta_Unitario]], 0)</f>
        <v>1264.2</v>
      </c>
      <c r="L1910" s="3">
        <f>AVERAGEIF(TablaDatosEmpresa[Nombre_Producto],TablaDatosEmpresa[[#This Row],[Nombre_Producto]],TablaDatosEmpresa[Costo_Unitario])</f>
        <v>10.520482758620702</v>
      </c>
      <c r="M1910" s="3">
        <f>IF(TablaDatosEmpresa[[#This Row],[Tipo_Movimiento]] = "Venta", -TablaDatosEmpresa[[#This Row],[Cantidad]] * TablaDatosEmpresa[[#This Row],[CosteAdquisicionPromedio]], 0)</f>
        <v>220.93013793103472</v>
      </c>
      <c r="N1910" s="3">
        <f>TablaDatosEmpresa[[#This Row],[Ingresos]]-TablaDatosEmpresa[[#This Row],[Coste_Vemta]]</f>
        <v>1043.2698620689653</v>
      </c>
    </row>
    <row r="1911" spans="1:14" x14ac:dyDescent="0.3">
      <c r="A1911">
        <v>1912</v>
      </c>
      <c r="B1911" s="1">
        <v>44842</v>
      </c>
      <c r="C1911" t="s">
        <v>10</v>
      </c>
      <c r="D1911" t="s">
        <v>11</v>
      </c>
      <c r="E1911" t="s">
        <v>12</v>
      </c>
      <c r="F1911">
        <v>-32</v>
      </c>
      <c r="G1911" s="3">
        <v>0</v>
      </c>
      <c r="H1911" s="3">
        <v>129.57</v>
      </c>
      <c r="I1911" t="s">
        <v>10</v>
      </c>
      <c r="J1911" t="s">
        <v>15</v>
      </c>
      <c r="K1911" s="3">
        <f>IF(TablaDatosEmpresa[[#This Row],[Tipo_Movimiento]] = "Venta", -TablaDatosEmpresa[[#This Row],[Cantidad]] * TablaDatosEmpresa[[#This Row],[Precio_Venta_Unitario]], 0)</f>
        <v>4146.24</v>
      </c>
      <c r="L1911" s="3">
        <f>AVERAGEIF(TablaDatosEmpresa[Nombre_Producto],TablaDatosEmpresa[[#This Row],[Nombre_Producto]],TablaDatosEmpresa[Costo_Unitario])</f>
        <v>28.701865793780652</v>
      </c>
      <c r="M1911" s="3">
        <f>IF(TablaDatosEmpresa[[#This Row],[Tipo_Movimiento]] = "Venta", -TablaDatosEmpresa[[#This Row],[Cantidad]] * TablaDatosEmpresa[[#This Row],[CosteAdquisicionPromedio]], 0)</f>
        <v>918.45970540098085</v>
      </c>
      <c r="N1911" s="3">
        <f>TablaDatosEmpresa[[#This Row],[Ingresos]]-TablaDatosEmpresa[[#This Row],[Coste_Vemta]]</f>
        <v>3227.7802945990188</v>
      </c>
    </row>
    <row r="1912" spans="1:14" x14ac:dyDescent="0.3">
      <c r="A1912">
        <v>1913</v>
      </c>
      <c r="B1912" s="1">
        <v>44842</v>
      </c>
      <c r="C1912" t="s">
        <v>10</v>
      </c>
      <c r="D1912" t="s">
        <v>32</v>
      </c>
      <c r="E1912" t="s">
        <v>33</v>
      </c>
      <c r="F1912">
        <v>-37</v>
      </c>
      <c r="G1912" s="3">
        <v>0</v>
      </c>
      <c r="H1912" s="3">
        <v>221.49</v>
      </c>
      <c r="I1912" t="s">
        <v>10</v>
      </c>
      <c r="J1912" t="s">
        <v>23</v>
      </c>
      <c r="K1912" s="3">
        <f>IF(TablaDatosEmpresa[[#This Row],[Tipo_Movimiento]] = "Venta", -TablaDatosEmpresa[[#This Row],[Cantidad]] * TablaDatosEmpresa[[#This Row],[Precio_Venta_Unitario]], 0)</f>
        <v>8195.130000000001</v>
      </c>
      <c r="L1912" s="3">
        <f>AVERAGEIF(TablaDatosEmpresa[Nombre_Producto],TablaDatosEmpresa[[#This Row],[Nombre_Producto]],TablaDatosEmpresa[Costo_Unitario])</f>
        <v>54.214840425531932</v>
      </c>
      <c r="M1912" s="3">
        <f>IF(TablaDatosEmpresa[[#This Row],[Tipo_Movimiento]] = "Venta", -TablaDatosEmpresa[[#This Row],[Cantidad]] * TablaDatosEmpresa[[#This Row],[CosteAdquisicionPromedio]], 0)</f>
        <v>2005.9490957446815</v>
      </c>
      <c r="N1912" s="3">
        <f>TablaDatosEmpresa[[#This Row],[Ingresos]]-TablaDatosEmpresa[[#This Row],[Coste_Vemta]]</f>
        <v>6189.1809042553195</v>
      </c>
    </row>
    <row r="1913" spans="1:14" x14ac:dyDescent="0.3">
      <c r="A1913">
        <v>1914</v>
      </c>
      <c r="B1913" s="1">
        <v>44842</v>
      </c>
      <c r="C1913" t="s">
        <v>10</v>
      </c>
      <c r="D1913" t="s">
        <v>14</v>
      </c>
      <c r="E1913" t="s">
        <v>41</v>
      </c>
      <c r="F1913">
        <v>-48</v>
      </c>
      <c r="G1913" s="3">
        <v>0</v>
      </c>
      <c r="H1913" s="3">
        <v>158.55000000000001</v>
      </c>
      <c r="I1913" t="s">
        <v>10</v>
      </c>
      <c r="J1913" t="s">
        <v>31</v>
      </c>
      <c r="K1913" s="3">
        <f>IF(TablaDatosEmpresa[[#This Row],[Tipo_Movimiento]] = "Venta", -TablaDatosEmpresa[[#This Row],[Cantidad]] * TablaDatosEmpresa[[#This Row],[Precio_Venta_Unitario]], 0)</f>
        <v>7610.4000000000005</v>
      </c>
      <c r="L1913" s="3">
        <f>AVERAGEIF(TablaDatosEmpresa[Nombre_Producto],TablaDatosEmpresa[[#This Row],[Nombre_Producto]],TablaDatosEmpresa[Costo_Unitario])</f>
        <v>38.917210440456756</v>
      </c>
      <c r="M1913" s="3">
        <f>IF(TablaDatosEmpresa[[#This Row],[Tipo_Movimiento]] = "Venta", -TablaDatosEmpresa[[#This Row],[Cantidad]] * TablaDatosEmpresa[[#This Row],[CosteAdquisicionPromedio]], 0)</f>
        <v>1868.0261011419243</v>
      </c>
      <c r="N1913" s="3">
        <f>TablaDatosEmpresa[[#This Row],[Ingresos]]-TablaDatosEmpresa[[#This Row],[Coste_Vemta]]</f>
        <v>5742.3738988580762</v>
      </c>
    </row>
    <row r="1914" spans="1:14" x14ac:dyDescent="0.3">
      <c r="A1914">
        <v>1915</v>
      </c>
      <c r="B1914" s="1">
        <v>44843</v>
      </c>
      <c r="C1914" t="s">
        <v>24</v>
      </c>
      <c r="D1914" t="s">
        <v>14</v>
      </c>
      <c r="E1914" t="s">
        <v>41</v>
      </c>
      <c r="F1914">
        <v>203</v>
      </c>
      <c r="G1914" s="3">
        <v>83.88</v>
      </c>
      <c r="H1914" s="3">
        <v>0</v>
      </c>
      <c r="I1914" t="s">
        <v>24</v>
      </c>
      <c r="J1914" t="s">
        <v>28</v>
      </c>
      <c r="K1914" s="3">
        <f>IF(TablaDatosEmpresa[[#This Row],[Tipo_Movimiento]] = "Venta", -TablaDatosEmpresa[[#This Row],[Cantidad]] * TablaDatosEmpresa[[#This Row],[Precio_Venta_Unitario]], 0)</f>
        <v>0</v>
      </c>
      <c r="L1914" s="3">
        <f>AVERAGEIF(TablaDatosEmpresa[Nombre_Producto],TablaDatosEmpresa[[#This Row],[Nombre_Producto]],TablaDatosEmpresa[Costo_Unitario])</f>
        <v>38.917210440456756</v>
      </c>
      <c r="M1914" s="3">
        <f>IF(TablaDatosEmpresa[[#This Row],[Tipo_Movimiento]] = "Venta", -TablaDatosEmpresa[[#This Row],[Cantidad]] * TablaDatosEmpresa[[#This Row],[CosteAdquisicionPromedio]], 0)</f>
        <v>0</v>
      </c>
      <c r="N1914" s="3">
        <f>TablaDatosEmpresa[[#This Row],[Ingresos]]-TablaDatosEmpresa[[#This Row],[Coste_Vemta]]</f>
        <v>0</v>
      </c>
    </row>
    <row r="1915" spans="1:14" x14ac:dyDescent="0.3">
      <c r="A1915">
        <v>1916</v>
      </c>
      <c r="B1915" s="1">
        <v>44843</v>
      </c>
      <c r="C1915" t="s">
        <v>16</v>
      </c>
      <c r="D1915" t="s">
        <v>17</v>
      </c>
      <c r="E1915" t="s">
        <v>42</v>
      </c>
      <c r="F1915">
        <v>50</v>
      </c>
      <c r="G1915" s="3">
        <v>442.9</v>
      </c>
      <c r="H1915" s="3">
        <v>0</v>
      </c>
      <c r="I1915" t="s">
        <v>46</v>
      </c>
      <c r="J1915" t="s">
        <v>18</v>
      </c>
      <c r="K1915" s="3">
        <f>IF(TablaDatosEmpresa[[#This Row],[Tipo_Movimiento]] = "Venta", -TablaDatosEmpresa[[#This Row],[Cantidad]] * TablaDatosEmpresa[[#This Row],[Precio_Venta_Unitario]], 0)</f>
        <v>0</v>
      </c>
      <c r="L1915" s="3">
        <f>AVERAGEIF(TablaDatosEmpresa[Nombre_Producto],TablaDatosEmpresa[[#This Row],[Nombre_Producto]],TablaDatosEmpresa[Costo_Unitario])</f>
        <v>206.67616747181975</v>
      </c>
      <c r="M1915" s="3">
        <f>IF(TablaDatosEmpresa[[#This Row],[Tipo_Movimiento]] = "Venta", -TablaDatosEmpresa[[#This Row],[Cantidad]] * TablaDatosEmpresa[[#This Row],[CosteAdquisicionPromedio]], 0)</f>
        <v>0</v>
      </c>
      <c r="N1915" s="3">
        <f>TablaDatosEmpresa[[#This Row],[Ingresos]]-TablaDatosEmpresa[[#This Row],[Coste_Vemta]]</f>
        <v>0</v>
      </c>
    </row>
    <row r="1916" spans="1:14" x14ac:dyDescent="0.3">
      <c r="A1916">
        <v>1917</v>
      </c>
      <c r="B1916" s="1">
        <v>44843</v>
      </c>
      <c r="C1916" t="s">
        <v>10</v>
      </c>
      <c r="D1916" t="s">
        <v>25</v>
      </c>
      <c r="E1916" t="s">
        <v>43</v>
      </c>
      <c r="F1916">
        <v>-11</v>
      </c>
      <c r="G1916" s="3">
        <v>0</v>
      </c>
      <c r="H1916" s="3">
        <v>94.06</v>
      </c>
      <c r="I1916" t="s">
        <v>10</v>
      </c>
      <c r="J1916" t="s">
        <v>31</v>
      </c>
      <c r="K1916" s="3">
        <f>IF(TablaDatosEmpresa[[#This Row],[Tipo_Movimiento]] = "Venta", -TablaDatosEmpresa[[#This Row],[Cantidad]] * TablaDatosEmpresa[[#This Row],[Precio_Venta_Unitario]], 0)</f>
        <v>1034.6600000000001</v>
      </c>
      <c r="L1916" s="3">
        <f>AVERAGEIF(TablaDatosEmpresa[Nombre_Producto],TablaDatosEmpresa[[#This Row],[Nombre_Producto]],TablaDatosEmpresa[Costo_Unitario])</f>
        <v>18.458651685393257</v>
      </c>
      <c r="M1916" s="3">
        <f>IF(TablaDatosEmpresa[[#This Row],[Tipo_Movimiento]] = "Venta", -TablaDatosEmpresa[[#This Row],[Cantidad]] * TablaDatosEmpresa[[#This Row],[CosteAdquisicionPromedio]], 0)</f>
        <v>203.04516853932583</v>
      </c>
      <c r="N1916" s="3">
        <f>TablaDatosEmpresa[[#This Row],[Ingresos]]-TablaDatosEmpresa[[#This Row],[Coste_Vemta]]</f>
        <v>831.61483146067428</v>
      </c>
    </row>
    <row r="1917" spans="1:14" x14ac:dyDescent="0.3">
      <c r="A1917">
        <v>1918</v>
      </c>
      <c r="B1917" s="1">
        <v>44843</v>
      </c>
      <c r="C1917" t="s">
        <v>16</v>
      </c>
      <c r="D1917" t="s">
        <v>17</v>
      </c>
      <c r="E1917" t="s">
        <v>42</v>
      </c>
      <c r="F1917">
        <v>74</v>
      </c>
      <c r="G1917" s="3">
        <v>448.73</v>
      </c>
      <c r="H1917" s="3">
        <v>0</v>
      </c>
      <c r="I1917" t="s">
        <v>46</v>
      </c>
      <c r="J1917" t="s">
        <v>18</v>
      </c>
      <c r="K1917" s="3">
        <f>IF(TablaDatosEmpresa[[#This Row],[Tipo_Movimiento]] = "Venta", -TablaDatosEmpresa[[#This Row],[Cantidad]] * TablaDatosEmpresa[[#This Row],[Precio_Venta_Unitario]], 0)</f>
        <v>0</v>
      </c>
      <c r="L1917" s="3">
        <f>AVERAGEIF(TablaDatosEmpresa[Nombre_Producto],TablaDatosEmpresa[[#This Row],[Nombre_Producto]],TablaDatosEmpresa[Costo_Unitario])</f>
        <v>206.67616747181975</v>
      </c>
      <c r="M1917" s="3">
        <f>IF(TablaDatosEmpresa[[#This Row],[Tipo_Movimiento]] = "Venta", -TablaDatosEmpresa[[#This Row],[Cantidad]] * TablaDatosEmpresa[[#This Row],[CosteAdquisicionPromedio]], 0)</f>
        <v>0</v>
      </c>
      <c r="N1917" s="3">
        <f>TablaDatosEmpresa[[#This Row],[Ingresos]]-TablaDatosEmpresa[[#This Row],[Coste_Vemta]]</f>
        <v>0</v>
      </c>
    </row>
    <row r="1918" spans="1:14" x14ac:dyDescent="0.3">
      <c r="A1918">
        <v>1919</v>
      </c>
      <c r="B1918" s="1">
        <v>44843</v>
      </c>
      <c r="C1918" t="s">
        <v>10</v>
      </c>
      <c r="D1918" t="s">
        <v>17</v>
      </c>
      <c r="E1918" t="s">
        <v>42</v>
      </c>
      <c r="F1918">
        <v>-44</v>
      </c>
      <c r="G1918" s="3">
        <v>0</v>
      </c>
      <c r="H1918" s="3">
        <v>902.82</v>
      </c>
      <c r="I1918" t="s">
        <v>10</v>
      </c>
      <c r="J1918" t="s">
        <v>15</v>
      </c>
      <c r="K1918" s="3">
        <f>IF(TablaDatosEmpresa[[#This Row],[Tipo_Movimiento]] = "Venta", -TablaDatosEmpresa[[#This Row],[Cantidad]] * TablaDatosEmpresa[[#This Row],[Precio_Venta_Unitario]], 0)</f>
        <v>39724.080000000002</v>
      </c>
      <c r="L1918" s="3">
        <f>AVERAGEIF(TablaDatosEmpresa[Nombre_Producto],TablaDatosEmpresa[[#This Row],[Nombre_Producto]],TablaDatosEmpresa[Costo_Unitario])</f>
        <v>206.67616747181975</v>
      </c>
      <c r="M1918" s="3">
        <f>IF(TablaDatosEmpresa[[#This Row],[Tipo_Movimiento]] = "Venta", -TablaDatosEmpresa[[#This Row],[Cantidad]] * TablaDatosEmpresa[[#This Row],[CosteAdquisicionPromedio]], 0)</f>
        <v>9093.7513687600695</v>
      </c>
      <c r="N1918" s="3">
        <f>TablaDatosEmpresa[[#This Row],[Ingresos]]-TablaDatosEmpresa[[#This Row],[Coste_Vemta]]</f>
        <v>30630.328631239932</v>
      </c>
    </row>
    <row r="1919" spans="1:14" x14ac:dyDescent="0.3">
      <c r="A1919">
        <v>1920</v>
      </c>
      <c r="B1919" s="1">
        <v>44843</v>
      </c>
      <c r="C1919" t="s">
        <v>24</v>
      </c>
      <c r="D1919" t="s">
        <v>32</v>
      </c>
      <c r="E1919" t="s">
        <v>33</v>
      </c>
      <c r="F1919">
        <v>60</v>
      </c>
      <c r="G1919" s="3">
        <v>121.77</v>
      </c>
      <c r="H1919" s="3">
        <v>0</v>
      </c>
      <c r="I1919" t="s">
        <v>24</v>
      </c>
      <c r="J1919" t="s">
        <v>37</v>
      </c>
      <c r="K1919" s="3">
        <f>IF(TablaDatosEmpresa[[#This Row],[Tipo_Movimiento]] = "Venta", -TablaDatosEmpresa[[#This Row],[Cantidad]] * TablaDatosEmpresa[[#This Row],[Precio_Venta_Unitario]], 0)</f>
        <v>0</v>
      </c>
      <c r="L1919" s="3">
        <f>AVERAGEIF(TablaDatosEmpresa[Nombre_Producto],TablaDatosEmpresa[[#This Row],[Nombre_Producto]],TablaDatosEmpresa[Costo_Unitario])</f>
        <v>54.214840425531932</v>
      </c>
      <c r="M1919" s="3">
        <f>IF(TablaDatosEmpresa[[#This Row],[Tipo_Movimiento]] = "Venta", -TablaDatosEmpresa[[#This Row],[Cantidad]] * TablaDatosEmpresa[[#This Row],[CosteAdquisicionPromedio]], 0)</f>
        <v>0</v>
      </c>
      <c r="N1919" s="3">
        <f>TablaDatosEmpresa[[#This Row],[Ingresos]]-TablaDatosEmpresa[[#This Row],[Coste_Vemta]]</f>
        <v>0</v>
      </c>
    </row>
    <row r="1920" spans="1:14" x14ac:dyDescent="0.3">
      <c r="A1920">
        <v>1921</v>
      </c>
      <c r="B1920" s="1">
        <v>44843</v>
      </c>
      <c r="C1920" t="s">
        <v>10</v>
      </c>
      <c r="D1920" t="s">
        <v>32</v>
      </c>
      <c r="E1920" t="s">
        <v>33</v>
      </c>
      <c r="F1920">
        <v>-23</v>
      </c>
      <c r="G1920" s="3">
        <v>0</v>
      </c>
      <c r="H1920" s="3">
        <v>221.62</v>
      </c>
      <c r="I1920" t="s">
        <v>10</v>
      </c>
      <c r="J1920" t="s">
        <v>31</v>
      </c>
      <c r="K1920" s="3">
        <f>IF(TablaDatosEmpresa[[#This Row],[Tipo_Movimiento]] = "Venta", -TablaDatosEmpresa[[#This Row],[Cantidad]] * TablaDatosEmpresa[[#This Row],[Precio_Venta_Unitario]], 0)</f>
        <v>5097.26</v>
      </c>
      <c r="L1920" s="3">
        <f>AVERAGEIF(TablaDatosEmpresa[Nombre_Producto],TablaDatosEmpresa[[#This Row],[Nombre_Producto]],TablaDatosEmpresa[Costo_Unitario])</f>
        <v>54.214840425531932</v>
      </c>
      <c r="M1920" s="3">
        <f>IF(TablaDatosEmpresa[[#This Row],[Tipo_Movimiento]] = "Venta", -TablaDatosEmpresa[[#This Row],[Cantidad]] * TablaDatosEmpresa[[#This Row],[CosteAdquisicionPromedio]], 0)</f>
        <v>1246.9413297872345</v>
      </c>
      <c r="N1920" s="3">
        <f>TablaDatosEmpresa[[#This Row],[Ingresos]]-TablaDatosEmpresa[[#This Row],[Coste_Vemta]]</f>
        <v>3850.3186702127659</v>
      </c>
    </row>
    <row r="1921" spans="1:14" x14ac:dyDescent="0.3">
      <c r="A1921">
        <v>1922</v>
      </c>
      <c r="B1921" s="1">
        <v>44844</v>
      </c>
      <c r="C1921" t="s">
        <v>10</v>
      </c>
      <c r="D1921" t="s">
        <v>34</v>
      </c>
      <c r="E1921" t="s">
        <v>45</v>
      </c>
      <c r="F1921">
        <v>-38</v>
      </c>
      <c r="G1921" s="3">
        <v>0</v>
      </c>
      <c r="H1921" s="3">
        <v>349.48</v>
      </c>
      <c r="I1921" t="s">
        <v>10</v>
      </c>
      <c r="J1921" t="s">
        <v>31</v>
      </c>
      <c r="K1921" s="3">
        <f>IF(TablaDatosEmpresa[[#This Row],[Tipo_Movimiento]] = "Venta", -TablaDatosEmpresa[[#This Row],[Cantidad]] * TablaDatosEmpresa[[#This Row],[Precio_Venta_Unitario]], 0)</f>
        <v>13280.240000000002</v>
      </c>
      <c r="L1921" s="3">
        <f>AVERAGEIF(TablaDatosEmpresa[Nombre_Producto],TablaDatosEmpresa[[#This Row],[Nombre_Producto]],TablaDatosEmpresa[Costo_Unitario])</f>
        <v>81.910562499999997</v>
      </c>
      <c r="M1921" s="3">
        <f>IF(TablaDatosEmpresa[[#This Row],[Tipo_Movimiento]] = "Venta", -TablaDatosEmpresa[[#This Row],[Cantidad]] * TablaDatosEmpresa[[#This Row],[CosteAdquisicionPromedio]], 0)</f>
        <v>3112.6013749999997</v>
      </c>
      <c r="N1921" s="3">
        <f>TablaDatosEmpresa[[#This Row],[Ingresos]]-TablaDatosEmpresa[[#This Row],[Coste_Vemta]]</f>
        <v>10167.638625000001</v>
      </c>
    </row>
    <row r="1922" spans="1:14" x14ac:dyDescent="0.3">
      <c r="A1922">
        <v>1923</v>
      </c>
      <c r="B1922" s="1">
        <v>44844</v>
      </c>
      <c r="C1922" t="s">
        <v>24</v>
      </c>
      <c r="D1922" t="s">
        <v>29</v>
      </c>
      <c r="E1922" t="s">
        <v>30</v>
      </c>
      <c r="F1922">
        <v>256</v>
      </c>
      <c r="G1922" s="3">
        <v>35.31</v>
      </c>
      <c r="H1922" s="3">
        <v>0</v>
      </c>
      <c r="I1922" t="s">
        <v>24</v>
      </c>
      <c r="J1922" t="s">
        <v>28</v>
      </c>
      <c r="K1922" s="3">
        <f>IF(TablaDatosEmpresa[[#This Row],[Tipo_Movimiento]] = "Venta", -TablaDatosEmpresa[[#This Row],[Cantidad]] * TablaDatosEmpresa[[#This Row],[Precio_Venta_Unitario]], 0)</f>
        <v>0</v>
      </c>
      <c r="L1922" s="3">
        <f>AVERAGEIF(TablaDatosEmpresa[Nombre_Producto],TablaDatosEmpresa[[#This Row],[Nombre_Producto]],TablaDatosEmpresa[Costo_Unitario])</f>
        <v>15.49574137931034</v>
      </c>
      <c r="M1922" s="3">
        <f>IF(TablaDatosEmpresa[[#This Row],[Tipo_Movimiento]] = "Venta", -TablaDatosEmpresa[[#This Row],[Cantidad]] * TablaDatosEmpresa[[#This Row],[CosteAdquisicionPromedio]], 0)</f>
        <v>0</v>
      </c>
      <c r="N1922" s="3">
        <f>TablaDatosEmpresa[[#This Row],[Ingresos]]-TablaDatosEmpresa[[#This Row],[Coste_Vemta]]</f>
        <v>0</v>
      </c>
    </row>
    <row r="1923" spans="1:14" x14ac:dyDescent="0.3">
      <c r="A1923">
        <v>1924</v>
      </c>
      <c r="B1923" s="1">
        <v>44844</v>
      </c>
      <c r="C1923" t="s">
        <v>24</v>
      </c>
      <c r="D1923" t="s">
        <v>11</v>
      </c>
      <c r="E1923" t="s">
        <v>12</v>
      </c>
      <c r="F1923">
        <v>298</v>
      </c>
      <c r="G1923" s="3">
        <v>66.44</v>
      </c>
      <c r="H1923" s="3">
        <v>0</v>
      </c>
      <c r="I1923" t="s">
        <v>24</v>
      </c>
      <c r="J1923" t="s">
        <v>28</v>
      </c>
      <c r="K1923" s="3">
        <f>IF(TablaDatosEmpresa[[#This Row],[Tipo_Movimiento]] = "Venta", -TablaDatosEmpresa[[#This Row],[Cantidad]] * TablaDatosEmpresa[[#This Row],[Precio_Venta_Unitario]], 0)</f>
        <v>0</v>
      </c>
      <c r="L1923" s="3">
        <f>AVERAGEIF(TablaDatosEmpresa[Nombre_Producto],TablaDatosEmpresa[[#This Row],[Nombre_Producto]],TablaDatosEmpresa[Costo_Unitario])</f>
        <v>28.701865793780652</v>
      </c>
      <c r="M1923" s="3">
        <f>IF(TablaDatosEmpresa[[#This Row],[Tipo_Movimiento]] = "Venta", -TablaDatosEmpresa[[#This Row],[Cantidad]] * TablaDatosEmpresa[[#This Row],[CosteAdquisicionPromedio]], 0)</f>
        <v>0</v>
      </c>
      <c r="N1923" s="3">
        <f>TablaDatosEmpresa[[#This Row],[Ingresos]]-TablaDatosEmpresa[[#This Row],[Coste_Vemta]]</f>
        <v>0</v>
      </c>
    </row>
    <row r="1924" spans="1:14" x14ac:dyDescent="0.3">
      <c r="A1924">
        <v>1925</v>
      </c>
      <c r="B1924" s="1">
        <v>44844</v>
      </c>
      <c r="C1924" t="s">
        <v>24</v>
      </c>
      <c r="D1924" t="s">
        <v>25</v>
      </c>
      <c r="E1924" t="s">
        <v>43</v>
      </c>
      <c r="F1924">
        <v>160</v>
      </c>
      <c r="G1924" s="3">
        <v>45.95</v>
      </c>
      <c r="H1924" s="3">
        <v>0</v>
      </c>
      <c r="I1924" t="s">
        <v>24</v>
      </c>
      <c r="J1924" t="s">
        <v>37</v>
      </c>
      <c r="K1924" s="3">
        <f>IF(TablaDatosEmpresa[[#This Row],[Tipo_Movimiento]] = "Venta", -TablaDatosEmpresa[[#This Row],[Cantidad]] * TablaDatosEmpresa[[#This Row],[Precio_Venta_Unitario]], 0)</f>
        <v>0</v>
      </c>
      <c r="L1924" s="3">
        <f>AVERAGEIF(TablaDatosEmpresa[Nombre_Producto],TablaDatosEmpresa[[#This Row],[Nombre_Producto]],TablaDatosEmpresa[Costo_Unitario])</f>
        <v>18.458651685393257</v>
      </c>
      <c r="M1924" s="3">
        <f>IF(TablaDatosEmpresa[[#This Row],[Tipo_Movimiento]] = "Venta", -TablaDatosEmpresa[[#This Row],[Cantidad]] * TablaDatosEmpresa[[#This Row],[CosteAdquisicionPromedio]], 0)</f>
        <v>0</v>
      </c>
      <c r="N1924" s="3">
        <f>TablaDatosEmpresa[[#This Row],[Ingresos]]-TablaDatosEmpresa[[#This Row],[Coste_Vemta]]</f>
        <v>0</v>
      </c>
    </row>
    <row r="1925" spans="1:14" x14ac:dyDescent="0.3">
      <c r="A1925">
        <v>1926</v>
      </c>
      <c r="B1925" s="1">
        <v>44844</v>
      </c>
      <c r="C1925" t="s">
        <v>10</v>
      </c>
      <c r="D1925" t="s">
        <v>11</v>
      </c>
      <c r="E1925" t="s">
        <v>12</v>
      </c>
      <c r="F1925">
        <v>-37</v>
      </c>
      <c r="G1925" s="3">
        <v>0</v>
      </c>
      <c r="H1925" s="3">
        <v>129.76</v>
      </c>
      <c r="I1925" t="s">
        <v>10</v>
      </c>
      <c r="J1925" t="s">
        <v>15</v>
      </c>
      <c r="K1925" s="3">
        <f>IF(TablaDatosEmpresa[[#This Row],[Tipo_Movimiento]] = "Venta", -TablaDatosEmpresa[[#This Row],[Cantidad]] * TablaDatosEmpresa[[#This Row],[Precio_Venta_Unitario]], 0)</f>
        <v>4801.12</v>
      </c>
      <c r="L1925" s="3">
        <f>AVERAGEIF(TablaDatosEmpresa[Nombre_Producto],TablaDatosEmpresa[[#This Row],[Nombre_Producto]],TablaDatosEmpresa[Costo_Unitario])</f>
        <v>28.701865793780652</v>
      </c>
      <c r="M1925" s="3">
        <f>IF(TablaDatosEmpresa[[#This Row],[Tipo_Movimiento]] = "Venta", -TablaDatosEmpresa[[#This Row],[Cantidad]] * TablaDatosEmpresa[[#This Row],[CosteAdquisicionPromedio]], 0)</f>
        <v>1061.9690343698842</v>
      </c>
      <c r="N1925" s="3">
        <f>TablaDatosEmpresa[[#This Row],[Ingresos]]-TablaDatosEmpresa[[#This Row],[Coste_Vemta]]</f>
        <v>3739.1509656301159</v>
      </c>
    </row>
    <row r="1926" spans="1:14" x14ac:dyDescent="0.3">
      <c r="A1926">
        <v>1927</v>
      </c>
      <c r="B1926" s="1">
        <v>44844</v>
      </c>
      <c r="C1926" t="s">
        <v>10</v>
      </c>
      <c r="D1926" t="s">
        <v>32</v>
      </c>
      <c r="E1926" t="s">
        <v>33</v>
      </c>
      <c r="F1926">
        <v>-26</v>
      </c>
      <c r="G1926" s="3">
        <v>0</v>
      </c>
      <c r="H1926" s="3">
        <v>219.44</v>
      </c>
      <c r="I1926" t="s">
        <v>10</v>
      </c>
      <c r="J1926" t="s">
        <v>13</v>
      </c>
      <c r="K1926" s="3">
        <f>IF(TablaDatosEmpresa[[#This Row],[Tipo_Movimiento]] = "Venta", -TablaDatosEmpresa[[#This Row],[Cantidad]] * TablaDatosEmpresa[[#This Row],[Precio_Venta_Unitario]], 0)</f>
        <v>5705.44</v>
      </c>
      <c r="L1926" s="3">
        <f>AVERAGEIF(TablaDatosEmpresa[Nombre_Producto],TablaDatosEmpresa[[#This Row],[Nombre_Producto]],TablaDatosEmpresa[Costo_Unitario])</f>
        <v>54.214840425531932</v>
      </c>
      <c r="M1926" s="3">
        <f>IF(TablaDatosEmpresa[[#This Row],[Tipo_Movimiento]] = "Venta", -TablaDatosEmpresa[[#This Row],[Cantidad]] * TablaDatosEmpresa[[#This Row],[CosteAdquisicionPromedio]], 0)</f>
        <v>1409.5858510638302</v>
      </c>
      <c r="N1926" s="3">
        <f>TablaDatosEmpresa[[#This Row],[Ingresos]]-TablaDatosEmpresa[[#This Row],[Coste_Vemta]]</f>
        <v>4295.8541489361696</v>
      </c>
    </row>
    <row r="1927" spans="1:14" x14ac:dyDescent="0.3">
      <c r="A1927">
        <v>1928</v>
      </c>
      <c r="B1927" s="1">
        <v>44844</v>
      </c>
      <c r="C1927" t="s">
        <v>10</v>
      </c>
      <c r="D1927" t="s">
        <v>21</v>
      </c>
      <c r="E1927" t="s">
        <v>22</v>
      </c>
      <c r="F1927">
        <v>-29</v>
      </c>
      <c r="G1927" s="3">
        <v>0</v>
      </c>
      <c r="H1927" s="3">
        <v>60.08</v>
      </c>
      <c r="I1927" t="s">
        <v>10</v>
      </c>
      <c r="J1927" t="s">
        <v>13</v>
      </c>
      <c r="K1927" s="3">
        <f>IF(TablaDatosEmpresa[[#This Row],[Tipo_Movimiento]] = "Venta", -TablaDatosEmpresa[[#This Row],[Cantidad]] * TablaDatosEmpresa[[#This Row],[Precio_Venta_Unitario]], 0)</f>
        <v>1742.32</v>
      </c>
      <c r="L1927" s="3">
        <f>AVERAGEIF(TablaDatosEmpresa[Nombre_Producto],TablaDatosEmpresa[[#This Row],[Nombre_Producto]],TablaDatosEmpresa[Costo_Unitario])</f>
        <v>10.520482758620702</v>
      </c>
      <c r="M1927" s="3">
        <f>IF(TablaDatosEmpresa[[#This Row],[Tipo_Movimiento]] = "Venta", -TablaDatosEmpresa[[#This Row],[Cantidad]] * TablaDatosEmpresa[[#This Row],[CosteAdquisicionPromedio]], 0)</f>
        <v>305.09400000000034</v>
      </c>
      <c r="N1927" s="3">
        <f>TablaDatosEmpresa[[#This Row],[Ingresos]]-TablaDatosEmpresa[[#This Row],[Coste_Vemta]]</f>
        <v>1437.2259999999997</v>
      </c>
    </row>
    <row r="1928" spans="1:14" x14ac:dyDescent="0.3">
      <c r="A1928">
        <v>1929</v>
      </c>
      <c r="B1928" s="1">
        <v>44845</v>
      </c>
      <c r="C1928" t="s">
        <v>10</v>
      </c>
      <c r="D1928" t="s">
        <v>32</v>
      </c>
      <c r="E1928" t="s">
        <v>33</v>
      </c>
      <c r="F1928">
        <v>-30</v>
      </c>
      <c r="G1928" s="3">
        <v>0</v>
      </c>
      <c r="H1928" s="3">
        <v>221.92</v>
      </c>
      <c r="I1928" t="s">
        <v>10</v>
      </c>
      <c r="J1928" t="s">
        <v>23</v>
      </c>
      <c r="K1928" s="3">
        <f>IF(TablaDatosEmpresa[[#This Row],[Tipo_Movimiento]] = "Venta", -TablaDatosEmpresa[[#This Row],[Cantidad]] * TablaDatosEmpresa[[#This Row],[Precio_Venta_Unitario]], 0)</f>
        <v>6657.5999999999995</v>
      </c>
      <c r="L1928" s="3">
        <f>AVERAGEIF(TablaDatosEmpresa[Nombre_Producto],TablaDatosEmpresa[[#This Row],[Nombre_Producto]],TablaDatosEmpresa[Costo_Unitario])</f>
        <v>54.214840425531932</v>
      </c>
      <c r="M1928" s="3">
        <f>IF(TablaDatosEmpresa[[#This Row],[Tipo_Movimiento]] = "Venta", -TablaDatosEmpresa[[#This Row],[Cantidad]] * TablaDatosEmpresa[[#This Row],[CosteAdquisicionPromedio]], 0)</f>
        <v>1626.4452127659579</v>
      </c>
      <c r="N1928" s="3">
        <f>TablaDatosEmpresa[[#This Row],[Ingresos]]-TablaDatosEmpresa[[#This Row],[Coste_Vemta]]</f>
        <v>5031.1547872340416</v>
      </c>
    </row>
    <row r="1929" spans="1:14" x14ac:dyDescent="0.3">
      <c r="A1929">
        <v>1930</v>
      </c>
      <c r="B1929" s="1">
        <v>44845</v>
      </c>
      <c r="C1929" t="s">
        <v>10</v>
      </c>
      <c r="D1929" t="s">
        <v>14</v>
      </c>
      <c r="E1929" t="s">
        <v>41</v>
      </c>
      <c r="F1929">
        <v>-35</v>
      </c>
      <c r="G1929" s="3">
        <v>0</v>
      </c>
      <c r="H1929" s="3">
        <v>159.83000000000001</v>
      </c>
      <c r="I1929" t="s">
        <v>10</v>
      </c>
      <c r="J1929" t="s">
        <v>35</v>
      </c>
      <c r="K1929" s="3">
        <f>IF(TablaDatosEmpresa[[#This Row],[Tipo_Movimiento]] = "Venta", -TablaDatosEmpresa[[#This Row],[Cantidad]] * TablaDatosEmpresa[[#This Row],[Precio_Venta_Unitario]], 0)</f>
        <v>5594.05</v>
      </c>
      <c r="L1929" s="3">
        <f>AVERAGEIF(TablaDatosEmpresa[Nombre_Producto],TablaDatosEmpresa[[#This Row],[Nombre_Producto]],TablaDatosEmpresa[Costo_Unitario])</f>
        <v>38.917210440456756</v>
      </c>
      <c r="M1929" s="3">
        <f>IF(TablaDatosEmpresa[[#This Row],[Tipo_Movimiento]] = "Venta", -TablaDatosEmpresa[[#This Row],[Cantidad]] * TablaDatosEmpresa[[#This Row],[CosteAdquisicionPromedio]], 0)</f>
        <v>1362.1023654159865</v>
      </c>
      <c r="N1929" s="3">
        <f>TablaDatosEmpresa[[#This Row],[Ingresos]]-TablaDatosEmpresa[[#This Row],[Coste_Vemta]]</f>
        <v>4231.9476345840139</v>
      </c>
    </row>
    <row r="1930" spans="1:14" x14ac:dyDescent="0.3">
      <c r="A1930">
        <v>1931</v>
      </c>
      <c r="B1930" s="1">
        <v>44845</v>
      </c>
      <c r="C1930" t="s">
        <v>10</v>
      </c>
      <c r="D1930" t="s">
        <v>27</v>
      </c>
      <c r="E1930" t="s">
        <v>44</v>
      </c>
      <c r="F1930">
        <v>-20</v>
      </c>
      <c r="G1930" s="3">
        <v>0</v>
      </c>
      <c r="H1930" s="3">
        <v>498.2</v>
      </c>
      <c r="I1930" t="s">
        <v>10</v>
      </c>
      <c r="J1930" t="s">
        <v>23</v>
      </c>
      <c r="K1930" s="3">
        <f>IF(TablaDatosEmpresa[[#This Row],[Tipo_Movimiento]] = "Venta", -TablaDatosEmpresa[[#This Row],[Cantidad]] * TablaDatosEmpresa[[#This Row],[Precio_Venta_Unitario]], 0)</f>
        <v>9964</v>
      </c>
      <c r="L1930" s="3">
        <f>AVERAGEIF(TablaDatosEmpresa[Nombre_Producto],TablaDatosEmpresa[[#This Row],[Nombre_Producto]],TablaDatosEmpresa[Costo_Unitario])</f>
        <v>111.99406451612904</v>
      </c>
      <c r="M1930" s="3">
        <f>IF(TablaDatosEmpresa[[#This Row],[Tipo_Movimiento]] = "Venta", -TablaDatosEmpresa[[#This Row],[Cantidad]] * TablaDatosEmpresa[[#This Row],[CosteAdquisicionPromedio]], 0)</f>
        <v>2239.8812903225808</v>
      </c>
      <c r="N1930" s="3">
        <f>TablaDatosEmpresa[[#This Row],[Ingresos]]-TablaDatosEmpresa[[#This Row],[Coste_Vemta]]</f>
        <v>7724.1187096774192</v>
      </c>
    </row>
    <row r="1931" spans="1:14" x14ac:dyDescent="0.3">
      <c r="A1931">
        <v>1932</v>
      </c>
      <c r="B1931" s="1">
        <v>44845</v>
      </c>
      <c r="C1931" t="s">
        <v>24</v>
      </c>
      <c r="D1931" t="s">
        <v>25</v>
      </c>
      <c r="E1931" t="s">
        <v>43</v>
      </c>
      <c r="F1931">
        <v>236</v>
      </c>
      <c r="G1931" s="3">
        <v>44.59</v>
      </c>
      <c r="H1931" s="3">
        <v>0</v>
      </c>
      <c r="I1931" t="s">
        <v>24</v>
      </c>
      <c r="J1931" t="s">
        <v>26</v>
      </c>
      <c r="K1931" s="3">
        <f>IF(TablaDatosEmpresa[[#This Row],[Tipo_Movimiento]] = "Venta", -TablaDatosEmpresa[[#This Row],[Cantidad]] * TablaDatosEmpresa[[#This Row],[Precio_Venta_Unitario]], 0)</f>
        <v>0</v>
      </c>
      <c r="L1931" s="3">
        <f>AVERAGEIF(TablaDatosEmpresa[Nombre_Producto],TablaDatosEmpresa[[#This Row],[Nombre_Producto]],TablaDatosEmpresa[Costo_Unitario])</f>
        <v>18.458651685393257</v>
      </c>
      <c r="M1931" s="3">
        <f>IF(TablaDatosEmpresa[[#This Row],[Tipo_Movimiento]] = "Venta", -TablaDatosEmpresa[[#This Row],[Cantidad]] * TablaDatosEmpresa[[#This Row],[CosteAdquisicionPromedio]], 0)</f>
        <v>0</v>
      </c>
      <c r="N1931" s="3">
        <f>TablaDatosEmpresa[[#This Row],[Ingresos]]-TablaDatosEmpresa[[#This Row],[Coste_Vemta]]</f>
        <v>0</v>
      </c>
    </row>
    <row r="1932" spans="1:14" x14ac:dyDescent="0.3">
      <c r="A1932">
        <v>1933</v>
      </c>
      <c r="B1932" s="1">
        <v>44845</v>
      </c>
      <c r="C1932" t="s">
        <v>24</v>
      </c>
      <c r="D1932" t="s">
        <v>34</v>
      </c>
      <c r="E1932" t="s">
        <v>45</v>
      </c>
      <c r="F1932">
        <v>119</v>
      </c>
      <c r="G1932" s="3">
        <v>182.06</v>
      </c>
      <c r="H1932" s="3">
        <v>0</v>
      </c>
      <c r="I1932" t="s">
        <v>24</v>
      </c>
      <c r="J1932" t="s">
        <v>28</v>
      </c>
      <c r="K1932" s="3">
        <f>IF(TablaDatosEmpresa[[#This Row],[Tipo_Movimiento]] = "Venta", -TablaDatosEmpresa[[#This Row],[Cantidad]] * TablaDatosEmpresa[[#This Row],[Precio_Venta_Unitario]], 0)</f>
        <v>0</v>
      </c>
      <c r="L1932" s="3">
        <f>AVERAGEIF(TablaDatosEmpresa[Nombre_Producto],TablaDatosEmpresa[[#This Row],[Nombre_Producto]],TablaDatosEmpresa[Costo_Unitario])</f>
        <v>81.910562499999997</v>
      </c>
      <c r="M1932" s="3">
        <f>IF(TablaDatosEmpresa[[#This Row],[Tipo_Movimiento]] = "Venta", -TablaDatosEmpresa[[#This Row],[Cantidad]] * TablaDatosEmpresa[[#This Row],[CosteAdquisicionPromedio]], 0)</f>
        <v>0</v>
      </c>
      <c r="N1932" s="3">
        <f>TablaDatosEmpresa[[#This Row],[Ingresos]]-TablaDatosEmpresa[[#This Row],[Coste_Vemta]]</f>
        <v>0</v>
      </c>
    </row>
    <row r="1933" spans="1:14" x14ac:dyDescent="0.3">
      <c r="A1933">
        <v>1934</v>
      </c>
      <c r="B1933" s="1">
        <v>44845</v>
      </c>
      <c r="C1933" t="s">
        <v>24</v>
      </c>
      <c r="D1933" t="s">
        <v>14</v>
      </c>
      <c r="E1933" t="s">
        <v>41</v>
      </c>
      <c r="F1933">
        <v>50</v>
      </c>
      <c r="G1933" s="3">
        <v>83.92</v>
      </c>
      <c r="H1933" s="3">
        <v>0</v>
      </c>
      <c r="I1933" t="s">
        <v>24</v>
      </c>
      <c r="J1933" t="s">
        <v>26</v>
      </c>
      <c r="K1933" s="3">
        <f>IF(TablaDatosEmpresa[[#This Row],[Tipo_Movimiento]] = "Venta", -TablaDatosEmpresa[[#This Row],[Cantidad]] * TablaDatosEmpresa[[#This Row],[Precio_Venta_Unitario]], 0)</f>
        <v>0</v>
      </c>
      <c r="L1933" s="3">
        <f>AVERAGEIF(TablaDatosEmpresa[Nombre_Producto],TablaDatosEmpresa[[#This Row],[Nombre_Producto]],TablaDatosEmpresa[Costo_Unitario])</f>
        <v>38.917210440456756</v>
      </c>
      <c r="M1933" s="3">
        <f>IF(TablaDatosEmpresa[[#This Row],[Tipo_Movimiento]] = "Venta", -TablaDatosEmpresa[[#This Row],[Cantidad]] * TablaDatosEmpresa[[#This Row],[CosteAdquisicionPromedio]], 0)</f>
        <v>0</v>
      </c>
      <c r="N1933" s="3">
        <f>TablaDatosEmpresa[[#This Row],[Ingresos]]-TablaDatosEmpresa[[#This Row],[Coste_Vemta]]</f>
        <v>0</v>
      </c>
    </row>
    <row r="1934" spans="1:14" x14ac:dyDescent="0.3">
      <c r="A1934">
        <v>1935</v>
      </c>
      <c r="B1934" s="1">
        <v>44846</v>
      </c>
      <c r="C1934" t="s">
        <v>24</v>
      </c>
      <c r="D1934" t="s">
        <v>25</v>
      </c>
      <c r="E1934" t="s">
        <v>43</v>
      </c>
      <c r="F1934">
        <v>272</v>
      </c>
      <c r="G1934" s="3">
        <v>44.78</v>
      </c>
      <c r="H1934" s="3">
        <v>0</v>
      </c>
      <c r="I1934" t="s">
        <v>24</v>
      </c>
      <c r="J1934" t="s">
        <v>36</v>
      </c>
      <c r="K1934" s="3">
        <f>IF(TablaDatosEmpresa[[#This Row],[Tipo_Movimiento]] = "Venta", -TablaDatosEmpresa[[#This Row],[Cantidad]] * TablaDatosEmpresa[[#This Row],[Precio_Venta_Unitario]], 0)</f>
        <v>0</v>
      </c>
      <c r="L1934" s="3">
        <f>AVERAGEIF(TablaDatosEmpresa[Nombre_Producto],TablaDatosEmpresa[[#This Row],[Nombre_Producto]],TablaDatosEmpresa[Costo_Unitario])</f>
        <v>18.458651685393257</v>
      </c>
      <c r="M1934" s="3">
        <f>IF(TablaDatosEmpresa[[#This Row],[Tipo_Movimiento]] = "Venta", -TablaDatosEmpresa[[#This Row],[Cantidad]] * TablaDatosEmpresa[[#This Row],[CosteAdquisicionPromedio]], 0)</f>
        <v>0</v>
      </c>
      <c r="N1934" s="3">
        <f>TablaDatosEmpresa[[#This Row],[Ingresos]]-TablaDatosEmpresa[[#This Row],[Coste_Vemta]]</f>
        <v>0</v>
      </c>
    </row>
    <row r="1935" spans="1:14" x14ac:dyDescent="0.3">
      <c r="A1935">
        <v>1936</v>
      </c>
      <c r="B1935" s="1">
        <v>44846</v>
      </c>
      <c r="C1935" t="s">
        <v>24</v>
      </c>
      <c r="D1935" t="s">
        <v>11</v>
      </c>
      <c r="E1935" t="s">
        <v>12</v>
      </c>
      <c r="F1935">
        <v>270</v>
      </c>
      <c r="G1935" s="3">
        <v>66.09</v>
      </c>
      <c r="H1935" s="3">
        <v>0</v>
      </c>
      <c r="I1935" t="s">
        <v>24</v>
      </c>
      <c r="J1935" t="s">
        <v>28</v>
      </c>
      <c r="K1935" s="3">
        <f>IF(TablaDatosEmpresa[[#This Row],[Tipo_Movimiento]] = "Venta", -TablaDatosEmpresa[[#This Row],[Cantidad]] * TablaDatosEmpresa[[#This Row],[Precio_Venta_Unitario]], 0)</f>
        <v>0</v>
      </c>
      <c r="L1935" s="3">
        <f>AVERAGEIF(TablaDatosEmpresa[Nombre_Producto],TablaDatosEmpresa[[#This Row],[Nombre_Producto]],TablaDatosEmpresa[Costo_Unitario])</f>
        <v>28.701865793780652</v>
      </c>
      <c r="M1935" s="3">
        <f>IF(TablaDatosEmpresa[[#This Row],[Tipo_Movimiento]] = "Venta", -TablaDatosEmpresa[[#This Row],[Cantidad]] * TablaDatosEmpresa[[#This Row],[CosteAdquisicionPromedio]], 0)</f>
        <v>0</v>
      </c>
      <c r="N1935" s="3">
        <f>TablaDatosEmpresa[[#This Row],[Ingresos]]-TablaDatosEmpresa[[#This Row],[Coste_Vemta]]</f>
        <v>0</v>
      </c>
    </row>
    <row r="1936" spans="1:14" x14ac:dyDescent="0.3">
      <c r="A1936">
        <v>1937</v>
      </c>
      <c r="B1936" s="1">
        <v>44846</v>
      </c>
      <c r="C1936" t="s">
        <v>10</v>
      </c>
      <c r="D1936" t="s">
        <v>25</v>
      </c>
      <c r="E1936" t="s">
        <v>43</v>
      </c>
      <c r="F1936">
        <v>-37</v>
      </c>
      <c r="G1936" s="3">
        <v>0</v>
      </c>
      <c r="H1936" s="3">
        <v>94.39</v>
      </c>
      <c r="I1936" t="s">
        <v>10</v>
      </c>
      <c r="J1936" t="s">
        <v>13</v>
      </c>
      <c r="K1936" s="3">
        <f>IF(TablaDatosEmpresa[[#This Row],[Tipo_Movimiento]] = "Venta", -TablaDatosEmpresa[[#This Row],[Cantidad]] * TablaDatosEmpresa[[#This Row],[Precio_Venta_Unitario]], 0)</f>
        <v>3492.43</v>
      </c>
      <c r="L1936" s="3">
        <f>AVERAGEIF(TablaDatosEmpresa[Nombre_Producto],TablaDatosEmpresa[[#This Row],[Nombre_Producto]],TablaDatosEmpresa[Costo_Unitario])</f>
        <v>18.458651685393257</v>
      </c>
      <c r="M1936" s="3">
        <f>IF(TablaDatosEmpresa[[#This Row],[Tipo_Movimiento]] = "Venta", -TablaDatosEmpresa[[#This Row],[Cantidad]] * TablaDatosEmpresa[[#This Row],[CosteAdquisicionPromedio]], 0)</f>
        <v>682.97011235955051</v>
      </c>
      <c r="N1936" s="3">
        <f>TablaDatosEmpresa[[#This Row],[Ingresos]]-TablaDatosEmpresa[[#This Row],[Coste_Vemta]]</f>
        <v>2809.4598876404493</v>
      </c>
    </row>
    <row r="1937" spans="1:14" x14ac:dyDescent="0.3">
      <c r="A1937">
        <v>1938</v>
      </c>
      <c r="B1937" s="1">
        <v>44846</v>
      </c>
      <c r="C1937" t="s">
        <v>10</v>
      </c>
      <c r="D1937" t="s">
        <v>14</v>
      </c>
      <c r="E1937" t="s">
        <v>41</v>
      </c>
      <c r="F1937">
        <v>-35</v>
      </c>
      <c r="G1937" s="3">
        <v>0</v>
      </c>
      <c r="H1937" s="3">
        <v>159.47999999999999</v>
      </c>
      <c r="I1937" t="s">
        <v>10</v>
      </c>
      <c r="J1937" t="s">
        <v>23</v>
      </c>
      <c r="K1937" s="3">
        <f>IF(TablaDatosEmpresa[[#This Row],[Tipo_Movimiento]] = "Venta", -TablaDatosEmpresa[[#This Row],[Cantidad]] * TablaDatosEmpresa[[#This Row],[Precio_Venta_Unitario]], 0)</f>
        <v>5581.7999999999993</v>
      </c>
      <c r="L1937" s="3">
        <f>AVERAGEIF(TablaDatosEmpresa[Nombre_Producto],TablaDatosEmpresa[[#This Row],[Nombre_Producto]],TablaDatosEmpresa[Costo_Unitario])</f>
        <v>38.917210440456756</v>
      </c>
      <c r="M1937" s="3">
        <f>IF(TablaDatosEmpresa[[#This Row],[Tipo_Movimiento]] = "Venta", -TablaDatosEmpresa[[#This Row],[Cantidad]] * TablaDatosEmpresa[[#This Row],[CosteAdquisicionPromedio]], 0)</f>
        <v>1362.1023654159865</v>
      </c>
      <c r="N1937" s="3">
        <f>TablaDatosEmpresa[[#This Row],[Ingresos]]-TablaDatosEmpresa[[#This Row],[Coste_Vemta]]</f>
        <v>4219.697634584013</v>
      </c>
    </row>
    <row r="1938" spans="1:14" x14ac:dyDescent="0.3">
      <c r="A1938">
        <v>1939</v>
      </c>
      <c r="B1938" s="1">
        <v>44846</v>
      </c>
      <c r="C1938" t="s">
        <v>10</v>
      </c>
      <c r="D1938" t="s">
        <v>34</v>
      </c>
      <c r="E1938" t="s">
        <v>45</v>
      </c>
      <c r="F1938">
        <v>-7</v>
      </c>
      <c r="G1938" s="3">
        <v>0</v>
      </c>
      <c r="H1938" s="3">
        <v>351.96</v>
      </c>
      <c r="I1938" t="s">
        <v>10</v>
      </c>
      <c r="J1938" t="s">
        <v>35</v>
      </c>
      <c r="K1938" s="3">
        <f>IF(TablaDatosEmpresa[[#This Row],[Tipo_Movimiento]] = "Venta", -TablaDatosEmpresa[[#This Row],[Cantidad]] * TablaDatosEmpresa[[#This Row],[Precio_Venta_Unitario]], 0)</f>
        <v>2463.7199999999998</v>
      </c>
      <c r="L1938" s="3">
        <f>AVERAGEIF(TablaDatosEmpresa[Nombre_Producto],TablaDatosEmpresa[[#This Row],[Nombre_Producto]],TablaDatosEmpresa[Costo_Unitario])</f>
        <v>81.910562499999997</v>
      </c>
      <c r="M1938" s="3">
        <f>IF(TablaDatosEmpresa[[#This Row],[Tipo_Movimiento]] = "Venta", -TablaDatosEmpresa[[#This Row],[Cantidad]] * TablaDatosEmpresa[[#This Row],[CosteAdquisicionPromedio]], 0)</f>
        <v>573.37393750000001</v>
      </c>
      <c r="N1938" s="3">
        <f>TablaDatosEmpresa[[#This Row],[Ingresos]]-TablaDatosEmpresa[[#This Row],[Coste_Vemta]]</f>
        <v>1890.3460624999998</v>
      </c>
    </row>
    <row r="1939" spans="1:14" x14ac:dyDescent="0.3">
      <c r="A1939">
        <v>1940</v>
      </c>
      <c r="B1939" s="1">
        <v>44846</v>
      </c>
      <c r="C1939" t="s">
        <v>16</v>
      </c>
      <c r="D1939" t="s">
        <v>19</v>
      </c>
      <c r="E1939" t="s">
        <v>20</v>
      </c>
      <c r="F1939">
        <v>51</v>
      </c>
      <c r="G1939" s="3">
        <v>147.72</v>
      </c>
      <c r="H1939" s="3">
        <v>0</v>
      </c>
      <c r="I1939" t="s">
        <v>46</v>
      </c>
      <c r="J1939" t="s">
        <v>18</v>
      </c>
      <c r="K1939" s="3">
        <f>IF(TablaDatosEmpresa[[#This Row],[Tipo_Movimiento]] = "Venta", -TablaDatosEmpresa[[#This Row],[Cantidad]] * TablaDatosEmpresa[[#This Row],[Precio_Venta_Unitario]], 0)</f>
        <v>0</v>
      </c>
      <c r="L1939" s="3">
        <f>AVERAGEIF(TablaDatosEmpresa[Nombre_Producto],TablaDatosEmpresa[[#This Row],[Nombre_Producto]],TablaDatosEmpresa[Costo_Unitario])</f>
        <v>66.956770642201846</v>
      </c>
      <c r="M1939" s="3">
        <f>IF(TablaDatosEmpresa[[#This Row],[Tipo_Movimiento]] = "Venta", -TablaDatosEmpresa[[#This Row],[Cantidad]] * TablaDatosEmpresa[[#This Row],[CosteAdquisicionPromedio]], 0)</f>
        <v>0</v>
      </c>
      <c r="N1939" s="3">
        <f>TablaDatosEmpresa[[#This Row],[Ingresos]]-TablaDatosEmpresa[[#This Row],[Coste_Vemta]]</f>
        <v>0</v>
      </c>
    </row>
    <row r="1940" spans="1:14" x14ac:dyDescent="0.3">
      <c r="A1940">
        <v>1941</v>
      </c>
      <c r="B1940" s="1">
        <v>44846</v>
      </c>
      <c r="C1940" t="s">
        <v>10</v>
      </c>
      <c r="D1940" t="s">
        <v>29</v>
      </c>
      <c r="E1940" t="s">
        <v>30</v>
      </c>
      <c r="F1940">
        <v>-6</v>
      </c>
      <c r="G1940" s="3">
        <v>0</v>
      </c>
      <c r="H1940" s="3">
        <v>79.81</v>
      </c>
      <c r="I1940" t="s">
        <v>10</v>
      </c>
      <c r="J1940" t="s">
        <v>23</v>
      </c>
      <c r="K1940" s="3">
        <f>IF(TablaDatosEmpresa[[#This Row],[Tipo_Movimiento]] = "Venta", -TablaDatosEmpresa[[#This Row],[Cantidad]] * TablaDatosEmpresa[[#This Row],[Precio_Venta_Unitario]], 0)</f>
        <v>478.86</v>
      </c>
      <c r="L1940" s="3">
        <f>AVERAGEIF(TablaDatosEmpresa[Nombre_Producto],TablaDatosEmpresa[[#This Row],[Nombre_Producto]],TablaDatosEmpresa[Costo_Unitario])</f>
        <v>15.49574137931034</v>
      </c>
      <c r="M1940" s="3">
        <f>IF(TablaDatosEmpresa[[#This Row],[Tipo_Movimiento]] = "Venta", -TablaDatosEmpresa[[#This Row],[Cantidad]] * TablaDatosEmpresa[[#This Row],[CosteAdquisicionPromedio]], 0)</f>
        <v>92.974448275862045</v>
      </c>
      <c r="N1940" s="3">
        <f>TablaDatosEmpresa[[#This Row],[Ingresos]]-TablaDatosEmpresa[[#This Row],[Coste_Vemta]]</f>
        <v>385.88555172413794</v>
      </c>
    </row>
    <row r="1941" spans="1:14" x14ac:dyDescent="0.3">
      <c r="A1941">
        <v>1942</v>
      </c>
      <c r="B1941" s="1">
        <v>44847</v>
      </c>
      <c r="C1941" t="s">
        <v>10</v>
      </c>
      <c r="D1941" t="s">
        <v>17</v>
      </c>
      <c r="E1941" t="s">
        <v>42</v>
      </c>
      <c r="F1941">
        <v>-39</v>
      </c>
      <c r="G1941" s="3">
        <v>0</v>
      </c>
      <c r="H1941" s="3">
        <v>902.85</v>
      </c>
      <c r="I1941" t="s">
        <v>10</v>
      </c>
      <c r="J1941" t="s">
        <v>35</v>
      </c>
      <c r="K1941" s="3">
        <f>IF(TablaDatosEmpresa[[#This Row],[Tipo_Movimiento]] = "Venta", -TablaDatosEmpresa[[#This Row],[Cantidad]] * TablaDatosEmpresa[[#This Row],[Precio_Venta_Unitario]], 0)</f>
        <v>35211.15</v>
      </c>
      <c r="L1941" s="3">
        <f>AVERAGEIF(TablaDatosEmpresa[Nombre_Producto],TablaDatosEmpresa[[#This Row],[Nombre_Producto]],TablaDatosEmpresa[Costo_Unitario])</f>
        <v>206.67616747181975</v>
      </c>
      <c r="M1941" s="3">
        <f>IF(TablaDatosEmpresa[[#This Row],[Tipo_Movimiento]] = "Venta", -TablaDatosEmpresa[[#This Row],[Cantidad]] * TablaDatosEmpresa[[#This Row],[CosteAdquisicionPromedio]], 0)</f>
        <v>8060.3705314009703</v>
      </c>
      <c r="N1941" s="3">
        <f>TablaDatosEmpresa[[#This Row],[Ingresos]]-TablaDatosEmpresa[[#This Row],[Coste_Vemta]]</f>
        <v>27150.77946859903</v>
      </c>
    </row>
    <row r="1942" spans="1:14" x14ac:dyDescent="0.3">
      <c r="A1942">
        <v>1943</v>
      </c>
      <c r="B1942" s="1">
        <v>44847</v>
      </c>
      <c r="C1942" t="s">
        <v>24</v>
      </c>
      <c r="D1942" t="s">
        <v>14</v>
      </c>
      <c r="E1942" t="s">
        <v>41</v>
      </c>
      <c r="F1942">
        <v>210</v>
      </c>
      <c r="G1942" s="3">
        <v>84.08</v>
      </c>
      <c r="H1942" s="3">
        <v>0</v>
      </c>
      <c r="I1942" t="s">
        <v>24</v>
      </c>
      <c r="J1942" t="s">
        <v>36</v>
      </c>
      <c r="K1942" s="3">
        <f>IF(TablaDatosEmpresa[[#This Row],[Tipo_Movimiento]] = "Venta", -TablaDatosEmpresa[[#This Row],[Cantidad]] * TablaDatosEmpresa[[#This Row],[Precio_Venta_Unitario]], 0)</f>
        <v>0</v>
      </c>
      <c r="L1942" s="3">
        <f>AVERAGEIF(TablaDatosEmpresa[Nombre_Producto],TablaDatosEmpresa[[#This Row],[Nombre_Producto]],TablaDatosEmpresa[Costo_Unitario])</f>
        <v>38.917210440456756</v>
      </c>
      <c r="M1942" s="3">
        <f>IF(TablaDatosEmpresa[[#This Row],[Tipo_Movimiento]] = "Venta", -TablaDatosEmpresa[[#This Row],[Cantidad]] * TablaDatosEmpresa[[#This Row],[CosteAdquisicionPromedio]], 0)</f>
        <v>0</v>
      </c>
      <c r="N1942" s="3">
        <f>TablaDatosEmpresa[[#This Row],[Ingresos]]-TablaDatosEmpresa[[#This Row],[Coste_Vemta]]</f>
        <v>0</v>
      </c>
    </row>
    <row r="1943" spans="1:14" x14ac:dyDescent="0.3">
      <c r="A1943">
        <v>1944</v>
      </c>
      <c r="B1943" s="1">
        <v>44847</v>
      </c>
      <c r="C1943" t="s">
        <v>10</v>
      </c>
      <c r="D1943" t="s">
        <v>11</v>
      </c>
      <c r="E1943" t="s">
        <v>12</v>
      </c>
      <c r="F1943">
        <v>-32</v>
      </c>
      <c r="G1943" s="3">
        <v>0</v>
      </c>
      <c r="H1943" s="3">
        <v>130.91</v>
      </c>
      <c r="I1943" t="s">
        <v>10</v>
      </c>
      <c r="J1943" t="s">
        <v>35</v>
      </c>
      <c r="K1943" s="3">
        <f>IF(TablaDatosEmpresa[[#This Row],[Tipo_Movimiento]] = "Venta", -TablaDatosEmpresa[[#This Row],[Cantidad]] * TablaDatosEmpresa[[#This Row],[Precio_Venta_Unitario]], 0)</f>
        <v>4189.12</v>
      </c>
      <c r="L1943" s="3">
        <f>AVERAGEIF(TablaDatosEmpresa[Nombre_Producto],TablaDatosEmpresa[[#This Row],[Nombre_Producto]],TablaDatosEmpresa[Costo_Unitario])</f>
        <v>28.701865793780652</v>
      </c>
      <c r="M1943" s="3">
        <f>IF(TablaDatosEmpresa[[#This Row],[Tipo_Movimiento]] = "Venta", -TablaDatosEmpresa[[#This Row],[Cantidad]] * TablaDatosEmpresa[[#This Row],[CosteAdquisicionPromedio]], 0)</f>
        <v>918.45970540098085</v>
      </c>
      <c r="N1943" s="3">
        <f>TablaDatosEmpresa[[#This Row],[Ingresos]]-TablaDatosEmpresa[[#This Row],[Coste_Vemta]]</f>
        <v>3270.6602945990189</v>
      </c>
    </row>
    <row r="1944" spans="1:14" x14ac:dyDescent="0.3">
      <c r="A1944">
        <v>1945</v>
      </c>
      <c r="B1944" s="1">
        <v>44847</v>
      </c>
      <c r="C1944" t="s">
        <v>10</v>
      </c>
      <c r="D1944" t="s">
        <v>21</v>
      </c>
      <c r="E1944" t="s">
        <v>22</v>
      </c>
      <c r="F1944">
        <v>-6</v>
      </c>
      <c r="G1944" s="3">
        <v>0</v>
      </c>
      <c r="H1944" s="3">
        <v>59.66</v>
      </c>
      <c r="I1944" t="s">
        <v>10</v>
      </c>
      <c r="J1944" t="s">
        <v>15</v>
      </c>
      <c r="K1944" s="3">
        <f>IF(TablaDatosEmpresa[[#This Row],[Tipo_Movimiento]] = "Venta", -TablaDatosEmpresa[[#This Row],[Cantidad]] * TablaDatosEmpresa[[#This Row],[Precio_Venta_Unitario]], 0)</f>
        <v>357.96</v>
      </c>
      <c r="L1944" s="3">
        <f>AVERAGEIF(TablaDatosEmpresa[Nombre_Producto],TablaDatosEmpresa[[#This Row],[Nombre_Producto]],TablaDatosEmpresa[Costo_Unitario])</f>
        <v>10.520482758620702</v>
      </c>
      <c r="M1944" s="3">
        <f>IF(TablaDatosEmpresa[[#This Row],[Tipo_Movimiento]] = "Venta", -TablaDatosEmpresa[[#This Row],[Cantidad]] * TablaDatosEmpresa[[#This Row],[CosteAdquisicionPromedio]], 0)</f>
        <v>63.12289655172421</v>
      </c>
      <c r="N1944" s="3">
        <f>TablaDatosEmpresa[[#This Row],[Ingresos]]-TablaDatosEmpresa[[#This Row],[Coste_Vemta]]</f>
        <v>294.8371034482758</v>
      </c>
    </row>
    <row r="1945" spans="1:14" x14ac:dyDescent="0.3">
      <c r="A1945">
        <v>1946</v>
      </c>
      <c r="B1945" s="1">
        <v>44847</v>
      </c>
      <c r="C1945" t="s">
        <v>10</v>
      </c>
      <c r="D1945" t="s">
        <v>14</v>
      </c>
      <c r="E1945" t="s">
        <v>41</v>
      </c>
      <c r="F1945">
        <v>-38</v>
      </c>
      <c r="G1945" s="3">
        <v>0</v>
      </c>
      <c r="H1945" s="3">
        <v>161.47</v>
      </c>
      <c r="I1945" t="s">
        <v>10</v>
      </c>
      <c r="J1945" t="s">
        <v>23</v>
      </c>
      <c r="K1945" s="3">
        <f>IF(TablaDatosEmpresa[[#This Row],[Tipo_Movimiento]] = "Venta", -TablaDatosEmpresa[[#This Row],[Cantidad]] * TablaDatosEmpresa[[#This Row],[Precio_Venta_Unitario]], 0)</f>
        <v>6135.86</v>
      </c>
      <c r="L1945" s="3">
        <f>AVERAGEIF(TablaDatosEmpresa[Nombre_Producto],TablaDatosEmpresa[[#This Row],[Nombre_Producto]],TablaDatosEmpresa[Costo_Unitario])</f>
        <v>38.917210440456756</v>
      </c>
      <c r="M1945" s="3">
        <f>IF(TablaDatosEmpresa[[#This Row],[Tipo_Movimiento]] = "Venta", -TablaDatosEmpresa[[#This Row],[Cantidad]] * TablaDatosEmpresa[[#This Row],[CosteAdquisicionPromedio]], 0)</f>
        <v>1478.8539967373567</v>
      </c>
      <c r="N1945" s="3">
        <f>TablaDatosEmpresa[[#This Row],[Ingresos]]-TablaDatosEmpresa[[#This Row],[Coste_Vemta]]</f>
        <v>4657.0060032626425</v>
      </c>
    </row>
    <row r="1946" spans="1:14" x14ac:dyDescent="0.3">
      <c r="A1946">
        <v>1947</v>
      </c>
      <c r="B1946" s="1">
        <v>44847</v>
      </c>
      <c r="C1946" t="s">
        <v>16</v>
      </c>
      <c r="D1946" t="s">
        <v>17</v>
      </c>
      <c r="E1946" t="s">
        <v>42</v>
      </c>
      <c r="F1946">
        <v>49</v>
      </c>
      <c r="G1946" s="3">
        <v>458.45</v>
      </c>
      <c r="H1946" s="3">
        <v>0</v>
      </c>
      <c r="I1946" t="s">
        <v>46</v>
      </c>
      <c r="J1946" t="s">
        <v>18</v>
      </c>
      <c r="K1946" s="3">
        <f>IF(TablaDatosEmpresa[[#This Row],[Tipo_Movimiento]] = "Venta", -TablaDatosEmpresa[[#This Row],[Cantidad]] * TablaDatosEmpresa[[#This Row],[Precio_Venta_Unitario]], 0)</f>
        <v>0</v>
      </c>
      <c r="L1946" s="3">
        <f>AVERAGEIF(TablaDatosEmpresa[Nombre_Producto],TablaDatosEmpresa[[#This Row],[Nombre_Producto]],TablaDatosEmpresa[Costo_Unitario])</f>
        <v>206.67616747181975</v>
      </c>
      <c r="M1946" s="3">
        <f>IF(TablaDatosEmpresa[[#This Row],[Tipo_Movimiento]] = "Venta", -TablaDatosEmpresa[[#This Row],[Cantidad]] * TablaDatosEmpresa[[#This Row],[CosteAdquisicionPromedio]], 0)</f>
        <v>0</v>
      </c>
      <c r="N1946" s="3">
        <f>TablaDatosEmpresa[[#This Row],[Ingresos]]-TablaDatosEmpresa[[#This Row],[Coste_Vemta]]</f>
        <v>0</v>
      </c>
    </row>
    <row r="1947" spans="1:14" x14ac:dyDescent="0.3">
      <c r="A1947">
        <v>1948</v>
      </c>
      <c r="B1947" s="1">
        <v>44847</v>
      </c>
      <c r="C1947" t="s">
        <v>10</v>
      </c>
      <c r="D1947" t="s">
        <v>17</v>
      </c>
      <c r="E1947" t="s">
        <v>42</v>
      </c>
      <c r="F1947">
        <v>-46</v>
      </c>
      <c r="G1947" s="3">
        <v>0</v>
      </c>
      <c r="H1947" s="3">
        <v>898.87</v>
      </c>
      <c r="I1947" t="s">
        <v>10</v>
      </c>
      <c r="J1947" t="s">
        <v>23</v>
      </c>
      <c r="K1947" s="3">
        <f>IF(TablaDatosEmpresa[[#This Row],[Tipo_Movimiento]] = "Venta", -TablaDatosEmpresa[[#This Row],[Cantidad]] * TablaDatosEmpresa[[#This Row],[Precio_Venta_Unitario]], 0)</f>
        <v>41348.019999999997</v>
      </c>
      <c r="L1947" s="3">
        <f>AVERAGEIF(TablaDatosEmpresa[Nombre_Producto],TablaDatosEmpresa[[#This Row],[Nombre_Producto]],TablaDatosEmpresa[Costo_Unitario])</f>
        <v>206.67616747181975</v>
      </c>
      <c r="M1947" s="3">
        <f>IF(TablaDatosEmpresa[[#This Row],[Tipo_Movimiento]] = "Venta", -TablaDatosEmpresa[[#This Row],[Cantidad]] * TablaDatosEmpresa[[#This Row],[CosteAdquisicionPromedio]], 0)</f>
        <v>9507.1037037037095</v>
      </c>
      <c r="N1947" s="3">
        <f>TablaDatosEmpresa[[#This Row],[Ingresos]]-TablaDatosEmpresa[[#This Row],[Coste_Vemta]]</f>
        <v>31840.916296296287</v>
      </c>
    </row>
    <row r="1948" spans="1:14" x14ac:dyDescent="0.3">
      <c r="A1948">
        <v>1949</v>
      </c>
      <c r="B1948" s="1">
        <v>44848</v>
      </c>
      <c r="C1948" t="s">
        <v>24</v>
      </c>
      <c r="D1948" t="s">
        <v>21</v>
      </c>
      <c r="E1948" t="s">
        <v>22</v>
      </c>
      <c r="F1948">
        <v>267</v>
      </c>
      <c r="G1948" s="3">
        <v>24.63</v>
      </c>
      <c r="H1948" s="3">
        <v>0</v>
      </c>
      <c r="I1948" t="s">
        <v>24</v>
      </c>
      <c r="J1948" t="s">
        <v>26</v>
      </c>
      <c r="K1948" s="3">
        <f>IF(TablaDatosEmpresa[[#This Row],[Tipo_Movimiento]] = "Venta", -TablaDatosEmpresa[[#This Row],[Cantidad]] * TablaDatosEmpresa[[#This Row],[Precio_Venta_Unitario]], 0)</f>
        <v>0</v>
      </c>
      <c r="L1948" s="3">
        <f>AVERAGEIF(TablaDatosEmpresa[Nombre_Producto],TablaDatosEmpresa[[#This Row],[Nombre_Producto]],TablaDatosEmpresa[Costo_Unitario])</f>
        <v>10.520482758620702</v>
      </c>
      <c r="M1948" s="3">
        <f>IF(TablaDatosEmpresa[[#This Row],[Tipo_Movimiento]] = "Venta", -TablaDatosEmpresa[[#This Row],[Cantidad]] * TablaDatosEmpresa[[#This Row],[CosteAdquisicionPromedio]], 0)</f>
        <v>0</v>
      </c>
      <c r="N1948" s="3">
        <f>TablaDatosEmpresa[[#This Row],[Ingresos]]-TablaDatosEmpresa[[#This Row],[Coste_Vemta]]</f>
        <v>0</v>
      </c>
    </row>
    <row r="1949" spans="1:14" x14ac:dyDescent="0.3">
      <c r="A1949">
        <v>1950</v>
      </c>
      <c r="B1949" s="1">
        <v>44848</v>
      </c>
      <c r="C1949" t="s">
        <v>16</v>
      </c>
      <c r="D1949" t="s">
        <v>17</v>
      </c>
      <c r="E1949" t="s">
        <v>42</v>
      </c>
      <c r="F1949">
        <v>24</v>
      </c>
      <c r="G1949" s="3">
        <v>445.8</v>
      </c>
      <c r="H1949" s="3">
        <v>0</v>
      </c>
      <c r="I1949" t="s">
        <v>46</v>
      </c>
      <c r="J1949" t="s">
        <v>18</v>
      </c>
      <c r="K1949" s="3">
        <f>IF(TablaDatosEmpresa[[#This Row],[Tipo_Movimiento]] = "Venta", -TablaDatosEmpresa[[#This Row],[Cantidad]] * TablaDatosEmpresa[[#This Row],[Precio_Venta_Unitario]], 0)</f>
        <v>0</v>
      </c>
      <c r="L1949" s="3">
        <f>AVERAGEIF(TablaDatosEmpresa[Nombre_Producto],TablaDatosEmpresa[[#This Row],[Nombre_Producto]],TablaDatosEmpresa[Costo_Unitario])</f>
        <v>206.67616747181975</v>
      </c>
      <c r="M1949" s="3">
        <f>IF(TablaDatosEmpresa[[#This Row],[Tipo_Movimiento]] = "Venta", -TablaDatosEmpresa[[#This Row],[Cantidad]] * TablaDatosEmpresa[[#This Row],[CosteAdquisicionPromedio]], 0)</f>
        <v>0</v>
      </c>
      <c r="N1949" s="3">
        <f>TablaDatosEmpresa[[#This Row],[Ingresos]]-TablaDatosEmpresa[[#This Row],[Coste_Vemta]]</f>
        <v>0</v>
      </c>
    </row>
    <row r="1950" spans="1:14" x14ac:dyDescent="0.3">
      <c r="A1950">
        <v>1951</v>
      </c>
      <c r="B1950" s="1">
        <v>44848</v>
      </c>
      <c r="C1950" t="s">
        <v>10</v>
      </c>
      <c r="D1950" t="s">
        <v>34</v>
      </c>
      <c r="E1950" t="s">
        <v>45</v>
      </c>
      <c r="F1950">
        <v>-5</v>
      </c>
      <c r="G1950" s="3">
        <v>0</v>
      </c>
      <c r="H1950" s="3">
        <v>352.71</v>
      </c>
      <c r="I1950" t="s">
        <v>10</v>
      </c>
      <c r="J1950" t="s">
        <v>35</v>
      </c>
      <c r="K1950" s="3">
        <f>IF(TablaDatosEmpresa[[#This Row],[Tipo_Movimiento]] = "Venta", -TablaDatosEmpresa[[#This Row],[Cantidad]] * TablaDatosEmpresa[[#This Row],[Precio_Venta_Unitario]], 0)</f>
        <v>1763.55</v>
      </c>
      <c r="L1950" s="3">
        <f>AVERAGEIF(TablaDatosEmpresa[Nombre_Producto],TablaDatosEmpresa[[#This Row],[Nombre_Producto]],TablaDatosEmpresa[Costo_Unitario])</f>
        <v>81.910562499999997</v>
      </c>
      <c r="M1950" s="3">
        <f>IF(TablaDatosEmpresa[[#This Row],[Tipo_Movimiento]] = "Venta", -TablaDatosEmpresa[[#This Row],[Cantidad]] * TablaDatosEmpresa[[#This Row],[CosteAdquisicionPromedio]], 0)</f>
        <v>409.55281249999996</v>
      </c>
      <c r="N1950" s="3">
        <f>TablaDatosEmpresa[[#This Row],[Ingresos]]-TablaDatosEmpresa[[#This Row],[Coste_Vemta]]</f>
        <v>1353.9971875000001</v>
      </c>
    </row>
    <row r="1951" spans="1:14" x14ac:dyDescent="0.3">
      <c r="A1951">
        <v>1952</v>
      </c>
      <c r="B1951" s="1">
        <v>44848</v>
      </c>
      <c r="C1951" t="s">
        <v>10</v>
      </c>
      <c r="D1951" t="s">
        <v>21</v>
      </c>
      <c r="E1951" t="s">
        <v>22</v>
      </c>
      <c r="F1951">
        <v>-44</v>
      </c>
      <c r="G1951" s="3">
        <v>0</v>
      </c>
      <c r="H1951" s="3">
        <v>60.09</v>
      </c>
      <c r="I1951" t="s">
        <v>10</v>
      </c>
      <c r="J1951" t="s">
        <v>35</v>
      </c>
      <c r="K1951" s="3">
        <f>IF(TablaDatosEmpresa[[#This Row],[Tipo_Movimiento]] = "Venta", -TablaDatosEmpresa[[#This Row],[Cantidad]] * TablaDatosEmpresa[[#This Row],[Precio_Venta_Unitario]], 0)</f>
        <v>2643.96</v>
      </c>
      <c r="L1951" s="3">
        <f>AVERAGEIF(TablaDatosEmpresa[Nombre_Producto],TablaDatosEmpresa[[#This Row],[Nombre_Producto]],TablaDatosEmpresa[Costo_Unitario])</f>
        <v>10.520482758620702</v>
      </c>
      <c r="M1951" s="3">
        <f>IF(TablaDatosEmpresa[[#This Row],[Tipo_Movimiento]] = "Venta", -TablaDatosEmpresa[[#This Row],[Cantidad]] * TablaDatosEmpresa[[#This Row],[CosteAdquisicionPromedio]], 0)</f>
        <v>462.90124137931087</v>
      </c>
      <c r="N1951" s="3">
        <f>TablaDatosEmpresa[[#This Row],[Ingresos]]-TablaDatosEmpresa[[#This Row],[Coste_Vemta]]</f>
        <v>2181.0587586206893</v>
      </c>
    </row>
    <row r="1952" spans="1:14" x14ac:dyDescent="0.3">
      <c r="A1952">
        <v>1953</v>
      </c>
      <c r="B1952" s="1">
        <v>44848</v>
      </c>
      <c r="C1952" t="s">
        <v>10</v>
      </c>
      <c r="D1952" t="s">
        <v>25</v>
      </c>
      <c r="E1952" t="s">
        <v>43</v>
      </c>
      <c r="F1952">
        <v>-13</v>
      </c>
      <c r="G1952" s="3">
        <v>0</v>
      </c>
      <c r="H1952" s="3">
        <v>94.65</v>
      </c>
      <c r="I1952" t="s">
        <v>10</v>
      </c>
      <c r="J1952" t="s">
        <v>23</v>
      </c>
      <c r="K1952" s="3">
        <f>IF(TablaDatosEmpresa[[#This Row],[Tipo_Movimiento]] = "Venta", -TablaDatosEmpresa[[#This Row],[Cantidad]] * TablaDatosEmpresa[[#This Row],[Precio_Venta_Unitario]], 0)</f>
        <v>1230.45</v>
      </c>
      <c r="L1952" s="3">
        <f>AVERAGEIF(TablaDatosEmpresa[Nombre_Producto],TablaDatosEmpresa[[#This Row],[Nombre_Producto]],TablaDatosEmpresa[Costo_Unitario])</f>
        <v>18.458651685393257</v>
      </c>
      <c r="M1952" s="3">
        <f>IF(TablaDatosEmpresa[[#This Row],[Tipo_Movimiento]] = "Venta", -TablaDatosEmpresa[[#This Row],[Cantidad]] * TablaDatosEmpresa[[#This Row],[CosteAdquisicionPromedio]], 0)</f>
        <v>239.96247191011233</v>
      </c>
      <c r="N1952" s="3">
        <f>TablaDatosEmpresa[[#This Row],[Ingresos]]-TablaDatosEmpresa[[#This Row],[Coste_Vemta]]</f>
        <v>990.48752808988775</v>
      </c>
    </row>
    <row r="1953" spans="1:14" x14ac:dyDescent="0.3">
      <c r="A1953">
        <v>1954</v>
      </c>
      <c r="B1953" s="1">
        <v>44848</v>
      </c>
      <c r="C1953" t="s">
        <v>24</v>
      </c>
      <c r="D1953" t="s">
        <v>29</v>
      </c>
      <c r="E1953" t="s">
        <v>30</v>
      </c>
      <c r="F1953">
        <v>209</v>
      </c>
      <c r="G1953" s="3">
        <v>35.659999999999997</v>
      </c>
      <c r="H1953" s="3">
        <v>0</v>
      </c>
      <c r="I1953" t="s">
        <v>24</v>
      </c>
      <c r="J1953" t="s">
        <v>36</v>
      </c>
      <c r="K1953" s="3">
        <f>IF(TablaDatosEmpresa[[#This Row],[Tipo_Movimiento]] = "Venta", -TablaDatosEmpresa[[#This Row],[Cantidad]] * TablaDatosEmpresa[[#This Row],[Precio_Venta_Unitario]], 0)</f>
        <v>0</v>
      </c>
      <c r="L1953" s="3">
        <f>AVERAGEIF(TablaDatosEmpresa[Nombre_Producto],TablaDatosEmpresa[[#This Row],[Nombre_Producto]],TablaDatosEmpresa[Costo_Unitario])</f>
        <v>15.49574137931034</v>
      </c>
      <c r="M1953" s="3">
        <f>IF(TablaDatosEmpresa[[#This Row],[Tipo_Movimiento]] = "Venta", -TablaDatosEmpresa[[#This Row],[Cantidad]] * TablaDatosEmpresa[[#This Row],[CosteAdquisicionPromedio]], 0)</f>
        <v>0</v>
      </c>
      <c r="N1953" s="3">
        <f>TablaDatosEmpresa[[#This Row],[Ingresos]]-TablaDatosEmpresa[[#This Row],[Coste_Vemta]]</f>
        <v>0</v>
      </c>
    </row>
    <row r="1954" spans="1:14" x14ac:dyDescent="0.3">
      <c r="A1954">
        <v>1955</v>
      </c>
      <c r="B1954" s="1">
        <v>44848</v>
      </c>
      <c r="C1954" t="s">
        <v>10</v>
      </c>
      <c r="D1954" t="s">
        <v>29</v>
      </c>
      <c r="E1954" t="s">
        <v>30</v>
      </c>
      <c r="F1954">
        <v>-50</v>
      </c>
      <c r="G1954" s="3">
        <v>0</v>
      </c>
      <c r="H1954" s="3">
        <v>79.209999999999994</v>
      </c>
      <c r="I1954" t="s">
        <v>10</v>
      </c>
      <c r="J1954" t="s">
        <v>35</v>
      </c>
      <c r="K1954" s="3">
        <f>IF(TablaDatosEmpresa[[#This Row],[Tipo_Movimiento]] = "Venta", -TablaDatosEmpresa[[#This Row],[Cantidad]] * TablaDatosEmpresa[[#This Row],[Precio_Venta_Unitario]], 0)</f>
        <v>3960.4999999999995</v>
      </c>
      <c r="L1954" s="3">
        <f>AVERAGEIF(TablaDatosEmpresa[Nombre_Producto],TablaDatosEmpresa[[#This Row],[Nombre_Producto]],TablaDatosEmpresa[Costo_Unitario])</f>
        <v>15.49574137931034</v>
      </c>
      <c r="M1954" s="3">
        <f>IF(TablaDatosEmpresa[[#This Row],[Tipo_Movimiento]] = "Venta", -TablaDatosEmpresa[[#This Row],[Cantidad]] * TablaDatosEmpresa[[#This Row],[CosteAdquisicionPromedio]], 0)</f>
        <v>774.78706896551705</v>
      </c>
      <c r="N1954" s="3">
        <f>TablaDatosEmpresa[[#This Row],[Ingresos]]-TablaDatosEmpresa[[#This Row],[Coste_Vemta]]</f>
        <v>3185.7129310344826</v>
      </c>
    </row>
    <row r="1955" spans="1:14" x14ac:dyDescent="0.3">
      <c r="A1955">
        <v>1956</v>
      </c>
      <c r="B1955" s="1">
        <v>44849</v>
      </c>
      <c r="C1955" t="s">
        <v>10</v>
      </c>
      <c r="D1955" t="s">
        <v>32</v>
      </c>
      <c r="E1955" t="s">
        <v>33</v>
      </c>
      <c r="F1955">
        <v>-16</v>
      </c>
      <c r="G1955" s="3">
        <v>0</v>
      </c>
      <c r="H1955" s="3">
        <v>221.43</v>
      </c>
      <c r="I1955" t="s">
        <v>10</v>
      </c>
      <c r="J1955" t="s">
        <v>15</v>
      </c>
      <c r="K1955" s="3">
        <f>IF(TablaDatosEmpresa[[#This Row],[Tipo_Movimiento]] = "Venta", -TablaDatosEmpresa[[#This Row],[Cantidad]] * TablaDatosEmpresa[[#This Row],[Precio_Venta_Unitario]], 0)</f>
        <v>3542.88</v>
      </c>
      <c r="L1955" s="3">
        <f>AVERAGEIF(TablaDatosEmpresa[Nombre_Producto],TablaDatosEmpresa[[#This Row],[Nombre_Producto]],TablaDatosEmpresa[Costo_Unitario])</f>
        <v>54.214840425531932</v>
      </c>
      <c r="M1955" s="3">
        <f>IF(TablaDatosEmpresa[[#This Row],[Tipo_Movimiento]] = "Venta", -TablaDatosEmpresa[[#This Row],[Cantidad]] * TablaDatosEmpresa[[#This Row],[CosteAdquisicionPromedio]], 0)</f>
        <v>867.43744680851091</v>
      </c>
      <c r="N1955" s="3">
        <f>TablaDatosEmpresa[[#This Row],[Ingresos]]-TablaDatosEmpresa[[#This Row],[Coste_Vemta]]</f>
        <v>2675.4425531914894</v>
      </c>
    </row>
    <row r="1956" spans="1:14" x14ac:dyDescent="0.3">
      <c r="A1956">
        <v>1957</v>
      </c>
      <c r="B1956" s="1">
        <v>44849</v>
      </c>
      <c r="C1956" t="s">
        <v>10</v>
      </c>
      <c r="D1956" t="s">
        <v>11</v>
      </c>
      <c r="E1956" t="s">
        <v>12</v>
      </c>
      <c r="F1956">
        <v>-20</v>
      </c>
      <c r="G1956" s="3">
        <v>0</v>
      </c>
      <c r="H1956" s="3">
        <v>130.30000000000001</v>
      </c>
      <c r="I1956" t="s">
        <v>10</v>
      </c>
      <c r="J1956" t="s">
        <v>31</v>
      </c>
      <c r="K1956" s="3">
        <f>IF(TablaDatosEmpresa[[#This Row],[Tipo_Movimiento]] = "Venta", -TablaDatosEmpresa[[#This Row],[Cantidad]] * TablaDatosEmpresa[[#This Row],[Precio_Venta_Unitario]], 0)</f>
        <v>2606</v>
      </c>
      <c r="L1956" s="3">
        <f>AVERAGEIF(TablaDatosEmpresa[Nombre_Producto],TablaDatosEmpresa[[#This Row],[Nombre_Producto]],TablaDatosEmpresa[Costo_Unitario])</f>
        <v>28.701865793780652</v>
      </c>
      <c r="M1956" s="3">
        <f>IF(TablaDatosEmpresa[[#This Row],[Tipo_Movimiento]] = "Venta", -TablaDatosEmpresa[[#This Row],[Cantidad]] * TablaDatosEmpresa[[#This Row],[CosteAdquisicionPromedio]], 0)</f>
        <v>574.03731587561299</v>
      </c>
      <c r="N1956" s="3">
        <f>TablaDatosEmpresa[[#This Row],[Ingresos]]-TablaDatosEmpresa[[#This Row],[Coste_Vemta]]</f>
        <v>2031.9626841243871</v>
      </c>
    </row>
    <row r="1957" spans="1:14" x14ac:dyDescent="0.3">
      <c r="A1957">
        <v>1958</v>
      </c>
      <c r="B1957" s="1">
        <v>44849</v>
      </c>
      <c r="C1957" t="s">
        <v>10</v>
      </c>
      <c r="D1957" t="s">
        <v>14</v>
      </c>
      <c r="E1957" t="s">
        <v>41</v>
      </c>
      <c r="F1957">
        <v>-9</v>
      </c>
      <c r="G1957" s="3">
        <v>0</v>
      </c>
      <c r="H1957" s="3">
        <v>158.33000000000001</v>
      </c>
      <c r="I1957" t="s">
        <v>10</v>
      </c>
      <c r="J1957" t="s">
        <v>23</v>
      </c>
      <c r="K1957" s="3">
        <f>IF(TablaDatosEmpresa[[#This Row],[Tipo_Movimiento]] = "Venta", -TablaDatosEmpresa[[#This Row],[Cantidad]] * TablaDatosEmpresa[[#This Row],[Precio_Venta_Unitario]], 0)</f>
        <v>1424.97</v>
      </c>
      <c r="L1957" s="3">
        <f>AVERAGEIF(TablaDatosEmpresa[Nombre_Producto],TablaDatosEmpresa[[#This Row],[Nombre_Producto]],TablaDatosEmpresa[Costo_Unitario])</f>
        <v>38.917210440456756</v>
      </c>
      <c r="M1957" s="3">
        <f>IF(TablaDatosEmpresa[[#This Row],[Tipo_Movimiento]] = "Venta", -TablaDatosEmpresa[[#This Row],[Cantidad]] * TablaDatosEmpresa[[#This Row],[CosteAdquisicionPromedio]], 0)</f>
        <v>350.25489396411081</v>
      </c>
      <c r="N1957" s="3">
        <f>TablaDatosEmpresa[[#This Row],[Ingresos]]-TablaDatosEmpresa[[#This Row],[Coste_Vemta]]</f>
        <v>1074.7151060358892</v>
      </c>
    </row>
    <row r="1958" spans="1:14" x14ac:dyDescent="0.3">
      <c r="A1958">
        <v>1959</v>
      </c>
      <c r="B1958" s="1">
        <v>44849</v>
      </c>
      <c r="C1958" t="s">
        <v>10</v>
      </c>
      <c r="D1958" t="s">
        <v>17</v>
      </c>
      <c r="E1958" t="s">
        <v>42</v>
      </c>
      <c r="F1958">
        <v>-27</v>
      </c>
      <c r="G1958" s="3">
        <v>0</v>
      </c>
      <c r="H1958" s="3">
        <v>904.42</v>
      </c>
      <c r="I1958" t="s">
        <v>10</v>
      </c>
      <c r="J1958" t="s">
        <v>35</v>
      </c>
      <c r="K1958" s="3">
        <f>IF(TablaDatosEmpresa[[#This Row],[Tipo_Movimiento]] = "Venta", -TablaDatosEmpresa[[#This Row],[Cantidad]] * TablaDatosEmpresa[[#This Row],[Precio_Venta_Unitario]], 0)</f>
        <v>24419.34</v>
      </c>
      <c r="L1958" s="3">
        <f>AVERAGEIF(TablaDatosEmpresa[Nombre_Producto],TablaDatosEmpresa[[#This Row],[Nombre_Producto]],TablaDatosEmpresa[Costo_Unitario])</f>
        <v>206.67616747181975</v>
      </c>
      <c r="M1958" s="3">
        <f>IF(TablaDatosEmpresa[[#This Row],[Tipo_Movimiento]] = "Venta", -TablaDatosEmpresa[[#This Row],[Cantidad]] * TablaDatosEmpresa[[#This Row],[CosteAdquisicionPromedio]], 0)</f>
        <v>5580.2565217391329</v>
      </c>
      <c r="N1958" s="3">
        <f>TablaDatosEmpresa[[#This Row],[Ingresos]]-TablaDatosEmpresa[[#This Row],[Coste_Vemta]]</f>
        <v>18839.083478260865</v>
      </c>
    </row>
    <row r="1959" spans="1:14" x14ac:dyDescent="0.3">
      <c r="A1959">
        <v>1960</v>
      </c>
      <c r="B1959" s="1">
        <v>44849</v>
      </c>
      <c r="C1959" t="s">
        <v>10</v>
      </c>
      <c r="D1959" t="s">
        <v>14</v>
      </c>
      <c r="E1959" t="s">
        <v>41</v>
      </c>
      <c r="F1959">
        <v>-29</v>
      </c>
      <c r="G1959" s="3">
        <v>0</v>
      </c>
      <c r="H1959" s="3">
        <v>159.44999999999999</v>
      </c>
      <c r="I1959" t="s">
        <v>10</v>
      </c>
      <c r="J1959" t="s">
        <v>15</v>
      </c>
      <c r="K1959" s="3">
        <f>IF(TablaDatosEmpresa[[#This Row],[Tipo_Movimiento]] = "Venta", -TablaDatosEmpresa[[#This Row],[Cantidad]] * TablaDatosEmpresa[[#This Row],[Precio_Venta_Unitario]], 0)</f>
        <v>4624.0499999999993</v>
      </c>
      <c r="L1959" s="3">
        <f>AVERAGEIF(TablaDatosEmpresa[Nombre_Producto],TablaDatosEmpresa[[#This Row],[Nombre_Producto]],TablaDatosEmpresa[Costo_Unitario])</f>
        <v>38.917210440456756</v>
      </c>
      <c r="M1959" s="3">
        <f>IF(TablaDatosEmpresa[[#This Row],[Tipo_Movimiento]] = "Venta", -TablaDatosEmpresa[[#This Row],[Cantidad]] * TablaDatosEmpresa[[#This Row],[CosteAdquisicionPromedio]], 0)</f>
        <v>1128.5991027732459</v>
      </c>
      <c r="N1959" s="3">
        <f>TablaDatosEmpresa[[#This Row],[Ingresos]]-TablaDatosEmpresa[[#This Row],[Coste_Vemta]]</f>
        <v>3495.4508972267531</v>
      </c>
    </row>
    <row r="1960" spans="1:14" x14ac:dyDescent="0.3">
      <c r="A1960">
        <v>1961</v>
      </c>
      <c r="B1960" s="1">
        <v>44849</v>
      </c>
      <c r="C1960" t="s">
        <v>16</v>
      </c>
      <c r="D1960" t="s">
        <v>27</v>
      </c>
      <c r="E1960" t="s">
        <v>44</v>
      </c>
      <c r="F1960">
        <v>100</v>
      </c>
      <c r="G1960" s="3">
        <v>245.77</v>
      </c>
      <c r="H1960" s="3">
        <v>0</v>
      </c>
      <c r="I1960" t="s">
        <v>46</v>
      </c>
      <c r="J1960" t="s">
        <v>18</v>
      </c>
      <c r="K1960" s="3">
        <f>IF(TablaDatosEmpresa[[#This Row],[Tipo_Movimiento]] = "Venta", -TablaDatosEmpresa[[#This Row],[Cantidad]] * TablaDatosEmpresa[[#This Row],[Precio_Venta_Unitario]], 0)</f>
        <v>0</v>
      </c>
      <c r="L1960" s="3">
        <f>AVERAGEIF(TablaDatosEmpresa[Nombre_Producto],TablaDatosEmpresa[[#This Row],[Nombre_Producto]],TablaDatosEmpresa[Costo_Unitario])</f>
        <v>111.99406451612904</v>
      </c>
      <c r="M1960" s="3">
        <f>IF(TablaDatosEmpresa[[#This Row],[Tipo_Movimiento]] = "Venta", -TablaDatosEmpresa[[#This Row],[Cantidad]] * TablaDatosEmpresa[[#This Row],[CosteAdquisicionPromedio]], 0)</f>
        <v>0</v>
      </c>
      <c r="N1960" s="3">
        <f>TablaDatosEmpresa[[#This Row],[Ingresos]]-TablaDatosEmpresa[[#This Row],[Coste_Vemta]]</f>
        <v>0</v>
      </c>
    </row>
    <row r="1961" spans="1:14" x14ac:dyDescent="0.3">
      <c r="A1961">
        <v>1962</v>
      </c>
      <c r="B1961" s="1">
        <v>44849</v>
      </c>
      <c r="C1961" t="s">
        <v>24</v>
      </c>
      <c r="D1961" t="s">
        <v>14</v>
      </c>
      <c r="E1961" t="s">
        <v>41</v>
      </c>
      <c r="F1961">
        <v>179</v>
      </c>
      <c r="G1961" s="3">
        <v>86.85</v>
      </c>
      <c r="H1961" s="3">
        <v>0</v>
      </c>
      <c r="I1961" t="s">
        <v>24</v>
      </c>
      <c r="J1961" t="s">
        <v>37</v>
      </c>
      <c r="K1961" s="3">
        <f>IF(TablaDatosEmpresa[[#This Row],[Tipo_Movimiento]] = "Venta", -TablaDatosEmpresa[[#This Row],[Cantidad]] * TablaDatosEmpresa[[#This Row],[Precio_Venta_Unitario]], 0)</f>
        <v>0</v>
      </c>
      <c r="L1961" s="3">
        <f>AVERAGEIF(TablaDatosEmpresa[Nombre_Producto],TablaDatosEmpresa[[#This Row],[Nombre_Producto]],TablaDatosEmpresa[Costo_Unitario])</f>
        <v>38.917210440456756</v>
      </c>
      <c r="M1961" s="3">
        <f>IF(TablaDatosEmpresa[[#This Row],[Tipo_Movimiento]] = "Venta", -TablaDatosEmpresa[[#This Row],[Cantidad]] * TablaDatosEmpresa[[#This Row],[CosteAdquisicionPromedio]], 0)</f>
        <v>0</v>
      </c>
      <c r="N1961" s="3">
        <f>TablaDatosEmpresa[[#This Row],[Ingresos]]-TablaDatosEmpresa[[#This Row],[Coste_Vemta]]</f>
        <v>0</v>
      </c>
    </row>
    <row r="1962" spans="1:14" x14ac:dyDescent="0.3">
      <c r="A1962">
        <v>1963</v>
      </c>
      <c r="B1962" s="1">
        <v>44850</v>
      </c>
      <c r="C1962" t="s">
        <v>10</v>
      </c>
      <c r="D1962" t="s">
        <v>29</v>
      </c>
      <c r="E1962" t="s">
        <v>30</v>
      </c>
      <c r="F1962">
        <v>-43</v>
      </c>
      <c r="G1962" s="3">
        <v>0</v>
      </c>
      <c r="H1962" s="3">
        <v>79.290000000000006</v>
      </c>
      <c r="I1962" t="s">
        <v>10</v>
      </c>
      <c r="J1962" t="s">
        <v>15</v>
      </c>
      <c r="K1962" s="3">
        <f>IF(TablaDatosEmpresa[[#This Row],[Tipo_Movimiento]] = "Venta", -TablaDatosEmpresa[[#This Row],[Cantidad]] * TablaDatosEmpresa[[#This Row],[Precio_Venta_Unitario]], 0)</f>
        <v>3409.4700000000003</v>
      </c>
      <c r="L1962" s="3">
        <f>AVERAGEIF(TablaDatosEmpresa[Nombre_Producto],TablaDatosEmpresa[[#This Row],[Nombre_Producto]],TablaDatosEmpresa[Costo_Unitario])</f>
        <v>15.49574137931034</v>
      </c>
      <c r="M1962" s="3">
        <f>IF(TablaDatosEmpresa[[#This Row],[Tipo_Movimiento]] = "Venta", -TablaDatosEmpresa[[#This Row],[Cantidad]] * TablaDatosEmpresa[[#This Row],[CosteAdquisicionPromedio]], 0)</f>
        <v>666.31687931034458</v>
      </c>
      <c r="N1962" s="3">
        <f>TablaDatosEmpresa[[#This Row],[Ingresos]]-TablaDatosEmpresa[[#This Row],[Coste_Vemta]]</f>
        <v>2743.1531206896557</v>
      </c>
    </row>
    <row r="1963" spans="1:14" x14ac:dyDescent="0.3">
      <c r="A1963">
        <v>1964</v>
      </c>
      <c r="B1963" s="1">
        <v>44850</v>
      </c>
      <c r="C1963" t="s">
        <v>10</v>
      </c>
      <c r="D1963" t="s">
        <v>17</v>
      </c>
      <c r="E1963" t="s">
        <v>42</v>
      </c>
      <c r="F1963">
        <v>-27</v>
      </c>
      <c r="G1963" s="3">
        <v>0</v>
      </c>
      <c r="H1963" s="3">
        <v>900.87</v>
      </c>
      <c r="I1963" t="s">
        <v>10</v>
      </c>
      <c r="J1963" t="s">
        <v>31</v>
      </c>
      <c r="K1963" s="3">
        <f>IF(TablaDatosEmpresa[[#This Row],[Tipo_Movimiento]] = "Venta", -TablaDatosEmpresa[[#This Row],[Cantidad]] * TablaDatosEmpresa[[#This Row],[Precio_Venta_Unitario]], 0)</f>
        <v>24323.49</v>
      </c>
      <c r="L1963" s="3">
        <f>AVERAGEIF(TablaDatosEmpresa[Nombre_Producto],TablaDatosEmpresa[[#This Row],[Nombre_Producto]],TablaDatosEmpresa[Costo_Unitario])</f>
        <v>206.67616747181975</v>
      </c>
      <c r="M1963" s="3">
        <f>IF(TablaDatosEmpresa[[#This Row],[Tipo_Movimiento]] = "Venta", -TablaDatosEmpresa[[#This Row],[Cantidad]] * TablaDatosEmpresa[[#This Row],[CosteAdquisicionPromedio]], 0)</f>
        <v>5580.2565217391329</v>
      </c>
      <c r="N1963" s="3">
        <f>TablaDatosEmpresa[[#This Row],[Ingresos]]-TablaDatosEmpresa[[#This Row],[Coste_Vemta]]</f>
        <v>18743.233478260867</v>
      </c>
    </row>
    <row r="1964" spans="1:14" x14ac:dyDescent="0.3">
      <c r="A1964">
        <v>1965</v>
      </c>
      <c r="B1964" s="1">
        <v>44850</v>
      </c>
      <c r="C1964" t="s">
        <v>10</v>
      </c>
      <c r="D1964" t="s">
        <v>34</v>
      </c>
      <c r="E1964" t="s">
        <v>45</v>
      </c>
      <c r="F1964">
        <v>-31</v>
      </c>
      <c r="G1964" s="3">
        <v>0</v>
      </c>
      <c r="H1964" s="3">
        <v>351.13</v>
      </c>
      <c r="I1964" t="s">
        <v>10</v>
      </c>
      <c r="J1964" t="s">
        <v>31</v>
      </c>
      <c r="K1964" s="3">
        <f>IF(TablaDatosEmpresa[[#This Row],[Tipo_Movimiento]] = "Venta", -TablaDatosEmpresa[[#This Row],[Cantidad]] * TablaDatosEmpresa[[#This Row],[Precio_Venta_Unitario]], 0)</f>
        <v>10885.03</v>
      </c>
      <c r="L1964" s="3">
        <f>AVERAGEIF(TablaDatosEmpresa[Nombre_Producto],TablaDatosEmpresa[[#This Row],[Nombre_Producto]],TablaDatosEmpresa[Costo_Unitario])</f>
        <v>81.910562499999997</v>
      </c>
      <c r="M1964" s="3">
        <f>IF(TablaDatosEmpresa[[#This Row],[Tipo_Movimiento]] = "Venta", -TablaDatosEmpresa[[#This Row],[Cantidad]] * TablaDatosEmpresa[[#This Row],[CosteAdquisicionPromedio]], 0)</f>
        <v>2539.2274374999997</v>
      </c>
      <c r="N1964" s="3">
        <f>TablaDatosEmpresa[[#This Row],[Ingresos]]-TablaDatosEmpresa[[#This Row],[Coste_Vemta]]</f>
        <v>8345.8025625000009</v>
      </c>
    </row>
    <row r="1965" spans="1:14" x14ac:dyDescent="0.3">
      <c r="A1965">
        <v>1966</v>
      </c>
      <c r="B1965" s="1">
        <v>44850</v>
      </c>
      <c r="C1965" t="s">
        <v>16</v>
      </c>
      <c r="D1965" t="s">
        <v>17</v>
      </c>
      <c r="E1965" t="s">
        <v>42</v>
      </c>
      <c r="F1965">
        <v>54</v>
      </c>
      <c r="G1965" s="3">
        <v>447.11</v>
      </c>
      <c r="H1965" s="3">
        <v>0</v>
      </c>
      <c r="I1965" t="s">
        <v>46</v>
      </c>
      <c r="J1965" t="s">
        <v>18</v>
      </c>
      <c r="K1965" s="3">
        <f>IF(TablaDatosEmpresa[[#This Row],[Tipo_Movimiento]] = "Venta", -TablaDatosEmpresa[[#This Row],[Cantidad]] * TablaDatosEmpresa[[#This Row],[Precio_Venta_Unitario]], 0)</f>
        <v>0</v>
      </c>
      <c r="L1965" s="3">
        <f>AVERAGEIF(TablaDatosEmpresa[Nombre_Producto],TablaDatosEmpresa[[#This Row],[Nombre_Producto]],TablaDatosEmpresa[Costo_Unitario])</f>
        <v>206.67616747181975</v>
      </c>
      <c r="M1965" s="3">
        <f>IF(TablaDatosEmpresa[[#This Row],[Tipo_Movimiento]] = "Venta", -TablaDatosEmpresa[[#This Row],[Cantidad]] * TablaDatosEmpresa[[#This Row],[CosteAdquisicionPromedio]], 0)</f>
        <v>0</v>
      </c>
      <c r="N1965" s="3">
        <f>TablaDatosEmpresa[[#This Row],[Ingresos]]-TablaDatosEmpresa[[#This Row],[Coste_Vemta]]</f>
        <v>0</v>
      </c>
    </row>
    <row r="1966" spans="1:14" x14ac:dyDescent="0.3">
      <c r="A1966">
        <v>1967</v>
      </c>
      <c r="B1966" s="1">
        <v>44850</v>
      </c>
      <c r="C1966" t="s">
        <v>24</v>
      </c>
      <c r="D1966" t="s">
        <v>29</v>
      </c>
      <c r="E1966" t="s">
        <v>30</v>
      </c>
      <c r="F1966">
        <v>154</v>
      </c>
      <c r="G1966" s="3">
        <v>36.22</v>
      </c>
      <c r="H1966" s="3">
        <v>0</v>
      </c>
      <c r="I1966" t="s">
        <v>24</v>
      </c>
      <c r="J1966" t="s">
        <v>26</v>
      </c>
      <c r="K1966" s="3">
        <f>IF(TablaDatosEmpresa[[#This Row],[Tipo_Movimiento]] = "Venta", -TablaDatosEmpresa[[#This Row],[Cantidad]] * TablaDatosEmpresa[[#This Row],[Precio_Venta_Unitario]], 0)</f>
        <v>0</v>
      </c>
      <c r="L1966" s="3">
        <f>AVERAGEIF(TablaDatosEmpresa[Nombre_Producto],TablaDatosEmpresa[[#This Row],[Nombre_Producto]],TablaDatosEmpresa[Costo_Unitario])</f>
        <v>15.49574137931034</v>
      </c>
      <c r="M1966" s="3">
        <f>IF(TablaDatosEmpresa[[#This Row],[Tipo_Movimiento]] = "Venta", -TablaDatosEmpresa[[#This Row],[Cantidad]] * TablaDatosEmpresa[[#This Row],[CosteAdquisicionPromedio]], 0)</f>
        <v>0</v>
      </c>
      <c r="N1966" s="3">
        <f>TablaDatosEmpresa[[#This Row],[Ingresos]]-TablaDatosEmpresa[[#This Row],[Coste_Vemta]]</f>
        <v>0</v>
      </c>
    </row>
    <row r="1967" spans="1:14" x14ac:dyDescent="0.3">
      <c r="A1967">
        <v>1968</v>
      </c>
      <c r="B1967" s="1">
        <v>44850</v>
      </c>
      <c r="C1967" t="s">
        <v>16</v>
      </c>
      <c r="D1967" t="s">
        <v>17</v>
      </c>
      <c r="E1967" t="s">
        <v>42</v>
      </c>
      <c r="F1967">
        <v>28</v>
      </c>
      <c r="G1967" s="3">
        <v>446.74</v>
      </c>
      <c r="H1967" s="3">
        <v>0</v>
      </c>
      <c r="I1967" t="s">
        <v>46</v>
      </c>
      <c r="J1967" t="s">
        <v>18</v>
      </c>
      <c r="K1967" s="3">
        <f>IF(TablaDatosEmpresa[[#This Row],[Tipo_Movimiento]] = "Venta", -TablaDatosEmpresa[[#This Row],[Cantidad]] * TablaDatosEmpresa[[#This Row],[Precio_Venta_Unitario]], 0)</f>
        <v>0</v>
      </c>
      <c r="L1967" s="3">
        <f>AVERAGEIF(TablaDatosEmpresa[Nombre_Producto],TablaDatosEmpresa[[#This Row],[Nombre_Producto]],TablaDatosEmpresa[Costo_Unitario])</f>
        <v>206.67616747181975</v>
      </c>
      <c r="M1967" s="3">
        <f>IF(TablaDatosEmpresa[[#This Row],[Tipo_Movimiento]] = "Venta", -TablaDatosEmpresa[[#This Row],[Cantidad]] * TablaDatosEmpresa[[#This Row],[CosteAdquisicionPromedio]], 0)</f>
        <v>0</v>
      </c>
      <c r="N1967" s="3">
        <f>TablaDatosEmpresa[[#This Row],[Ingresos]]-TablaDatosEmpresa[[#This Row],[Coste_Vemta]]</f>
        <v>0</v>
      </c>
    </row>
    <row r="1968" spans="1:14" x14ac:dyDescent="0.3">
      <c r="A1968">
        <v>1969</v>
      </c>
      <c r="B1968" s="1">
        <v>44851</v>
      </c>
      <c r="C1968" t="s">
        <v>24</v>
      </c>
      <c r="D1968" t="s">
        <v>29</v>
      </c>
      <c r="E1968" t="s">
        <v>30</v>
      </c>
      <c r="F1968">
        <v>200</v>
      </c>
      <c r="G1968" s="3">
        <v>35.15</v>
      </c>
      <c r="H1968" s="3">
        <v>0</v>
      </c>
      <c r="I1968" t="s">
        <v>24</v>
      </c>
      <c r="J1968" t="s">
        <v>36</v>
      </c>
      <c r="K1968" s="3">
        <f>IF(TablaDatosEmpresa[[#This Row],[Tipo_Movimiento]] = "Venta", -TablaDatosEmpresa[[#This Row],[Cantidad]] * TablaDatosEmpresa[[#This Row],[Precio_Venta_Unitario]], 0)</f>
        <v>0</v>
      </c>
      <c r="L1968" s="3">
        <f>AVERAGEIF(TablaDatosEmpresa[Nombre_Producto],TablaDatosEmpresa[[#This Row],[Nombre_Producto]],TablaDatosEmpresa[Costo_Unitario])</f>
        <v>15.49574137931034</v>
      </c>
      <c r="M1968" s="3">
        <f>IF(TablaDatosEmpresa[[#This Row],[Tipo_Movimiento]] = "Venta", -TablaDatosEmpresa[[#This Row],[Cantidad]] * TablaDatosEmpresa[[#This Row],[CosteAdquisicionPromedio]], 0)</f>
        <v>0</v>
      </c>
      <c r="N1968" s="3">
        <f>TablaDatosEmpresa[[#This Row],[Ingresos]]-TablaDatosEmpresa[[#This Row],[Coste_Vemta]]</f>
        <v>0</v>
      </c>
    </row>
    <row r="1969" spans="1:14" x14ac:dyDescent="0.3">
      <c r="A1969">
        <v>1970</v>
      </c>
      <c r="B1969" s="1">
        <v>44851</v>
      </c>
      <c r="C1969" t="s">
        <v>10</v>
      </c>
      <c r="D1969" t="s">
        <v>19</v>
      </c>
      <c r="E1969" t="s">
        <v>20</v>
      </c>
      <c r="F1969">
        <v>-22</v>
      </c>
      <c r="G1969" s="3">
        <v>0</v>
      </c>
      <c r="H1969" s="3">
        <v>297.16000000000003</v>
      </c>
      <c r="I1969" t="s">
        <v>10</v>
      </c>
      <c r="J1969" t="s">
        <v>15</v>
      </c>
      <c r="K1969" s="3">
        <f>IF(TablaDatosEmpresa[[#This Row],[Tipo_Movimiento]] = "Venta", -TablaDatosEmpresa[[#This Row],[Cantidad]] * TablaDatosEmpresa[[#This Row],[Precio_Venta_Unitario]], 0)</f>
        <v>6537.52</v>
      </c>
      <c r="L1969" s="3">
        <f>AVERAGEIF(TablaDatosEmpresa[Nombre_Producto],TablaDatosEmpresa[[#This Row],[Nombre_Producto]],TablaDatosEmpresa[Costo_Unitario])</f>
        <v>66.956770642201846</v>
      </c>
      <c r="M1969" s="3">
        <f>IF(TablaDatosEmpresa[[#This Row],[Tipo_Movimiento]] = "Venta", -TablaDatosEmpresa[[#This Row],[Cantidad]] * TablaDatosEmpresa[[#This Row],[CosteAdquisicionPromedio]], 0)</f>
        <v>1473.0489541284405</v>
      </c>
      <c r="N1969" s="3">
        <f>TablaDatosEmpresa[[#This Row],[Ingresos]]-TablaDatosEmpresa[[#This Row],[Coste_Vemta]]</f>
        <v>5064.4710458715599</v>
      </c>
    </row>
    <row r="1970" spans="1:14" x14ac:dyDescent="0.3">
      <c r="A1970">
        <v>1971</v>
      </c>
      <c r="B1970" s="1">
        <v>44851</v>
      </c>
      <c r="C1970" t="s">
        <v>24</v>
      </c>
      <c r="D1970" t="s">
        <v>14</v>
      </c>
      <c r="E1970" t="s">
        <v>41</v>
      </c>
      <c r="F1970">
        <v>272</v>
      </c>
      <c r="G1970" s="3">
        <v>84.55</v>
      </c>
      <c r="H1970" s="3">
        <v>0</v>
      </c>
      <c r="I1970" t="s">
        <v>24</v>
      </c>
      <c r="J1970" t="s">
        <v>28</v>
      </c>
      <c r="K1970" s="3">
        <f>IF(TablaDatosEmpresa[[#This Row],[Tipo_Movimiento]] = "Venta", -TablaDatosEmpresa[[#This Row],[Cantidad]] * TablaDatosEmpresa[[#This Row],[Precio_Venta_Unitario]], 0)</f>
        <v>0</v>
      </c>
      <c r="L1970" s="3">
        <f>AVERAGEIF(TablaDatosEmpresa[Nombre_Producto],TablaDatosEmpresa[[#This Row],[Nombre_Producto]],TablaDatosEmpresa[Costo_Unitario])</f>
        <v>38.917210440456756</v>
      </c>
      <c r="M1970" s="3">
        <f>IF(TablaDatosEmpresa[[#This Row],[Tipo_Movimiento]] = "Venta", -TablaDatosEmpresa[[#This Row],[Cantidad]] * TablaDatosEmpresa[[#This Row],[CosteAdquisicionPromedio]], 0)</f>
        <v>0</v>
      </c>
      <c r="N1970" s="3">
        <f>TablaDatosEmpresa[[#This Row],[Ingresos]]-TablaDatosEmpresa[[#This Row],[Coste_Vemta]]</f>
        <v>0</v>
      </c>
    </row>
    <row r="1971" spans="1:14" x14ac:dyDescent="0.3">
      <c r="A1971">
        <v>1972</v>
      </c>
      <c r="B1971" s="1">
        <v>44851</v>
      </c>
      <c r="C1971" t="s">
        <v>24</v>
      </c>
      <c r="D1971" t="s">
        <v>25</v>
      </c>
      <c r="E1971" t="s">
        <v>43</v>
      </c>
      <c r="F1971">
        <v>289</v>
      </c>
      <c r="G1971" s="3">
        <v>45.12</v>
      </c>
      <c r="H1971" s="3">
        <v>0</v>
      </c>
      <c r="I1971" t="s">
        <v>24</v>
      </c>
      <c r="J1971" t="s">
        <v>37</v>
      </c>
      <c r="K1971" s="3">
        <f>IF(TablaDatosEmpresa[[#This Row],[Tipo_Movimiento]] = "Venta", -TablaDatosEmpresa[[#This Row],[Cantidad]] * TablaDatosEmpresa[[#This Row],[Precio_Venta_Unitario]], 0)</f>
        <v>0</v>
      </c>
      <c r="L1971" s="3">
        <f>AVERAGEIF(TablaDatosEmpresa[Nombre_Producto],TablaDatosEmpresa[[#This Row],[Nombre_Producto]],TablaDatosEmpresa[Costo_Unitario])</f>
        <v>18.458651685393257</v>
      </c>
      <c r="M1971" s="3">
        <f>IF(TablaDatosEmpresa[[#This Row],[Tipo_Movimiento]] = "Venta", -TablaDatosEmpresa[[#This Row],[Cantidad]] * TablaDatosEmpresa[[#This Row],[CosteAdquisicionPromedio]], 0)</f>
        <v>0</v>
      </c>
      <c r="N1971" s="3">
        <f>TablaDatosEmpresa[[#This Row],[Ingresos]]-TablaDatosEmpresa[[#This Row],[Coste_Vemta]]</f>
        <v>0</v>
      </c>
    </row>
    <row r="1972" spans="1:14" x14ac:dyDescent="0.3">
      <c r="A1972">
        <v>1973</v>
      </c>
      <c r="B1972" s="1">
        <v>44851</v>
      </c>
      <c r="C1972" t="s">
        <v>24</v>
      </c>
      <c r="D1972" t="s">
        <v>34</v>
      </c>
      <c r="E1972" t="s">
        <v>45</v>
      </c>
      <c r="F1972">
        <v>233</v>
      </c>
      <c r="G1972" s="3">
        <v>179.56</v>
      </c>
      <c r="H1972" s="3">
        <v>0</v>
      </c>
      <c r="I1972" t="s">
        <v>24</v>
      </c>
      <c r="J1972" t="s">
        <v>36</v>
      </c>
      <c r="K1972" s="3">
        <f>IF(TablaDatosEmpresa[[#This Row],[Tipo_Movimiento]] = "Venta", -TablaDatosEmpresa[[#This Row],[Cantidad]] * TablaDatosEmpresa[[#This Row],[Precio_Venta_Unitario]], 0)</f>
        <v>0</v>
      </c>
      <c r="L1972" s="3">
        <f>AVERAGEIF(TablaDatosEmpresa[Nombre_Producto],TablaDatosEmpresa[[#This Row],[Nombre_Producto]],TablaDatosEmpresa[Costo_Unitario])</f>
        <v>81.910562499999997</v>
      </c>
      <c r="M1972" s="3">
        <f>IF(TablaDatosEmpresa[[#This Row],[Tipo_Movimiento]] = "Venta", -TablaDatosEmpresa[[#This Row],[Cantidad]] * TablaDatosEmpresa[[#This Row],[CosteAdquisicionPromedio]], 0)</f>
        <v>0</v>
      </c>
      <c r="N1972" s="3">
        <f>TablaDatosEmpresa[[#This Row],[Ingresos]]-TablaDatosEmpresa[[#This Row],[Coste_Vemta]]</f>
        <v>0</v>
      </c>
    </row>
    <row r="1973" spans="1:14" x14ac:dyDescent="0.3">
      <c r="A1973">
        <v>1974</v>
      </c>
      <c r="B1973" s="1">
        <v>44851</v>
      </c>
      <c r="C1973" t="s">
        <v>10</v>
      </c>
      <c r="D1973" t="s">
        <v>27</v>
      </c>
      <c r="E1973" t="s">
        <v>44</v>
      </c>
      <c r="F1973">
        <v>-38</v>
      </c>
      <c r="G1973" s="3">
        <v>0</v>
      </c>
      <c r="H1973" s="3">
        <v>499.41</v>
      </c>
      <c r="I1973" t="s">
        <v>10</v>
      </c>
      <c r="J1973" t="s">
        <v>31</v>
      </c>
      <c r="K1973" s="3">
        <f>IF(TablaDatosEmpresa[[#This Row],[Tipo_Movimiento]] = "Venta", -TablaDatosEmpresa[[#This Row],[Cantidad]] * TablaDatosEmpresa[[#This Row],[Precio_Venta_Unitario]], 0)</f>
        <v>18977.580000000002</v>
      </c>
      <c r="L1973" s="3">
        <f>AVERAGEIF(TablaDatosEmpresa[Nombre_Producto],TablaDatosEmpresa[[#This Row],[Nombre_Producto]],TablaDatosEmpresa[Costo_Unitario])</f>
        <v>111.99406451612904</v>
      </c>
      <c r="M1973" s="3">
        <f>IF(TablaDatosEmpresa[[#This Row],[Tipo_Movimiento]] = "Venta", -TablaDatosEmpresa[[#This Row],[Cantidad]] * TablaDatosEmpresa[[#This Row],[CosteAdquisicionPromedio]], 0)</f>
        <v>4255.7744516129032</v>
      </c>
      <c r="N1973" s="3">
        <f>TablaDatosEmpresa[[#This Row],[Ingresos]]-TablaDatosEmpresa[[#This Row],[Coste_Vemta]]</f>
        <v>14721.805548387099</v>
      </c>
    </row>
    <row r="1974" spans="1:14" x14ac:dyDescent="0.3">
      <c r="A1974">
        <v>1975</v>
      </c>
      <c r="B1974" s="1">
        <v>44851</v>
      </c>
      <c r="C1974" t="s">
        <v>16</v>
      </c>
      <c r="D1974" t="s">
        <v>17</v>
      </c>
      <c r="E1974" t="s">
        <v>42</v>
      </c>
      <c r="F1974">
        <v>39</v>
      </c>
      <c r="G1974" s="3">
        <v>459.25</v>
      </c>
      <c r="H1974" s="3">
        <v>0</v>
      </c>
      <c r="I1974" t="s">
        <v>46</v>
      </c>
      <c r="J1974" t="s">
        <v>18</v>
      </c>
      <c r="K1974" s="3">
        <f>IF(TablaDatosEmpresa[[#This Row],[Tipo_Movimiento]] = "Venta", -TablaDatosEmpresa[[#This Row],[Cantidad]] * TablaDatosEmpresa[[#This Row],[Precio_Venta_Unitario]], 0)</f>
        <v>0</v>
      </c>
      <c r="L1974" s="3">
        <f>AVERAGEIF(TablaDatosEmpresa[Nombre_Producto],TablaDatosEmpresa[[#This Row],[Nombre_Producto]],TablaDatosEmpresa[Costo_Unitario])</f>
        <v>206.67616747181975</v>
      </c>
      <c r="M1974" s="3">
        <f>IF(TablaDatosEmpresa[[#This Row],[Tipo_Movimiento]] = "Venta", -TablaDatosEmpresa[[#This Row],[Cantidad]] * TablaDatosEmpresa[[#This Row],[CosteAdquisicionPromedio]], 0)</f>
        <v>0</v>
      </c>
      <c r="N1974" s="3">
        <f>TablaDatosEmpresa[[#This Row],[Ingresos]]-TablaDatosEmpresa[[#This Row],[Coste_Vemta]]</f>
        <v>0</v>
      </c>
    </row>
    <row r="1975" spans="1:14" x14ac:dyDescent="0.3">
      <c r="A1975">
        <v>1976</v>
      </c>
      <c r="B1975" s="1">
        <v>44852</v>
      </c>
      <c r="C1975" t="s">
        <v>10</v>
      </c>
      <c r="D1975" t="s">
        <v>14</v>
      </c>
      <c r="E1975" t="s">
        <v>41</v>
      </c>
      <c r="F1975">
        <v>-47</v>
      </c>
      <c r="G1975" s="3">
        <v>0</v>
      </c>
      <c r="H1975" s="3">
        <v>158.93</v>
      </c>
      <c r="I1975" t="s">
        <v>10</v>
      </c>
      <c r="J1975" t="s">
        <v>23</v>
      </c>
      <c r="K1975" s="3">
        <f>IF(TablaDatosEmpresa[[#This Row],[Tipo_Movimiento]] = "Venta", -TablaDatosEmpresa[[#This Row],[Cantidad]] * TablaDatosEmpresa[[#This Row],[Precio_Venta_Unitario]], 0)</f>
        <v>7469.71</v>
      </c>
      <c r="L1975" s="3">
        <f>AVERAGEIF(TablaDatosEmpresa[Nombre_Producto],TablaDatosEmpresa[[#This Row],[Nombre_Producto]],TablaDatosEmpresa[Costo_Unitario])</f>
        <v>38.917210440456756</v>
      </c>
      <c r="M1975" s="3">
        <f>IF(TablaDatosEmpresa[[#This Row],[Tipo_Movimiento]] = "Venta", -TablaDatosEmpresa[[#This Row],[Cantidad]] * TablaDatosEmpresa[[#This Row],[CosteAdquisicionPromedio]], 0)</f>
        <v>1829.1088907014675</v>
      </c>
      <c r="N1975" s="3">
        <f>TablaDatosEmpresa[[#This Row],[Ingresos]]-TablaDatosEmpresa[[#This Row],[Coste_Vemta]]</f>
        <v>5640.6011092985327</v>
      </c>
    </row>
    <row r="1976" spans="1:14" x14ac:dyDescent="0.3">
      <c r="A1976">
        <v>1977</v>
      </c>
      <c r="B1976" s="1">
        <v>44852</v>
      </c>
      <c r="C1976" t="s">
        <v>24</v>
      </c>
      <c r="D1976" t="s">
        <v>21</v>
      </c>
      <c r="E1976" t="s">
        <v>22</v>
      </c>
      <c r="F1976">
        <v>178</v>
      </c>
      <c r="G1976" s="3">
        <v>24.84</v>
      </c>
      <c r="H1976" s="3">
        <v>0</v>
      </c>
      <c r="I1976" t="s">
        <v>24</v>
      </c>
      <c r="J1976" t="s">
        <v>36</v>
      </c>
      <c r="K1976" s="3">
        <f>IF(TablaDatosEmpresa[[#This Row],[Tipo_Movimiento]] = "Venta", -TablaDatosEmpresa[[#This Row],[Cantidad]] * TablaDatosEmpresa[[#This Row],[Precio_Venta_Unitario]], 0)</f>
        <v>0</v>
      </c>
      <c r="L1976" s="3">
        <f>AVERAGEIF(TablaDatosEmpresa[Nombre_Producto],TablaDatosEmpresa[[#This Row],[Nombre_Producto]],TablaDatosEmpresa[Costo_Unitario])</f>
        <v>10.520482758620702</v>
      </c>
      <c r="M1976" s="3">
        <f>IF(TablaDatosEmpresa[[#This Row],[Tipo_Movimiento]] = "Venta", -TablaDatosEmpresa[[#This Row],[Cantidad]] * TablaDatosEmpresa[[#This Row],[CosteAdquisicionPromedio]], 0)</f>
        <v>0</v>
      </c>
      <c r="N1976" s="3">
        <f>TablaDatosEmpresa[[#This Row],[Ingresos]]-TablaDatosEmpresa[[#This Row],[Coste_Vemta]]</f>
        <v>0</v>
      </c>
    </row>
    <row r="1977" spans="1:14" x14ac:dyDescent="0.3">
      <c r="A1977">
        <v>1978</v>
      </c>
      <c r="B1977" s="1">
        <v>44852</v>
      </c>
      <c r="C1977" t="s">
        <v>10</v>
      </c>
      <c r="D1977" t="s">
        <v>11</v>
      </c>
      <c r="E1977" t="s">
        <v>12</v>
      </c>
      <c r="F1977">
        <v>-7</v>
      </c>
      <c r="G1977" s="3">
        <v>0</v>
      </c>
      <c r="H1977" s="3">
        <v>130.75</v>
      </c>
      <c r="I1977" t="s">
        <v>10</v>
      </c>
      <c r="J1977" t="s">
        <v>15</v>
      </c>
      <c r="K1977" s="3">
        <f>IF(TablaDatosEmpresa[[#This Row],[Tipo_Movimiento]] = "Venta", -TablaDatosEmpresa[[#This Row],[Cantidad]] * TablaDatosEmpresa[[#This Row],[Precio_Venta_Unitario]], 0)</f>
        <v>915.25</v>
      </c>
      <c r="L1977" s="3">
        <f>AVERAGEIF(TablaDatosEmpresa[Nombre_Producto],TablaDatosEmpresa[[#This Row],[Nombre_Producto]],TablaDatosEmpresa[Costo_Unitario])</f>
        <v>28.701865793780652</v>
      </c>
      <c r="M1977" s="3">
        <f>IF(TablaDatosEmpresa[[#This Row],[Tipo_Movimiento]] = "Venta", -TablaDatosEmpresa[[#This Row],[Cantidad]] * TablaDatosEmpresa[[#This Row],[CosteAdquisicionPromedio]], 0)</f>
        <v>200.91306055646456</v>
      </c>
      <c r="N1977" s="3">
        <f>TablaDatosEmpresa[[#This Row],[Ingresos]]-TablaDatosEmpresa[[#This Row],[Coste_Vemta]]</f>
        <v>714.33693944353547</v>
      </c>
    </row>
    <row r="1978" spans="1:14" x14ac:dyDescent="0.3">
      <c r="A1978">
        <v>1979</v>
      </c>
      <c r="B1978" s="1">
        <v>44852</v>
      </c>
      <c r="C1978" t="s">
        <v>24</v>
      </c>
      <c r="D1978" t="s">
        <v>32</v>
      </c>
      <c r="E1978" t="s">
        <v>33</v>
      </c>
      <c r="F1978">
        <v>231</v>
      </c>
      <c r="G1978" s="3">
        <v>120.26</v>
      </c>
      <c r="H1978" s="3">
        <v>0</v>
      </c>
      <c r="I1978" t="s">
        <v>24</v>
      </c>
      <c r="J1978" t="s">
        <v>28</v>
      </c>
      <c r="K1978" s="3">
        <f>IF(TablaDatosEmpresa[[#This Row],[Tipo_Movimiento]] = "Venta", -TablaDatosEmpresa[[#This Row],[Cantidad]] * TablaDatosEmpresa[[#This Row],[Precio_Venta_Unitario]], 0)</f>
        <v>0</v>
      </c>
      <c r="L1978" s="3">
        <f>AVERAGEIF(TablaDatosEmpresa[Nombre_Producto],TablaDatosEmpresa[[#This Row],[Nombre_Producto]],TablaDatosEmpresa[Costo_Unitario])</f>
        <v>54.214840425531932</v>
      </c>
      <c r="M1978" s="3">
        <f>IF(TablaDatosEmpresa[[#This Row],[Tipo_Movimiento]] = "Venta", -TablaDatosEmpresa[[#This Row],[Cantidad]] * TablaDatosEmpresa[[#This Row],[CosteAdquisicionPromedio]], 0)</f>
        <v>0</v>
      </c>
      <c r="N1978" s="3">
        <f>TablaDatosEmpresa[[#This Row],[Ingresos]]-TablaDatosEmpresa[[#This Row],[Coste_Vemta]]</f>
        <v>0</v>
      </c>
    </row>
    <row r="1979" spans="1:14" x14ac:dyDescent="0.3">
      <c r="A1979">
        <v>1980</v>
      </c>
      <c r="B1979" s="1">
        <v>44852</v>
      </c>
      <c r="C1979" t="s">
        <v>10</v>
      </c>
      <c r="D1979" t="s">
        <v>19</v>
      </c>
      <c r="E1979" t="s">
        <v>20</v>
      </c>
      <c r="F1979">
        <v>-33</v>
      </c>
      <c r="G1979" s="3">
        <v>0</v>
      </c>
      <c r="H1979" s="3">
        <v>298.87</v>
      </c>
      <c r="I1979" t="s">
        <v>10</v>
      </c>
      <c r="J1979" t="s">
        <v>23</v>
      </c>
      <c r="K1979" s="3">
        <f>IF(TablaDatosEmpresa[[#This Row],[Tipo_Movimiento]] = "Venta", -TablaDatosEmpresa[[#This Row],[Cantidad]] * TablaDatosEmpresa[[#This Row],[Precio_Venta_Unitario]], 0)</f>
        <v>9862.7100000000009</v>
      </c>
      <c r="L1979" s="3">
        <f>AVERAGEIF(TablaDatosEmpresa[Nombre_Producto],TablaDatosEmpresa[[#This Row],[Nombre_Producto]],TablaDatosEmpresa[Costo_Unitario])</f>
        <v>66.956770642201846</v>
      </c>
      <c r="M1979" s="3">
        <f>IF(TablaDatosEmpresa[[#This Row],[Tipo_Movimiento]] = "Venta", -TablaDatosEmpresa[[#This Row],[Cantidad]] * TablaDatosEmpresa[[#This Row],[CosteAdquisicionPromedio]], 0)</f>
        <v>2209.5734311926608</v>
      </c>
      <c r="N1979" s="3">
        <f>TablaDatosEmpresa[[#This Row],[Ingresos]]-TablaDatosEmpresa[[#This Row],[Coste_Vemta]]</f>
        <v>7653.1365688073402</v>
      </c>
    </row>
    <row r="1980" spans="1:14" x14ac:dyDescent="0.3">
      <c r="A1980">
        <v>1981</v>
      </c>
      <c r="B1980" s="1">
        <v>44852</v>
      </c>
      <c r="C1980" t="s">
        <v>24</v>
      </c>
      <c r="D1980" t="s">
        <v>34</v>
      </c>
      <c r="E1980" t="s">
        <v>45</v>
      </c>
      <c r="F1980">
        <v>200</v>
      </c>
      <c r="G1980" s="3">
        <v>183.67</v>
      </c>
      <c r="H1980" s="3">
        <v>0</v>
      </c>
      <c r="I1980" t="s">
        <v>24</v>
      </c>
      <c r="J1980" t="s">
        <v>28</v>
      </c>
      <c r="K1980" s="3">
        <f>IF(TablaDatosEmpresa[[#This Row],[Tipo_Movimiento]] = "Venta", -TablaDatosEmpresa[[#This Row],[Cantidad]] * TablaDatosEmpresa[[#This Row],[Precio_Venta_Unitario]], 0)</f>
        <v>0</v>
      </c>
      <c r="L1980" s="3">
        <f>AVERAGEIF(TablaDatosEmpresa[Nombre_Producto],TablaDatosEmpresa[[#This Row],[Nombre_Producto]],TablaDatosEmpresa[Costo_Unitario])</f>
        <v>81.910562499999997</v>
      </c>
      <c r="M1980" s="3">
        <f>IF(TablaDatosEmpresa[[#This Row],[Tipo_Movimiento]] = "Venta", -TablaDatosEmpresa[[#This Row],[Cantidad]] * TablaDatosEmpresa[[#This Row],[CosteAdquisicionPromedio]], 0)</f>
        <v>0</v>
      </c>
      <c r="N1980" s="3">
        <f>TablaDatosEmpresa[[#This Row],[Ingresos]]-TablaDatosEmpresa[[#This Row],[Coste_Vemta]]</f>
        <v>0</v>
      </c>
    </row>
    <row r="1981" spans="1:14" x14ac:dyDescent="0.3">
      <c r="A1981">
        <v>1982</v>
      </c>
      <c r="B1981" s="1">
        <v>44852</v>
      </c>
      <c r="C1981" t="s">
        <v>10</v>
      </c>
      <c r="D1981" t="s">
        <v>32</v>
      </c>
      <c r="E1981" t="s">
        <v>33</v>
      </c>
      <c r="F1981">
        <v>-46</v>
      </c>
      <c r="G1981" s="3">
        <v>0</v>
      </c>
      <c r="H1981" s="3">
        <v>221.83</v>
      </c>
      <c r="I1981" t="s">
        <v>10</v>
      </c>
      <c r="J1981" t="s">
        <v>15</v>
      </c>
      <c r="K1981" s="3">
        <f>IF(TablaDatosEmpresa[[#This Row],[Tipo_Movimiento]] = "Venta", -TablaDatosEmpresa[[#This Row],[Cantidad]] * TablaDatosEmpresa[[#This Row],[Precio_Venta_Unitario]], 0)</f>
        <v>10204.18</v>
      </c>
      <c r="L1981" s="3">
        <f>AVERAGEIF(TablaDatosEmpresa[Nombre_Producto],TablaDatosEmpresa[[#This Row],[Nombre_Producto]],TablaDatosEmpresa[Costo_Unitario])</f>
        <v>54.214840425531932</v>
      </c>
      <c r="M1981" s="3">
        <f>IF(TablaDatosEmpresa[[#This Row],[Tipo_Movimiento]] = "Venta", -TablaDatosEmpresa[[#This Row],[Cantidad]] * TablaDatosEmpresa[[#This Row],[CosteAdquisicionPromedio]], 0)</f>
        <v>2493.882659574469</v>
      </c>
      <c r="N1981" s="3">
        <f>TablaDatosEmpresa[[#This Row],[Ingresos]]-TablaDatosEmpresa[[#This Row],[Coste_Vemta]]</f>
        <v>7710.2973404255317</v>
      </c>
    </row>
    <row r="1982" spans="1:14" x14ac:dyDescent="0.3">
      <c r="A1982">
        <v>1983</v>
      </c>
      <c r="B1982" s="1">
        <v>44853</v>
      </c>
      <c r="C1982" t="s">
        <v>10</v>
      </c>
      <c r="D1982" t="s">
        <v>19</v>
      </c>
      <c r="E1982" t="s">
        <v>20</v>
      </c>
      <c r="F1982">
        <v>-38</v>
      </c>
      <c r="G1982" s="3">
        <v>0</v>
      </c>
      <c r="H1982" s="3">
        <v>299.08999999999997</v>
      </c>
      <c r="I1982" t="s">
        <v>10</v>
      </c>
      <c r="J1982" t="s">
        <v>15</v>
      </c>
      <c r="K1982" s="3">
        <f>IF(TablaDatosEmpresa[[#This Row],[Tipo_Movimiento]] = "Venta", -TablaDatosEmpresa[[#This Row],[Cantidad]] * TablaDatosEmpresa[[#This Row],[Precio_Venta_Unitario]], 0)</f>
        <v>11365.419999999998</v>
      </c>
      <c r="L1982" s="3">
        <f>AVERAGEIF(TablaDatosEmpresa[Nombre_Producto],TablaDatosEmpresa[[#This Row],[Nombre_Producto]],TablaDatosEmpresa[Costo_Unitario])</f>
        <v>66.956770642201846</v>
      </c>
      <c r="M1982" s="3">
        <f>IF(TablaDatosEmpresa[[#This Row],[Tipo_Movimiento]] = "Venta", -TablaDatosEmpresa[[#This Row],[Cantidad]] * TablaDatosEmpresa[[#This Row],[CosteAdquisicionPromedio]], 0)</f>
        <v>2544.3572844036703</v>
      </c>
      <c r="N1982" s="3">
        <f>TablaDatosEmpresa[[#This Row],[Ingresos]]-TablaDatosEmpresa[[#This Row],[Coste_Vemta]]</f>
        <v>8821.0627155963284</v>
      </c>
    </row>
    <row r="1983" spans="1:14" x14ac:dyDescent="0.3">
      <c r="A1983">
        <v>1984</v>
      </c>
      <c r="B1983" s="1">
        <v>44853</v>
      </c>
      <c r="C1983" t="s">
        <v>10</v>
      </c>
      <c r="D1983" t="s">
        <v>27</v>
      </c>
      <c r="E1983" t="s">
        <v>44</v>
      </c>
      <c r="F1983">
        <v>-24</v>
      </c>
      <c r="G1983" s="3">
        <v>0</v>
      </c>
      <c r="H1983" s="3">
        <v>496.98</v>
      </c>
      <c r="I1983" t="s">
        <v>10</v>
      </c>
      <c r="J1983" t="s">
        <v>31</v>
      </c>
      <c r="K1983" s="3">
        <f>IF(TablaDatosEmpresa[[#This Row],[Tipo_Movimiento]] = "Venta", -TablaDatosEmpresa[[#This Row],[Cantidad]] * TablaDatosEmpresa[[#This Row],[Precio_Venta_Unitario]], 0)</f>
        <v>11927.52</v>
      </c>
      <c r="L1983" s="3">
        <f>AVERAGEIF(TablaDatosEmpresa[Nombre_Producto],TablaDatosEmpresa[[#This Row],[Nombre_Producto]],TablaDatosEmpresa[Costo_Unitario])</f>
        <v>111.99406451612904</v>
      </c>
      <c r="M1983" s="3">
        <f>IF(TablaDatosEmpresa[[#This Row],[Tipo_Movimiento]] = "Venta", -TablaDatosEmpresa[[#This Row],[Cantidad]] * TablaDatosEmpresa[[#This Row],[CosteAdquisicionPromedio]], 0)</f>
        <v>2687.8575483870973</v>
      </c>
      <c r="N1983" s="3">
        <f>TablaDatosEmpresa[[#This Row],[Ingresos]]-TablaDatosEmpresa[[#This Row],[Coste_Vemta]]</f>
        <v>9239.6624516129032</v>
      </c>
    </row>
    <row r="1984" spans="1:14" x14ac:dyDescent="0.3">
      <c r="A1984">
        <v>1985</v>
      </c>
      <c r="B1984" s="1">
        <v>44853</v>
      </c>
      <c r="C1984" t="s">
        <v>10</v>
      </c>
      <c r="D1984" t="s">
        <v>27</v>
      </c>
      <c r="E1984" t="s">
        <v>44</v>
      </c>
      <c r="F1984">
        <v>-47</v>
      </c>
      <c r="G1984" s="3">
        <v>0</v>
      </c>
      <c r="H1984" s="3">
        <v>499.07</v>
      </c>
      <c r="I1984" t="s">
        <v>10</v>
      </c>
      <c r="J1984" t="s">
        <v>23</v>
      </c>
      <c r="K1984" s="3">
        <f>IF(TablaDatosEmpresa[[#This Row],[Tipo_Movimiento]] = "Venta", -TablaDatosEmpresa[[#This Row],[Cantidad]] * TablaDatosEmpresa[[#This Row],[Precio_Venta_Unitario]], 0)</f>
        <v>23456.29</v>
      </c>
      <c r="L1984" s="3">
        <f>AVERAGEIF(TablaDatosEmpresa[Nombre_Producto],TablaDatosEmpresa[[#This Row],[Nombre_Producto]],TablaDatosEmpresa[Costo_Unitario])</f>
        <v>111.99406451612904</v>
      </c>
      <c r="M1984" s="3">
        <f>IF(TablaDatosEmpresa[[#This Row],[Tipo_Movimiento]] = "Venta", -TablaDatosEmpresa[[#This Row],[Cantidad]] * TablaDatosEmpresa[[#This Row],[CosteAdquisicionPromedio]], 0)</f>
        <v>5263.721032258065</v>
      </c>
      <c r="N1984" s="3">
        <f>TablaDatosEmpresa[[#This Row],[Ingresos]]-TablaDatosEmpresa[[#This Row],[Coste_Vemta]]</f>
        <v>18192.568967741936</v>
      </c>
    </row>
    <row r="1985" spans="1:14" x14ac:dyDescent="0.3">
      <c r="A1985">
        <v>1986</v>
      </c>
      <c r="B1985" s="1">
        <v>44853</v>
      </c>
      <c r="C1985" t="s">
        <v>24</v>
      </c>
      <c r="D1985" t="s">
        <v>32</v>
      </c>
      <c r="E1985" t="s">
        <v>33</v>
      </c>
      <c r="F1985">
        <v>239</v>
      </c>
      <c r="G1985" s="3">
        <v>121.46</v>
      </c>
      <c r="H1985" s="3">
        <v>0</v>
      </c>
      <c r="I1985" t="s">
        <v>24</v>
      </c>
      <c r="J1985" t="s">
        <v>36</v>
      </c>
      <c r="K1985" s="3">
        <f>IF(TablaDatosEmpresa[[#This Row],[Tipo_Movimiento]] = "Venta", -TablaDatosEmpresa[[#This Row],[Cantidad]] * TablaDatosEmpresa[[#This Row],[Precio_Venta_Unitario]], 0)</f>
        <v>0</v>
      </c>
      <c r="L1985" s="3">
        <f>AVERAGEIF(TablaDatosEmpresa[Nombre_Producto],TablaDatosEmpresa[[#This Row],[Nombre_Producto]],TablaDatosEmpresa[Costo_Unitario])</f>
        <v>54.214840425531932</v>
      </c>
      <c r="M1985" s="3">
        <f>IF(TablaDatosEmpresa[[#This Row],[Tipo_Movimiento]] = "Venta", -TablaDatosEmpresa[[#This Row],[Cantidad]] * TablaDatosEmpresa[[#This Row],[CosteAdquisicionPromedio]], 0)</f>
        <v>0</v>
      </c>
      <c r="N1985" s="3">
        <f>TablaDatosEmpresa[[#This Row],[Ingresos]]-TablaDatosEmpresa[[#This Row],[Coste_Vemta]]</f>
        <v>0</v>
      </c>
    </row>
    <row r="1986" spans="1:14" x14ac:dyDescent="0.3">
      <c r="A1986">
        <v>1987</v>
      </c>
      <c r="B1986" s="1">
        <v>44853</v>
      </c>
      <c r="C1986" t="s">
        <v>10</v>
      </c>
      <c r="D1986" t="s">
        <v>17</v>
      </c>
      <c r="E1986" t="s">
        <v>42</v>
      </c>
      <c r="F1986">
        <v>-17</v>
      </c>
      <c r="G1986" s="3">
        <v>0</v>
      </c>
      <c r="H1986" s="3">
        <v>898.38</v>
      </c>
      <c r="I1986" t="s">
        <v>10</v>
      </c>
      <c r="J1986" t="s">
        <v>35</v>
      </c>
      <c r="K1986" s="3">
        <f>IF(TablaDatosEmpresa[[#This Row],[Tipo_Movimiento]] = "Venta", -TablaDatosEmpresa[[#This Row],[Cantidad]] * TablaDatosEmpresa[[#This Row],[Precio_Venta_Unitario]], 0)</f>
        <v>15272.46</v>
      </c>
      <c r="L1986" s="3">
        <f>AVERAGEIF(TablaDatosEmpresa[Nombre_Producto],TablaDatosEmpresa[[#This Row],[Nombre_Producto]],TablaDatosEmpresa[Costo_Unitario])</f>
        <v>206.67616747181975</v>
      </c>
      <c r="M1986" s="3">
        <f>IF(TablaDatosEmpresa[[#This Row],[Tipo_Movimiento]] = "Venta", -TablaDatosEmpresa[[#This Row],[Cantidad]] * TablaDatosEmpresa[[#This Row],[CosteAdquisicionPromedio]], 0)</f>
        <v>3513.4948470209356</v>
      </c>
      <c r="N1986" s="3">
        <f>TablaDatosEmpresa[[#This Row],[Ingresos]]-TablaDatosEmpresa[[#This Row],[Coste_Vemta]]</f>
        <v>11758.965152979064</v>
      </c>
    </row>
    <row r="1987" spans="1:14" x14ac:dyDescent="0.3">
      <c r="A1987">
        <v>1988</v>
      </c>
      <c r="B1987" s="1">
        <v>44853</v>
      </c>
      <c r="C1987" t="s">
        <v>10</v>
      </c>
      <c r="D1987" t="s">
        <v>29</v>
      </c>
      <c r="E1987" t="s">
        <v>30</v>
      </c>
      <c r="F1987">
        <v>-16</v>
      </c>
      <c r="G1987" s="3">
        <v>0</v>
      </c>
      <c r="H1987" s="3">
        <v>79.47</v>
      </c>
      <c r="I1987" t="s">
        <v>10</v>
      </c>
      <c r="J1987" t="s">
        <v>23</v>
      </c>
      <c r="K1987" s="3">
        <f>IF(TablaDatosEmpresa[[#This Row],[Tipo_Movimiento]] = "Venta", -TablaDatosEmpresa[[#This Row],[Cantidad]] * TablaDatosEmpresa[[#This Row],[Precio_Venta_Unitario]], 0)</f>
        <v>1271.52</v>
      </c>
      <c r="L1987" s="3">
        <f>AVERAGEIF(TablaDatosEmpresa[Nombre_Producto],TablaDatosEmpresa[[#This Row],[Nombre_Producto]],TablaDatosEmpresa[Costo_Unitario])</f>
        <v>15.49574137931034</v>
      </c>
      <c r="M1987" s="3">
        <f>IF(TablaDatosEmpresa[[#This Row],[Tipo_Movimiento]] = "Venta", -TablaDatosEmpresa[[#This Row],[Cantidad]] * TablaDatosEmpresa[[#This Row],[CosteAdquisicionPromedio]], 0)</f>
        <v>247.93186206896544</v>
      </c>
      <c r="N1987" s="3">
        <f>TablaDatosEmpresa[[#This Row],[Ingresos]]-TablaDatosEmpresa[[#This Row],[Coste_Vemta]]</f>
        <v>1023.5881379310346</v>
      </c>
    </row>
    <row r="1988" spans="1:14" x14ac:dyDescent="0.3">
      <c r="A1988">
        <v>1989</v>
      </c>
      <c r="B1988" s="1">
        <v>44853</v>
      </c>
      <c r="C1988" t="s">
        <v>10</v>
      </c>
      <c r="D1988" t="s">
        <v>32</v>
      </c>
      <c r="E1988" t="s">
        <v>33</v>
      </c>
      <c r="F1988">
        <v>-23</v>
      </c>
      <c r="G1988" s="3">
        <v>0</v>
      </c>
      <c r="H1988" s="3">
        <v>217.87</v>
      </c>
      <c r="I1988" t="s">
        <v>10</v>
      </c>
      <c r="J1988" t="s">
        <v>31</v>
      </c>
      <c r="K1988" s="3">
        <f>IF(TablaDatosEmpresa[[#This Row],[Tipo_Movimiento]] = "Venta", -TablaDatosEmpresa[[#This Row],[Cantidad]] * TablaDatosEmpresa[[#This Row],[Precio_Venta_Unitario]], 0)</f>
        <v>5011.01</v>
      </c>
      <c r="L1988" s="3">
        <f>AVERAGEIF(TablaDatosEmpresa[Nombre_Producto],TablaDatosEmpresa[[#This Row],[Nombre_Producto]],TablaDatosEmpresa[Costo_Unitario])</f>
        <v>54.214840425531932</v>
      </c>
      <c r="M1988" s="3">
        <f>IF(TablaDatosEmpresa[[#This Row],[Tipo_Movimiento]] = "Venta", -TablaDatosEmpresa[[#This Row],[Cantidad]] * TablaDatosEmpresa[[#This Row],[CosteAdquisicionPromedio]], 0)</f>
        <v>1246.9413297872345</v>
      </c>
      <c r="N1988" s="3">
        <f>TablaDatosEmpresa[[#This Row],[Ingresos]]-TablaDatosEmpresa[[#This Row],[Coste_Vemta]]</f>
        <v>3764.0686702127659</v>
      </c>
    </row>
    <row r="1989" spans="1:14" x14ac:dyDescent="0.3">
      <c r="A1989">
        <v>1990</v>
      </c>
      <c r="B1989" s="1">
        <v>44854</v>
      </c>
      <c r="C1989" t="s">
        <v>10</v>
      </c>
      <c r="D1989" t="s">
        <v>14</v>
      </c>
      <c r="E1989" t="s">
        <v>41</v>
      </c>
      <c r="F1989">
        <v>-6</v>
      </c>
      <c r="G1989" s="3">
        <v>0</v>
      </c>
      <c r="H1989" s="3">
        <v>159.81</v>
      </c>
      <c r="I1989" t="s">
        <v>10</v>
      </c>
      <c r="J1989" t="s">
        <v>31</v>
      </c>
      <c r="K1989" s="3">
        <f>IF(TablaDatosEmpresa[[#This Row],[Tipo_Movimiento]] = "Venta", -TablaDatosEmpresa[[#This Row],[Cantidad]] * TablaDatosEmpresa[[#This Row],[Precio_Venta_Unitario]], 0)</f>
        <v>958.86</v>
      </c>
      <c r="L1989" s="3">
        <f>AVERAGEIF(TablaDatosEmpresa[Nombre_Producto],TablaDatosEmpresa[[#This Row],[Nombre_Producto]],TablaDatosEmpresa[Costo_Unitario])</f>
        <v>38.917210440456756</v>
      </c>
      <c r="M1989" s="3">
        <f>IF(TablaDatosEmpresa[[#This Row],[Tipo_Movimiento]] = "Venta", -TablaDatosEmpresa[[#This Row],[Cantidad]] * TablaDatosEmpresa[[#This Row],[CosteAdquisicionPromedio]], 0)</f>
        <v>233.50326264274054</v>
      </c>
      <c r="N1989" s="3">
        <f>TablaDatosEmpresa[[#This Row],[Ingresos]]-TablaDatosEmpresa[[#This Row],[Coste_Vemta]]</f>
        <v>725.35673735725948</v>
      </c>
    </row>
    <row r="1990" spans="1:14" x14ac:dyDescent="0.3">
      <c r="A1990">
        <v>1991</v>
      </c>
      <c r="B1990" s="1">
        <v>44854</v>
      </c>
      <c r="C1990" t="s">
        <v>10</v>
      </c>
      <c r="D1990" t="s">
        <v>19</v>
      </c>
      <c r="E1990" t="s">
        <v>20</v>
      </c>
      <c r="F1990">
        <v>-9</v>
      </c>
      <c r="G1990" s="3">
        <v>0</v>
      </c>
      <c r="H1990" s="3">
        <v>299.86</v>
      </c>
      <c r="I1990" t="s">
        <v>10</v>
      </c>
      <c r="J1990" t="s">
        <v>23</v>
      </c>
      <c r="K1990" s="3">
        <f>IF(TablaDatosEmpresa[[#This Row],[Tipo_Movimiento]] = "Venta", -TablaDatosEmpresa[[#This Row],[Cantidad]] * TablaDatosEmpresa[[#This Row],[Precio_Venta_Unitario]], 0)</f>
        <v>2698.7400000000002</v>
      </c>
      <c r="L1990" s="3">
        <f>AVERAGEIF(TablaDatosEmpresa[Nombre_Producto],TablaDatosEmpresa[[#This Row],[Nombre_Producto]],TablaDatosEmpresa[Costo_Unitario])</f>
        <v>66.956770642201846</v>
      </c>
      <c r="M1990" s="3">
        <f>IF(TablaDatosEmpresa[[#This Row],[Tipo_Movimiento]] = "Venta", -TablaDatosEmpresa[[#This Row],[Cantidad]] * TablaDatosEmpresa[[#This Row],[CosteAdquisicionPromedio]], 0)</f>
        <v>602.6109357798166</v>
      </c>
      <c r="N1990" s="3">
        <f>TablaDatosEmpresa[[#This Row],[Ingresos]]-TablaDatosEmpresa[[#This Row],[Coste_Vemta]]</f>
        <v>2096.1290642201839</v>
      </c>
    </row>
    <row r="1991" spans="1:14" x14ac:dyDescent="0.3">
      <c r="A1991">
        <v>1992</v>
      </c>
      <c r="B1991" s="1">
        <v>44854</v>
      </c>
      <c r="C1991" t="s">
        <v>10</v>
      </c>
      <c r="D1991" t="s">
        <v>32</v>
      </c>
      <c r="E1991" t="s">
        <v>33</v>
      </c>
      <c r="F1991">
        <v>-45</v>
      </c>
      <c r="G1991" s="3">
        <v>0</v>
      </c>
      <c r="H1991" s="3">
        <v>219.74</v>
      </c>
      <c r="I1991" t="s">
        <v>10</v>
      </c>
      <c r="J1991" t="s">
        <v>15</v>
      </c>
      <c r="K1991" s="3">
        <f>IF(TablaDatosEmpresa[[#This Row],[Tipo_Movimiento]] = "Venta", -TablaDatosEmpresa[[#This Row],[Cantidad]] * TablaDatosEmpresa[[#This Row],[Precio_Venta_Unitario]], 0)</f>
        <v>9888.3000000000011</v>
      </c>
      <c r="L1991" s="3">
        <f>AVERAGEIF(TablaDatosEmpresa[Nombre_Producto],TablaDatosEmpresa[[#This Row],[Nombre_Producto]],TablaDatosEmpresa[Costo_Unitario])</f>
        <v>54.214840425531932</v>
      </c>
      <c r="M1991" s="3">
        <f>IF(TablaDatosEmpresa[[#This Row],[Tipo_Movimiento]] = "Venta", -TablaDatosEmpresa[[#This Row],[Cantidad]] * TablaDatosEmpresa[[#This Row],[CosteAdquisicionPromedio]], 0)</f>
        <v>2439.6678191489368</v>
      </c>
      <c r="N1991" s="3">
        <f>TablaDatosEmpresa[[#This Row],[Ingresos]]-TablaDatosEmpresa[[#This Row],[Coste_Vemta]]</f>
        <v>7448.6321808510638</v>
      </c>
    </row>
    <row r="1992" spans="1:14" x14ac:dyDescent="0.3">
      <c r="A1992">
        <v>1993</v>
      </c>
      <c r="B1992" s="1">
        <v>44854</v>
      </c>
      <c r="C1992" t="s">
        <v>10</v>
      </c>
      <c r="D1992" t="s">
        <v>34</v>
      </c>
      <c r="E1992" t="s">
        <v>45</v>
      </c>
      <c r="F1992">
        <v>-32</v>
      </c>
      <c r="G1992" s="3">
        <v>0</v>
      </c>
      <c r="H1992" s="3">
        <v>351.76</v>
      </c>
      <c r="I1992" t="s">
        <v>10</v>
      </c>
      <c r="J1992" t="s">
        <v>31</v>
      </c>
      <c r="K1992" s="3">
        <f>IF(TablaDatosEmpresa[[#This Row],[Tipo_Movimiento]] = "Venta", -TablaDatosEmpresa[[#This Row],[Cantidad]] * TablaDatosEmpresa[[#This Row],[Precio_Venta_Unitario]], 0)</f>
        <v>11256.32</v>
      </c>
      <c r="L1992" s="3">
        <f>AVERAGEIF(TablaDatosEmpresa[Nombre_Producto],TablaDatosEmpresa[[#This Row],[Nombre_Producto]],TablaDatosEmpresa[Costo_Unitario])</f>
        <v>81.910562499999997</v>
      </c>
      <c r="M1992" s="3">
        <f>IF(TablaDatosEmpresa[[#This Row],[Tipo_Movimiento]] = "Venta", -TablaDatosEmpresa[[#This Row],[Cantidad]] * TablaDatosEmpresa[[#This Row],[CosteAdquisicionPromedio]], 0)</f>
        <v>2621.1379999999999</v>
      </c>
      <c r="N1992" s="3">
        <f>TablaDatosEmpresa[[#This Row],[Ingresos]]-TablaDatosEmpresa[[#This Row],[Coste_Vemta]]</f>
        <v>8635.1820000000007</v>
      </c>
    </row>
    <row r="1993" spans="1:14" x14ac:dyDescent="0.3">
      <c r="A1993">
        <v>1994</v>
      </c>
      <c r="B1993" s="1">
        <v>44854</v>
      </c>
      <c r="C1993" t="s">
        <v>10</v>
      </c>
      <c r="D1993" t="s">
        <v>14</v>
      </c>
      <c r="E1993" t="s">
        <v>41</v>
      </c>
      <c r="F1993">
        <v>-16</v>
      </c>
      <c r="G1993" s="3">
        <v>0</v>
      </c>
      <c r="H1993" s="3">
        <v>160.09</v>
      </c>
      <c r="I1993" t="s">
        <v>10</v>
      </c>
      <c r="J1993" t="s">
        <v>35</v>
      </c>
      <c r="K1993" s="3">
        <f>IF(TablaDatosEmpresa[[#This Row],[Tipo_Movimiento]] = "Venta", -TablaDatosEmpresa[[#This Row],[Cantidad]] * TablaDatosEmpresa[[#This Row],[Precio_Venta_Unitario]], 0)</f>
        <v>2561.44</v>
      </c>
      <c r="L1993" s="3">
        <f>AVERAGEIF(TablaDatosEmpresa[Nombre_Producto],TablaDatosEmpresa[[#This Row],[Nombre_Producto]],TablaDatosEmpresa[Costo_Unitario])</f>
        <v>38.917210440456756</v>
      </c>
      <c r="M1993" s="3">
        <f>IF(TablaDatosEmpresa[[#This Row],[Tipo_Movimiento]] = "Venta", -TablaDatosEmpresa[[#This Row],[Cantidad]] * TablaDatosEmpresa[[#This Row],[CosteAdquisicionPromedio]], 0)</f>
        <v>622.6753670473081</v>
      </c>
      <c r="N1993" s="3">
        <f>TablaDatosEmpresa[[#This Row],[Ingresos]]-TablaDatosEmpresa[[#This Row],[Coste_Vemta]]</f>
        <v>1938.764632952692</v>
      </c>
    </row>
    <row r="1994" spans="1:14" x14ac:dyDescent="0.3">
      <c r="A1994">
        <v>1995</v>
      </c>
      <c r="B1994" s="1">
        <v>44854</v>
      </c>
      <c r="C1994" t="s">
        <v>10</v>
      </c>
      <c r="D1994" t="s">
        <v>27</v>
      </c>
      <c r="E1994" t="s">
        <v>44</v>
      </c>
      <c r="F1994">
        <v>-27</v>
      </c>
      <c r="G1994" s="3">
        <v>0</v>
      </c>
      <c r="H1994" s="3">
        <v>501.74</v>
      </c>
      <c r="I1994" t="s">
        <v>10</v>
      </c>
      <c r="J1994" t="s">
        <v>31</v>
      </c>
      <c r="K1994" s="3">
        <f>IF(TablaDatosEmpresa[[#This Row],[Tipo_Movimiento]] = "Venta", -TablaDatosEmpresa[[#This Row],[Cantidad]] * TablaDatosEmpresa[[#This Row],[Precio_Venta_Unitario]], 0)</f>
        <v>13546.98</v>
      </c>
      <c r="L1994" s="3">
        <f>AVERAGEIF(TablaDatosEmpresa[Nombre_Producto],TablaDatosEmpresa[[#This Row],[Nombre_Producto]],TablaDatosEmpresa[Costo_Unitario])</f>
        <v>111.99406451612904</v>
      </c>
      <c r="M1994" s="3">
        <f>IF(TablaDatosEmpresa[[#This Row],[Tipo_Movimiento]] = "Venta", -TablaDatosEmpresa[[#This Row],[Cantidad]] * TablaDatosEmpresa[[#This Row],[CosteAdquisicionPromedio]], 0)</f>
        <v>3023.8397419354842</v>
      </c>
      <c r="N1994" s="3">
        <f>TablaDatosEmpresa[[#This Row],[Ingresos]]-TablaDatosEmpresa[[#This Row],[Coste_Vemta]]</f>
        <v>10523.140258064515</v>
      </c>
    </row>
    <row r="1995" spans="1:14" x14ac:dyDescent="0.3">
      <c r="A1995">
        <v>1996</v>
      </c>
      <c r="B1995" s="1">
        <v>44854</v>
      </c>
      <c r="C1995" t="s">
        <v>10</v>
      </c>
      <c r="D1995" t="s">
        <v>32</v>
      </c>
      <c r="E1995" t="s">
        <v>33</v>
      </c>
      <c r="F1995">
        <v>-34</v>
      </c>
      <c r="G1995" s="3">
        <v>0</v>
      </c>
      <c r="H1995" s="3">
        <v>218.33</v>
      </c>
      <c r="I1995" t="s">
        <v>10</v>
      </c>
      <c r="J1995" t="s">
        <v>35</v>
      </c>
      <c r="K1995" s="3">
        <f>IF(TablaDatosEmpresa[[#This Row],[Tipo_Movimiento]] = "Venta", -TablaDatosEmpresa[[#This Row],[Cantidad]] * TablaDatosEmpresa[[#This Row],[Precio_Venta_Unitario]], 0)</f>
        <v>7423.22</v>
      </c>
      <c r="L1995" s="3">
        <f>AVERAGEIF(TablaDatosEmpresa[Nombre_Producto],TablaDatosEmpresa[[#This Row],[Nombre_Producto]],TablaDatosEmpresa[Costo_Unitario])</f>
        <v>54.214840425531932</v>
      </c>
      <c r="M1995" s="3">
        <f>IF(TablaDatosEmpresa[[#This Row],[Tipo_Movimiento]] = "Venta", -TablaDatosEmpresa[[#This Row],[Cantidad]] * TablaDatosEmpresa[[#This Row],[CosteAdquisicionPromedio]], 0)</f>
        <v>1843.3045744680858</v>
      </c>
      <c r="N1995" s="3">
        <f>TablaDatosEmpresa[[#This Row],[Ingresos]]-TablaDatosEmpresa[[#This Row],[Coste_Vemta]]</f>
        <v>5579.9154255319145</v>
      </c>
    </row>
    <row r="1996" spans="1:14" x14ac:dyDescent="0.3">
      <c r="A1996">
        <v>1997</v>
      </c>
      <c r="B1996" s="1">
        <v>44855</v>
      </c>
      <c r="C1996" t="s">
        <v>10</v>
      </c>
      <c r="D1996" t="s">
        <v>21</v>
      </c>
      <c r="E1996" t="s">
        <v>22</v>
      </c>
      <c r="F1996">
        <v>-16</v>
      </c>
      <c r="G1996" s="3">
        <v>0</v>
      </c>
      <c r="H1996" s="3">
        <v>60.51</v>
      </c>
      <c r="I1996" t="s">
        <v>10</v>
      </c>
      <c r="J1996" t="s">
        <v>35</v>
      </c>
      <c r="K1996" s="3">
        <f>IF(TablaDatosEmpresa[[#This Row],[Tipo_Movimiento]] = "Venta", -TablaDatosEmpresa[[#This Row],[Cantidad]] * TablaDatosEmpresa[[#This Row],[Precio_Venta_Unitario]], 0)</f>
        <v>968.16</v>
      </c>
      <c r="L1996" s="3">
        <f>AVERAGEIF(TablaDatosEmpresa[Nombre_Producto],TablaDatosEmpresa[[#This Row],[Nombre_Producto]],TablaDatosEmpresa[Costo_Unitario])</f>
        <v>10.520482758620702</v>
      </c>
      <c r="M1996" s="3">
        <f>IF(TablaDatosEmpresa[[#This Row],[Tipo_Movimiento]] = "Venta", -TablaDatosEmpresa[[#This Row],[Cantidad]] * TablaDatosEmpresa[[#This Row],[CosteAdquisicionPromedio]], 0)</f>
        <v>168.32772413793123</v>
      </c>
      <c r="N1996" s="3">
        <f>TablaDatosEmpresa[[#This Row],[Ingresos]]-TablaDatosEmpresa[[#This Row],[Coste_Vemta]]</f>
        <v>799.83227586206874</v>
      </c>
    </row>
    <row r="1997" spans="1:14" x14ac:dyDescent="0.3">
      <c r="A1997">
        <v>1998</v>
      </c>
      <c r="B1997" s="1">
        <v>44855</v>
      </c>
      <c r="C1997" t="s">
        <v>24</v>
      </c>
      <c r="D1997" t="s">
        <v>34</v>
      </c>
      <c r="E1997" t="s">
        <v>45</v>
      </c>
      <c r="F1997">
        <v>160</v>
      </c>
      <c r="G1997" s="3">
        <v>178.11</v>
      </c>
      <c r="H1997" s="3">
        <v>0</v>
      </c>
      <c r="I1997" t="s">
        <v>24</v>
      </c>
      <c r="J1997" t="s">
        <v>36</v>
      </c>
      <c r="K1997" s="3">
        <f>IF(TablaDatosEmpresa[[#This Row],[Tipo_Movimiento]] = "Venta", -TablaDatosEmpresa[[#This Row],[Cantidad]] * TablaDatosEmpresa[[#This Row],[Precio_Venta_Unitario]], 0)</f>
        <v>0</v>
      </c>
      <c r="L1997" s="3">
        <f>AVERAGEIF(TablaDatosEmpresa[Nombre_Producto],TablaDatosEmpresa[[#This Row],[Nombre_Producto]],TablaDatosEmpresa[Costo_Unitario])</f>
        <v>81.910562499999997</v>
      </c>
      <c r="M1997" s="3">
        <f>IF(TablaDatosEmpresa[[#This Row],[Tipo_Movimiento]] = "Venta", -TablaDatosEmpresa[[#This Row],[Cantidad]] * TablaDatosEmpresa[[#This Row],[CosteAdquisicionPromedio]], 0)</f>
        <v>0</v>
      </c>
      <c r="N1997" s="3">
        <f>TablaDatosEmpresa[[#This Row],[Ingresos]]-TablaDatosEmpresa[[#This Row],[Coste_Vemta]]</f>
        <v>0</v>
      </c>
    </row>
    <row r="1998" spans="1:14" x14ac:dyDescent="0.3">
      <c r="A1998">
        <v>1999</v>
      </c>
      <c r="B1998" s="1">
        <v>44855</v>
      </c>
      <c r="C1998" t="s">
        <v>24</v>
      </c>
      <c r="D1998" t="s">
        <v>25</v>
      </c>
      <c r="E1998" t="s">
        <v>43</v>
      </c>
      <c r="F1998">
        <v>68</v>
      </c>
      <c r="G1998" s="3">
        <v>44.34</v>
      </c>
      <c r="H1998" s="3">
        <v>0</v>
      </c>
      <c r="I1998" t="s">
        <v>24</v>
      </c>
      <c r="J1998" t="s">
        <v>28</v>
      </c>
      <c r="K1998" s="3">
        <f>IF(TablaDatosEmpresa[[#This Row],[Tipo_Movimiento]] = "Venta", -TablaDatosEmpresa[[#This Row],[Cantidad]] * TablaDatosEmpresa[[#This Row],[Precio_Venta_Unitario]], 0)</f>
        <v>0</v>
      </c>
      <c r="L1998" s="3">
        <f>AVERAGEIF(TablaDatosEmpresa[Nombre_Producto],TablaDatosEmpresa[[#This Row],[Nombre_Producto]],TablaDatosEmpresa[Costo_Unitario])</f>
        <v>18.458651685393257</v>
      </c>
      <c r="M1998" s="3">
        <f>IF(TablaDatosEmpresa[[#This Row],[Tipo_Movimiento]] = "Venta", -TablaDatosEmpresa[[#This Row],[Cantidad]] * TablaDatosEmpresa[[#This Row],[CosteAdquisicionPromedio]], 0)</f>
        <v>0</v>
      </c>
      <c r="N1998" s="3">
        <f>TablaDatosEmpresa[[#This Row],[Ingresos]]-TablaDatosEmpresa[[#This Row],[Coste_Vemta]]</f>
        <v>0</v>
      </c>
    </row>
    <row r="1999" spans="1:14" x14ac:dyDescent="0.3">
      <c r="A1999">
        <v>2000</v>
      </c>
      <c r="B1999" s="1">
        <v>44855</v>
      </c>
      <c r="C1999" t="s">
        <v>24</v>
      </c>
      <c r="D1999" t="s">
        <v>14</v>
      </c>
      <c r="E1999" t="s">
        <v>41</v>
      </c>
      <c r="F1999">
        <v>294</v>
      </c>
      <c r="G1999" s="3">
        <v>86.19</v>
      </c>
      <c r="H1999" s="3">
        <v>0</v>
      </c>
      <c r="I1999" t="s">
        <v>24</v>
      </c>
      <c r="J1999" t="s">
        <v>36</v>
      </c>
      <c r="K1999" s="3">
        <f>IF(TablaDatosEmpresa[[#This Row],[Tipo_Movimiento]] = "Venta", -TablaDatosEmpresa[[#This Row],[Cantidad]] * TablaDatosEmpresa[[#This Row],[Precio_Venta_Unitario]], 0)</f>
        <v>0</v>
      </c>
      <c r="L1999" s="3">
        <f>AVERAGEIF(TablaDatosEmpresa[Nombre_Producto],TablaDatosEmpresa[[#This Row],[Nombre_Producto]],TablaDatosEmpresa[Costo_Unitario])</f>
        <v>38.917210440456756</v>
      </c>
      <c r="M1999" s="3">
        <f>IF(TablaDatosEmpresa[[#This Row],[Tipo_Movimiento]] = "Venta", -TablaDatosEmpresa[[#This Row],[Cantidad]] * TablaDatosEmpresa[[#This Row],[CosteAdquisicionPromedio]], 0)</f>
        <v>0</v>
      </c>
      <c r="N1999" s="3">
        <f>TablaDatosEmpresa[[#This Row],[Ingresos]]-TablaDatosEmpresa[[#This Row],[Coste_Vemta]]</f>
        <v>0</v>
      </c>
    </row>
    <row r="2000" spans="1:14" x14ac:dyDescent="0.3">
      <c r="A2000">
        <v>2001</v>
      </c>
      <c r="B2000" s="1">
        <v>44855</v>
      </c>
      <c r="C2000" t="s">
        <v>10</v>
      </c>
      <c r="D2000" t="s">
        <v>29</v>
      </c>
      <c r="E2000" t="s">
        <v>30</v>
      </c>
      <c r="F2000">
        <v>-43</v>
      </c>
      <c r="G2000" s="3">
        <v>0</v>
      </c>
      <c r="H2000" s="3">
        <v>79.37</v>
      </c>
      <c r="I2000" t="s">
        <v>10</v>
      </c>
      <c r="J2000" t="s">
        <v>13</v>
      </c>
      <c r="K2000" s="3">
        <f>IF(TablaDatosEmpresa[[#This Row],[Tipo_Movimiento]] = "Venta", -TablaDatosEmpresa[[#This Row],[Cantidad]] * TablaDatosEmpresa[[#This Row],[Precio_Venta_Unitario]], 0)</f>
        <v>3412.9100000000003</v>
      </c>
      <c r="L2000" s="3">
        <f>AVERAGEIF(TablaDatosEmpresa[Nombre_Producto],TablaDatosEmpresa[[#This Row],[Nombre_Producto]],TablaDatosEmpresa[Costo_Unitario])</f>
        <v>15.49574137931034</v>
      </c>
      <c r="M2000" s="3">
        <f>IF(TablaDatosEmpresa[[#This Row],[Tipo_Movimiento]] = "Venta", -TablaDatosEmpresa[[#This Row],[Cantidad]] * TablaDatosEmpresa[[#This Row],[CosteAdquisicionPromedio]], 0)</f>
        <v>666.31687931034458</v>
      </c>
      <c r="N2000" s="3">
        <f>TablaDatosEmpresa[[#This Row],[Ingresos]]-TablaDatosEmpresa[[#This Row],[Coste_Vemta]]</f>
        <v>2746.5931206896557</v>
      </c>
    </row>
    <row r="2001" spans="1:14" x14ac:dyDescent="0.3">
      <c r="A2001">
        <v>2002</v>
      </c>
      <c r="B2001" s="1">
        <v>44855</v>
      </c>
      <c r="C2001" t="s">
        <v>10</v>
      </c>
      <c r="D2001" t="s">
        <v>19</v>
      </c>
      <c r="E2001" t="s">
        <v>20</v>
      </c>
      <c r="F2001">
        <v>-17</v>
      </c>
      <c r="G2001" s="3">
        <v>0</v>
      </c>
      <c r="H2001" s="3">
        <v>301.83</v>
      </c>
      <c r="I2001" t="s">
        <v>10</v>
      </c>
      <c r="J2001" t="s">
        <v>31</v>
      </c>
      <c r="K2001" s="3">
        <f>IF(TablaDatosEmpresa[[#This Row],[Tipo_Movimiento]] = "Venta", -TablaDatosEmpresa[[#This Row],[Cantidad]] * TablaDatosEmpresa[[#This Row],[Precio_Venta_Unitario]], 0)</f>
        <v>5131.1099999999997</v>
      </c>
      <c r="L2001" s="3">
        <f>AVERAGEIF(TablaDatosEmpresa[Nombre_Producto],TablaDatosEmpresa[[#This Row],[Nombre_Producto]],TablaDatosEmpresa[Costo_Unitario])</f>
        <v>66.956770642201846</v>
      </c>
      <c r="M2001" s="3">
        <f>IF(TablaDatosEmpresa[[#This Row],[Tipo_Movimiento]] = "Venta", -TablaDatosEmpresa[[#This Row],[Cantidad]] * TablaDatosEmpresa[[#This Row],[CosteAdquisicionPromedio]], 0)</f>
        <v>1138.2651009174315</v>
      </c>
      <c r="N2001" s="3">
        <f>TablaDatosEmpresa[[#This Row],[Ingresos]]-TablaDatosEmpresa[[#This Row],[Coste_Vemta]]</f>
        <v>3992.8448990825682</v>
      </c>
    </row>
    <row r="2002" spans="1:14" x14ac:dyDescent="0.3">
      <c r="A2002">
        <v>2003</v>
      </c>
      <c r="B2002" s="1">
        <v>44856</v>
      </c>
      <c r="C2002" t="s">
        <v>10</v>
      </c>
      <c r="D2002" t="s">
        <v>25</v>
      </c>
      <c r="E2002" t="s">
        <v>43</v>
      </c>
      <c r="F2002">
        <v>-40</v>
      </c>
      <c r="G2002" s="3">
        <v>0</v>
      </c>
      <c r="H2002" s="3">
        <v>94.67</v>
      </c>
      <c r="I2002" t="s">
        <v>10</v>
      </c>
      <c r="J2002" t="s">
        <v>15</v>
      </c>
      <c r="K2002" s="3">
        <f>IF(TablaDatosEmpresa[[#This Row],[Tipo_Movimiento]] = "Venta", -TablaDatosEmpresa[[#This Row],[Cantidad]] * TablaDatosEmpresa[[#This Row],[Precio_Venta_Unitario]], 0)</f>
        <v>3786.8</v>
      </c>
      <c r="L2002" s="3">
        <f>AVERAGEIF(TablaDatosEmpresa[Nombre_Producto],TablaDatosEmpresa[[#This Row],[Nombre_Producto]],TablaDatosEmpresa[Costo_Unitario])</f>
        <v>18.458651685393257</v>
      </c>
      <c r="M2002" s="3">
        <f>IF(TablaDatosEmpresa[[#This Row],[Tipo_Movimiento]] = "Venta", -TablaDatosEmpresa[[#This Row],[Cantidad]] * TablaDatosEmpresa[[#This Row],[CosteAdquisicionPromedio]], 0)</f>
        <v>738.3460674157302</v>
      </c>
      <c r="N2002" s="3">
        <f>TablaDatosEmpresa[[#This Row],[Ingresos]]-TablaDatosEmpresa[[#This Row],[Coste_Vemta]]</f>
        <v>3048.4539325842698</v>
      </c>
    </row>
    <row r="2003" spans="1:14" x14ac:dyDescent="0.3">
      <c r="A2003">
        <v>2004</v>
      </c>
      <c r="B2003" s="1">
        <v>44856</v>
      </c>
      <c r="C2003" t="s">
        <v>10</v>
      </c>
      <c r="D2003" t="s">
        <v>32</v>
      </c>
      <c r="E2003" t="s">
        <v>33</v>
      </c>
      <c r="F2003">
        <v>-9</v>
      </c>
      <c r="G2003" s="3">
        <v>0</v>
      </c>
      <c r="H2003" s="3">
        <v>219.45</v>
      </c>
      <c r="I2003" t="s">
        <v>10</v>
      </c>
      <c r="J2003" t="s">
        <v>31</v>
      </c>
      <c r="K2003" s="3">
        <f>IF(TablaDatosEmpresa[[#This Row],[Tipo_Movimiento]] = "Venta", -TablaDatosEmpresa[[#This Row],[Cantidad]] * TablaDatosEmpresa[[#This Row],[Precio_Venta_Unitario]], 0)</f>
        <v>1975.05</v>
      </c>
      <c r="L2003" s="3">
        <f>AVERAGEIF(TablaDatosEmpresa[Nombre_Producto],TablaDatosEmpresa[[#This Row],[Nombre_Producto]],TablaDatosEmpresa[Costo_Unitario])</f>
        <v>54.214840425531932</v>
      </c>
      <c r="M2003" s="3">
        <f>IF(TablaDatosEmpresa[[#This Row],[Tipo_Movimiento]] = "Venta", -TablaDatosEmpresa[[#This Row],[Cantidad]] * TablaDatosEmpresa[[#This Row],[CosteAdquisicionPromedio]], 0)</f>
        <v>487.93356382978737</v>
      </c>
      <c r="N2003" s="3">
        <f>TablaDatosEmpresa[[#This Row],[Ingresos]]-TablaDatosEmpresa[[#This Row],[Coste_Vemta]]</f>
        <v>1487.1164361702126</v>
      </c>
    </row>
    <row r="2004" spans="1:14" x14ac:dyDescent="0.3">
      <c r="A2004">
        <v>2005</v>
      </c>
      <c r="B2004" s="1">
        <v>44856</v>
      </c>
      <c r="C2004" t="s">
        <v>24</v>
      </c>
      <c r="D2004" t="s">
        <v>14</v>
      </c>
      <c r="E2004" t="s">
        <v>41</v>
      </c>
      <c r="F2004">
        <v>134</v>
      </c>
      <c r="G2004" s="3">
        <v>84.36</v>
      </c>
      <c r="H2004" s="3">
        <v>0</v>
      </c>
      <c r="I2004" t="s">
        <v>24</v>
      </c>
      <c r="J2004" t="s">
        <v>28</v>
      </c>
      <c r="K2004" s="3">
        <f>IF(TablaDatosEmpresa[[#This Row],[Tipo_Movimiento]] = "Venta", -TablaDatosEmpresa[[#This Row],[Cantidad]] * TablaDatosEmpresa[[#This Row],[Precio_Venta_Unitario]], 0)</f>
        <v>0</v>
      </c>
      <c r="L2004" s="3">
        <f>AVERAGEIF(TablaDatosEmpresa[Nombre_Producto],TablaDatosEmpresa[[#This Row],[Nombre_Producto]],TablaDatosEmpresa[Costo_Unitario])</f>
        <v>38.917210440456756</v>
      </c>
      <c r="M2004" s="3">
        <f>IF(TablaDatosEmpresa[[#This Row],[Tipo_Movimiento]] = "Venta", -TablaDatosEmpresa[[#This Row],[Cantidad]] * TablaDatosEmpresa[[#This Row],[CosteAdquisicionPromedio]], 0)</f>
        <v>0</v>
      </c>
      <c r="N2004" s="3">
        <f>TablaDatosEmpresa[[#This Row],[Ingresos]]-TablaDatosEmpresa[[#This Row],[Coste_Vemta]]</f>
        <v>0</v>
      </c>
    </row>
    <row r="2005" spans="1:14" x14ac:dyDescent="0.3">
      <c r="A2005">
        <v>2006</v>
      </c>
      <c r="B2005" s="1">
        <v>44856</v>
      </c>
      <c r="C2005" t="s">
        <v>24</v>
      </c>
      <c r="D2005" t="s">
        <v>32</v>
      </c>
      <c r="E2005" t="s">
        <v>33</v>
      </c>
      <c r="F2005">
        <v>78</v>
      </c>
      <c r="G2005" s="3">
        <v>121.52</v>
      </c>
      <c r="H2005" s="3">
        <v>0</v>
      </c>
      <c r="I2005" t="s">
        <v>24</v>
      </c>
      <c r="J2005" t="s">
        <v>36</v>
      </c>
      <c r="K2005" s="3">
        <f>IF(TablaDatosEmpresa[[#This Row],[Tipo_Movimiento]] = "Venta", -TablaDatosEmpresa[[#This Row],[Cantidad]] * TablaDatosEmpresa[[#This Row],[Precio_Venta_Unitario]], 0)</f>
        <v>0</v>
      </c>
      <c r="L2005" s="3">
        <f>AVERAGEIF(TablaDatosEmpresa[Nombre_Producto],TablaDatosEmpresa[[#This Row],[Nombre_Producto]],TablaDatosEmpresa[Costo_Unitario])</f>
        <v>54.214840425531932</v>
      </c>
      <c r="M2005" s="3">
        <f>IF(TablaDatosEmpresa[[#This Row],[Tipo_Movimiento]] = "Venta", -TablaDatosEmpresa[[#This Row],[Cantidad]] * TablaDatosEmpresa[[#This Row],[CosteAdquisicionPromedio]], 0)</f>
        <v>0</v>
      </c>
      <c r="N2005" s="3">
        <f>TablaDatosEmpresa[[#This Row],[Ingresos]]-TablaDatosEmpresa[[#This Row],[Coste_Vemta]]</f>
        <v>0</v>
      </c>
    </row>
    <row r="2006" spans="1:14" x14ac:dyDescent="0.3">
      <c r="A2006">
        <v>2007</v>
      </c>
      <c r="B2006" s="1">
        <v>44856</v>
      </c>
      <c r="C2006" t="s">
        <v>10</v>
      </c>
      <c r="D2006" t="s">
        <v>14</v>
      </c>
      <c r="E2006" t="s">
        <v>41</v>
      </c>
      <c r="F2006">
        <v>-40</v>
      </c>
      <c r="G2006" s="3">
        <v>0</v>
      </c>
      <c r="H2006" s="3">
        <v>161.11000000000001</v>
      </c>
      <c r="I2006" t="s">
        <v>10</v>
      </c>
      <c r="J2006" t="s">
        <v>15</v>
      </c>
      <c r="K2006" s="3">
        <f>IF(TablaDatosEmpresa[[#This Row],[Tipo_Movimiento]] = "Venta", -TablaDatosEmpresa[[#This Row],[Cantidad]] * TablaDatosEmpresa[[#This Row],[Precio_Venta_Unitario]], 0)</f>
        <v>6444.4000000000005</v>
      </c>
      <c r="L2006" s="3">
        <f>AVERAGEIF(TablaDatosEmpresa[Nombre_Producto],TablaDatosEmpresa[[#This Row],[Nombre_Producto]],TablaDatosEmpresa[Costo_Unitario])</f>
        <v>38.917210440456756</v>
      </c>
      <c r="M2006" s="3">
        <f>IF(TablaDatosEmpresa[[#This Row],[Tipo_Movimiento]] = "Venta", -TablaDatosEmpresa[[#This Row],[Cantidad]] * TablaDatosEmpresa[[#This Row],[CosteAdquisicionPromedio]], 0)</f>
        <v>1556.6884176182703</v>
      </c>
      <c r="N2006" s="3">
        <f>TablaDatosEmpresa[[#This Row],[Ingresos]]-TablaDatosEmpresa[[#This Row],[Coste_Vemta]]</f>
        <v>4887.7115823817303</v>
      </c>
    </row>
    <row r="2007" spans="1:14" x14ac:dyDescent="0.3">
      <c r="A2007">
        <v>2008</v>
      </c>
      <c r="B2007" s="1">
        <v>44856</v>
      </c>
      <c r="C2007" t="s">
        <v>24</v>
      </c>
      <c r="D2007" t="s">
        <v>14</v>
      </c>
      <c r="E2007" t="s">
        <v>41</v>
      </c>
      <c r="F2007">
        <v>241</v>
      </c>
      <c r="G2007" s="3">
        <v>85.75</v>
      </c>
      <c r="H2007" s="3">
        <v>0</v>
      </c>
      <c r="I2007" t="s">
        <v>24</v>
      </c>
      <c r="J2007" t="s">
        <v>28</v>
      </c>
      <c r="K2007" s="3">
        <f>IF(TablaDatosEmpresa[[#This Row],[Tipo_Movimiento]] = "Venta", -TablaDatosEmpresa[[#This Row],[Cantidad]] * TablaDatosEmpresa[[#This Row],[Precio_Venta_Unitario]], 0)</f>
        <v>0</v>
      </c>
      <c r="L2007" s="3">
        <f>AVERAGEIF(TablaDatosEmpresa[Nombre_Producto],TablaDatosEmpresa[[#This Row],[Nombre_Producto]],TablaDatosEmpresa[Costo_Unitario])</f>
        <v>38.917210440456756</v>
      </c>
      <c r="M2007" s="3">
        <f>IF(TablaDatosEmpresa[[#This Row],[Tipo_Movimiento]] = "Venta", -TablaDatosEmpresa[[#This Row],[Cantidad]] * TablaDatosEmpresa[[#This Row],[CosteAdquisicionPromedio]], 0)</f>
        <v>0</v>
      </c>
      <c r="N2007" s="3">
        <f>TablaDatosEmpresa[[#This Row],[Ingresos]]-TablaDatosEmpresa[[#This Row],[Coste_Vemta]]</f>
        <v>0</v>
      </c>
    </row>
    <row r="2008" spans="1:14" x14ac:dyDescent="0.3">
      <c r="A2008">
        <v>2009</v>
      </c>
      <c r="B2008" s="1">
        <v>44856</v>
      </c>
      <c r="C2008" t="s">
        <v>10</v>
      </c>
      <c r="D2008" t="s">
        <v>21</v>
      </c>
      <c r="E2008" t="s">
        <v>22</v>
      </c>
      <c r="F2008">
        <v>-18</v>
      </c>
      <c r="G2008" s="3">
        <v>0</v>
      </c>
      <c r="H2008" s="3">
        <v>60.57</v>
      </c>
      <c r="I2008" t="s">
        <v>10</v>
      </c>
      <c r="J2008" t="s">
        <v>15</v>
      </c>
      <c r="K2008" s="3">
        <f>IF(TablaDatosEmpresa[[#This Row],[Tipo_Movimiento]] = "Venta", -TablaDatosEmpresa[[#This Row],[Cantidad]] * TablaDatosEmpresa[[#This Row],[Precio_Venta_Unitario]], 0)</f>
        <v>1090.26</v>
      </c>
      <c r="L2008" s="3">
        <f>AVERAGEIF(TablaDatosEmpresa[Nombre_Producto],TablaDatosEmpresa[[#This Row],[Nombre_Producto]],TablaDatosEmpresa[Costo_Unitario])</f>
        <v>10.520482758620702</v>
      </c>
      <c r="M2008" s="3">
        <f>IF(TablaDatosEmpresa[[#This Row],[Tipo_Movimiento]] = "Venta", -TablaDatosEmpresa[[#This Row],[Cantidad]] * TablaDatosEmpresa[[#This Row],[CosteAdquisicionPromedio]], 0)</f>
        <v>189.36868965517263</v>
      </c>
      <c r="N2008" s="3">
        <f>TablaDatosEmpresa[[#This Row],[Ingresos]]-TablaDatosEmpresa[[#This Row],[Coste_Vemta]]</f>
        <v>900.89131034482739</v>
      </c>
    </row>
    <row r="2009" spans="1:14" x14ac:dyDescent="0.3">
      <c r="A2009">
        <v>2010</v>
      </c>
      <c r="B2009" s="1">
        <v>44857</v>
      </c>
      <c r="C2009" t="s">
        <v>10</v>
      </c>
      <c r="D2009" t="s">
        <v>11</v>
      </c>
      <c r="E2009" t="s">
        <v>12</v>
      </c>
      <c r="F2009">
        <v>-5</v>
      </c>
      <c r="G2009" s="3">
        <v>0</v>
      </c>
      <c r="H2009" s="3">
        <v>129.19</v>
      </c>
      <c r="I2009" t="s">
        <v>10</v>
      </c>
      <c r="J2009" t="s">
        <v>23</v>
      </c>
      <c r="K2009" s="3">
        <f>IF(TablaDatosEmpresa[[#This Row],[Tipo_Movimiento]] = "Venta", -TablaDatosEmpresa[[#This Row],[Cantidad]] * TablaDatosEmpresa[[#This Row],[Precio_Venta_Unitario]], 0)</f>
        <v>645.95000000000005</v>
      </c>
      <c r="L2009" s="3">
        <f>AVERAGEIF(TablaDatosEmpresa[Nombre_Producto],TablaDatosEmpresa[[#This Row],[Nombre_Producto]],TablaDatosEmpresa[Costo_Unitario])</f>
        <v>28.701865793780652</v>
      </c>
      <c r="M2009" s="3">
        <f>IF(TablaDatosEmpresa[[#This Row],[Tipo_Movimiento]] = "Venta", -TablaDatosEmpresa[[#This Row],[Cantidad]] * TablaDatosEmpresa[[#This Row],[CosteAdquisicionPromedio]], 0)</f>
        <v>143.50932896890325</v>
      </c>
      <c r="N2009" s="3">
        <f>TablaDatosEmpresa[[#This Row],[Ingresos]]-TablaDatosEmpresa[[#This Row],[Coste_Vemta]]</f>
        <v>502.44067103109683</v>
      </c>
    </row>
    <row r="2010" spans="1:14" x14ac:dyDescent="0.3">
      <c r="A2010">
        <v>2011</v>
      </c>
      <c r="B2010" s="1">
        <v>44857</v>
      </c>
      <c r="C2010" t="s">
        <v>10</v>
      </c>
      <c r="D2010" t="s">
        <v>17</v>
      </c>
      <c r="E2010" t="s">
        <v>42</v>
      </c>
      <c r="F2010">
        <v>-5</v>
      </c>
      <c r="G2010" s="3">
        <v>0</v>
      </c>
      <c r="H2010" s="3">
        <v>903.74</v>
      </c>
      <c r="I2010" t="s">
        <v>10</v>
      </c>
      <c r="J2010" t="s">
        <v>13</v>
      </c>
      <c r="K2010" s="3">
        <f>IF(TablaDatosEmpresa[[#This Row],[Tipo_Movimiento]] = "Venta", -TablaDatosEmpresa[[#This Row],[Cantidad]] * TablaDatosEmpresa[[#This Row],[Precio_Venta_Unitario]], 0)</f>
        <v>4518.7</v>
      </c>
      <c r="L2010" s="3">
        <f>AVERAGEIF(TablaDatosEmpresa[Nombre_Producto],TablaDatosEmpresa[[#This Row],[Nombre_Producto]],TablaDatosEmpresa[Costo_Unitario])</f>
        <v>206.67616747181975</v>
      </c>
      <c r="M2010" s="3">
        <f>IF(TablaDatosEmpresa[[#This Row],[Tipo_Movimiento]] = "Venta", -TablaDatosEmpresa[[#This Row],[Cantidad]] * TablaDatosEmpresa[[#This Row],[CosteAdquisicionPromedio]], 0)</f>
        <v>1033.3808373590987</v>
      </c>
      <c r="N2010" s="3">
        <f>TablaDatosEmpresa[[#This Row],[Ingresos]]-TablaDatosEmpresa[[#This Row],[Coste_Vemta]]</f>
        <v>3485.3191626409011</v>
      </c>
    </row>
    <row r="2011" spans="1:14" x14ac:dyDescent="0.3">
      <c r="A2011">
        <v>2012</v>
      </c>
      <c r="B2011" s="1">
        <v>44857</v>
      </c>
      <c r="C2011" t="s">
        <v>24</v>
      </c>
      <c r="D2011" t="s">
        <v>34</v>
      </c>
      <c r="E2011" t="s">
        <v>45</v>
      </c>
      <c r="F2011">
        <v>195</v>
      </c>
      <c r="G2011" s="3">
        <v>183.28</v>
      </c>
      <c r="H2011" s="3">
        <v>0</v>
      </c>
      <c r="I2011" t="s">
        <v>24</v>
      </c>
      <c r="J2011" t="s">
        <v>28</v>
      </c>
      <c r="K2011" s="3">
        <f>IF(TablaDatosEmpresa[[#This Row],[Tipo_Movimiento]] = "Venta", -TablaDatosEmpresa[[#This Row],[Cantidad]] * TablaDatosEmpresa[[#This Row],[Precio_Venta_Unitario]], 0)</f>
        <v>0</v>
      </c>
      <c r="L2011" s="3">
        <f>AVERAGEIF(TablaDatosEmpresa[Nombre_Producto],TablaDatosEmpresa[[#This Row],[Nombre_Producto]],TablaDatosEmpresa[Costo_Unitario])</f>
        <v>81.910562499999997</v>
      </c>
      <c r="M2011" s="3">
        <f>IF(TablaDatosEmpresa[[#This Row],[Tipo_Movimiento]] = "Venta", -TablaDatosEmpresa[[#This Row],[Cantidad]] * TablaDatosEmpresa[[#This Row],[CosteAdquisicionPromedio]], 0)</f>
        <v>0</v>
      </c>
      <c r="N2011" s="3">
        <f>TablaDatosEmpresa[[#This Row],[Ingresos]]-TablaDatosEmpresa[[#This Row],[Coste_Vemta]]</f>
        <v>0</v>
      </c>
    </row>
    <row r="2012" spans="1:14" x14ac:dyDescent="0.3">
      <c r="A2012">
        <v>2013</v>
      </c>
      <c r="B2012" s="1">
        <v>44857</v>
      </c>
      <c r="C2012" t="s">
        <v>10</v>
      </c>
      <c r="D2012" t="s">
        <v>17</v>
      </c>
      <c r="E2012" t="s">
        <v>42</v>
      </c>
      <c r="F2012">
        <v>-42</v>
      </c>
      <c r="G2012" s="3">
        <v>0</v>
      </c>
      <c r="H2012" s="3">
        <v>904.82</v>
      </c>
      <c r="I2012" t="s">
        <v>10</v>
      </c>
      <c r="J2012" t="s">
        <v>13</v>
      </c>
      <c r="K2012" s="3">
        <f>IF(TablaDatosEmpresa[[#This Row],[Tipo_Movimiento]] = "Venta", -TablaDatosEmpresa[[#This Row],[Cantidad]] * TablaDatosEmpresa[[#This Row],[Precio_Venta_Unitario]], 0)</f>
        <v>38002.44</v>
      </c>
      <c r="L2012" s="3">
        <f>AVERAGEIF(TablaDatosEmpresa[Nombre_Producto],TablaDatosEmpresa[[#This Row],[Nombre_Producto]],TablaDatosEmpresa[Costo_Unitario])</f>
        <v>206.67616747181975</v>
      </c>
      <c r="M2012" s="3">
        <f>IF(TablaDatosEmpresa[[#This Row],[Tipo_Movimiento]] = "Venta", -TablaDatosEmpresa[[#This Row],[Cantidad]] * TablaDatosEmpresa[[#This Row],[CosteAdquisicionPromedio]], 0)</f>
        <v>8680.3990338164294</v>
      </c>
      <c r="N2012" s="3">
        <f>TablaDatosEmpresa[[#This Row],[Ingresos]]-TablaDatosEmpresa[[#This Row],[Coste_Vemta]]</f>
        <v>29322.040966183573</v>
      </c>
    </row>
    <row r="2013" spans="1:14" x14ac:dyDescent="0.3">
      <c r="A2013">
        <v>2014</v>
      </c>
      <c r="B2013" s="1">
        <v>44857</v>
      </c>
      <c r="C2013" t="s">
        <v>10</v>
      </c>
      <c r="D2013" t="s">
        <v>27</v>
      </c>
      <c r="E2013" t="s">
        <v>44</v>
      </c>
      <c r="F2013">
        <v>-25</v>
      </c>
      <c r="G2013" s="3">
        <v>0</v>
      </c>
      <c r="H2013" s="3">
        <v>499.67</v>
      </c>
      <c r="I2013" t="s">
        <v>10</v>
      </c>
      <c r="J2013" t="s">
        <v>15</v>
      </c>
      <c r="K2013" s="3">
        <f>IF(TablaDatosEmpresa[[#This Row],[Tipo_Movimiento]] = "Venta", -TablaDatosEmpresa[[#This Row],[Cantidad]] * TablaDatosEmpresa[[#This Row],[Precio_Venta_Unitario]], 0)</f>
        <v>12491.75</v>
      </c>
      <c r="L2013" s="3">
        <f>AVERAGEIF(TablaDatosEmpresa[Nombre_Producto],TablaDatosEmpresa[[#This Row],[Nombre_Producto]],TablaDatosEmpresa[Costo_Unitario])</f>
        <v>111.99406451612904</v>
      </c>
      <c r="M2013" s="3">
        <f>IF(TablaDatosEmpresa[[#This Row],[Tipo_Movimiento]] = "Venta", -TablaDatosEmpresa[[#This Row],[Cantidad]] * TablaDatosEmpresa[[#This Row],[CosteAdquisicionPromedio]], 0)</f>
        <v>2799.8516129032259</v>
      </c>
      <c r="N2013" s="3">
        <f>TablaDatosEmpresa[[#This Row],[Ingresos]]-TablaDatosEmpresa[[#This Row],[Coste_Vemta]]</f>
        <v>9691.898387096775</v>
      </c>
    </row>
    <row r="2014" spans="1:14" x14ac:dyDescent="0.3">
      <c r="A2014">
        <v>2015</v>
      </c>
      <c r="B2014" s="1">
        <v>44857</v>
      </c>
      <c r="C2014" t="s">
        <v>10</v>
      </c>
      <c r="D2014" t="s">
        <v>32</v>
      </c>
      <c r="E2014" t="s">
        <v>33</v>
      </c>
      <c r="F2014">
        <v>-14</v>
      </c>
      <c r="G2014" s="3">
        <v>0</v>
      </c>
      <c r="H2014" s="3">
        <v>221.6</v>
      </c>
      <c r="I2014" t="s">
        <v>10</v>
      </c>
      <c r="J2014" t="s">
        <v>35</v>
      </c>
      <c r="K2014" s="3">
        <f>IF(TablaDatosEmpresa[[#This Row],[Tipo_Movimiento]] = "Venta", -TablaDatosEmpresa[[#This Row],[Cantidad]] * TablaDatosEmpresa[[#This Row],[Precio_Venta_Unitario]], 0)</f>
        <v>3102.4</v>
      </c>
      <c r="L2014" s="3">
        <f>AVERAGEIF(TablaDatosEmpresa[Nombre_Producto],TablaDatosEmpresa[[#This Row],[Nombre_Producto]],TablaDatosEmpresa[Costo_Unitario])</f>
        <v>54.214840425531932</v>
      </c>
      <c r="M2014" s="3">
        <f>IF(TablaDatosEmpresa[[#This Row],[Tipo_Movimiento]] = "Venta", -TablaDatosEmpresa[[#This Row],[Cantidad]] * TablaDatosEmpresa[[#This Row],[CosteAdquisicionPromedio]], 0)</f>
        <v>759.00776595744708</v>
      </c>
      <c r="N2014" s="3">
        <f>TablaDatosEmpresa[[#This Row],[Ingresos]]-TablaDatosEmpresa[[#This Row],[Coste_Vemta]]</f>
        <v>2343.3922340425529</v>
      </c>
    </row>
    <row r="2015" spans="1:14" x14ac:dyDescent="0.3">
      <c r="A2015">
        <v>2016</v>
      </c>
      <c r="B2015" s="1">
        <v>44857</v>
      </c>
      <c r="C2015" t="s">
        <v>10</v>
      </c>
      <c r="D2015" t="s">
        <v>29</v>
      </c>
      <c r="E2015" t="s">
        <v>30</v>
      </c>
      <c r="F2015">
        <v>-13</v>
      </c>
      <c r="G2015" s="3">
        <v>0</v>
      </c>
      <c r="H2015" s="3">
        <v>80.08</v>
      </c>
      <c r="I2015" t="s">
        <v>10</v>
      </c>
      <c r="J2015" t="s">
        <v>15</v>
      </c>
      <c r="K2015" s="3">
        <f>IF(TablaDatosEmpresa[[#This Row],[Tipo_Movimiento]] = "Venta", -TablaDatosEmpresa[[#This Row],[Cantidad]] * TablaDatosEmpresa[[#This Row],[Precio_Venta_Unitario]], 0)</f>
        <v>1041.04</v>
      </c>
      <c r="L2015" s="3">
        <f>AVERAGEIF(TablaDatosEmpresa[Nombre_Producto],TablaDatosEmpresa[[#This Row],[Nombre_Producto]],TablaDatosEmpresa[Costo_Unitario])</f>
        <v>15.49574137931034</v>
      </c>
      <c r="M2015" s="3">
        <f>IF(TablaDatosEmpresa[[#This Row],[Tipo_Movimiento]] = "Venta", -TablaDatosEmpresa[[#This Row],[Cantidad]] * TablaDatosEmpresa[[#This Row],[CosteAdquisicionPromedio]], 0)</f>
        <v>201.44463793103444</v>
      </c>
      <c r="N2015" s="3">
        <f>TablaDatosEmpresa[[#This Row],[Ingresos]]-TablaDatosEmpresa[[#This Row],[Coste_Vemta]]</f>
        <v>839.59536206896553</v>
      </c>
    </row>
    <row r="2016" spans="1:14" x14ac:dyDescent="0.3">
      <c r="A2016">
        <v>2017</v>
      </c>
      <c r="B2016" s="1">
        <v>44858</v>
      </c>
      <c r="C2016" t="s">
        <v>10</v>
      </c>
      <c r="D2016" t="s">
        <v>34</v>
      </c>
      <c r="E2016" t="s">
        <v>45</v>
      </c>
      <c r="F2016">
        <v>-44</v>
      </c>
      <c r="G2016" s="3">
        <v>0</v>
      </c>
      <c r="H2016" s="3">
        <v>352.18</v>
      </c>
      <c r="I2016" t="s">
        <v>10</v>
      </c>
      <c r="J2016" t="s">
        <v>35</v>
      </c>
      <c r="K2016" s="3">
        <f>IF(TablaDatosEmpresa[[#This Row],[Tipo_Movimiento]] = "Venta", -TablaDatosEmpresa[[#This Row],[Cantidad]] * TablaDatosEmpresa[[#This Row],[Precio_Venta_Unitario]], 0)</f>
        <v>15495.92</v>
      </c>
      <c r="L2016" s="3">
        <f>AVERAGEIF(TablaDatosEmpresa[Nombre_Producto],TablaDatosEmpresa[[#This Row],[Nombre_Producto]],TablaDatosEmpresa[Costo_Unitario])</f>
        <v>81.910562499999997</v>
      </c>
      <c r="M2016" s="3">
        <f>IF(TablaDatosEmpresa[[#This Row],[Tipo_Movimiento]] = "Venta", -TablaDatosEmpresa[[#This Row],[Cantidad]] * TablaDatosEmpresa[[#This Row],[CosteAdquisicionPromedio]], 0)</f>
        <v>3604.06475</v>
      </c>
      <c r="N2016" s="3">
        <f>TablaDatosEmpresa[[#This Row],[Ingresos]]-TablaDatosEmpresa[[#This Row],[Coste_Vemta]]</f>
        <v>11891.855250000001</v>
      </c>
    </row>
    <row r="2017" spans="1:14" x14ac:dyDescent="0.3">
      <c r="A2017">
        <v>2018</v>
      </c>
      <c r="B2017" s="1">
        <v>44858</v>
      </c>
      <c r="C2017" t="s">
        <v>24</v>
      </c>
      <c r="D2017" t="s">
        <v>14</v>
      </c>
      <c r="E2017" t="s">
        <v>41</v>
      </c>
      <c r="F2017">
        <v>136</v>
      </c>
      <c r="G2017" s="3">
        <v>86.45</v>
      </c>
      <c r="H2017" s="3">
        <v>0</v>
      </c>
      <c r="I2017" t="s">
        <v>24</v>
      </c>
      <c r="J2017" t="s">
        <v>37</v>
      </c>
      <c r="K2017" s="3">
        <f>IF(TablaDatosEmpresa[[#This Row],[Tipo_Movimiento]] = "Venta", -TablaDatosEmpresa[[#This Row],[Cantidad]] * TablaDatosEmpresa[[#This Row],[Precio_Venta_Unitario]], 0)</f>
        <v>0</v>
      </c>
      <c r="L2017" s="3">
        <f>AVERAGEIF(TablaDatosEmpresa[Nombre_Producto],TablaDatosEmpresa[[#This Row],[Nombre_Producto]],TablaDatosEmpresa[Costo_Unitario])</f>
        <v>38.917210440456756</v>
      </c>
      <c r="M2017" s="3">
        <f>IF(TablaDatosEmpresa[[#This Row],[Tipo_Movimiento]] = "Venta", -TablaDatosEmpresa[[#This Row],[Cantidad]] * TablaDatosEmpresa[[#This Row],[CosteAdquisicionPromedio]], 0)</f>
        <v>0</v>
      </c>
      <c r="N2017" s="3">
        <f>TablaDatosEmpresa[[#This Row],[Ingresos]]-TablaDatosEmpresa[[#This Row],[Coste_Vemta]]</f>
        <v>0</v>
      </c>
    </row>
    <row r="2018" spans="1:14" x14ac:dyDescent="0.3">
      <c r="A2018">
        <v>2019</v>
      </c>
      <c r="B2018" s="1">
        <v>44858</v>
      </c>
      <c r="C2018" t="s">
        <v>16</v>
      </c>
      <c r="D2018" t="s">
        <v>17</v>
      </c>
      <c r="E2018" t="s">
        <v>42</v>
      </c>
      <c r="F2018">
        <v>55</v>
      </c>
      <c r="G2018" s="3">
        <v>447.35</v>
      </c>
      <c r="H2018" s="3">
        <v>0</v>
      </c>
      <c r="I2018" t="s">
        <v>46</v>
      </c>
      <c r="J2018" t="s">
        <v>18</v>
      </c>
      <c r="K2018" s="3">
        <f>IF(TablaDatosEmpresa[[#This Row],[Tipo_Movimiento]] = "Venta", -TablaDatosEmpresa[[#This Row],[Cantidad]] * TablaDatosEmpresa[[#This Row],[Precio_Venta_Unitario]], 0)</f>
        <v>0</v>
      </c>
      <c r="L2018" s="3">
        <f>AVERAGEIF(TablaDatosEmpresa[Nombre_Producto],TablaDatosEmpresa[[#This Row],[Nombre_Producto]],TablaDatosEmpresa[Costo_Unitario])</f>
        <v>206.67616747181975</v>
      </c>
      <c r="M2018" s="3">
        <f>IF(TablaDatosEmpresa[[#This Row],[Tipo_Movimiento]] = "Venta", -TablaDatosEmpresa[[#This Row],[Cantidad]] * TablaDatosEmpresa[[#This Row],[CosteAdquisicionPromedio]], 0)</f>
        <v>0</v>
      </c>
      <c r="N2018" s="3">
        <f>TablaDatosEmpresa[[#This Row],[Ingresos]]-TablaDatosEmpresa[[#This Row],[Coste_Vemta]]</f>
        <v>0</v>
      </c>
    </row>
    <row r="2019" spans="1:14" x14ac:dyDescent="0.3">
      <c r="A2019">
        <v>2020</v>
      </c>
      <c r="B2019" s="1">
        <v>44858</v>
      </c>
      <c r="C2019" t="s">
        <v>10</v>
      </c>
      <c r="D2019" t="s">
        <v>11</v>
      </c>
      <c r="E2019" t="s">
        <v>12</v>
      </c>
      <c r="F2019">
        <v>-45</v>
      </c>
      <c r="G2019" s="3">
        <v>0</v>
      </c>
      <c r="H2019" s="3">
        <v>130.57</v>
      </c>
      <c r="I2019" t="s">
        <v>10</v>
      </c>
      <c r="J2019" t="s">
        <v>13</v>
      </c>
      <c r="K2019" s="3">
        <f>IF(TablaDatosEmpresa[[#This Row],[Tipo_Movimiento]] = "Venta", -TablaDatosEmpresa[[#This Row],[Cantidad]] * TablaDatosEmpresa[[#This Row],[Precio_Venta_Unitario]], 0)</f>
        <v>5875.65</v>
      </c>
      <c r="L2019" s="3">
        <f>AVERAGEIF(TablaDatosEmpresa[Nombre_Producto],TablaDatosEmpresa[[#This Row],[Nombre_Producto]],TablaDatosEmpresa[Costo_Unitario])</f>
        <v>28.701865793780652</v>
      </c>
      <c r="M2019" s="3">
        <f>IF(TablaDatosEmpresa[[#This Row],[Tipo_Movimiento]] = "Venta", -TablaDatosEmpresa[[#This Row],[Cantidad]] * TablaDatosEmpresa[[#This Row],[CosteAdquisicionPromedio]], 0)</f>
        <v>1291.5839607201294</v>
      </c>
      <c r="N2019" s="3">
        <f>TablaDatosEmpresa[[#This Row],[Ingresos]]-TablaDatosEmpresa[[#This Row],[Coste_Vemta]]</f>
        <v>4584.06603927987</v>
      </c>
    </row>
    <row r="2020" spans="1:14" x14ac:dyDescent="0.3">
      <c r="A2020">
        <v>2021</v>
      </c>
      <c r="B2020" s="1">
        <v>44858</v>
      </c>
      <c r="C2020" t="s">
        <v>10</v>
      </c>
      <c r="D2020" t="s">
        <v>11</v>
      </c>
      <c r="E2020" t="s">
        <v>12</v>
      </c>
      <c r="F2020">
        <v>-42</v>
      </c>
      <c r="G2020" s="3">
        <v>0</v>
      </c>
      <c r="H2020" s="3">
        <v>129.1</v>
      </c>
      <c r="I2020" t="s">
        <v>10</v>
      </c>
      <c r="J2020" t="s">
        <v>35</v>
      </c>
      <c r="K2020" s="3">
        <f>IF(TablaDatosEmpresa[[#This Row],[Tipo_Movimiento]] = "Venta", -TablaDatosEmpresa[[#This Row],[Cantidad]] * TablaDatosEmpresa[[#This Row],[Precio_Venta_Unitario]], 0)</f>
        <v>5422.2</v>
      </c>
      <c r="L2020" s="3">
        <f>AVERAGEIF(TablaDatosEmpresa[Nombre_Producto],TablaDatosEmpresa[[#This Row],[Nombre_Producto]],TablaDatosEmpresa[Costo_Unitario])</f>
        <v>28.701865793780652</v>
      </c>
      <c r="M2020" s="3">
        <f>IF(TablaDatosEmpresa[[#This Row],[Tipo_Movimiento]] = "Venta", -TablaDatosEmpresa[[#This Row],[Cantidad]] * TablaDatosEmpresa[[#This Row],[CosteAdquisicionPromedio]], 0)</f>
        <v>1205.4783633387874</v>
      </c>
      <c r="N2020" s="3">
        <f>TablaDatosEmpresa[[#This Row],[Ingresos]]-TablaDatosEmpresa[[#This Row],[Coste_Vemta]]</f>
        <v>4216.721636661212</v>
      </c>
    </row>
    <row r="2021" spans="1:14" x14ac:dyDescent="0.3">
      <c r="A2021">
        <v>2022</v>
      </c>
      <c r="B2021" s="1">
        <v>44858</v>
      </c>
      <c r="C2021" t="s">
        <v>16</v>
      </c>
      <c r="D2021" t="s">
        <v>27</v>
      </c>
      <c r="E2021" t="s">
        <v>44</v>
      </c>
      <c r="F2021">
        <v>25</v>
      </c>
      <c r="G2021" s="3">
        <v>248.27</v>
      </c>
      <c r="H2021" s="3">
        <v>0</v>
      </c>
      <c r="I2021" t="s">
        <v>46</v>
      </c>
      <c r="J2021" t="s">
        <v>18</v>
      </c>
      <c r="K2021" s="3">
        <f>IF(TablaDatosEmpresa[[#This Row],[Tipo_Movimiento]] = "Venta", -TablaDatosEmpresa[[#This Row],[Cantidad]] * TablaDatosEmpresa[[#This Row],[Precio_Venta_Unitario]], 0)</f>
        <v>0</v>
      </c>
      <c r="L2021" s="3">
        <f>AVERAGEIF(TablaDatosEmpresa[Nombre_Producto],TablaDatosEmpresa[[#This Row],[Nombre_Producto]],TablaDatosEmpresa[Costo_Unitario])</f>
        <v>111.99406451612904</v>
      </c>
      <c r="M2021" s="3">
        <f>IF(TablaDatosEmpresa[[#This Row],[Tipo_Movimiento]] = "Venta", -TablaDatosEmpresa[[#This Row],[Cantidad]] * TablaDatosEmpresa[[#This Row],[CosteAdquisicionPromedio]], 0)</f>
        <v>0</v>
      </c>
      <c r="N2021" s="3">
        <f>TablaDatosEmpresa[[#This Row],[Ingresos]]-TablaDatosEmpresa[[#This Row],[Coste_Vemta]]</f>
        <v>0</v>
      </c>
    </row>
    <row r="2022" spans="1:14" x14ac:dyDescent="0.3">
      <c r="A2022">
        <v>2023</v>
      </c>
      <c r="B2022" s="1">
        <v>44858</v>
      </c>
      <c r="C2022" t="s">
        <v>10</v>
      </c>
      <c r="D2022" t="s">
        <v>32</v>
      </c>
      <c r="E2022" t="s">
        <v>33</v>
      </c>
      <c r="F2022">
        <v>-33</v>
      </c>
      <c r="G2022" s="3">
        <v>0</v>
      </c>
      <c r="H2022" s="3">
        <v>220.62</v>
      </c>
      <c r="I2022" t="s">
        <v>10</v>
      </c>
      <c r="J2022" t="s">
        <v>31</v>
      </c>
      <c r="K2022" s="3">
        <f>IF(TablaDatosEmpresa[[#This Row],[Tipo_Movimiento]] = "Venta", -TablaDatosEmpresa[[#This Row],[Cantidad]] * TablaDatosEmpresa[[#This Row],[Precio_Venta_Unitario]], 0)</f>
        <v>7280.46</v>
      </c>
      <c r="L2022" s="3">
        <f>AVERAGEIF(TablaDatosEmpresa[Nombre_Producto],TablaDatosEmpresa[[#This Row],[Nombre_Producto]],TablaDatosEmpresa[Costo_Unitario])</f>
        <v>54.214840425531932</v>
      </c>
      <c r="M2022" s="3">
        <f>IF(TablaDatosEmpresa[[#This Row],[Tipo_Movimiento]] = "Venta", -TablaDatosEmpresa[[#This Row],[Cantidad]] * TablaDatosEmpresa[[#This Row],[CosteAdquisicionPromedio]], 0)</f>
        <v>1789.0897340425538</v>
      </c>
      <c r="N2022" s="3">
        <f>TablaDatosEmpresa[[#This Row],[Ingresos]]-TablaDatosEmpresa[[#This Row],[Coste_Vemta]]</f>
        <v>5491.3702659574465</v>
      </c>
    </row>
    <row r="2023" spans="1:14" x14ac:dyDescent="0.3">
      <c r="A2023">
        <v>2024</v>
      </c>
      <c r="B2023" s="1">
        <v>44859</v>
      </c>
      <c r="C2023" t="s">
        <v>24</v>
      </c>
      <c r="D2023" t="s">
        <v>11</v>
      </c>
      <c r="E2023" t="s">
        <v>12</v>
      </c>
      <c r="F2023">
        <v>207</v>
      </c>
      <c r="G2023" s="3">
        <v>66.2</v>
      </c>
      <c r="H2023" s="3">
        <v>0</v>
      </c>
      <c r="I2023" t="s">
        <v>24</v>
      </c>
      <c r="J2023" t="s">
        <v>28</v>
      </c>
      <c r="K2023" s="3">
        <f>IF(TablaDatosEmpresa[[#This Row],[Tipo_Movimiento]] = "Venta", -TablaDatosEmpresa[[#This Row],[Cantidad]] * TablaDatosEmpresa[[#This Row],[Precio_Venta_Unitario]], 0)</f>
        <v>0</v>
      </c>
      <c r="L2023" s="3">
        <f>AVERAGEIF(TablaDatosEmpresa[Nombre_Producto],TablaDatosEmpresa[[#This Row],[Nombre_Producto]],TablaDatosEmpresa[Costo_Unitario])</f>
        <v>28.701865793780652</v>
      </c>
      <c r="M2023" s="3">
        <f>IF(TablaDatosEmpresa[[#This Row],[Tipo_Movimiento]] = "Venta", -TablaDatosEmpresa[[#This Row],[Cantidad]] * TablaDatosEmpresa[[#This Row],[CosteAdquisicionPromedio]], 0)</f>
        <v>0</v>
      </c>
      <c r="N2023" s="3">
        <f>TablaDatosEmpresa[[#This Row],[Ingresos]]-TablaDatosEmpresa[[#This Row],[Coste_Vemta]]</f>
        <v>0</v>
      </c>
    </row>
    <row r="2024" spans="1:14" x14ac:dyDescent="0.3">
      <c r="A2024">
        <v>2025</v>
      </c>
      <c r="B2024" s="1">
        <v>44859</v>
      </c>
      <c r="C2024" t="s">
        <v>10</v>
      </c>
      <c r="D2024" t="s">
        <v>25</v>
      </c>
      <c r="E2024" t="s">
        <v>43</v>
      </c>
      <c r="F2024">
        <v>-35</v>
      </c>
      <c r="G2024" s="3">
        <v>0</v>
      </c>
      <c r="H2024" s="3">
        <v>95.73</v>
      </c>
      <c r="I2024" t="s">
        <v>10</v>
      </c>
      <c r="J2024" t="s">
        <v>31</v>
      </c>
      <c r="K2024" s="3">
        <f>IF(TablaDatosEmpresa[[#This Row],[Tipo_Movimiento]] = "Venta", -TablaDatosEmpresa[[#This Row],[Cantidad]] * TablaDatosEmpresa[[#This Row],[Precio_Venta_Unitario]], 0)</f>
        <v>3350.55</v>
      </c>
      <c r="L2024" s="3">
        <f>AVERAGEIF(TablaDatosEmpresa[Nombre_Producto],TablaDatosEmpresa[[#This Row],[Nombre_Producto]],TablaDatosEmpresa[Costo_Unitario])</f>
        <v>18.458651685393257</v>
      </c>
      <c r="M2024" s="3">
        <f>IF(TablaDatosEmpresa[[#This Row],[Tipo_Movimiento]] = "Venta", -TablaDatosEmpresa[[#This Row],[Cantidad]] * TablaDatosEmpresa[[#This Row],[CosteAdquisicionPromedio]], 0)</f>
        <v>646.05280898876401</v>
      </c>
      <c r="N2024" s="3">
        <f>TablaDatosEmpresa[[#This Row],[Ingresos]]-TablaDatosEmpresa[[#This Row],[Coste_Vemta]]</f>
        <v>2704.4971910112363</v>
      </c>
    </row>
    <row r="2025" spans="1:14" x14ac:dyDescent="0.3">
      <c r="A2025">
        <v>2026</v>
      </c>
      <c r="B2025" s="1">
        <v>44859</v>
      </c>
      <c r="C2025" t="s">
        <v>10</v>
      </c>
      <c r="D2025" t="s">
        <v>25</v>
      </c>
      <c r="E2025" t="s">
        <v>43</v>
      </c>
      <c r="F2025">
        <v>-43</v>
      </c>
      <c r="G2025" s="3">
        <v>0</v>
      </c>
      <c r="H2025" s="3">
        <v>95.91</v>
      </c>
      <c r="I2025" t="s">
        <v>10</v>
      </c>
      <c r="J2025" t="s">
        <v>13</v>
      </c>
      <c r="K2025" s="3">
        <f>IF(TablaDatosEmpresa[[#This Row],[Tipo_Movimiento]] = "Venta", -TablaDatosEmpresa[[#This Row],[Cantidad]] * TablaDatosEmpresa[[#This Row],[Precio_Venta_Unitario]], 0)</f>
        <v>4124.13</v>
      </c>
      <c r="L2025" s="3">
        <f>AVERAGEIF(TablaDatosEmpresa[Nombre_Producto],TablaDatosEmpresa[[#This Row],[Nombre_Producto]],TablaDatosEmpresa[Costo_Unitario])</f>
        <v>18.458651685393257</v>
      </c>
      <c r="M2025" s="3">
        <f>IF(TablaDatosEmpresa[[#This Row],[Tipo_Movimiento]] = "Venta", -TablaDatosEmpresa[[#This Row],[Cantidad]] * TablaDatosEmpresa[[#This Row],[CosteAdquisicionPromedio]], 0)</f>
        <v>793.72202247191001</v>
      </c>
      <c r="N2025" s="3">
        <f>TablaDatosEmpresa[[#This Row],[Ingresos]]-TablaDatosEmpresa[[#This Row],[Coste_Vemta]]</f>
        <v>3330.4079775280902</v>
      </c>
    </row>
    <row r="2026" spans="1:14" x14ac:dyDescent="0.3">
      <c r="A2026">
        <v>2027</v>
      </c>
      <c r="B2026" s="1">
        <v>44859</v>
      </c>
      <c r="C2026" t="s">
        <v>16</v>
      </c>
      <c r="D2026" t="s">
        <v>19</v>
      </c>
      <c r="E2026" t="s">
        <v>20</v>
      </c>
      <c r="F2026">
        <v>48</v>
      </c>
      <c r="G2026" s="3">
        <v>152.01</v>
      </c>
      <c r="H2026" s="3">
        <v>0</v>
      </c>
      <c r="I2026" t="s">
        <v>46</v>
      </c>
      <c r="J2026" t="s">
        <v>18</v>
      </c>
      <c r="K2026" s="3">
        <f>IF(TablaDatosEmpresa[[#This Row],[Tipo_Movimiento]] = "Venta", -TablaDatosEmpresa[[#This Row],[Cantidad]] * TablaDatosEmpresa[[#This Row],[Precio_Venta_Unitario]], 0)</f>
        <v>0</v>
      </c>
      <c r="L2026" s="3">
        <f>AVERAGEIF(TablaDatosEmpresa[Nombre_Producto],TablaDatosEmpresa[[#This Row],[Nombre_Producto]],TablaDatosEmpresa[Costo_Unitario])</f>
        <v>66.956770642201846</v>
      </c>
      <c r="M2026" s="3">
        <f>IF(TablaDatosEmpresa[[#This Row],[Tipo_Movimiento]] = "Venta", -TablaDatosEmpresa[[#This Row],[Cantidad]] * TablaDatosEmpresa[[#This Row],[CosteAdquisicionPromedio]], 0)</f>
        <v>0</v>
      </c>
      <c r="N2026" s="3">
        <f>TablaDatosEmpresa[[#This Row],[Ingresos]]-TablaDatosEmpresa[[#This Row],[Coste_Vemta]]</f>
        <v>0</v>
      </c>
    </row>
    <row r="2027" spans="1:14" x14ac:dyDescent="0.3">
      <c r="A2027">
        <v>2028</v>
      </c>
      <c r="B2027" s="1">
        <v>44859</v>
      </c>
      <c r="C2027" t="s">
        <v>10</v>
      </c>
      <c r="D2027" t="s">
        <v>19</v>
      </c>
      <c r="E2027" t="s">
        <v>20</v>
      </c>
      <c r="F2027">
        <v>-17</v>
      </c>
      <c r="G2027" s="3">
        <v>0</v>
      </c>
      <c r="H2027" s="3">
        <v>297.51</v>
      </c>
      <c r="I2027" t="s">
        <v>10</v>
      </c>
      <c r="J2027" t="s">
        <v>23</v>
      </c>
      <c r="K2027" s="3">
        <f>IF(TablaDatosEmpresa[[#This Row],[Tipo_Movimiento]] = "Venta", -TablaDatosEmpresa[[#This Row],[Cantidad]] * TablaDatosEmpresa[[#This Row],[Precio_Venta_Unitario]], 0)</f>
        <v>5057.67</v>
      </c>
      <c r="L2027" s="3">
        <f>AVERAGEIF(TablaDatosEmpresa[Nombre_Producto],TablaDatosEmpresa[[#This Row],[Nombre_Producto]],TablaDatosEmpresa[Costo_Unitario])</f>
        <v>66.956770642201846</v>
      </c>
      <c r="M2027" s="3">
        <f>IF(TablaDatosEmpresa[[#This Row],[Tipo_Movimiento]] = "Venta", -TablaDatosEmpresa[[#This Row],[Cantidad]] * TablaDatosEmpresa[[#This Row],[CosteAdquisicionPromedio]], 0)</f>
        <v>1138.2651009174315</v>
      </c>
      <c r="N2027" s="3">
        <f>TablaDatosEmpresa[[#This Row],[Ingresos]]-TablaDatosEmpresa[[#This Row],[Coste_Vemta]]</f>
        <v>3919.4048990825686</v>
      </c>
    </row>
    <row r="2028" spans="1:14" x14ac:dyDescent="0.3">
      <c r="A2028">
        <v>2029</v>
      </c>
      <c r="B2028" s="1">
        <v>44859</v>
      </c>
      <c r="C2028" t="s">
        <v>10</v>
      </c>
      <c r="D2028" t="s">
        <v>29</v>
      </c>
      <c r="E2028" t="s">
        <v>30</v>
      </c>
      <c r="F2028">
        <v>-29</v>
      </c>
      <c r="G2028" s="3">
        <v>0</v>
      </c>
      <c r="H2028" s="3">
        <v>80.09</v>
      </c>
      <c r="I2028" t="s">
        <v>10</v>
      </c>
      <c r="J2028" t="s">
        <v>31</v>
      </c>
      <c r="K2028" s="3">
        <f>IF(TablaDatosEmpresa[[#This Row],[Tipo_Movimiento]] = "Venta", -TablaDatosEmpresa[[#This Row],[Cantidad]] * TablaDatosEmpresa[[#This Row],[Precio_Venta_Unitario]], 0)</f>
        <v>2322.61</v>
      </c>
      <c r="L2028" s="3">
        <f>AVERAGEIF(TablaDatosEmpresa[Nombre_Producto],TablaDatosEmpresa[[#This Row],[Nombre_Producto]],TablaDatosEmpresa[Costo_Unitario])</f>
        <v>15.49574137931034</v>
      </c>
      <c r="M2028" s="3">
        <f>IF(TablaDatosEmpresa[[#This Row],[Tipo_Movimiento]] = "Venta", -TablaDatosEmpresa[[#This Row],[Cantidad]] * TablaDatosEmpresa[[#This Row],[CosteAdquisicionPromedio]], 0)</f>
        <v>449.37649999999985</v>
      </c>
      <c r="N2028" s="3">
        <f>TablaDatosEmpresa[[#This Row],[Ingresos]]-TablaDatosEmpresa[[#This Row],[Coste_Vemta]]</f>
        <v>1873.2335000000003</v>
      </c>
    </row>
    <row r="2029" spans="1:14" x14ac:dyDescent="0.3">
      <c r="A2029">
        <v>2030</v>
      </c>
      <c r="B2029" s="1">
        <v>44859</v>
      </c>
      <c r="C2029" t="s">
        <v>24</v>
      </c>
      <c r="D2029" t="s">
        <v>34</v>
      </c>
      <c r="E2029" t="s">
        <v>45</v>
      </c>
      <c r="F2029">
        <v>89</v>
      </c>
      <c r="G2029" s="3">
        <v>183.41</v>
      </c>
      <c r="H2029" s="3">
        <v>0</v>
      </c>
      <c r="I2029" t="s">
        <v>24</v>
      </c>
      <c r="J2029" t="s">
        <v>28</v>
      </c>
      <c r="K2029" s="3">
        <f>IF(TablaDatosEmpresa[[#This Row],[Tipo_Movimiento]] = "Venta", -TablaDatosEmpresa[[#This Row],[Cantidad]] * TablaDatosEmpresa[[#This Row],[Precio_Venta_Unitario]], 0)</f>
        <v>0</v>
      </c>
      <c r="L2029" s="3">
        <f>AVERAGEIF(TablaDatosEmpresa[Nombre_Producto],TablaDatosEmpresa[[#This Row],[Nombre_Producto]],TablaDatosEmpresa[Costo_Unitario])</f>
        <v>81.910562499999997</v>
      </c>
      <c r="M2029" s="3">
        <f>IF(TablaDatosEmpresa[[#This Row],[Tipo_Movimiento]] = "Venta", -TablaDatosEmpresa[[#This Row],[Cantidad]] * TablaDatosEmpresa[[#This Row],[CosteAdquisicionPromedio]], 0)</f>
        <v>0</v>
      </c>
      <c r="N2029" s="3">
        <f>TablaDatosEmpresa[[#This Row],[Ingresos]]-TablaDatosEmpresa[[#This Row],[Coste_Vemta]]</f>
        <v>0</v>
      </c>
    </row>
    <row r="2030" spans="1:14" x14ac:dyDescent="0.3">
      <c r="A2030">
        <v>2031</v>
      </c>
      <c r="B2030" s="1">
        <v>44860</v>
      </c>
      <c r="C2030" t="s">
        <v>10</v>
      </c>
      <c r="D2030" t="s">
        <v>32</v>
      </c>
      <c r="E2030" t="s">
        <v>33</v>
      </c>
      <c r="F2030">
        <v>-18</v>
      </c>
      <c r="G2030" s="3">
        <v>0</v>
      </c>
      <c r="H2030" s="3">
        <v>217.84</v>
      </c>
      <c r="I2030" t="s">
        <v>10</v>
      </c>
      <c r="J2030" t="s">
        <v>23</v>
      </c>
      <c r="K2030" s="3">
        <f>IF(TablaDatosEmpresa[[#This Row],[Tipo_Movimiento]] = "Venta", -TablaDatosEmpresa[[#This Row],[Cantidad]] * TablaDatosEmpresa[[#This Row],[Precio_Venta_Unitario]], 0)</f>
        <v>3921.12</v>
      </c>
      <c r="L2030" s="3">
        <f>AVERAGEIF(TablaDatosEmpresa[Nombre_Producto],TablaDatosEmpresa[[#This Row],[Nombre_Producto]],TablaDatosEmpresa[Costo_Unitario])</f>
        <v>54.214840425531932</v>
      </c>
      <c r="M2030" s="3">
        <f>IF(TablaDatosEmpresa[[#This Row],[Tipo_Movimiento]] = "Venta", -TablaDatosEmpresa[[#This Row],[Cantidad]] * TablaDatosEmpresa[[#This Row],[CosteAdquisicionPromedio]], 0)</f>
        <v>975.86712765957475</v>
      </c>
      <c r="N2030" s="3">
        <f>TablaDatosEmpresa[[#This Row],[Ingresos]]-TablaDatosEmpresa[[#This Row],[Coste_Vemta]]</f>
        <v>2945.2528723404253</v>
      </c>
    </row>
    <row r="2031" spans="1:14" x14ac:dyDescent="0.3">
      <c r="A2031">
        <v>2032</v>
      </c>
      <c r="B2031" s="1">
        <v>44860</v>
      </c>
      <c r="C2031" t="s">
        <v>10</v>
      </c>
      <c r="D2031" t="s">
        <v>27</v>
      </c>
      <c r="E2031" t="s">
        <v>44</v>
      </c>
      <c r="F2031">
        <v>-18</v>
      </c>
      <c r="G2031" s="3">
        <v>0</v>
      </c>
      <c r="H2031" s="3">
        <v>498.5</v>
      </c>
      <c r="I2031" t="s">
        <v>10</v>
      </c>
      <c r="J2031" t="s">
        <v>31</v>
      </c>
      <c r="K2031" s="3">
        <f>IF(TablaDatosEmpresa[[#This Row],[Tipo_Movimiento]] = "Venta", -TablaDatosEmpresa[[#This Row],[Cantidad]] * TablaDatosEmpresa[[#This Row],[Precio_Venta_Unitario]], 0)</f>
        <v>8973</v>
      </c>
      <c r="L2031" s="3">
        <f>AVERAGEIF(TablaDatosEmpresa[Nombre_Producto],TablaDatosEmpresa[[#This Row],[Nombre_Producto]],TablaDatosEmpresa[Costo_Unitario])</f>
        <v>111.99406451612904</v>
      </c>
      <c r="M2031" s="3">
        <f>IF(TablaDatosEmpresa[[#This Row],[Tipo_Movimiento]] = "Venta", -TablaDatosEmpresa[[#This Row],[Cantidad]] * TablaDatosEmpresa[[#This Row],[CosteAdquisicionPromedio]], 0)</f>
        <v>2015.8931612903227</v>
      </c>
      <c r="N2031" s="3">
        <f>TablaDatosEmpresa[[#This Row],[Ingresos]]-TablaDatosEmpresa[[#This Row],[Coste_Vemta]]</f>
        <v>6957.1068387096775</v>
      </c>
    </row>
    <row r="2032" spans="1:14" x14ac:dyDescent="0.3">
      <c r="A2032">
        <v>2033</v>
      </c>
      <c r="B2032" s="1">
        <v>44860</v>
      </c>
      <c r="C2032" t="s">
        <v>10</v>
      </c>
      <c r="D2032" t="s">
        <v>11</v>
      </c>
      <c r="E2032" t="s">
        <v>12</v>
      </c>
      <c r="F2032">
        <v>-38</v>
      </c>
      <c r="G2032" s="3">
        <v>0</v>
      </c>
      <c r="H2032" s="3">
        <v>129.72</v>
      </c>
      <c r="I2032" t="s">
        <v>10</v>
      </c>
      <c r="J2032" t="s">
        <v>31</v>
      </c>
      <c r="K2032" s="3">
        <f>IF(TablaDatosEmpresa[[#This Row],[Tipo_Movimiento]] = "Venta", -TablaDatosEmpresa[[#This Row],[Cantidad]] * TablaDatosEmpresa[[#This Row],[Precio_Venta_Unitario]], 0)</f>
        <v>4929.3599999999997</v>
      </c>
      <c r="L2032" s="3">
        <f>AVERAGEIF(TablaDatosEmpresa[Nombre_Producto],TablaDatosEmpresa[[#This Row],[Nombre_Producto]],TablaDatosEmpresa[Costo_Unitario])</f>
        <v>28.701865793780652</v>
      </c>
      <c r="M2032" s="3">
        <f>IF(TablaDatosEmpresa[[#This Row],[Tipo_Movimiento]] = "Venta", -TablaDatosEmpresa[[#This Row],[Cantidad]] * TablaDatosEmpresa[[#This Row],[CosteAdquisicionPromedio]], 0)</f>
        <v>1090.6709001636648</v>
      </c>
      <c r="N2032" s="3">
        <f>TablaDatosEmpresa[[#This Row],[Ingresos]]-TablaDatosEmpresa[[#This Row],[Coste_Vemta]]</f>
        <v>3838.6890998363351</v>
      </c>
    </row>
    <row r="2033" spans="1:14" x14ac:dyDescent="0.3">
      <c r="A2033">
        <v>2034</v>
      </c>
      <c r="B2033" s="1">
        <v>44860</v>
      </c>
      <c r="C2033" t="s">
        <v>10</v>
      </c>
      <c r="D2033" t="s">
        <v>21</v>
      </c>
      <c r="E2033" t="s">
        <v>22</v>
      </c>
      <c r="F2033">
        <v>-27</v>
      </c>
      <c r="G2033" s="3">
        <v>0</v>
      </c>
      <c r="H2033" s="3">
        <v>60.42</v>
      </c>
      <c r="I2033" t="s">
        <v>10</v>
      </c>
      <c r="J2033" t="s">
        <v>23</v>
      </c>
      <c r="K2033" s="3">
        <f>IF(TablaDatosEmpresa[[#This Row],[Tipo_Movimiento]] = "Venta", -TablaDatosEmpresa[[#This Row],[Cantidad]] * TablaDatosEmpresa[[#This Row],[Precio_Venta_Unitario]], 0)</f>
        <v>1631.3400000000001</v>
      </c>
      <c r="L2033" s="3">
        <f>AVERAGEIF(TablaDatosEmpresa[Nombre_Producto],TablaDatosEmpresa[[#This Row],[Nombre_Producto]],TablaDatosEmpresa[Costo_Unitario])</f>
        <v>10.520482758620702</v>
      </c>
      <c r="M2033" s="3">
        <f>IF(TablaDatosEmpresa[[#This Row],[Tipo_Movimiento]] = "Venta", -TablaDatosEmpresa[[#This Row],[Cantidad]] * TablaDatosEmpresa[[#This Row],[CosteAdquisicionPromedio]], 0)</f>
        <v>284.05303448275896</v>
      </c>
      <c r="N2033" s="3">
        <f>TablaDatosEmpresa[[#This Row],[Ingresos]]-TablaDatosEmpresa[[#This Row],[Coste_Vemta]]</f>
        <v>1347.2869655172412</v>
      </c>
    </row>
    <row r="2034" spans="1:14" x14ac:dyDescent="0.3">
      <c r="A2034">
        <v>2035</v>
      </c>
      <c r="B2034" s="1">
        <v>44860</v>
      </c>
      <c r="C2034" t="s">
        <v>24</v>
      </c>
      <c r="D2034" t="s">
        <v>32</v>
      </c>
      <c r="E2034" t="s">
        <v>33</v>
      </c>
      <c r="F2034">
        <v>103</v>
      </c>
      <c r="G2034" s="3">
        <v>120.84</v>
      </c>
      <c r="H2034" s="3">
        <v>0</v>
      </c>
      <c r="I2034" t="s">
        <v>24</v>
      </c>
      <c r="J2034" t="s">
        <v>26</v>
      </c>
      <c r="K2034" s="3">
        <f>IF(TablaDatosEmpresa[[#This Row],[Tipo_Movimiento]] = "Venta", -TablaDatosEmpresa[[#This Row],[Cantidad]] * TablaDatosEmpresa[[#This Row],[Precio_Venta_Unitario]], 0)</f>
        <v>0</v>
      </c>
      <c r="L2034" s="3">
        <f>AVERAGEIF(TablaDatosEmpresa[Nombre_Producto],TablaDatosEmpresa[[#This Row],[Nombre_Producto]],TablaDatosEmpresa[Costo_Unitario])</f>
        <v>54.214840425531932</v>
      </c>
      <c r="M2034" s="3">
        <f>IF(TablaDatosEmpresa[[#This Row],[Tipo_Movimiento]] = "Venta", -TablaDatosEmpresa[[#This Row],[Cantidad]] * TablaDatosEmpresa[[#This Row],[CosteAdquisicionPromedio]], 0)</f>
        <v>0</v>
      </c>
      <c r="N2034" s="3">
        <f>TablaDatosEmpresa[[#This Row],[Ingresos]]-TablaDatosEmpresa[[#This Row],[Coste_Vemta]]</f>
        <v>0</v>
      </c>
    </row>
    <row r="2035" spans="1:14" x14ac:dyDescent="0.3">
      <c r="A2035">
        <v>2036</v>
      </c>
      <c r="B2035" s="1">
        <v>44860</v>
      </c>
      <c r="C2035" t="s">
        <v>10</v>
      </c>
      <c r="D2035" t="s">
        <v>25</v>
      </c>
      <c r="E2035" t="s">
        <v>43</v>
      </c>
      <c r="F2035">
        <v>-48</v>
      </c>
      <c r="G2035" s="3">
        <v>0</v>
      </c>
      <c r="H2035" s="3">
        <v>94.84</v>
      </c>
      <c r="I2035" t="s">
        <v>10</v>
      </c>
      <c r="J2035" t="s">
        <v>13</v>
      </c>
      <c r="K2035" s="3">
        <f>IF(TablaDatosEmpresa[[#This Row],[Tipo_Movimiento]] = "Venta", -TablaDatosEmpresa[[#This Row],[Cantidad]] * TablaDatosEmpresa[[#This Row],[Precio_Venta_Unitario]], 0)</f>
        <v>4552.32</v>
      </c>
      <c r="L2035" s="3">
        <f>AVERAGEIF(TablaDatosEmpresa[Nombre_Producto],TablaDatosEmpresa[[#This Row],[Nombre_Producto]],TablaDatosEmpresa[Costo_Unitario])</f>
        <v>18.458651685393257</v>
      </c>
      <c r="M2035" s="3">
        <f>IF(TablaDatosEmpresa[[#This Row],[Tipo_Movimiento]] = "Venta", -TablaDatosEmpresa[[#This Row],[Cantidad]] * TablaDatosEmpresa[[#This Row],[CosteAdquisicionPromedio]], 0)</f>
        <v>886.01528089887631</v>
      </c>
      <c r="N2035" s="3">
        <f>TablaDatosEmpresa[[#This Row],[Ingresos]]-TablaDatosEmpresa[[#This Row],[Coste_Vemta]]</f>
        <v>3666.3047191011233</v>
      </c>
    </row>
    <row r="2036" spans="1:14" x14ac:dyDescent="0.3">
      <c r="A2036">
        <v>2037</v>
      </c>
      <c r="B2036" s="1">
        <v>44861</v>
      </c>
      <c r="C2036" t="s">
        <v>10</v>
      </c>
      <c r="D2036" t="s">
        <v>14</v>
      </c>
      <c r="E2036" t="s">
        <v>41</v>
      </c>
      <c r="F2036">
        <v>-14</v>
      </c>
      <c r="G2036" s="3">
        <v>0</v>
      </c>
      <c r="H2036" s="3">
        <v>160.62</v>
      </c>
      <c r="I2036" t="s">
        <v>10</v>
      </c>
      <c r="J2036" t="s">
        <v>23</v>
      </c>
      <c r="K2036" s="3">
        <f>IF(TablaDatosEmpresa[[#This Row],[Tipo_Movimiento]] = "Venta", -TablaDatosEmpresa[[#This Row],[Cantidad]] * TablaDatosEmpresa[[#This Row],[Precio_Venta_Unitario]], 0)</f>
        <v>2248.6800000000003</v>
      </c>
      <c r="L2036" s="3">
        <f>AVERAGEIF(TablaDatosEmpresa[Nombre_Producto],TablaDatosEmpresa[[#This Row],[Nombre_Producto]],TablaDatosEmpresa[Costo_Unitario])</f>
        <v>38.917210440456756</v>
      </c>
      <c r="M2036" s="3">
        <f>IF(TablaDatosEmpresa[[#This Row],[Tipo_Movimiento]] = "Venta", -TablaDatosEmpresa[[#This Row],[Cantidad]] * TablaDatosEmpresa[[#This Row],[CosteAdquisicionPromedio]], 0)</f>
        <v>544.84094616639459</v>
      </c>
      <c r="N2036" s="3">
        <f>TablaDatosEmpresa[[#This Row],[Ingresos]]-TablaDatosEmpresa[[#This Row],[Coste_Vemta]]</f>
        <v>1703.8390538336057</v>
      </c>
    </row>
    <row r="2037" spans="1:14" x14ac:dyDescent="0.3">
      <c r="A2037">
        <v>2038</v>
      </c>
      <c r="B2037" s="1">
        <v>44861</v>
      </c>
      <c r="C2037" t="s">
        <v>16</v>
      </c>
      <c r="D2037" t="s">
        <v>19</v>
      </c>
      <c r="E2037" t="s">
        <v>20</v>
      </c>
      <c r="F2037">
        <v>69</v>
      </c>
      <c r="G2037" s="3">
        <v>147.87</v>
      </c>
      <c r="H2037" s="3">
        <v>0</v>
      </c>
      <c r="I2037" t="s">
        <v>46</v>
      </c>
      <c r="J2037" t="s">
        <v>18</v>
      </c>
      <c r="K2037" s="3">
        <f>IF(TablaDatosEmpresa[[#This Row],[Tipo_Movimiento]] = "Venta", -TablaDatosEmpresa[[#This Row],[Cantidad]] * TablaDatosEmpresa[[#This Row],[Precio_Venta_Unitario]], 0)</f>
        <v>0</v>
      </c>
      <c r="L2037" s="3">
        <f>AVERAGEIF(TablaDatosEmpresa[Nombre_Producto],TablaDatosEmpresa[[#This Row],[Nombre_Producto]],TablaDatosEmpresa[Costo_Unitario])</f>
        <v>66.956770642201846</v>
      </c>
      <c r="M2037" s="3">
        <f>IF(TablaDatosEmpresa[[#This Row],[Tipo_Movimiento]] = "Venta", -TablaDatosEmpresa[[#This Row],[Cantidad]] * TablaDatosEmpresa[[#This Row],[CosteAdquisicionPromedio]], 0)</f>
        <v>0</v>
      </c>
      <c r="N2037" s="3">
        <f>TablaDatosEmpresa[[#This Row],[Ingresos]]-TablaDatosEmpresa[[#This Row],[Coste_Vemta]]</f>
        <v>0</v>
      </c>
    </row>
    <row r="2038" spans="1:14" x14ac:dyDescent="0.3">
      <c r="A2038">
        <v>2039</v>
      </c>
      <c r="B2038" s="1">
        <v>44861</v>
      </c>
      <c r="C2038" t="s">
        <v>16</v>
      </c>
      <c r="D2038" t="s">
        <v>27</v>
      </c>
      <c r="E2038" t="s">
        <v>44</v>
      </c>
      <c r="F2038">
        <v>52</v>
      </c>
      <c r="G2038" s="3">
        <v>249.48</v>
      </c>
      <c r="H2038" s="3">
        <v>0</v>
      </c>
      <c r="I2038" t="s">
        <v>46</v>
      </c>
      <c r="J2038" t="s">
        <v>18</v>
      </c>
      <c r="K2038" s="3">
        <f>IF(TablaDatosEmpresa[[#This Row],[Tipo_Movimiento]] = "Venta", -TablaDatosEmpresa[[#This Row],[Cantidad]] * TablaDatosEmpresa[[#This Row],[Precio_Venta_Unitario]], 0)</f>
        <v>0</v>
      </c>
      <c r="L2038" s="3">
        <f>AVERAGEIF(TablaDatosEmpresa[Nombre_Producto],TablaDatosEmpresa[[#This Row],[Nombre_Producto]],TablaDatosEmpresa[Costo_Unitario])</f>
        <v>111.99406451612904</v>
      </c>
      <c r="M2038" s="3">
        <f>IF(TablaDatosEmpresa[[#This Row],[Tipo_Movimiento]] = "Venta", -TablaDatosEmpresa[[#This Row],[Cantidad]] * TablaDatosEmpresa[[#This Row],[CosteAdquisicionPromedio]], 0)</f>
        <v>0</v>
      </c>
      <c r="N2038" s="3">
        <f>TablaDatosEmpresa[[#This Row],[Ingresos]]-TablaDatosEmpresa[[#This Row],[Coste_Vemta]]</f>
        <v>0</v>
      </c>
    </row>
    <row r="2039" spans="1:14" x14ac:dyDescent="0.3">
      <c r="A2039">
        <v>2040</v>
      </c>
      <c r="B2039" s="1">
        <v>44861</v>
      </c>
      <c r="C2039" t="s">
        <v>10</v>
      </c>
      <c r="D2039" t="s">
        <v>27</v>
      </c>
      <c r="E2039" t="s">
        <v>44</v>
      </c>
      <c r="F2039">
        <v>-16</v>
      </c>
      <c r="G2039" s="3">
        <v>0</v>
      </c>
      <c r="H2039" s="3">
        <v>497.52</v>
      </c>
      <c r="I2039" t="s">
        <v>10</v>
      </c>
      <c r="J2039" t="s">
        <v>23</v>
      </c>
      <c r="K2039" s="3">
        <f>IF(TablaDatosEmpresa[[#This Row],[Tipo_Movimiento]] = "Venta", -TablaDatosEmpresa[[#This Row],[Cantidad]] * TablaDatosEmpresa[[#This Row],[Precio_Venta_Unitario]], 0)</f>
        <v>7960.32</v>
      </c>
      <c r="L2039" s="3">
        <f>AVERAGEIF(TablaDatosEmpresa[Nombre_Producto],TablaDatosEmpresa[[#This Row],[Nombre_Producto]],TablaDatosEmpresa[Costo_Unitario])</f>
        <v>111.99406451612904</v>
      </c>
      <c r="M2039" s="3">
        <f>IF(TablaDatosEmpresa[[#This Row],[Tipo_Movimiento]] = "Venta", -TablaDatosEmpresa[[#This Row],[Cantidad]] * TablaDatosEmpresa[[#This Row],[CosteAdquisicionPromedio]], 0)</f>
        <v>1791.9050322580647</v>
      </c>
      <c r="N2039" s="3">
        <f>TablaDatosEmpresa[[#This Row],[Ingresos]]-TablaDatosEmpresa[[#This Row],[Coste_Vemta]]</f>
        <v>6168.4149677419355</v>
      </c>
    </row>
    <row r="2040" spans="1:14" x14ac:dyDescent="0.3">
      <c r="A2040">
        <v>2041</v>
      </c>
      <c r="B2040" s="1">
        <v>44861</v>
      </c>
      <c r="C2040" t="s">
        <v>24</v>
      </c>
      <c r="D2040" t="s">
        <v>34</v>
      </c>
      <c r="E2040" t="s">
        <v>45</v>
      </c>
      <c r="F2040">
        <v>209</v>
      </c>
      <c r="G2040" s="3">
        <v>178.79</v>
      </c>
      <c r="H2040" s="3">
        <v>0</v>
      </c>
      <c r="I2040" t="s">
        <v>24</v>
      </c>
      <c r="J2040" t="s">
        <v>26</v>
      </c>
      <c r="K2040" s="3">
        <f>IF(TablaDatosEmpresa[[#This Row],[Tipo_Movimiento]] = "Venta", -TablaDatosEmpresa[[#This Row],[Cantidad]] * TablaDatosEmpresa[[#This Row],[Precio_Venta_Unitario]], 0)</f>
        <v>0</v>
      </c>
      <c r="L2040" s="3">
        <f>AVERAGEIF(TablaDatosEmpresa[Nombre_Producto],TablaDatosEmpresa[[#This Row],[Nombre_Producto]],TablaDatosEmpresa[Costo_Unitario])</f>
        <v>81.910562499999997</v>
      </c>
      <c r="M2040" s="3">
        <f>IF(TablaDatosEmpresa[[#This Row],[Tipo_Movimiento]] = "Venta", -TablaDatosEmpresa[[#This Row],[Cantidad]] * TablaDatosEmpresa[[#This Row],[CosteAdquisicionPromedio]], 0)</f>
        <v>0</v>
      </c>
      <c r="N2040" s="3">
        <f>TablaDatosEmpresa[[#This Row],[Ingresos]]-TablaDatosEmpresa[[#This Row],[Coste_Vemta]]</f>
        <v>0</v>
      </c>
    </row>
    <row r="2041" spans="1:14" x14ac:dyDescent="0.3">
      <c r="A2041">
        <v>2042</v>
      </c>
      <c r="B2041" s="1">
        <v>44861</v>
      </c>
      <c r="C2041" t="s">
        <v>10</v>
      </c>
      <c r="D2041" t="s">
        <v>14</v>
      </c>
      <c r="E2041" t="s">
        <v>41</v>
      </c>
      <c r="F2041">
        <v>-18</v>
      </c>
      <c r="G2041" s="3">
        <v>0</v>
      </c>
      <c r="H2041" s="3">
        <v>160.59</v>
      </c>
      <c r="I2041" t="s">
        <v>10</v>
      </c>
      <c r="J2041" t="s">
        <v>13</v>
      </c>
      <c r="K2041" s="3">
        <f>IF(TablaDatosEmpresa[[#This Row],[Tipo_Movimiento]] = "Venta", -TablaDatosEmpresa[[#This Row],[Cantidad]] * TablaDatosEmpresa[[#This Row],[Precio_Venta_Unitario]], 0)</f>
        <v>2890.62</v>
      </c>
      <c r="L2041" s="3">
        <f>AVERAGEIF(TablaDatosEmpresa[Nombre_Producto],TablaDatosEmpresa[[#This Row],[Nombre_Producto]],TablaDatosEmpresa[Costo_Unitario])</f>
        <v>38.917210440456756</v>
      </c>
      <c r="M2041" s="3">
        <f>IF(TablaDatosEmpresa[[#This Row],[Tipo_Movimiento]] = "Venta", -TablaDatosEmpresa[[#This Row],[Cantidad]] * TablaDatosEmpresa[[#This Row],[CosteAdquisicionPromedio]], 0)</f>
        <v>700.50978792822161</v>
      </c>
      <c r="N2041" s="3">
        <f>TablaDatosEmpresa[[#This Row],[Ingresos]]-TablaDatosEmpresa[[#This Row],[Coste_Vemta]]</f>
        <v>2190.1102120717783</v>
      </c>
    </row>
    <row r="2042" spans="1:14" x14ac:dyDescent="0.3">
      <c r="A2042">
        <v>2043</v>
      </c>
      <c r="B2042" s="1">
        <v>44861</v>
      </c>
      <c r="C2042" t="s">
        <v>10</v>
      </c>
      <c r="D2042" t="s">
        <v>19</v>
      </c>
      <c r="E2042" t="s">
        <v>20</v>
      </c>
      <c r="F2042">
        <v>-45</v>
      </c>
      <c r="G2042" s="3">
        <v>0</v>
      </c>
      <c r="H2042" s="3">
        <v>296.13</v>
      </c>
      <c r="I2042" t="s">
        <v>10</v>
      </c>
      <c r="J2042" t="s">
        <v>15</v>
      </c>
      <c r="K2042" s="3">
        <f>IF(TablaDatosEmpresa[[#This Row],[Tipo_Movimiento]] = "Venta", -TablaDatosEmpresa[[#This Row],[Cantidad]] * TablaDatosEmpresa[[#This Row],[Precio_Venta_Unitario]], 0)</f>
        <v>13325.85</v>
      </c>
      <c r="L2042" s="3">
        <f>AVERAGEIF(TablaDatosEmpresa[Nombre_Producto],TablaDatosEmpresa[[#This Row],[Nombre_Producto]],TablaDatosEmpresa[Costo_Unitario])</f>
        <v>66.956770642201846</v>
      </c>
      <c r="M2042" s="3">
        <f>IF(TablaDatosEmpresa[[#This Row],[Tipo_Movimiento]] = "Venta", -TablaDatosEmpresa[[#This Row],[Cantidad]] * TablaDatosEmpresa[[#This Row],[CosteAdquisicionPromedio]], 0)</f>
        <v>3013.0546788990832</v>
      </c>
      <c r="N2042" s="3">
        <f>TablaDatosEmpresa[[#This Row],[Ingresos]]-TablaDatosEmpresa[[#This Row],[Coste_Vemta]]</f>
        <v>10312.795321100917</v>
      </c>
    </row>
    <row r="2043" spans="1:14" x14ac:dyDescent="0.3">
      <c r="A2043">
        <v>2044</v>
      </c>
      <c r="B2043" s="1">
        <v>44862</v>
      </c>
      <c r="C2043" t="s">
        <v>10</v>
      </c>
      <c r="D2043" t="s">
        <v>29</v>
      </c>
      <c r="E2043" t="s">
        <v>30</v>
      </c>
      <c r="F2043">
        <v>-43</v>
      </c>
      <c r="G2043" s="3">
        <v>0</v>
      </c>
      <c r="H2043" s="3">
        <v>79.650000000000006</v>
      </c>
      <c r="I2043" t="s">
        <v>10</v>
      </c>
      <c r="J2043" t="s">
        <v>23</v>
      </c>
      <c r="K2043" s="3">
        <f>IF(TablaDatosEmpresa[[#This Row],[Tipo_Movimiento]] = "Venta", -TablaDatosEmpresa[[#This Row],[Cantidad]] * TablaDatosEmpresa[[#This Row],[Precio_Venta_Unitario]], 0)</f>
        <v>3424.9500000000003</v>
      </c>
      <c r="L2043" s="3">
        <f>AVERAGEIF(TablaDatosEmpresa[Nombre_Producto],TablaDatosEmpresa[[#This Row],[Nombre_Producto]],TablaDatosEmpresa[Costo_Unitario])</f>
        <v>15.49574137931034</v>
      </c>
      <c r="M2043" s="3">
        <f>IF(TablaDatosEmpresa[[#This Row],[Tipo_Movimiento]] = "Venta", -TablaDatosEmpresa[[#This Row],[Cantidad]] * TablaDatosEmpresa[[#This Row],[CosteAdquisicionPromedio]], 0)</f>
        <v>666.31687931034458</v>
      </c>
      <c r="N2043" s="3">
        <f>TablaDatosEmpresa[[#This Row],[Ingresos]]-TablaDatosEmpresa[[#This Row],[Coste_Vemta]]</f>
        <v>2758.6331206896557</v>
      </c>
    </row>
    <row r="2044" spans="1:14" x14ac:dyDescent="0.3">
      <c r="A2044">
        <v>2045</v>
      </c>
      <c r="B2044" s="1">
        <v>44862</v>
      </c>
      <c r="C2044" t="s">
        <v>10</v>
      </c>
      <c r="D2044" t="s">
        <v>34</v>
      </c>
      <c r="E2044" t="s">
        <v>45</v>
      </c>
      <c r="F2044">
        <v>-18</v>
      </c>
      <c r="G2044" s="3">
        <v>0</v>
      </c>
      <c r="H2044" s="3">
        <v>347.6</v>
      </c>
      <c r="I2044" t="s">
        <v>10</v>
      </c>
      <c r="J2044" t="s">
        <v>15</v>
      </c>
      <c r="K2044" s="3">
        <f>IF(TablaDatosEmpresa[[#This Row],[Tipo_Movimiento]] = "Venta", -TablaDatosEmpresa[[#This Row],[Cantidad]] * TablaDatosEmpresa[[#This Row],[Precio_Venta_Unitario]], 0)</f>
        <v>6256.8</v>
      </c>
      <c r="L2044" s="3">
        <f>AVERAGEIF(TablaDatosEmpresa[Nombre_Producto],TablaDatosEmpresa[[#This Row],[Nombre_Producto]],TablaDatosEmpresa[Costo_Unitario])</f>
        <v>81.910562499999997</v>
      </c>
      <c r="M2044" s="3">
        <f>IF(TablaDatosEmpresa[[#This Row],[Tipo_Movimiento]] = "Venta", -TablaDatosEmpresa[[#This Row],[Cantidad]] * TablaDatosEmpresa[[#This Row],[CosteAdquisicionPromedio]], 0)</f>
        <v>1474.3901249999999</v>
      </c>
      <c r="N2044" s="3">
        <f>TablaDatosEmpresa[[#This Row],[Ingresos]]-TablaDatosEmpresa[[#This Row],[Coste_Vemta]]</f>
        <v>4782.4098750000003</v>
      </c>
    </row>
    <row r="2045" spans="1:14" x14ac:dyDescent="0.3">
      <c r="A2045">
        <v>2046</v>
      </c>
      <c r="B2045" s="1">
        <v>44862</v>
      </c>
      <c r="C2045" t="s">
        <v>10</v>
      </c>
      <c r="D2045" t="s">
        <v>14</v>
      </c>
      <c r="E2045" t="s">
        <v>41</v>
      </c>
      <c r="F2045">
        <v>-42</v>
      </c>
      <c r="G2045" s="3">
        <v>0</v>
      </c>
      <c r="H2045" s="3">
        <v>160.01</v>
      </c>
      <c r="I2045" t="s">
        <v>10</v>
      </c>
      <c r="J2045" t="s">
        <v>31</v>
      </c>
      <c r="K2045" s="3">
        <f>IF(TablaDatosEmpresa[[#This Row],[Tipo_Movimiento]] = "Venta", -TablaDatosEmpresa[[#This Row],[Cantidad]] * TablaDatosEmpresa[[#This Row],[Precio_Venta_Unitario]], 0)</f>
        <v>6720.42</v>
      </c>
      <c r="L2045" s="3">
        <f>AVERAGEIF(TablaDatosEmpresa[Nombre_Producto],TablaDatosEmpresa[[#This Row],[Nombre_Producto]],TablaDatosEmpresa[Costo_Unitario])</f>
        <v>38.917210440456756</v>
      </c>
      <c r="M2045" s="3">
        <f>IF(TablaDatosEmpresa[[#This Row],[Tipo_Movimiento]] = "Venta", -TablaDatosEmpresa[[#This Row],[Cantidad]] * TablaDatosEmpresa[[#This Row],[CosteAdquisicionPromedio]], 0)</f>
        <v>1634.5228384991838</v>
      </c>
      <c r="N2045" s="3">
        <f>TablaDatosEmpresa[[#This Row],[Ingresos]]-TablaDatosEmpresa[[#This Row],[Coste_Vemta]]</f>
        <v>5085.8971615008159</v>
      </c>
    </row>
    <row r="2046" spans="1:14" x14ac:dyDescent="0.3">
      <c r="A2046">
        <v>2047</v>
      </c>
      <c r="B2046" s="1">
        <v>44862</v>
      </c>
      <c r="C2046" t="s">
        <v>10</v>
      </c>
      <c r="D2046" t="s">
        <v>27</v>
      </c>
      <c r="E2046" t="s">
        <v>44</v>
      </c>
      <c r="F2046">
        <v>-46</v>
      </c>
      <c r="G2046" s="3">
        <v>0</v>
      </c>
      <c r="H2046" s="3">
        <v>495.18</v>
      </c>
      <c r="I2046" t="s">
        <v>10</v>
      </c>
      <c r="J2046" t="s">
        <v>31</v>
      </c>
      <c r="K2046" s="3">
        <f>IF(TablaDatosEmpresa[[#This Row],[Tipo_Movimiento]] = "Venta", -TablaDatosEmpresa[[#This Row],[Cantidad]] * TablaDatosEmpresa[[#This Row],[Precio_Venta_Unitario]], 0)</f>
        <v>22778.28</v>
      </c>
      <c r="L2046" s="3">
        <f>AVERAGEIF(TablaDatosEmpresa[Nombre_Producto],TablaDatosEmpresa[[#This Row],[Nombre_Producto]],TablaDatosEmpresa[Costo_Unitario])</f>
        <v>111.99406451612904</v>
      </c>
      <c r="M2046" s="3">
        <f>IF(TablaDatosEmpresa[[#This Row],[Tipo_Movimiento]] = "Venta", -TablaDatosEmpresa[[#This Row],[Cantidad]] * TablaDatosEmpresa[[#This Row],[CosteAdquisicionPromedio]], 0)</f>
        <v>5151.7269677419363</v>
      </c>
      <c r="N2046" s="3">
        <f>TablaDatosEmpresa[[#This Row],[Ingresos]]-TablaDatosEmpresa[[#This Row],[Coste_Vemta]]</f>
        <v>17626.553032258063</v>
      </c>
    </row>
    <row r="2047" spans="1:14" x14ac:dyDescent="0.3">
      <c r="A2047">
        <v>2048</v>
      </c>
      <c r="B2047" s="1">
        <v>44862</v>
      </c>
      <c r="C2047" t="s">
        <v>16</v>
      </c>
      <c r="D2047" t="s">
        <v>17</v>
      </c>
      <c r="E2047" t="s">
        <v>42</v>
      </c>
      <c r="F2047">
        <v>88</v>
      </c>
      <c r="G2047" s="3">
        <v>448.17</v>
      </c>
      <c r="H2047" s="3">
        <v>0</v>
      </c>
      <c r="I2047" t="s">
        <v>46</v>
      </c>
      <c r="J2047" t="s">
        <v>18</v>
      </c>
      <c r="K2047" s="3">
        <f>IF(TablaDatosEmpresa[[#This Row],[Tipo_Movimiento]] = "Venta", -TablaDatosEmpresa[[#This Row],[Cantidad]] * TablaDatosEmpresa[[#This Row],[Precio_Venta_Unitario]], 0)</f>
        <v>0</v>
      </c>
      <c r="L2047" s="3">
        <f>AVERAGEIF(TablaDatosEmpresa[Nombre_Producto],TablaDatosEmpresa[[#This Row],[Nombre_Producto]],TablaDatosEmpresa[Costo_Unitario])</f>
        <v>206.67616747181975</v>
      </c>
      <c r="M2047" s="3">
        <f>IF(TablaDatosEmpresa[[#This Row],[Tipo_Movimiento]] = "Venta", -TablaDatosEmpresa[[#This Row],[Cantidad]] * TablaDatosEmpresa[[#This Row],[CosteAdquisicionPromedio]], 0)</f>
        <v>0</v>
      </c>
      <c r="N2047" s="3">
        <f>TablaDatosEmpresa[[#This Row],[Ingresos]]-TablaDatosEmpresa[[#This Row],[Coste_Vemta]]</f>
        <v>0</v>
      </c>
    </row>
    <row r="2048" spans="1:14" x14ac:dyDescent="0.3">
      <c r="A2048">
        <v>2049</v>
      </c>
      <c r="B2048" s="1">
        <v>44862</v>
      </c>
      <c r="C2048" t="s">
        <v>10</v>
      </c>
      <c r="D2048" t="s">
        <v>25</v>
      </c>
      <c r="E2048" t="s">
        <v>43</v>
      </c>
      <c r="F2048">
        <v>-20</v>
      </c>
      <c r="G2048" s="3">
        <v>0</v>
      </c>
      <c r="H2048" s="3">
        <v>95.21</v>
      </c>
      <c r="I2048" t="s">
        <v>10</v>
      </c>
      <c r="J2048" t="s">
        <v>35</v>
      </c>
      <c r="K2048" s="3">
        <f>IF(TablaDatosEmpresa[[#This Row],[Tipo_Movimiento]] = "Venta", -TablaDatosEmpresa[[#This Row],[Cantidad]] * TablaDatosEmpresa[[#This Row],[Precio_Venta_Unitario]], 0)</f>
        <v>1904.1999999999998</v>
      </c>
      <c r="L2048" s="3">
        <f>AVERAGEIF(TablaDatosEmpresa[Nombre_Producto],TablaDatosEmpresa[[#This Row],[Nombre_Producto]],TablaDatosEmpresa[Costo_Unitario])</f>
        <v>18.458651685393257</v>
      </c>
      <c r="M2048" s="3">
        <f>IF(TablaDatosEmpresa[[#This Row],[Tipo_Movimiento]] = "Venta", -TablaDatosEmpresa[[#This Row],[Cantidad]] * TablaDatosEmpresa[[#This Row],[CosteAdquisicionPromedio]], 0)</f>
        <v>369.1730337078651</v>
      </c>
      <c r="N2048" s="3">
        <f>TablaDatosEmpresa[[#This Row],[Ingresos]]-TablaDatosEmpresa[[#This Row],[Coste_Vemta]]</f>
        <v>1535.0269662921346</v>
      </c>
    </row>
    <row r="2049" spans="1:14" x14ac:dyDescent="0.3">
      <c r="A2049">
        <v>2050</v>
      </c>
      <c r="B2049" s="1">
        <v>44862</v>
      </c>
      <c r="C2049" t="s">
        <v>10</v>
      </c>
      <c r="D2049" t="s">
        <v>19</v>
      </c>
      <c r="E2049" t="s">
        <v>20</v>
      </c>
      <c r="F2049">
        <v>-33</v>
      </c>
      <c r="G2049" s="3">
        <v>0</v>
      </c>
      <c r="H2049" s="3">
        <v>301.77</v>
      </c>
      <c r="I2049" t="s">
        <v>10</v>
      </c>
      <c r="J2049" t="s">
        <v>23</v>
      </c>
      <c r="K2049" s="3">
        <f>IF(TablaDatosEmpresa[[#This Row],[Tipo_Movimiento]] = "Venta", -TablaDatosEmpresa[[#This Row],[Cantidad]] * TablaDatosEmpresa[[#This Row],[Precio_Venta_Unitario]], 0)</f>
        <v>9958.41</v>
      </c>
      <c r="L2049" s="3">
        <f>AVERAGEIF(TablaDatosEmpresa[Nombre_Producto],TablaDatosEmpresa[[#This Row],[Nombre_Producto]],TablaDatosEmpresa[Costo_Unitario])</f>
        <v>66.956770642201846</v>
      </c>
      <c r="M2049" s="3">
        <f>IF(TablaDatosEmpresa[[#This Row],[Tipo_Movimiento]] = "Venta", -TablaDatosEmpresa[[#This Row],[Cantidad]] * TablaDatosEmpresa[[#This Row],[CosteAdquisicionPromedio]], 0)</f>
        <v>2209.5734311926608</v>
      </c>
      <c r="N2049" s="3">
        <f>TablaDatosEmpresa[[#This Row],[Ingresos]]-TablaDatosEmpresa[[#This Row],[Coste_Vemta]]</f>
        <v>7748.8365688073391</v>
      </c>
    </row>
    <row r="2050" spans="1:14" x14ac:dyDescent="0.3">
      <c r="A2050">
        <v>2051</v>
      </c>
      <c r="B2050" s="1">
        <v>44863</v>
      </c>
      <c r="C2050" t="s">
        <v>10</v>
      </c>
      <c r="D2050" t="s">
        <v>27</v>
      </c>
      <c r="E2050" t="s">
        <v>44</v>
      </c>
      <c r="F2050">
        <v>-50</v>
      </c>
      <c r="G2050" s="3">
        <v>0</v>
      </c>
      <c r="H2050" s="3">
        <v>499.2</v>
      </c>
      <c r="I2050" t="s">
        <v>10</v>
      </c>
      <c r="J2050" t="s">
        <v>35</v>
      </c>
      <c r="K2050" s="3">
        <f>IF(TablaDatosEmpresa[[#This Row],[Tipo_Movimiento]] = "Venta", -TablaDatosEmpresa[[#This Row],[Cantidad]] * TablaDatosEmpresa[[#This Row],[Precio_Venta_Unitario]], 0)</f>
        <v>24960</v>
      </c>
      <c r="L2050" s="3">
        <f>AVERAGEIF(TablaDatosEmpresa[Nombre_Producto],TablaDatosEmpresa[[#This Row],[Nombre_Producto]],TablaDatosEmpresa[Costo_Unitario])</f>
        <v>111.99406451612904</v>
      </c>
      <c r="M2050" s="3">
        <f>IF(TablaDatosEmpresa[[#This Row],[Tipo_Movimiento]] = "Venta", -TablaDatosEmpresa[[#This Row],[Cantidad]] * TablaDatosEmpresa[[#This Row],[CosteAdquisicionPromedio]], 0)</f>
        <v>5599.7032258064519</v>
      </c>
      <c r="N2050" s="3">
        <f>TablaDatosEmpresa[[#This Row],[Ingresos]]-TablaDatosEmpresa[[#This Row],[Coste_Vemta]]</f>
        <v>19360.29677419355</v>
      </c>
    </row>
    <row r="2051" spans="1:14" x14ac:dyDescent="0.3">
      <c r="A2051">
        <v>2052</v>
      </c>
      <c r="B2051" s="1">
        <v>44863</v>
      </c>
      <c r="C2051" t="s">
        <v>10</v>
      </c>
      <c r="D2051" t="s">
        <v>29</v>
      </c>
      <c r="E2051" t="s">
        <v>30</v>
      </c>
      <c r="F2051">
        <v>-14</v>
      </c>
      <c r="G2051" s="3">
        <v>0</v>
      </c>
      <c r="H2051" s="3">
        <v>79.44</v>
      </c>
      <c r="I2051" t="s">
        <v>10</v>
      </c>
      <c r="J2051" t="s">
        <v>23</v>
      </c>
      <c r="K2051" s="3">
        <f>IF(TablaDatosEmpresa[[#This Row],[Tipo_Movimiento]] = "Venta", -TablaDatosEmpresa[[#This Row],[Cantidad]] * TablaDatosEmpresa[[#This Row],[Precio_Venta_Unitario]], 0)</f>
        <v>1112.1599999999999</v>
      </c>
      <c r="L2051" s="3">
        <f>AVERAGEIF(TablaDatosEmpresa[Nombre_Producto],TablaDatosEmpresa[[#This Row],[Nombre_Producto]],TablaDatosEmpresa[Costo_Unitario])</f>
        <v>15.49574137931034</v>
      </c>
      <c r="M2051" s="3">
        <f>IF(TablaDatosEmpresa[[#This Row],[Tipo_Movimiento]] = "Venta", -TablaDatosEmpresa[[#This Row],[Cantidad]] * TablaDatosEmpresa[[#This Row],[CosteAdquisicionPromedio]], 0)</f>
        <v>216.94037931034475</v>
      </c>
      <c r="N2051" s="3">
        <f>TablaDatosEmpresa[[#This Row],[Ingresos]]-TablaDatosEmpresa[[#This Row],[Coste_Vemta]]</f>
        <v>895.21962068965513</v>
      </c>
    </row>
    <row r="2052" spans="1:14" x14ac:dyDescent="0.3">
      <c r="A2052">
        <v>2053</v>
      </c>
      <c r="B2052" s="1">
        <v>44863</v>
      </c>
      <c r="C2052" t="s">
        <v>10</v>
      </c>
      <c r="D2052" t="s">
        <v>17</v>
      </c>
      <c r="E2052" t="s">
        <v>42</v>
      </c>
      <c r="F2052">
        <v>-39</v>
      </c>
      <c r="G2052" s="3">
        <v>0</v>
      </c>
      <c r="H2052" s="3">
        <v>907.57</v>
      </c>
      <c r="I2052" t="s">
        <v>10</v>
      </c>
      <c r="J2052" t="s">
        <v>15</v>
      </c>
      <c r="K2052" s="3">
        <f>IF(TablaDatosEmpresa[[#This Row],[Tipo_Movimiento]] = "Venta", -TablaDatosEmpresa[[#This Row],[Cantidad]] * TablaDatosEmpresa[[#This Row],[Precio_Venta_Unitario]], 0)</f>
        <v>35395.230000000003</v>
      </c>
      <c r="L2052" s="3">
        <f>AVERAGEIF(TablaDatosEmpresa[Nombre_Producto],TablaDatosEmpresa[[#This Row],[Nombre_Producto]],TablaDatosEmpresa[Costo_Unitario])</f>
        <v>206.67616747181975</v>
      </c>
      <c r="M2052" s="3">
        <f>IF(TablaDatosEmpresa[[#This Row],[Tipo_Movimiento]] = "Venta", -TablaDatosEmpresa[[#This Row],[Cantidad]] * TablaDatosEmpresa[[#This Row],[CosteAdquisicionPromedio]], 0)</f>
        <v>8060.3705314009703</v>
      </c>
      <c r="N2052" s="3">
        <f>TablaDatosEmpresa[[#This Row],[Ingresos]]-TablaDatosEmpresa[[#This Row],[Coste_Vemta]]</f>
        <v>27334.859468599032</v>
      </c>
    </row>
    <row r="2053" spans="1:14" x14ac:dyDescent="0.3">
      <c r="A2053">
        <v>2054</v>
      </c>
      <c r="B2053" s="1">
        <v>44863</v>
      </c>
      <c r="C2053" t="s">
        <v>10</v>
      </c>
      <c r="D2053" t="s">
        <v>27</v>
      </c>
      <c r="E2053" t="s">
        <v>44</v>
      </c>
      <c r="F2053">
        <v>-38</v>
      </c>
      <c r="G2053" s="3">
        <v>0</v>
      </c>
      <c r="H2053" s="3">
        <v>503.35</v>
      </c>
      <c r="I2053" t="s">
        <v>10</v>
      </c>
      <c r="J2053" t="s">
        <v>15</v>
      </c>
      <c r="K2053" s="3">
        <f>IF(TablaDatosEmpresa[[#This Row],[Tipo_Movimiento]] = "Venta", -TablaDatosEmpresa[[#This Row],[Cantidad]] * TablaDatosEmpresa[[#This Row],[Precio_Venta_Unitario]], 0)</f>
        <v>19127.3</v>
      </c>
      <c r="L2053" s="3">
        <f>AVERAGEIF(TablaDatosEmpresa[Nombre_Producto],TablaDatosEmpresa[[#This Row],[Nombre_Producto]],TablaDatosEmpresa[Costo_Unitario])</f>
        <v>111.99406451612904</v>
      </c>
      <c r="M2053" s="3">
        <f>IF(TablaDatosEmpresa[[#This Row],[Tipo_Movimiento]] = "Venta", -TablaDatosEmpresa[[#This Row],[Cantidad]] * TablaDatosEmpresa[[#This Row],[CosteAdquisicionPromedio]], 0)</f>
        <v>4255.7744516129032</v>
      </c>
      <c r="N2053" s="3">
        <f>TablaDatosEmpresa[[#This Row],[Ingresos]]-TablaDatosEmpresa[[#This Row],[Coste_Vemta]]</f>
        <v>14871.525548387097</v>
      </c>
    </row>
    <row r="2054" spans="1:14" x14ac:dyDescent="0.3">
      <c r="A2054">
        <v>2055</v>
      </c>
      <c r="B2054" s="1">
        <v>44863</v>
      </c>
      <c r="C2054" t="s">
        <v>24</v>
      </c>
      <c r="D2054" t="s">
        <v>14</v>
      </c>
      <c r="E2054" t="s">
        <v>41</v>
      </c>
      <c r="F2054">
        <v>236</v>
      </c>
      <c r="G2054" s="3">
        <v>87.07</v>
      </c>
      <c r="H2054" s="3">
        <v>0</v>
      </c>
      <c r="I2054" t="s">
        <v>24</v>
      </c>
      <c r="J2054" t="s">
        <v>28</v>
      </c>
      <c r="K2054" s="3">
        <f>IF(TablaDatosEmpresa[[#This Row],[Tipo_Movimiento]] = "Venta", -TablaDatosEmpresa[[#This Row],[Cantidad]] * TablaDatosEmpresa[[#This Row],[Precio_Venta_Unitario]], 0)</f>
        <v>0</v>
      </c>
      <c r="L2054" s="3">
        <f>AVERAGEIF(TablaDatosEmpresa[Nombre_Producto],TablaDatosEmpresa[[#This Row],[Nombre_Producto]],TablaDatosEmpresa[Costo_Unitario])</f>
        <v>38.917210440456756</v>
      </c>
      <c r="M2054" s="3">
        <f>IF(TablaDatosEmpresa[[#This Row],[Tipo_Movimiento]] = "Venta", -TablaDatosEmpresa[[#This Row],[Cantidad]] * TablaDatosEmpresa[[#This Row],[CosteAdquisicionPromedio]], 0)</f>
        <v>0</v>
      </c>
      <c r="N2054" s="3">
        <f>TablaDatosEmpresa[[#This Row],[Ingresos]]-TablaDatosEmpresa[[#This Row],[Coste_Vemta]]</f>
        <v>0</v>
      </c>
    </row>
    <row r="2055" spans="1:14" x14ac:dyDescent="0.3">
      <c r="A2055">
        <v>2056</v>
      </c>
      <c r="B2055" s="1">
        <v>44863</v>
      </c>
      <c r="C2055" t="s">
        <v>24</v>
      </c>
      <c r="D2055" t="s">
        <v>34</v>
      </c>
      <c r="E2055" t="s">
        <v>45</v>
      </c>
      <c r="F2055">
        <v>119</v>
      </c>
      <c r="G2055" s="3">
        <v>180.9</v>
      </c>
      <c r="H2055" s="3">
        <v>0</v>
      </c>
      <c r="I2055" t="s">
        <v>24</v>
      </c>
      <c r="J2055" t="s">
        <v>36</v>
      </c>
      <c r="K2055" s="3">
        <f>IF(TablaDatosEmpresa[[#This Row],[Tipo_Movimiento]] = "Venta", -TablaDatosEmpresa[[#This Row],[Cantidad]] * TablaDatosEmpresa[[#This Row],[Precio_Venta_Unitario]], 0)</f>
        <v>0</v>
      </c>
      <c r="L2055" s="3">
        <f>AVERAGEIF(TablaDatosEmpresa[Nombre_Producto],TablaDatosEmpresa[[#This Row],[Nombre_Producto]],TablaDatosEmpresa[Costo_Unitario])</f>
        <v>81.910562499999997</v>
      </c>
      <c r="M2055" s="3">
        <f>IF(TablaDatosEmpresa[[#This Row],[Tipo_Movimiento]] = "Venta", -TablaDatosEmpresa[[#This Row],[Cantidad]] * TablaDatosEmpresa[[#This Row],[CosteAdquisicionPromedio]], 0)</f>
        <v>0</v>
      </c>
      <c r="N2055" s="3">
        <f>TablaDatosEmpresa[[#This Row],[Ingresos]]-TablaDatosEmpresa[[#This Row],[Coste_Vemta]]</f>
        <v>0</v>
      </c>
    </row>
    <row r="2056" spans="1:14" x14ac:dyDescent="0.3">
      <c r="A2056">
        <v>2057</v>
      </c>
      <c r="B2056" s="1">
        <v>44863</v>
      </c>
      <c r="C2056" t="s">
        <v>10</v>
      </c>
      <c r="D2056" t="s">
        <v>14</v>
      </c>
      <c r="E2056" t="s">
        <v>41</v>
      </c>
      <c r="F2056">
        <v>-45</v>
      </c>
      <c r="G2056" s="3">
        <v>0</v>
      </c>
      <c r="H2056" s="3">
        <v>161.41</v>
      </c>
      <c r="I2056" t="s">
        <v>10</v>
      </c>
      <c r="J2056" t="s">
        <v>13</v>
      </c>
      <c r="K2056" s="3">
        <f>IF(TablaDatosEmpresa[[#This Row],[Tipo_Movimiento]] = "Venta", -TablaDatosEmpresa[[#This Row],[Cantidad]] * TablaDatosEmpresa[[#This Row],[Precio_Venta_Unitario]], 0)</f>
        <v>7263.45</v>
      </c>
      <c r="L2056" s="3">
        <f>AVERAGEIF(TablaDatosEmpresa[Nombre_Producto],TablaDatosEmpresa[[#This Row],[Nombre_Producto]],TablaDatosEmpresa[Costo_Unitario])</f>
        <v>38.917210440456756</v>
      </c>
      <c r="M2056" s="3">
        <f>IF(TablaDatosEmpresa[[#This Row],[Tipo_Movimiento]] = "Venta", -TablaDatosEmpresa[[#This Row],[Cantidad]] * TablaDatosEmpresa[[#This Row],[CosteAdquisicionPromedio]], 0)</f>
        <v>1751.274469820554</v>
      </c>
      <c r="N2056" s="3">
        <f>TablaDatosEmpresa[[#This Row],[Ingresos]]-TablaDatosEmpresa[[#This Row],[Coste_Vemta]]</f>
        <v>5512.1755301794456</v>
      </c>
    </row>
    <row r="2057" spans="1:14" x14ac:dyDescent="0.3">
      <c r="A2057">
        <v>2058</v>
      </c>
      <c r="B2057" s="1">
        <v>44864</v>
      </c>
      <c r="C2057" t="s">
        <v>16</v>
      </c>
      <c r="D2057" t="s">
        <v>19</v>
      </c>
      <c r="E2057" t="s">
        <v>20</v>
      </c>
      <c r="F2057">
        <v>25</v>
      </c>
      <c r="G2057" s="3">
        <v>147.13</v>
      </c>
      <c r="H2057" s="3">
        <v>0</v>
      </c>
      <c r="I2057" t="s">
        <v>46</v>
      </c>
      <c r="J2057" t="s">
        <v>18</v>
      </c>
      <c r="K2057" s="3">
        <f>IF(TablaDatosEmpresa[[#This Row],[Tipo_Movimiento]] = "Venta", -TablaDatosEmpresa[[#This Row],[Cantidad]] * TablaDatosEmpresa[[#This Row],[Precio_Venta_Unitario]], 0)</f>
        <v>0</v>
      </c>
      <c r="L2057" s="3">
        <f>AVERAGEIF(TablaDatosEmpresa[Nombre_Producto],TablaDatosEmpresa[[#This Row],[Nombre_Producto]],TablaDatosEmpresa[Costo_Unitario])</f>
        <v>66.956770642201846</v>
      </c>
      <c r="M2057" s="3">
        <f>IF(TablaDatosEmpresa[[#This Row],[Tipo_Movimiento]] = "Venta", -TablaDatosEmpresa[[#This Row],[Cantidad]] * TablaDatosEmpresa[[#This Row],[CosteAdquisicionPromedio]], 0)</f>
        <v>0</v>
      </c>
      <c r="N2057" s="3">
        <f>TablaDatosEmpresa[[#This Row],[Ingresos]]-TablaDatosEmpresa[[#This Row],[Coste_Vemta]]</f>
        <v>0</v>
      </c>
    </row>
    <row r="2058" spans="1:14" x14ac:dyDescent="0.3">
      <c r="A2058">
        <v>2059</v>
      </c>
      <c r="B2058" s="1">
        <v>44864</v>
      </c>
      <c r="C2058" t="s">
        <v>10</v>
      </c>
      <c r="D2058" t="s">
        <v>21</v>
      </c>
      <c r="E2058" t="s">
        <v>22</v>
      </c>
      <c r="F2058">
        <v>-31</v>
      </c>
      <c r="G2058" s="3">
        <v>0</v>
      </c>
      <c r="H2058" s="3">
        <v>59.72</v>
      </c>
      <c r="I2058" t="s">
        <v>10</v>
      </c>
      <c r="J2058" t="s">
        <v>15</v>
      </c>
      <c r="K2058" s="3">
        <f>IF(TablaDatosEmpresa[[#This Row],[Tipo_Movimiento]] = "Venta", -TablaDatosEmpresa[[#This Row],[Cantidad]] * TablaDatosEmpresa[[#This Row],[Precio_Venta_Unitario]], 0)</f>
        <v>1851.32</v>
      </c>
      <c r="L2058" s="3">
        <f>AVERAGEIF(TablaDatosEmpresa[Nombre_Producto],TablaDatosEmpresa[[#This Row],[Nombre_Producto]],TablaDatosEmpresa[Costo_Unitario])</f>
        <v>10.520482758620702</v>
      </c>
      <c r="M2058" s="3">
        <f>IF(TablaDatosEmpresa[[#This Row],[Tipo_Movimiento]] = "Venta", -TablaDatosEmpresa[[#This Row],[Cantidad]] * TablaDatosEmpresa[[#This Row],[CosteAdquisicionPromedio]], 0)</f>
        <v>326.13496551724177</v>
      </c>
      <c r="N2058" s="3">
        <f>TablaDatosEmpresa[[#This Row],[Ingresos]]-TablaDatosEmpresa[[#This Row],[Coste_Vemta]]</f>
        <v>1525.1850344827581</v>
      </c>
    </row>
    <row r="2059" spans="1:14" x14ac:dyDescent="0.3">
      <c r="A2059">
        <v>2060</v>
      </c>
      <c r="B2059" s="1">
        <v>44864</v>
      </c>
      <c r="C2059" t="s">
        <v>24</v>
      </c>
      <c r="D2059" t="s">
        <v>25</v>
      </c>
      <c r="E2059" t="s">
        <v>43</v>
      </c>
      <c r="F2059">
        <v>59</v>
      </c>
      <c r="G2059" s="3">
        <v>44.66</v>
      </c>
      <c r="H2059" s="3">
        <v>0</v>
      </c>
      <c r="I2059" t="s">
        <v>24</v>
      </c>
      <c r="J2059" t="s">
        <v>37</v>
      </c>
      <c r="K2059" s="3">
        <f>IF(TablaDatosEmpresa[[#This Row],[Tipo_Movimiento]] = "Venta", -TablaDatosEmpresa[[#This Row],[Cantidad]] * TablaDatosEmpresa[[#This Row],[Precio_Venta_Unitario]], 0)</f>
        <v>0</v>
      </c>
      <c r="L2059" s="3">
        <f>AVERAGEIF(TablaDatosEmpresa[Nombre_Producto],TablaDatosEmpresa[[#This Row],[Nombre_Producto]],TablaDatosEmpresa[Costo_Unitario])</f>
        <v>18.458651685393257</v>
      </c>
      <c r="M2059" s="3">
        <f>IF(TablaDatosEmpresa[[#This Row],[Tipo_Movimiento]] = "Venta", -TablaDatosEmpresa[[#This Row],[Cantidad]] * TablaDatosEmpresa[[#This Row],[CosteAdquisicionPromedio]], 0)</f>
        <v>0</v>
      </c>
      <c r="N2059" s="3">
        <f>TablaDatosEmpresa[[#This Row],[Ingresos]]-TablaDatosEmpresa[[#This Row],[Coste_Vemta]]</f>
        <v>0</v>
      </c>
    </row>
    <row r="2060" spans="1:14" x14ac:dyDescent="0.3">
      <c r="A2060">
        <v>2061</v>
      </c>
      <c r="B2060" s="1">
        <v>44864</v>
      </c>
      <c r="C2060" t="s">
        <v>10</v>
      </c>
      <c r="D2060" t="s">
        <v>21</v>
      </c>
      <c r="E2060" t="s">
        <v>22</v>
      </c>
      <c r="F2060">
        <v>-10</v>
      </c>
      <c r="G2060" s="3">
        <v>0</v>
      </c>
      <c r="H2060" s="3">
        <v>59.73</v>
      </c>
      <c r="I2060" t="s">
        <v>10</v>
      </c>
      <c r="J2060" t="s">
        <v>23</v>
      </c>
      <c r="K2060" s="3">
        <f>IF(TablaDatosEmpresa[[#This Row],[Tipo_Movimiento]] = "Venta", -TablaDatosEmpresa[[#This Row],[Cantidad]] * TablaDatosEmpresa[[#This Row],[Precio_Venta_Unitario]], 0)</f>
        <v>597.29999999999995</v>
      </c>
      <c r="L2060" s="3">
        <f>AVERAGEIF(TablaDatosEmpresa[Nombre_Producto],TablaDatosEmpresa[[#This Row],[Nombre_Producto]],TablaDatosEmpresa[Costo_Unitario])</f>
        <v>10.520482758620702</v>
      </c>
      <c r="M2060" s="3">
        <f>IF(TablaDatosEmpresa[[#This Row],[Tipo_Movimiento]] = "Venta", -TablaDatosEmpresa[[#This Row],[Cantidad]] * TablaDatosEmpresa[[#This Row],[CosteAdquisicionPromedio]], 0)</f>
        <v>105.20482758620702</v>
      </c>
      <c r="N2060" s="3">
        <f>TablaDatosEmpresa[[#This Row],[Ingresos]]-TablaDatosEmpresa[[#This Row],[Coste_Vemta]]</f>
        <v>492.09517241379297</v>
      </c>
    </row>
    <row r="2061" spans="1:14" x14ac:dyDescent="0.3">
      <c r="A2061">
        <v>2062</v>
      </c>
      <c r="B2061" s="1">
        <v>44864</v>
      </c>
      <c r="C2061" t="s">
        <v>10</v>
      </c>
      <c r="D2061" t="s">
        <v>29</v>
      </c>
      <c r="E2061" t="s">
        <v>30</v>
      </c>
      <c r="F2061">
        <v>-8</v>
      </c>
      <c r="G2061" s="3">
        <v>0</v>
      </c>
      <c r="H2061" s="3">
        <v>80.58</v>
      </c>
      <c r="I2061" t="s">
        <v>10</v>
      </c>
      <c r="J2061" t="s">
        <v>13</v>
      </c>
      <c r="K2061" s="3">
        <f>IF(TablaDatosEmpresa[[#This Row],[Tipo_Movimiento]] = "Venta", -TablaDatosEmpresa[[#This Row],[Cantidad]] * TablaDatosEmpresa[[#This Row],[Precio_Venta_Unitario]], 0)</f>
        <v>644.64</v>
      </c>
      <c r="L2061" s="3">
        <f>AVERAGEIF(TablaDatosEmpresa[Nombre_Producto],TablaDatosEmpresa[[#This Row],[Nombre_Producto]],TablaDatosEmpresa[Costo_Unitario])</f>
        <v>15.49574137931034</v>
      </c>
      <c r="M2061" s="3">
        <f>IF(TablaDatosEmpresa[[#This Row],[Tipo_Movimiento]] = "Venta", -TablaDatosEmpresa[[#This Row],[Cantidad]] * TablaDatosEmpresa[[#This Row],[CosteAdquisicionPromedio]], 0)</f>
        <v>123.96593103448272</v>
      </c>
      <c r="N2061" s="3">
        <f>TablaDatosEmpresa[[#This Row],[Ingresos]]-TablaDatosEmpresa[[#This Row],[Coste_Vemta]]</f>
        <v>520.67406896551722</v>
      </c>
    </row>
    <row r="2062" spans="1:14" x14ac:dyDescent="0.3">
      <c r="A2062">
        <v>2063</v>
      </c>
      <c r="B2062" s="1">
        <v>44864</v>
      </c>
      <c r="C2062" t="s">
        <v>24</v>
      </c>
      <c r="D2062" t="s">
        <v>25</v>
      </c>
      <c r="E2062" t="s">
        <v>43</v>
      </c>
      <c r="F2062">
        <v>263</v>
      </c>
      <c r="G2062" s="3">
        <v>44.58</v>
      </c>
      <c r="H2062" s="3">
        <v>0</v>
      </c>
      <c r="I2062" t="s">
        <v>24</v>
      </c>
      <c r="J2062" t="s">
        <v>36</v>
      </c>
      <c r="K2062" s="3">
        <f>IF(TablaDatosEmpresa[[#This Row],[Tipo_Movimiento]] = "Venta", -TablaDatosEmpresa[[#This Row],[Cantidad]] * TablaDatosEmpresa[[#This Row],[Precio_Venta_Unitario]], 0)</f>
        <v>0</v>
      </c>
      <c r="L2062" s="3">
        <f>AVERAGEIF(TablaDatosEmpresa[Nombre_Producto],TablaDatosEmpresa[[#This Row],[Nombre_Producto]],TablaDatosEmpresa[Costo_Unitario])</f>
        <v>18.458651685393257</v>
      </c>
      <c r="M2062" s="3">
        <f>IF(TablaDatosEmpresa[[#This Row],[Tipo_Movimiento]] = "Venta", -TablaDatosEmpresa[[#This Row],[Cantidad]] * TablaDatosEmpresa[[#This Row],[CosteAdquisicionPromedio]], 0)</f>
        <v>0</v>
      </c>
      <c r="N2062" s="3">
        <f>TablaDatosEmpresa[[#This Row],[Ingresos]]-TablaDatosEmpresa[[#This Row],[Coste_Vemta]]</f>
        <v>0</v>
      </c>
    </row>
    <row r="2063" spans="1:14" x14ac:dyDescent="0.3">
      <c r="A2063">
        <v>2064</v>
      </c>
      <c r="B2063" s="1">
        <v>44864</v>
      </c>
      <c r="C2063" t="s">
        <v>10</v>
      </c>
      <c r="D2063" t="s">
        <v>25</v>
      </c>
      <c r="E2063" t="s">
        <v>43</v>
      </c>
      <c r="F2063">
        <v>-22</v>
      </c>
      <c r="G2063" s="3">
        <v>0</v>
      </c>
      <c r="H2063" s="3">
        <v>94.44</v>
      </c>
      <c r="I2063" t="s">
        <v>10</v>
      </c>
      <c r="J2063" t="s">
        <v>13</v>
      </c>
      <c r="K2063" s="3">
        <f>IF(TablaDatosEmpresa[[#This Row],[Tipo_Movimiento]] = "Venta", -TablaDatosEmpresa[[#This Row],[Cantidad]] * TablaDatosEmpresa[[#This Row],[Precio_Venta_Unitario]], 0)</f>
        <v>2077.6799999999998</v>
      </c>
      <c r="L2063" s="3">
        <f>AVERAGEIF(TablaDatosEmpresa[Nombre_Producto],TablaDatosEmpresa[[#This Row],[Nombre_Producto]],TablaDatosEmpresa[Costo_Unitario])</f>
        <v>18.458651685393257</v>
      </c>
      <c r="M2063" s="3">
        <f>IF(TablaDatosEmpresa[[#This Row],[Tipo_Movimiento]] = "Venta", -TablaDatosEmpresa[[#This Row],[Cantidad]] * TablaDatosEmpresa[[#This Row],[CosteAdquisicionPromedio]], 0)</f>
        <v>406.09033707865166</v>
      </c>
      <c r="N2063" s="3">
        <f>TablaDatosEmpresa[[#This Row],[Ingresos]]-TablaDatosEmpresa[[#This Row],[Coste_Vemta]]</f>
        <v>1671.5896629213482</v>
      </c>
    </row>
    <row r="2064" spans="1:14" x14ac:dyDescent="0.3">
      <c r="A2064">
        <v>2065</v>
      </c>
      <c r="B2064" s="1">
        <v>44865</v>
      </c>
      <c r="C2064" t="s">
        <v>10</v>
      </c>
      <c r="D2064" t="s">
        <v>34</v>
      </c>
      <c r="E2064" t="s">
        <v>45</v>
      </c>
      <c r="F2064">
        <v>-50</v>
      </c>
      <c r="G2064" s="3">
        <v>0</v>
      </c>
      <c r="H2064" s="3">
        <v>346.94</v>
      </c>
      <c r="I2064" t="s">
        <v>10</v>
      </c>
      <c r="J2064" t="s">
        <v>15</v>
      </c>
      <c r="K2064" s="3">
        <f>IF(TablaDatosEmpresa[[#This Row],[Tipo_Movimiento]] = "Venta", -TablaDatosEmpresa[[#This Row],[Cantidad]] * TablaDatosEmpresa[[#This Row],[Precio_Venta_Unitario]], 0)</f>
        <v>17347</v>
      </c>
      <c r="L2064" s="3">
        <f>AVERAGEIF(TablaDatosEmpresa[Nombre_Producto],TablaDatosEmpresa[[#This Row],[Nombre_Producto]],TablaDatosEmpresa[Costo_Unitario])</f>
        <v>81.910562499999997</v>
      </c>
      <c r="M2064" s="3">
        <f>IF(TablaDatosEmpresa[[#This Row],[Tipo_Movimiento]] = "Venta", -TablaDatosEmpresa[[#This Row],[Cantidad]] * TablaDatosEmpresa[[#This Row],[CosteAdquisicionPromedio]], 0)</f>
        <v>4095.5281249999998</v>
      </c>
      <c r="N2064" s="3">
        <f>TablaDatosEmpresa[[#This Row],[Ingresos]]-TablaDatosEmpresa[[#This Row],[Coste_Vemta]]</f>
        <v>13251.471874999999</v>
      </c>
    </row>
    <row r="2065" spans="1:14" x14ac:dyDescent="0.3">
      <c r="A2065">
        <v>2066</v>
      </c>
      <c r="B2065" s="1">
        <v>44865</v>
      </c>
      <c r="C2065" t="s">
        <v>24</v>
      </c>
      <c r="D2065" t="s">
        <v>21</v>
      </c>
      <c r="E2065" t="s">
        <v>22</v>
      </c>
      <c r="F2065">
        <v>91</v>
      </c>
      <c r="G2065" s="3">
        <v>24.59</v>
      </c>
      <c r="H2065" s="3">
        <v>0</v>
      </c>
      <c r="I2065" t="s">
        <v>24</v>
      </c>
      <c r="J2065" t="s">
        <v>28</v>
      </c>
      <c r="K2065" s="3">
        <f>IF(TablaDatosEmpresa[[#This Row],[Tipo_Movimiento]] = "Venta", -TablaDatosEmpresa[[#This Row],[Cantidad]] * TablaDatosEmpresa[[#This Row],[Precio_Venta_Unitario]], 0)</f>
        <v>0</v>
      </c>
      <c r="L2065" s="3">
        <f>AVERAGEIF(TablaDatosEmpresa[Nombre_Producto],TablaDatosEmpresa[[#This Row],[Nombre_Producto]],TablaDatosEmpresa[Costo_Unitario])</f>
        <v>10.520482758620702</v>
      </c>
      <c r="M2065" s="3">
        <f>IF(TablaDatosEmpresa[[#This Row],[Tipo_Movimiento]] = "Venta", -TablaDatosEmpresa[[#This Row],[Cantidad]] * TablaDatosEmpresa[[#This Row],[CosteAdquisicionPromedio]], 0)</f>
        <v>0</v>
      </c>
      <c r="N2065" s="3">
        <f>TablaDatosEmpresa[[#This Row],[Ingresos]]-TablaDatosEmpresa[[#This Row],[Coste_Vemta]]</f>
        <v>0</v>
      </c>
    </row>
    <row r="2066" spans="1:14" x14ac:dyDescent="0.3">
      <c r="A2066">
        <v>2067</v>
      </c>
      <c r="B2066" s="1">
        <v>44865</v>
      </c>
      <c r="C2066" t="s">
        <v>10</v>
      </c>
      <c r="D2066" t="s">
        <v>29</v>
      </c>
      <c r="E2066" t="s">
        <v>30</v>
      </c>
      <c r="F2066">
        <v>-37</v>
      </c>
      <c r="G2066" s="3">
        <v>0</v>
      </c>
      <c r="H2066" s="3">
        <v>80.05</v>
      </c>
      <c r="I2066" t="s">
        <v>10</v>
      </c>
      <c r="J2066" t="s">
        <v>15</v>
      </c>
      <c r="K2066" s="3">
        <f>IF(TablaDatosEmpresa[[#This Row],[Tipo_Movimiento]] = "Venta", -TablaDatosEmpresa[[#This Row],[Cantidad]] * TablaDatosEmpresa[[#This Row],[Precio_Venta_Unitario]], 0)</f>
        <v>2961.85</v>
      </c>
      <c r="L2066" s="3">
        <f>AVERAGEIF(TablaDatosEmpresa[Nombre_Producto],TablaDatosEmpresa[[#This Row],[Nombre_Producto]],TablaDatosEmpresa[Costo_Unitario])</f>
        <v>15.49574137931034</v>
      </c>
      <c r="M2066" s="3">
        <f>IF(TablaDatosEmpresa[[#This Row],[Tipo_Movimiento]] = "Venta", -TablaDatosEmpresa[[#This Row],[Cantidad]] * TablaDatosEmpresa[[#This Row],[CosteAdquisicionPromedio]], 0)</f>
        <v>573.34243103448262</v>
      </c>
      <c r="N2066" s="3">
        <f>TablaDatosEmpresa[[#This Row],[Ingresos]]-TablaDatosEmpresa[[#This Row],[Coste_Vemta]]</f>
        <v>2388.5075689655173</v>
      </c>
    </row>
    <row r="2067" spans="1:14" x14ac:dyDescent="0.3">
      <c r="A2067">
        <v>2068</v>
      </c>
      <c r="B2067" s="1">
        <v>44865</v>
      </c>
      <c r="C2067" t="s">
        <v>10</v>
      </c>
      <c r="D2067" t="s">
        <v>27</v>
      </c>
      <c r="E2067" t="s">
        <v>44</v>
      </c>
      <c r="F2067">
        <v>-15</v>
      </c>
      <c r="G2067" s="3">
        <v>0</v>
      </c>
      <c r="H2067" s="3">
        <v>499.6</v>
      </c>
      <c r="I2067" t="s">
        <v>10</v>
      </c>
      <c r="J2067" t="s">
        <v>31</v>
      </c>
      <c r="K2067" s="3">
        <f>IF(TablaDatosEmpresa[[#This Row],[Tipo_Movimiento]] = "Venta", -TablaDatosEmpresa[[#This Row],[Cantidad]] * TablaDatosEmpresa[[#This Row],[Precio_Venta_Unitario]], 0)</f>
        <v>7494</v>
      </c>
      <c r="L2067" s="3">
        <f>AVERAGEIF(TablaDatosEmpresa[Nombre_Producto],TablaDatosEmpresa[[#This Row],[Nombre_Producto]],TablaDatosEmpresa[Costo_Unitario])</f>
        <v>111.99406451612904</v>
      </c>
      <c r="M2067" s="3">
        <f>IF(TablaDatosEmpresa[[#This Row],[Tipo_Movimiento]] = "Venta", -TablaDatosEmpresa[[#This Row],[Cantidad]] * TablaDatosEmpresa[[#This Row],[CosteAdquisicionPromedio]], 0)</f>
        <v>1679.9109677419356</v>
      </c>
      <c r="N2067" s="3">
        <f>TablaDatosEmpresa[[#This Row],[Ingresos]]-TablaDatosEmpresa[[#This Row],[Coste_Vemta]]</f>
        <v>5814.0890322580644</v>
      </c>
    </row>
    <row r="2068" spans="1:14" x14ac:dyDescent="0.3">
      <c r="A2068">
        <v>2069</v>
      </c>
      <c r="B2068" s="1">
        <v>44865</v>
      </c>
      <c r="C2068" t="s">
        <v>24</v>
      </c>
      <c r="D2068" t="s">
        <v>34</v>
      </c>
      <c r="E2068" t="s">
        <v>45</v>
      </c>
      <c r="F2068">
        <v>135</v>
      </c>
      <c r="G2068" s="3">
        <v>181.04</v>
      </c>
      <c r="H2068" s="3">
        <v>0</v>
      </c>
      <c r="I2068" t="s">
        <v>24</v>
      </c>
      <c r="J2068" t="s">
        <v>26</v>
      </c>
      <c r="K2068" s="3">
        <f>IF(TablaDatosEmpresa[[#This Row],[Tipo_Movimiento]] = "Venta", -TablaDatosEmpresa[[#This Row],[Cantidad]] * TablaDatosEmpresa[[#This Row],[Precio_Venta_Unitario]], 0)</f>
        <v>0</v>
      </c>
      <c r="L2068" s="3">
        <f>AVERAGEIF(TablaDatosEmpresa[Nombre_Producto],TablaDatosEmpresa[[#This Row],[Nombre_Producto]],TablaDatosEmpresa[Costo_Unitario])</f>
        <v>81.910562499999997</v>
      </c>
      <c r="M2068" s="3">
        <f>IF(TablaDatosEmpresa[[#This Row],[Tipo_Movimiento]] = "Venta", -TablaDatosEmpresa[[#This Row],[Cantidad]] * TablaDatosEmpresa[[#This Row],[CosteAdquisicionPromedio]], 0)</f>
        <v>0</v>
      </c>
      <c r="N2068" s="3">
        <f>TablaDatosEmpresa[[#This Row],[Ingresos]]-TablaDatosEmpresa[[#This Row],[Coste_Vemta]]</f>
        <v>0</v>
      </c>
    </row>
    <row r="2069" spans="1:14" x14ac:dyDescent="0.3">
      <c r="A2069">
        <v>2070</v>
      </c>
      <c r="B2069" s="1">
        <v>44865</v>
      </c>
      <c r="C2069" t="s">
        <v>24</v>
      </c>
      <c r="D2069" t="s">
        <v>34</v>
      </c>
      <c r="E2069" t="s">
        <v>45</v>
      </c>
      <c r="F2069">
        <v>163</v>
      </c>
      <c r="G2069" s="3">
        <v>178</v>
      </c>
      <c r="H2069" s="3">
        <v>0</v>
      </c>
      <c r="I2069" t="s">
        <v>24</v>
      </c>
      <c r="J2069" t="s">
        <v>26</v>
      </c>
      <c r="K2069" s="3">
        <f>IF(TablaDatosEmpresa[[#This Row],[Tipo_Movimiento]] = "Venta", -TablaDatosEmpresa[[#This Row],[Cantidad]] * TablaDatosEmpresa[[#This Row],[Precio_Venta_Unitario]], 0)</f>
        <v>0</v>
      </c>
      <c r="L2069" s="3">
        <f>AVERAGEIF(TablaDatosEmpresa[Nombre_Producto],TablaDatosEmpresa[[#This Row],[Nombre_Producto]],TablaDatosEmpresa[Costo_Unitario])</f>
        <v>81.910562499999997</v>
      </c>
      <c r="M2069" s="3">
        <f>IF(TablaDatosEmpresa[[#This Row],[Tipo_Movimiento]] = "Venta", -TablaDatosEmpresa[[#This Row],[Cantidad]] * TablaDatosEmpresa[[#This Row],[CosteAdquisicionPromedio]], 0)</f>
        <v>0</v>
      </c>
      <c r="N2069" s="3">
        <f>TablaDatosEmpresa[[#This Row],[Ingresos]]-TablaDatosEmpresa[[#This Row],[Coste_Vemta]]</f>
        <v>0</v>
      </c>
    </row>
    <row r="2070" spans="1:14" x14ac:dyDescent="0.3">
      <c r="A2070">
        <v>2071</v>
      </c>
      <c r="B2070" s="1">
        <v>44865</v>
      </c>
      <c r="C2070" t="s">
        <v>24</v>
      </c>
      <c r="D2070" t="s">
        <v>14</v>
      </c>
      <c r="E2070" t="s">
        <v>41</v>
      </c>
      <c r="F2070">
        <v>101</v>
      </c>
      <c r="G2070" s="3">
        <v>86.65</v>
      </c>
      <c r="H2070" s="3">
        <v>0</v>
      </c>
      <c r="I2070" t="s">
        <v>24</v>
      </c>
      <c r="J2070" t="s">
        <v>26</v>
      </c>
      <c r="K2070" s="3">
        <f>IF(TablaDatosEmpresa[[#This Row],[Tipo_Movimiento]] = "Venta", -TablaDatosEmpresa[[#This Row],[Cantidad]] * TablaDatosEmpresa[[#This Row],[Precio_Venta_Unitario]], 0)</f>
        <v>0</v>
      </c>
      <c r="L2070" s="3">
        <f>AVERAGEIF(TablaDatosEmpresa[Nombre_Producto],TablaDatosEmpresa[[#This Row],[Nombre_Producto]],TablaDatosEmpresa[Costo_Unitario])</f>
        <v>38.917210440456756</v>
      </c>
      <c r="M2070" s="3">
        <f>IF(TablaDatosEmpresa[[#This Row],[Tipo_Movimiento]] = "Venta", -TablaDatosEmpresa[[#This Row],[Cantidad]] * TablaDatosEmpresa[[#This Row],[CosteAdquisicionPromedio]], 0)</f>
        <v>0</v>
      </c>
      <c r="N2070" s="3">
        <f>TablaDatosEmpresa[[#This Row],[Ingresos]]-TablaDatosEmpresa[[#This Row],[Coste_Vemta]]</f>
        <v>0</v>
      </c>
    </row>
    <row r="2071" spans="1:14" x14ac:dyDescent="0.3">
      <c r="A2071">
        <v>2072</v>
      </c>
      <c r="B2071" s="1">
        <v>44866</v>
      </c>
      <c r="C2071" t="s">
        <v>10</v>
      </c>
      <c r="D2071" t="s">
        <v>19</v>
      </c>
      <c r="E2071" t="s">
        <v>20</v>
      </c>
      <c r="F2071">
        <v>-20</v>
      </c>
      <c r="G2071" s="3">
        <v>0</v>
      </c>
      <c r="H2071" s="3">
        <v>298.32</v>
      </c>
      <c r="I2071" t="s">
        <v>10</v>
      </c>
      <c r="J2071" t="s">
        <v>13</v>
      </c>
      <c r="K2071" s="3">
        <f>IF(TablaDatosEmpresa[[#This Row],[Tipo_Movimiento]] = "Venta", -TablaDatosEmpresa[[#This Row],[Cantidad]] * TablaDatosEmpresa[[#This Row],[Precio_Venta_Unitario]], 0)</f>
        <v>5966.4</v>
      </c>
      <c r="L2071" s="3">
        <f>AVERAGEIF(TablaDatosEmpresa[Nombre_Producto],TablaDatosEmpresa[[#This Row],[Nombre_Producto]],TablaDatosEmpresa[Costo_Unitario])</f>
        <v>66.956770642201846</v>
      </c>
      <c r="M2071" s="3">
        <f>IF(TablaDatosEmpresa[[#This Row],[Tipo_Movimiento]] = "Venta", -TablaDatosEmpresa[[#This Row],[Cantidad]] * TablaDatosEmpresa[[#This Row],[CosteAdquisicionPromedio]], 0)</f>
        <v>1339.1354128440369</v>
      </c>
      <c r="N2071" s="3">
        <f>TablaDatosEmpresa[[#This Row],[Ingresos]]-TablaDatosEmpresa[[#This Row],[Coste_Vemta]]</f>
        <v>4627.2645871559625</v>
      </c>
    </row>
    <row r="2072" spans="1:14" x14ac:dyDescent="0.3">
      <c r="A2072">
        <v>2073</v>
      </c>
      <c r="B2072" s="1">
        <v>44866</v>
      </c>
      <c r="C2072" t="s">
        <v>16</v>
      </c>
      <c r="D2072" t="s">
        <v>17</v>
      </c>
      <c r="E2072" t="s">
        <v>42</v>
      </c>
      <c r="F2072">
        <v>84</v>
      </c>
      <c r="G2072" s="3">
        <v>449.76</v>
      </c>
      <c r="H2072" s="3">
        <v>0</v>
      </c>
      <c r="I2072" t="s">
        <v>46</v>
      </c>
      <c r="J2072" t="s">
        <v>18</v>
      </c>
      <c r="K2072" s="3">
        <f>IF(TablaDatosEmpresa[[#This Row],[Tipo_Movimiento]] = "Venta", -TablaDatosEmpresa[[#This Row],[Cantidad]] * TablaDatosEmpresa[[#This Row],[Precio_Venta_Unitario]], 0)</f>
        <v>0</v>
      </c>
      <c r="L2072" s="3">
        <f>AVERAGEIF(TablaDatosEmpresa[Nombre_Producto],TablaDatosEmpresa[[#This Row],[Nombre_Producto]],TablaDatosEmpresa[Costo_Unitario])</f>
        <v>206.67616747181975</v>
      </c>
      <c r="M2072" s="3">
        <f>IF(TablaDatosEmpresa[[#This Row],[Tipo_Movimiento]] = "Venta", -TablaDatosEmpresa[[#This Row],[Cantidad]] * TablaDatosEmpresa[[#This Row],[CosteAdquisicionPromedio]], 0)</f>
        <v>0</v>
      </c>
      <c r="N2072" s="3">
        <f>TablaDatosEmpresa[[#This Row],[Ingresos]]-TablaDatosEmpresa[[#This Row],[Coste_Vemta]]</f>
        <v>0</v>
      </c>
    </row>
    <row r="2073" spans="1:14" x14ac:dyDescent="0.3">
      <c r="A2073">
        <v>2074</v>
      </c>
      <c r="B2073" s="1">
        <v>44866</v>
      </c>
      <c r="C2073" t="s">
        <v>24</v>
      </c>
      <c r="D2073" t="s">
        <v>32</v>
      </c>
      <c r="E2073" t="s">
        <v>33</v>
      </c>
      <c r="F2073">
        <v>177</v>
      </c>
      <c r="G2073" s="3">
        <v>122.03</v>
      </c>
      <c r="H2073" s="3">
        <v>0</v>
      </c>
      <c r="I2073" t="s">
        <v>24</v>
      </c>
      <c r="J2073" t="s">
        <v>28</v>
      </c>
      <c r="K2073" s="3">
        <f>IF(TablaDatosEmpresa[[#This Row],[Tipo_Movimiento]] = "Venta", -TablaDatosEmpresa[[#This Row],[Cantidad]] * TablaDatosEmpresa[[#This Row],[Precio_Venta_Unitario]], 0)</f>
        <v>0</v>
      </c>
      <c r="L2073" s="3">
        <f>AVERAGEIF(TablaDatosEmpresa[Nombre_Producto],TablaDatosEmpresa[[#This Row],[Nombre_Producto]],TablaDatosEmpresa[Costo_Unitario])</f>
        <v>54.214840425531932</v>
      </c>
      <c r="M2073" s="3">
        <f>IF(TablaDatosEmpresa[[#This Row],[Tipo_Movimiento]] = "Venta", -TablaDatosEmpresa[[#This Row],[Cantidad]] * TablaDatosEmpresa[[#This Row],[CosteAdquisicionPromedio]], 0)</f>
        <v>0</v>
      </c>
      <c r="N2073" s="3">
        <f>TablaDatosEmpresa[[#This Row],[Ingresos]]-TablaDatosEmpresa[[#This Row],[Coste_Vemta]]</f>
        <v>0</v>
      </c>
    </row>
    <row r="2074" spans="1:14" x14ac:dyDescent="0.3">
      <c r="A2074">
        <v>2075</v>
      </c>
      <c r="B2074" s="1">
        <v>44866</v>
      </c>
      <c r="C2074" t="s">
        <v>24</v>
      </c>
      <c r="D2074" t="s">
        <v>25</v>
      </c>
      <c r="E2074" t="s">
        <v>43</v>
      </c>
      <c r="F2074">
        <v>105</v>
      </c>
      <c r="G2074" s="3">
        <v>44.78</v>
      </c>
      <c r="H2074" s="3">
        <v>0</v>
      </c>
      <c r="I2074" t="s">
        <v>24</v>
      </c>
      <c r="J2074" t="s">
        <v>28</v>
      </c>
      <c r="K2074" s="3">
        <f>IF(TablaDatosEmpresa[[#This Row],[Tipo_Movimiento]] = "Venta", -TablaDatosEmpresa[[#This Row],[Cantidad]] * TablaDatosEmpresa[[#This Row],[Precio_Venta_Unitario]], 0)</f>
        <v>0</v>
      </c>
      <c r="L2074" s="3">
        <f>AVERAGEIF(TablaDatosEmpresa[Nombre_Producto],TablaDatosEmpresa[[#This Row],[Nombre_Producto]],TablaDatosEmpresa[Costo_Unitario])</f>
        <v>18.458651685393257</v>
      </c>
      <c r="M2074" s="3">
        <f>IF(TablaDatosEmpresa[[#This Row],[Tipo_Movimiento]] = "Venta", -TablaDatosEmpresa[[#This Row],[Cantidad]] * TablaDatosEmpresa[[#This Row],[CosteAdquisicionPromedio]], 0)</f>
        <v>0</v>
      </c>
      <c r="N2074" s="3">
        <f>TablaDatosEmpresa[[#This Row],[Ingresos]]-TablaDatosEmpresa[[#This Row],[Coste_Vemta]]</f>
        <v>0</v>
      </c>
    </row>
    <row r="2075" spans="1:14" x14ac:dyDescent="0.3">
      <c r="A2075">
        <v>2076</v>
      </c>
      <c r="B2075" s="1">
        <v>44866</v>
      </c>
      <c r="C2075" t="s">
        <v>24</v>
      </c>
      <c r="D2075" t="s">
        <v>34</v>
      </c>
      <c r="E2075" t="s">
        <v>45</v>
      </c>
      <c r="F2075">
        <v>64</v>
      </c>
      <c r="G2075" s="3">
        <v>179.43</v>
      </c>
      <c r="H2075" s="3">
        <v>0</v>
      </c>
      <c r="I2075" t="s">
        <v>24</v>
      </c>
      <c r="J2075" t="s">
        <v>37</v>
      </c>
      <c r="K2075" s="3">
        <f>IF(TablaDatosEmpresa[[#This Row],[Tipo_Movimiento]] = "Venta", -TablaDatosEmpresa[[#This Row],[Cantidad]] * TablaDatosEmpresa[[#This Row],[Precio_Venta_Unitario]], 0)</f>
        <v>0</v>
      </c>
      <c r="L2075" s="3">
        <f>AVERAGEIF(TablaDatosEmpresa[Nombre_Producto],TablaDatosEmpresa[[#This Row],[Nombre_Producto]],TablaDatosEmpresa[Costo_Unitario])</f>
        <v>81.910562499999997</v>
      </c>
      <c r="M2075" s="3">
        <f>IF(TablaDatosEmpresa[[#This Row],[Tipo_Movimiento]] = "Venta", -TablaDatosEmpresa[[#This Row],[Cantidad]] * TablaDatosEmpresa[[#This Row],[CosteAdquisicionPromedio]], 0)</f>
        <v>0</v>
      </c>
      <c r="N2075" s="3">
        <f>TablaDatosEmpresa[[#This Row],[Ingresos]]-TablaDatosEmpresa[[#This Row],[Coste_Vemta]]</f>
        <v>0</v>
      </c>
    </row>
    <row r="2076" spans="1:14" x14ac:dyDescent="0.3">
      <c r="A2076">
        <v>2077</v>
      </c>
      <c r="B2076" s="1">
        <v>44866</v>
      </c>
      <c r="C2076" t="s">
        <v>10</v>
      </c>
      <c r="D2076" t="s">
        <v>34</v>
      </c>
      <c r="E2076" t="s">
        <v>45</v>
      </c>
      <c r="F2076">
        <v>-10</v>
      </c>
      <c r="G2076" s="3">
        <v>0</v>
      </c>
      <c r="H2076" s="3">
        <v>350.75</v>
      </c>
      <c r="I2076" t="s">
        <v>10</v>
      </c>
      <c r="J2076" t="s">
        <v>23</v>
      </c>
      <c r="K2076" s="3">
        <f>IF(TablaDatosEmpresa[[#This Row],[Tipo_Movimiento]] = "Venta", -TablaDatosEmpresa[[#This Row],[Cantidad]] * TablaDatosEmpresa[[#This Row],[Precio_Venta_Unitario]], 0)</f>
        <v>3507.5</v>
      </c>
      <c r="L2076" s="3">
        <f>AVERAGEIF(TablaDatosEmpresa[Nombre_Producto],TablaDatosEmpresa[[#This Row],[Nombre_Producto]],TablaDatosEmpresa[Costo_Unitario])</f>
        <v>81.910562499999997</v>
      </c>
      <c r="M2076" s="3">
        <f>IF(TablaDatosEmpresa[[#This Row],[Tipo_Movimiento]] = "Venta", -TablaDatosEmpresa[[#This Row],[Cantidad]] * TablaDatosEmpresa[[#This Row],[CosteAdquisicionPromedio]], 0)</f>
        <v>819.10562499999992</v>
      </c>
      <c r="N2076" s="3">
        <f>TablaDatosEmpresa[[#This Row],[Ingresos]]-TablaDatosEmpresa[[#This Row],[Coste_Vemta]]</f>
        <v>2688.3943749999999</v>
      </c>
    </row>
    <row r="2077" spans="1:14" x14ac:dyDescent="0.3">
      <c r="A2077">
        <v>2078</v>
      </c>
      <c r="B2077" s="1">
        <v>44867</v>
      </c>
      <c r="C2077" t="s">
        <v>10</v>
      </c>
      <c r="D2077" t="s">
        <v>21</v>
      </c>
      <c r="E2077" t="s">
        <v>22</v>
      </c>
      <c r="F2077">
        <v>-23</v>
      </c>
      <c r="G2077" s="3">
        <v>0</v>
      </c>
      <c r="H2077" s="3">
        <v>60.08</v>
      </c>
      <c r="I2077" t="s">
        <v>10</v>
      </c>
      <c r="J2077" t="s">
        <v>31</v>
      </c>
      <c r="K2077" s="3">
        <f>IF(TablaDatosEmpresa[[#This Row],[Tipo_Movimiento]] = "Venta", -TablaDatosEmpresa[[#This Row],[Cantidad]] * TablaDatosEmpresa[[#This Row],[Precio_Venta_Unitario]], 0)</f>
        <v>1381.84</v>
      </c>
      <c r="L2077" s="3">
        <f>AVERAGEIF(TablaDatosEmpresa[Nombre_Producto],TablaDatosEmpresa[[#This Row],[Nombre_Producto]],TablaDatosEmpresa[Costo_Unitario])</f>
        <v>10.520482758620702</v>
      </c>
      <c r="M2077" s="3">
        <f>IF(TablaDatosEmpresa[[#This Row],[Tipo_Movimiento]] = "Venta", -TablaDatosEmpresa[[#This Row],[Cantidad]] * TablaDatosEmpresa[[#This Row],[CosteAdquisicionPromedio]], 0)</f>
        <v>241.97110344827615</v>
      </c>
      <c r="N2077" s="3">
        <f>TablaDatosEmpresa[[#This Row],[Ingresos]]-TablaDatosEmpresa[[#This Row],[Coste_Vemta]]</f>
        <v>1139.8688965517238</v>
      </c>
    </row>
    <row r="2078" spans="1:14" x14ac:dyDescent="0.3">
      <c r="A2078">
        <v>2079</v>
      </c>
      <c r="B2078" s="1">
        <v>44867</v>
      </c>
      <c r="C2078" t="s">
        <v>10</v>
      </c>
      <c r="D2078" t="s">
        <v>17</v>
      </c>
      <c r="E2078" t="s">
        <v>42</v>
      </c>
      <c r="F2078">
        <v>-5</v>
      </c>
      <c r="G2078" s="3">
        <v>0</v>
      </c>
      <c r="H2078" s="3">
        <v>891.87</v>
      </c>
      <c r="I2078" t="s">
        <v>10</v>
      </c>
      <c r="J2078" t="s">
        <v>13</v>
      </c>
      <c r="K2078" s="3">
        <f>IF(TablaDatosEmpresa[[#This Row],[Tipo_Movimiento]] = "Venta", -TablaDatosEmpresa[[#This Row],[Cantidad]] * TablaDatosEmpresa[[#This Row],[Precio_Venta_Unitario]], 0)</f>
        <v>4459.3500000000004</v>
      </c>
      <c r="L2078" s="3">
        <f>AVERAGEIF(TablaDatosEmpresa[Nombre_Producto],TablaDatosEmpresa[[#This Row],[Nombre_Producto]],TablaDatosEmpresa[Costo_Unitario])</f>
        <v>206.67616747181975</v>
      </c>
      <c r="M2078" s="3">
        <f>IF(TablaDatosEmpresa[[#This Row],[Tipo_Movimiento]] = "Venta", -TablaDatosEmpresa[[#This Row],[Cantidad]] * TablaDatosEmpresa[[#This Row],[CosteAdquisicionPromedio]], 0)</f>
        <v>1033.3808373590987</v>
      </c>
      <c r="N2078" s="3">
        <f>TablaDatosEmpresa[[#This Row],[Ingresos]]-TablaDatosEmpresa[[#This Row],[Coste_Vemta]]</f>
        <v>3425.9691626409017</v>
      </c>
    </row>
    <row r="2079" spans="1:14" x14ac:dyDescent="0.3">
      <c r="A2079">
        <v>2080</v>
      </c>
      <c r="B2079" s="1">
        <v>44867</v>
      </c>
      <c r="C2079" t="s">
        <v>10</v>
      </c>
      <c r="D2079" t="s">
        <v>17</v>
      </c>
      <c r="E2079" t="s">
        <v>42</v>
      </c>
      <c r="F2079">
        <v>-13</v>
      </c>
      <c r="G2079" s="3">
        <v>0</v>
      </c>
      <c r="H2079" s="3">
        <v>902.44</v>
      </c>
      <c r="I2079" t="s">
        <v>10</v>
      </c>
      <c r="J2079" t="s">
        <v>35</v>
      </c>
      <c r="K2079" s="3">
        <f>IF(TablaDatosEmpresa[[#This Row],[Tipo_Movimiento]] = "Venta", -TablaDatosEmpresa[[#This Row],[Cantidad]] * TablaDatosEmpresa[[#This Row],[Precio_Venta_Unitario]], 0)</f>
        <v>11731.720000000001</v>
      </c>
      <c r="L2079" s="3">
        <f>AVERAGEIF(TablaDatosEmpresa[Nombre_Producto],TablaDatosEmpresa[[#This Row],[Nombre_Producto]],TablaDatosEmpresa[Costo_Unitario])</f>
        <v>206.67616747181975</v>
      </c>
      <c r="M2079" s="3">
        <f>IF(TablaDatosEmpresa[[#This Row],[Tipo_Movimiento]] = "Venta", -TablaDatosEmpresa[[#This Row],[Cantidad]] * TablaDatosEmpresa[[#This Row],[CosteAdquisicionPromedio]], 0)</f>
        <v>2686.7901771336569</v>
      </c>
      <c r="N2079" s="3">
        <f>TablaDatosEmpresa[[#This Row],[Ingresos]]-TablaDatosEmpresa[[#This Row],[Coste_Vemta]]</f>
        <v>9044.9298228663447</v>
      </c>
    </row>
    <row r="2080" spans="1:14" x14ac:dyDescent="0.3">
      <c r="A2080">
        <v>2081</v>
      </c>
      <c r="B2080" s="1">
        <v>44867</v>
      </c>
      <c r="C2080" t="s">
        <v>24</v>
      </c>
      <c r="D2080" t="s">
        <v>32</v>
      </c>
      <c r="E2080" t="s">
        <v>33</v>
      </c>
      <c r="F2080">
        <v>122</v>
      </c>
      <c r="G2080" s="3">
        <v>118</v>
      </c>
      <c r="H2080" s="3">
        <v>0</v>
      </c>
      <c r="I2080" t="s">
        <v>24</v>
      </c>
      <c r="J2080" t="s">
        <v>26</v>
      </c>
      <c r="K2080" s="3">
        <f>IF(TablaDatosEmpresa[[#This Row],[Tipo_Movimiento]] = "Venta", -TablaDatosEmpresa[[#This Row],[Cantidad]] * TablaDatosEmpresa[[#This Row],[Precio_Venta_Unitario]], 0)</f>
        <v>0</v>
      </c>
      <c r="L2080" s="3">
        <f>AVERAGEIF(TablaDatosEmpresa[Nombre_Producto],TablaDatosEmpresa[[#This Row],[Nombre_Producto]],TablaDatosEmpresa[Costo_Unitario])</f>
        <v>54.214840425531932</v>
      </c>
      <c r="M2080" s="3">
        <f>IF(TablaDatosEmpresa[[#This Row],[Tipo_Movimiento]] = "Venta", -TablaDatosEmpresa[[#This Row],[Cantidad]] * TablaDatosEmpresa[[#This Row],[CosteAdquisicionPromedio]], 0)</f>
        <v>0</v>
      </c>
      <c r="N2080" s="3">
        <f>TablaDatosEmpresa[[#This Row],[Ingresos]]-TablaDatosEmpresa[[#This Row],[Coste_Vemta]]</f>
        <v>0</v>
      </c>
    </row>
    <row r="2081" spans="1:14" x14ac:dyDescent="0.3">
      <c r="A2081">
        <v>2082</v>
      </c>
      <c r="B2081" s="1">
        <v>44867</v>
      </c>
      <c r="C2081" t="s">
        <v>24</v>
      </c>
      <c r="D2081" t="s">
        <v>11</v>
      </c>
      <c r="E2081" t="s">
        <v>12</v>
      </c>
      <c r="F2081">
        <v>298</v>
      </c>
      <c r="G2081" s="3">
        <v>66.06</v>
      </c>
      <c r="H2081" s="3">
        <v>0</v>
      </c>
      <c r="I2081" t="s">
        <v>24</v>
      </c>
      <c r="J2081" t="s">
        <v>36</v>
      </c>
      <c r="K2081" s="3">
        <f>IF(TablaDatosEmpresa[[#This Row],[Tipo_Movimiento]] = "Venta", -TablaDatosEmpresa[[#This Row],[Cantidad]] * TablaDatosEmpresa[[#This Row],[Precio_Venta_Unitario]], 0)</f>
        <v>0</v>
      </c>
      <c r="L2081" s="3">
        <f>AVERAGEIF(TablaDatosEmpresa[Nombre_Producto],TablaDatosEmpresa[[#This Row],[Nombre_Producto]],TablaDatosEmpresa[Costo_Unitario])</f>
        <v>28.701865793780652</v>
      </c>
      <c r="M2081" s="3">
        <f>IF(TablaDatosEmpresa[[#This Row],[Tipo_Movimiento]] = "Venta", -TablaDatosEmpresa[[#This Row],[Cantidad]] * TablaDatosEmpresa[[#This Row],[CosteAdquisicionPromedio]], 0)</f>
        <v>0</v>
      </c>
      <c r="N2081" s="3">
        <f>TablaDatosEmpresa[[#This Row],[Ingresos]]-TablaDatosEmpresa[[#This Row],[Coste_Vemta]]</f>
        <v>0</v>
      </c>
    </row>
    <row r="2082" spans="1:14" x14ac:dyDescent="0.3">
      <c r="A2082">
        <v>2083</v>
      </c>
      <c r="B2082" s="1">
        <v>44867</v>
      </c>
      <c r="C2082" t="s">
        <v>10</v>
      </c>
      <c r="D2082" t="s">
        <v>11</v>
      </c>
      <c r="E2082" t="s">
        <v>12</v>
      </c>
      <c r="F2082">
        <v>-8</v>
      </c>
      <c r="G2082" s="3">
        <v>0</v>
      </c>
      <c r="H2082" s="3">
        <v>129.49</v>
      </c>
      <c r="I2082" t="s">
        <v>10</v>
      </c>
      <c r="J2082" t="s">
        <v>23</v>
      </c>
      <c r="K2082" s="3">
        <f>IF(TablaDatosEmpresa[[#This Row],[Tipo_Movimiento]] = "Venta", -TablaDatosEmpresa[[#This Row],[Cantidad]] * TablaDatosEmpresa[[#This Row],[Precio_Venta_Unitario]], 0)</f>
        <v>1035.92</v>
      </c>
      <c r="L2082" s="3">
        <f>AVERAGEIF(TablaDatosEmpresa[Nombre_Producto],TablaDatosEmpresa[[#This Row],[Nombre_Producto]],TablaDatosEmpresa[Costo_Unitario])</f>
        <v>28.701865793780652</v>
      </c>
      <c r="M2082" s="3">
        <f>IF(TablaDatosEmpresa[[#This Row],[Tipo_Movimiento]] = "Venta", -TablaDatosEmpresa[[#This Row],[Cantidad]] * TablaDatosEmpresa[[#This Row],[CosteAdquisicionPromedio]], 0)</f>
        <v>229.61492635024521</v>
      </c>
      <c r="N2082" s="3">
        <f>TablaDatosEmpresa[[#This Row],[Ingresos]]-TablaDatosEmpresa[[#This Row],[Coste_Vemta]]</f>
        <v>806.30507364975483</v>
      </c>
    </row>
    <row r="2083" spans="1:14" x14ac:dyDescent="0.3">
      <c r="A2083">
        <v>2084</v>
      </c>
      <c r="B2083" s="1">
        <v>44867</v>
      </c>
      <c r="C2083" t="s">
        <v>16</v>
      </c>
      <c r="D2083" t="s">
        <v>17</v>
      </c>
      <c r="E2083" t="s">
        <v>42</v>
      </c>
      <c r="F2083">
        <v>71</v>
      </c>
      <c r="G2083" s="3">
        <v>457.77</v>
      </c>
      <c r="H2083" s="3">
        <v>0</v>
      </c>
      <c r="I2083" t="s">
        <v>46</v>
      </c>
      <c r="J2083" t="s">
        <v>18</v>
      </c>
      <c r="K2083" s="3">
        <f>IF(TablaDatosEmpresa[[#This Row],[Tipo_Movimiento]] = "Venta", -TablaDatosEmpresa[[#This Row],[Cantidad]] * TablaDatosEmpresa[[#This Row],[Precio_Venta_Unitario]], 0)</f>
        <v>0</v>
      </c>
      <c r="L2083" s="3">
        <f>AVERAGEIF(TablaDatosEmpresa[Nombre_Producto],TablaDatosEmpresa[[#This Row],[Nombre_Producto]],TablaDatosEmpresa[Costo_Unitario])</f>
        <v>206.67616747181975</v>
      </c>
      <c r="M2083" s="3">
        <f>IF(TablaDatosEmpresa[[#This Row],[Tipo_Movimiento]] = "Venta", -TablaDatosEmpresa[[#This Row],[Cantidad]] * TablaDatosEmpresa[[#This Row],[CosteAdquisicionPromedio]], 0)</f>
        <v>0</v>
      </c>
      <c r="N2083" s="3">
        <f>TablaDatosEmpresa[[#This Row],[Ingresos]]-TablaDatosEmpresa[[#This Row],[Coste_Vemta]]</f>
        <v>0</v>
      </c>
    </row>
    <row r="2084" spans="1:14" x14ac:dyDescent="0.3">
      <c r="A2084">
        <v>2085</v>
      </c>
      <c r="B2084" s="1">
        <v>44868</v>
      </c>
      <c r="C2084" t="s">
        <v>10</v>
      </c>
      <c r="D2084" t="s">
        <v>19</v>
      </c>
      <c r="E2084" t="s">
        <v>20</v>
      </c>
      <c r="F2084">
        <v>-43</v>
      </c>
      <c r="G2084" s="3">
        <v>0</v>
      </c>
      <c r="H2084" s="3">
        <v>299.52</v>
      </c>
      <c r="I2084" t="s">
        <v>10</v>
      </c>
      <c r="J2084" t="s">
        <v>35</v>
      </c>
      <c r="K2084" s="3">
        <f>IF(TablaDatosEmpresa[[#This Row],[Tipo_Movimiento]] = "Venta", -TablaDatosEmpresa[[#This Row],[Cantidad]] * TablaDatosEmpresa[[#This Row],[Precio_Venta_Unitario]], 0)</f>
        <v>12879.359999999999</v>
      </c>
      <c r="L2084" s="3">
        <f>AVERAGEIF(TablaDatosEmpresa[Nombre_Producto],TablaDatosEmpresa[[#This Row],[Nombre_Producto]],TablaDatosEmpresa[Costo_Unitario])</f>
        <v>66.956770642201846</v>
      </c>
      <c r="M2084" s="3">
        <f>IF(TablaDatosEmpresa[[#This Row],[Tipo_Movimiento]] = "Venta", -TablaDatosEmpresa[[#This Row],[Cantidad]] * TablaDatosEmpresa[[#This Row],[CosteAdquisicionPromedio]], 0)</f>
        <v>2879.1411376146793</v>
      </c>
      <c r="N2084" s="3">
        <f>TablaDatosEmpresa[[#This Row],[Ingresos]]-TablaDatosEmpresa[[#This Row],[Coste_Vemta]]</f>
        <v>10000.21886238532</v>
      </c>
    </row>
    <row r="2085" spans="1:14" x14ac:dyDescent="0.3">
      <c r="A2085">
        <v>2086</v>
      </c>
      <c r="B2085" s="1">
        <v>44868</v>
      </c>
      <c r="C2085" t="s">
        <v>10</v>
      </c>
      <c r="D2085" t="s">
        <v>27</v>
      </c>
      <c r="E2085" t="s">
        <v>44</v>
      </c>
      <c r="F2085">
        <v>-41</v>
      </c>
      <c r="G2085" s="3">
        <v>0</v>
      </c>
      <c r="H2085" s="3">
        <v>498.3</v>
      </c>
      <c r="I2085" t="s">
        <v>10</v>
      </c>
      <c r="J2085" t="s">
        <v>13</v>
      </c>
      <c r="K2085" s="3">
        <f>IF(TablaDatosEmpresa[[#This Row],[Tipo_Movimiento]] = "Venta", -TablaDatosEmpresa[[#This Row],[Cantidad]] * TablaDatosEmpresa[[#This Row],[Precio_Venta_Unitario]], 0)</f>
        <v>20430.3</v>
      </c>
      <c r="L2085" s="3">
        <f>AVERAGEIF(TablaDatosEmpresa[Nombre_Producto],TablaDatosEmpresa[[#This Row],[Nombre_Producto]],TablaDatosEmpresa[Costo_Unitario])</f>
        <v>111.99406451612904</v>
      </c>
      <c r="M2085" s="3">
        <f>IF(TablaDatosEmpresa[[#This Row],[Tipo_Movimiento]] = "Venta", -TablaDatosEmpresa[[#This Row],[Cantidad]] * TablaDatosEmpresa[[#This Row],[CosteAdquisicionPromedio]], 0)</f>
        <v>4591.7566451612911</v>
      </c>
      <c r="N2085" s="3">
        <f>TablaDatosEmpresa[[#This Row],[Ingresos]]-TablaDatosEmpresa[[#This Row],[Coste_Vemta]]</f>
        <v>15838.543354838708</v>
      </c>
    </row>
    <row r="2086" spans="1:14" x14ac:dyDescent="0.3">
      <c r="A2086">
        <v>2087</v>
      </c>
      <c r="B2086" s="1">
        <v>44868</v>
      </c>
      <c r="C2086" t="s">
        <v>10</v>
      </c>
      <c r="D2086" t="s">
        <v>21</v>
      </c>
      <c r="E2086" t="s">
        <v>22</v>
      </c>
      <c r="F2086">
        <v>-27</v>
      </c>
      <c r="G2086" s="3">
        <v>0</v>
      </c>
      <c r="H2086" s="3">
        <v>60.29</v>
      </c>
      <c r="I2086" t="s">
        <v>10</v>
      </c>
      <c r="J2086" t="s">
        <v>35</v>
      </c>
      <c r="K2086" s="3">
        <f>IF(TablaDatosEmpresa[[#This Row],[Tipo_Movimiento]] = "Venta", -TablaDatosEmpresa[[#This Row],[Cantidad]] * TablaDatosEmpresa[[#This Row],[Precio_Venta_Unitario]], 0)</f>
        <v>1627.83</v>
      </c>
      <c r="L2086" s="3">
        <f>AVERAGEIF(TablaDatosEmpresa[Nombre_Producto],TablaDatosEmpresa[[#This Row],[Nombre_Producto]],TablaDatosEmpresa[Costo_Unitario])</f>
        <v>10.520482758620702</v>
      </c>
      <c r="M2086" s="3">
        <f>IF(TablaDatosEmpresa[[#This Row],[Tipo_Movimiento]] = "Venta", -TablaDatosEmpresa[[#This Row],[Cantidad]] * TablaDatosEmpresa[[#This Row],[CosteAdquisicionPromedio]], 0)</f>
        <v>284.05303448275896</v>
      </c>
      <c r="N2086" s="3">
        <f>TablaDatosEmpresa[[#This Row],[Ingresos]]-TablaDatosEmpresa[[#This Row],[Coste_Vemta]]</f>
        <v>1343.776965517241</v>
      </c>
    </row>
    <row r="2087" spans="1:14" x14ac:dyDescent="0.3">
      <c r="A2087">
        <v>2088</v>
      </c>
      <c r="B2087" s="1">
        <v>44868</v>
      </c>
      <c r="C2087" t="s">
        <v>10</v>
      </c>
      <c r="D2087" t="s">
        <v>27</v>
      </c>
      <c r="E2087" t="s">
        <v>44</v>
      </c>
      <c r="F2087">
        <v>-46</v>
      </c>
      <c r="G2087" s="3">
        <v>0</v>
      </c>
      <c r="H2087" s="3">
        <v>498.79</v>
      </c>
      <c r="I2087" t="s">
        <v>10</v>
      </c>
      <c r="J2087" t="s">
        <v>23</v>
      </c>
      <c r="K2087" s="3">
        <f>IF(TablaDatosEmpresa[[#This Row],[Tipo_Movimiento]] = "Venta", -TablaDatosEmpresa[[#This Row],[Cantidad]] * TablaDatosEmpresa[[#This Row],[Precio_Venta_Unitario]], 0)</f>
        <v>22944.34</v>
      </c>
      <c r="L2087" s="3">
        <f>AVERAGEIF(TablaDatosEmpresa[Nombre_Producto],TablaDatosEmpresa[[#This Row],[Nombre_Producto]],TablaDatosEmpresa[Costo_Unitario])</f>
        <v>111.99406451612904</v>
      </c>
      <c r="M2087" s="3">
        <f>IF(TablaDatosEmpresa[[#This Row],[Tipo_Movimiento]] = "Venta", -TablaDatosEmpresa[[#This Row],[Cantidad]] * TablaDatosEmpresa[[#This Row],[CosteAdquisicionPromedio]], 0)</f>
        <v>5151.7269677419363</v>
      </c>
      <c r="N2087" s="3">
        <f>TablaDatosEmpresa[[#This Row],[Ingresos]]-TablaDatosEmpresa[[#This Row],[Coste_Vemta]]</f>
        <v>17792.613032258065</v>
      </c>
    </row>
    <row r="2088" spans="1:14" x14ac:dyDescent="0.3">
      <c r="A2088">
        <v>2089</v>
      </c>
      <c r="B2088" s="1">
        <v>44868</v>
      </c>
      <c r="C2088" t="s">
        <v>24</v>
      </c>
      <c r="D2088" t="s">
        <v>21</v>
      </c>
      <c r="E2088" t="s">
        <v>22</v>
      </c>
      <c r="F2088">
        <v>277</v>
      </c>
      <c r="G2088" s="3">
        <v>25.13</v>
      </c>
      <c r="H2088" s="3">
        <v>0</v>
      </c>
      <c r="I2088" t="s">
        <v>24</v>
      </c>
      <c r="J2088" t="s">
        <v>37</v>
      </c>
      <c r="K2088" s="3">
        <f>IF(TablaDatosEmpresa[[#This Row],[Tipo_Movimiento]] = "Venta", -TablaDatosEmpresa[[#This Row],[Cantidad]] * TablaDatosEmpresa[[#This Row],[Precio_Venta_Unitario]], 0)</f>
        <v>0</v>
      </c>
      <c r="L2088" s="3">
        <f>AVERAGEIF(TablaDatosEmpresa[Nombre_Producto],TablaDatosEmpresa[[#This Row],[Nombre_Producto]],TablaDatosEmpresa[Costo_Unitario])</f>
        <v>10.520482758620702</v>
      </c>
      <c r="M2088" s="3">
        <f>IF(TablaDatosEmpresa[[#This Row],[Tipo_Movimiento]] = "Venta", -TablaDatosEmpresa[[#This Row],[Cantidad]] * TablaDatosEmpresa[[#This Row],[CosteAdquisicionPromedio]], 0)</f>
        <v>0</v>
      </c>
      <c r="N2088" s="3">
        <f>TablaDatosEmpresa[[#This Row],[Ingresos]]-TablaDatosEmpresa[[#This Row],[Coste_Vemta]]</f>
        <v>0</v>
      </c>
    </row>
    <row r="2089" spans="1:14" x14ac:dyDescent="0.3">
      <c r="A2089">
        <v>2090</v>
      </c>
      <c r="B2089" s="1">
        <v>44868</v>
      </c>
      <c r="C2089" t="s">
        <v>24</v>
      </c>
      <c r="D2089" t="s">
        <v>14</v>
      </c>
      <c r="E2089" t="s">
        <v>41</v>
      </c>
      <c r="F2089">
        <v>121</v>
      </c>
      <c r="G2089" s="3">
        <v>84.74</v>
      </c>
      <c r="H2089" s="3">
        <v>0</v>
      </c>
      <c r="I2089" t="s">
        <v>24</v>
      </c>
      <c r="J2089" t="s">
        <v>28</v>
      </c>
      <c r="K2089" s="3">
        <f>IF(TablaDatosEmpresa[[#This Row],[Tipo_Movimiento]] = "Venta", -TablaDatosEmpresa[[#This Row],[Cantidad]] * TablaDatosEmpresa[[#This Row],[Precio_Venta_Unitario]], 0)</f>
        <v>0</v>
      </c>
      <c r="L2089" s="3">
        <f>AVERAGEIF(TablaDatosEmpresa[Nombre_Producto],TablaDatosEmpresa[[#This Row],[Nombre_Producto]],TablaDatosEmpresa[Costo_Unitario])</f>
        <v>38.917210440456756</v>
      </c>
      <c r="M2089" s="3">
        <f>IF(TablaDatosEmpresa[[#This Row],[Tipo_Movimiento]] = "Venta", -TablaDatosEmpresa[[#This Row],[Cantidad]] * TablaDatosEmpresa[[#This Row],[CosteAdquisicionPromedio]], 0)</f>
        <v>0</v>
      </c>
      <c r="N2089" s="3">
        <f>TablaDatosEmpresa[[#This Row],[Ingresos]]-TablaDatosEmpresa[[#This Row],[Coste_Vemta]]</f>
        <v>0</v>
      </c>
    </row>
    <row r="2090" spans="1:14" x14ac:dyDescent="0.3">
      <c r="A2090">
        <v>2091</v>
      </c>
      <c r="B2090" s="1">
        <v>44868</v>
      </c>
      <c r="C2090" t="s">
        <v>24</v>
      </c>
      <c r="D2090" t="s">
        <v>11</v>
      </c>
      <c r="E2090" t="s">
        <v>12</v>
      </c>
      <c r="F2090">
        <v>70</v>
      </c>
      <c r="G2090" s="3">
        <v>66.61</v>
      </c>
      <c r="H2090" s="3">
        <v>0</v>
      </c>
      <c r="I2090" t="s">
        <v>24</v>
      </c>
      <c r="J2090" t="s">
        <v>37</v>
      </c>
      <c r="K2090" s="3">
        <f>IF(TablaDatosEmpresa[[#This Row],[Tipo_Movimiento]] = "Venta", -TablaDatosEmpresa[[#This Row],[Cantidad]] * TablaDatosEmpresa[[#This Row],[Precio_Venta_Unitario]], 0)</f>
        <v>0</v>
      </c>
      <c r="L2090" s="3">
        <f>AVERAGEIF(TablaDatosEmpresa[Nombre_Producto],TablaDatosEmpresa[[#This Row],[Nombre_Producto]],TablaDatosEmpresa[Costo_Unitario])</f>
        <v>28.701865793780652</v>
      </c>
      <c r="M2090" s="3">
        <f>IF(TablaDatosEmpresa[[#This Row],[Tipo_Movimiento]] = "Venta", -TablaDatosEmpresa[[#This Row],[Cantidad]] * TablaDatosEmpresa[[#This Row],[CosteAdquisicionPromedio]], 0)</f>
        <v>0</v>
      </c>
      <c r="N2090" s="3">
        <f>TablaDatosEmpresa[[#This Row],[Ingresos]]-TablaDatosEmpresa[[#This Row],[Coste_Vemta]]</f>
        <v>0</v>
      </c>
    </row>
    <row r="2091" spans="1:14" x14ac:dyDescent="0.3">
      <c r="A2091">
        <v>2092</v>
      </c>
      <c r="B2091" s="1">
        <v>44869</v>
      </c>
      <c r="C2091" t="s">
        <v>16</v>
      </c>
      <c r="D2091" t="s">
        <v>19</v>
      </c>
      <c r="E2091" t="s">
        <v>20</v>
      </c>
      <c r="F2091">
        <v>55</v>
      </c>
      <c r="G2091" s="3">
        <v>152.54</v>
      </c>
      <c r="H2091" s="3">
        <v>0</v>
      </c>
      <c r="I2091" t="s">
        <v>46</v>
      </c>
      <c r="J2091" t="s">
        <v>18</v>
      </c>
      <c r="K2091" s="3">
        <f>IF(TablaDatosEmpresa[[#This Row],[Tipo_Movimiento]] = "Venta", -TablaDatosEmpresa[[#This Row],[Cantidad]] * TablaDatosEmpresa[[#This Row],[Precio_Venta_Unitario]], 0)</f>
        <v>0</v>
      </c>
      <c r="L2091" s="3">
        <f>AVERAGEIF(TablaDatosEmpresa[Nombre_Producto],TablaDatosEmpresa[[#This Row],[Nombre_Producto]],TablaDatosEmpresa[Costo_Unitario])</f>
        <v>66.956770642201846</v>
      </c>
      <c r="M2091" s="3">
        <f>IF(TablaDatosEmpresa[[#This Row],[Tipo_Movimiento]] = "Venta", -TablaDatosEmpresa[[#This Row],[Cantidad]] * TablaDatosEmpresa[[#This Row],[CosteAdquisicionPromedio]], 0)</f>
        <v>0</v>
      </c>
      <c r="N2091" s="3">
        <f>TablaDatosEmpresa[[#This Row],[Ingresos]]-TablaDatosEmpresa[[#This Row],[Coste_Vemta]]</f>
        <v>0</v>
      </c>
    </row>
    <row r="2092" spans="1:14" x14ac:dyDescent="0.3">
      <c r="A2092">
        <v>2093</v>
      </c>
      <c r="B2092" s="1">
        <v>44869</v>
      </c>
      <c r="C2092" t="s">
        <v>24</v>
      </c>
      <c r="D2092" t="s">
        <v>25</v>
      </c>
      <c r="E2092" t="s">
        <v>43</v>
      </c>
      <c r="F2092">
        <v>169</v>
      </c>
      <c r="G2092" s="3">
        <v>44.64</v>
      </c>
      <c r="H2092" s="3">
        <v>0</v>
      </c>
      <c r="I2092" t="s">
        <v>24</v>
      </c>
      <c r="J2092" t="s">
        <v>28</v>
      </c>
      <c r="K2092" s="3">
        <f>IF(TablaDatosEmpresa[[#This Row],[Tipo_Movimiento]] = "Venta", -TablaDatosEmpresa[[#This Row],[Cantidad]] * TablaDatosEmpresa[[#This Row],[Precio_Venta_Unitario]], 0)</f>
        <v>0</v>
      </c>
      <c r="L2092" s="3">
        <f>AVERAGEIF(TablaDatosEmpresa[Nombre_Producto],TablaDatosEmpresa[[#This Row],[Nombre_Producto]],TablaDatosEmpresa[Costo_Unitario])</f>
        <v>18.458651685393257</v>
      </c>
      <c r="M2092" s="3">
        <f>IF(TablaDatosEmpresa[[#This Row],[Tipo_Movimiento]] = "Venta", -TablaDatosEmpresa[[#This Row],[Cantidad]] * TablaDatosEmpresa[[#This Row],[CosteAdquisicionPromedio]], 0)</f>
        <v>0</v>
      </c>
      <c r="N2092" s="3">
        <f>TablaDatosEmpresa[[#This Row],[Ingresos]]-TablaDatosEmpresa[[#This Row],[Coste_Vemta]]</f>
        <v>0</v>
      </c>
    </row>
    <row r="2093" spans="1:14" x14ac:dyDescent="0.3">
      <c r="A2093">
        <v>2094</v>
      </c>
      <c r="B2093" s="1">
        <v>44869</v>
      </c>
      <c r="C2093" t="s">
        <v>10</v>
      </c>
      <c r="D2093" t="s">
        <v>17</v>
      </c>
      <c r="E2093" t="s">
        <v>42</v>
      </c>
      <c r="F2093">
        <v>-14</v>
      </c>
      <c r="G2093" s="3">
        <v>0</v>
      </c>
      <c r="H2093" s="3">
        <v>890.99</v>
      </c>
      <c r="I2093" t="s">
        <v>10</v>
      </c>
      <c r="J2093" t="s">
        <v>13</v>
      </c>
      <c r="K2093" s="3">
        <f>IF(TablaDatosEmpresa[[#This Row],[Tipo_Movimiento]] = "Venta", -TablaDatosEmpresa[[#This Row],[Cantidad]] * TablaDatosEmpresa[[#This Row],[Precio_Venta_Unitario]], 0)</f>
        <v>12473.86</v>
      </c>
      <c r="L2093" s="3">
        <f>AVERAGEIF(TablaDatosEmpresa[Nombre_Producto],TablaDatosEmpresa[[#This Row],[Nombre_Producto]],TablaDatosEmpresa[Costo_Unitario])</f>
        <v>206.67616747181975</v>
      </c>
      <c r="M2093" s="3">
        <f>IF(TablaDatosEmpresa[[#This Row],[Tipo_Movimiento]] = "Venta", -TablaDatosEmpresa[[#This Row],[Cantidad]] * TablaDatosEmpresa[[#This Row],[CosteAdquisicionPromedio]], 0)</f>
        <v>2893.4663446054765</v>
      </c>
      <c r="N2093" s="3">
        <f>TablaDatosEmpresa[[#This Row],[Ingresos]]-TablaDatosEmpresa[[#This Row],[Coste_Vemta]]</f>
        <v>9580.3936553945241</v>
      </c>
    </row>
    <row r="2094" spans="1:14" x14ac:dyDescent="0.3">
      <c r="A2094">
        <v>2095</v>
      </c>
      <c r="B2094" s="1">
        <v>44869</v>
      </c>
      <c r="C2094" t="s">
        <v>10</v>
      </c>
      <c r="D2094" t="s">
        <v>27</v>
      </c>
      <c r="E2094" t="s">
        <v>44</v>
      </c>
      <c r="F2094">
        <v>-22</v>
      </c>
      <c r="G2094" s="3">
        <v>0</v>
      </c>
      <c r="H2094" s="3">
        <v>499.11</v>
      </c>
      <c r="I2094" t="s">
        <v>10</v>
      </c>
      <c r="J2094" t="s">
        <v>35</v>
      </c>
      <c r="K2094" s="3">
        <f>IF(TablaDatosEmpresa[[#This Row],[Tipo_Movimiento]] = "Venta", -TablaDatosEmpresa[[#This Row],[Cantidad]] * TablaDatosEmpresa[[#This Row],[Precio_Venta_Unitario]], 0)</f>
        <v>10980.42</v>
      </c>
      <c r="L2094" s="3">
        <f>AVERAGEIF(TablaDatosEmpresa[Nombre_Producto],TablaDatosEmpresa[[#This Row],[Nombre_Producto]],TablaDatosEmpresa[Costo_Unitario])</f>
        <v>111.99406451612904</v>
      </c>
      <c r="M2094" s="3">
        <f>IF(TablaDatosEmpresa[[#This Row],[Tipo_Movimiento]] = "Venta", -TablaDatosEmpresa[[#This Row],[Cantidad]] * TablaDatosEmpresa[[#This Row],[CosteAdquisicionPromedio]], 0)</f>
        <v>2463.869419354839</v>
      </c>
      <c r="N2094" s="3">
        <f>TablaDatosEmpresa[[#This Row],[Ingresos]]-TablaDatosEmpresa[[#This Row],[Coste_Vemta]]</f>
        <v>8516.550580645162</v>
      </c>
    </row>
    <row r="2095" spans="1:14" x14ac:dyDescent="0.3">
      <c r="A2095">
        <v>2096</v>
      </c>
      <c r="B2095" s="1">
        <v>44869</v>
      </c>
      <c r="C2095" t="s">
        <v>10</v>
      </c>
      <c r="D2095" t="s">
        <v>29</v>
      </c>
      <c r="E2095" t="s">
        <v>30</v>
      </c>
      <c r="F2095">
        <v>-21</v>
      </c>
      <c r="G2095" s="3">
        <v>0</v>
      </c>
      <c r="H2095" s="3">
        <v>80.63</v>
      </c>
      <c r="I2095" t="s">
        <v>10</v>
      </c>
      <c r="J2095" t="s">
        <v>35</v>
      </c>
      <c r="K2095" s="3">
        <f>IF(TablaDatosEmpresa[[#This Row],[Tipo_Movimiento]] = "Venta", -TablaDatosEmpresa[[#This Row],[Cantidad]] * TablaDatosEmpresa[[#This Row],[Precio_Venta_Unitario]], 0)</f>
        <v>1693.23</v>
      </c>
      <c r="L2095" s="3">
        <f>AVERAGEIF(TablaDatosEmpresa[Nombre_Producto],TablaDatosEmpresa[[#This Row],[Nombre_Producto]],TablaDatosEmpresa[Costo_Unitario])</f>
        <v>15.49574137931034</v>
      </c>
      <c r="M2095" s="3">
        <f>IF(TablaDatosEmpresa[[#This Row],[Tipo_Movimiento]] = "Venta", -TablaDatosEmpresa[[#This Row],[Cantidad]] * TablaDatosEmpresa[[#This Row],[CosteAdquisicionPromedio]], 0)</f>
        <v>325.41056896551714</v>
      </c>
      <c r="N2095" s="3">
        <f>TablaDatosEmpresa[[#This Row],[Ingresos]]-TablaDatosEmpresa[[#This Row],[Coste_Vemta]]</f>
        <v>1367.8194310344829</v>
      </c>
    </row>
    <row r="2096" spans="1:14" x14ac:dyDescent="0.3">
      <c r="A2096">
        <v>2097</v>
      </c>
      <c r="B2096" s="1">
        <v>44869</v>
      </c>
      <c r="C2096" t="s">
        <v>10</v>
      </c>
      <c r="D2096" t="s">
        <v>19</v>
      </c>
      <c r="E2096" t="s">
        <v>20</v>
      </c>
      <c r="F2096">
        <v>-33</v>
      </c>
      <c r="G2096" s="3">
        <v>0</v>
      </c>
      <c r="H2096" s="3">
        <v>301.86</v>
      </c>
      <c r="I2096" t="s">
        <v>10</v>
      </c>
      <c r="J2096" t="s">
        <v>35</v>
      </c>
      <c r="K2096" s="3">
        <f>IF(TablaDatosEmpresa[[#This Row],[Tipo_Movimiento]] = "Venta", -TablaDatosEmpresa[[#This Row],[Cantidad]] * TablaDatosEmpresa[[#This Row],[Precio_Venta_Unitario]], 0)</f>
        <v>9961.380000000001</v>
      </c>
      <c r="L2096" s="3">
        <f>AVERAGEIF(TablaDatosEmpresa[Nombre_Producto],TablaDatosEmpresa[[#This Row],[Nombre_Producto]],TablaDatosEmpresa[Costo_Unitario])</f>
        <v>66.956770642201846</v>
      </c>
      <c r="M2096" s="3">
        <f>IF(TablaDatosEmpresa[[#This Row],[Tipo_Movimiento]] = "Venta", -TablaDatosEmpresa[[#This Row],[Cantidad]] * TablaDatosEmpresa[[#This Row],[CosteAdquisicionPromedio]], 0)</f>
        <v>2209.5734311926608</v>
      </c>
      <c r="N2096" s="3">
        <f>TablaDatosEmpresa[[#This Row],[Ingresos]]-TablaDatosEmpresa[[#This Row],[Coste_Vemta]]</f>
        <v>7751.8065688073402</v>
      </c>
    </row>
    <row r="2097" spans="1:14" x14ac:dyDescent="0.3">
      <c r="A2097">
        <v>2098</v>
      </c>
      <c r="B2097" s="1">
        <v>44869</v>
      </c>
      <c r="C2097" t="s">
        <v>24</v>
      </c>
      <c r="D2097" t="s">
        <v>14</v>
      </c>
      <c r="E2097" t="s">
        <v>41</v>
      </c>
      <c r="F2097">
        <v>290</v>
      </c>
      <c r="G2097" s="3">
        <v>86.6</v>
      </c>
      <c r="H2097" s="3">
        <v>0</v>
      </c>
      <c r="I2097" t="s">
        <v>24</v>
      </c>
      <c r="J2097" t="s">
        <v>37</v>
      </c>
      <c r="K2097" s="3">
        <f>IF(TablaDatosEmpresa[[#This Row],[Tipo_Movimiento]] = "Venta", -TablaDatosEmpresa[[#This Row],[Cantidad]] * TablaDatosEmpresa[[#This Row],[Precio_Venta_Unitario]], 0)</f>
        <v>0</v>
      </c>
      <c r="L2097" s="3">
        <f>AVERAGEIF(TablaDatosEmpresa[Nombre_Producto],TablaDatosEmpresa[[#This Row],[Nombre_Producto]],TablaDatosEmpresa[Costo_Unitario])</f>
        <v>38.917210440456756</v>
      </c>
      <c r="M2097" s="3">
        <f>IF(TablaDatosEmpresa[[#This Row],[Tipo_Movimiento]] = "Venta", -TablaDatosEmpresa[[#This Row],[Cantidad]] * TablaDatosEmpresa[[#This Row],[CosteAdquisicionPromedio]], 0)</f>
        <v>0</v>
      </c>
      <c r="N2097" s="3">
        <f>TablaDatosEmpresa[[#This Row],[Ingresos]]-TablaDatosEmpresa[[#This Row],[Coste_Vemta]]</f>
        <v>0</v>
      </c>
    </row>
    <row r="2098" spans="1:14" x14ac:dyDescent="0.3">
      <c r="A2098">
        <v>2099</v>
      </c>
      <c r="B2098" s="1">
        <v>44870</v>
      </c>
      <c r="C2098" t="s">
        <v>16</v>
      </c>
      <c r="D2098" t="s">
        <v>27</v>
      </c>
      <c r="E2098" t="s">
        <v>44</v>
      </c>
      <c r="F2098">
        <v>37</v>
      </c>
      <c r="G2098" s="3">
        <v>250.21</v>
      </c>
      <c r="H2098" s="3">
        <v>0</v>
      </c>
      <c r="I2098" t="s">
        <v>46</v>
      </c>
      <c r="J2098" t="s">
        <v>18</v>
      </c>
      <c r="K2098" s="3">
        <f>IF(TablaDatosEmpresa[[#This Row],[Tipo_Movimiento]] = "Venta", -TablaDatosEmpresa[[#This Row],[Cantidad]] * TablaDatosEmpresa[[#This Row],[Precio_Venta_Unitario]], 0)</f>
        <v>0</v>
      </c>
      <c r="L2098" s="3">
        <f>AVERAGEIF(TablaDatosEmpresa[Nombre_Producto],TablaDatosEmpresa[[#This Row],[Nombre_Producto]],TablaDatosEmpresa[Costo_Unitario])</f>
        <v>111.99406451612904</v>
      </c>
      <c r="M2098" s="3">
        <f>IF(TablaDatosEmpresa[[#This Row],[Tipo_Movimiento]] = "Venta", -TablaDatosEmpresa[[#This Row],[Cantidad]] * TablaDatosEmpresa[[#This Row],[CosteAdquisicionPromedio]], 0)</f>
        <v>0</v>
      </c>
      <c r="N2098" s="3">
        <f>TablaDatosEmpresa[[#This Row],[Ingresos]]-TablaDatosEmpresa[[#This Row],[Coste_Vemta]]</f>
        <v>0</v>
      </c>
    </row>
    <row r="2099" spans="1:14" x14ac:dyDescent="0.3">
      <c r="A2099">
        <v>2100</v>
      </c>
      <c r="B2099" s="1">
        <v>44870</v>
      </c>
      <c r="C2099" t="s">
        <v>24</v>
      </c>
      <c r="D2099" t="s">
        <v>14</v>
      </c>
      <c r="E2099" t="s">
        <v>41</v>
      </c>
      <c r="F2099">
        <v>162</v>
      </c>
      <c r="G2099" s="3">
        <v>86.79</v>
      </c>
      <c r="H2099" s="3">
        <v>0</v>
      </c>
      <c r="I2099" t="s">
        <v>24</v>
      </c>
      <c r="J2099" t="s">
        <v>26</v>
      </c>
      <c r="K2099" s="3">
        <f>IF(TablaDatosEmpresa[[#This Row],[Tipo_Movimiento]] = "Venta", -TablaDatosEmpresa[[#This Row],[Cantidad]] * TablaDatosEmpresa[[#This Row],[Precio_Venta_Unitario]], 0)</f>
        <v>0</v>
      </c>
      <c r="L2099" s="3">
        <f>AVERAGEIF(TablaDatosEmpresa[Nombre_Producto],TablaDatosEmpresa[[#This Row],[Nombre_Producto]],TablaDatosEmpresa[Costo_Unitario])</f>
        <v>38.917210440456756</v>
      </c>
      <c r="M2099" s="3">
        <f>IF(TablaDatosEmpresa[[#This Row],[Tipo_Movimiento]] = "Venta", -TablaDatosEmpresa[[#This Row],[Cantidad]] * TablaDatosEmpresa[[#This Row],[CosteAdquisicionPromedio]], 0)</f>
        <v>0</v>
      </c>
      <c r="N2099" s="3">
        <f>TablaDatosEmpresa[[#This Row],[Ingresos]]-TablaDatosEmpresa[[#This Row],[Coste_Vemta]]</f>
        <v>0</v>
      </c>
    </row>
    <row r="2100" spans="1:14" x14ac:dyDescent="0.3">
      <c r="A2100">
        <v>2101</v>
      </c>
      <c r="B2100" s="1">
        <v>44870</v>
      </c>
      <c r="C2100" t="s">
        <v>10</v>
      </c>
      <c r="D2100" t="s">
        <v>11</v>
      </c>
      <c r="E2100" t="s">
        <v>12</v>
      </c>
      <c r="F2100">
        <v>-29</v>
      </c>
      <c r="G2100" s="3">
        <v>0</v>
      </c>
      <c r="H2100" s="3">
        <v>130.9</v>
      </c>
      <c r="I2100" t="s">
        <v>10</v>
      </c>
      <c r="J2100" t="s">
        <v>15</v>
      </c>
      <c r="K2100" s="3">
        <f>IF(TablaDatosEmpresa[[#This Row],[Tipo_Movimiento]] = "Venta", -TablaDatosEmpresa[[#This Row],[Cantidad]] * TablaDatosEmpresa[[#This Row],[Precio_Venta_Unitario]], 0)</f>
        <v>3796.1000000000004</v>
      </c>
      <c r="L2100" s="3">
        <f>AVERAGEIF(TablaDatosEmpresa[Nombre_Producto],TablaDatosEmpresa[[#This Row],[Nombre_Producto]],TablaDatosEmpresa[Costo_Unitario])</f>
        <v>28.701865793780652</v>
      </c>
      <c r="M2100" s="3">
        <f>IF(TablaDatosEmpresa[[#This Row],[Tipo_Movimiento]] = "Venta", -TablaDatosEmpresa[[#This Row],[Cantidad]] * TablaDatosEmpresa[[#This Row],[CosteAdquisicionPromedio]], 0)</f>
        <v>832.35410801963894</v>
      </c>
      <c r="N2100" s="3">
        <f>TablaDatosEmpresa[[#This Row],[Ingresos]]-TablaDatosEmpresa[[#This Row],[Coste_Vemta]]</f>
        <v>2963.7458919803612</v>
      </c>
    </row>
    <row r="2101" spans="1:14" x14ac:dyDescent="0.3">
      <c r="A2101">
        <v>2102</v>
      </c>
      <c r="B2101" s="1">
        <v>44870</v>
      </c>
      <c r="C2101" t="s">
        <v>10</v>
      </c>
      <c r="D2101" t="s">
        <v>21</v>
      </c>
      <c r="E2101" t="s">
        <v>22</v>
      </c>
      <c r="F2101">
        <v>-50</v>
      </c>
      <c r="G2101" s="3">
        <v>0</v>
      </c>
      <c r="H2101" s="3">
        <v>59.8</v>
      </c>
      <c r="I2101" t="s">
        <v>10</v>
      </c>
      <c r="J2101" t="s">
        <v>23</v>
      </c>
      <c r="K2101" s="3">
        <f>IF(TablaDatosEmpresa[[#This Row],[Tipo_Movimiento]] = "Venta", -TablaDatosEmpresa[[#This Row],[Cantidad]] * TablaDatosEmpresa[[#This Row],[Precio_Venta_Unitario]], 0)</f>
        <v>2990</v>
      </c>
      <c r="L2101" s="3">
        <f>AVERAGEIF(TablaDatosEmpresa[Nombre_Producto],TablaDatosEmpresa[[#This Row],[Nombre_Producto]],TablaDatosEmpresa[Costo_Unitario])</f>
        <v>10.520482758620702</v>
      </c>
      <c r="M2101" s="3">
        <f>IF(TablaDatosEmpresa[[#This Row],[Tipo_Movimiento]] = "Venta", -TablaDatosEmpresa[[#This Row],[Cantidad]] * TablaDatosEmpresa[[#This Row],[CosteAdquisicionPromedio]], 0)</f>
        <v>526.02413793103506</v>
      </c>
      <c r="N2101" s="3">
        <f>TablaDatosEmpresa[[#This Row],[Ingresos]]-TablaDatosEmpresa[[#This Row],[Coste_Vemta]]</f>
        <v>2463.9758620689649</v>
      </c>
    </row>
    <row r="2102" spans="1:14" x14ac:dyDescent="0.3">
      <c r="A2102">
        <v>2103</v>
      </c>
      <c r="B2102" s="1">
        <v>44870</v>
      </c>
      <c r="C2102" t="s">
        <v>10</v>
      </c>
      <c r="D2102" t="s">
        <v>11</v>
      </c>
      <c r="E2102" t="s">
        <v>12</v>
      </c>
      <c r="F2102">
        <v>-39</v>
      </c>
      <c r="G2102" s="3">
        <v>0</v>
      </c>
      <c r="H2102" s="3">
        <v>130.35</v>
      </c>
      <c r="I2102" t="s">
        <v>10</v>
      </c>
      <c r="J2102" t="s">
        <v>13</v>
      </c>
      <c r="K2102" s="3">
        <f>IF(TablaDatosEmpresa[[#This Row],[Tipo_Movimiento]] = "Venta", -TablaDatosEmpresa[[#This Row],[Cantidad]] * TablaDatosEmpresa[[#This Row],[Precio_Venta_Unitario]], 0)</f>
        <v>5083.6499999999996</v>
      </c>
      <c r="L2102" s="3">
        <f>AVERAGEIF(TablaDatosEmpresa[Nombre_Producto],TablaDatosEmpresa[[#This Row],[Nombre_Producto]],TablaDatosEmpresa[Costo_Unitario])</f>
        <v>28.701865793780652</v>
      </c>
      <c r="M2102" s="3">
        <f>IF(TablaDatosEmpresa[[#This Row],[Tipo_Movimiento]] = "Venta", -TablaDatosEmpresa[[#This Row],[Cantidad]] * TablaDatosEmpresa[[#This Row],[CosteAdquisicionPromedio]], 0)</f>
        <v>1119.3727659574454</v>
      </c>
      <c r="N2102" s="3">
        <f>TablaDatosEmpresa[[#This Row],[Ingresos]]-TablaDatosEmpresa[[#This Row],[Coste_Vemta]]</f>
        <v>3964.2772340425545</v>
      </c>
    </row>
    <row r="2103" spans="1:14" x14ac:dyDescent="0.3">
      <c r="A2103">
        <v>2104</v>
      </c>
      <c r="B2103" s="1">
        <v>44870</v>
      </c>
      <c r="C2103" t="s">
        <v>24</v>
      </c>
      <c r="D2103" t="s">
        <v>11</v>
      </c>
      <c r="E2103" t="s">
        <v>12</v>
      </c>
      <c r="F2103">
        <v>173</v>
      </c>
      <c r="G2103" s="3">
        <v>65.650000000000006</v>
      </c>
      <c r="H2103" s="3">
        <v>0</v>
      </c>
      <c r="I2103" t="s">
        <v>24</v>
      </c>
      <c r="J2103" t="s">
        <v>26</v>
      </c>
      <c r="K2103" s="3">
        <f>IF(TablaDatosEmpresa[[#This Row],[Tipo_Movimiento]] = "Venta", -TablaDatosEmpresa[[#This Row],[Cantidad]] * TablaDatosEmpresa[[#This Row],[Precio_Venta_Unitario]], 0)</f>
        <v>0</v>
      </c>
      <c r="L2103" s="3">
        <f>AVERAGEIF(TablaDatosEmpresa[Nombre_Producto],TablaDatosEmpresa[[#This Row],[Nombre_Producto]],TablaDatosEmpresa[Costo_Unitario])</f>
        <v>28.701865793780652</v>
      </c>
      <c r="M2103" s="3">
        <f>IF(TablaDatosEmpresa[[#This Row],[Tipo_Movimiento]] = "Venta", -TablaDatosEmpresa[[#This Row],[Cantidad]] * TablaDatosEmpresa[[#This Row],[CosteAdquisicionPromedio]], 0)</f>
        <v>0</v>
      </c>
      <c r="N2103" s="3">
        <f>TablaDatosEmpresa[[#This Row],[Ingresos]]-TablaDatosEmpresa[[#This Row],[Coste_Vemta]]</f>
        <v>0</v>
      </c>
    </row>
    <row r="2104" spans="1:14" x14ac:dyDescent="0.3">
      <c r="A2104">
        <v>2105</v>
      </c>
      <c r="B2104" s="1">
        <v>44870</v>
      </c>
      <c r="C2104" t="s">
        <v>16</v>
      </c>
      <c r="D2104" t="s">
        <v>19</v>
      </c>
      <c r="E2104" t="s">
        <v>20</v>
      </c>
      <c r="F2104">
        <v>55</v>
      </c>
      <c r="G2104" s="3">
        <v>147.15</v>
      </c>
      <c r="H2104" s="3">
        <v>0</v>
      </c>
      <c r="I2104" t="s">
        <v>46</v>
      </c>
      <c r="J2104" t="s">
        <v>18</v>
      </c>
      <c r="K2104" s="3">
        <f>IF(TablaDatosEmpresa[[#This Row],[Tipo_Movimiento]] = "Venta", -TablaDatosEmpresa[[#This Row],[Cantidad]] * TablaDatosEmpresa[[#This Row],[Precio_Venta_Unitario]], 0)</f>
        <v>0</v>
      </c>
      <c r="L2104" s="3">
        <f>AVERAGEIF(TablaDatosEmpresa[Nombre_Producto],TablaDatosEmpresa[[#This Row],[Nombre_Producto]],TablaDatosEmpresa[Costo_Unitario])</f>
        <v>66.956770642201846</v>
      </c>
      <c r="M2104" s="3">
        <f>IF(TablaDatosEmpresa[[#This Row],[Tipo_Movimiento]] = "Venta", -TablaDatosEmpresa[[#This Row],[Cantidad]] * TablaDatosEmpresa[[#This Row],[CosteAdquisicionPromedio]], 0)</f>
        <v>0</v>
      </c>
      <c r="N2104" s="3">
        <f>TablaDatosEmpresa[[#This Row],[Ingresos]]-TablaDatosEmpresa[[#This Row],[Coste_Vemta]]</f>
        <v>0</v>
      </c>
    </row>
    <row r="2105" spans="1:14" x14ac:dyDescent="0.3">
      <c r="A2105">
        <v>2106</v>
      </c>
      <c r="B2105" s="1">
        <v>44871</v>
      </c>
      <c r="C2105" t="s">
        <v>10</v>
      </c>
      <c r="D2105" t="s">
        <v>21</v>
      </c>
      <c r="E2105" t="s">
        <v>22</v>
      </c>
      <c r="F2105">
        <v>-46</v>
      </c>
      <c r="G2105" s="3">
        <v>0</v>
      </c>
      <c r="H2105" s="3">
        <v>60.15</v>
      </c>
      <c r="I2105" t="s">
        <v>10</v>
      </c>
      <c r="J2105" t="s">
        <v>35</v>
      </c>
      <c r="K2105" s="3">
        <f>IF(TablaDatosEmpresa[[#This Row],[Tipo_Movimiento]] = "Venta", -TablaDatosEmpresa[[#This Row],[Cantidad]] * TablaDatosEmpresa[[#This Row],[Precio_Venta_Unitario]], 0)</f>
        <v>2766.9</v>
      </c>
      <c r="L2105" s="3">
        <f>AVERAGEIF(TablaDatosEmpresa[Nombre_Producto],TablaDatosEmpresa[[#This Row],[Nombre_Producto]],TablaDatosEmpresa[Costo_Unitario])</f>
        <v>10.520482758620702</v>
      </c>
      <c r="M2105" s="3">
        <f>IF(TablaDatosEmpresa[[#This Row],[Tipo_Movimiento]] = "Venta", -TablaDatosEmpresa[[#This Row],[Cantidad]] * TablaDatosEmpresa[[#This Row],[CosteAdquisicionPromedio]], 0)</f>
        <v>483.94220689655231</v>
      </c>
      <c r="N2105" s="3">
        <f>TablaDatosEmpresa[[#This Row],[Ingresos]]-TablaDatosEmpresa[[#This Row],[Coste_Vemta]]</f>
        <v>2282.9577931034478</v>
      </c>
    </row>
    <row r="2106" spans="1:14" x14ac:dyDescent="0.3">
      <c r="A2106">
        <v>2107</v>
      </c>
      <c r="B2106" s="1">
        <v>44871</v>
      </c>
      <c r="C2106" t="s">
        <v>24</v>
      </c>
      <c r="D2106" t="s">
        <v>32</v>
      </c>
      <c r="E2106" t="s">
        <v>33</v>
      </c>
      <c r="F2106">
        <v>209</v>
      </c>
      <c r="G2106" s="3">
        <v>119.15</v>
      </c>
      <c r="H2106" s="3">
        <v>0</v>
      </c>
      <c r="I2106" t="s">
        <v>24</v>
      </c>
      <c r="J2106" t="s">
        <v>37</v>
      </c>
      <c r="K2106" s="3">
        <f>IF(TablaDatosEmpresa[[#This Row],[Tipo_Movimiento]] = "Venta", -TablaDatosEmpresa[[#This Row],[Cantidad]] * TablaDatosEmpresa[[#This Row],[Precio_Venta_Unitario]], 0)</f>
        <v>0</v>
      </c>
      <c r="L2106" s="3">
        <f>AVERAGEIF(TablaDatosEmpresa[Nombre_Producto],TablaDatosEmpresa[[#This Row],[Nombre_Producto]],TablaDatosEmpresa[Costo_Unitario])</f>
        <v>54.214840425531932</v>
      </c>
      <c r="M2106" s="3">
        <f>IF(TablaDatosEmpresa[[#This Row],[Tipo_Movimiento]] = "Venta", -TablaDatosEmpresa[[#This Row],[Cantidad]] * TablaDatosEmpresa[[#This Row],[CosteAdquisicionPromedio]], 0)</f>
        <v>0</v>
      </c>
      <c r="N2106" s="3">
        <f>TablaDatosEmpresa[[#This Row],[Ingresos]]-TablaDatosEmpresa[[#This Row],[Coste_Vemta]]</f>
        <v>0</v>
      </c>
    </row>
    <row r="2107" spans="1:14" x14ac:dyDescent="0.3">
      <c r="A2107">
        <v>2108</v>
      </c>
      <c r="B2107" s="1">
        <v>44871</v>
      </c>
      <c r="C2107" t="s">
        <v>10</v>
      </c>
      <c r="D2107" t="s">
        <v>25</v>
      </c>
      <c r="E2107" t="s">
        <v>43</v>
      </c>
      <c r="F2107">
        <v>-45</v>
      </c>
      <c r="G2107" s="3">
        <v>0</v>
      </c>
      <c r="H2107" s="3">
        <v>95.07</v>
      </c>
      <c r="I2107" t="s">
        <v>10</v>
      </c>
      <c r="J2107" t="s">
        <v>23</v>
      </c>
      <c r="K2107" s="3">
        <f>IF(TablaDatosEmpresa[[#This Row],[Tipo_Movimiento]] = "Venta", -TablaDatosEmpresa[[#This Row],[Cantidad]] * TablaDatosEmpresa[[#This Row],[Precio_Venta_Unitario]], 0)</f>
        <v>4278.1499999999996</v>
      </c>
      <c r="L2107" s="3">
        <f>AVERAGEIF(TablaDatosEmpresa[Nombre_Producto],TablaDatosEmpresa[[#This Row],[Nombre_Producto]],TablaDatosEmpresa[Costo_Unitario])</f>
        <v>18.458651685393257</v>
      </c>
      <c r="M2107" s="3">
        <f>IF(TablaDatosEmpresa[[#This Row],[Tipo_Movimiento]] = "Venta", -TablaDatosEmpresa[[#This Row],[Cantidad]] * TablaDatosEmpresa[[#This Row],[CosteAdquisicionPromedio]], 0)</f>
        <v>830.63932584269651</v>
      </c>
      <c r="N2107" s="3">
        <f>TablaDatosEmpresa[[#This Row],[Ingresos]]-TablaDatosEmpresa[[#This Row],[Coste_Vemta]]</f>
        <v>3447.5106741573031</v>
      </c>
    </row>
    <row r="2108" spans="1:14" x14ac:dyDescent="0.3">
      <c r="A2108">
        <v>2109</v>
      </c>
      <c r="B2108" s="1">
        <v>44871</v>
      </c>
      <c r="C2108" t="s">
        <v>24</v>
      </c>
      <c r="D2108" t="s">
        <v>29</v>
      </c>
      <c r="E2108" t="s">
        <v>30</v>
      </c>
      <c r="F2108">
        <v>101</v>
      </c>
      <c r="G2108" s="3">
        <v>35.74</v>
      </c>
      <c r="H2108" s="3">
        <v>0</v>
      </c>
      <c r="I2108" t="s">
        <v>24</v>
      </c>
      <c r="J2108" t="s">
        <v>36</v>
      </c>
      <c r="K2108" s="3">
        <f>IF(TablaDatosEmpresa[[#This Row],[Tipo_Movimiento]] = "Venta", -TablaDatosEmpresa[[#This Row],[Cantidad]] * TablaDatosEmpresa[[#This Row],[Precio_Venta_Unitario]], 0)</f>
        <v>0</v>
      </c>
      <c r="L2108" s="3">
        <f>AVERAGEIF(TablaDatosEmpresa[Nombre_Producto],TablaDatosEmpresa[[#This Row],[Nombre_Producto]],TablaDatosEmpresa[Costo_Unitario])</f>
        <v>15.49574137931034</v>
      </c>
      <c r="M2108" s="3">
        <f>IF(TablaDatosEmpresa[[#This Row],[Tipo_Movimiento]] = "Venta", -TablaDatosEmpresa[[#This Row],[Cantidad]] * TablaDatosEmpresa[[#This Row],[CosteAdquisicionPromedio]], 0)</f>
        <v>0</v>
      </c>
      <c r="N2108" s="3">
        <f>TablaDatosEmpresa[[#This Row],[Ingresos]]-TablaDatosEmpresa[[#This Row],[Coste_Vemta]]</f>
        <v>0</v>
      </c>
    </row>
    <row r="2109" spans="1:14" x14ac:dyDescent="0.3">
      <c r="A2109">
        <v>2110</v>
      </c>
      <c r="B2109" s="1">
        <v>44871</v>
      </c>
      <c r="C2109" t="s">
        <v>10</v>
      </c>
      <c r="D2109" t="s">
        <v>14</v>
      </c>
      <c r="E2109" t="s">
        <v>41</v>
      </c>
      <c r="F2109">
        <v>-42</v>
      </c>
      <c r="G2109" s="3">
        <v>0</v>
      </c>
      <c r="H2109" s="3">
        <v>160.29</v>
      </c>
      <c r="I2109" t="s">
        <v>10</v>
      </c>
      <c r="J2109" t="s">
        <v>23</v>
      </c>
      <c r="K2109" s="3">
        <f>IF(TablaDatosEmpresa[[#This Row],[Tipo_Movimiento]] = "Venta", -TablaDatosEmpresa[[#This Row],[Cantidad]] * TablaDatosEmpresa[[#This Row],[Precio_Venta_Unitario]], 0)</f>
        <v>6732.1799999999994</v>
      </c>
      <c r="L2109" s="3">
        <f>AVERAGEIF(TablaDatosEmpresa[Nombre_Producto],TablaDatosEmpresa[[#This Row],[Nombre_Producto]],TablaDatosEmpresa[Costo_Unitario])</f>
        <v>38.917210440456756</v>
      </c>
      <c r="M2109" s="3">
        <f>IF(TablaDatosEmpresa[[#This Row],[Tipo_Movimiento]] = "Venta", -TablaDatosEmpresa[[#This Row],[Cantidad]] * TablaDatosEmpresa[[#This Row],[CosteAdquisicionPromedio]], 0)</f>
        <v>1634.5228384991838</v>
      </c>
      <c r="N2109" s="3">
        <f>TablaDatosEmpresa[[#This Row],[Ingresos]]-TablaDatosEmpresa[[#This Row],[Coste_Vemta]]</f>
        <v>5097.6571615008161</v>
      </c>
    </row>
    <row r="2110" spans="1:14" x14ac:dyDescent="0.3">
      <c r="A2110">
        <v>2111</v>
      </c>
      <c r="B2110" s="1">
        <v>44871</v>
      </c>
      <c r="C2110" t="s">
        <v>10</v>
      </c>
      <c r="D2110" t="s">
        <v>27</v>
      </c>
      <c r="E2110" t="s">
        <v>44</v>
      </c>
      <c r="F2110">
        <v>-18</v>
      </c>
      <c r="G2110" s="3">
        <v>0</v>
      </c>
      <c r="H2110" s="3">
        <v>496.65</v>
      </c>
      <c r="I2110" t="s">
        <v>10</v>
      </c>
      <c r="J2110" t="s">
        <v>15</v>
      </c>
      <c r="K2110" s="3">
        <f>IF(TablaDatosEmpresa[[#This Row],[Tipo_Movimiento]] = "Venta", -TablaDatosEmpresa[[#This Row],[Cantidad]] * TablaDatosEmpresa[[#This Row],[Precio_Venta_Unitario]], 0)</f>
        <v>8939.6999999999989</v>
      </c>
      <c r="L2110" s="3">
        <f>AVERAGEIF(TablaDatosEmpresa[Nombre_Producto],TablaDatosEmpresa[[#This Row],[Nombre_Producto]],TablaDatosEmpresa[Costo_Unitario])</f>
        <v>111.99406451612904</v>
      </c>
      <c r="M2110" s="3">
        <f>IF(TablaDatosEmpresa[[#This Row],[Tipo_Movimiento]] = "Venta", -TablaDatosEmpresa[[#This Row],[Cantidad]] * TablaDatosEmpresa[[#This Row],[CosteAdquisicionPromedio]], 0)</f>
        <v>2015.8931612903227</v>
      </c>
      <c r="N2110" s="3">
        <f>TablaDatosEmpresa[[#This Row],[Ingresos]]-TablaDatosEmpresa[[#This Row],[Coste_Vemta]]</f>
        <v>6923.8068387096764</v>
      </c>
    </row>
    <row r="2111" spans="1:14" x14ac:dyDescent="0.3">
      <c r="A2111">
        <v>2112</v>
      </c>
      <c r="B2111" s="1">
        <v>44872</v>
      </c>
      <c r="C2111" t="s">
        <v>16</v>
      </c>
      <c r="D2111" t="s">
        <v>17</v>
      </c>
      <c r="E2111" t="s">
        <v>42</v>
      </c>
      <c r="F2111">
        <v>39</v>
      </c>
      <c r="G2111" s="3">
        <v>451.63</v>
      </c>
      <c r="H2111" s="3">
        <v>0</v>
      </c>
      <c r="I2111" t="s">
        <v>46</v>
      </c>
      <c r="J2111" t="s">
        <v>18</v>
      </c>
      <c r="K2111" s="3">
        <f>IF(TablaDatosEmpresa[[#This Row],[Tipo_Movimiento]] = "Venta", -TablaDatosEmpresa[[#This Row],[Cantidad]] * TablaDatosEmpresa[[#This Row],[Precio_Venta_Unitario]], 0)</f>
        <v>0</v>
      </c>
      <c r="L2111" s="3">
        <f>AVERAGEIF(TablaDatosEmpresa[Nombre_Producto],TablaDatosEmpresa[[#This Row],[Nombre_Producto]],TablaDatosEmpresa[Costo_Unitario])</f>
        <v>206.67616747181975</v>
      </c>
      <c r="M2111" s="3">
        <f>IF(TablaDatosEmpresa[[#This Row],[Tipo_Movimiento]] = "Venta", -TablaDatosEmpresa[[#This Row],[Cantidad]] * TablaDatosEmpresa[[#This Row],[CosteAdquisicionPromedio]], 0)</f>
        <v>0</v>
      </c>
      <c r="N2111" s="3">
        <f>TablaDatosEmpresa[[#This Row],[Ingresos]]-TablaDatosEmpresa[[#This Row],[Coste_Vemta]]</f>
        <v>0</v>
      </c>
    </row>
    <row r="2112" spans="1:14" x14ac:dyDescent="0.3">
      <c r="A2112">
        <v>2113</v>
      </c>
      <c r="B2112" s="1">
        <v>44872</v>
      </c>
      <c r="C2112" t="s">
        <v>24</v>
      </c>
      <c r="D2112" t="s">
        <v>34</v>
      </c>
      <c r="E2112" t="s">
        <v>45</v>
      </c>
      <c r="F2112">
        <v>96</v>
      </c>
      <c r="G2112" s="3">
        <v>180.22</v>
      </c>
      <c r="H2112" s="3">
        <v>0</v>
      </c>
      <c r="I2112" t="s">
        <v>24</v>
      </c>
      <c r="J2112" t="s">
        <v>37</v>
      </c>
      <c r="K2112" s="3">
        <f>IF(TablaDatosEmpresa[[#This Row],[Tipo_Movimiento]] = "Venta", -TablaDatosEmpresa[[#This Row],[Cantidad]] * TablaDatosEmpresa[[#This Row],[Precio_Venta_Unitario]], 0)</f>
        <v>0</v>
      </c>
      <c r="L2112" s="3">
        <f>AVERAGEIF(TablaDatosEmpresa[Nombre_Producto],TablaDatosEmpresa[[#This Row],[Nombre_Producto]],TablaDatosEmpresa[Costo_Unitario])</f>
        <v>81.910562499999997</v>
      </c>
      <c r="M2112" s="3">
        <f>IF(TablaDatosEmpresa[[#This Row],[Tipo_Movimiento]] = "Venta", -TablaDatosEmpresa[[#This Row],[Cantidad]] * TablaDatosEmpresa[[#This Row],[CosteAdquisicionPromedio]], 0)</f>
        <v>0</v>
      </c>
      <c r="N2112" s="3">
        <f>TablaDatosEmpresa[[#This Row],[Ingresos]]-TablaDatosEmpresa[[#This Row],[Coste_Vemta]]</f>
        <v>0</v>
      </c>
    </row>
    <row r="2113" spans="1:14" x14ac:dyDescent="0.3">
      <c r="A2113">
        <v>2114</v>
      </c>
      <c r="B2113" s="1">
        <v>44872</v>
      </c>
      <c r="C2113" t="s">
        <v>24</v>
      </c>
      <c r="D2113" t="s">
        <v>25</v>
      </c>
      <c r="E2113" t="s">
        <v>43</v>
      </c>
      <c r="F2113">
        <v>155</v>
      </c>
      <c r="G2113" s="3">
        <v>45.2</v>
      </c>
      <c r="H2113" s="3">
        <v>0</v>
      </c>
      <c r="I2113" t="s">
        <v>24</v>
      </c>
      <c r="J2113" t="s">
        <v>37</v>
      </c>
      <c r="K2113" s="3">
        <f>IF(TablaDatosEmpresa[[#This Row],[Tipo_Movimiento]] = "Venta", -TablaDatosEmpresa[[#This Row],[Cantidad]] * TablaDatosEmpresa[[#This Row],[Precio_Venta_Unitario]], 0)</f>
        <v>0</v>
      </c>
      <c r="L2113" s="3">
        <f>AVERAGEIF(TablaDatosEmpresa[Nombre_Producto],TablaDatosEmpresa[[#This Row],[Nombre_Producto]],TablaDatosEmpresa[Costo_Unitario])</f>
        <v>18.458651685393257</v>
      </c>
      <c r="M2113" s="3">
        <f>IF(TablaDatosEmpresa[[#This Row],[Tipo_Movimiento]] = "Venta", -TablaDatosEmpresa[[#This Row],[Cantidad]] * TablaDatosEmpresa[[#This Row],[CosteAdquisicionPromedio]], 0)</f>
        <v>0</v>
      </c>
      <c r="N2113" s="3">
        <f>TablaDatosEmpresa[[#This Row],[Ingresos]]-TablaDatosEmpresa[[#This Row],[Coste_Vemta]]</f>
        <v>0</v>
      </c>
    </row>
    <row r="2114" spans="1:14" x14ac:dyDescent="0.3">
      <c r="A2114">
        <v>2115</v>
      </c>
      <c r="B2114" s="1">
        <v>44872</v>
      </c>
      <c r="C2114" t="s">
        <v>10</v>
      </c>
      <c r="D2114" t="s">
        <v>19</v>
      </c>
      <c r="E2114" t="s">
        <v>20</v>
      </c>
      <c r="F2114">
        <v>-11</v>
      </c>
      <c r="G2114" s="3">
        <v>0</v>
      </c>
      <c r="H2114" s="3">
        <v>296.86</v>
      </c>
      <c r="I2114" t="s">
        <v>10</v>
      </c>
      <c r="J2114" t="s">
        <v>15</v>
      </c>
      <c r="K2114" s="3">
        <f>IF(TablaDatosEmpresa[[#This Row],[Tipo_Movimiento]] = "Venta", -TablaDatosEmpresa[[#This Row],[Cantidad]] * TablaDatosEmpresa[[#This Row],[Precio_Venta_Unitario]], 0)</f>
        <v>3265.46</v>
      </c>
      <c r="L2114" s="3">
        <f>AVERAGEIF(TablaDatosEmpresa[Nombre_Producto],TablaDatosEmpresa[[#This Row],[Nombre_Producto]],TablaDatosEmpresa[Costo_Unitario])</f>
        <v>66.956770642201846</v>
      </c>
      <c r="M2114" s="3">
        <f>IF(TablaDatosEmpresa[[#This Row],[Tipo_Movimiento]] = "Venta", -TablaDatosEmpresa[[#This Row],[Cantidad]] * TablaDatosEmpresa[[#This Row],[CosteAdquisicionPromedio]], 0)</f>
        <v>736.52447706422026</v>
      </c>
      <c r="N2114" s="3">
        <f>TablaDatosEmpresa[[#This Row],[Ingresos]]-TablaDatosEmpresa[[#This Row],[Coste_Vemta]]</f>
        <v>2528.9355229357798</v>
      </c>
    </row>
    <row r="2115" spans="1:14" x14ac:dyDescent="0.3">
      <c r="A2115">
        <v>2116</v>
      </c>
      <c r="B2115" s="1">
        <v>44872</v>
      </c>
      <c r="C2115" t="s">
        <v>10</v>
      </c>
      <c r="D2115" t="s">
        <v>21</v>
      </c>
      <c r="E2115" t="s">
        <v>22</v>
      </c>
      <c r="F2115">
        <v>-35</v>
      </c>
      <c r="G2115" s="3">
        <v>0</v>
      </c>
      <c r="H2115" s="3">
        <v>59.39</v>
      </c>
      <c r="I2115" t="s">
        <v>10</v>
      </c>
      <c r="J2115" t="s">
        <v>15</v>
      </c>
      <c r="K2115" s="3">
        <f>IF(TablaDatosEmpresa[[#This Row],[Tipo_Movimiento]] = "Venta", -TablaDatosEmpresa[[#This Row],[Cantidad]] * TablaDatosEmpresa[[#This Row],[Precio_Venta_Unitario]], 0)</f>
        <v>2078.65</v>
      </c>
      <c r="L2115" s="3">
        <f>AVERAGEIF(TablaDatosEmpresa[Nombre_Producto],TablaDatosEmpresa[[#This Row],[Nombre_Producto]],TablaDatosEmpresa[Costo_Unitario])</f>
        <v>10.520482758620702</v>
      </c>
      <c r="M2115" s="3">
        <f>IF(TablaDatosEmpresa[[#This Row],[Tipo_Movimiento]] = "Venta", -TablaDatosEmpresa[[#This Row],[Cantidad]] * TablaDatosEmpresa[[#This Row],[CosteAdquisicionPromedio]], 0)</f>
        <v>368.21689655172457</v>
      </c>
      <c r="N2115" s="3">
        <f>TablaDatosEmpresa[[#This Row],[Ingresos]]-TablaDatosEmpresa[[#This Row],[Coste_Vemta]]</f>
        <v>1710.4331034482755</v>
      </c>
    </row>
    <row r="2116" spans="1:14" x14ac:dyDescent="0.3">
      <c r="A2116">
        <v>2117</v>
      </c>
      <c r="B2116" s="1">
        <v>44872</v>
      </c>
      <c r="C2116" t="s">
        <v>24</v>
      </c>
      <c r="D2116" t="s">
        <v>14</v>
      </c>
      <c r="E2116" t="s">
        <v>41</v>
      </c>
      <c r="F2116">
        <v>120</v>
      </c>
      <c r="G2116" s="3">
        <v>85.12</v>
      </c>
      <c r="H2116" s="3">
        <v>0</v>
      </c>
      <c r="I2116" t="s">
        <v>24</v>
      </c>
      <c r="J2116" t="s">
        <v>37</v>
      </c>
      <c r="K2116" s="3">
        <f>IF(TablaDatosEmpresa[[#This Row],[Tipo_Movimiento]] = "Venta", -TablaDatosEmpresa[[#This Row],[Cantidad]] * TablaDatosEmpresa[[#This Row],[Precio_Venta_Unitario]], 0)</f>
        <v>0</v>
      </c>
      <c r="L2116" s="3">
        <f>AVERAGEIF(TablaDatosEmpresa[Nombre_Producto],TablaDatosEmpresa[[#This Row],[Nombre_Producto]],TablaDatosEmpresa[Costo_Unitario])</f>
        <v>38.917210440456756</v>
      </c>
      <c r="M2116" s="3">
        <f>IF(TablaDatosEmpresa[[#This Row],[Tipo_Movimiento]] = "Venta", -TablaDatosEmpresa[[#This Row],[Cantidad]] * TablaDatosEmpresa[[#This Row],[CosteAdquisicionPromedio]], 0)</f>
        <v>0</v>
      </c>
      <c r="N2116" s="3">
        <f>TablaDatosEmpresa[[#This Row],[Ingresos]]-TablaDatosEmpresa[[#This Row],[Coste_Vemta]]</f>
        <v>0</v>
      </c>
    </row>
    <row r="2117" spans="1:14" x14ac:dyDescent="0.3">
      <c r="A2117">
        <v>2118</v>
      </c>
      <c r="B2117" s="1">
        <v>44872</v>
      </c>
      <c r="C2117" t="s">
        <v>10</v>
      </c>
      <c r="D2117" t="s">
        <v>34</v>
      </c>
      <c r="E2117" t="s">
        <v>45</v>
      </c>
      <c r="F2117">
        <v>-44</v>
      </c>
      <c r="G2117" s="3">
        <v>0</v>
      </c>
      <c r="H2117" s="3">
        <v>352.06</v>
      </c>
      <c r="I2117" t="s">
        <v>10</v>
      </c>
      <c r="J2117" t="s">
        <v>31</v>
      </c>
      <c r="K2117" s="3">
        <f>IF(TablaDatosEmpresa[[#This Row],[Tipo_Movimiento]] = "Venta", -TablaDatosEmpresa[[#This Row],[Cantidad]] * TablaDatosEmpresa[[#This Row],[Precio_Venta_Unitario]], 0)</f>
        <v>15490.64</v>
      </c>
      <c r="L2117" s="3">
        <f>AVERAGEIF(TablaDatosEmpresa[Nombre_Producto],TablaDatosEmpresa[[#This Row],[Nombre_Producto]],TablaDatosEmpresa[Costo_Unitario])</f>
        <v>81.910562499999997</v>
      </c>
      <c r="M2117" s="3">
        <f>IF(TablaDatosEmpresa[[#This Row],[Tipo_Movimiento]] = "Venta", -TablaDatosEmpresa[[#This Row],[Cantidad]] * TablaDatosEmpresa[[#This Row],[CosteAdquisicionPromedio]], 0)</f>
        <v>3604.06475</v>
      </c>
      <c r="N2117" s="3">
        <f>TablaDatosEmpresa[[#This Row],[Ingresos]]-TablaDatosEmpresa[[#This Row],[Coste_Vemta]]</f>
        <v>11886.57525</v>
      </c>
    </row>
    <row r="2118" spans="1:14" x14ac:dyDescent="0.3">
      <c r="A2118">
        <v>2119</v>
      </c>
      <c r="B2118" s="1">
        <v>44873</v>
      </c>
      <c r="C2118" t="s">
        <v>10</v>
      </c>
      <c r="D2118" t="s">
        <v>11</v>
      </c>
      <c r="E2118" t="s">
        <v>12</v>
      </c>
      <c r="F2118">
        <v>-29</v>
      </c>
      <c r="G2118" s="3">
        <v>0</v>
      </c>
      <c r="H2118" s="3">
        <v>129.08000000000001</v>
      </c>
      <c r="I2118" t="s">
        <v>10</v>
      </c>
      <c r="J2118" t="s">
        <v>15</v>
      </c>
      <c r="K2118" s="3">
        <f>IF(TablaDatosEmpresa[[#This Row],[Tipo_Movimiento]] = "Venta", -TablaDatosEmpresa[[#This Row],[Cantidad]] * TablaDatosEmpresa[[#This Row],[Precio_Venta_Unitario]], 0)</f>
        <v>3743.32</v>
      </c>
      <c r="L2118" s="3">
        <f>AVERAGEIF(TablaDatosEmpresa[Nombre_Producto],TablaDatosEmpresa[[#This Row],[Nombre_Producto]],TablaDatosEmpresa[Costo_Unitario])</f>
        <v>28.701865793780652</v>
      </c>
      <c r="M2118" s="3">
        <f>IF(TablaDatosEmpresa[[#This Row],[Tipo_Movimiento]] = "Venta", -TablaDatosEmpresa[[#This Row],[Cantidad]] * TablaDatosEmpresa[[#This Row],[CosteAdquisicionPromedio]], 0)</f>
        <v>832.35410801963894</v>
      </c>
      <c r="N2118" s="3">
        <f>TablaDatosEmpresa[[#This Row],[Ingresos]]-TablaDatosEmpresa[[#This Row],[Coste_Vemta]]</f>
        <v>2910.9658919803614</v>
      </c>
    </row>
    <row r="2119" spans="1:14" x14ac:dyDescent="0.3">
      <c r="A2119">
        <v>2120</v>
      </c>
      <c r="B2119" s="1">
        <v>44873</v>
      </c>
      <c r="C2119" t="s">
        <v>16</v>
      </c>
      <c r="D2119" t="s">
        <v>19</v>
      </c>
      <c r="E2119" t="s">
        <v>20</v>
      </c>
      <c r="F2119">
        <v>54</v>
      </c>
      <c r="G2119" s="3">
        <v>152.30000000000001</v>
      </c>
      <c r="H2119" s="3">
        <v>0</v>
      </c>
      <c r="I2119" t="s">
        <v>46</v>
      </c>
      <c r="J2119" t="s">
        <v>18</v>
      </c>
      <c r="K2119" s="3">
        <f>IF(TablaDatosEmpresa[[#This Row],[Tipo_Movimiento]] = "Venta", -TablaDatosEmpresa[[#This Row],[Cantidad]] * TablaDatosEmpresa[[#This Row],[Precio_Venta_Unitario]], 0)</f>
        <v>0</v>
      </c>
      <c r="L2119" s="3">
        <f>AVERAGEIF(TablaDatosEmpresa[Nombre_Producto],TablaDatosEmpresa[[#This Row],[Nombre_Producto]],TablaDatosEmpresa[Costo_Unitario])</f>
        <v>66.956770642201846</v>
      </c>
      <c r="M2119" s="3">
        <f>IF(TablaDatosEmpresa[[#This Row],[Tipo_Movimiento]] = "Venta", -TablaDatosEmpresa[[#This Row],[Cantidad]] * TablaDatosEmpresa[[#This Row],[CosteAdquisicionPromedio]], 0)</f>
        <v>0</v>
      </c>
      <c r="N2119" s="3">
        <f>TablaDatosEmpresa[[#This Row],[Ingresos]]-TablaDatosEmpresa[[#This Row],[Coste_Vemta]]</f>
        <v>0</v>
      </c>
    </row>
    <row r="2120" spans="1:14" x14ac:dyDescent="0.3">
      <c r="A2120">
        <v>2121</v>
      </c>
      <c r="B2120" s="1">
        <v>44873</v>
      </c>
      <c r="C2120" t="s">
        <v>10</v>
      </c>
      <c r="D2120" t="s">
        <v>17</v>
      </c>
      <c r="E2120" t="s">
        <v>42</v>
      </c>
      <c r="F2120">
        <v>-18</v>
      </c>
      <c r="G2120" s="3">
        <v>0</v>
      </c>
      <c r="H2120" s="3">
        <v>898.78</v>
      </c>
      <c r="I2120" t="s">
        <v>10</v>
      </c>
      <c r="J2120" t="s">
        <v>15</v>
      </c>
      <c r="K2120" s="3">
        <f>IF(TablaDatosEmpresa[[#This Row],[Tipo_Movimiento]] = "Venta", -TablaDatosEmpresa[[#This Row],[Cantidad]] * TablaDatosEmpresa[[#This Row],[Precio_Venta_Unitario]], 0)</f>
        <v>16178.039999999999</v>
      </c>
      <c r="L2120" s="3">
        <f>AVERAGEIF(TablaDatosEmpresa[Nombre_Producto],TablaDatosEmpresa[[#This Row],[Nombre_Producto]],TablaDatosEmpresa[Costo_Unitario])</f>
        <v>206.67616747181975</v>
      </c>
      <c r="M2120" s="3">
        <f>IF(TablaDatosEmpresa[[#This Row],[Tipo_Movimiento]] = "Venta", -TablaDatosEmpresa[[#This Row],[Cantidad]] * TablaDatosEmpresa[[#This Row],[CosteAdquisicionPromedio]], 0)</f>
        <v>3720.1710144927556</v>
      </c>
      <c r="N2120" s="3">
        <f>TablaDatosEmpresa[[#This Row],[Ingresos]]-TablaDatosEmpresa[[#This Row],[Coste_Vemta]]</f>
        <v>12457.868985507244</v>
      </c>
    </row>
    <row r="2121" spans="1:14" x14ac:dyDescent="0.3">
      <c r="A2121">
        <v>2122</v>
      </c>
      <c r="B2121" s="1">
        <v>44873</v>
      </c>
      <c r="C2121" t="s">
        <v>16</v>
      </c>
      <c r="D2121" t="s">
        <v>27</v>
      </c>
      <c r="E2121" t="s">
        <v>44</v>
      </c>
      <c r="F2121">
        <v>96</v>
      </c>
      <c r="G2121" s="3">
        <v>248.68</v>
      </c>
      <c r="H2121" s="3">
        <v>0</v>
      </c>
      <c r="I2121" t="s">
        <v>46</v>
      </c>
      <c r="J2121" t="s">
        <v>18</v>
      </c>
      <c r="K2121" s="3">
        <f>IF(TablaDatosEmpresa[[#This Row],[Tipo_Movimiento]] = "Venta", -TablaDatosEmpresa[[#This Row],[Cantidad]] * TablaDatosEmpresa[[#This Row],[Precio_Venta_Unitario]], 0)</f>
        <v>0</v>
      </c>
      <c r="L2121" s="3">
        <f>AVERAGEIF(TablaDatosEmpresa[Nombre_Producto],TablaDatosEmpresa[[#This Row],[Nombre_Producto]],TablaDatosEmpresa[Costo_Unitario])</f>
        <v>111.99406451612904</v>
      </c>
      <c r="M2121" s="3">
        <f>IF(TablaDatosEmpresa[[#This Row],[Tipo_Movimiento]] = "Venta", -TablaDatosEmpresa[[#This Row],[Cantidad]] * TablaDatosEmpresa[[#This Row],[CosteAdquisicionPromedio]], 0)</f>
        <v>0</v>
      </c>
      <c r="N2121" s="3">
        <f>TablaDatosEmpresa[[#This Row],[Ingresos]]-TablaDatosEmpresa[[#This Row],[Coste_Vemta]]</f>
        <v>0</v>
      </c>
    </row>
    <row r="2122" spans="1:14" x14ac:dyDescent="0.3">
      <c r="A2122">
        <v>2123</v>
      </c>
      <c r="B2122" s="1">
        <v>44873</v>
      </c>
      <c r="C2122" t="s">
        <v>24</v>
      </c>
      <c r="D2122" t="s">
        <v>14</v>
      </c>
      <c r="E2122" t="s">
        <v>41</v>
      </c>
      <c r="F2122">
        <v>180</v>
      </c>
      <c r="G2122" s="3">
        <v>86.49</v>
      </c>
      <c r="H2122" s="3">
        <v>0</v>
      </c>
      <c r="I2122" t="s">
        <v>24</v>
      </c>
      <c r="J2122" t="s">
        <v>37</v>
      </c>
      <c r="K2122" s="3">
        <f>IF(TablaDatosEmpresa[[#This Row],[Tipo_Movimiento]] = "Venta", -TablaDatosEmpresa[[#This Row],[Cantidad]] * TablaDatosEmpresa[[#This Row],[Precio_Venta_Unitario]], 0)</f>
        <v>0</v>
      </c>
      <c r="L2122" s="3">
        <f>AVERAGEIF(TablaDatosEmpresa[Nombre_Producto],TablaDatosEmpresa[[#This Row],[Nombre_Producto]],TablaDatosEmpresa[Costo_Unitario])</f>
        <v>38.917210440456756</v>
      </c>
      <c r="M2122" s="3">
        <f>IF(TablaDatosEmpresa[[#This Row],[Tipo_Movimiento]] = "Venta", -TablaDatosEmpresa[[#This Row],[Cantidad]] * TablaDatosEmpresa[[#This Row],[CosteAdquisicionPromedio]], 0)</f>
        <v>0</v>
      </c>
      <c r="N2122" s="3">
        <f>TablaDatosEmpresa[[#This Row],[Ingresos]]-TablaDatosEmpresa[[#This Row],[Coste_Vemta]]</f>
        <v>0</v>
      </c>
    </row>
    <row r="2123" spans="1:14" x14ac:dyDescent="0.3">
      <c r="A2123">
        <v>2124</v>
      </c>
      <c r="B2123" s="1">
        <v>44873</v>
      </c>
      <c r="C2123" t="s">
        <v>24</v>
      </c>
      <c r="D2123" t="s">
        <v>25</v>
      </c>
      <c r="E2123" t="s">
        <v>43</v>
      </c>
      <c r="F2123">
        <v>131</v>
      </c>
      <c r="G2123" s="3">
        <v>45.6</v>
      </c>
      <c r="H2123" s="3">
        <v>0</v>
      </c>
      <c r="I2123" t="s">
        <v>24</v>
      </c>
      <c r="J2123" t="s">
        <v>26</v>
      </c>
      <c r="K2123" s="3">
        <f>IF(TablaDatosEmpresa[[#This Row],[Tipo_Movimiento]] = "Venta", -TablaDatosEmpresa[[#This Row],[Cantidad]] * TablaDatosEmpresa[[#This Row],[Precio_Venta_Unitario]], 0)</f>
        <v>0</v>
      </c>
      <c r="L2123" s="3">
        <f>AVERAGEIF(TablaDatosEmpresa[Nombre_Producto],TablaDatosEmpresa[[#This Row],[Nombre_Producto]],TablaDatosEmpresa[Costo_Unitario])</f>
        <v>18.458651685393257</v>
      </c>
      <c r="M2123" s="3">
        <f>IF(TablaDatosEmpresa[[#This Row],[Tipo_Movimiento]] = "Venta", -TablaDatosEmpresa[[#This Row],[Cantidad]] * TablaDatosEmpresa[[#This Row],[CosteAdquisicionPromedio]], 0)</f>
        <v>0</v>
      </c>
      <c r="N2123" s="3">
        <f>TablaDatosEmpresa[[#This Row],[Ingresos]]-TablaDatosEmpresa[[#This Row],[Coste_Vemta]]</f>
        <v>0</v>
      </c>
    </row>
    <row r="2124" spans="1:14" x14ac:dyDescent="0.3">
      <c r="A2124">
        <v>2125</v>
      </c>
      <c r="B2124" s="1">
        <v>44873</v>
      </c>
      <c r="C2124" t="s">
        <v>16</v>
      </c>
      <c r="D2124" t="s">
        <v>19</v>
      </c>
      <c r="E2124" t="s">
        <v>20</v>
      </c>
      <c r="F2124">
        <v>21</v>
      </c>
      <c r="G2124" s="3">
        <v>147.05000000000001</v>
      </c>
      <c r="H2124" s="3">
        <v>0</v>
      </c>
      <c r="I2124" t="s">
        <v>46</v>
      </c>
      <c r="J2124" t="s">
        <v>18</v>
      </c>
      <c r="K2124" s="3">
        <f>IF(TablaDatosEmpresa[[#This Row],[Tipo_Movimiento]] = "Venta", -TablaDatosEmpresa[[#This Row],[Cantidad]] * TablaDatosEmpresa[[#This Row],[Precio_Venta_Unitario]], 0)</f>
        <v>0</v>
      </c>
      <c r="L2124" s="3">
        <f>AVERAGEIF(TablaDatosEmpresa[Nombre_Producto],TablaDatosEmpresa[[#This Row],[Nombre_Producto]],TablaDatosEmpresa[Costo_Unitario])</f>
        <v>66.956770642201846</v>
      </c>
      <c r="M2124" s="3">
        <f>IF(TablaDatosEmpresa[[#This Row],[Tipo_Movimiento]] = "Venta", -TablaDatosEmpresa[[#This Row],[Cantidad]] * TablaDatosEmpresa[[#This Row],[CosteAdquisicionPromedio]], 0)</f>
        <v>0</v>
      </c>
      <c r="N2124" s="3">
        <f>TablaDatosEmpresa[[#This Row],[Ingresos]]-TablaDatosEmpresa[[#This Row],[Coste_Vemta]]</f>
        <v>0</v>
      </c>
    </row>
    <row r="2125" spans="1:14" x14ac:dyDescent="0.3">
      <c r="A2125">
        <v>2126</v>
      </c>
      <c r="B2125" s="1">
        <v>44874</v>
      </c>
      <c r="C2125" t="s">
        <v>10</v>
      </c>
      <c r="D2125" t="s">
        <v>14</v>
      </c>
      <c r="E2125" t="s">
        <v>41</v>
      </c>
      <c r="F2125">
        <v>-10</v>
      </c>
      <c r="G2125" s="3">
        <v>0</v>
      </c>
      <c r="H2125" s="3">
        <v>161.09</v>
      </c>
      <c r="I2125" t="s">
        <v>10</v>
      </c>
      <c r="J2125" t="s">
        <v>31</v>
      </c>
      <c r="K2125" s="3">
        <f>IF(TablaDatosEmpresa[[#This Row],[Tipo_Movimiento]] = "Venta", -TablaDatosEmpresa[[#This Row],[Cantidad]] * TablaDatosEmpresa[[#This Row],[Precio_Venta_Unitario]], 0)</f>
        <v>1610.9</v>
      </c>
      <c r="L2125" s="3">
        <f>AVERAGEIF(TablaDatosEmpresa[Nombre_Producto],TablaDatosEmpresa[[#This Row],[Nombre_Producto]],TablaDatosEmpresa[Costo_Unitario])</f>
        <v>38.917210440456756</v>
      </c>
      <c r="M2125" s="3">
        <f>IF(TablaDatosEmpresa[[#This Row],[Tipo_Movimiento]] = "Venta", -TablaDatosEmpresa[[#This Row],[Cantidad]] * TablaDatosEmpresa[[#This Row],[CosteAdquisicionPromedio]], 0)</f>
        <v>389.17210440456756</v>
      </c>
      <c r="N2125" s="3">
        <f>TablaDatosEmpresa[[#This Row],[Ingresos]]-TablaDatosEmpresa[[#This Row],[Coste_Vemta]]</f>
        <v>1221.7278955954325</v>
      </c>
    </row>
    <row r="2126" spans="1:14" x14ac:dyDescent="0.3">
      <c r="A2126">
        <v>2127</v>
      </c>
      <c r="B2126" s="1">
        <v>44874</v>
      </c>
      <c r="C2126" t="s">
        <v>10</v>
      </c>
      <c r="D2126" t="s">
        <v>11</v>
      </c>
      <c r="E2126" t="s">
        <v>12</v>
      </c>
      <c r="F2126">
        <v>-20</v>
      </c>
      <c r="G2126" s="3">
        <v>0</v>
      </c>
      <c r="H2126" s="3">
        <v>129.86000000000001</v>
      </c>
      <c r="I2126" t="s">
        <v>10</v>
      </c>
      <c r="J2126" t="s">
        <v>31</v>
      </c>
      <c r="K2126" s="3">
        <f>IF(TablaDatosEmpresa[[#This Row],[Tipo_Movimiento]] = "Venta", -TablaDatosEmpresa[[#This Row],[Cantidad]] * TablaDatosEmpresa[[#This Row],[Precio_Venta_Unitario]], 0)</f>
        <v>2597.2000000000003</v>
      </c>
      <c r="L2126" s="3">
        <f>AVERAGEIF(TablaDatosEmpresa[Nombre_Producto],TablaDatosEmpresa[[#This Row],[Nombre_Producto]],TablaDatosEmpresa[Costo_Unitario])</f>
        <v>28.701865793780652</v>
      </c>
      <c r="M2126" s="3">
        <f>IF(TablaDatosEmpresa[[#This Row],[Tipo_Movimiento]] = "Venta", -TablaDatosEmpresa[[#This Row],[Cantidad]] * TablaDatosEmpresa[[#This Row],[CosteAdquisicionPromedio]], 0)</f>
        <v>574.03731587561299</v>
      </c>
      <c r="N2126" s="3">
        <f>TablaDatosEmpresa[[#This Row],[Ingresos]]-TablaDatosEmpresa[[#This Row],[Coste_Vemta]]</f>
        <v>2023.1626841243874</v>
      </c>
    </row>
    <row r="2127" spans="1:14" x14ac:dyDescent="0.3">
      <c r="A2127">
        <v>2128</v>
      </c>
      <c r="B2127" s="1">
        <v>44874</v>
      </c>
      <c r="C2127" t="s">
        <v>16</v>
      </c>
      <c r="D2127" t="s">
        <v>17</v>
      </c>
      <c r="E2127" t="s">
        <v>42</v>
      </c>
      <c r="F2127">
        <v>62</v>
      </c>
      <c r="G2127" s="3">
        <v>458.46</v>
      </c>
      <c r="H2127" s="3">
        <v>0</v>
      </c>
      <c r="I2127" t="s">
        <v>46</v>
      </c>
      <c r="J2127" t="s">
        <v>18</v>
      </c>
      <c r="K2127" s="3">
        <f>IF(TablaDatosEmpresa[[#This Row],[Tipo_Movimiento]] = "Venta", -TablaDatosEmpresa[[#This Row],[Cantidad]] * TablaDatosEmpresa[[#This Row],[Precio_Venta_Unitario]], 0)</f>
        <v>0</v>
      </c>
      <c r="L2127" s="3">
        <f>AVERAGEIF(TablaDatosEmpresa[Nombre_Producto],TablaDatosEmpresa[[#This Row],[Nombre_Producto]],TablaDatosEmpresa[Costo_Unitario])</f>
        <v>206.67616747181975</v>
      </c>
      <c r="M2127" s="3">
        <f>IF(TablaDatosEmpresa[[#This Row],[Tipo_Movimiento]] = "Venta", -TablaDatosEmpresa[[#This Row],[Cantidad]] * TablaDatosEmpresa[[#This Row],[CosteAdquisicionPromedio]], 0)</f>
        <v>0</v>
      </c>
      <c r="N2127" s="3">
        <f>TablaDatosEmpresa[[#This Row],[Ingresos]]-TablaDatosEmpresa[[#This Row],[Coste_Vemta]]</f>
        <v>0</v>
      </c>
    </row>
    <row r="2128" spans="1:14" x14ac:dyDescent="0.3">
      <c r="A2128">
        <v>2129</v>
      </c>
      <c r="B2128" s="1">
        <v>44874</v>
      </c>
      <c r="C2128" t="s">
        <v>10</v>
      </c>
      <c r="D2128" t="s">
        <v>19</v>
      </c>
      <c r="E2128" t="s">
        <v>20</v>
      </c>
      <c r="F2128">
        <v>-5</v>
      </c>
      <c r="G2128" s="3">
        <v>0</v>
      </c>
      <c r="H2128" s="3">
        <v>296.24</v>
      </c>
      <c r="I2128" t="s">
        <v>10</v>
      </c>
      <c r="J2128" t="s">
        <v>35</v>
      </c>
      <c r="K2128" s="3">
        <f>IF(TablaDatosEmpresa[[#This Row],[Tipo_Movimiento]] = "Venta", -TablaDatosEmpresa[[#This Row],[Cantidad]] * TablaDatosEmpresa[[#This Row],[Precio_Venta_Unitario]], 0)</f>
        <v>1481.2</v>
      </c>
      <c r="L2128" s="3">
        <f>AVERAGEIF(TablaDatosEmpresa[Nombre_Producto],TablaDatosEmpresa[[#This Row],[Nombre_Producto]],TablaDatosEmpresa[Costo_Unitario])</f>
        <v>66.956770642201846</v>
      </c>
      <c r="M2128" s="3">
        <f>IF(TablaDatosEmpresa[[#This Row],[Tipo_Movimiento]] = "Venta", -TablaDatosEmpresa[[#This Row],[Cantidad]] * TablaDatosEmpresa[[#This Row],[CosteAdquisicionPromedio]], 0)</f>
        <v>334.78385321100922</v>
      </c>
      <c r="N2128" s="3">
        <f>TablaDatosEmpresa[[#This Row],[Ingresos]]-TablaDatosEmpresa[[#This Row],[Coste_Vemta]]</f>
        <v>1146.4161467889908</v>
      </c>
    </row>
    <row r="2129" spans="1:14" x14ac:dyDescent="0.3">
      <c r="A2129">
        <v>2130</v>
      </c>
      <c r="B2129" s="1">
        <v>44874</v>
      </c>
      <c r="C2129" t="s">
        <v>10</v>
      </c>
      <c r="D2129" t="s">
        <v>17</v>
      </c>
      <c r="E2129" t="s">
        <v>42</v>
      </c>
      <c r="F2129">
        <v>-41</v>
      </c>
      <c r="G2129" s="3">
        <v>0</v>
      </c>
      <c r="H2129" s="3">
        <v>896.61</v>
      </c>
      <c r="I2129" t="s">
        <v>10</v>
      </c>
      <c r="J2129" t="s">
        <v>15</v>
      </c>
      <c r="K2129" s="3">
        <f>IF(TablaDatosEmpresa[[#This Row],[Tipo_Movimiento]] = "Venta", -TablaDatosEmpresa[[#This Row],[Cantidad]] * TablaDatosEmpresa[[#This Row],[Precio_Venta_Unitario]], 0)</f>
        <v>36761.01</v>
      </c>
      <c r="L2129" s="3">
        <f>AVERAGEIF(TablaDatosEmpresa[Nombre_Producto],TablaDatosEmpresa[[#This Row],[Nombre_Producto]],TablaDatosEmpresa[Costo_Unitario])</f>
        <v>206.67616747181975</v>
      </c>
      <c r="M2129" s="3">
        <f>IF(TablaDatosEmpresa[[#This Row],[Tipo_Movimiento]] = "Venta", -TablaDatosEmpresa[[#This Row],[Cantidad]] * TablaDatosEmpresa[[#This Row],[CosteAdquisicionPromedio]], 0)</f>
        <v>8473.7228663446094</v>
      </c>
      <c r="N2129" s="3">
        <f>TablaDatosEmpresa[[#This Row],[Ingresos]]-TablaDatosEmpresa[[#This Row],[Coste_Vemta]]</f>
        <v>28287.287133655394</v>
      </c>
    </row>
    <row r="2130" spans="1:14" x14ac:dyDescent="0.3">
      <c r="A2130">
        <v>2131</v>
      </c>
      <c r="B2130" s="1">
        <v>44874</v>
      </c>
      <c r="C2130" t="s">
        <v>24</v>
      </c>
      <c r="D2130" t="s">
        <v>14</v>
      </c>
      <c r="E2130" t="s">
        <v>41</v>
      </c>
      <c r="F2130">
        <v>156</v>
      </c>
      <c r="G2130" s="3">
        <v>86.69</v>
      </c>
      <c r="H2130" s="3">
        <v>0</v>
      </c>
      <c r="I2130" t="s">
        <v>24</v>
      </c>
      <c r="J2130" t="s">
        <v>37</v>
      </c>
      <c r="K2130" s="3">
        <f>IF(TablaDatosEmpresa[[#This Row],[Tipo_Movimiento]] = "Venta", -TablaDatosEmpresa[[#This Row],[Cantidad]] * TablaDatosEmpresa[[#This Row],[Precio_Venta_Unitario]], 0)</f>
        <v>0</v>
      </c>
      <c r="L2130" s="3">
        <f>AVERAGEIF(TablaDatosEmpresa[Nombre_Producto],TablaDatosEmpresa[[#This Row],[Nombre_Producto]],TablaDatosEmpresa[Costo_Unitario])</f>
        <v>38.917210440456756</v>
      </c>
      <c r="M2130" s="3">
        <f>IF(TablaDatosEmpresa[[#This Row],[Tipo_Movimiento]] = "Venta", -TablaDatosEmpresa[[#This Row],[Cantidad]] * TablaDatosEmpresa[[#This Row],[CosteAdquisicionPromedio]], 0)</f>
        <v>0</v>
      </c>
      <c r="N2130" s="3">
        <f>TablaDatosEmpresa[[#This Row],[Ingresos]]-TablaDatosEmpresa[[#This Row],[Coste_Vemta]]</f>
        <v>0</v>
      </c>
    </row>
    <row r="2131" spans="1:14" x14ac:dyDescent="0.3">
      <c r="A2131">
        <v>2132</v>
      </c>
      <c r="B2131" s="1">
        <v>44874</v>
      </c>
      <c r="C2131" t="s">
        <v>16</v>
      </c>
      <c r="D2131" t="s">
        <v>17</v>
      </c>
      <c r="E2131" t="s">
        <v>42</v>
      </c>
      <c r="F2131">
        <v>71</v>
      </c>
      <c r="G2131" s="3">
        <v>453.95</v>
      </c>
      <c r="H2131" s="3">
        <v>0</v>
      </c>
      <c r="I2131" t="s">
        <v>46</v>
      </c>
      <c r="J2131" t="s">
        <v>18</v>
      </c>
      <c r="K2131" s="3">
        <f>IF(TablaDatosEmpresa[[#This Row],[Tipo_Movimiento]] = "Venta", -TablaDatosEmpresa[[#This Row],[Cantidad]] * TablaDatosEmpresa[[#This Row],[Precio_Venta_Unitario]], 0)</f>
        <v>0</v>
      </c>
      <c r="L2131" s="3">
        <f>AVERAGEIF(TablaDatosEmpresa[Nombre_Producto],TablaDatosEmpresa[[#This Row],[Nombre_Producto]],TablaDatosEmpresa[Costo_Unitario])</f>
        <v>206.67616747181975</v>
      </c>
      <c r="M2131" s="3">
        <f>IF(TablaDatosEmpresa[[#This Row],[Tipo_Movimiento]] = "Venta", -TablaDatosEmpresa[[#This Row],[Cantidad]] * TablaDatosEmpresa[[#This Row],[CosteAdquisicionPromedio]], 0)</f>
        <v>0</v>
      </c>
      <c r="N2131" s="3">
        <f>TablaDatosEmpresa[[#This Row],[Ingresos]]-TablaDatosEmpresa[[#This Row],[Coste_Vemta]]</f>
        <v>0</v>
      </c>
    </row>
    <row r="2132" spans="1:14" x14ac:dyDescent="0.3">
      <c r="A2132">
        <v>2133</v>
      </c>
      <c r="B2132" s="1">
        <v>44875</v>
      </c>
      <c r="C2132" t="s">
        <v>10</v>
      </c>
      <c r="D2132" t="s">
        <v>34</v>
      </c>
      <c r="E2132" t="s">
        <v>45</v>
      </c>
      <c r="F2132">
        <v>-26</v>
      </c>
      <c r="G2132" s="3">
        <v>0</v>
      </c>
      <c r="H2132" s="3">
        <v>349.94</v>
      </c>
      <c r="I2132" t="s">
        <v>10</v>
      </c>
      <c r="J2132" t="s">
        <v>31</v>
      </c>
      <c r="K2132" s="3">
        <f>IF(TablaDatosEmpresa[[#This Row],[Tipo_Movimiento]] = "Venta", -TablaDatosEmpresa[[#This Row],[Cantidad]] * TablaDatosEmpresa[[#This Row],[Precio_Venta_Unitario]], 0)</f>
        <v>9098.44</v>
      </c>
      <c r="L2132" s="3">
        <f>AVERAGEIF(TablaDatosEmpresa[Nombre_Producto],TablaDatosEmpresa[[#This Row],[Nombre_Producto]],TablaDatosEmpresa[Costo_Unitario])</f>
        <v>81.910562499999997</v>
      </c>
      <c r="M2132" s="3">
        <f>IF(TablaDatosEmpresa[[#This Row],[Tipo_Movimiento]] = "Venta", -TablaDatosEmpresa[[#This Row],[Cantidad]] * TablaDatosEmpresa[[#This Row],[CosteAdquisicionPromedio]], 0)</f>
        <v>2129.6746250000001</v>
      </c>
      <c r="N2132" s="3">
        <f>TablaDatosEmpresa[[#This Row],[Ingresos]]-TablaDatosEmpresa[[#This Row],[Coste_Vemta]]</f>
        <v>6968.7653750000009</v>
      </c>
    </row>
    <row r="2133" spans="1:14" x14ac:dyDescent="0.3">
      <c r="A2133">
        <v>2134</v>
      </c>
      <c r="B2133" s="1">
        <v>44875</v>
      </c>
      <c r="C2133" t="s">
        <v>24</v>
      </c>
      <c r="D2133" t="s">
        <v>29</v>
      </c>
      <c r="E2133" t="s">
        <v>30</v>
      </c>
      <c r="F2133">
        <v>80</v>
      </c>
      <c r="G2133" s="3">
        <v>36.1</v>
      </c>
      <c r="H2133" s="3">
        <v>0</v>
      </c>
      <c r="I2133" t="s">
        <v>24</v>
      </c>
      <c r="J2133" t="s">
        <v>36</v>
      </c>
      <c r="K2133" s="3">
        <f>IF(TablaDatosEmpresa[[#This Row],[Tipo_Movimiento]] = "Venta", -TablaDatosEmpresa[[#This Row],[Cantidad]] * TablaDatosEmpresa[[#This Row],[Precio_Venta_Unitario]], 0)</f>
        <v>0</v>
      </c>
      <c r="L2133" s="3">
        <f>AVERAGEIF(TablaDatosEmpresa[Nombre_Producto],TablaDatosEmpresa[[#This Row],[Nombre_Producto]],TablaDatosEmpresa[Costo_Unitario])</f>
        <v>15.49574137931034</v>
      </c>
      <c r="M2133" s="3">
        <f>IF(TablaDatosEmpresa[[#This Row],[Tipo_Movimiento]] = "Venta", -TablaDatosEmpresa[[#This Row],[Cantidad]] * TablaDatosEmpresa[[#This Row],[CosteAdquisicionPromedio]], 0)</f>
        <v>0</v>
      </c>
      <c r="N2133" s="3">
        <f>TablaDatosEmpresa[[#This Row],[Ingresos]]-TablaDatosEmpresa[[#This Row],[Coste_Vemta]]</f>
        <v>0</v>
      </c>
    </row>
    <row r="2134" spans="1:14" x14ac:dyDescent="0.3">
      <c r="A2134">
        <v>2135</v>
      </c>
      <c r="B2134" s="1">
        <v>44875</v>
      </c>
      <c r="C2134" t="s">
        <v>24</v>
      </c>
      <c r="D2134" t="s">
        <v>14</v>
      </c>
      <c r="E2134" t="s">
        <v>41</v>
      </c>
      <c r="F2134">
        <v>265</v>
      </c>
      <c r="G2134" s="3">
        <v>85.74</v>
      </c>
      <c r="H2134" s="3">
        <v>0</v>
      </c>
      <c r="I2134" t="s">
        <v>24</v>
      </c>
      <c r="J2134" t="s">
        <v>26</v>
      </c>
      <c r="K2134" s="3">
        <f>IF(TablaDatosEmpresa[[#This Row],[Tipo_Movimiento]] = "Venta", -TablaDatosEmpresa[[#This Row],[Cantidad]] * TablaDatosEmpresa[[#This Row],[Precio_Venta_Unitario]], 0)</f>
        <v>0</v>
      </c>
      <c r="L2134" s="3">
        <f>AVERAGEIF(TablaDatosEmpresa[Nombre_Producto],TablaDatosEmpresa[[#This Row],[Nombre_Producto]],TablaDatosEmpresa[Costo_Unitario])</f>
        <v>38.917210440456756</v>
      </c>
      <c r="M2134" s="3">
        <f>IF(TablaDatosEmpresa[[#This Row],[Tipo_Movimiento]] = "Venta", -TablaDatosEmpresa[[#This Row],[Cantidad]] * TablaDatosEmpresa[[#This Row],[CosteAdquisicionPromedio]], 0)</f>
        <v>0</v>
      </c>
      <c r="N2134" s="3">
        <f>TablaDatosEmpresa[[#This Row],[Ingresos]]-TablaDatosEmpresa[[#This Row],[Coste_Vemta]]</f>
        <v>0</v>
      </c>
    </row>
    <row r="2135" spans="1:14" x14ac:dyDescent="0.3">
      <c r="A2135">
        <v>2136</v>
      </c>
      <c r="B2135" s="1">
        <v>44875</v>
      </c>
      <c r="C2135" t="s">
        <v>10</v>
      </c>
      <c r="D2135" t="s">
        <v>27</v>
      </c>
      <c r="E2135" t="s">
        <v>44</v>
      </c>
      <c r="F2135">
        <v>-37</v>
      </c>
      <c r="G2135" s="3">
        <v>0</v>
      </c>
      <c r="H2135" s="3">
        <v>496.19</v>
      </c>
      <c r="I2135" t="s">
        <v>10</v>
      </c>
      <c r="J2135" t="s">
        <v>15</v>
      </c>
      <c r="K2135" s="3">
        <f>IF(TablaDatosEmpresa[[#This Row],[Tipo_Movimiento]] = "Venta", -TablaDatosEmpresa[[#This Row],[Cantidad]] * TablaDatosEmpresa[[#This Row],[Precio_Venta_Unitario]], 0)</f>
        <v>18359.03</v>
      </c>
      <c r="L2135" s="3">
        <f>AVERAGEIF(TablaDatosEmpresa[Nombre_Producto],TablaDatosEmpresa[[#This Row],[Nombre_Producto]],TablaDatosEmpresa[Costo_Unitario])</f>
        <v>111.99406451612904</v>
      </c>
      <c r="M2135" s="3">
        <f>IF(TablaDatosEmpresa[[#This Row],[Tipo_Movimiento]] = "Venta", -TablaDatosEmpresa[[#This Row],[Cantidad]] * TablaDatosEmpresa[[#This Row],[CosteAdquisicionPromedio]], 0)</f>
        <v>4143.7803870967746</v>
      </c>
      <c r="N2135" s="3">
        <f>TablaDatosEmpresa[[#This Row],[Ingresos]]-TablaDatosEmpresa[[#This Row],[Coste_Vemta]]</f>
        <v>14215.249612903224</v>
      </c>
    </row>
    <row r="2136" spans="1:14" x14ac:dyDescent="0.3">
      <c r="A2136">
        <v>2137</v>
      </c>
      <c r="B2136" s="1">
        <v>44875</v>
      </c>
      <c r="C2136" t="s">
        <v>10</v>
      </c>
      <c r="D2136" t="s">
        <v>25</v>
      </c>
      <c r="E2136" t="s">
        <v>43</v>
      </c>
      <c r="F2136">
        <v>-30</v>
      </c>
      <c r="G2136" s="3">
        <v>0</v>
      </c>
      <c r="H2136" s="3">
        <v>94.99</v>
      </c>
      <c r="I2136" t="s">
        <v>10</v>
      </c>
      <c r="J2136" t="s">
        <v>15</v>
      </c>
      <c r="K2136" s="3">
        <f>IF(TablaDatosEmpresa[[#This Row],[Tipo_Movimiento]] = "Venta", -TablaDatosEmpresa[[#This Row],[Cantidad]] * TablaDatosEmpresa[[#This Row],[Precio_Venta_Unitario]], 0)</f>
        <v>2849.7</v>
      </c>
      <c r="L2136" s="3">
        <f>AVERAGEIF(TablaDatosEmpresa[Nombre_Producto],TablaDatosEmpresa[[#This Row],[Nombre_Producto]],TablaDatosEmpresa[Costo_Unitario])</f>
        <v>18.458651685393257</v>
      </c>
      <c r="M2136" s="3">
        <f>IF(TablaDatosEmpresa[[#This Row],[Tipo_Movimiento]] = "Venta", -TablaDatosEmpresa[[#This Row],[Cantidad]] * TablaDatosEmpresa[[#This Row],[CosteAdquisicionPromedio]], 0)</f>
        <v>553.75955056179771</v>
      </c>
      <c r="N2136" s="3">
        <f>TablaDatosEmpresa[[#This Row],[Ingresos]]-TablaDatosEmpresa[[#This Row],[Coste_Vemta]]</f>
        <v>2295.940449438202</v>
      </c>
    </row>
    <row r="2137" spans="1:14" x14ac:dyDescent="0.3">
      <c r="A2137">
        <v>2138</v>
      </c>
      <c r="B2137" s="1">
        <v>44875</v>
      </c>
      <c r="C2137" t="s">
        <v>10</v>
      </c>
      <c r="D2137" t="s">
        <v>11</v>
      </c>
      <c r="E2137" t="s">
        <v>12</v>
      </c>
      <c r="F2137">
        <v>-23</v>
      </c>
      <c r="G2137" s="3">
        <v>0</v>
      </c>
      <c r="H2137" s="3">
        <v>130.65</v>
      </c>
      <c r="I2137" t="s">
        <v>10</v>
      </c>
      <c r="J2137" t="s">
        <v>31</v>
      </c>
      <c r="K2137" s="3">
        <f>IF(TablaDatosEmpresa[[#This Row],[Tipo_Movimiento]] = "Venta", -TablaDatosEmpresa[[#This Row],[Cantidad]] * TablaDatosEmpresa[[#This Row],[Precio_Venta_Unitario]], 0)</f>
        <v>3004.9500000000003</v>
      </c>
      <c r="L2137" s="3">
        <f>AVERAGEIF(TablaDatosEmpresa[Nombre_Producto],TablaDatosEmpresa[[#This Row],[Nombre_Producto]],TablaDatosEmpresa[Costo_Unitario])</f>
        <v>28.701865793780652</v>
      </c>
      <c r="M2137" s="3">
        <f>IF(TablaDatosEmpresa[[#This Row],[Tipo_Movimiento]] = "Venta", -TablaDatosEmpresa[[#This Row],[Cantidad]] * TablaDatosEmpresa[[#This Row],[CosteAdquisicionPromedio]], 0)</f>
        <v>660.14291325695501</v>
      </c>
      <c r="N2137" s="3">
        <f>TablaDatosEmpresa[[#This Row],[Ingresos]]-TablaDatosEmpresa[[#This Row],[Coste_Vemta]]</f>
        <v>2344.8070867430451</v>
      </c>
    </row>
    <row r="2138" spans="1:14" x14ac:dyDescent="0.3">
      <c r="A2138">
        <v>2139</v>
      </c>
      <c r="B2138" s="1">
        <v>44875</v>
      </c>
      <c r="C2138" t="s">
        <v>24</v>
      </c>
      <c r="D2138" t="s">
        <v>21</v>
      </c>
      <c r="E2138" t="s">
        <v>22</v>
      </c>
      <c r="F2138">
        <v>231</v>
      </c>
      <c r="G2138" s="3">
        <v>24.72</v>
      </c>
      <c r="H2138" s="3">
        <v>0</v>
      </c>
      <c r="I2138" t="s">
        <v>24</v>
      </c>
      <c r="J2138" t="s">
        <v>28</v>
      </c>
      <c r="K2138" s="3">
        <f>IF(TablaDatosEmpresa[[#This Row],[Tipo_Movimiento]] = "Venta", -TablaDatosEmpresa[[#This Row],[Cantidad]] * TablaDatosEmpresa[[#This Row],[Precio_Venta_Unitario]], 0)</f>
        <v>0</v>
      </c>
      <c r="L2138" s="3">
        <f>AVERAGEIF(TablaDatosEmpresa[Nombre_Producto],TablaDatosEmpresa[[#This Row],[Nombre_Producto]],TablaDatosEmpresa[Costo_Unitario])</f>
        <v>10.520482758620702</v>
      </c>
      <c r="M2138" s="3">
        <f>IF(TablaDatosEmpresa[[#This Row],[Tipo_Movimiento]] = "Venta", -TablaDatosEmpresa[[#This Row],[Cantidad]] * TablaDatosEmpresa[[#This Row],[CosteAdquisicionPromedio]], 0)</f>
        <v>0</v>
      </c>
      <c r="N2138" s="3">
        <f>TablaDatosEmpresa[[#This Row],[Ingresos]]-TablaDatosEmpresa[[#This Row],[Coste_Vemta]]</f>
        <v>0</v>
      </c>
    </row>
    <row r="2139" spans="1:14" x14ac:dyDescent="0.3">
      <c r="A2139">
        <v>2140</v>
      </c>
      <c r="B2139" s="1">
        <v>44876</v>
      </c>
      <c r="C2139" t="s">
        <v>24</v>
      </c>
      <c r="D2139" t="s">
        <v>14</v>
      </c>
      <c r="E2139" t="s">
        <v>41</v>
      </c>
      <c r="F2139">
        <v>238</v>
      </c>
      <c r="G2139" s="3">
        <v>85.08</v>
      </c>
      <c r="H2139" s="3">
        <v>0</v>
      </c>
      <c r="I2139" t="s">
        <v>24</v>
      </c>
      <c r="J2139" t="s">
        <v>28</v>
      </c>
      <c r="K2139" s="3">
        <f>IF(TablaDatosEmpresa[[#This Row],[Tipo_Movimiento]] = "Venta", -TablaDatosEmpresa[[#This Row],[Cantidad]] * TablaDatosEmpresa[[#This Row],[Precio_Venta_Unitario]], 0)</f>
        <v>0</v>
      </c>
      <c r="L2139" s="3">
        <f>AVERAGEIF(TablaDatosEmpresa[Nombre_Producto],TablaDatosEmpresa[[#This Row],[Nombre_Producto]],TablaDatosEmpresa[Costo_Unitario])</f>
        <v>38.917210440456756</v>
      </c>
      <c r="M2139" s="3">
        <f>IF(TablaDatosEmpresa[[#This Row],[Tipo_Movimiento]] = "Venta", -TablaDatosEmpresa[[#This Row],[Cantidad]] * TablaDatosEmpresa[[#This Row],[CosteAdquisicionPromedio]], 0)</f>
        <v>0</v>
      </c>
      <c r="N2139" s="3">
        <f>TablaDatosEmpresa[[#This Row],[Ingresos]]-TablaDatosEmpresa[[#This Row],[Coste_Vemta]]</f>
        <v>0</v>
      </c>
    </row>
    <row r="2140" spans="1:14" x14ac:dyDescent="0.3">
      <c r="A2140">
        <v>2141</v>
      </c>
      <c r="B2140" s="1">
        <v>44876</v>
      </c>
      <c r="C2140" t="s">
        <v>24</v>
      </c>
      <c r="D2140" t="s">
        <v>32</v>
      </c>
      <c r="E2140" t="s">
        <v>33</v>
      </c>
      <c r="F2140">
        <v>139</v>
      </c>
      <c r="G2140" s="3">
        <v>118.19</v>
      </c>
      <c r="H2140" s="3">
        <v>0</v>
      </c>
      <c r="I2140" t="s">
        <v>24</v>
      </c>
      <c r="J2140" t="s">
        <v>26</v>
      </c>
      <c r="K2140" s="3">
        <f>IF(TablaDatosEmpresa[[#This Row],[Tipo_Movimiento]] = "Venta", -TablaDatosEmpresa[[#This Row],[Cantidad]] * TablaDatosEmpresa[[#This Row],[Precio_Venta_Unitario]], 0)</f>
        <v>0</v>
      </c>
      <c r="L2140" s="3">
        <f>AVERAGEIF(TablaDatosEmpresa[Nombre_Producto],TablaDatosEmpresa[[#This Row],[Nombre_Producto]],TablaDatosEmpresa[Costo_Unitario])</f>
        <v>54.214840425531932</v>
      </c>
      <c r="M2140" s="3">
        <f>IF(TablaDatosEmpresa[[#This Row],[Tipo_Movimiento]] = "Venta", -TablaDatosEmpresa[[#This Row],[Cantidad]] * TablaDatosEmpresa[[#This Row],[CosteAdquisicionPromedio]], 0)</f>
        <v>0</v>
      </c>
      <c r="N2140" s="3">
        <f>TablaDatosEmpresa[[#This Row],[Ingresos]]-TablaDatosEmpresa[[#This Row],[Coste_Vemta]]</f>
        <v>0</v>
      </c>
    </row>
    <row r="2141" spans="1:14" x14ac:dyDescent="0.3">
      <c r="A2141">
        <v>2142</v>
      </c>
      <c r="B2141" s="1">
        <v>44876</v>
      </c>
      <c r="C2141" t="s">
        <v>24</v>
      </c>
      <c r="D2141" t="s">
        <v>14</v>
      </c>
      <c r="E2141" t="s">
        <v>41</v>
      </c>
      <c r="F2141">
        <v>107</v>
      </c>
      <c r="G2141" s="3">
        <v>86.74</v>
      </c>
      <c r="H2141" s="3">
        <v>0</v>
      </c>
      <c r="I2141" t="s">
        <v>24</v>
      </c>
      <c r="J2141" t="s">
        <v>28</v>
      </c>
      <c r="K2141" s="3">
        <f>IF(TablaDatosEmpresa[[#This Row],[Tipo_Movimiento]] = "Venta", -TablaDatosEmpresa[[#This Row],[Cantidad]] * TablaDatosEmpresa[[#This Row],[Precio_Venta_Unitario]], 0)</f>
        <v>0</v>
      </c>
      <c r="L2141" s="3">
        <f>AVERAGEIF(TablaDatosEmpresa[Nombre_Producto],TablaDatosEmpresa[[#This Row],[Nombre_Producto]],TablaDatosEmpresa[Costo_Unitario])</f>
        <v>38.917210440456756</v>
      </c>
      <c r="M2141" s="3">
        <f>IF(TablaDatosEmpresa[[#This Row],[Tipo_Movimiento]] = "Venta", -TablaDatosEmpresa[[#This Row],[Cantidad]] * TablaDatosEmpresa[[#This Row],[CosteAdquisicionPromedio]], 0)</f>
        <v>0</v>
      </c>
      <c r="N2141" s="3">
        <f>TablaDatosEmpresa[[#This Row],[Ingresos]]-TablaDatosEmpresa[[#This Row],[Coste_Vemta]]</f>
        <v>0</v>
      </c>
    </row>
    <row r="2142" spans="1:14" x14ac:dyDescent="0.3">
      <c r="A2142">
        <v>2143</v>
      </c>
      <c r="B2142" s="1">
        <v>44876</v>
      </c>
      <c r="C2142" t="s">
        <v>10</v>
      </c>
      <c r="D2142" t="s">
        <v>25</v>
      </c>
      <c r="E2142" t="s">
        <v>43</v>
      </c>
      <c r="F2142">
        <v>-44</v>
      </c>
      <c r="G2142" s="3">
        <v>0</v>
      </c>
      <c r="H2142" s="3">
        <v>95.53</v>
      </c>
      <c r="I2142" t="s">
        <v>10</v>
      </c>
      <c r="J2142" t="s">
        <v>23</v>
      </c>
      <c r="K2142" s="3">
        <f>IF(TablaDatosEmpresa[[#This Row],[Tipo_Movimiento]] = "Venta", -TablaDatosEmpresa[[#This Row],[Cantidad]] * TablaDatosEmpresa[[#This Row],[Precio_Venta_Unitario]], 0)</f>
        <v>4203.32</v>
      </c>
      <c r="L2142" s="3">
        <f>AVERAGEIF(TablaDatosEmpresa[Nombre_Producto],TablaDatosEmpresa[[#This Row],[Nombre_Producto]],TablaDatosEmpresa[Costo_Unitario])</f>
        <v>18.458651685393257</v>
      </c>
      <c r="M2142" s="3">
        <f>IF(TablaDatosEmpresa[[#This Row],[Tipo_Movimiento]] = "Venta", -TablaDatosEmpresa[[#This Row],[Cantidad]] * TablaDatosEmpresa[[#This Row],[CosteAdquisicionPromedio]], 0)</f>
        <v>812.18067415730332</v>
      </c>
      <c r="N2142" s="3">
        <f>TablaDatosEmpresa[[#This Row],[Ingresos]]-TablaDatosEmpresa[[#This Row],[Coste_Vemta]]</f>
        <v>3391.1393258426965</v>
      </c>
    </row>
    <row r="2143" spans="1:14" x14ac:dyDescent="0.3">
      <c r="A2143">
        <v>2144</v>
      </c>
      <c r="B2143" s="1">
        <v>44876</v>
      </c>
      <c r="C2143" t="s">
        <v>24</v>
      </c>
      <c r="D2143" t="s">
        <v>29</v>
      </c>
      <c r="E2143" t="s">
        <v>30</v>
      </c>
      <c r="F2143">
        <v>257</v>
      </c>
      <c r="G2143" s="3">
        <v>36.28</v>
      </c>
      <c r="H2143" s="3">
        <v>0</v>
      </c>
      <c r="I2143" t="s">
        <v>24</v>
      </c>
      <c r="J2143" t="s">
        <v>37</v>
      </c>
      <c r="K2143" s="3">
        <f>IF(TablaDatosEmpresa[[#This Row],[Tipo_Movimiento]] = "Venta", -TablaDatosEmpresa[[#This Row],[Cantidad]] * TablaDatosEmpresa[[#This Row],[Precio_Venta_Unitario]], 0)</f>
        <v>0</v>
      </c>
      <c r="L2143" s="3">
        <f>AVERAGEIF(TablaDatosEmpresa[Nombre_Producto],TablaDatosEmpresa[[#This Row],[Nombre_Producto]],TablaDatosEmpresa[Costo_Unitario])</f>
        <v>15.49574137931034</v>
      </c>
      <c r="M2143" s="3">
        <f>IF(TablaDatosEmpresa[[#This Row],[Tipo_Movimiento]] = "Venta", -TablaDatosEmpresa[[#This Row],[Cantidad]] * TablaDatosEmpresa[[#This Row],[CosteAdquisicionPromedio]], 0)</f>
        <v>0</v>
      </c>
      <c r="N2143" s="3">
        <f>TablaDatosEmpresa[[#This Row],[Ingresos]]-TablaDatosEmpresa[[#This Row],[Coste_Vemta]]</f>
        <v>0</v>
      </c>
    </row>
    <row r="2144" spans="1:14" x14ac:dyDescent="0.3">
      <c r="A2144">
        <v>2145</v>
      </c>
      <c r="B2144" s="1">
        <v>44876</v>
      </c>
      <c r="C2144" t="s">
        <v>10</v>
      </c>
      <c r="D2144" t="s">
        <v>29</v>
      </c>
      <c r="E2144" t="s">
        <v>30</v>
      </c>
      <c r="F2144">
        <v>-32</v>
      </c>
      <c r="G2144" s="3">
        <v>0</v>
      </c>
      <c r="H2144" s="3">
        <v>80.260000000000005</v>
      </c>
      <c r="I2144" t="s">
        <v>10</v>
      </c>
      <c r="J2144" t="s">
        <v>13</v>
      </c>
      <c r="K2144" s="3">
        <f>IF(TablaDatosEmpresa[[#This Row],[Tipo_Movimiento]] = "Venta", -TablaDatosEmpresa[[#This Row],[Cantidad]] * TablaDatosEmpresa[[#This Row],[Precio_Venta_Unitario]], 0)</f>
        <v>2568.3200000000002</v>
      </c>
      <c r="L2144" s="3">
        <f>AVERAGEIF(TablaDatosEmpresa[Nombre_Producto],TablaDatosEmpresa[[#This Row],[Nombre_Producto]],TablaDatosEmpresa[Costo_Unitario])</f>
        <v>15.49574137931034</v>
      </c>
      <c r="M2144" s="3">
        <f>IF(TablaDatosEmpresa[[#This Row],[Tipo_Movimiento]] = "Venta", -TablaDatosEmpresa[[#This Row],[Cantidad]] * TablaDatosEmpresa[[#This Row],[CosteAdquisicionPromedio]], 0)</f>
        <v>495.86372413793089</v>
      </c>
      <c r="N2144" s="3">
        <f>TablaDatosEmpresa[[#This Row],[Ingresos]]-TablaDatosEmpresa[[#This Row],[Coste_Vemta]]</f>
        <v>2072.4562758620691</v>
      </c>
    </row>
    <row r="2145" spans="1:14" x14ac:dyDescent="0.3">
      <c r="A2145">
        <v>2146</v>
      </c>
      <c r="B2145" s="1">
        <v>44877</v>
      </c>
      <c r="C2145" t="s">
        <v>10</v>
      </c>
      <c r="D2145" t="s">
        <v>25</v>
      </c>
      <c r="E2145" t="s">
        <v>43</v>
      </c>
      <c r="F2145">
        <v>-34</v>
      </c>
      <c r="G2145" s="3">
        <v>0</v>
      </c>
      <c r="H2145" s="3">
        <v>94.52</v>
      </c>
      <c r="I2145" t="s">
        <v>10</v>
      </c>
      <c r="J2145" t="s">
        <v>23</v>
      </c>
      <c r="K2145" s="3">
        <f>IF(TablaDatosEmpresa[[#This Row],[Tipo_Movimiento]] = "Venta", -TablaDatosEmpresa[[#This Row],[Cantidad]] * TablaDatosEmpresa[[#This Row],[Precio_Venta_Unitario]], 0)</f>
        <v>3213.68</v>
      </c>
      <c r="L2145" s="3">
        <f>AVERAGEIF(TablaDatosEmpresa[Nombre_Producto],TablaDatosEmpresa[[#This Row],[Nombre_Producto]],TablaDatosEmpresa[Costo_Unitario])</f>
        <v>18.458651685393257</v>
      </c>
      <c r="M2145" s="3">
        <f>IF(TablaDatosEmpresa[[#This Row],[Tipo_Movimiento]] = "Venta", -TablaDatosEmpresa[[#This Row],[Cantidad]] * TablaDatosEmpresa[[#This Row],[CosteAdquisicionPromedio]], 0)</f>
        <v>627.59415730337071</v>
      </c>
      <c r="N2145" s="3">
        <f>TablaDatosEmpresa[[#This Row],[Ingresos]]-TablaDatosEmpresa[[#This Row],[Coste_Vemta]]</f>
        <v>2586.0858426966292</v>
      </c>
    </row>
    <row r="2146" spans="1:14" x14ac:dyDescent="0.3">
      <c r="A2146">
        <v>2147</v>
      </c>
      <c r="B2146" s="1">
        <v>44877</v>
      </c>
      <c r="C2146" t="s">
        <v>16</v>
      </c>
      <c r="D2146" t="s">
        <v>27</v>
      </c>
      <c r="E2146" t="s">
        <v>44</v>
      </c>
      <c r="F2146">
        <v>60</v>
      </c>
      <c r="G2146" s="3">
        <v>254.43</v>
      </c>
      <c r="H2146" s="3">
        <v>0</v>
      </c>
      <c r="I2146" t="s">
        <v>46</v>
      </c>
      <c r="J2146" t="s">
        <v>18</v>
      </c>
      <c r="K2146" s="3">
        <f>IF(TablaDatosEmpresa[[#This Row],[Tipo_Movimiento]] = "Venta", -TablaDatosEmpresa[[#This Row],[Cantidad]] * TablaDatosEmpresa[[#This Row],[Precio_Venta_Unitario]], 0)</f>
        <v>0</v>
      </c>
      <c r="L2146" s="3">
        <f>AVERAGEIF(TablaDatosEmpresa[Nombre_Producto],TablaDatosEmpresa[[#This Row],[Nombre_Producto]],TablaDatosEmpresa[Costo_Unitario])</f>
        <v>111.99406451612904</v>
      </c>
      <c r="M2146" s="3">
        <f>IF(TablaDatosEmpresa[[#This Row],[Tipo_Movimiento]] = "Venta", -TablaDatosEmpresa[[#This Row],[Cantidad]] * TablaDatosEmpresa[[#This Row],[CosteAdquisicionPromedio]], 0)</f>
        <v>0</v>
      </c>
      <c r="N2146" s="3">
        <f>TablaDatosEmpresa[[#This Row],[Ingresos]]-TablaDatosEmpresa[[#This Row],[Coste_Vemta]]</f>
        <v>0</v>
      </c>
    </row>
    <row r="2147" spans="1:14" x14ac:dyDescent="0.3">
      <c r="A2147">
        <v>2148</v>
      </c>
      <c r="B2147" s="1">
        <v>44877</v>
      </c>
      <c r="C2147" t="s">
        <v>10</v>
      </c>
      <c r="D2147" t="s">
        <v>25</v>
      </c>
      <c r="E2147" t="s">
        <v>43</v>
      </c>
      <c r="F2147">
        <v>-44</v>
      </c>
      <c r="G2147" s="3">
        <v>0</v>
      </c>
      <c r="H2147" s="3">
        <v>95.22</v>
      </c>
      <c r="I2147" t="s">
        <v>10</v>
      </c>
      <c r="J2147" t="s">
        <v>35</v>
      </c>
      <c r="K2147" s="3">
        <f>IF(TablaDatosEmpresa[[#This Row],[Tipo_Movimiento]] = "Venta", -TablaDatosEmpresa[[#This Row],[Cantidad]] * TablaDatosEmpresa[[#This Row],[Precio_Venta_Unitario]], 0)</f>
        <v>4189.68</v>
      </c>
      <c r="L2147" s="3">
        <f>AVERAGEIF(TablaDatosEmpresa[Nombre_Producto],TablaDatosEmpresa[[#This Row],[Nombre_Producto]],TablaDatosEmpresa[Costo_Unitario])</f>
        <v>18.458651685393257</v>
      </c>
      <c r="M2147" s="3">
        <f>IF(TablaDatosEmpresa[[#This Row],[Tipo_Movimiento]] = "Venta", -TablaDatosEmpresa[[#This Row],[Cantidad]] * TablaDatosEmpresa[[#This Row],[CosteAdquisicionPromedio]], 0)</f>
        <v>812.18067415730332</v>
      </c>
      <c r="N2147" s="3">
        <f>TablaDatosEmpresa[[#This Row],[Ingresos]]-TablaDatosEmpresa[[#This Row],[Coste_Vemta]]</f>
        <v>3377.4993258426971</v>
      </c>
    </row>
    <row r="2148" spans="1:14" x14ac:dyDescent="0.3">
      <c r="A2148">
        <v>2149</v>
      </c>
      <c r="B2148" s="1">
        <v>44877</v>
      </c>
      <c r="C2148" t="s">
        <v>24</v>
      </c>
      <c r="D2148" t="s">
        <v>29</v>
      </c>
      <c r="E2148" t="s">
        <v>30</v>
      </c>
      <c r="F2148">
        <v>156</v>
      </c>
      <c r="G2148" s="3">
        <v>35.659999999999997</v>
      </c>
      <c r="H2148" s="3">
        <v>0</v>
      </c>
      <c r="I2148" t="s">
        <v>24</v>
      </c>
      <c r="J2148" t="s">
        <v>36</v>
      </c>
      <c r="K2148" s="3">
        <f>IF(TablaDatosEmpresa[[#This Row],[Tipo_Movimiento]] = "Venta", -TablaDatosEmpresa[[#This Row],[Cantidad]] * TablaDatosEmpresa[[#This Row],[Precio_Venta_Unitario]], 0)</f>
        <v>0</v>
      </c>
      <c r="L2148" s="3">
        <f>AVERAGEIF(TablaDatosEmpresa[Nombre_Producto],TablaDatosEmpresa[[#This Row],[Nombre_Producto]],TablaDatosEmpresa[Costo_Unitario])</f>
        <v>15.49574137931034</v>
      </c>
      <c r="M2148" s="3">
        <f>IF(TablaDatosEmpresa[[#This Row],[Tipo_Movimiento]] = "Venta", -TablaDatosEmpresa[[#This Row],[Cantidad]] * TablaDatosEmpresa[[#This Row],[CosteAdquisicionPromedio]], 0)</f>
        <v>0</v>
      </c>
      <c r="N2148" s="3">
        <f>TablaDatosEmpresa[[#This Row],[Ingresos]]-TablaDatosEmpresa[[#This Row],[Coste_Vemta]]</f>
        <v>0</v>
      </c>
    </row>
    <row r="2149" spans="1:14" x14ac:dyDescent="0.3">
      <c r="A2149">
        <v>2150</v>
      </c>
      <c r="B2149" s="1">
        <v>44877</v>
      </c>
      <c r="C2149" t="s">
        <v>24</v>
      </c>
      <c r="D2149" t="s">
        <v>14</v>
      </c>
      <c r="E2149" t="s">
        <v>41</v>
      </c>
      <c r="F2149">
        <v>292</v>
      </c>
      <c r="G2149" s="3">
        <v>84.93</v>
      </c>
      <c r="H2149" s="3">
        <v>0</v>
      </c>
      <c r="I2149" t="s">
        <v>24</v>
      </c>
      <c r="J2149" t="s">
        <v>26</v>
      </c>
      <c r="K2149" s="3">
        <f>IF(TablaDatosEmpresa[[#This Row],[Tipo_Movimiento]] = "Venta", -TablaDatosEmpresa[[#This Row],[Cantidad]] * TablaDatosEmpresa[[#This Row],[Precio_Venta_Unitario]], 0)</f>
        <v>0</v>
      </c>
      <c r="L2149" s="3">
        <f>AVERAGEIF(TablaDatosEmpresa[Nombre_Producto],TablaDatosEmpresa[[#This Row],[Nombre_Producto]],TablaDatosEmpresa[Costo_Unitario])</f>
        <v>38.917210440456756</v>
      </c>
      <c r="M2149" s="3">
        <f>IF(TablaDatosEmpresa[[#This Row],[Tipo_Movimiento]] = "Venta", -TablaDatosEmpresa[[#This Row],[Cantidad]] * TablaDatosEmpresa[[#This Row],[CosteAdquisicionPromedio]], 0)</f>
        <v>0</v>
      </c>
      <c r="N2149" s="3">
        <f>TablaDatosEmpresa[[#This Row],[Ingresos]]-TablaDatosEmpresa[[#This Row],[Coste_Vemta]]</f>
        <v>0</v>
      </c>
    </row>
    <row r="2150" spans="1:14" x14ac:dyDescent="0.3">
      <c r="A2150">
        <v>2151</v>
      </c>
      <c r="B2150" s="1">
        <v>44877</v>
      </c>
      <c r="C2150" t="s">
        <v>10</v>
      </c>
      <c r="D2150" t="s">
        <v>14</v>
      </c>
      <c r="E2150" t="s">
        <v>41</v>
      </c>
      <c r="F2150">
        <v>-13</v>
      </c>
      <c r="G2150" s="3">
        <v>0</v>
      </c>
      <c r="H2150" s="3">
        <v>158.4</v>
      </c>
      <c r="I2150" t="s">
        <v>10</v>
      </c>
      <c r="J2150" t="s">
        <v>13</v>
      </c>
      <c r="K2150" s="3">
        <f>IF(TablaDatosEmpresa[[#This Row],[Tipo_Movimiento]] = "Venta", -TablaDatosEmpresa[[#This Row],[Cantidad]] * TablaDatosEmpresa[[#This Row],[Precio_Venta_Unitario]], 0)</f>
        <v>2059.2000000000003</v>
      </c>
      <c r="L2150" s="3">
        <f>AVERAGEIF(TablaDatosEmpresa[Nombre_Producto],TablaDatosEmpresa[[#This Row],[Nombre_Producto]],TablaDatosEmpresa[Costo_Unitario])</f>
        <v>38.917210440456756</v>
      </c>
      <c r="M2150" s="3">
        <f>IF(TablaDatosEmpresa[[#This Row],[Tipo_Movimiento]] = "Venta", -TablaDatosEmpresa[[#This Row],[Cantidad]] * TablaDatosEmpresa[[#This Row],[CosteAdquisicionPromedio]], 0)</f>
        <v>505.92373572593783</v>
      </c>
      <c r="N2150" s="3">
        <f>TablaDatosEmpresa[[#This Row],[Ingresos]]-TablaDatosEmpresa[[#This Row],[Coste_Vemta]]</f>
        <v>1553.2762642740624</v>
      </c>
    </row>
    <row r="2151" spans="1:14" x14ac:dyDescent="0.3">
      <c r="A2151">
        <v>2152</v>
      </c>
      <c r="B2151" s="1">
        <v>44877</v>
      </c>
      <c r="C2151" t="s">
        <v>10</v>
      </c>
      <c r="D2151" t="s">
        <v>17</v>
      </c>
      <c r="E2151" t="s">
        <v>42</v>
      </c>
      <c r="F2151">
        <v>-49</v>
      </c>
      <c r="G2151" s="3">
        <v>0</v>
      </c>
      <c r="H2151" s="3">
        <v>900.74</v>
      </c>
      <c r="I2151" t="s">
        <v>10</v>
      </c>
      <c r="J2151" t="s">
        <v>35</v>
      </c>
      <c r="K2151" s="3">
        <f>IF(TablaDatosEmpresa[[#This Row],[Tipo_Movimiento]] = "Venta", -TablaDatosEmpresa[[#This Row],[Cantidad]] * TablaDatosEmpresa[[#This Row],[Precio_Venta_Unitario]], 0)</f>
        <v>44136.26</v>
      </c>
      <c r="L2151" s="3">
        <f>AVERAGEIF(TablaDatosEmpresa[Nombre_Producto],TablaDatosEmpresa[[#This Row],[Nombre_Producto]],TablaDatosEmpresa[Costo_Unitario])</f>
        <v>206.67616747181975</v>
      </c>
      <c r="M2151" s="3">
        <f>IF(TablaDatosEmpresa[[#This Row],[Tipo_Movimiento]] = "Venta", -TablaDatosEmpresa[[#This Row],[Cantidad]] * TablaDatosEmpresa[[#This Row],[CosteAdquisicionPromedio]], 0)</f>
        <v>10127.132206119168</v>
      </c>
      <c r="N2151" s="3">
        <f>TablaDatosEmpresa[[#This Row],[Ingresos]]-TablaDatosEmpresa[[#This Row],[Coste_Vemta]]</f>
        <v>34009.127793880834</v>
      </c>
    </row>
    <row r="2152" spans="1:14" x14ac:dyDescent="0.3">
      <c r="A2152">
        <v>2153</v>
      </c>
      <c r="B2152" s="1">
        <v>44878</v>
      </c>
      <c r="C2152" t="s">
        <v>10</v>
      </c>
      <c r="D2152" t="s">
        <v>11</v>
      </c>
      <c r="E2152" t="s">
        <v>12</v>
      </c>
      <c r="F2152">
        <v>-16</v>
      </c>
      <c r="G2152" s="3">
        <v>0</v>
      </c>
      <c r="H2152" s="3">
        <v>129.34</v>
      </c>
      <c r="I2152" t="s">
        <v>10</v>
      </c>
      <c r="J2152" t="s">
        <v>35</v>
      </c>
      <c r="K2152" s="3">
        <f>IF(TablaDatosEmpresa[[#This Row],[Tipo_Movimiento]] = "Venta", -TablaDatosEmpresa[[#This Row],[Cantidad]] * TablaDatosEmpresa[[#This Row],[Precio_Venta_Unitario]], 0)</f>
        <v>2069.44</v>
      </c>
      <c r="L2152" s="3">
        <f>AVERAGEIF(TablaDatosEmpresa[Nombre_Producto],TablaDatosEmpresa[[#This Row],[Nombre_Producto]],TablaDatosEmpresa[Costo_Unitario])</f>
        <v>28.701865793780652</v>
      </c>
      <c r="M2152" s="3">
        <f>IF(TablaDatosEmpresa[[#This Row],[Tipo_Movimiento]] = "Venta", -TablaDatosEmpresa[[#This Row],[Cantidad]] * TablaDatosEmpresa[[#This Row],[CosteAdquisicionPromedio]], 0)</f>
        <v>459.22985270049043</v>
      </c>
      <c r="N2152" s="3">
        <f>TablaDatosEmpresa[[#This Row],[Ingresos]]-TablaDatosEmpresa[[#This Row],[Coste_Vemta]]</f>
        <v>1610.2101472995096</v>
      </c>
    </row>
    <row r="2153" spans="1:14" x14ac:dyDescent="0.3">
      <c r="A2153">
        <v>2154</v>
      </c>
      <c r="B2153" s="1">
        <v>44878</v>
      </c>
      <c r="C2153" t="s">
        <v>24</v>
      </c>
      <c r="D2153" t="s">
        <v>14</v>
      </c>
      <c r="E2153" t="s">
        <v>41</v>
      </c>
      <c r="F2153">
        <v>241</v>
      </c>
      <c r="G2153" s="3">
        <v>86.13</v>
      </c>
      <c r="H2153" s="3">
        <v>0</v>
      </c>
      <c r="I2153" t="s">
        <v>24</v>
      </c>
      <c r="J2153" t="s">
        <v>26</v>
      </c>
      <c r="K2153" s="3">
        <f>IF(TablaDatosEmpresa[[#This Row],[Tipo_Movimiento]] = "Venta", -TablaDatosEmpresa[[#This Row],[Cantidad]] * TablaDatosEmpresa[[#This Row],[Precio_Venta_Unitario]], 0)</f>
        <v>0</v>
      </c>
      <c r="L2153" s="3">
        <f>AVERAGEIF(TablaDatosEmpresa[Nombre_Producto],TablaDatosEmpresa[[#This Row],[Nombre_Producto]],TablaDatosEmpresa[Costo_Unitario])</f>
        <v>38.917210440456756</v>
      </c>
      <c r="M2153" s="3">
        <f>IF(TablaDatosEmpresa[[#This Row],[Tipo_Movimiento]] = "Venta", -TablaDatosEmpresa[[#This Row],[Cantidad]] * TablaDatosEmpresa[[#This Row],[CosteAdquisicionPromedio]], 0)</f>
        <v>0</v>
      </c>
      <c r="N2153" s="3">
        <f>TablaDatosEmpresa[[#This Row],[Ingresos]]-TablaDatosEmpresa[[#This Row],[Coste_Vemta]]</f>
        <v>0</v>
      </c>
    </row>
    <row r="2154" spans="1:14" x14ac:dyDescent="0.3">
      <c r="A2154">
        <v>2155</v>
      </c>
      <c r="B2154" s="1">
        <v>44878</v>
      </c>
      <c r="C2154" t="s">
        <v>10</v>
      </c>
      <c r="D2154" t="s">
        <v>27</v>
      </c>
      <c r="E2154" t="s">
        <v>44</v>
      </c>
      <c r="F2154">
        <v>-45</v>
      </c>
      <c r="G2154" s="3">
        <v>0</v>
      </c>
      <c r="H2154" s="3">
        <v>501.71</v>
      </c>
      <c r="I2154" t="s">
        <v>10</v>
      </c>
      <c r="J2154" t="s">
        <v>35</v>
      </c>
      <c r="K2154" s="3">
        <f>IF(TablaDatosEmpresa[[#This Row],[Tipo_Movimiento]] = "Venta", -TablaDatosEmpresa[[#This Row],[Cantidad]] * TablaDatosEmpresa[[#This Row],[Precio_Venta_Unitario]], 0)</f>
        <v>22576.95</v>
      </c>
      <c r="L2154" s="3">
        <f>AVERAGEIF(TablaDatosEmpresa[Nombre_Producto],TablaDatosEmpresa[[#This Row],[Nombre_Producto]],TablaDatosEmpresa[Costo_Unitario])</f>
        <v>111.99406451612904</v>
      </c>
      <c r="M2154" s="3">
        <f>IF(TablaDatosEmpresa[[#This Row],[Tipo_Movimiento]] = "Venta", -TablaDatosEmpresa[[#This Row],[Cantidad]] * TablaDatosEmpresa[[#This Row],[CosteAdquisicionPromedio]], 0)</f>
        <v>5039.7329032258067</v>
      </c>
      <c r="N2154" s="3">
        <f>TablaDatosEmpresa[[#This Row],[Ingresos]]-TablaDatosEmpresa[[#This Row],[Coste_Vemta]]</f>
        <v>17537.217096774195</v>
      </c>
    </row>
    <row r="2155" spans="1:14" x14ac:dyDescent="0.3">
      <c r="A2155">
        <v>2156</v>
      </c>
      <c r="B2155" s="1">
        <v>44878</v>
      </c>
      <c r="C2155" t="s">
        <v>10</v>
      </c>
      <c r="D2155" t="s">
        <v>29</v>
      </c>
      <c r="E2155" t="s">
        <v>30</v>
      </c>
      <c r="F2155">
        <v>-35</v>
      </c>
      <c r="G2155" s="3">
        <v>0</v>
      </c>
      <c r="H2155" s="3">
        <v>80.02</v>
      </c>
      <c r="I2155" t="s">
        <v>10</v>
      </c>
      <c r="J2155" t="s">
        <v>13</v>
      </c>
      <c r="K2155" s="3">
        <f>IF(TablaDatosEmpresa[[#This Row],[Tipo_Movimiento]] = "Venta", -TablaDatosEmpresa[[#This Row],[Cantidad]] * TablaDatosEmpresa[[#This Row],[Precio_Venta_Unitario]], 0)</f>
        <v>2800.7</v>
      </c>
      <c r="L2155" s="3">
        <f>AVERAGEIF(TablaDatosEmpresa[Nombre_Producto],TablaDatosEmpresa[[#This Row],[Nombre_Producto]],TablaDatosEmpresa[Costo_Unitario])</f>
        <v>15.49574137931034</v>
      </c>
      <c r="M2155" s="3">
        <f>IF(TablaDatosEmpresa[[#This Row],[Tipo_Movimiento]] = "Venta", -TablaDatosEmpresa[[#This Row],[Cantidad]] * TablaDatosEmpresa[[#This Row],[CosteAdquisicionPromedio]], 0)</f>
        <v>542.35094827586192</v>
      </c>
      <c r="N2155" s="3">
        <f>TablaDatosEmpresa[[#This Row],[Ingresos]]-TablaDatosEmpresa[[#This Row],[Coste_Vemta]]</f>
        <v>2258.349051724138</v>
      </c>
    </row>
    <row r="2156" spans="1:14" x14ac:dyDescent="0.3">
      <c r="A2156">
        <v>2157</v>
      </c>
      <c r="B2156" s="1">
        <v>44878</v>
      </c>
      <c r="C2156" t="s">
        <v>10</v>
      </c>
      <c r="D2156" t="s">
        <v>32</v>
      </c>
      <c r="E2156" t="s">
        <v>33</v>
      </c>
      <c r="F2156">
        <v>-27</v>
      </c>
      <c r="G2156" s="3">
        <v>0</v>
      </c>
      <c r="H2156" s="3">
        <v>221.14</v>
      </c>
      <c r="I2156" t="s">
        <v>10</v>
      </c>
      <c r="J2156" t="s">
        <v>31</v>
      </c>
      <c r="K2156" s="3">
        <f>IF(TablaDatosEmpresa[[#This Row],[Tipo_Movimiento]] = "Venta", -TablaDatosEmpresa[[#This Row],[Cantidad]] * TablaDatosEmpresa[[#This Row],[Precio_Venta_Unitario]], 0)</f>
        <v>5970.78</v>
      </c>
      <c r="L2156" s="3">
        <f>AVERAGEIF(TablaDatosEmpresa[Nombre_Producto],TablaDatosEmpresa[[#This Row],[Nombre_Producto]],TablaDatosEmpresa[Costo_Unitario])</f>
        <v>54.214840425531932</v>
      </c>
      <c r="M2156" s="3">
        <f>IF(TablaDatosEmpresa[[#This Row],[Tipo_Movimiento]] = "Venta", -TablaDatosEmpresa[[#This Row],[Cantidad]] * TablaDatosEmpresa[[#This Row],[CosteAdquisicionPromedio]], 0)</f>
        <v>1463.8006914893622</v>
      </c>
      <c r="N2156" s="3">
        <f>TablaDatosEmpresa[[#This Row],[Ingresos]]-TablaDatosEmpresa[[#This Row],[Coste_Vemta]]</f>
        <v>4506.9793085106376</v>
      </c>
    </row>
    <row r="2157" spans="1:14" x14ac:dyDescent="0.3">
      <c r="A2157">
        <v>2158</v>
      </c>
      <c r="B2157" s="1">
        <v>44878</v>
      </c>
      <c r="C2157" t="s">
        <v>24</v>
      </c>
      <c r="D2157" t="s">
        <v>11</v>
      </c>
      <c r="E2157" t="s">
        <v>12</v>
      </c>
      <c r="F2157">
        <v>62</v>
      </c>
      <c r="G2157" s="3">
        <v>64.77</v>
      </c>
      <c r="H2157" s="3">
        <v>0</v>
      </c>
      <c r="I2157" t="s">
        <v>24</v>
      </c>
      <c r="J2157" t="s">
        <v>26</v>
      </c>
      <c r="K2157" s="3">
        <f>IF(TablaDatosEmpresa[[#This Row],[Tipo_Movimiento]] = "Venta", -TablaDatosEmpresa[[#This Row],[Cantidad]] * TablaDatosEmpresa[[#This Row],[Precio_Venta_Unitario]], 0)</f>
        <v>0</v>
      </c>
      <c r="L2157" s="3">
        <f>AVERAGEIF(TablaDatosEmpresa[Nombre_Producto],TablaDatosEmpresa[[#This Row],[Nombre_Producto]],TablaDatosEmpresa[Costo_Unitario])</f>
        <v>28.701865793780652</v>
      </c>
      <c r="M2157" s="3">
        <f>IF(TablaDatosEmpresa[[#This Row],[Tipo_Movimiento]] = "Venta", -TablaDatosEmpresa[[#This Row],[Cantidad]] * TablaDatosEmpresa[[#This Row],[CosteAdquisicionPromedio]], 0)</f>
        <v>0</v>
      </c>
      <c r="N2157" s="3">
        <f>TablaDatosEmpresa[[#This Row],[Ingresos]]-TablaDatosEmpresa[[#This Row],[Coste_Vemta]]</f>
        <v>0</v>
      </c>
    </row>
    <row r="2158" spans="1:14" x14ac:dyDescent="0.3">
      <c r="A2158">
        <v>2159</v>
      </c>
      <c r="B2158" s="1">
        <v>44878</v>
      </c>
      <c r="C2158" t="s">
        <v>10</v>
      </c>
      <c r="D2158" t="s">
        <v>17</v>
      </c>
      <c r="E2158" t="s">
        <v>42</v>
      </c>
      <c r="F2158">
        <v>-32</v>
      </c>
      <c r="G2158" s="3">
        <v>0</v>
      </c>
      <c r="H2158" s="3">
        <v>892.03</v>
      </c>
      <c r="I2158" t="s">
        <v>10</v>
      </c>
      <c r="J2158" t="s">
        <v>35</v>
      </c>
      <c r="K2158" s="3">
        <f>IF(TablaDatosEmpresa[[#This Row],[Tipo_Movimiento]] = "Venta", -TablaDatosEmpresa[[#This Row],[Cantidad]] * TablaDatosEmpresa[[#This Row],[Precio_Venta_Unitario]], 0)</f>
        <v>28544.959999999999</v>
      </c>
      <c r="L2158" s="3">
        <f>AVERAGEIF(TablaDatosEmpresa[Nombre_Producto],TablaDatosEmpresa[[#This Row],[Nombre_Producto]],TablaDatosEmpresa[Costo_Unitario])</f>
        <v>206.67616747181975</v>
      </c>
      <c r="M2158" s="3">
        <f>IF(TablaDatosEmpresa[[#This Row],[Tipo_Movimiento]] = "Venta", -TablaDatosEmpresa[[#This Row],[Cantidad]] * TablaDatosEmpresa[[#This Row],[CosteAdquisicionPromedio]], 0)</f>
        <v>6613.6373590982321</v>
      </c>
      <c r="N2158" s="3">
        <f>TablaDatosEmpresa[[#This Row],[Ingresos]]-TablaDatosEmpresa[[#This Row],[Coste_Vemta]]</f>
        <v>21931.322640901766</v>
      </c>
    </row>
    <row r="2159" spans="1:14" x14ac:dyDescent="0.3">
      <c r="A2159">
        <v>2160</v>
      </c>
      <c r="B2159" s="1">
        <v>44879</v>
      </c>
      <c r="C2159" t="s">
        <v>10</v>
      </c>
      <c r="D2159" t="s">
        <v>29</v>
      </c>
      <c r="E2159" t="s">
        <v>30</v>
      </c>
      <c r="F2159">
        <v>-16</v>
      </c>
      <c r="G2159" s="3">
        <v>0</v>
      </c>
      <c r="H2159" s="3">
        <v>79.819999999999993</v>
      </c>
      <c r="I2159" t="s">
        <v>10</v>
      </c>
      <c r="J2159" t="s">
        <v>13</v>
      </c>
      <c r="K2159" s="3">
        <f>IF(TablaDatosEmpresa[[#This Row],[Tipo_Movimiento]] = "Venta", -TablaDatosEmpresa[[#This Row],[Cantidad]] * TablaDatosEmpresa[[#This Row],[Precio_Venta_Unitario]], 0)</f>
        <v>1277.1199999999999</v>
      </c>
      <c r="L2159" s="3">
        <f>AVERAGEIF(TablaDatosEmpresa[Nombre_Producto],TablaDatosEmpresa[[#This Row],[Nombre_Producto]],TablaDatosEmpresa[Costo_Unitario])</f>
        <v>15.49574137931034</v>
      </c>
      <c r="M2159" s="3">
        <f>IF(TablaDatosEmpresa[[#This Row],[Tipo_Movimiento]] = "Venta", -TablaDatosEmpresa[[#This Row],[Cantidad]] * TablaDatosEmpresa[[#This Row],[CosteAdquisicionPromedio]], 0)</f>
        <v>247.93186206896544</v>
      </c>
      <c r="N2159" s="3">
        <f>TablaDatosEmpresa[[#This Row],[Ingresos]]-TablaDatosEmpresa[[#This Row],[Coste_Vemta]]</f>
        <v>1029.1881379310344</v>
      </c>
    </row>
    <row r="2160" spans="1:14" x14ac:dyDescent="0.3">
      <c r="A2160">
        <v>2161</v>
      </c>
      <c r="B2160" s="1">
        <v>44879</v>
      </c>
      <c r="C2160" t="s">
        <v>24</v>
      </c>
      <c r="D2160" t="s">
        <v>21</v>
      </c>
      <c r="E2160" t="s">
        <v>22</v>
      </c>
      <c r="F2160">
        <v>164</v>
      </c>
      <c r="G2160" s="3">
        <v>24.99</v>
      </c>
      <c r="H2160" s="3">
        <v>0</v>
      </c>
      <c r="I2160" t="s">
        <v>24</v>
      </c>
      <c r="J2160" t="s">
        <v>26</v>
      </c>
      <c r="K2160" s="3">
        <f>IF(TablaDatosEmpresa[[#This Row],[Tipo_Movimiento]] = "Venta", -TablaDatosEmpresa[[#This Row],[Cantidad]] * TablaDatosEmpresa[[#This Row],[Precio_Venta_Unitario]], 0)</f>
        <v>0</v>
      </c>
      <c r="L2160" s="3">
        <f>AVERAGEIF(TablaDatosEmpresa[Nombre_Producto],TablaDatosEmpresa[[#This Row],[Nombre_Producto]],TablaDatosEmpresa[Costo_Unitario])</f>
        <v>10.520482758620702</v>
      </c>
      <c r="M2160" s="3">
        <f>IF(TablaDatosEmpresa[[#This Row],[Tipo_Movimiento]] = "Venta", -TablaDatosEmpresa[[#This Row],[Cantidad]] * TablaDatosEmpresa[[#This Row],[CosteAdquisicionPromedio]], 0)</f>
        <v>0</v>
      </c>
      <c r="N2160" s="3">
        <f>TablaDatosEmpresa[[#This Row],[Ingresos]]-TablaDatosEmpresa[[#This Row],[Coste_Vemta]]</f>
        <v>0</v>
      </c>
    </row>
    <row r="2161" spans="1:14" x14ac:dyDescent="0.3">
      <c r="A2161">
        <v>2162</v>
      </c>
      <c r="B2161" s="1">
        <v>44879</v>
      </c>
      <c r="C2161" t="s">
        <v>10</v>
      </c>
      <c r="D2161" t="s">
        <v>29</v>
      </c>
      <c r="E2161" t="s">
        <v>30</v>
      </c>
      <c r="F2161">
        <v>-15</v>
      </c>
      <c r="G2161" s="3">
        <v>0</v>
      </c>
      <c r="H2161" s="3">
        <v>79.34</v>
      </c>
      <c r="I2161" t="s">
        <v>10</v>
      </c>
      <c r="J2161" t="s">
        <v>31</v>
      </c>
      <c r="K2161" s="3">
        <f>IF(TablaDatosEmpresa[[#This Row],[Tipo_Movimiento]] = "Venta", -TablaDatosEmpresa[[#This Row],[Cantidad]] * TablaDatosEmpresa[[#This Row],[Precio_Venta_Unitario]], 0)</f>
        <v>1190.1000000000001</v>
      </c>
      <c r="L2161" s="3">
        <f>AVERAGEIF(TablaDatosEmpresa[Nombre_Producto],TablaDatosEmpresa[[#This Row],[Nombre_Producto]],TablaDatosEmpresa[Costo_Unitario])</f>
        <v>15.49574137931034</v>
      </c>
      <c r="M2161" s="3">
        <f>IF(TablaDatosEmpresa[[#This Row],[Tipo_Movimiento]] = "Venta", -TablaDatosEmpresa[[#This Row],[Cantidad]] * TablaDatosEmpresa[[#This Row],[CosteAdquisicionPromedio]], 0)</f>
        <v>232.4361206896551</v>
      </c>
      <c r="N2161" s="3">
        <f>TablaDatosEmpresa[[#This Row],[Ingresos]]-TablaDatosEmpresa[[#This Row],[Coste_Vemta]]</f>
        <v>957.66387931034501</v>
      </c>
    </row>
    <row r="2162" spans="1:14" x14ac:dyDescent="0.3">
      <c r="A2162">
        <v>2163</v>
      </c>
      <c r="B2162" s="1">
        <v>44879</v>
      </c>
      <c r="C2162" t="s">
        <v>10</v>
      </c>
      <c r="D2162" t="s">
        <v>32</v>
      </c>
      <c r="E2162" t="s">
        <v>33</v>
      </c>
      <c r="F2162">
        <v>-8</v>
      </c>
      <c r="G2162" s="3">
        <v>0</v>
      </c>
      <c r="H2162" s="3">
        <v>220.92</v>
      </c>
      <c r="I2162" t="s">
        <v>10</v>
      </c>
      <c r="J2162" t="s">
        <v>35</v>
      </c>
      <c r="K2162" s="3">
        <f>IF(TablaDatosEmpresa[[#This Row],[Tipo_Movimiento]] = "Venta", -TablaDatosEmpresa[[#This Row],[Cantidad]] * TablaDatosEmpresa[[#This Row],[Precio_Venta_Unitario]], 0)</f>
        <v>1767.36</v>
      </c>
      <c r="L2162" s="3">
        <f>AVERAGEIF(TablaDatosEmpresa[Nombre_Producto],TablaDatosEmpresa[[#This Row],[Nombre_Producto]],TablaDatosEmpresa[Costo_Unitario])</f>
        <v>54.214840425531932</v>
      </c>
      <c r="M2162" s="3">
        <f>IF(TablaDatosEmpresa[[#This Row],[Tipo_Movimiento]] = "Venta", -TablaDatosEmpresa[[#This Row],[Cantidad]] * TablaDatosEmpresa[[#This Row],[CosteAdquisicionPromedio]], 0)</f>
        <v>433.71872340425546</v>
      </c>
      <c r="N2162" s="3">
        <f>TablaDatosEmpresa[[#This Row],[Ingresos]]-TablaDatosEmpresa[[#This Row],[Coste_Vemta]]</f>
        <v>1333.6412765957443</v>
      </c>
    </row>
    <row r="2163" spans="1:14" x14ac:dyDescent="0.3">
      <c r="A2163">
        <v>2164</v>
      </c>
      <c r="B2163" s="1">
        <v>44879</v>
      </c>
      <c r="C2163" t="s">
        <v>16</v>
      </c>
      <c r="D2163" t="s">
        <v>17</v>
      </c>
      <c r="E2163" t="s">
        <v>42</v>
      </c>
      <c r="F2163">
        <v>27</v>
      </c>
      <c r="G2163" s="3">
        <v>450.46</v>
      </c>
      <c r="H2163" s="3">
        <v>0</v>
      </c>
      <c r="I2163" t="s">
        <v>46</v>
      </c>
      <c r="J2163" t="s">
        <v>18</v>
      </c>
      <c r="K2163" s="3">
        <f>IF(TablaDatosEmpresa[[#This Row],[Tipo_Movimiento]] = "Venta", -TablaDatosEmpresa[[#This Row],[Cantidad]] * TablaDatosEmpresa[[#This Row],[Precio_Venta_Unitario]], 0)</f>
        <v>0</v>
      </c>
      <c r="L2163" s="3">
        <f>AVERAGEIF(TablaDatosEmpresa[Nombre_Producto],TablaDatosEmpresa[[#This Row],[Nombre_Producto]],TablaDatosEmpresa[Costo_Unitario])</f>
        <v>206.67616747181975</v>
      </c>
      <c r="M2163" s="3">
        <f>IF(TablaDatosEmpresa[[#This Row],[Tipo_Movimiento]] = "Venta", -TablaDatosEmpresa[[#This Row],[Cantidad]] * TablaDatosEmpresa[[#This Row],[CosteAdquisicionPromedio]], 0)</f>
        <v>0</v>
      </c>
      <c r="N2163" s="3">
        <f>TablaDatosEmpresa[[#This Row],[Ingresos]]-TablaDatosEmpresa[[#This Row],[Coste_Vemta]]</f>
        <v>0</v>
      </c>
    </row>
    <row r="2164" spans="1:14" x14ac:dyDescent="0.3">
      <c r="A2164">
        <v>2165</v>
      </c>
      <c r="B2164" s="1">
        <v>44879</v>
      </c>
      <c r="C2164" t="s">
        <v>24</v>
      </c>
      <c r="D2164" t="s">
        <v>11</v>
      </c>
      <c r="E2164" t="s">
        <v>12</v>
      </c>
      <c r="F2164">
        <v>227</v>
      </c>
      <c r="G2164" s="3">
        <v>64.489999999999995</v>
      </c>
      <c r="H2164" s="3">
        <v>0</v>
      </c>
      <c r="I2164" t="s">
        <v>24</v>
      </c>
      <c r="J2164" t="s">
        <v>26</v>
      </c>
      <c r="K2164" s="3">
        <f>IF(TablaDatosEmpresa[[#This Row],[Tipo_Movimiento]] = "Venta", -TablaDatosEmpresa[[#This Row],[Cantidad]] * TablaDatosEmpresa[[#This Row],[Precio_Venta_Unitario]], 0)</f>
        <v>0</v>
      </c>
      <c r="L2164" s="3">
        <f>AVERAGEIF(TablaDatosEmpresa[Nombre_Producto],TablaDatosEmpresa[[#This Row],[Nombre_Producto]],TablaDatosEmpresa[Costo_Unitario])</f>
        <v>28.701865793780652</v>
      </c>
      <c r="M2164" s="3">
        <f>IF(TablaDatosEmpresa[[#This Row],[Tipo_Movimiento]] = "Venta", -TablaDatosEmpresa[[#This Row],[Cantidad]] * TablaDatosEmpresa[[#This Row],[CosteAdquisicionPromedio]], 0)</f>
        <v>0</v>
      </c>
      <c r="N2164" s="3">
        <f>TablaDatosEmpresa[[#This Row],[Ingresos]]-TablaDatosEmpresa[[#This Row],[Coste_Vemta]]</f>
        <v>0</v>
      </c>
    </row>
    <row r="2165" spans="1:14" x14ac:dyDescent="0.3">
      <c r="A2165">
        <v>2166</v>
      </c>
      <c r="B2165" s="1">
        <v>44879</v>
      </c>
      <c r="C2165" t="s">
        <v>10</v>
      </c>
      <c r="D2165" t="s">
        <v>11</v>
      </c>
      <c r="E2165" t="s">
        <v>12</v>
      </c>
      <c r="F2165">
        <v>-30</v>
      </c>
      <c r="G2165" s="3">
        <v>0</v>
      </c>
      <c r="H2165" s="3">
        <v>130.18</v>
      </c>
      <c r="I2165" t="s">
        <v>10</v>
      </c>
      <c r="J2165" t="s">
        <v>23</v>
      </c>
      <c r="K2165" s="3">
        <f>IF(TablaDatosEmpresa[[#This Row],[Tipo_Movimiento]] = "Venta", -TablaDatosEmpresa[[#This Row],[Cantidad]] * TablaDatosEmpresa[[#This Row],[Precio_Venta_Unitario]], 0)</f>
        <v>3905.4</v>
      </c>
      <c r="L2165" s="3">
        <f>AVERAGEIF(TablaDatosEmpresa[Nombre_Producto],TablaDatosEmpresa[[#This Row],[Nombre_Producto]],TablaDatosEmpresa[Costo_Unitario])</f>
        <v>28.701865793780652</v>
      </c>
      <c r="M2165" s="3">
        <f>IF(TablaDatosEmpresa[[#This Row],[Tipo_Movimiento]] = "Venta", -TablaDatosEmpresa[[#This Row],[Cantidad]] * TablaDatosEmpresa[[#This Row],[CosteAdquisicionPromedio]], 0)</f>
        <v>861.05597381341954</v>
      </c>
      <c r="N2165" s="3">
        <f>TablaDatosEmpresa[[#This Row],[Ingresos]]-TablaDatosEmpresa[[#This Row],[Coste_Vemta]]</f>
        <v>3044.3440261865808</v>
      </c>
    </row>
    <row r="2166" spans="1:14" x14ac:dyDescent="0.3">
      <c r="A2166">
        <v>2167</v>
      </c>
      <c r="B2166" s="1">
        <v>44880</v>
      </c>
      <c r="C2166" t="s">
        <v>10</v>
      </c>
      <c r="D2166" t="s">
        <v>34</v>
      </c>
      <c r="E2166" t="s">
        <v>45</v>
      </c>
      <c r="F2166">
        <v>-14</v>
      </c>
      <c r="G2166" s="3">
        <v>0</v>
      </c>
      <c r="H2166" s="3">
        <v>352.32</v>
      </c>
      <c r="I2166" t="s">
        <v>10</v>
      </c>
      <c r="J2166" t="s">
        <v>23</v>
      </c>
      <c r="K2166" s="3">
        <f>IF(TablaDatosEmpresa[[#This Row],[Tipo_Movimiento]] = "Venta", -TablaDatosEmpresa[[#This Row],[Cantidad]] * TablaDatosEmpresa[[#This Row],[Precio_Venta_Unitario]], 0)</f>
        <v>4932.4799999999996</v>
      </c>
      <c r="L2166" s="3">
        <f>AVERAGEIF(TablaDatosEmpresa[Nombre_Producto],TablaDatosEmpresa[[#This Row],[Nombre_Producto]],TablaDatosEmpresa[Costo_Unitario])</f>
        <v>81.910562499999997</v>
      </c>
      <c r="M2166" s="3">
        <f>IF(TablaDatosEmpresa[[#This Row],[Tipo_Movimiento]] = "Venta", -TablaDatosEmpresa[[#This Row],[Cantidad]] * TablaDatosEmpresa[[#This Row],[CosteAdquisicionPromedio]], 0)</f>
        <v>1146.747875</v>
      </c>
      <c r="N2166" s="3">
        <f>TablaDatosEmpresa[[#This Row],[Ingresos]]-TablaDatosEmpresa[[#This Row],[Coste_Vemta]]</f>
        <v>3785.7321249999995</v>
      </c>
    </row>
    <row r="2167" spans="1:14" x14ac:dyDescent="0.3">
      <c r="A2167">
        <v>2168</v>
      </c>
      <c r="B2167" s="1">
        <v>44880</v>
      </c>
      <c r="C2167" t="s">
        <v>24</v>
      </c>
      <c r="D2167" t="s">
        <v>32</v>
      </c>
      <c r="E2167" t="s">
        <v>33</v>
      </c>
      <c r="F2167">
        <v>81</v>
      </c>
      <c r="G2167" s="3">
        <v>118.84</v>
      </c>
      <c r="H2167" s="3">
        <v>0</v>
      </c>
      <c r="I2167" t="s">
        <v>24</v>
      </c>
      <c r="J2167" t="s">
        <v>28</v>
      </c>
      <c r="K2167" s="3">
        <f>IF(TablaDatosEmpresa[[#This Row],[Tipo_Movimiento]] = "Venta", -TablaDatosEmpresa[[#This Row],[Cantidad]] * TablaDatosEmpresa[[#This Row],[Precio_Venta_Unitario]], 0)</f>
        <v>0</v>
      </c>
      <c r="L2167" s="3">
        <f>AVERAGEIF(TablaDatosEmpresa[Nombre_Producto],TablaDatosEmpresa[[#This Row],[Nombre_Producto]],TablaDatosEmpresa[Costo_Unitario])</f>
        <v>54.214840425531932</v>
      </c>
      <c r="M2167" s="3">
        <f>IF(TablaDatosEmpresa[[#This Row],[Tipo_Movimiento]] = "Venta", -TablaDatosEmpresa[[#This Row],[Cantidad]] * TablaDatosEmpresa[[#This Row],[CosteAdquisicionPromedio]], 0)</f>
        <v>0</v>
      </c>
      <c r="N2167" s="3">
        <f>TablaDatosEmpresa[[#This Row],[Ingresos]]-TablaDatosEmpresa[[#This Row],[Coste_Vemta]]</f>
        <v>0</v>
      </c>
    </row>
    <row r="2168" spans="1:14" x14ac:dyDescent="0.3">
      <c r="A2168">
        <v>2169</v>
      </c>
      <c r="B2168" s="1">
        <v>44880</v>
      </c>
      <c r="C2168" t="s">
        <v>10</v>
      </c>
      <c r="D2168" t="s">
        <v>19</v>
      </c>
      <c r="E2168" t="s">
        <v>20</v>
      </c>
      <c r="F2168">
        <v>-18</v>
      </c>
      <c r="G2168" s="3">
        <v>0</v>
      </c>
      <c r="H2168" s="3">
        <v>297.79000000000002</v>
      </c>
      <c r="I2168" t="s">
        <v>10</v>
      </c>
      <c r="J2168" t="s">
        <v>35</v>
      </c>
      <c r="K2168" s="3">
        <f>IF(TablaDatosEmpresa[[#This Row],[Tipo_Movimiento]] = "Venta", -TablaDatosEmpresa[[#This Row],[Cantidad]] * TablaDatosEmpresa[[#This Row],[Precio_Venta_Unitario]], 0)</f>
        <v>5360.22</v>
      </c>
      <c r="L2168" s="3">
        <f>AVERAGEIF(TablaDatosEmpresa[Nombre_Producto],TablaDatosEmpresa[[#This Row],[Nombre_Producto]],TablaDatosEmpresa[Costo_Unitario])</f>
        <v>66.956770642201846</v>
      </c>
      <c r="M2168" s="3">
        <f>IF(TablaDatosEmpresa[[#This Row],[Tipo_Movimiento]] = "Venta", -TablaDatosEmpresa[[#This Row],[Cantidad]] * TablaDatosEmpresa[[#This Row],[CosteAdquisicionPromedio]], 0)</f>
        <v>1205.2218715596332</v>
      </c>
      <c r="N2168" s="3">
        <f>TablaDatosEmpresa[[#This Row],[Ingresos]]-TablaDatosEmpresa[[#This Row],[Coste_Vemta]]</f>
        <v>4154.9981284403675</v>
      </c>
    </row>
    <row r="2169" spans="1:14" x14ac:dyDescent="0.3">
      <c r="A2169">
        <v>2170</v>
      </c>
      <c r="B2169" s="1">
        <v>44880</v>
      </c>
      <c r="C2169" t="s">
        <v>24</v>
      </c>
      <c r="D2169" t="s">
        <v>34</v>
      </c>
      <c r="E2169" t="s">
        <v>45</v>
      </c>
      <c r="F2169">
        <v>111</v>
      </c>
      <c r="G2169" s="3">
        <v>180.92</v>
      </c>
      <c r="H2169" s="3">
        <v>0</v>
      </c>
      <c r="I2169" t="s">
        <v>24</v>
      </c>
      <c r="J2169" t="s">
        <v>36</v>
      </c>
      <c r="K2169" s="3">
        <f>IF(TablaDatosEmpresa[[#This Row],[Tipo_Movimiento]] = "Venta", -TablaDatosEmpresa[[#This Row],[Cantidad]] * TablaDatosEmpresa[[#This Row],[Precio_Venta_Unitario]], 0)</f>
        <v>0</v>
      </c>
      <c r="L2169" s="3">
        <f>AVERAGEIF(TablaDatosEmpresa[Nombre_Producto],TablaDatosEmpresa[[#This Row],[Nombre_Producto]],TablaDatosEmpresa[Costo_Unitario])</f>
        <v>81.910562499999997</v>
      </c>
      <c r="M2169" s="3">
        <f>IF(TablaDatosEmpresa[[#This Row],[Tipo_Movimiento]] = "Venta", -TablaDatosEmpresa[[#This Row],[Cantidad]] * TablaDatosEmpresa[[#This Row],[CosteAdquisicionPromedio]], 0)</f>
        <v>0</v>
      </c>
      <c r="N2169" s="3">
        <f>TablaDatosEmpresa[[#This Row],[Ingresos]]-TablaDatosEmpresa[[#This Row],[Coste_Vemta]]</f>
        <v>0</v>
      </c>
    </row>
    <row r="2170" spans="1:14" x14ac:dyDescent="0.3">
      <c r="A2170">
        <v>2171</v>
      </c>
      <c r="B2170" s="1">
        <v>44880</v>
      </c>
      <c r="C2170" t="s">
        <v>10</v>
      </c>
      <c r="D2170" t="s">
        <v>17</v>
      </c>
      <c r="E2170" t="s">
        <v>42</v>
      </c>
      <c r="F2170">
        <v>-16</v>
      </c>
      <c r="G2170" s="3">
        <v>0</v>
      </c>
      <c r="H2170" s="3">
        <v>896.05</v>
      </c>
      <c r="I2170" t="s">
        <v>10</v>
      </c>
      <c r="J2170" t="s">
        <v>15</v>
      </c>
      <c r="K2170" s="3">
        <f>IF(TablaDatosEmpresa[[#This Row],[Tipo_Movimiento]] = "Venta", -TablaDatosEmpresa[[#This Row],[Cantidad]] * TablaDatosEmpresa[[#This Row],[Precio_Venta_Unitario]], 0)</f>
        <v>14336.8</v>
      </c>
      <c r="L2170" s="3">
        <f>AVERAGEIF(TablaDatosEmpresa[Nombre_Producto],TablaDatosEmpresa[[#This Row],[Nombre_Producto]],TablaDatosEmpresa[Costo_Unitario])</f>
        <v>206.67616747181975</v>
      </c>
      <c r="M2170" s="3">
        <f>IF(TablaDatosEmpresa[[#This Row],[Tipo_Movimiento]] = "Venta", -TablaDatosEmpresa[[#This Row],[Cantidad]] * TablaDatosEmpresa[[#This Row],[CosteAdquisicionPromedio]], 0)</f>
        <v>3306.818679549116</v>
      </c>
      <c r="N2170" s="3">
        <f>TablaDatosEmpresa[[#This Row],[Ingresos]]-TablaDatosEmpresa[[#This Row],[Coste_Vemta]]</f>
        <v>11029.981320450883</v>
      </c>
    </row>
    <row r="2171" spans="1:14" x14ac:dyDescent="0.3">
      <c r="A2171">
        <v>2172</v>
      </c>
      <c r="B2171" s="1">
        <v>44880</v>
      </c>
      <c r="C2171" t="s">
        <v>10</v>
      </c>
      <c r="D2171" t="s">
        <v>14</v>
      </c>
      <c r="E2171" t="s">
        <v>41</v>
      </c>
      <c r="F2171">
        <v>-18</v>
      </c>
      <c r="G2171" s="3">
        <v>0</v>
      </c>
      <c r="H2171" s="3">
        <v>160.29</v>
      </c>
      <c r="I2171" t="s">
        <v>10</v>
      </c>
      <c r="J2171" t="s">
        <v>13</v>
      </c>
      <c r="K2171" s="3">
        <f>IF(TablaDatosEmpresa[[#This Row],[Tipo_Movimiento]] = "Venta", -TablaDatosEmpresa[[#This Row],[Cantidad]] * TablaDatosEmpresa[[#This Row],[Precio_Venta_Unitario]], 0)</f>
        <v>2885.22</v>
      </c>
      <c r="L2171" s="3">
        <f>AVERAGEIF(TablaDatosEmpresa[Nombre_Producto],TablaDatosEmpresa[[#This Row],[Nombre_Producto]],TablaDatosEmpresa[Costo_Unitario])</f>
        <v>38.917210440456756</v>
      </c>
      <c r="M2171" s="3">
        <f>IF(TablaDatosEmpresa[[#This Row],[Tipo_Movimiento]] = "Venta", -TablaDatosEmpresa[[#This Row],[Cantidad]] * TablaDatosEmpresa[[#This Row],[CosteAdquisicionPromedio]], 0)</f>
        <v>700.50978792822161</v>
      </c>
      <c r="N2171" s="3">
        <f>TablaDatosEmpresa[[#This Row],[Ingresos]]-TablaDatosEmpresa[[#This Row],[Coste_Vemta]]</f>
        <v>2184.7102120717782</v>
      </c>
    </row>
    <row r="2172" spans="1:14" x14ac:dyDescent="0.3">
      <c r="A2172">
        <v>2173</v>
      </c>
      <c r="B2172" s="1">
        <v>44880</v>
      </c>
      <c r="C2172" t="s">
        <v>24</v>
      </c>
      <c r="D2172" t="s">
        <v>29</v>
      </c>
      <c r="E2172" t="s">
        <v>30</v>
      </c>
      <c r="F2172">
        <v>185</v>
      </c>
      <c r="G2172" s="3">
        <v>36.15</v>
      </c>
      <c r="H2172" s="3">
        <v>0</v>
      </c>
      <c r="I2172" t="s">
        <v>24</v>
      </c>
      <c r="J2172" t="s">
        <v>37</v>
      </c>
      <c r="K2172" s="3">
        <f>IF(TablaDatosEmpresa[[#This Row],[Tipo_Movimiento]] = "Venta", -TablaDatosEmpresa[[#This Row],[Cantidad]] * TablaDatosEmpresa[[#This Row],[Precio_Venta_Unitario]], 0)</f>
        <v>0</v>
      </c>
      <c r="L2172" s="3">
        <f>AVERAGEIF(TablaDatosEmpresa[Nombre_Producto],TablaDatosEmpresa[[#This Row],[Nombre_Producto]],TablaDatosEmpresa[Costo_Unitario])</f>
        <v>15.49574137931034</v>
      </c>
      <c r="M2172" s="3">
        <f>IF(TablaDatosEmpresa[[#This Row],[Tipo_Movimiento]] = "Venta", -TablaDatosEmpresa[[#This Row],[Cantidad]] * TablaDatosEmpresa[[#This Row],[CosteAdquisicionPromedio]], 0)</f>
        <v>0</v>
      </c>
      <c r="N2172" s="3">
        <f>TablaDatosEmpresa[[#This Row],[Ingresos]]-TablaDatosEmpresa[[#This Row],[Coste_Vemta]]</f>
        <v>0</v>
      </c>
    </row>
    <row r="2173" spans="1:14" x14ac:dyDescent="0.3">
      <c r="A2173">
        <v>2174</v>
      </c>
      <c r="B2173" s="1">
        <v>44881</v>
      </c>
      <c r="C2173" t="s">
        <v>10</v>
      </c>
      <c r="D2173" t="s">
        <v>27</v>
      </c>
      <c r="E2173" t="s">
        <v>44</v>
      </c>
      <c r="F2173">
        <v>-23</v>
      </c>
      <c r="G2173" s="3">
        <v>0</v>
      </c>
      <c r="H2173" s="3">
        <v>504.59</v>
      </c>
      <c r="I2173" t="s">
        <v>10</v>
      </c>
      <c r="J2173" t="s">
        <v>15</v>
      </c>
      <c r="K2173" s="3">
        <f>IF(TablaDatosEmpresa[[#This Row],[Tipo_Movimiento]] = "Venta", -TablaDatosEmpresa[[#This Row],[Cantidad]] * TablaDatosEmpresa[[#This Row],[Precio_Venta_Unitario]], 0)</f>
        <v>11605.57</v>
      </c>
      <c r="L2173" s="3">
        <f>AVERAGEIF(TablaDatosEmpresa[Nombre_Producto],TablaDatosEmpresa[[#This Row],[Nombre_Producto]],TablaDatosEmpresa[Costo_Unitario])</f>
        <v>111.99406451612904</v>
      </c>
      <c r="M2173" s="3">
        <f>IF(TablaDatosEmpresa[[#This Row],[Tipo_Movimiento]] = "Venta", -TablaDatosEmpresa[[#This Row],[Cantidad]] * TablaDatosEmpresa[[#This Row],[CosteAdquisicionPromedio]], 0)</f>
        <v>2575.8634838709681</v>
      </c>
      <c r="N2173" s="3">
        <f>TablaDatosEmpresa[[#This Row],[Ingresos]]-TablaDatosEmpresa[[#This Row],[Coste_Vemta]]</f>
        <v>9029.706516129032</v>
      </c>
    </row>
    <row r="2174" spans="1:14" x14ac:dyDescent="0.3">
      <c r="A2174">
        <v>2175</v>
      </c>
      <c r="B2174" s="1">
        <v>44881</v>
      </c>
      <c r="C2174" t="s">
        <v>24</v>
      </c>
      <c r="D2174" t="s">
        <v>34</v>
      </c>
      <c r="E2174" t="s">
        <v>45</v>
      </c>
      <c r="F2174">
        <v>207</v>
      </c>
      <c r="G2174" s="3">
        <v>181.35</v>
      </c>
      <c r="H2174" s="3">
        <v>0</v>
      </c>
      <c r="I2174" t="s">
        <v>24</v>
      </c>
      <c r="J2174" t="s">
        <v>28</v>
      </c>
      <c r="K2174" s="3">
        <f>IF(TablaDatosEmpresa[[#This Row],[Tipo_Movimiento]] = "Venta", -TablaDatosEmpresa[[#This Row],[Cantidad]] * TablaDatosEmpresa[[#This Row],[Precio_Venta_Unitario]], 0)</f>
        <v>0</v>
      </c>
      <c r="L2174" s="3">
        <f>AVERAGEIF(TablaDatosEmpresa[Nombre_Producto],TablaDatosEmpresa[[#This Row],[Nombre_Producto]],TablaDatosEmpresa[Costo_Unitario])</f>
        <v>81.910562499999997</v>
      </c>
      <c r="M2174" s="3">
        <f>IF(TablaDatosEmpresa[[#This Row],[Tipo_Movimiento]] = "Venta", -TablaDatosEmpresa[[#This Row],[Cantidad]] * TablaDatosEmpresa[[#This Row],[CosteAdquisicionPromedio]], 0)</f>
        <v>0</v>
      </c>
      <c r="N2174" s="3">
        <f>TablaDatosEmpresa[[#This Row],[Ingresos]]-TablaDatosEmpresa[[#This Row],[Coste_Vemta]]</f>
        <v>0</v>
      </c>
    </row>
    <row r="2175" spans="1:14" x14ac:dyDescent="0.3">
      <c r="A2175">
        <v>2176</v>
      </c>
      <c r="B2175" s="1">
        <v>44881</v>
      </c>
      <c r="C2175" t="s">
        <v>24</v>
      </c>
      <c r="D2175" t="s">
        <v>21</v>
      </c>
      <c r="E2175" t="s">
        <v>22</v>
      </c>
      <c r="F2175">
        <v>127</v>
      </c>
      <c r="G2175" s="3">
        <v>25.31</v>
      </c>
      <c r="H2175" s="3">
        <v>0</v>
      </c>
      <c r="I2175" t="s">
        <v>24</v>
      </c>
      <c r="J2175" t="s">
        <v>37</v>
      </c>
      <c r="K2175" s="3">
        <f>IF(TablaDatosEmpresa[[#This Row],[Tipo_Movimiento]] = "Venta", -TablaDatosEmpresa[[#This Row],[Cantidad]] * TablaDatosEmpresa[[#This Row],[Precio_Venta_Unitario]], 0)</f>
        <v>0</v>
      </c>
      <c r="L2175" s="3">
        <f>AVERAGEIF(TablaDatosEmpresa[Nombre_Producto],TablaDatosEmpresa[[#This Row],[Nombre_Producto]],TablaDatosEmpresa[Costo_Unitario])</f>
        <v>10.520482758620702</v>
      </c>
      <c r="M2175" s="3">
        <f>IF(TablaDatosEmpresa[[#This Row],[Tipo_Movimiento]] = "Venta", -TablaDatosEmpresa[[#This Row],[Cantidad]] * TablaDatosEmpresa[[#This Row],[CosteAdquisicionPromedio]], 0)</f>
        <v>0</v>
      </c>
      <c r="N2175" s="3">
        <f>TablaDatosEmpresa[[#This Row],[Ingresos]]-TablaDatosEmpresa[[#This Row],[Coste_Vemta]]</f>
        <v>0</v>
      </c>
    </row>
    <row r="2176" spans="1:14" x14ac:dyDescent="0.3">
      <c r="A2176">
        <v>2177</v>
      </c>
      <c r="B2176" s="1">
        <v>44881</v>
      </c>
      <c r="C2176" t="s">
        <v>16</v>
      </c>
      <c r="D2176" t="s">
        <v>17</v>
      </c>
      <c r="E2176" t="s">
        <v>42</v>
      </c>
      <c r="F2176">
        <v>91</v>
      </c>
      <c r="G2176" s="3">
        <v>450.08</v>
      </c>
      <c r="H2176" s="3">
        <v>0</v>
      </c>
      <c r="I2176" t="s">
        <v>46</v>
      </c>
      <c r="J2176" t="s">
        <v>18</v>
      </c>
      <c r="K2176" s="3">
        <f>IF(TablaDatosEmpresa[[#This Row],[Tipo_Movimiento]] = "Venta", -TablaDatosEmpresa[[#This Row],[Cantidad]] * TablaDatosEmpresa[[#This Row],[Precio_Venta_Unitario]], 0)</f>
        <v>0</v>
      </c>
      <c r="L2176" s="3">
        <f>AVERAGEIF(TablaDatosEmpresa[Nombre_Producto],TablaDatosEmpresa[[#This Row],[Nombre_Producto]],TablaDatosEmpresa[Costo_Unitario])</f>
        <v>206.67616747181975</v>
      </c>
      <c r="M2176" s="3">
        <f>IF(TablaDatosEmpresa[[#This Row],[Tipo_Movimiento]] = "Venta", -TablaDatosEmpresa[[#This Row],[Cantidad]] * TablaDatosEmpresa[[#This Row],[CosteAdquisicionPromedio]], 0)</f>
        <v>0</v>
      </c>
      <c r="N2176" s="3">
        <f>TablaDatosEmpresa[[#This Row],[Ingresos]]-TablaDatosEmpresa[[#This Row],[Coste_Vemta]]</f>
        <v>0</v>
      </c>
    </row>
    <row r="2177" spans="1:14" x14ac:dyDescent="0.3">
      <c r="A2177">
        <v>2178</v>
      </c>
      <c r="B2177" s="1">
        <v>44881</v>
      </c>
      <c r="C2177" t="s">
        <v>16</v>
      </c>
      <c r="D2177" t="s">
        <v>17</v>
      </c>
      <c r="E2177" t="s">
        <v>42</v>
      </c>
      <c r="F2177">
        <v>44</v>
      </c>
      <c r="G2177" s="3">
        <v>442.98</v>
      </c>
      <c r="H2177" s="3">
        <v>0</v>
      </c>
      <c r="I2177" t="s">
        <v>46</v>
      </c>
      <c r="J2177" t="s">
        <v>18</v>
      </c>
      <c r="K2177" s="3">
        <f>IF(TablaDatosEmpresa[[#This Row],[Tipo_Movimiento]] = "Venta", -TablaDatosEmpresa[[#This Row],[Cantidad]] * TablaDatosEmpresa[[#This Row],[Precio_Venta_Unitario]], 0)</f>
        <v>0</v>
      </c>
      <c r="L2177" s="3">
        <f>AVERAGEIF(TablaDatosEmpresa[Nombre_Producto],TablaDatosEmpresa[[#This Row],[Nombre_Producto]],TablaDatosEmpresa[Costo_Unitario])</f>
        <v>206.67616747181975</v>
      </c>
      <c r="M2177" s="3">
        <f>IF(TablaDatosEmpresa[[#This Row],[Tipo_Movimiento]] = "Venta", -TablaDatosEmpresa[[#This Row],[Cantidad]] * TablaDatosEmpresa[[#This Row],[CosteAdquisicionPromedio]], 0)</f>
        <v>0</v>
      </c>
      <c r="N2177" s="3">
        <f>TablaDatosEmpresa[[#This Row],[Ingresos]]-TablaDatosEmpresa[[#This Row],[Coste_Vemta]]</f>
        <v>0</v>
      </c>
    </row>
    <row r="2178" spans="1:14" x14ac:dyDescent="0.3">
      <c r="A2178">
        <v>2179</v>
      </c>
      <c r="B2178" s="1">
        <v>44881</v>
      </c>
      <c r="C2178" t="s">
        <v>10</v>
      </c>
      <c r="D2178" t="s">
        <v>11</v>
      </c>
      <c r="E2178" t="s">
        <v>12</v>
      </c>
      <c r="F2178">
        <v>-11</v>
      </c>
      <c r="G2178" s="3">
        <v>0</v>
      </c>
      <c r="H2178" s="3">
        <v>129.41</v>
      </c>
      <c r="I2178" t="s">
        <v>10</v>
      </c>
      <c r="J2178" t="s">
        <v>35</v>
      </c>
      <c r="K2178" s="3">
        <f>IF(TablaDatosEmpresa[[#This Row],[Tipo_Movimiento]] = "Venta", -TablaDatosEmpresa[[#This Row],[Cantidad]] * TablaDatosEmpresa[[#This Row],[Precio_Venta_Unitario]], 0)</f>
        <v>1423.51</v>
      </c>
      <c r="L2178" s="3">
        <f>AVERAGEIF(TablaDatosEmpresa[Nombre_Producto],TablaDatosEmpresa[[#This Row],[Nombre_Producto]],TablaDatosEmpresa[Costo_Unitario])</f>
        <v>28.701865793780652</v>
      </c>
      <c r="M2178" s="3">
        <f>IF(TablaDatosEmpresa[[#This Row],[Tipo_Movimiento]] = "Venta", -TablaDatosEmpresa[[#This Row],[Cantidad]] * TablaDatosEmpresa[[#This Row],[CosteAdquisicionPromedio]], 0)</f>
        <v>315.72052373158715</v>
      </c>
      <c r="N2178" s="3">
        <f>TablaDatosEmpresa[[#This Row],[Ingresos]]-TablaDatosEmpresa[[#This Row],[Coste_Vemta]]</f>
        <v>1107.7894762684127</v>
      </c>
    </row>
    <row r="2179" spans="1:14" x14ac:dyDescent="0.3">
      <c r="A2179">
        <v>2180</v>
      </c>
      <c r="B2179" s="1">
        <v>44882</v>
      </c>
      <c r="C2179" t="s">
        <v>16</v>
      </c>
      <c r="D2179" t="s">
        <v>27</v>
      </c>
      <c r="E2179" t="s">
        <v>44</v>
      </c>
      <c r="F2179">
        <v>64</v>
      </c>
      <c r="G2179" s="3">
        <v>254.17</v>
      </c>
      <c r="H2179" s="3">
        <v>0</v>
      </c>
      <c r="I2179" t="s">
        <v>46</v>
      </c>
      <c r="J2179" t="s">
        <v>18</v>
      </c>
      <c r="K2179" s="3">
        <f>IF(TablaDatosEmpresa[[#This Row],[Tipo_Movimiento]] = "Venta", -TablaDatosEmpresa[[#This Row],[Cantidad]] * TablaDatosEmpresa[[#This Row],[Precio_Venta_Unitario]], 0)</f>
        <v>0</v>
      </c>
      <c r="L2179" s="3">
        <f>AVERAGEIF(TablaDatosEmpresa[Nombre_Producto],TablaDatosEmpresa[[#This Row],[Nombre_Producto]],TablaDatosEmpresa[Costo_Unitario])</f>
        <v>111.99406451612904</v>
      </c>
      <c r="M2179" s="3">
        <f>IF(TablaDatosEmpresa[[#This Row],[Tipo_Movimiento]] = "Venta", -TablaDatosEmpresa[[#This Row],[Cantidad]] * TablaDatosEmpresa[[#This Row],[CosteAdquisicionPromedio]], 0)</f>
        <v>0</v>
      </c>
      <c r="N2179" s="3">
        <f>TablaDatosEmpresa[[#This Row],[Ingresos]]-TablaDatosEmpresa[[#This Row],[Coste_Vemta]]</f>
        <v>0</v>
      </c>
    </row>
    <row r="2180" spans="1:14" x14ac:dyDescent="0.3">
      <c r="A2180">
        <v>2181</v>
      </c>
      <c r="B2180" s="1">
        <v>44882</v>
      </c>
      <c r="C2180" t="s">
        <v>10</v>
      </c>
      <c r="D2180" t="s">
        <v>14</v>
      </c>
      <c r="E2180" t="s">
        <v>41</v>
      </c>
      <c r="F2180">
        <v>-49</v>
      </c>
      <c r="G2180" s="3">
        <v>0</v>
      </c>
      <c r="H2180" s="3">
        <v>161.37</v>
      </c>
      <c r="I2180" t="s">
        <v>10</v>
      </c>
      <c r="J2180" t="s">
        <v>23</v>
      </c>
      <c r="K2180" s="3">
        <f>IF(TablaDatosEmpresa[[#This Row],[Tipo_Movimiento]] = "Venta", -TablaDatosEmpresa[[#This Row],[Cantidad]] * TablaDatosEmpresa[[#This Row],[Precio_Venta_Unitario]], 0)</f>
        <v>7907.13</v>
      </c>
      <c r="L2180" s="3">
        <f>AVERAGEIF(TablaDatosEmpresa[Nombre_Producto],TablaDatosEmpresa[[#This Row],[Nombre_Producto]],TablaDatosEmpresa[Costo_Unitario])</f>
        <v>38.917210440456756</v>
      </c>
      <c r="M2180" s="3">
        <f>IF(TablaDatosEmpresa[[#This Row],[Tipo_Movimiento]] = "Venta", -TablaDatosEmpresa[[#This Row],[Cantidad]] * TablaDatosEmpresa[[#This Row],[CosteAdquisicionPromedio]], 0)</f>
        <v>1906.9433115823811</v>
      </c>
      <c r="N2180" s="3">
        <f>TablaDatosEmpresa[[#This Row],[Ingresos]]-TablaDatosEmpresa[[#This Row],[Coste_Vemta]]</f>
        <v>6000.1866884176188</v>
      </c>
    </row>
    <row r="2181" spans="1:14" x14ac:dyDescent="0.3">
      <c r="A2181">
        <v>2182</v>
      </c>
      <c r="B2181" s="1">
        <v>44882</v>
      </c>
      <c r="C2181" t="s">
        <v>24</v>
      </c>
      <c r="D2181" t="s">
        <v>14</v>
      </c>
      <c r="E2181" t="s">
        <v>41</v>
      </c>
      <c r="F2181">
        <v>281</v>
      </c>
      <c r="G2181" s="3">
        <v>85.79</v>
      </c>
      <c r="H2181" s="3">
        <v>0</v>
      </c>
      <c r="I2181" t="s">
        <v>24</v>
      </c>
      <c r="J2181" t="s">
        <v>26</v>
      </c>
      <c r="K2181" s="3">
        <f>IF(TablaDatosEmpresa[[#This Row],[Tipo_Movimiento]] = "Venta", -TablaDatosEmpresa[[#This Row],[Cantidad]] * TablaDatosEmpresa[[#This Row],[Precio_Venta_Unitario]], 0)</f>
        <v>0</v>
      </c>
      <c r="L2181" s="3">
        <f>AVERAGEIF(TablaDatosEmpresa[Nombre_Producto],TablaDatosEmpresa[[#This Row],[Nombre_Producto]],TablaDatosEmpresa[Costo_Unitario])</f>
        <v>38.917210440456756</v>
      </c>
      <c r="M2181" s="3">
        <f>IF(TablaDatosEmpresa[[#This Row],[Tipo_Movimiento]] = "Venta", -TablaDatosEmpresa[[#This Row],[Cantidad]] * TablaDatosEmpresa[[#This Row],[CosteAdquisicionPromedio]], 0)</f>
        <v>0</v>
      </c>
      <c r="N2181" s="3">
        <f>TablaDatosEmpresa[[#This Row],[Ingresos]]-TablaDatosEmpresa[[#This Row],[Coste_Vemta]]</f>
        <v>0</v>
      </c>
    </row>
    <row r="2182" spans="1:14" x14ac:dyDescent="0.3">
      <c r="A2182">
        <v>2183</v>
      </c>
      <c r="B2182" s="1">
        <v>44882</v>
      </c>
      <c r="C2182" t="s">
        <v>10</v>
      </c>
      <c r="D2182" t="s">
        <v>27</v>
      </c>
      <c r="E2182" t="s">
        <v>44</v>
      </c>
      <c r="F2182">
        <v>-8</v>
      </c>
      <c r="G2182" s="3">
        <v>0</v>
      </c>
      <c r="H2182" s="3">
        <v>504.34</v>
      </c>
      <c r="I2182" t="s">
        <v>10</v>
      </c>
      <c r="J2182" t="s">
        <v>31</v>
      </c>
      <c r="K2182" s="3">
        <f>IF(TablaDatosEmpresa[[#This Row],[Tipo_Movimiento]] = "Venta", -TablaDatosEmpresa[[#This Row],[Cantidad]] * TablaDatosEmpresa[[#This Row],[Precio_Venta_Unitario]], 0)</f>
        <v>4034.72</v>
      </c>
      <c r="L2182" s="3">
        <f>AVERAGEIF(TablaDatosEmpresa[Nombre_Producto],TablaDatosEmpresa[[#This Row],[Nombre_Producto]],TablaDatosEmpresa[Costo_Unitario])</f>
        <v>111.99406451612904</v>
      </c>
      <c r="M2182" s="3">
        <f>IF(TablaDatosEmpresa[[#This Row],[Tipo_Movimiento]] = "Venta", -TablaDatosEmpresa[[#This Row],[Cantidad]] * TablaDatosEmpresa[[#This Row],[CosteAdquisicionPromedio]], 0)</f>
        <v>895.95251612903235</v>
      </c>
      <c r="N2182" s="3">
        <f>TablaDatosEmpresa[[#This Row],[Ingresos]]-TablaDatosEmpresa[[#This Row],[Coste_Vemta]]</f>
        <v>3138.7674838709672</v>
      </c>
    </row>
    <row r="2183" spans="1:14" x14ac:dyDescent="0.3">
      <c r="A2183">
        <v>2184</v>
      </c>
      <c r="B2183" s="1">
        <v>44882</v>
      </c>
      <c r="C2183" t="s">
        <v>24</v>
      </c>
      <c r="D2183" t="s">
        <v>14</v>
      </c>
      <c r="E2183" t="s">
        <v>41</v>
      </c>
      <c r="F2183">
        <v>274</v>
      </c>
      <c r="G2183" s="3">
        <v>86.18</v>
      </c>
      <c r="H2183" s="3">
        <v>0</v>
      </c>
      <c r="I2183" t="s">
        <v>24</v>
      </c>
      <c r="J2183" t="s">
        <v>37</v>
      </c>
      <c r="K2183" s="3">
        <f>IF(TablaDatosEmpresa[[#This Row],[Tipo_Movimiento]] = "Venta", -TablaDatosEmpresa[[#This Row],[Cantidad]] * TablaDatosEmpresa[[#This Row],[Precio_Venta_Unitario]], 0)</f>
        <v>0</v>
      </c>
      <c r="L2183" s="3">
        <f>AVERAGEIF(TablaDatosEmpresa[Nombre_Producto],TablaDatosEmpresa[[#This Row],[Nombre_Producto]],TablaDatosEmpresa[Costo_Unitario])</f>
        <v>38.917210440456756</v>
      </c>
      <c r="M2183" s="3">
        <f>IF(TablaDatosEmpresa[[#This Row],[Tipo_Movimiento]] = "Venta", -TablaDatosEmpresa[[#This Row],[Cantidad]] * TablaDatosEmpresa[[#This Row],[CosteAdquisicionPromedio]], 0)</f>
        <v>0</v>
      </c>
      <c r="N2183" s="3">
        <f>TablaDatosEmpresa[[#This Row],[Ingresos]]-TablaDatosEmpresa[[#This Row],[Coste_Vemta]]</f>
        <v>0</v>
      </c>
    </row>
    <row r="2184" spans="1:14" x14ac:dyDescent="0.3">
      <c r="A2184">
        <v>2185</v>
      </c>
      <c r="B2184" s="1">
        <v>44882</v>
      </c>
      <c r="C2184" t="s">
        <v>24</v>
      </c>
      <c r="D2184" t="s">
        <v>21</v>
      </c>
      <c r="E2184" t="s">
        <v>22</v>
      </c>
      <c r="F2184">
        <v>54</v>
      </c>
      <c r="G2184" s="3">
        <v>24.58</v>
      </c>
      <c r="H2184" s="3">
        <v>0</v>
      </c>
      <c r="I2184" t="s">
        <v>24</v>
      </c>
      <c r="J2184" t="s">
        <v>28</v>
      </c>
      <c r="K2184" s="3">
        <f>IF(TablaDatosEmpresa[[#This Row],[Tipo_Movimiento]] = "Venta", -TablaDatosEmpresa[[#This Row],[Cantidad]] * TablaDatosEmpresa[[#This Row],[Precio_Venta_Unitario]], 0)</f>
        <v>0</v>
      </c>
      <c r="L2184" s="3">
        <f>AVERAGEIF(TablaDatosEmpresa[Nombre_Producto],TablaDatosEmpresa[[#This Row],[Nombre_Producto]],TablaDatosEmpresa[Costo_Unitario])</f>
        <v>10.520482758620702</v>
      </c>
      <c r="M2184" s="3">
        <f>IF(TablaDatosEmpresa[[#This Row],[Tipo_Movimiento]] = "Venta", -TablaDatosEmpresa[[#This Row],[Cantidad]] * TablaDatosEmpresa[[#This Row],[CosteAdquisicionPromedio]], 0)</f>
        <v>0</v>
      </c>
      <c r="N2184" s="3">
        <f>TablaDatosEmpresa[[#This Row],[Ingresos]]-TablaDatosEmpresa[[#This Row],[Coste_Vemta]]</f>
        <v>0</v>
      </c>
    </row>
    <row r="2185" spans="1:14" x14ac:dyDescent="0.3">
      <c r="A2185">
        <v>2186</v>
      </c>
      <c r="B2185" s="1">
        <v>44882</v>
      </c>
      <c r="C2185" t="s">
        <v>10</v>
      </c>
      <c r="D2185" t="s">
        <v>19</v>
      </c>
      <c r="E2185" t="s">
        <v>20</v>
      </c>
      <c r="F2185">
        <v>-21</v>
      </c>
      <c r="G2185" s="3">
        <v>0</v>
      </c>
      <c r="H2185" s="3">
        <v>296.12</v>
      </c>
      <c r="I2185" t="s">
        <v>10</v>
      </c>
      <c r="J2185" t="s">
        <v>31</v>
      </c>
      <c r="K2185" s="3">
        <f>IF(TablaDatosEmpresa[[#This Row],[Tipo_Movimiento]] = "Venta", -TablaDatosEmpresa[[#This Row],[Cantidad]] * TablaDatosEmpresa[[#This Row],[Precio_Venta_Unitario]], 0)</f>
        <v>6218.52</v>
      </c>
      <c r="L2185" s="3">
        <f>AVERAGEIF(TablaDatosEmpresa[Nombre_Producto],TablaDatosEmpresa[[#This Row],[Nombre_Producto]],TablaDatosEmpresa[Costo_Unitario])</f>
        <v>66.956770642201846</v>
      </c>
      <c r="M2185" s="3">
        <f>IF(TablaDatosEmpresa[[#This Row],[Tipo_Movimiento]] = "Venta", -TablaDatosEmpresa[[#This Row],[Cantidad]] * TablaDatosEmpresa[[#This Row],[CosteAdquisicionPromedio]], 0)</f>
        <v>1406.0921834862388</v>
      </c>
      <c r="N2185" s="3">
        <f>TablaDatosEmpresa[[#This Row],[Ingresos]]-TablaDatosEmpresa[[#This Row],[Coste_Vemta]]</f>
        <v>4812.4278165137621</v>
      </c>
    </row>
    <row r="2186" spans="1:14" x14ac:dyDescent="0.3">
      <c r="A2186">
        <v>2187</v>
      </c>
      <c r="B2186" s="1">
        <v>44883</v>
      </c>
      <c r="C2186" t="s">
        <v>10</v>
      </c>
      <c r="D2186" t="s">
        <v>32</v>
      </c>
      <c r="E2186" t="s">
        <v>33</v>
      </c>
      <c r="F2186">
        <v>-9</v>
      </c>
      <c r="G2186" s="3">
        <v>0</v>
      </c>
      <c r="H2186" s="3">
        <v>218.39</v>
      </c>
      <c r="I2186" t="s">
        <v>10</v>
      </c>
      <c r="J2186" t="s">
        <v>15</v>
      </c>
      <c r="K2186" s="3">
        <f>IF(TablaDatosEmpresa[[#This Row],[Tipo_Movimiento]] = "Venta", -TablaDatosEmpresa[[#This Row],[Cantidad]] * TablaDatosEmpresa[[#This Row],[Precio_Venta_Unitario]], 0)</f>
        <v>1965.5099999999998</v>
      </c>
      <c r="L2186" s="3">
        <f>AVERAGEIF(TablaDatosEmpresa[Nombre_Producto],TablaDatosEmpresa[[#This Row],[Nombre_Producto]],TablaDatosEmpresa[Costo_Unitario])</f>
        <v>54.214840425531932</v>
      </c>
      <c r="M2186" s="3">
        <f>IF(TablaDatosEmpresa[[#This Row],[Tipo_Movimiento]] = "Venta", -TablaDatosEmpresa[[#This Row],[Cantidad]] * TablaDatosEmpresa[[#This Row],[CosteAdquisicionPromedio]], 0)</f>
        <v>487.93356382978737</v>
      </c>
      <c r="N2186" s="3">
        <f>TablaDatosEmpresa[[#This Row],[Ingresos]]-TablaDatosEmpresa[[#This Row],[Coste_Vemta]]</f>
        <v>1477.5764361702124</v>
      </c>
    </row>
    <row r="2187" spans="1:14" x14ac:dyDescent="0.3">
      <c r="A2187">
        <v>2188</v>
      </c>
      <c r="B2187" s="1">
        <v>44883</v>
      </c>
      <c r="C2187" t="s">
        <v>24</v>
      </c>
      <c r="D2187" t="s">
        <v>34</v>
      </c>
      <c r="E2187" t="s">
        <v>45</v>
      </c>
      <c r="F2187">
        <v>55</v>
      </c>
      <c r="G2187" s="3">
        <v>179.96</v>
      </c>
      <c r="H2187" s="3">
        <v>0</v>
      </c>
      <c r="I2187" t="s">
        <v>24</v>
      </c>
      <c r="J2187" t="s">
        <v>36</v>
      </c>
      <c r="K2187" s="3">
        <f>IF(TablaDatosEmpresa[[#This Row],[Tipo_Movimiento]] = "Venta", -TablaDatosEmpresa[[#This Row],[Cantidad]] * TablaDatosEmpresa[[#This Row],[Precio_Venta_Unitario]], 0)</f>
        <v>0</v>
      </c>
      <c r="L2187" s="3">
        <f>AVERAGEIF(TablaDatosEmpresa[Nombre_Producto],TablaDatosEmpresa[[#This Row],[Nombre_Producto]],TablaDatosEmpresa[Costo_Unitario])</f>
        <v>81.910562499999997</v>
      </c>
      <c r="M2187" s="3">
        <f>IF(TablaDatosEmpresa[[#This Row],[Tipo_Movimiento]] = "Venta", -TablaDatosEmpresa[[#This Row],[Cantidad]] * TablaDatosEmpresa[[#This Row],[CosteAdquisicionPromedio]], 0)</f>
        <v>0</v>
      </c>
      <c r="N2187" s="3">
        <f>TablaDatosEmpresa[[#This Row],[Ingresos]]-TablaDatosEmpresa[[#This Row],[Coste_Vemta]]</f>
        <v>0</v>
      </c>
    </row>
    <row r="2188" spans="1:14" x14ac:dyDescent="0.3">
      <c r="A2188">
        <v>2189</v>
      </c>
      <c r="B2188" s="1">
        <v>44883</v>
      </c>
      <c r="C2188" t="s">
        <v>16</v>
      </c>
      <c r="D2188" t="s">
        <v>17</v>
      </c>
      <c r="E2188" t="s">
        <v>42</v>
      </c>
      <c r="F2188">
        <v>93</v>
      </c>
      <c r="G2188" s="3">
        <v>455.39</v>
      </c>
      <c r="H2188" s="3">
        <v>0</v>
      </c>
      <c r="I2188" t="s">
        <v>46</v>
      </c>
      <c r="J2188" t="s">
        <v>18</v>
      </c>
      <c r="K2188" s="3">
        <f>IF(TablaDatosEmpresa[[#This Row],[Tipo_Movimiento]] = "Venta", -TablaDatosEmpresa[[#This Row],[Cantidad]] * TablaDatosEmpresa[[#This Row],[Precio_Venta_Unitario]], 0)</f>
        <v>0</v>
      </c>
      <c r="L2188" s="3">
        <f>AVERAGEIF(TablaDatosEmpresa[Nombre_Producto],TablaDatosEmpresa[[#This Row],[Nombre_Producto]],TablaDatosEmpresa[Costo_Unitario])</f>
        <v>206.67616747181975</v>
      </c>
      <c r="M2188" s="3">
        <f>IF(TablaDatosEmpresa[[#This Row],[Tipo_Movimiento]] = "Venta", -TablaDatosEmpresa[[#This Row],[Cantidad]] * TablaDatosEmpresa[[#This Row],[CosteAdquisicionPromedio]], 0)</f>
        <v>0</v>
      </c>
      <c r="N2188" s="3">
        <f>TablaDatosEmpresa[[#This Row],[Ingresos]]-TablaDatosEmpresa[[#This Row],[Coste_Vemta]]</f>
        <v>0</v>
      </c>
    </row>
    <row r="2189" spans="1:14" x14ac:dyDescent="0.3">
      <c r="A2189">
        <v>2190</v>
      </c>
      <c r="B2189" s="1">
        <v>44883</v>
      </c>
      <c r="C2189" t="s">
        <v>24</v>
      </c>
      <c r="D2189" t="s">
        <v>34</v>
      </c>
      <c r="E2189" t="s">
        <v>45</v>
      </c>
      <c r="F2189">
        <v>96</v>
      </c>
      <c r="G2189" s="3">
        <v>179.14</v>
      </c>
      <c r="H2189" s="3">
        <v>0</v>
      </c>
      <c r="I2189" t="s">
        <v>24</v>
      </c>
      <c r="J2189" t="s">
        <v>28</v>
      </c>
      <c r="K2189" s="3">
        <f>IF(TablaDatosEmpresa[[#This Row],[Tipo_Movimiento]] = "Venta", -TablaDatosEmpresa[[#This Row],[Cantidad]] * TablaDatosEmpresa[[#This Row],[Precio_Venta_Unitario]], 0)</f>
        <v>0</v>
      </c>
      <c r="L2189" s="3">
        <f>AVERAGEIF(TablaDatosEmpresa[Nombre_Producto],TablaDatosEmpresa[[#This Row],[Nombre_Producto]],TablaDatosEmpresa[Costo_Unitario])</f>
        <v>81.910562499999997</v>
      </c>
      <c r="M2189" s="3">
        <f>IF(TablaDatosEmpresa[[#This Row],[Tipo_Movimiento]] = "Venta", -TablaDatosEmpresa[[#This Row],[Cantidad]] * TablaDatosEmpresa[[#This Row],[CosteAdquisicionPromedio]], 0)</f>
        <v>0</v>
      </c>
      <c r="N2189" s="3">
        <f>TablaDatosEmpresa[[#This Row],[Ingresos]]-TablaDatosEmpresa[[#This Row],[Coste_Vemta]]</f>
        <v>0</v>
      </c>
    </row>
    <row r="2190" spans="1:14" x14ac:dyDescent="0.3">
      <c r="A2190">
        <v>2191</v>
      </c>
      <c r="B2190" s="1">
        <v>44883</v>
      </c>
      <c r="C2190" t="s">
        <v>10</v>
      </c>
      <c r="D2190" t="s">
        <v>17</v>
      </c>
      <c r="E2190" t="s">
        <v>42</v>
      </c>
      <c r="F2190">
        <v>-41</v>
      </c>
      <c r="G2190" s="3">
        <v>0</v>
      </c>
      <c r="H2190" s="3">
        <v>901.27</v>
      </c>
      <c r="I2190" t="s">
        <v>10</v>
      </c>
      <c r="J2190" t="s">
        <v>15</v>
      </c>
      <c r="K2190" s="3">
        <f>IF(TablaDatosEmpresa[[#This Row],[Tipo_Movimiento]] = "Venta", -TablaDatosEmpresa[[#This Row],[Cantidad]] * TablaDatosEmpresa[[#This Row],[Precio_Venta_Unitario]], 0)</f>
        <v>36952.07</v>
      </c>
      <c r="L2190" s="3">
        <f>AVERAGEIF(TablaDatosEmpresa[Nombre_Producto],TablaDatosEmpresa[[#This Row],[Nombre_Producto]],TablaDatosEmpresa[Costo_Unitario])</f>
        <v>206.67616747181975</v>
      </c>
      <c r="M2190" s="3">
        <f>IF(TablaDatosEmpresa[[#This Row],[Tipo_Movimiento]] = "Venta", -TablaDatosEmpresa[[#This Row],[Cantidad]] * TablaDatosEmpresa[[#This Row],[CosteAdquisicionPromedio]], 0)</f>
        <v>8473.7228663446094</v>
      </c>
      <c r="N2190" s="3">
        <f>TablaDatosEmpresa[[#This Row],[Ingresos]]-TablaDatosEmpresa[[#This Row],[Coste_Vemta]]</f>
        <v>28478.347133655392</v>
      </c>
    </row>
    <row r="2191" spans="1:14" x14ac:dyDescent="0.3">
      <c r="A2191">
        <v>2192</v>
      </c>
      <c r="B2191" s="1">
        <v>44883</v>
      </c>
      <c r="C2191" t="s">
        <v>24</v>
      </c>
      <c r="D2191" t="s">
        <v>29</v>
      </c>
      <c r="E2191" t="s">
        <v>30</v>
      </c>
      <c r="F2191">
        <v>177</v>
      </c>
      <c r="G2191" s="3">
        <v>35.79</v>
      </c>
      <c r="H2191" s="3">
        <v>0</v>
      </c>
      <c r="I2191" t="s">
        <v>24</v>
      </c>
      <c r="J2191" t="s">
        <v>28</v>
      </c>
      <c r="K2191" s="3">
        <f>IF(TablaDatosEmpresa[[#This Row],[Tipo_Movimiento]] = "Venta", -TablaDatosEmpresa[[#This Row],[Cantidad]] * TablaDatosEmpresa[[#This Row],[Precio_Venta_Unitario]], 0)</f>
        <v>0</v>
      </c>
      <c r="L2191" s="3">
        <f>AVERAGEIF(TablaDatosEmpresa[Nombre_Producto],TablaDatosEmpresa[[#This Row],[Nombre_Producto]],TablaDatosEmpresa[Costo_Unitario])</f>
        <v>15.49574137931034</v>
      </c>
      <c r="M2191" s="3">
        <f>IF(TablaDatosEmpresa[[#This Row],[Tipo_Movimiento]] = "Venta", -TablaDatosEmpresa[[#This Row],[Cantidad]] * TablaDatosEmpresa[[#This Row],[CosteAdquisicionPromedio]], 0)</f>
        <v>0</v>
      </c>
      <c r="N2191" s="3">
        <f>TablaDatosEmpresa[[#This Row],[Ingresos]]-TablaDatosEmpresa[[#This Row],[Coste_Vemta]]</f>
        <v>0</v>
      </c>
    </row>
    <row r="2192" spans="1:14" x14ac:dyDescent="0.3">
      <c r="A2192">
        <v>2193</v>
      </c>
      <c r="B2192" s="1">
        <v>44883</v>
      </c>
      <c r="C2192" t="s">
        <v>10</v>
      </c>
      <c r="D2192" t="s">
        <v>14</v>
      </c>
      <c r="E2192" t="s">
        <v>41</v>
      </c>
      <c r="F2192">
        <v>-48</v>
      </c>
      <c r="G2192" s="3">
        <v>0</v>
      </c>
      <c r="H2192" s="3">
        <v>160.22999999999999</v>
      </c>
      <c r="I2192" t="s">
        <v>10</v>
      </c>
      <c r="J2192" t="s">
        <v>15</v>
      </c>
      <c r="K2192" s="3">
        <f>IF(TablaDatosEmpresa[[#This Row],[Tipo_Movimiento]] = "Venta", -TablaDatosEmpresa[[#This Row],[Cantidad]] * TablaDatosEmpresa[[#This Row],[Precio_Venta_Unitario]], 0)</f>
        <v>7691.0399999999991</v>
      </c>
      <c r="L2192" s="3">
        <f>AVERAGEIF(TablaDatosEmpresa[Nombre_Producto],TablaDatosEmpresa[[#This Row],[Nombre_Producto]],TablaDatosEmpresa[Costo_Unitario])</f>
        <v>38.917210440456756</v>
      </c>
      <c r="M2192" s="3">
        <f>IF(TablaDatosEmpresa[[#This Row],[Tipo_Movimiento]] = "Venta", -TablaDatosEmpresa[[#This Row],[Cantidad]] * TablaDatosEmpresa[[#This Row],[CosteAdquisicionPromedio]], 0)</f>
        <v>1868.0261011419243</v>
      </c>
      <c r="N2192" s="3">
        <f>TablaDatosEmpresa[[#This Row],[Ingresos]]-TablaDatosEmpresa[[#This Row],[Coste_Vemta]]</f>
        <v>5823.0138988580748</v>
      </c>
    </row>
    <row r="2193" spans="1:14" x14ac:dyDescent="0.3">
      <c r="A2193">
        <v>2194</v>
      </c>
      <c r="B2193" s="1">
        <v>44884</v>
      </c>
      <c r="C2193" t="s">
        <v>24</v>
      </c>
      <c r="D2193" t="s">
        <v>21</v>
      </c>
      <c r="E2193" t="s">
        <v>22</v>
      </c>
      <c r="F2193">
        <v>268</v>
      </c>
      <c r="G2193" s="3">
        <v>25.32</v>
      </c>
      <c r="H2193" s="3">
        <v>0</v>
      </c>
      <c r="I2193" t="s">
        <v>24</v>
      </c>
      <c r="J2193" t="s">
        <v>37</v>
      </c>
      <c r="K2193" s="3">
        <f>IF(TablaDatosEmpresa[[#This Row],[Tipo_Movimiento]] = "Venta", -TablaDatosEmpresa[[#This Row],[Cantidad]] * TablaDatosEmpresa[[#This Row],[Precio_Venta_Unitario]], 0)</f>
        <v>0</v>
      </c>
      <c r="L2193" s="3">
        <f>AVERAGEIF(TablaDatosEmpresa[Nombre_Producto],TablaDatosEmpresa[[#This Row],[Nombre_Producto]],TablaDatosEmpresa[Costo_Unitario])</f>
        <v>10.520482758620702</v>
      </c>
      <c r="M2193" s="3">
        <f>IF(TablaDatosEmpresa[[#This Row],[Tipo_Movimiento]] = "Venta", -TablaDatosEmpresa[[#This Row],[Cantidad]] * TablaDatosEmpresa[[#This Row],[CosteAdquisicionPromedio]], 0)</f>
        <v>0</v>
      </c>
      <c r="N2193" s="3">
        <f>TablaDatosEmpresa[[#This Row],[Ingresos]]-TablaDatosEmpresa[[#This Row],[Coste_Vemta]]</f>
        <v>0</v>
      </c>
    </row>
    <row r="2194" spans="1:14" x14ac:dyDescent="0.3">
      <c r="A2194">
        <v>2195</v>
      </c>
      <c r="B2194" s="1">
        <v>44884</v>
      </c>
      <c r="C2194" t="s">
        <v>24</v>
      </c>
      <c r="D2194" t="s">
        <v>11</v>
      </c>
      <c r="E2194" t="s">
        <v>12</v>
      </c>
      <c r="F2194">
        <v>231</v>
      </c>
      <c r="G2194" s="3">
        <v>65.5</v>
      </c>
      <c r="H2194" s="3">
        <v>0</v>
      </c>
      <c r="I2194" t="s">
        <v>24</v>
      </c>
      <c r="J2194" t="s">
        <v>28</v>
      </c>
      <c r="K2194" s="3">
        <f>IF(TablaDatosEmpresa[[#This Row],[Tipo_Movimiento]] = "Venta", -TablaDatosEmpresa[[#This Row],[Cantidad]] * TablaDatosEmpresa[[#This Row],[Precio_Venta_Unitario]], 0)</f>
        <v>0</v>
      </c>
      <c r="L2194" s="3">
        <f>AVERAGEIF(TablaDatosEmpresa[Nombre_Producto],TablaDatosEmpresa[[#This Row],[Nombre_Producto]],TablaDatosEmpresa[Costo_Unitario])</f>
        <v>28.701865793780652</v>
      </c>
      <c r="M2194" s="3">
        <f>IF(TablaDatosEmpresa[[#This Row],[Tipo_Movimiento]] = "Venta", -TablaDatosEmpresa[[#This Row],[Cantidad]] * TablaDatosEmpresa[[#This Row],[CosteAdquisicionPromedio]], 0)</f>
        <v>0</v>
      </c>
      <c r="N2194" s="3">
        <f>TablaDatosEmpresa[[#This Row],[Ingresos]]-TablaDatosEmpresa[[#This Row],[Coste_Vemta]]</f>
        <v>0</v>
      </c>
    </row>
    <row r="2195" spans="1:14" x14ac:dyDescent="0.3">
      <c r="A2195">
        <v>2196</v>
      </c>
      <c r="B2195" s="1">
        <v>44884</v>
      </c>
      <c r="C2195" t="s">
        <v>10</v>
      </c>
      <c r="D2195" t="s">
        <v>14</v>
      </c>
      <c r="E2195" t="s">
        <v>41</v>
      </c>
      <c r="F2195">
        <v>-14</v>
      </c>
      <c r="G2195" s="3">
        <v>0</v>
      </c>
      <c r="H2195" s="3">
        <v>159.21</v>
      </c>
      <c r="I2195" t="s">
        <v>10</v>
      </c>
      <c r="J2195" t="s">
        <v>23</v>
      </c>
      <c r="K2195" s="3">
        <f>IF(TablaDatosEmpresa[[#This Row],[Tipo_Movimiento]] = "Venta", -TablaDatosEmpresa[[#This Row],[Cantidad]] * TablaDatosEmpresa[[#This Row],[Precio_Venta_Unitario]], 0)</f>
        <v>2228.94</v>
      </c>
      <c r="L2195" s="3">
        <f>AVERAGEIF(TablaDatosEmpresa[Nombre_Producto],TablaDatosEmpresa[[#This Row],[Nombre_Producto]],TablaDatosEmpresa[Costo_Unitario])</f>
        <v>38.917210440456756</v>
      </c>
      <c r="M2195" s="3">
        <f>IF(TablaDatosEmpresa[[#This Row],[Tipo_Movimiento]] = "Venta", -TablaDatosEmpresa[[#This Row],[Cantidad]] * TablaDatosEmpresa[[#This Row],[CosteAdquisicionPromedio]], 0)</f>
        <v>544.84094616639459</v>
      </c>
      <c r="N2195" s="3">
        <f>TablaDatosEmpresa[[#This Row],[Ingresos]]-TablaDatosEmpresa[[#This Row],[Coste_Vemta]]</f>
        <v>1684.0990538336055</v>
      </c>
    </row>
    <row r="2196" spans="1:14" x14ac:dyDescent="0.3">
      <c r="A2196">
        <v>2197</v>
      </c>
      <c r="B2196" s="1">
        <v>44884</v>
      </c>
      <c r="C2196" t="s">
        <v>10</v>
      </c>
      <c r="D2196" t="s">
        <v>32</v>
      </c>
      <c r="E2196" t="s">
        <v>33</v>
      </c>
      <c r="F2196">
        <v>-22</v>
      </c>
      <c r="G2196" s="3">
        <v>0</v>
      </c>
      <c r="H2196" s="3">
        <v>219.14</v>
      </c>
      <c r="I2196" t="s">
        <v>10</v>
      </c>
      <c r="J2196" t="s">
        <v>23</v>
      </c>
      <c r="K2196" s="3">
        <f>IF(TablaDatosEmpresa[[#This Row],[Tipo_Movimiento]] = "Venta", -TablaDatosEmpresa[[#This Row],[Cantidad]] * TablaDatosEmpresa[[#This Row],[Precio_Venta_Unitario]], 0)</f>
        <v>4821.08</v>
      </c>
      <c r="L2196" s="3">
        <f>AVERAGEIF(TablaDatosEmpresa[Nombre_Producto],TablaDatosEmpresa[[#This Row],[Nombre_Producto]],TablaDatosEmpresa[Costo_Unitario])</f>
        <v>54.214840425531932</v>
      </c>
      <c r="M2196" s="3">
        <f>IF(TablaDatosEmpresa[[#This Row],[Tipo_Movimiento]] = "Venta", -TablaDatosEmpresa[[#This Row],[Cantidad]] * TablaDatosEmpresa[[#This Row],[CosteAdquisicionPromedio]], 0)</f>
        <v>1192.7264893617025</v>
      </c>
      <c r="N2196" s="3">
        <f>TablaDatosEmpresa[[#This Row],[Ingresos]]-TablaDatosEmpresa[[#This Row],[Coste_Vemta]]</f>
        <v>3628.3535106382974</v>
      </c>
    </row>
    <row r="2197" spans="1:14" x14ac:dyDescent="0.3">
      <c r="A2197">
        <v>2198</v>
      </c>
      <c r="B2197" s="1">
        <v>44884</v>
      </c>
      <c r="C2197" t="s">
        <v>16</v>
      </c>
      <c r="D2197" t="s">
        <v>17</v>
      </c>
      <c r="E2197" t="s">
        <v>42</v>
      </c>
      <c r="F2197">
        <v>67</v>
      </c>
      <c r="G2197" s="3">
        <v>449.64</v>
      </c>
      <c r="H2197" s="3">
        <v>0</v>
      </c>
      <c r="I2197" t="s">
        <v>46</v>
      </c>
      <c r="J2197" t="s">
        <v>18</v>
      </c>
      <c r="K2197" s="3">
        <f>IF(TablaDatosEmpresa[[#This Row],[Tipo_Movimiento]] = "Venta", -TablaDatosEmpresa[[#This Row],[Cantidad]] * TablaDatosEmpresa[[#This Row],[Precio_Venta_Unitario]], 0)</f>
        <v>0</v>
      </c>
      <c r="L2197" s="3">
        <f>AVERAGEIF(TablaDatosEmpresa[Nombre_Producto],TablaDatosEmpresa[[#This Row],[Nombre_Producto]],TablaDatosEmpresa[Costo_Unitario])</f>
        <v>206.67616747181975</v>
      </c>
      <c r="M2197" s="3">
        <f>IF(TablaDatosEmpresa[[#This Row],[Tipo_Movimiento]] = "Venta", -TablaDatosEmpresa[[#This Row],[Cantidad]] * TablaDatosEmpresa[[#This Row],[CosteAdquisicionPromedio]], 0)</f>
        <v>0</v>
      </c>
      <c r="N2197" s="3">
        <f>TablaDatosEmpresa[[#This Row],[Ingresos]]-TablaDatosEmpresa[[#This Row],[Coste_Vemta]]</f>
        <v>0</v>
      </c>
    </row>
    <row r="2198" spans="1:14" x14ac:dyDescent="0.3">
      <c r="A2198">
        <v>2199</v>
      </c>
      <c r="B2198" s="1">
        <v>44884</v>
      </c>
      <c r="C2198" t="s">
        <v>24</v>
      </c>
      <c r="D2198" t="s">
        <v>32</v>
      </c>
      <c r="E2198" t="s">
        <v>33</v>
      </c>
      <c r="F2198">
        <v>223</v>
      </c>
      <c r="G2198" s="3">
        <v>120.86</v>
      </c>
      <c r="H2198" s="3">
        <v>0</v>
      </c>
      <c r="I2198" t="s">
        <v>24</v>
      </c>
      <c r="J2198" t="s">
        <v>37</v>
      </c>
      <c r="K2198" s="3">
        <f>IF(TablaDatosEmpresa[[#This Row],[Tipo_Movimiento]] = "Venta", -TablaDatosEmpresa[[#This Row],[Cantidad]] * TablaDatosEmpresa[[#This Row],[Precio_Venta_Unitario]], 0)</f>
        <v>0</v>
      </c>
      <c r="L2198" s="3">
        <f>AVERAGEIF(TablaDatosEmpresa[Nombre_Producto],TablaDatosEmpresa[[#This Row],[Nombre_Producto]],TablaDatosEmpresa[Costo_Unitario])</f>
        <v>54.214840425531932</v>
      </c>
      <c r="M2198" s="3">
        <f>IF(TablaDatosEmpresa[[#This Row],[Tipo_Movimiento]] = "Venta", -TablaDatosEmpresa[[#This Row],[Cantidad]] * TablaDatosEmpresa[[#This Row],[CosteAdquisicionPromedio]], 0)</f>
        <v>0</v>
      </c>
      <c r="N2198" s="3">
        <f>TablaDatosEmpresa[[#This Row],[Ingresos]]-TablaDatosEmpresa[[#This Row],[Coste_Vemta]]</f>
        <v>0</v>
      </c>
    </row>
    <row r="2199" spans="1:14" x14ac:dyDescent="0.3">
      <c r="A2199">
        <v>2200</v>
      </c>
      <c r="B2199" s="1">
        <v>44884</v>
      </c>
      <c r="C2199" t="s">
        <v>10</v>
      </c>
      <c r="D2199" t="s">
        <v>25</v>
      </c>
      <c r="E2199" t="s">
        <v>43</v>
      </c>
      <c r="F2199">
        <v>-27</v>
      </c>
      <c r="G2199" s="3">
        <v>0</v>
      </c>
      <c r="H2199" s="3">
        <v>95.85</v>
      </c>
      <c r="I2199" t="s">
        <v>10</v>
      </c>
      <c r="J2199" t="s">
        <v>23</v>
      </c>
      <c r="K2199" s="3">
        <f>IF(TablaDatosEmpresa[[#This Row],[Tipo_Movimiento]] = "Venta", -TablaDatosEmpresa[[#This Row],[Cantidad]] * TablaDatosEmpresa[[#This Row],[Precio_Venta_Unitario]], 0)</f>
        <v>2587.9499999999998</v>
      </c>
      <c r="L2199" s="3">
        <f>AVERAGEIF(TablaDatosEmpresa[Nombre_Producto],TablaDatosEmpresa[[#This Row],[Nombre_Producto]],TablaDatosEmpresa[Costo_Unitario])</f>
        <v>18.458651685393257</v>
      </c>
      <c r="M2199" s="3">
        <f>IF(TablaDatosEmpresa[[#This Row],[Tipo_Movimiento]] = "Venta", -TablaDatosEmpresa[[#This Row],[Cantidad]] * TablaDatosEmpresa[[#This Row],[CosteAdquisicionPromedio]], 0)</f>
        <v>498.3835955056179</v>
      </c>
      <c r="N2199" s="3">
        <f>TablaDatosEmpresa[[#This Row],[Ingresos]]-TablaDatosEmpresa[[#This Row],[Coste_Vemta]]</f>
        <v>2089.5664044943819</v>
      </c>
    </row>
    <row r="2200" spans="1:14" x14ac:dyDescent="0.3">
      <c r="A2200">
        <v>2201</v>
      </c>
      <c r="B2200" s="1">
        <v>44885</v>
      </c>
      <c r="C2200" t="s">
        <v>10</v>
      </c>
      <c r="D2200" t="s">
        <v>21</v>
      </c>
      <c r="E2200" t="s">
        <v>22</v>
      </c>
      <c r="F2200">
        <v>-32</v>
      </c>
      <c r="G2200" s="3">
        <v>0</v>
      </c>
      <c r="H2200" s="3">
        <v>59.88</v>
      </c>
      <c r="I2200" t="s">
        <v>10</v>
      </c>
      <c r="J2200" t="s">
        <v>15</v>
      </c>
      <c r="K2200" s="3">
        <f>IF(TablaDatosEmpresa[[#This Row],[Tipo_Movimiento]] = "Venta", -TablaDatosEmpresa[[#This Row],[Cantidad]] * TablaDatosEmpresa[[#This Row],[Precio_Venta_Unitario]], 0)</f>
        <v>1916.16</v>
      </c>
      <c r="L2200" s="3">
        <f>AVERAGEIF(TablaDatosEmpresa[Nombre_Producto],TablaDatosEmpresa[[#This Row],[Nombre_Producto]],TablaDatosEmpresa[Costo_Unitario])</f>
        <v>10.520482758620702</v>
      </c>
      <c r="M2200" s="3">
        <f>IF(TablaDatosEmpresa[[#This Row],[Tipo_Movimiento]] = "Venta", -TablaDatosEmpresa[[#This Row],[Cantidad]] * TablaDatosEmpresa[[#This Row],[CosteAdquisicionPromedio]], 0)</f>
        <v>336.65544827586245</v>
      </c>
      <c r="N2200" s="3">
        <f>TablaDatosEmpresa[[#This Row],[Ingresos]]-TablaDatosEmpresa[[#This Row],[Coste_Vemta]]</f>
        <v>1579.5045517241376</v>
      </c>
    </row>
    <row r="2201" spans="1:14" x14ac:dyDescent="0.3">
      <c r="A2201">
        <v>2202</v>
      </c>
      <c r="B2201" s="1">
        <v>44885</v>
      </c>
      <c r="C2201" t="s">
        <v>24</v>
      </c>
      <c r="D2201" t="s">
        <v>21</v>
      </c>
      <c r="E2201" t="s">
        <v>22</v>
      </c>
      <c r="F2201">
        <v>98</v>
      </c>
      <c r="G2201" s="3">
        <v>24.5</v>
      </c>
      <c r="H2201" s="3">
        <v>0</v>
      </c>
      <c r="I2201" t="s">
        <v>24</v>
      </c>
      <c r="J2201" t="s">
        <v>28</v>
      </c>
      <c r="K2201" s="3">
        <f>IF(TablaDatosEmpresa[[#This Row],[Tipo_Movimiento]] = "Venta", -TablaDatosEmpresa[[#This Row],[Cantidad]] * TablaDatosEmpresa[[#This Row],[Precio_Venta_Unitario]], 0)</f>
        <v>0</v>
      </c>
      <c r="L2201" s="3">
        <f>AVERAGEIF(TablaDatosEmpresa[Nombre_Producto],TablaDatosEmpresa[[#This Row],[Nombre_Producto]],TablaDatosEmpresa[Costo_Unitario])</f>
        <v>10.520482758620702</v>
      </c>
      <c r="M2201" s="3">
        <f>IF(TablaDatosEmpresa[[#This Row],[Tipo_Movimiento]] = "Venta", -TablaDatosEmpresa[[#This Row],[Cantidad]] * TablaDatosEmpresa[[#This Row],[CosteAdquisicionPromedio]], 0)</f>
        <v>0</v>
      </c>
      <c r="N2201" s="3">
        <f>TablaDatosEmpresa[[#This Row],[Ingresos]]-TablaDatosEmpresa[[#This Row],[Coste_Vemta]]</f>
        <v>0</v>
      </c>
    </row>
    <row r="2202" spans="1:14" x14ac:dyDescent="0.3">
      <c r="A2202">
        <v>2203</v>
      </c>
      <c r="B2202" s="1">
        <v>44885</v>
      </c>
      <c r="C2202" t="s">
        <v>10</v>
      </c>
      <c r="D2202" t="s">
        <v>29</v>
      </c>
      <c r="E2202" t="s">
        <v>30</v>
      </c>
      <c r="F2202">
        <v>-18</v>
      </c>
      <c r="G2202" s="3">
        <v>0</v>
      </c>
      <c r="H2202" s="3">
        <v>79.38</v>
      </c>
      <c r="I2202" t="s">
        <v>10</v>
      </c>
      <c r="J2202" t="s">
        <v>23</v>
      </c>
      <c r="K2202" s="3">
        <f>IF(TablaDatosEmpresa[[#This Row],[Tipo_Movimiento]] = "Venta", -TablaDatosEmpresa[[#This Row],[Cantidad]] * TablaDatosEmpresa[[#This Row],[Precio_Venta_Unitario]], 0)</f>
        <v>1428.84</v>
      </c>
      <c r="L2202" s="3">
        <f>AVERAGEIF(TablaDatosEmpresa[Nombre_Producto],TablaDatosEmpresa[[#This Row],[Nombre_Producto]],TablaDatosEmpresa[Costo_Unitario])</f>
        <v>15.49574137931034</v>
      </c>
      <c r="M2202" s="3">
        <f>IF(TablaDatosEmpresa[[#This Row],[Tipo_Movimiento]] = "Venta", -TablaDatosEmpresa[[#This Row],[Cantidad]] * TablaDatosEmpresa[[#This Row],[CosteAdquisicionPromedio]], 0)</f>
        <v>278.92334482758611</v>
      </c>
      <c r="N2202" s="3">
        <f>TablaDatosEmpresa[[#This Row],[Ingresos]]-TablaDatosEmpresa[[#This Row],[Coste_Vemta]]</f>
        <v>1149.9166551724138</v>
      </c>
    </row>
    <row r="2203" spans="1:14" x14ac:dyDescent="0.3">
      <c r="A2203">
        <v>2204</v>
      </c>
      <c r="B2203" s="1">
        <v>44885</v>
      </c>
      <c r="C2203" t="s">
        <v>10</v>
      </c>
      <c r="D2203" t="s">
        <v>19</v>
      </c>
      <c r="E2203" t="s">
        <v>20</v>
      </c>
      <c r="F2203">
        <v>-40</v>
      </c>
      <c r="G2203" s="3">
        <v>0</v>
      </c>
      <c r="H2203" s="3">
        <v>298.85000000000002</v>
      </c>
      <c r="I2203" t="s">
        <v>10</v>
      </c>
      <c r="J2203" t="s">
        <v>35</v>
      </c>
      <c r="K2203" s="3">
        <f>IF(TablaDatosEmpresa[[#This Row],[Tipo_Movimiento]] = "Venta", -TablaDatosEmpresa[[#This Row],[Cantidad]] * TablaDatosEmpresa[[#This Row],[Precio_Venta_Unitario]], 0)</f>
        <v>11954</v>
      </c>
      <c r="L2203" s="3">
        <f>AVERAGEIF(TablaDatosEmpresa[Nombre_Producto],TablaDatosEmpresa[[#This Row],[Nombre_Producto]],TablaDatosEmpresa[Costo_Unitario])</f>
        <v>66.956770642201846</v>
      </c>
      <c r="M2203" s="3">
        <f>IF(TablaDatosEmpresa[[#This Row],[Tipo_Movimiento]] = "Venta", -TablaDatosEmpresa[[#This Row],[Cantidad]] * TablaDatosEmpresa[[#This Row],[CosteAdquisicionPromedio]], 0)</f>
        <v>2678.2708256880737</v>
      </c>
      <c r="N2203" s="3">
        <f>TablaDatosEmpresa[[#This Row],[Ingresos]]-TablaDatosEmpresa[[#This Row],[Coste_Vemta]]</f>
        <v>9275.7291743119258</v>
      </c>
    </row>
    <row r="2204" spans="1:14" x14ac:dyDescent="0.3">
      <c r="A2204">
        <v>2205</v>
      </c>
      <c r="B2204" s="1">
        <v>44885</v>
      </c>
      <c r="C2204" t="s">
        <v>10</v>
      </c>
      <c r="D2204" t="s">
        <v>34</v>
      </c>
      <c r="E2204" t="s">
        <v>45</v>
      </c>
      <c r="F2204">
        <v>-41</v>
      </c>
      <c r="G2204" s="3">
        <v>0</v>
      </c>
      <c r="H2204" s="3">
        <v>352.78</v>
      </c>
      <c r="I2204" t="s">
        <v>10</v>
      </c>
      <c r="J2204" t="s">
        <v>13</v>
      </c>
      <c r="K2204" s="3">
        <f>IF(TablaDatosEmpresa[[#This Row],[Tipo_Movimiento]] = "Venta", -TablaDatosEmpresa[[#This Row],[Cantidad]] * TablaDatosEmpresa[[#This Row],[Precio_Venta_Unitario]], 0)</f>
        <v>14463.98</v>
      </c>
      <c r="L2204" s="3">
        <f>AVERAGEIF(TablaDatosEmpresa[Nombre_Producto],TablaDatosEmpresa[[#This Row],[Nombre_Producto]],TablaDatosEmpresa[Costo_Unitario])</f>
        <v>81.910562499999997</v>
      </c>
      <c r="M2204" s="3">
        <f>IF(TablaDatosEmpresa[[#This Row],[Tipo_Movimiento]] = "Venta", -TablaDatosEmpresa[[#This Row],[Cantidad]] * TablaDatosEmpresa[[#This Row],[CosteAdquisicionPromedio]], 0)</f>
        <v>3358.3330624999999</v>
      </c>
      <c r="N2204" s="3">
        <f>TablaDatosEmpresa[[#This Row],[Ingresos]]-TablaDatosEmpresa[[#This Row],[Coste_Vemta]]</f>
        <v>11105.6469375</v>
      </c>
    </row>
    <row r="2205" spans="1:14" x14ac:dyDescent="0.3">
      <c r="A2205">
        <v>2206</v>
      </c>
      <c r="B2205" s="1">
        <v>44885</v>
      </c>
      <c r="C2205" t="s">
        <v>10</v>
      </c>
      <c r="D2205" t="s">
        <v>11</v>
      </c>
      <c r="E2205" t="s">
        <v>12</v>
      </c>
      <c r="F2205">
        <v>-13</v>
      </c>
      <c r="G2205" s="3">
        <v>0</v>
      </c>
      <c r="H2205" s="3">
        <v>130.13</v>
      </c>
      <c r="I2205" t="s">
        <v>10</v>
      </c>
      <c r="J2205" t="s">
        <v>13</v>
      </c>
      <c r="K2205" s="3">
        <f>IF(TablaDatosEmpresa[[#This Row],[Tipo_Movimiento]] = "Venta", -TablaDatosEmpresa[[#This Row],[Cantidad]] * TablaDatosEmpresa[[#This Row],[Precio_Venta_Unitario]], 0)</f>
        <v>1691.69</v>
      </c>
      <c r="L2205" s="3">
        <f>AVERAGEIF(TablaDatosEmpresa[Nombre_Producto],TablaDatosEmpresa[[#This Row],[Nombre_Producto]],TablaDatosEmpresa[Costo_Unitario])</f>
        <v>28.701865793780652</v>
      </c>
      <c r="M2205" s="3">
        <f>IF(TablaDatosEmpresa[[#This Row],[Tipo_Movimiento]] = "Venta", -TablaDatosEmpresa[[#This Row],[Cantidad]] * TablaDatosEmpresa[[#This Row],[CosteAdquisicionPromedio]], 0)</f>
        <v>373.12425531914846</v>
      </c>
      <c r="N2205" s="3">
        <f>TablaDatosEmpresa[[#This Row],[Ingresos]]-TablaDatosEmpresa[[#This Row],[Coste_Vemta]]</f>
        <v>1318.5657446808516</v>
      </c>
    </row>
    <row r="2206" spans="1:14" x14ac:dyDescent="0.3">
      <c r="A2206">
        <v>2207</v>
      </c>
      <c r="B2206" s="1">
        <v>44885</v>
      </c>
      <c r="C2206" t="s">
        <v>24</v>
      </c>
      <c r="D2206" t="s">
        <v>11</v>
      </c>
      <c r="E2206" t="s">
        <v>12</v>
      </c>
      <c r="F2206">
        <v>276</v>
      </c>
      <c r="G2206" s="3">
        <v>64.11</v>
      </c>
      <c r="H2206" s="3">
        <v>0</v>
      </c>
      <c r="I2206" t="s">
        <v>24</v>
      </c>
      <c r="J2206" t="s">
        <v>36</v>
      </c>
      <c r="K2206" s="3">
        <f>IF(TablaDatosEmpresa[[#This Row],[Tipo_Movimiento]] = "Venta", -TablaDatosEmpresa[[#This Row],[Cantidad]] * TablaDatosEmpresa[[#This Row],[Precio_Venta_Unitario]], 0)</f>
        <v>0</v>
      </c>
      <c r="L2206" s="3">
        <f>AVERAGEIF(TablaDatosEmpresa[Nombre_Producto],TablaDatosEmpresa[[#This Row],[Nombre_Producto]],TablaDatosEmpresa[Costo_Unitario])</f>
        <v>28.701865793780652</v>
      </c>
      <c r="M2206" s="3">
        <f>IF(TablaDatosEmpresa[[#This Row],[Tipo_Movimiento]] = "Venta", -TablaDatosEmpresa[[#This Row],[Cantidad]] * TablaDatosEmpresa[[#This Row],[CosteAdquisicionPromedio]], 0)</f>
        <v>0</v>
      </c>
      <c r="N2206" s="3">
        <f>TablaDatosEmpresa[[#This Row],[Ingresos]]-TablaDatosEmpresa[[#This Row],[Coste_Vemta]]</f>
        <v>0</v>
      </c>
    </row>
    <row r="2207" spans="1:14" x14ac:dyDescent="0.3">
      <c r="A2207">
        <v>2208</v>
      </c>
      <c r="B2207" s="1">
        <v>44886</v>
      </c>
      <c r="C2207" t="s">
        <v>24</v>
      </c>
      <c r="D2207" t="s">
        <v>11</v>
      </c>
      <c r="E2207" t="s">
        <v>12</v>
      </c>
      <c r="F2207">
        <v>274</v>
      </c>
      <c r="G2207" s="3">
        <v>64.22</v>
      </c>
      <c r="H2207" s="3">
        <v>0</v>
      </c>
      <c r="I2207" t="s">
        <v>24</v>
      </c>
      <c r="J2207" t="s">
        <v>28</v>
      </c>
      <c r="K2207" s="3">
        <f>IF(TablaDatosEmpresa[[#This Row],[Tipo_Movimiento]] = "Venta", -TablaDatosEmpresa[[#This Row],[Cantidad]] * TablaDatosEmpresa[[#This Row],[Precio_Venta_Unitario]], 0)</f>
        <v>0</v>
      </c>
      <c r="L2207" s="3">
        <f>AVERAGEIF(TablaDatosEmpresa[Nombre_Producto],TablaDatosEmpresa[[#This Row],[Nombre_Producto]],TablaDatosEmpresa[Costo_Unitario])</f>
        <v>28.701865793780652</v>
      </c>
      <c r="M2207" s="3">
        <f>IF(TablaDatosEmpresa[[#This Row],[Tipo_Movimiento]] = "Venta", -TablaDatosEmpresa[[#This Row],[Cantidad]] * TablaDatosEmpresa[[#This Row],[CosteAdquisicionPromedio]], 0)</f>
        <v>0</v>
      </c>
      <c r="N2207" s="3">
        <f>TablaDatosEmpresa[[#This Row],[Ingresos]]-TablaDatosEmpresa[[#This Row],[Coste_Vemta]]</f>
        <v>0</v>
      </c>
    </row>
    <row r="2208" spans="1:14" x14ac:dyDescent="0.3">
      <c r="A2208">
        <v>2209</v>
      </c>
      <c r="B2208" s="1">
        <v>44886</v>
      </c>
      <c r="C2208" t="s">
        <v>10</v>
      </c>
      <c r="D2208" t="s">
        <v>21</v>
      </c>
      <c r="E2208" t="s">
        <v>22</v>
      </c>
      <c r="F2208">
        <v>-11</v>
      </c>
      <c r="G2208" s="3">
        <v>0</v>
      </c>
      <c r="H2208" s="3">
        <v>59.64</v>
      </c>
      <c r="I2208" t="s">
        <v>10</v>
      </c>
      <c r="J2208" t="s">
        <v>23</v>
      </c>
      <c r="K2208" s="3">
        <f>IF(TablaDatosEmpresa[[#This Row],[Tipo_Movimiento]] = "Venta", -TablaDatosEmpresa[[#This Row],[Cantidad]] * TablaDatosEmpresa[[#This Row],[Precio_Venta_Unitario]], 0)</f>
        <v>656.04</v>
      </c>
      <c r="L2208" s="3">
        <f>AVERAGEIF(TablaDatosEmpresa[Nombre_Producto],TablaDatosEmpresa[[#This Row],[Nombre_Producto]],TablaDatosEmpresa[Costo_Unitario])</f>
        <v>10.520482758620702</v>
      </c>
      <c r="M2208" s="3">
        <f>IF(TablaDatosEmpresa[[#This Row],[Tipo_Movimiento]] = "Venta", -TablaDatosEmpresa[[#This Row],[Cantidad]] * TablaDatosEmpresa[[#This Row],[CosteAdquisicionPromedio]], 0)</f>
        <v>115.72531034482772</v>
      </c>
      <c r="N2208" s="3">
        <f>TablaDatosEmpresa[[#This Row],[Ingresos]]-TablaDatosEmpresa[[#This Row],[Coste_Vemta]]</f>
        <v>540.31468965517229</v>
      </c>
    </row>
    <row r="2209" spans="1:14" x14ac:dyDescent="0.3">
      <c r="A2209">
        <v>2210</v>
      </c>
      <c r="B2209" s="1">
        <v>44886</v>
      </c>
      <c r="C2209" t="s">
        <v>10</v>
      </c>
      <c r="D2209" t="s">
        <v>29</v>
      </c>
      <c r="E2209" t="s">
        <v>30</v>
      </c>
      <c r="F2209">
        <v>-46</v>
      </c>
      <c r="G2209" s="3">
        <v>0</v>
      </c>
      <c r="H2209" s="3">
        <v>79.569999999999993</v>
      </c>
      <c r="I2209" t="s">
        <v>10</v>
      </c>
      <c r="J2209" t="s">
        <v>23</v>
      </c>
      <c r="K2209" s="3">
        <f>IF(TablaDatosEmpresa[[#This Row],[Tipo_Movimiento]] = "Venta", -TablaDatosEmpresa[[#This Row],[Cantidad]] * TablaDatosEmpresa[[#This Row],[Precio_Venta_Unitario]], 0)</f>
        <v>3660.22</v>
      </c>
      <c r="L2209" s="3">
        <f>AVERAGEIF(TablaDatosEmpresa[Nombre_Producto],TablaDatosEmpresa[[#This Row],[Nombre_Producto]],TablaDatosEmpresa[Costo_Unitario])</f>
        <v>15.49574137931034</v>
      </c>
      <c r="M2209" s="3">
        <f>IF(TablaDatosEmpresa[[#This Row],[Tipo_Movimiento]] = "Venta", -TablaDatosEmpresa[[#This Row],[Cantidad]] * TablaDatosEmpresa[[#This Row],[CosteAdquisicionPromedio]], 0)</f>
        <v>712.80410344827567</v>
      </c>
      <c r="N2209" s="3">
        <f>TablaDatosEmpresa[[#This Row],[Ingresos]]-TablaDatosEmpresa[[#This Row],[Coste_Vemta]]</f>
        <v>2947.415896551724</v>
      </c>
    </row>
    <row r="2210" spans="1:14" x14ac:dyDescent="0.3">
      <c r="A2210">
        <v>2211</v>
      </c>
      <c r="B2210" s="1">
        <v>44886</v>
      </c>
      <c r="C2210" t="s">
        <v>10</v>
      </c>
      <c r="D2210" t="s">
        <v>27</v>
      </c>
      <c r="E2210" t="s">
        <v>44</v>
      </c>
      <c r="F2210">
        <v>-17</v>
      </c>
      <c r="G2210" s="3">
        <v>0</v>
      </c>
      <c r="H2210" s="3">
        <v>495</v>
      </c>
      <c r="I2210" t="s">
        <v>10</v>
      </c>
      <c r="J2210" t="s">
        <v>13</v>
      </c>
      <c r="K2210" s="3">
        <f>IF(TablaDatosEmpresa[[#This Row],[Tipo_Movimiento]] = "Venta", -TablaDatosEmpresa[[#This Row],[Cantidad]] * TablaDatosEmpresa[[#This Row],[Precio_Venta_Unitario]], 0)</f>
        <v>8415</v>
      </c>
      <c r="L2210" s="3">
        <f>AVERAGEIF(TablaDatosEmpresa[Nombre_Producto],TablaDatosEmpresa[[#This Row],[Nombre_Producto]],TablaDatosEmpresa[Costo_Unitario])</f>
        <v>111.99406451612904</v>
      </c>
      <c r="M2210" s="3">
        <f>IF(TablaDatosEmpresa[[#This Row],[Tipo_Movimiento]] = "Venta", -TablaDatosEmpresa[[#This Row],[Cantidad]] * TablaDatosEmpresa[[#This Row],[CosteAdquisicionPromedio]], 0)</f>
        <v>1903.8990967741938</v>
      </c>
      <c r="N2210" s="3">
        <f>TablaDatosEmpresa[[#This Row],[Ingresos]]-TablaDatosEmpresa[[#This Row],[Coste_Vemta]]</f>
        <v>6511.1009032258062</v>
      </c>
    </row>
    <row r="2211" spans="1:14" x14ac:dyDescent="0.3">
      <c r="A2211">
        <v>2212</v>
      </c>
      <c r="B2211" s="1">
        <v>44886</v>
      </c>
      <c r="C2211" t="s">
        <v>10</v>
      </c>
      <c r="D2211" t="s">
        <v>27</v>
      </c>
      <c r="E2211" t="s">
        <v>44</v>
      </c>
      <c r="F2211">
        <v>-8</v>
      </c>
      <c r="G2211" s="3">
        <v>0</v>
      </c>
      <c r="H2211" s="3">
        <v>498.89</v>
      </c>
      <c r="I2211" t="s">
        <v>10</v>
      </c>
      <c r="J2211" t="s">
        <v>31</v>
      </c>
      <c r="K2211" s="3">
        <f>IF(TablaDatosEmpresa[[#This Row],[Tipo_Movimiento]] = "Venta", -TablaDatosEmpresa[[#This Row],[Cantidad]] * TablaDatosEmpresa[[#This Row],[Precio_Venta_Unitario]], 0)</f>
        <v>3991.12</v>
      </c>
      <c r="L2211" s="3">
        <f>AVERAGEIF(TablaDatosEmpresa[Nombre_Producto],TablaDatosEmpresa[[#This Row],[Nombre_Producto]],TablaDatosEmpresa[Costo_Unitario])</f>
        <v>111.99406451612904</v>
      </c>
      <c r="M2211" s="3">
        <f>IF(TablaDatosEmpresa[[#This Row],[Tipo_Movimiento]] = "Venta", -TablaDatosEmpresa[[#This Row],[Cantidad]] * TablaDatosEmpresa[[#This Row],[CosteAdquisicionPromedio]], 0)</f>
        <v>895.95251612903235</v>
      </c>
      <c r="N2211" s="3">
        <f>TablaDatosEmpresa[[#This Row],[Ingresos]]-TablaDatosEmpresa[[#This Row],[Coste_Vemta]]</f>
        <v>3095.1674838709678</v>
      </c>
    </row>
    <row r="2212" spans="1:14" x14ac:dyDescent="0.3">
      <c r="A2212">
        <v>2213</v>
      </c>
      <c r="B2212" s="1">
        <v>44886</v>
      </c>
      <c r="C2212" t="s">
        <v>24</v>
      </c>
      <c r="D2212" t="s">
        <v>25</v>
      </c>
      <c r="E2212" t="s">
        <v>43</v>
      </c>
      <c r="F2212">
        <v>158</v>
      </c>
      <c r="G2212" s="3">
        <v>45.96</v>
      </c>
      <c r="H2212" s="3">
        <v>0</v>
      </c>
      <c r="I2212" t="s">
        <v>24</v>
      </c>
      <c r="J2212" t="s">
        <v>36</v>
      </c>
      <c r="K2212" s="3">
        <f>IF(TablaDatosEmpresa[[#This Row],[Tipo_Movimiento]] = "Venta", -TablaDatosEmpresa[[#This Row],[Cantidad]] * TablaDatosEmpresa[[#This Row],[Precio_Venta_Unitario]], 0)</f>
        <v>0</v>
      </c>
      <c r="L2212" s="3">
        <f>AVERAGEIF(TablaDatosEmpresa[Nombre_Producto],TablaDatosEmpresa[[#This Row],[Nombre_Producto]],TablaDatosEmpresa[Costo_Unitario])</f>
        <v>18.458651685393257</v>
      </c>
      <c r="M2212" s="3">
        <f>IF(TablaDatosEmpresa[[#This Row],[Tipo_Movimiento]] = "Venta", -TablaDatosEmpresa[[#This Row],[Cantidad]] * TablaDatosEmpresa[[#This Row],[CosteAdquisicionPromedio]], 0)</f>
        <v>0</v>
      </c>
      <c r="N2212" s="3">
        <f>TablaDatosEmpresa[[#This Row],[Ingresos]]-TablaDatosEmpresa[[#This Row],[Coste_Vemta]]</f>
        <v>0</v>
      </c>
    </row>
    <row r="2213" spans="1:14" x14ac:dyDescent="0.3">
      <c r="A2213">
        <v>2214</v>
      </c>
      <c r="B2213" s="1">
        <v>44886</v>
      </c>
      <c r="C2213" t="s">
        <v>10</v>
      </c>
      <c r="D2213" t="s">
        <v>29</v>
      </c>
      <c r="E2213" t="s">
        <v>30</v>
      </c>
      <c r="F2213">
        <v>-7</v>
      </c>
      <c r="G2213" s="3">
        <v>0</v>
      </c>
      <c r="H2213" s="3">
        <v>80.33</v>
      </c>
      <c r="I2213" t="s">
        <v>10</v>
      </c>
      <c r="J2213" t="s">
        <v>15</v>
      </c>
      <c r="K2213" s="3">
        <f>IF(TablaDatosEmpresa[[#This Row],[Tipo_Movimiento]] = "Venta", -TablaDatosEmpresa[[#This Row],[Cantidad]] * TablaDatosEmpresa[[#This Row],[Precio_Venta_Unitario]], 0)</f>
        <v>562.30999999999995</v>
      </c>
      <c r="L2213" s="3">
        <f>AVERAGEIF(TablaDatosEmpresa[Nombre_Producto],TablaDatosEmpresa[[#This Row],[Nombre_Producto]],TablaDatosEmpresa[Costo_Unitario])</f>
        <v>15.49574137931034</v>
      </c>
      <c r="M2213" s="3">
        <f>IF(TablaDatosEmpresa[[#This Row],[Tipo_Movimiento]] = "Venta", -TablaDatosEmpresa[[#This Row],[Cantidad]] * TablaDatosEmpresa[[#This Row],[CosteAdquisicionPromedio]], 0)</f>
        <v>108.47018965517238</v>
      </c>
      <c r="N2213" s="3">
        <f>TablaDatosEmpresa[[#This Row],[Ingresos]]-TablaDatosEmpresa[[#This Row],[Coste_Vemta]]</f>
        <v>453.83981034482758</v>
      </c>
    </row>
    <row r="2214" spans="1:14" x14ac:dyDescent="0.3">
      <c r="A2214">
        <v>2215</v>
      </c>
      <c r="B2214" s="1">
        <v>44887</v>
      </c>
      <c r="C2214" t="s">
        <v>10</v>
      </c>
      <c r="D2214" t="s">
        <v>27</v>
      </c>
      <c r="E2214" t="s">
        <v>44</v>
      </c>
      <c r="F2214">
        <v>-33</v>
      </c>
      <c r="G2214" s="3">
        <v>0</v>
      </c>
      <c r="H2214" s="3">
        <v>500.05</v>
      </c>
      <c r="I2214" t="s">
        <v>10</v>
      </c>
      <c r="J2214" t="s">
        <v>35</v>
      </c>
      <c r="K2214" s="3">
        <f>IF(TablaDatosEmpresa[[#This Row],[Tipo_Movimiento]] = "Venta", -TablaDatosEmpresa[[#This Row],[Cantidad]] * TablaDatosEmpresa[[#This Row],[Precio_Venta_Unitario]], 0)</f>
        <v>16501.650000000001</v>
      </c>
      <c r="L2214" s="3">
        <f>AVERAGEIF(TablaDatosEmpresa[Nombre_Producto],TablaDatosEmpresa[[#This Row],[Nombre_Producto]],TablaDatosEmpresa[Costo_Unitario])</f>
        <v>111.99406451612904</v>
      </c>
      <c r="M2214" s="3">
        <f>IF(TablaDatosEmpresa[[#This Row],[Tipo_Movimiento]] = "Venta", -TablaDatosEmpresa[[#This Row],[Cantidad]] * TablaDatosEmpresa[[#This Row],[CosteAdquisicionPromedio]], 0)</f>
        <v>3695.8041290322585</v>
      </c>
      <c r="N2214" s="3">
        <f>TablaDatosEmpresa[[#This Row],[Ingresos]]-TablaDatosEmpresa[[#This Row],[Coste_Vemta]]</f>
        <v>12805.845870967743</v>
      </c>
    </row>
    <row r="2215" spans="1:14" x14ac:dyDescent="0.3">
      <c r="A2215">
        <v>2216</v>
      </c>
      <c r="B2215" s="1">
        <v>44887</v>
      </c>
      <c r="C2215" t="s">
        <v>10</v>
      </c>
      <c r="D2215" t="s">
        <v>17</v>
      </c>
      <c r="E2215" t="s">
        <v>42</v>
      </c>
      <c r="F2215">
        <v>-41</v>
      </c>
      <c r="G2215" s="3">
        <v>0</v>
      </c>
      <c r="H2215" s="3">
        <v>895.74</v>
      </c>
      <c r="I2215" t="s">
        <v>10</v>
      </c>
      <c r="J2215" t="s">
        <v>13</v>
      </c>
      <c r="K2215" s="3">
        <f>IF(TablaDatosEmpresa[[#This Row],[Tipo_Movimiento]] = "Venta", -TablaDatosEmpresa[[#This Row],[Cantidad]] * TablaDatosEmpresa[[#This Row],[Precio_Venta_Unitario]], 0)</f>
        <v>36725.340000000004</v>
      </c>
      <c r="L2215" s="3">
        <f>AVERAGEIF(TablaDatosEmpresa[Nombre_Producto],TablaDatosEmpresa[[#This Row],[Nombre_Producto]],TablaDatosEmpresa[Costo_Unitario])</f>
        <v>206.67616747181975</v>
      </c>
      <c r="M2215" s="3">
        <f>IF(TablaDatosEmpresa[[#This Row],[Tipo_Movimiento]] = "Venta", -TablaDatosEmpresa[[#This Row],[Cantidad]] * TablaDatosEmpresa[[#This Row],[CosteAdquisicionPromedio]], 0)</f>
        <v>8473.7228663446094</v>
      </c>
      <c r="N2215" s="3">
        <f>TablaDatosEmpresa[[#This Row],[Ingresos]]-TablaDatosEmpresa[[#This Row],[Coste_Vemta]]</f>
        <v>28251.617133655396</v>
      </c>
    </row>
    <row r="2216" spans="1:14" x14ac:dyDescent="0.3">
      <c r="A2216">
        <v>2217</v>
      </c>
      <c r="B2216" s="1">
        <v>44887</v>
      </c>
      <c r="C2216" t="s">
        <v>10</v>
      </c>
      <c r="D2216" t="s">
        <v>25</v>
      </c>
      <c r="E2216" t="s">
        <v>43</v>
      </c>
      <c r="F2216">
        <v>-21</v>
      </c>
      <c r="G2216" s="3">
        <v>0</v>
      </c>
      <c r="H2216" s="3">
        <v>94.93</v>
      </c>
      <c r="I2216" t="s">
        <v>10</v>
      </c>
      <c r="J2216" t="s">
        <v>23</v>
      </c>
      <c r="K2216" s="3">
        <f>IF(TablaDatosEmpresa[[#This Row],[Tipo_Movimiento]] = "Venta", -TablaDatosEmpresa[[#This Row],[Cantidad]] * TablaDatosEmpresa[[#This Row],[Precio_Venta_Unitario]], 0)</f>
        <v>1993.5300000000002</v>
      </c>
      <c r="L2216" s="3">
        <f>AVERAGEIF(TablaDatosEmpresa[Nombre_Producto],TablaDatosEmpresa[[#This Row],[Nombre_Producto]],TablaDatosEmpresa[Costo_Unitario])</f>
        <v>18.458651685393257</v>
      </c>
      <c r="M2216" s="3">
        <f>IF(TablaDatosEmpresa[[#This Row],[Tipo_Movimiento]] = "Venta", -TablaDatosEmpresa[[#This Row],[Cantidad]] * TablaDatosEmpresa[[#This Row],[CosteAdquisicionPromedio]], 0)</f>
        <v>387.63168539325841</v>
      </c>
      <c r="N2216" s="3">
        <f>TablaDatosEmpresa[[#This Row],[Ingresos]]-TablaDatosEmpresa[[#This Row],[Coste_Vemta]]</f>
        <v>1605.8983146067417</v>
      </c>
    </row>
    <row r="2217" spans="1:14" x14ac:dyDescent="0.3">
      <c r="A2217">
        <v>2218</v>
      </c>
      <c r="B2217" s="1">
        <v>44887</v>
      </c>
      <c r="C2217" t="s">
        <v>24</v>
      </c>
      <c r="D2217" t="s">
        <v>21</v>
      </c>
      <c r="E2217" t="s">
        <v>22</v>
      </c>
      <c r="F2217">
        <v>144</v>
      </c>
      <c r="G2217" s="3">
        <v>24.58</v>
      </c>
      <c r="H2217" s="3">
        <v>0</v>
      </c>
      <c r="I2217" t="s">
        <v>24</v>
      </c>
      <c r="J2217" t="s">
        <v>36</v>
      </c>
      <c r="K2217" s="3">
        <f>IF(TablaDatosEmpresa[[#This Row],[Tipo_Movimiento]] = "Venta", -TablaDatosEmpresa[[#This Row],[Cantidad]] * TablaDatosEmpresa[[#This Row],[Precio_Venta_Unitario]], 0)</f>
        <v>0</v>
      </c>
      <c r="L2217" s="3">
        <f>AVERAGEIF(TablaDatosEmpresa[Nombre_Producto],TablaDatosEmpresa[[#This Row],[Nombre_Producto]],TablaDatosEmpresa[Costo_Unitario])</f>
        <v>10.520482758620702</v>
      </c>
      <c r="M2217" s="3">
        <f>IF(TablaDatosEmpresa[[#This Row],[Tipo_Movimiento]] = "Venta", -TablaDatosEmpresa[[#This Row],[Cantidad]] * TablaDatosEmpresa[[#This Row],[CosteAdquisicionPromedio]], 0)</f>
        <v>0</v>
      </c>
      <c r="N2217" s="3">
        <f>TablaDatosEmpresa[[#This Row],[Ingresos]]-TablaDatosEmpresa[[#This Row],[Coste_Vemta]]</f>
        <v>0</v>
      </c>
    </row>
    <row r="2218" spans="1:14" x14ac:dyDescent="0.3">
      <c r="A2218">
        <v>2219</v>
      </c>
      <c r="B2218" s="1">
        <v>44887</v>
      </c>
      <c r="C2218" t="s">
        <v>24</v>
      </c>
      <c r="D2218" t="s">
        <v>34</v>
      </c>
      <c r="E2218" t="s">
        <v>45</v>
      </c>
      <c r="F2218">
        <v>164</v>
      </c>
      <c r="G2218" s="3">
        <v>183.25</v>
      </c>
      <c r="H2218" s="3">
        <v>0</v>
      </c>
      <c r="I2218" t="s">
        <v>24</v>
      </c>
      <c r="J2218" t="s">
        <v>28</v>
      </c>
      <c r="K2218" s="3">
        <f>IF(TablaDatosEmpresa[[#This Row],[Tipo_Movimiento]] = "Venta", -TablaDatosEmpresa[[#This Row],[Cantidad]] * TablaDatosEmpresa[[#This Row],[Precio_Venta_Unitario]], 0)</f>
        <v>0</v>
      </c>
      <c r="L2218" s="3">
        <f>AVERAGEIF(TablaDatosEmpresa[Nombre_Producto],TablaDatosEmpresa[[#This Row],[Nombre_Producto]],TablaDatosEmpresa[Costo_Unitario])</f>
        <v>81.910562499999997</v>
      </c>
      <c r="M2218" s="3">
        <f>IF(TablaDatosEmpresa[[#This Row],[Tipo_Movimiento]] = "Venta", -TablaDatosEmpresa[[#This Row],[Cantidad]] * TablaDatosEmpresa[[#This Row],[CosteAdquisicionPromedio]], 0)</f>
        <v>0</v>
      </c>
      <c r="N2218" s="3">
        <f>TablaDatosEmpresa[[#This Row],[Ingresos]]-TablaDatosEmpresa[[#This Row],[Coste_Vemta]]</f>
        <v>0</v>
      </c>
    </row>
    <row r="2219" spans="1:14" x14ac:dyDescent="0.3">
      <c r="A2219">
        <v>2220</v>
      </c>
      <c r="B2219" s="1">
        <v>44887</v>
      </c>
      <c r="C2219" t="s">
        <v>16</v>
      </c>
      <c r="D2219" t="s">
        <v>27</v>
      </c>
      <c r="E2219" t="s">
        <v>44</v>
      </c>
      <c r="F2219">
        <v>22</v>
      </c>
      <c r="G2219" s="3">
        <v>251.93</v>
      </c>
      <c r="H2219" s="3">
        <v>0</v>
      </c>
      <c r="I2219" t="s">
        <v>46</v>
      </c>
      <c r="J2219" t="s">
        <v>18</v>
      </c>
      <c r="K2219" s="3">
        <f>IF(TablaDatosEmpresa[[#This Row],[Tipo_Movimiento]] = "Venta", -TablaDatosEmpresa[[#This Row],[Cantidad]] * TablaDatosEmpresa[[#This Row],[Precio_Venta_Unitario]], 0)</f>
        <v>0</v>
      </c>
      <c r="L2219" s="3">
        <f>AVERAGEIF(TablaDatosEmpresa[Nombre_Producto],TablaDatosEmpresa[[#This Row],[Nombre_Producto]],TablaDatosEmpresa[Costo_Unitario])</f>
        <v>111.99406451612904</v>
      </c>
      <c r="M2219" s="3">
        <f>IF(TablaDatosEmpresa[[#This Row],[Tipo_Movimiento]] = "Venta", -TablaDatosEmpresa[[#This Row],[Cantidad]] * TablaDatosEmpresa[[#This Row],[CosteAdquisicionPromedio]], 0)</f>
        <v>0</v>
      </c>
      <c r="N2219" s="3">
        <f>TablaDatosEmpresa[[#This Row],[Ingresos]]-TablaDatosEmpresa[[#This Row],[Coste_Vemta]]</f>
        <v>0</v>
      </c>
    </row>
    <row r="2220" spans="1:14" x14ac:dyDescent="0.3">
      <c r="A2220">
        <v>2221</v>
      </c>
      <c r="B2220" s="1">
        <v>44888</v>
      </c>
      <c r="C2220" t="s">
        <v>16</v>
      </c>
      <c r="D2220" t="s">
        <v>19</v>
      </c>
      <c r="E2220" t="s">
        <v>20</v>
      </c>
      <c r="F2220">
        <v>35</v>
      </c>
      <c r="G2220" s="3">
        <v>149.74</v>
      </c>
      <c r="H2220" s="3">
        <v>0</v>
      </c>
      <c r="I2220" t="s">
        <v>46</v>
      </c>
      <c r="J2220" t="s">
        <v>18</v>
      </c>
      <c r="K2220" s="3">
        <f>IF(TablaDatosEmpresa[[#This Row],[Tipo_Movimiento]] = "Venta", -TablaDatosEmpresa[[#This Row],[Cantidad]] * TablaDatosEmpresa[[#This Row],[Precio_Venta_Unitario]], 0)</f>
        <v>0</v>
      </c>
      <c r="L2220" s="3">
        <f>AVERAGEIF(TablaDatosEmpresa[Nombre_Producto],TablaDatosEmpresa[[#This Row],[Nombre_Producto]],TablaDatosEmpresa[Costo_Unitario])</f>
        <v>66.956770642201846</v>
      </c>
      <c r="M2220" s="3">
        <f>IF(TablaDatosEmpresa[[#This Row],[Tipo_Movimiento]] = "Venta", -TablaDatosEmpresa[[#This Row],[Cantidad]] * TablaDatosEmpresa[[#This Row],[CosteAdquisicionPromedio]], 0)</f>
        <v>0</v>
      </c>
      <c r="N2220" s="3">
        <f>TablaDatosEmpresa[[#This Row],[Ingresos]]-TablaDatosEmpresa[[#This Row],[Coste_Vemta]]</f>
        <v>0</v>
      </c>
    </row>
    <row r="2221" spans="1:14" x14ac:dyDescent="0.3">
      <c r="A2221">
        <v>2222</v>
      </c>
      <c r="B2221" s="1">
        <v>44888</v>
      </c>
      <c r="C2221" t="s">
        <v>10</v>
      </c>
      <c r="D2221" t="s">
        <v>34</v>
      </c>
      <c r="E2221" t="s">
        <v>45</v>
      </c>
      <c r="F2221">
        <v>-14</v>
      </c>
      <c r="G2221" s="3">
        <v>0</v>
      </c>
      <c r="H2221" s="3">
        <v>347.66</v>
      </c>
      <c r="I2221" t="s">
        <v>10</v>
      </c>
      <c r="J2221" t="s">
        <v>23</v>
      </c>
      <c r="K2221" s="3">
        <f>IF(TablaDatosEmpresa[[#This Row],[Tipo_Movimiento]] = "Venta", -TablaDatosEmpresa[[#This Row],[Cantidad]] * TablaDatosEmpresa[[#This Row],[Precio_Venta_Unitario]], 0)</f>
        <v>4867.2400000000007</v>
      </c>
      <c r="L2221" s="3">
        <f>AVERAGEIF(TablaDatosEmpresa[Nombre_Producto],TablaDatosEmpresa[[#This Row],[Nombre_Producto]],TablaDatosEmpresa[Costo_Unitario])</f>
        <v>81.910562499999997</v>
      </c>
      <c r="M2221" s="3">
        <f>IF(TablaDatosEmpresa[[#This Row],[Tipo_Movimiento]] = "Venta", -TablaDatosEmpresa[[#This Row],[Cantidad]] * TablaDatosEmpresa[[#This Row],[CosteAdquisicionPromedio]], 0)</f>
        <v>1146.747875</v>
      </c>
      <c r="N2221" s="3">
        <f>TablaDatosEmpresa[[#This Row],[Ingresos]]-TablaDatosEmpresa[[#This Row],[Coste_Vemta]]</f>
        <v>3720.4921250000007</v>
      </c>
    </row>
    <row r="2222" spans="1:14" x14ac:dyDescent="0.3">
      <c r="A2222">
        <v>2223</v>
      </c>
      <c r="B2222" s="1">
        <v>44888</v>
      </c>
      <c r="C2222" t="s">
        <v>10</v>
      </c>
      <c r="D2222" t="s">
        <v>19</v>
      </c>
      <c r="E2222" t="s">
        <v>20</v>
      </c>
      <c r="F2222">
        <v>-14</v>
      </c>
      <c r="G2222" s="3">
        <v>0</v>
      </c>
      <c r="H2222" s="3">
        <v>296.83</v>
      </c>
      <c r="I2222" t="s">
        <v>10</v>
      </c>
      <c r="J2222" t="s">
        <v>15</v>
      </c>
      <c r="K2222" s="3">
        <f>IF(TablaDatosEmpresa[[#This Row],[Tipo_Movimiento]] = "Venta", -TablaDatosEmpresa[[#This Row],[Cantidad]] * TablaDatosEmpresa[[#This Row],[Precio_Venta_Unitario]], 0)</f>
        <v>4155.62</v>
      </c>
      <c r="L2222" s="3">
        <f>AVERAGEIF(TablaDatosEmpresa[Nombre_Producto],TablaDatosEmpresa[[#This Row],[Nombre_Producto]],TablaDatosEmpresa[Costo_Unitario])</f>
        <v>66.956770642201846</v>
      </c>
      <c r="M2222" s="3">
        <f>IF(TablaDatosEmpresa[[#This Row],[Tipo_Movimiento]] = "Venta", -TablaDatosEmpresa[[#This Row],[Cantidad]] * TablaDatosEmpresa[[#This Row],[CosteAdquisicionPromedio]], 0)</f>
        <v>937.39478899082587</v>
      </c>
      <c r="N2222" s="3">
        <f>TablaDatosEmpresa[[#This Row],[Ingresos]]-TablaDatosEmpresa[[#This Row],[Coste_Vemta]]</f>
        <v>3218.225211009174</v>
      </c>
    </row>
    <row r="2223" spans="1:14" x14ac:dyDescent="0.3">
      <c r="A2223">
        <v>2224</v>
      </c>
      <c r="B2223" s="1">
        <v>44888</v>
      </c>
      <c r="C2223" t="s">
        <v>24</v>
      </c>
      <c r="D2223" t="s">
        <v>11</v>
      </c>
      <c r="E2223" t="s">
        <v>12</v>
      </c>
      <c r="F2223">
        <v>86</v>
      </c>
      <c r="G2223" s="3">
        <v>66.7</v>
      </c>
      <c r="H2223" s="3">
        <v>0</v>
      </c>
      <c r="I2223" t="s">
        <v>24</v>
      </c>
      <c r="J2223" t="s">
        <v>36</v>
      </c>
      <c r="K2223" s="3">
        <f>IF(TablaDatosEmpresa[[#This Row],[Tipo_Movimiento]] = "Venta", -TablaDatosEmpresa[[#This Row],[Cantidad]] * TablaDatosEmpresa[[#This Row],[Precio_Venta_Unitario]], 0)</f>
        <v>0</v>
      </c>
      <c r="L2223" s="3">
        <f>AVERAGEIF(TablaDatosEmpresa[Nombre_Producto],TablaDatosEmpresa[[#This Row],[Nombre_Producto]],TablaDatosEmpresa[Costo_Unitario])</f>
        <v>28.701865793780652</v>
      </c>
      <c r="M2223" s="3">
        <f>IF(TablaDatosEmpresa[[#This Row],[Tipo_Movimiento]] = "Venta", -TablaDatosEmpresa[[#This Row],[Cantidad]] * TablaDatosEmpresa[[#This Row],[CosteAdquisicionPromedio]], 0)</f>
        <v>0</v>
      </c>
      <c r="N2223" s="3">
        <f>TablaDatosEmpresa[[#This Row],[Ingresos]]-TablaDatosEmpresa[[#This Row],[Coste_Vemta]]</f>
        <v>0</v>
      </c>
    </row>
    <row r="2224" spans="1:14" x14ac:dyDescent="0.3">
      <c r="A2224">
        <v>2225</v>
      </c>
      <c r="B2224" s="1">
        <v>44888</v>
      </c>
      <c r="C2224" t="s">
        <v>10</v>
      </c>
      <c r="D2224" t="s">
        <v>19</v>
      </c>
      <c r="E2224" t="s">
        <v>20</v>
      </c>
      <c r="F2224">
        <v>-22</v>
      </c>
      <c r="G2224" s="3">
        <v>0</v>
      </c>
      <c r="H2224" s="3">
        <v>296.52</v>
      </c>
      <c r="I2224" t="s">
        <v>10</v>
      </c>
      <c r="J2224" t="s">
        <v>35</v>
      </c>
      <c r="K2224" s="3">
        <f>IF(TablaDatosEmpresa[[#This Row],[Tipo_Movimiento]] = "Venta", -TablaDatosEmpresa[[#This Row],[Cantidad]] * TablaDatosEmpresa[[#This Row],[Precio_Venta_Unitario]], 0)</f>
        <v>6523.44</v>
      </c>
      <c r="L2224" s="3">
        <f>AVERAGEIF(TablaDatosEmpresa[Nombre_Producto],TablaDatosEmpresa[[#This Row],[Nombre_Producto]],TablaDatosEmpresa[Costo_Unitario])</f>
        <v>66.956770642201846</v>
      </c>
      <c r="M2224" s="3">
        <f>IF(TablaDatosEmpresa[[#This Row],[Tipo_Movimiento]] = "Venta", -TablaDatosEmpresa[[#This Row],[Cantidad]] * TablaDatosEmpresa[[#This Row],[CosteAdquisicionPromedio]], 0)</f>
        <v>1473.0489541284405</v>
      </c>
      <c r="N2224" s="3">
        <f>TablaDatosEmpresa[[#This Row],[Ingresos]]-TablaDatosEmpresa[[#This Row],[Coste_Vemta]]</f>
        <v>5050.3910458715591</v>
      </c>
    </row>
    <row r="2225" spans="1:14" x14ac:dyDescent="0.3">
      <c r="A2225">
        <v>2226</v>
      </c>
      <c r="B2225" s="1">
        <v>44888</v>
      </c>
      <c r="C2225" t="s">
        <v>10</v>
      </c>
      <c r="D2225" t="s">
        <v>14</v>
      </c>
      <c r="E2225" t="s">
        <v>41</v>
      </c>
      <c r="F2225">
        <v>-49</v>
      </c>
      <c r="G2225" s="3">
        <v>0</v>
      </c>
      <c r="H2225" s="3">
        <v>158.63999999999999</v>
      </c>
      <c r="I2225" t="s">
        <v>10</v>
      </c>
      <c r="J2225" t="s">
        <v>15</v>
      </c>
      <c r="K2225" s="3">
        <f>IF(TablaDatosEmpresa[[#This Row],[Tipo_Movimiento]] = "Venta", -TablaDatosEmpresa[[#This Row],[Cantidad]] * TablaDatosEmpresa[[#This Row],[Precio_Venta_Unitario]], 0)</f>
        <v>7773.36</v>
      </c>
      <c r="L2225" s="3">
        <f>AVERAGEIF(TablaDatosEmpresa[Nombre_Producto],TablaDatosEmpresa[[#This Row],[Nombre_Producto]],TablaDatosEmpresa[Costo_Unitario])</f>
        <v>38.917210440456756</v>
      </c>
      <c r="M2225" s="3">
        <f>IF(TablaDatosEmpresa[[#This Row],[Tipo_Movimiento]] = "Venta", -TablaDatosEmpresa[[#This Row],[Cantidad]] * TablaDatosEmpresa[[#This Row],[CosteAdquisicionPromedio]], 0)</f>
        <v>1906.9433115823811</v>
      </c>
      <c r="N2225" s="3">
        <f>TablaDatosEmpresa[[#This Row],[Ingresos]]-TablaDatosEmpresa[[#This Row],[Coste_Vemta]]</f>
        <v>5866.4166884176184</v>
      </c>
    </row>
    <row r="2226" spans="1:14" x14ac:dyDescent="0.3">
      <c r="A2226">
        <v>2227</v>
      </c>
      <c r="B2226" s="1">
        <v>44888</v>
      </c>
      <c r="C2226" t="s">
        <v>10</v>
      </c>
      <c r="D2226" t="s">
        <v>19</v>
      </c>
      <c r="E2226" t="s">
        <v>20</v>
      </c>
      <c r="F2226">
        <v>-11</v>
      </c>
      <c r="G2226" s="3">
        <v>0</v>
      </c>
      <c r="H2226" s="3">
        <v>300.91000000000003</v>
      </c>
      <c r="I2226" t="s">
        <v>10</v>
      </c>
      <c r="J2226" t="s">
        <v>31</v>
      </c>
      <c r="K2226" s="3">
        <f>IF(TablaDatosEmpresa[[#This Row],[Tipo_Movimiento]] = "Venta", -TablaDatosEmpresa[[#This Row],[Cantidad]] * TablaDatosEmpresa[[#This Row],[Precio_Venta_Unitario]], 0)</f>
        <v>3310.01</v>
      </c>
      <c r="L2226" s="3">
        <f>AVERAGEIF(TablaDatosEmpresa[Nombre_Producto],TablaDatosEmpresa[[#This Row],[Nombre_Producto]],TablaDatosEmpresa[Costo_Unitario])</f>
        <v>66.956770642201846</v>
      </c>
      <c r="M2226" s="3">
        <f>IF(TablaDatosEmpresa[[#This Row],[Tipo_Movimiento]] = "Venta", -TablaDatosEmpresa[[#This Row],[Cantidad]] * TablaDatosEmpresa[[#This Row],[CosteAdquisicionPromedio]], 0)</f>
        <v>736.52447706422026</v>
      </c>
      <c r="N2226" s="3">
        <f>TablaDatosEmpresa[[#This Row],[Ingresos]]-TablaDatosEmpresa[[#This Row],[Coste_Vemta]]</f>
        <v>2573.48552293578</v>
      </c>
    </row>
    <row r="2227" spans="1:14" x14ac:dyDescent="0.3">
      <c r="A2227">
        <v>2228</v>
      </c>
      <c r="B2227" s="1">
        <v>44889</v>
      </c>
      <c r="C2227" t="s">
        <v>16</v>
      </c>
      <c r="D2227" t="s">
        <v>19</v>
      </c>
      <c r="E2227" t="s">
        <v>20</v>
      </c>
      <c r="F2227">
        <v>42</v>
      </c>
      <c r="G2227" s="3">
        <v>152.88999999999999</v>
      </c>
      <c r="H2227" s="3">
        <v>0</v>
      </c>
      <c r="I2227" t="s">
        <v>46</v>
      </c>
      <c r="J2227" t="s">
        <v>18</v>
      </c>
      <c r="K2227" s="3">
        <f>IF(TablaDatosEmpresa[[#This Row],[Tipo_Movimiento]] = "Venta", -TablaDatosEmpresa[[#This Row],[Cantidad]] * TablaDatosEmpresa[[#This Row],[Precio_Venta_Unitario]], 0)</f>
        <v>0</v>
      </c>
      <c r="L2227" s="3">
        <f>AVERAGEIF(TablaDatosEmpresa[Nombre_Producto],TablaDatosEmpresa[[#This Row],[Nombre_Producto]],TablaDatosEmpresa[Costo_Unitario])</f>
        <v>66.956770642201846</v>
      </c>
      <c r="M2227" s="3">
        <f>IF(TablaDatosEmpresa[[#This Row],[Tipo_Movimiento]] = "Venta", -TablaDatosEmpresa[[#This Row],[Cantidad]] * TablaDatosEmpresa[[#This Row],[CosteAdquisicionPromedio]], 0)</f>
        <v>0</v>
      </c>
      <c r="N2227" s="3">
        <f>TablaDatosEmpresa[[#This Row],[Ingresos]]-TablaDatosEmpresa[[#This Row],[Coste_Vemta]]</f>
        <v>0</v>
      </c>
    </row>
    <row r="2228" spans="1:14" x14ac:dyDescent="0.3">
      <c r="A2228">
        <v>2229</v>
      </c>
      <c r="B2228" s="1">
        <v>44889</v>
      </c>
      <c r="C2228" t="s">
        <v>16</v>
      </c>
      <c r="D2228" t="s">
        <v>19</v>
      </c>
      <c r="E2228" t="s">
        <v>20</v>
      </c>
      <c r="F2228">
        <v>28</v>
      </c>
      <c r="G2228" s="3">
        <v>148.34</v>
      </c>
      <c r="H2228" s="3">
        <v>0</v>
      </c>
      <c r="I2228" t="s">
        <v>46</v>
      </c>
      <c r="J2228" t="s">
        <v>18</v>
      </c>
      <c r="K2228" s="3">
        <f>IF(TablaDatosEmpresa[[#This Row],[Tipo_Movimiento]] = "Venta", -TablaDatosEmpresa[[#This Row],[Cantidad]] * TablaDatosEmpresa[[#This Row],[Precio_Venta_Unitario]], 0)</f>
        <v>0</v>
      </c>
      <c r="L2228" s="3">
        <f>AVERAGEIF(TablaDatosEmpresa[Nombre_Producto],TablaDatosEmpresa[[#This Row],[Nombre_Producto]],TablaDatosEmpresa[Costo_Unitario])</f>
        <v>66.956770642201846</v>
      </c>
      <c r="M2228" s="3">
        <f>IF(TablaDatosEmpresa[[#This Row],[Tipo_Movimiento]] = "Venta", -TablaDatosEmpresa[[#This Row],[Cantidad]] * TablaDatosEmpresa[[#This Row],[CosteAdquisicionPromedio]], 0)</f>
        <v>0</v>
      </c>
      <c r="N2228" s="3">
        <f>TablaDatosEmpresa[[#This Row],[Ingresos]]-TablaDatosEmpresa[[#This Row],[Coste_Vemta]]</f>
        <v>0</v>
      </c>
    </row>
    <row r="2229" spans="1:14" x14ac:dyDescent="0.3">
      <c r="A2229">
        <v>2230</v>
      </c>
      <c r="B2229" s="1">
        <v>44889</v>
      </c>
      <c r="C2229" t="s">
        <v>24</v>
      </c>
      <c r="D2229" t="s">
        <v>29</v>
      </c>
      <c r="E2229" t="s">
        <v>30</v>
      </c>
      <c r="F2229">
        <v>52</v>
      </c>
      <c r="G2229" s="3">
        <v>35.26</v>
      </c>
      <c r="H2229" s="3">
        <v>0</v>
      </c>
      <c r="I2229" t="s">
        <v>24</v>
      </c>
      <c r="J2229" t="s">
        <v>28</v>
      </c>
      <c r="K2229" s="3">
        <f>IF(TablaDatosEmpresa[[#This Row],[Tipo_Movimiento]] = "Venta", -TablaDatosEmpresa[[#This Row],[Cantidad]] * TablaDatosEmpresa[[#This Row],[Precio_Venta_Unitario]], 0)</f>
        <v>0</v>
      </c>
      <c r="L2229" s="3">
        <f>AVERAGEIF(TablaDatosEmpresa[Nombre_Producto],TablaDatosEmpresa[[#This Row],[Nombre_Producto]],TablaDatosEmpresa[Costo_Unitario])</f>
        <v>15.49574137931034</v>
      </c>
      <c r="M2229" s="3">
        <f>IF(TablaDatosEmpresa[[#This Row],[Tipo_Movimiento]] = "Venta", -TablaDatosEmpresa[[#This Row],[Cantidad]] * TablaDatosEmpresa[[#This Row],[CosteAdquisicionPromedio]], 0)</f>
        <v>0</v>
      </c>
      <c r="N2229" s="3">
        <f>TablaDatosEmpresa[[#This Row],[Ingresos]]-TablaDatosEmpresa[[#This Row],[Coste_Vemta]]</f>
        <v>0</v>
      </c>
    </row>
    <row r="2230" spans="1:14" x14ac:dyDescent="0.3">
      <c r="A2230">
        <v>2231</v>
      </c>
      <c r="B2230" s="1">
        <v>44889</v>
      </c>
      <c r="C2230" t="s">
        <v>16</v>
      </c>
      <c r="D2230" t="s">
        <v>19</v>
      </c>
      <c r="E2230" t="s">
        <v>20</v>
      </c>
      <c r="F2230">
        <v>40</v>
      </c>
      <c r="G2230" s="3">
        <v>151.93</v>
      </c>
      <c r="H2230" s="3">
        <v>0</v>
      </c>
      <c r="I2230" t="s">
        <v>46</v>
      </c>
      <c r="J2230" t="s">
        <v>18</v>
      </c>
      <c r="K2230" s="3">
        <f>IF(TablaDatosEmpresa[[#This Row],[Tipo_Movimiento]] = "Venta", -TablaDatosEmpresa[[#This Row],[Cantidad]] * TablaDatosEmpresa[[#This Row],[Precio_Venta_Unitario]], 0)</f>
        <v>0</v>
      </c>
      <c r="L2230" s="3">
        <f>AVERAGEIF(TablaDatosEmpresa[Nombre_Producto],TablaDatosEmpresa[[#This Row],[Nombre_Producto]],TablaDatosEmpresa[Costo_Unitario])</f>
        <v>66.956770642201846</v>
      </c>
      <c r="M2230" s="3">
        <f>IF(TablaDatosEmpresa[[#This Row],[Tipo_Movimiento]] = "Venta", -TablaDatosEmpresa[[#This Row],[Cantidad]] * TablaDatosEmpresa[[#This Row],[CosteAdquisicionPromedio]], 0)</f>
        <v>0</v>
      </c>
      <c r="N2230" s="3">
        <f>TablaDatosEmpresa[[#This Row],[Ingresos]]-TablaDatosEmpresa[[#This Row],[Coste_Vemta]]</f>
        <v>0</v>
      </c>
    </row>
    <row r="2231" spans="1:14" x14ac:dyDescent="0.3">
      <c r="A2231">
        <v>2232</v>
      </c>
      <c r="B2231" s="1">
        <v>44889</v>
      </c>
      <c r="C2231" t="s">
        <v>16</v>
      </c>
      <c r="D2231" t="s">
        <v>27</v>
      </c>
      <c r="E2231" t="s">
        <v>44</v>
      </c>
      <c r="F2231">
        <v>80</v>
      </c>
      <c r="G2231" s="3">
        <v>254.76</v>
      </c>
      <c r="H2231" s="3">
        <v>0</v>
      </c>
      <c r="I2231" t="s">
        <v>46</v>
      </c>
      <c r="J2231" t="s">
        <v>18</v>
      </c>
      <c r="K2231" s="3">
        <f>IF(TablaDatosEmpresa[[#This Row],[Tipo_Movimiento]] = "Venta", -TablaDatosEmpresa[[#This Row],[Cantidad]] * TablaDatosEmpresa[[#This Row],[Precio_Venta_Unitario]], 0)</f>
        <v>0</v>
      </c>
      <c r="L2231" s="3">
        <f>AVERAGEIF(TablaDatosEmpresa[Nombre_Producto],TablaDatosEmpresa[[#This Row],[Nombre_Producto]],TablaDatosEmpresa[Costo_Unitario])</f>
        <v>111.99406451612904</v>
      </c>
      <c r="M2231" s="3">
        <f>IF(TablaDatosEmpresa[[#This Row],[Tipo_Movimiento]] = "Venta", -TablaDatosEmpresa[[#This Row],[Cantidad]] * TablaDatosEmpresa[[#This Row],[CosteAdquisicionPromedio]], 0)</f>
        <v>0</v>
      </c>
      <c r="N2231" s="3">
        <f>TablaDatosEmpresa[[#This Row],[Ingresos]]-TablaDatosEmpresa[[#This Row],[Coste_Vemta]]</f>
        <v>0</v>
      </c>
    </row>
    <row r="2232" spans="1:14" x14ac:dyDescent="0.3">
      <c r="A2232">
        <v>2233</v>
      </c>
      <c r="B2232" s="1">
        <v>44889</v>
      </c>
      <c r="C2232" t="s">
        <v>10</v>
      </c>
      <c r="D2232" t="s">
        <v>14</v>
      </c>
      <c r="E2232" t="s">
        <v>41</v>
      </c>
      <c r="F2232">
        <v>-20</v>
      </c>
      <c r="G2232" s="3">
        <v>0</v>
      </c>
      <c r="H2232" s="3">
        <v>158.87</v>
      </c>
      <c r="I2232" t="s">
        <v>10</v>
      </c>
      <c r="J2232" t="s">
        <v>13</v>
      </c>
      <c r="K2232" s="3">
        <f>IF(TablaDatosEmpresa[[#This Row],[Tipo_Movimiento]] = "Venta", -TablaDatosEmpresa[[#This Row],[Cantidad]] * TablaDatosEmpresa[[#This Row],[Precio_Venta_Unitario]], 0)</f>
        <v>3177.4</v>
      </c>
      <c r="L2232" s="3">
        <f>AVERAGEIF(TablaDatosEmpresa[Nombre_Producto],TablaDatosEmpresa[[#This Row],[Nombre_Producto]],TablaDatosEmpresa[Costo_Unitario])</f>
        <v>38.917210440456756</v>
      </c>
      <c r="M2232" s="3">
        <f>IF(TablaDatosEmpresa[[#This Row],[Tipo_Movimiento]] = "Venta", -TablaDatosEmpresa[[#This Row],[Cantidad]] * TablaDatosEmpresa[[#This Row],[CosteAdquisicionPromedio]], 0)</f>
        <v>778.34420880913513</v>
      </c>
      <c r="N2232" s="3">
        <f>TablaDatosEmpresa[[#This Row],[Ingresos]]-TablaDatosEmpresa[[#This Row],[Coste_Vemta]]</f>
        <v>2399.055791190865</v>
      </c>
    </row>
    <row r="2233" spans="1:14" x14ac:dyDescent="0.3">
      <c r="A2233">
        <v>2234</v>
      </c>
      <c r="B2233" s="1">
        <v>44889</v>
      </c>
      <c r="C2233" t="s">
        <v>10</v>
      </c>
      <c r="D2233" t="s">
        <v>32</v>
      </c>
      <c r="E2233" t="s">
        <v>33</v>
      </c>
      <c r="F2233">
        <v>-34</v>
      </c>
      <c r="G2233" s="3">
        <v>0</v>
      </c>
      <c r="H2233" s="3">
        <v>219.92</v>
      </c>
      <c r="I2233" t="s">
        <v>10</v>
      </c>
      <c r="J2233" t="s">
        <v>35</v>
      </c>
      <c r="K2233" s="3">
        <f>IF(TablaDatosEmpresa[[#This Row],[Tipo_Movimiento]] = "Venta", -TablaDatosEmpresa[[#This Row],[Cantidad]] * TablaDatosEmpresa[[#This Row],[Precio_Venta_Unitario]], 0)</f>
        <v>7477.28</v>
      </c>
      <c r="L2233" s="3">
        <f>AVERAGEIF(TablaDatosEmpresa[Nombre_Producto],TablaDatosEmpresa[[#This Row],[Nombre_Producto]],TablaDatosEmpresa[Costo_Unitario])</f>
        <v>54.214840425531932</v>
      </c>
      <c r="M2233" s="3">
        <f>IF(TablaDatosEmpresa[[#This Row],[Tipo_Movimiento]] = "Venta", -TablaDatosEmpresa[[#This Row],[Cantidad]] * TablaDatosEmpresa[[#This Row],[CosteAdquisicionPromedio]], 0)</f>
        <v>1843.3045744680858</v>
      </c>
      <c r="N2233" s="3">
        <f>TablaDatosEmpresa[[#This Row],[Ingresos]]-TablaDatosEmpresa[[#This Row],[Coste_Vemta]]</f>
        <v>5633.975425531914</v>
      </c>
    </row>
    <row r="2234" spans="1:14" x14ac:dyDescent="0.3">
      <c r="A2234">
        <v>2235</v>
      </c>
      <c r="B2234" s="1">
        <v>44890</v>
      </c>
      <c r="C2234" t="s">
        <v>24</v>
      </c>
      <c r="D2234" t="s">
        <v>29</v>
      </c>
      <c r="E2234" t="s">
        <v>30</v>
      </c>
      <c r="F2234">
        <v>148</v>
      </c>
      <c r="G2234" s="3">
        <v>36.15</v>
      </c>
      <c r="H2234" s="3">
        <v>0</v>
      </c>
      <c r="I2234" t="s">
        <v>24</v>
      </c>
      <c r="J2234" t="s">
        <v>28</v>
      </c>
      <c r="K2234" s="3">
        <f>IF(TablaDatosEmpresa[[#This Row],[Tipo_Movimiento]] = "Venta", -TablaDatosEmpresa[[#This Row],[Cantidad]] * TablaDatosEmpresa[[#This Row],[Precio_Venta_Unitario]], 0)</f>
        <v>0</v>
      </c>
      <c r="L2234" s="3">
        <f>AVERAGEIF(TablaDatosEmpresa[Nombre_Producto],TablaDatosEmpresa[[#This Row],[Nombre_Producto]],TablaDatosEmpresa[Costo_Unitario])</f>
        <v>15.49574137931034</v>
      </c>
      <c r="M2234" s="3">
        <f>IF(TablaDatosEmpresa[[#This Row],[Tipo_Movimiento]] = "Venta", -TablaDatosEmpresa[[#This Row],[Cantidad]] * TablaDatosEmpresa[[#This Row],[CosteAdquisicionPromedio]], 0)</f>
        <v>0</v>
      </c>
      <c r="N2234" s="3">
        <f>TablaDatosEmpresa[[#This Row],[Ingresos]]-TablaDatosEmpresa[[#This Row],[Coste_Vemta]]</f>
        <v>0</v>
      </c>
    </row>
    <row r="2235" spans="1:14" x14ac:dyDescent="0.3">
      <c r="A2235">
        <v>2236</v>
      </c>
      <c r="B2235" s="1">
        <v>44890</v>
      </c>
      <c r="C2235" t="s">
        <v>24</v>
      </c>
      <c r="D2235" t="s">
        <v>29</v>
      </c>
      <c r="E2235" t="s">
        <v>30</v>
      </c>
      <c r="F2235">
        <v>111</v>
      </c>
      <c r="G2235" s="3">
        <v>35.94</v>
      </c>
      <c r="H2235" s="3">
        <v>0</v>
      </c>
      <c r="I2235" t="s">
        <v>24</v>
      </c>
      <c r="J2235" t="s">
        <v>36</v>
      </c>
      <c r="K2235" s="3">
        <f>IF(TablaDatosEmpresa[[#This Row],[Tipo_Movimiento]] = "Venta", -TablaDatosEmpresa[[#This Row],[Cantidad]] * TablaDatosEmpresa[[#This Row],[Precio_Venta_Unitario]], 0)</f>
        <v>0</v>
      </c>
      <c r="L2235" s="3">
        <f>AVERAGEIF(TablaDatosEmpresa[Nombre_Producto],TablaDatosEmpresa[[#This Row],[Nombre_Producto]],TablaDatosEmpresa[Costo_Unitario])</f>
        <v>15.49574137931034</v>
      </c>
      <c r="M2235" s="3">
        <f>IF(TablaDatosEmpresa[[#This Row],[Tipo_Movimiento]] = "Venta", -TablaDatosEmpresa[[#This Row],[Cantidad]] * TablaDatosEmpresa[[#This Row],[CosteAdquisicionPromedio]], 0)</f>
        <v>0</v>
      </c>
      <c r="N2235" s="3">
        <f>TablaDatosEmpresa[[#This Row],[Ingresos]]-TablaDatosEmpresa[[#This Row],[Coste_Vemta]]</f>
        <v>0</v>
      </c>
    </row>
    <row r="2236" spans="1:14" x14ac:dyDescent="0.3">
      <c r="A2236">
        <v>2237</v>
      </c>
      <c r="B2236" s="1">
        <v>44890</v>
      </c>
      <c r="C2236" t="s">
        <v>16</v>
      </c>
      <c r="D2236" t="s">
        <v>17</v>
      </c>
      <c r="E2236" t="s">
        <v>42</v>
      </c>
      <c r="F2236">
        <v>74</v>
      </c>
      <c r="G2236" s="3">
        <v>454.84</v>
      </c>
      <c r="H2236" s="3">
        <v>0</v>
      </c>
      <c r="I2236" t="s">
        <v>46</v>
      </c>
      <c r="J2236" t="s">
        <v>18</v>
      </c>
      <c r="K2236" s="3">
        <f>IF(TablaDatosEmpresa[[#This Row],[Tipo_Movimiento]] = "Venta", -TablaDatosEmpresa[[#This Row],[Cantidad]] * TablaDatosEmpresa[[#This Row],[Precio_Venta_Unitario]], 0)</f>
        <v>0</v>
      </c>
      <c r="L2236" s="3">
        <f>AVERAGEIF(TablaDatosEmpresa[Nombre_Producto],TablaDatosEmpresa[[#This Row],[Nombre_Producto]],TablaDatosEmpresa[Costo_Unitario])</f>
        <v>206.67616747181975</v>
      </c>
      <c r="M2236" s="3">
        <f>IF(TablaDatosEmpresa[[#This Row],[Tipo_Movimiento]] = "Venta", -TablaDatosEmpresa[[#This Row],[Cantidad]] * TablaDatosEmpresa[[#This Row],[CosteAdquisicionPromedio]], 0)</f>
        <v>0</v>
      </c>
      <c r="N2236" s="3">
        <f>TablaDatosEmpresa[[#This Row],[Ingresos]]-TablaDatosEmpresa[[#This Row],[Coste_Vemta]]</f>
        <v>0</v>
      </c>
    </row>
    <row r="2237" spans="1:14" x14ac:dyDescent="0.3">
      <c r="A2237">
        <v>2238</v>
      </c>
      <c r="B2237" s="1">
        <v>44890</v>
      </c>
      <c r="C2237" t="s">
        <v>10</v>
      </c>
      <c r="D2237" t="s">
        <v>34</v>
      </c>
      <c r="E2237" t="s">
        <v>45</v>
      </c>
      <c r="F2237">
        <v>-10</v>
      </c>
      <c r="G2237" s="3">
        <v>0</v>
      </c>
      <c r="H2237" s="3">
        <v>347.99</v>
      </c>
      <c r="I2237" t="s">
        <v>10</v>
      </c>
      <c r="J2237" t="s">
        <v>13</v>
      </c>
      <c r="K2237" s="3">
        <f>IF(TablaDatosEmpresa[[#This Row],[Tipo_Movimiento]] = "Venta", -TablaDatosEmpresa[[#This Row],[Cantidad]] * TablaDatosEmpresa[[#This Row],[Precio_Venta_Unitario]], 0)</f>
        <v>3479.9</v>
      </c>
      <c r="L2237" s="3">
        <f>AVERAGEIF(TablaDatosEmpresa[Nombre_Producto],TablaDatosEmpresa[[#This Row],[Nombre_Producto]],TablaDatosEmpresa[Costo_Unitario])</f>
        <v>81.910562499999997</v>
      </c>
      <c r="M2237" s="3">
        <f>IF(TablaDatosEmpresa[[#This Row],[Tipo_Movimiento]] = "Venta", -TablaDatosEmpresa[[#This Row],[Cantidad]] * TablaDatosEmpresa[[#This Row],[CosteAdquisicionPromedio]], 0)</f>
        <v>819.10562499999992</v>
      </c>
      <c r="N2237" s="3">
        <f>TablaDatosEmpresa[[#This Row],[Ingresos]]-TablaDatosEmpresa[[#This Row],[Coste_Vemta]]</f>
        <v>2660.7943750000004</v>
      </c>
    </row>
    <row r="2238" spans="1:14" x14ac:dyDescent="0.3">
      <c r="A2238">
        <v>2239</v>
      </c>
      <c r="B2238" s="1">
        <v>44890</v>
      </c>
      <c r="C2238" t="s">
        <v>16</v>
      </c>
      <c r="D2238" t="s">
        <v>27</v>
      </c>
      <c r="E2238" t="s">
        <v>44</v>
      </c>
      <c r="F2238">
        <v>92</v>
      </c>
      <c r="G2238" s="3">
        <v>247.53</v>
      </c>
      <c r="H2238" s="3">
        <v>0</v>
      </c>
      <c r="I2238" t="s">
        <v>46</v>
      </c>
      <c r="J2238" t="s">
        <v>18</v>
      </c>
      <c r="K2238" s="3">
        <f>IF(TablaDatosEmpresa[[#This Row],[Tipo_Movimiento]] = "Venta", -TablaDatosEmpresa[[#This Row],[Cantidad]] * TablaDatosEmpresa[[#This Row],[Precio_Venta_Unitario]], 0)</f>
        <v>0</v>
      </c>
      <c r="L2238" s="3">
        <f>AVERAGEIF(TablaDatosEmpresa[Nombre_Producto],TablaDatosEmpresa[[#This Row],[Nombre_Producto]],TablaDatosEmpresa[Costo_Unitario])</f>
        <v>111.99406451612904</v>
      </c>
      <c r="M2238" s="3">
        <f>IF(TablaDatosEmpresa[[#This Row],[Tipo_Movimiento]] = "Venta", -TablaDatosEmpresa[[#This Row],[Cantidad]] * TablaDatosEmpresa[[#This Row],[CosteAdquisicionPromedio]], 0)</f>
        <v>0</v>
      </c>
      <c r="N2238" s="3">
        <f>TablaDatosEmpresa[[#This Row],[Ingresos]]-TablaDatosEmpresa[[#This Row],[Coste_Vemta]]</f>
        <v>0</v>
      </c>
    </row>
    <row r="2239" spans="1:14" x14ac:dyDescent="0.3">
      <c r="A2239">
        <v>2240</v>
      </c>
      <c r="B2239" s="1">
        <v>44890</v>
      </c>
      <c r="C2239" t="s">
        <v>10</v>
      </c>
      <c r="D2239" t="s">
        <v>19</v>
      </c>
      <c r="E2239" t="s">
        <v>20</v>
      </c>
      <c r="F2239">
        <v>-33</v>
      </c>
      <c r="G2239" s="3">
        <v>0</v>
      </c>
      <c r="H2239" s="3">
        <v>300.55</v>
      </c>
      <c r="I2239" t="s">
        <v>10</v>
      </c>
      <c r="J2239" t="s">
        <v>23</v>
      </c>
      <c r="K2239" s="3">
        <f>IF(TablaDatosEmpresa[[#This Row],[Tipo_Movimiento]] = "Venta", -TablaDatosEmpresa[[#This Row],[Cantidad]] * TablaDatosEmpresa[[#This Row],[Precio_Venta_Unitario]], 0)</f>
        <v>9918.15</v>
      </c>
      <c r="L2239" s="3">
        <f>AVERAGEIF(TablaDatosEmpresa[Nombre_Producto],TablaDatosEmpresa[[#This Row],[Nombre_Producto]],TablaDatosEmpresa[Costo_Unitario])</f>
        <v>66.956770642201846</v>
      </c>
      <c r="M2239" s="3">
        <f>IF(TablaDatosEmpresa[[#This Row],[Tipo_Movimiento]] = "Venta", -TablaDatosEmpresa[[#This Row],[Cantidad]] * TablaDatosEmpresa[[#This Row],[CosteAdquisicionPromedio]], 0)</f>
        <v>2209.5734311926608</v>
      </c>
      <c r="N2239" s="3">
        <f>TablaDatosEmpresa[[#This Row],[Ingresos]]-TablaDatosEmpresa[[#This Row],[Coste_Vemta]]</f>
        <v>7708.5765688073388</v>
      </c>
    </row>
    <row r="2240" spans="1:14" x14ac:dyDescent="0.3">
      <c r="A2240">
        <v>2241</v>
      </c>
      <c r="B2240" s="1">
        <v>44890</v>
      </c>
      <c r="C2240" t="s">
        <v>24</v>
      </c>
      <c r="D2240" t="s">
        <v>32</v>
      </c>
      <c r="E2240" t="s">
        <v>33</v>
      </c>
      <c r="F2240">
        <v>103</v>
      </c>
      <c r="G2240" s="3">
        <v>121.49</v>
      </c>
      <c r="H2240" s="3">
        <v>0</v>
      </c>
      <c r="I2240" t="s">
        <v>24</v>
      </c>
      <c r="J2240" t="s">
        <v>37</v>
      </c>
      <c r="K2240" s="3">
        <f>IF(TablaDatosEmpresa[[#This Row],[Tipo_Movimiento]] = "Venta", -TablaDatosEmpresa[[#This Row],[Cantidad]] * TablaDatosEmpresa[[#This Row],[Precio_Venta_Unitario]], 0)</f>
        <v>0</v>
      </c>
      <c r="L2240" s="3">
        <f>AVERAGEIF(TablaDatosEmpresa[Nombre_Producto],TablaDatosEmpresa[[#This Row],[Nombre_Producto]],TablaDatosEmpresa[Costo_Unitario])</f>
        <v>54.214840425531932</v>
      </c>
      <c r="M2240" s="3">
        <f>IF(TablaDatosEmpresa[[#This Row],[Tipo_Movimiento]] = "Venta", -TablaDatosEmpresa[[#This Row],[Cantidad]] * TablaDatosEmpresa[[#This Row],[CosteAdquisicionPromedio]], 0)</f>
        <v>0</v>
      </c>
      <c r="N2240" s="3">
        <f>TablaDatosEmpresa[[#This Row],[Ingresos]]-TablaDatosEmpresa[[#This Row],[Coste_Vemta]]</f>
        <v>0</v>
      </c>
    </row>
    <row r="2241" spans="1:14" x14ac:dyDescent="0.3">
      <c r="A2241">
        <v>2242</v>
      </c>
      <c r="B2241" s="1">
        <v>44891</v>
      </c>
      <c r="C2241" t="s">
        <v>10</v>
      </c>
      <c r="D2241" t="s">
        <v>25</v>
      </c>
      <c r="E2241" t="s">
        <v>43</v>
      </c>
      <c r="F2241">
        <v>-21</v>
      </c>
      <c r="G2241" s="3">
        <v>0</v>
      </c>
      <c r="H2241" s="3">
        <v>95.63</v>
      </c>
      <c r="I2241" t="s">
        <v>10</v>
      </c>
      <c r="J2241" t="s">
        <v>31</v>
      </c>
      <c r="K2241" s="3">
        <f>IF(TablaDatosEmpresa[[#This Row],[Tipo_Movimiento]] = "Venta", -TablaDatosEmpresa[[#This Row],[Cantidad]] * TablaDatosEmpresa[[#This Row],[Precio_Venta_Unitario]], 0)</f>
        <v>2008.23</v>
      </c>
      <c r="L2241" s="3">
        <f>AVERAGEIF(TablaDatosEmpresa[Nombre_Producto],TablaDatosEmpresa[[#This Row],[Nombre_Producto]],TablaDatosEmpresa[Costo_Unitario])</f>
        <v>18.458651685393257</v>
      </c>
      <c r="M2241" s="3">
        <f>IF(TablaDatosEmpresa[[#This Row],[Tipo_Movimiento]] = "Venta", -TablaDatosEmpresa[[#This Row],[Cantidad]] * TablaDatosEmpresa[[#This Row],[CosteAdquisicionPromedio]], 0)</f>
        <v>387.63168539325841</v>
      </c>
      <c r="N2241" s="3">
        <f>TablaDatosEmpresa[[#This Row],[Ingresos]]-TablaDatosEmpresa[[#This Row],[Coste_Vemta]]</f>
        <v>1620.5983146067415</v>
      </c>
    </row>
    <row r="2242" spans="1:14" x14ac:dyDescent="0.3">
      <c r="A2242">
        <v>2243</v>
      </c>
      <c r="B2242" s="1">
        <v>44891</v>
      </c>
      <c r="C2242" t="s">
        <v>10</v>
      </c>
      <c r="D2242" t="s">
        <v>21</v>
      </c>
      <c r="E2242" t="s">
        <v>22</v>
      </c>
      <c r="F2242">
        <v>-11</v>
      </c>
      <c r="G2242" s="3">
        <v>0</v>
      </c>
      <c r="H2242" s="3">
        <v>59.86</v>
      </c>
      <c r="I2242" t="s">
        <v>10</v>
      </c>
      <c r="J2242" t="s">
        <v>23</v>
      </c>
      <c r="K2242" s="3">
        <f>IF(TablaDatosEmpresa[[#This Row],[Tipo_Movimiento]] = "Venta", -TablaDatosEmpresa[[#This Row],[Cantidad]] * TablaDatosEmpresa[[#This Row],[Precio_Venta_Unitario]], 0)</f>
        <v>658.46</v>
      </c>
      <c r="L2242" s="3">
        <f>AVERAGEIF(TablaDatosEmpresa[Nombre_Producto],TablaDatosEmpresa[[#This Row],[Nombre_Producto]],TablaDatosEmpresa[Costo_Unitario])</f>
        <v>10.520482758620702</v>
      </c>
      <c r="M2242" s="3">
        <f>IF(TablaDatosEmpresa[[#This Row],[Tipo_Movimiento]] = "Venta", -TablaDatosEmpresa[[#This Row],[Cantidad]] * TablaDatosEmpresa[[#This Row],[CosteAdquisicionPromedio]], 0)</f>
        <v>115.72531034482772</v>
      </c>
      <c r="N2242" s="3">
        <f>TablaDatosEmpresa[[#This Row],[Ingresos]]-TablaDatosEmpresa[[#This Row],[Coste_Vemta]]</f>
        <v>542.73468965517236</v>
      </c>
    </row>
    <row r="2243" spans="1:14" x14ac:dyDescent="0.3">
      <c r="A2243">
        <v>2244</v>
      </c>
      <c r="B2243" s="1">
        <v>44891</v>
      </c>
      <c r="C2243" t="s">
        <v>10</v>
      </c>
      <c r="D2243" t="s">
        <v>34</v>
      </c>
      <c r="E2243" t="s">
        <v>45</v>
      </c>
      <c r="F2243">
        <v>-46</v>
      </c>
      <c r="G2243" s="3">
        <v>0</v>
      </c>
      <c r="H2243" s="3">
        <v>348.07</v>
      </c>
      <c r="I2243" t="s">
        <v>10</v>
      </c>
      <c r="J2243" t="s">
        <v>13</v>
      </c>
      <c r="K2243" s="3">
        <f>IF(TablaDatosEmpresa[[#This Row],[Tipo_Movimiento]] = "Venta", -TablaDatosEmpresa[[#This Row],[Cantidad]] * TablaDatosEmpresa[[#This Row],[Precio_Venta_Unitario]], 0)</f>
        <v>16011.22</v>
      </c>
      <c r="L2243" s="3">
        <f>AVERAGEIF(TablaDatosEmpresa[Nombre_Producto],TablaDatosEmpresa[[#This Row],[Nombre_Producto]],TablaDatosEmpresa[Costo_Unitario])</f>
        <v>81.910562499999997</v>
      </c>
      <c r="M2243" s="3">
        <f>IF(TablaDatosEmpresa[[#This Row],[Tipo_Movimiento]] = "Venta", -TablaDatosEmpresa[[#This Row],[Cantidad]] * TablaDatosEmpresa[[#This Row],[CosteAdquisicionPromedio]], 0)</f>
        <v>3767.8858749999999</v>
      </c>
      <c r="N2243" s="3">
        <f>TablaDatosEmpresa[[#This Row],[Ingresos]]-TablaDatosEmpresa[[#This Row],[Coste_Vemta]]</f>
        <v>12243.334124999999</v>
      </c>
    </row>
    <row r="2244" spans="1:14" x14ac:dyDescent="0.3">
      <c r="A2244">
        <v>2245</v>
      </c>
      <c r="B2244" s="1">
        <v>44891</v>
      </c>
      <c r="C2244" t="s">
        <v>10</v>
      </c>
      <c r="D2244" t="s">
        <v>19</v>
      </c>
      <c r="E2244" t="s">
        <v>20</v>
      </c>
      <c r="F2244">
        <v>-30</v>
      </c>
      <c r="G2244" s="3">
        <v>0</v>
      </c>
      <c r="H2244" s="3">
        <v>299.19</v>
      </c>
      <c r="I2244" t="s">
        <v>10</v>
      </c>
      <c r="J2244" t="s">
        <v>15</v>
      </c>
      <c r="K2244" s="3">
        <f>IF(TablaDatosEmpresa[[#This Row],[Tipo_Movimiento]] = "Venta", -TablaDatosEmpresa[[#This Row],[Cantidad]] * TablaDatosEmpresa[[#This Row],[Precio_Venta_Unitario]], 0)</f>
        <v>8975.7000000000007</v>
      </c>
      <c r="L2244" s="3">
        <f>AVERAGEIF(TablaDatosEmpresa[Nombre_Producto],TablaDatosEmpresa[[#This Row],[Nombre_Producto]],TablaDatosEmpresa[Costo_Unitario])</f>
        <v>66.956770642201846</v>
      </c>
      <c r="M2244" s="3">
        <f>IF(TablaDatosEmpresa[[#This Row],[Tipo_Movimiento]] = "Venta", -TablaDatosEmpresa[[#This Row],[Cantidad]] * TablaDatosEmpresa[[#This Row],[CosteAdquisicionPromedio]], 0)</f>
        <v>2008.7031192660554</v>
      </c>
      <c r="N2244" s="3">
        <f>TablaDatosEmpresa[[#This Row],[Ingresos]]-TablaDatosEmpresa[[#This Row],[Coste_Vemta]]</f>
        <v>6966.9968807339455</v>
      </c>
    </row>
    <row r="2245" spans="1:14" x14ac:dyDescent="0.3">
      <c r="A2245">
        <v>2246</v>
      </c>
      <c r="B2245" s="1">
        <v>44891</v>
      </c>
      <c r="C2245" t="s">
        <v>24</v>
      </c>
      <c r="D2245" t="s">
        <v>21</v>
      </c>
      <c r="E2245" t="s">
        <v>22</v>
      </c>
      <c r="F2245">
        <v>244</v>
      </c>
      <c r="G2245" s="3">
        <v>24.88</v>
      </c>
      <c r="H2245" s="3">
        <v>0</v>
      </c>
      <c r="I2245" t="s">
        <v>24</v>
      </c>
      <c r="J2245" t="s">
        <v>26</v>
      </c>
      <c r="K2245" s="3">
        <f>IF(TablaDatosEmpresa[[#This Row],[Tipo_Movimiento]] = "Venta", -TablaDatosEmpresa[[#This Row],[Cantidad]] * TablaDatosEmpresa[[#This Row],[Precio_Venta_Unitario]], 0)</f>
        <v>0</v>
      </c>
      <c r="L2245" s="3">
        <f>AVERAGEIF(TablaDatosEmpresa[Nombre_Producto],TablaDatosEmpresa[[#This Row],[Nombre_Producto]],TablaDatosEmpresa[Costo_Unitario])</f>
        <v>10.520482758620702</v>
      </c>
      <c r="M2245" s="3">
        <f>IF(TablaDatosEmpresa[[#This Row],[Tipo_Movimiento]] = "Venta", -TablaDatosEmpresa[[#This Row],[Cantidad]] * TablaDatosEmpresa[[#This Row],[CosteAdquisicionPromedio]], 0)</f>
        <v>0</v>
      </c>
      <c r="N2245" s="3">
        <f>TablaDatosEmpresa[[#This Row],[Ingresos]]-TablaDatosEmpresa[[#This Row],[Coste_Vemta]]</f>
        <v>0</v>
      </c>
    </row>
    <row r="2246" spans="1:14" x14ac:dyDescent="0.3">
      <c r="A2246">
        <v>2247</v>
      </c>
      <c r="B2246" s="1">
        <v>44891</v>
      </c>
      <c r="C2246" t="s">
        <v>10</v>
      </c>
      <c r="D2246" t="s">
        <v>25</v>
      </c>
      <c r="E2246" t="s">
        <v>43</v>
      </c>
      <c r="F2246">
        <v>-23</v>
      </c>
      <c r="G2246" s="3">
        <v>0</v>
      </c>
      <c r="H2246" s="3">
        <v>95.63</v>
      </c>
      <c r="I2246" t="s">
        <v>10</v>
      </c>
      <c r="J2246" t="s">
        <v>13</v>
      </c>
      <c r="K2246" s="3">
        <f>IF(TablaDatosEmpresa[[#This Row],[Tipo_Movimiento]] = "Venta", -TablaDatosEmpresa[[#This Row],[Cantidad]] * TablaDatosEmpresa[[#This Row],[Precio_Venta_Unitario]], 0)</f>
        <v>2199.4899999999998</v>
      </c>
      <c r="L2246" s="3">
        <f>AVERAGEIF(TablaDatosEmpresa[Nombre_Producto],TablaDatosEmpresa[[#This Row],[Nombre_Producto]],TablaDatosEmpresa[Costo_Unitario])</f>
        <v>18.458651685393257</v>
      </c>
      <c r="M2246" s="3">
        <f>IF(TablaDatosEmpresa[[#This Row],[Tipo_Movimiento]] = "Venta", -TablaDatosEmpresa[[#This Row],[Cantidad]] * TablaDatosEmpresa[[#This Row],[CosteAdquisicionPromedio]], 0)</f>
        <v>424.54898876404491</v>
      </c>
      <c r="N2246" s="3">
        <f>TablaDatosEmpresa[[#This Row],[Ingresos]]-TablaDatosEmpresa[[#This Row],[Coste_Vemta]]</f>
        <v>1774.9410112359549</v>
      </c>
    </row>
    <row r="2247" spans="1:14" x14ac:dyDescent="0.3">
      <c r="A2247">
        <v>2248</v>
      </c>
      <c r="B2247" s="1">
        <v>44891</v>
      </c>
      <c r="C2247" t="s">
        <v>24</v>
      </c>
      <c r="D2247" t="s">
        <v>21</v>
      </c>
      <c r="E2247" t="s">
        <v>22</v>
      </c>
      <c r="F2247">
        <v>165</v>
      </c>
      <c r="G2247" s="3">
        <v>25.17</v>
      </c>
      <c r="H2247" s="3">
        <v>0</v>
      </c>
      <c r="I2247" t="s">
        <v>24</v>
      </c>
      <c r="J2247" t="s">
        <v>36</v>
      </c>
      <c r="K2247" s="3">
        <f>IF(TablaDatosEmpresa[[#This Row],[Tipo_Movimiento]] = "Venta", -TablaDatosEmpresa[[#This Row],[Cantidad]] * TablaDatosEmpresa[[#This Row],[Precio_Venta_Unitario]], 0)</f>
        <v>0</v>
      </c>
      <c r="L2247" s="3">
        <f>AVERAGEIF(TablaDatosEmpresa[Nombre_Producto],TablaDatosEmpresa[[#This Row],[Nombre_Producto]],TablaDatosEmpresa[Costo_Unitario])</f>
        <v>10.520482758620702</v>
      </c>
      <c r="M2247" s="3">
        <f>IF(TablaDatosEmpresa[[#This Row],[Tipo_Movimiento]] = "Venta", -TablaDatosEmpresa[[#This Row],[Cantidad]] * TablaDatosEmpresa[[#This Row],[CosteAdquisicionPromedio]], 0)</f>
        <v>0</v>
      </c>
      <c r="N2247" s="3">
        <f>TablaDatosEmpresa[[#This Row],[Ingresos]]-TablaDatosEmpresa[[#This Row],[Coste_Vemta]]</f>
        <v>0</v>
      </c>
    </row>
    <row r="2248" spans="1:14" x14ac:dyDescent="0.3">
      <c r="A2248">
        <v>2249</v>
      </c>
      <c r="B2248" s="1">
        <v>44892</v>
      </c>
      <c r="C2248" t="s">
        <v>24</v>
      </c>
      <c r="D2248" t="s">
        <v>11</v>
      </c>
      <c r="E2248" t="s">
        <v>12</v>
      </c>
      <c r="F2248">
        <v>184</v>
      </c>
      <c r="G2248" s="3">
        <v>66.349999999999994</v>
      </c>
      <c r="H2248" s="3">
        <v>0</v>
      </c>
      <c r="I2248" t="s">
        <v>24</v>
      </c>
      <c r="J2248" t="s">
        <v>28</v>
      </c>
      <c r="K2248" s="3">
        <f>IF(TablaDatosEmpresa[[#This Row],[Tipo_Movimiento]] = "Venta", -TablaDatosEmpresa[[#This Row],[Cantidad]] * TablaDatosEmpresa[[#This Row],[Precio_Venta_Unitario]], 0)</f>
        <v>0</v>
      </c>
      <c r="L2248" s="3">
        <f>AVERAGEIF(TablaDatosEmpresa[Nombre_Producto],TablaDatosEmpresa[[#This Row],[Nombre_Producto]],TablaDatosEmpresa[Costo_Unitario])</f>
        <v>28.701865793780652</v>
      </c>
      <c r="M2248" s="3">
        <f>IF(TablaDatosEmpresa[[#This Row],[Tipo_Movimiento]] = "Venta", -TablaDatosEmpresa[[#This Row],[Cantidad]] * TablaDatosEmpresa[[#This Row],[CosteAdquisicionPromedio]], 0)</f>
        <v>0</v>
      </c>
      <c r="N2248" s="3">
        <f>TablaDatosEmpresa[[#This Row],[Ingresos]]-TablaDatosEmpresa[[#This Row],[Coste_Vemta]]</f>
        <v>0</v>
      </c>
    </row>
    <row r="2249" spans="1:14" x14ac:dyDescent="0.3">
      <c r="A2249">
        <v>2250</v>
      </c>
      <c r="B2249" s="1">
        <v>44892</v>
      </c>
      <c r="C2249" t="s">
        <v>16</v>
      </c>
      <c r="D2249" t="s">
        <v>17</v>
      </c>
      <c r="E2249" t="s">
        <v>42</v>
      </c>
      <c r="F2249">
        <v>27</v>
      </c>
      <c r="G2249" s="3">
        <v>448.18</v>
      </c>
      <c r="H2249" s="3">
        <v>0</v>
      </c>
      <c r="I2249" t="s">
        <v>46</v>
      </c>
      <c r="J2249" t="s">
        <v>18</v>
      </c>
      <c r="K2249" s="3">
        <f>IF(TablaDatosEmpresa[[#This Row],[Tipo_Movimiento]] = "Venta", -TablaDatosEmpresa[[#This Row],[Cantidad]] * TablaDatosEmpresa[[#This Row],[Precio_Venta_Unitario]], 0)</f>
        <v>0</v>
      </c>
      <c r="L2249" s="3">
        <f>AVERAGEIF(TablaDatosEmpresa[Nombre_Producto],TablaDatosEmpresa[[#This Row],[Nombre_Producto]],TablaDatosEmpresa[Costo_Unitario])</f>
        <v>206.67616747181975</v>
      </c>
      <c r="M2249" s="3">
        <f>IF(TablaDatosEmpresa[[#This Row],[Tipo_Movimiento]] = "Venta", -TablaDatosEmpresa[[#This Row],[Cantidad]] * TablaDatosEmpresa[[#This Row],[CosteAdquisicionPromedio]], 0)</f>
        <v>0</v>
      </c>
      <c r="N2249" s="3">
        <f>TablaDatosEmpresa[[#This Row],[Ingresos]]-TablaDatosEmpresa[[#This Row],[Coste_Vemta]]</f>
        <v>0</v>
      </c>
    </row>
    <row r="2250" spans="1:14" x14ac:dyDescent="0.3">
      <c r="A2250">
        <v>2251</v>
      </c>
      <c r="B2250" s="1">
        <v>44892</v>
      </c>
      <c r="C2250" t="s">
        <v>16</v>
      </c>
      <c r="D2250" t="s">
        <v>27</v>
      </c>
      <c r="E2250" t="s">
        <v>44</v>
      </c>
      <c r="F2250">
        <v>34</v>
      </c>
      <c r="G2250" s="3">
        <v>246.29</v>
      </c>
      <c r="H2250" s="3">
        <v>0</v>
      </c>
      <c r="I2250" t="s">
        <v>46</v>
      </c>
      <c r="J2250" t="s">
        <v>18</v>
      </c>
      <c r="K2250" s="3">
        <f>IF(TablaDatosEmpresa[[#This Row],[Tipo_Movimiento]] = "Venta", -TablaDatosEmpresa[[#This Row],[Cantidad]] * TablaDatosEmpresa[[#This Row],[Precio_Venta_Unitario]], 0)</f>
        <v>0</v>
      </c>
      <c r="L2250" s="3">
        <f>AVERAGEIF(TablaDatosEmpresa[Nombre_Producto],TablaDatosEmpresa[[#This Row],[Nombre_Producto]],TablaDatosEmpresa[Costo_Unitario])</f>
        <v>111.99406451612904</v>
      </c>
      <c r="M2250" s="3">
        <f>IF(TablaDatosEmpresa[[#This Row],[Tipo_Movimiento]] = "Venta", -TablaDatosEmpresa[[#This Row],[Cantidad]] * TablaDatosEmpresa[[#This Row],[CosteAdquisicionPromedio]], 0)</f>
        <v>0</v>
      </c>
      <c r="N2250" s="3">
        <f>TablaDatosEmpresa[[#This Row],[Ingresos]]-TablaDatosEmpresa[[#This Row],[Coste_Vemta]]</f>
        <v>0</v>
      </c>
    </row>
    <row r="2251" spans="1:14" x14ac:dyDescent="0.3">
      <c r="A2251">
        <v>2252</v>
      </c>
      <c r="B2251" s="1">
        <v>44892</v>
      </c>
      <c r="C2251" t="s">
        <v>16</v>
      </c>
      <c r="D2251" t="s">
        <v>27</v>
      </c>
      <c r="E2251" t="s">
        <v>44</v>
      </c>
      <c r="F2251">
        <v>49</v>
      </c>
      <c r="G2251" s="3">
        <v>247.22</v>
      </c>
      <c r="H2251" s="3">
        <v>0</v>
      </c>
      <c r="I2251" t="s">
        <v>46</v>
      </c>
      <c r="J2251" t="s">
        <v>18</v>
      </c>
      <c r="K2251" s="3">
        <f>IF(TablaDatosEmpresa[[#This Row],[Tipo_Movimiento]] = "Venta", -TablaDatosEmpresa[[#This Row],[Cantidad]] * TablaDatosEmpresa[[#This Row],[Precio_Venta_Unitario]], 0)</f>
        <v>0</v>
      </c>
      <c r="L2251" s="3">
        <f>AVERAGEIF(TablaDatosEmpresa[Nombre_Producto],TablaDatosEmpresa[[#This Row],[Nombre_Producto]],TablaDatosEmpresa[Costo_Unitario])</f>
        <v>111.99406451612904</v>
      </c>
      <c r="M2251" s="3">
        <f>IF(TablaDatosEmpresa[[#This Row],[Tipo_Movimiento]] = "Venta", -TablaDatosEmpresa[[#This Row],[Cantidad]] * TablaDatosEmpresa[[#This Row],[CosteAdquisicionPromedio]], 0)</f>
        <v>0</v>
      </c>
      <c r="N2251" s="3">
        <f>TablaDatosEmpresa[[#This Row],[Ingresos]]-TablaDatosEmpresa[[#This Row],[Coste_Vemta]]</f>
        <v>0</v>
      </c>
    </row>
    <row r="2252" spans="1:14" x14ac:dyDescent="0.3">
      <c r="A2252">
        <v>2253</v>
      </c>
      <c r="B2252" s="1">
        <v>44892</v>
      </c>
      <c r="C2252" t="s">
        <v>10</v>
      </c>
      <c r="D2252" t="s">
        <v>21</v>
      </c>
      <c r="E2252" t="s">
        <v>22</v>
      </c>
      <c r="F2252">
        <v>-10</v>
      </c>
      <c r="G2252" s="3">
        <v>0</v>
      </c>
      <c r="H2252" s="3">
        <v>59.89</v>
      </c>
      <c r="I2252" t="s">
        <v>10</v>
      </c>
      <c r="J2252" t="s">
        <v>23</v>
      </c>
      <c r="K2252" s="3">
        <f>IF(TablaDatosEmpresa[[#This Row],[Tipo_Movimiento]] = "Venta", -TablaDatosEmpresa[[#This Row],[Cantidad]] * TablaDatosEmpresa[[#This Row],[Precio_Venta_Unitario]], 0)</f>
        <v>598.9</v>
      </c>
      <c r="L2252" s="3">
        <f>AVERAGEIF(TablaDatosEmpresa[Nombre_Producto],TablaDatosEmpresa[[#This Row],[Nombre_Producto]],TablaDatosEmpresa[Costo_Unitario])</f>
        <v>10.520482758620702</v>
      </c>
      <c r="M2252" s="3">
        <f>IF(TablaDatosEmpresa[[#This Row],[Tipo_Movimiento]] = "Venta", -TablaDatosEmpresa[[#This Row],[Cantidad]] * TablaDatosEmpresa[[#This Row],[CosteAdquisicionPromedio]], 0)</f>
        <v>105.20482758620702</v>
      </c>
      <c r="N2252" s="3">
        <f>TablaDatosEmpresa[[#This Row],[Ingresos]]-TablaDatosEmpresa[[#This Row],[Coste_Vemta]]</f>
        <v>493.69517241379299</v>
      </c>
    </row>
    <row r="2253" spans="1:14" x14ac:dyDescent="0.3">
      <c r="A2253">
        <v>2254</v>
      </c>
      <c r="B2253" s="1">
        <v>44892</v>
      </c>
      <c r="C2253" t="s">
        <v>24</v>
      </c>
      <c r="D2253" t="s">
        <v>29</v>
      </c>
      <c r="E2253" t="s">
        <v>30</v>
      </c>
      <c r="F2253">
        <v>281</v>
      </c>
      <c r="G2253" s="3">
        <v>36.5</v>
      </c>
      <c r="H2253" s="3">
        <v>0</v>
      </c>
      <c r="I2253" t="s">
        <v>24</v>
      </c>
      <c r="J2253" t="s">
        <v>37</v>
      </c>
      <c r="K2253" s="3">
        <f>IF(TablaDatosEmpresa[[#This Row],[Tipo_Movimiento]] = "Venta", -TablaDatosEmpresa[[#This Row],[Cantidad]] * TablaDatosEmpresa[[#This Row],[Precio_Venta_Unitario]], 0)</f>
        <v>0</v>
      </c>
      <c r="L2253" s="3">
        <f>AVERAGEIF(TablaDatosEmpresa[Nombre_Producto],TablaDatosEmpresa[[#This Row],[Nombre_Producto]],TablaDatosEmpresa[Costo_Unitario])</f>
        <v>15.49574137931034</v>
      </c>
      <c r="M2253" s="3">
        <f>IF(TablaDatosEmpresa[[#This Row],[Tipo_Movimiento]] = "Venta", -TablaDatosEmpresa[[#This Row],[Cantidad]] * TablaDatosEmpresa[[#This Row],[CosteAdquisicionPromedio]], 0)</f>
        <v>0</v>
      </c>
      <c r="N2253" s="3">
        <f>TablaDatosEmpresa[[#This Row],[Ingresos]]-TablaDatosEmpresa[[#This Row],[Coste_Vemta]]</f>
        <v>0</v>
      </c>
    </row>
    <row r="2254" spans="1:14" x14ac:dyDescent="0.3">
      <c r="A2254">
        <v>2255</v>
      </c>
      <c r="B2254" s="1">
        <v>44893</v>
      </c>
      <c r="C2254" t="s">
        <v>24</v>
      </c>
      <c r="D2254" t="s">
        <v>11</v>
      </c>
      <c r="E2254" t="s">
        <v>12</v>
      </c>
      <c r="F2254">
        <v>246</v>
      </c>
      <c r="G2254" s="3">
        <v>65.33</v>
      </c>
      <c r="H2254" s="3">
        <v>0</v>
      </c>
      <c r="I2254" t="s">
        <v>24</v>
      </c>
      <c r="J2254" t="s">
        <v>36</v>
      </c>
      <c r="K2254" s="3">
        <f>IF(TablaDatosEmpresa[[#This Row],[Tipo_Movimiento]] = "Venta", -TablaDatosEmpresa[[#This Row],[Cantidad]] * TablaDatosEmpresa[[#This Row],[Precio_Venta_Unitario]], 0)</f>
        <v>0</v>
      </c>
      <c r="L2254" s="3">
        <f>AVERAGEIF(TablaDatosEmpresa[Nombre_Producto],TablaDatosEmpresa[[#This Row],[Nombre_Producto]],TablaDatosEmpresa[Costo_Unitario])</f>
        <v>28.701865793780652</v>
      </c>
      <c r="M2254" s="3">
        <f>IF(TablaDatosEmpresa[[#This Row],[Tipo_Movimiento]] = "Venta", -TablaDatosEmpresa[[#This Row],[Cantidad]] * TablaDatosEmpresa[[#This Row],[CosteAdquisicionPromedio]], 0)</f>
        <v>0</v>
      </c>
      <c r="N2254" s="3">
        <f>TablaDatosEmpresa[[#This Row],[Ingresos]]-TablaDatosEmpresa[[#This Row],[Coste_Vemta]]</f>
        <v>0</v>
      </c>
    </row>
    <row r="2255" spans="1:14" x14ac:dyDescent="0.3">
      <c r="A2255">
        <v>2256</v>
      </c>
      <c r="B2255" s="1">
        <v>44893</v>
      </c>
      <c r="C2255" t="s">
        <v>24</v>
      </c>
      <c r="D2255" t="s">
        <v>21</v>
      </c>
      <c r="E2255" t="s">
        <v>22</v>
      </c>
      <c r="F2255">
        <v>180</v>
      </c>
      <c r="G2255" s="3">
        <v>24.94</v>
      </c>
      <c r="H2255" s="3">
        <v>0</v>
      </c>
      <c r="I2255" t="s">
        <v>24</v>
      </c>
      <c r="J2255" t="s">
        <v>37</v>
      </c>
      <c r="K2255" s="3">
        <f>IF(TablaDatosEmpresa[[#This Row],[Tipo_Movimiento]] = "Venta", -TablaDatosEmpresa[[#This Row],[Cantidad]] * TablaDatosEmpresa[[#This Row],[Precio_Venta_Unitario]], 0)</f>
        <v>0</v>
      </c>
      <c r="L2255" s="3">
        <f>AVERAGEIF(TablaDatosEmpresa[Nombre_Producto],TablaDatosEmpresa[[#This Row],[Nombre_Producto]],TablaDatosEmpresa[Costo_Unitario])</f>
        <v>10.520482758620702</v>
      </c>
      <c r="M2255" s="3">
        <f>IF(TablaDatosEmpresa[[#This Row],[Tipo_Movimiento]] = "Venta", -TablaDatosEmpresa[[#This Row],[Cantidad]] * TablaDatosEmpresa[[#This Row],[CosteAdquisicionPromedio]], 0)</f>
        <v>0</v>
      </c>
      <c r="N2255" s="3">
        <f>TablaDatosEmpresa[[#This Row],[Ingresos]]-TablaDatosEmpresa[[#This Row],[Coste_Vemta]]</f>
        <v>0</v>
      </c>
    </row>
    <row r="2256" spans="1:14" x14ac:dyDescent="0.3">
      <c r="A2256">
        <v>2257</v>
      </c>
      <c r="B2256" s="1">
        <v>44893</v>
      </c>
      <c r="C2256" t="s">
        <v>10</v>
      </c>
      <c r="D2256" t="s">
        <v>21</v>
      </c>
      <c r="E2256" t="s">
        <v>22</v>
      </c>
      <c r="F2256">
        <v>-26</v>
      </c>
      <c r="G2256" s="3">
        <v>0</v>
      </c>
      <c r="H2256" s="3">
        <v>59.87</v>
      </c>
      <c r="I2256" t="s">
        <v>10</v>
      </c>
      <c r="J2256" t="s">
        <v>13</v>
      </c>
      <c r="K2256" s="3">
        <f>IF(TablaDatosEmpresa[[#This Row],[Tipo_Movimiento]] = "Venta", -TablaDatosEmpresa[[#This Row],[Cantidad]] * TablaDatosEmpresa[[#This Row],[Precio_Venta_Unitario]], 0)</f>
        <v>1556.62</v>
      </c>
      <c r="L2256" s="3">
        <f>AVERAGEIF(TablaDatosEmpresa[Nombre_Producto],TablaDatosEmpresa[[#This Row],[Nombre_Producto]],TablaDatosEmpresa[Costo_Unitario])</f>
        <v>10.520482758620702</v>
      </c>
      <c r="M2256" s="3">
        <f>IF(TablaDatosEmpresa[[#This Row],[Tipo_Movimiento]] = "Venta", -TablaDatosEmpresa[[#This Row],[Cantidad]] * TablaDatosEmpresa[[#This Row],[CosteAdquisicionPromedio]], 0)</f>
        <v>273.53255172413822</v>
      </c>
      <c r="N2256" s="3">
        <f>TablaDatosEmpresa[[#This Row],[Ingresos]]-TablaDatosEmpresa[[#This Row],[Coste_Vemta]]</f>
        <v>1283.0874482758618</v>
      </c>
    </row>
    <row r="2257" spans="1:14" x14ac:dyDescent="0.3">
      <c r="A2257">
        <v>2258</v>
      </c>
      <c r="B2257" s="1">
        <v>44893</v>
      </c>
      <c r="C2257" t="s">
        <v>16</v>
      </c>
      <c r="D2257" t="s">
        <v>19</v>
      </c>
      <c r="E2257" t="s">
        <v>20</v>
      </c>
      <c r="F2257">
        <v>92</v>
      </c>
      <c r="G2257" s="3">
        <v>149.44</v>
      </c>
      <c r="H2257" s="3">
        <v>0</v>
      </c>
      <c r="I2257" t="s">
        <v>46</v>
      </c>
      <c r="J2257" t="s">
        <v>18</v>
      </c>
      <c r="K2257" s="3">
        <f>IF(TablaDatosEmpresa[[#This Row],[Tipo_Movimiento]] = "Venta", -TablaDatosEmpresa[[#This Row],[Cantidad]] * TablaDatosEmpresa[[#This Row],[Precio_Venta_Unitario]], 0)</f>
        <v>0</v>
      </c>
      <c r="L2257" s="3">
        <f>AVERAGEIF(TablaDatosEmpresa[Nombre_Producto],TablaDatosEmpresa[[#This Row],[Nombre_Producto]],TablaDatosEmpresa[Costo_Unitario])</f>
        <v>66.956770642201846</v>
      </c>
      <c r="M2257" s="3">
        <f>IF(TablaDatosEmpresa[[#This Row],[Tipo_Movimiento]] = "Venta", -TablaDatosEmpresa[[#This Row],[Cantidad]] * TablaDatosEmpresa[[#This Row],[CosteAdquisicionPromedio]], 0)</f>
        <v>0</v>
      </c>
      <c r="N2257" s="3">
        <f>TablaDatosEmpresa[[#This Row],[Ingresos]]-TablaDatosEmpresa[[#This Row],[Coste_Vemta]]</f>
        <v>0</v>
      </c>
    </row>
    <row r="2258" spans="1:14" x14ac:dyDescent="0.3">
      <c r="A2258">
        <v>2259</v>
      </c>
      <c r="B2258" s="1">
        <v>44893</v>
      </c>
      <c r="C2258" t="s">
        <v>24</v>
      </c>
      <c r="D2258" t="s">
        <v>32</v>
      </c>
      <c r="E2258" t="s">
        <v>33</v>
      </c>
      <c r="F2258">
        <v>153</v>
      </c>
      <c r="G2258" s="3">
        <v>120.82</v>
      </c>
      <c r="H2258" s="3">
        <v>0</v>
      </c>
      <c r="I2258" t="s">
        <v>24</v>
      </c>
      <c r="J2258" t="s">
        <v>26</v>
      </c>
      <c r="K2258" s="3">
        <f>IF(TablaDatosEmpresa[[#This Row],[Tipo_Movimiento]] = "Venta", -TablaDatosEmpresa[[#This Row],[Cantidad]] * TablaDatosEmpresa[[#This Row],[Precio_Venta_Unitario]], 0)</f>
        <v>0</v>
      </c>
      <c r="L2258" s="3">
        <f>AVERAGEIF(TablaDatosEmpresa[Nombre_Producto],TablaDatosEmpresa[[#This Row],[Nombre_Producto]],TablaDatosEmpresa[Costo_Unitario])</f>
        <v>54.214840425531932</v>
      </c>
      <c r="M2258" s="3">
        <f>IF(TablaDatosEmpresa[[#This Row],[Tipo_Movimiento]] = "Venta", -TablaDatosEmpresa[[#This Row],[Cantidad]] * TablaDatosEmpresa[[#This Row],[CosteAdquisicionPromedio]], 0)</f>
        <v>0</v>
      </c>
      <c r="N2258" s="3">
        <f>TablaDatosEmpresa[[#This Row],[Ingresos]]-TablaDatosEmpresa[[#This Row],[Coste_Vemta]]</f>
        <v>0</v>
      </c>
    </row>
    <row r="2259" spans="1:14" x14ac:dyDescent="0.3">
      <c r="A2259">
        <v>2260</v>
      </c>
      <c r="B2259" s="1">
        <v>44893</v>
      </c>
      <c r="C2259" t="s">
        <v>10</v>
      </c>
      <c r="D2259" t="s">
        <v>34</v>
      </c>
      <c r="E2259" t="s">
        <v>45</v>
      </c>
      <c r="F2259">
        <v>-40</v>
      </c>
      <c r="G2259" s="3">
        <v>0</v>
      </c>
      <c r="H2259" s="3">
        <v>347.27</v>
      </c>
      <c r="I2259" t="s">
        <v>10</v>
      </c>
      <c r="J2259" t="s">
        <v>31</v>
      </c>
      <c r="K2259" s="3">
        <f>IF(TablaDatosEmpresa[[#This Row],[Tipo_Movimiento]] = "Venta", -TablaDatosEmpresa[[#This Row],[Cantidad]] * TablaDatosEmpresa[[#This Row],[Precio_Venta_Unitario]], 0)</f>
        <v>13890.8</v>
      </c>
      <c r="L2259" s="3">
        <f>AVERAGEIF(TablaDatosEmpresa[Nombre_Producto],TablaDatosEmpresa[[#This Row],[Nombre_Producto]],TablaDatosEmpresa[Costo_Unitario])</f>
        <v>81.910562499999997</v>
      </c>
      <c r="M2259" s="3">
        <f>IF(TablaDatosEmpresa[[#This Row],[Tipo_Movimiento]] = "Venta", -TablaDatosEmpresa[[#This Row],[Cantidad]] * TablaDatosEmpresa[[#This Row],[CosteAdquisicionPromedio]], 0)</f>
        <v>3276.4224999999997</v>
      </c>
      <c r="N2259" s="3">
        <f>TablaDatosEmpresa[[#This Row],[Ingresos]]-TablaDatosEmpresa[[#This Row],[Coste_Vemta]]</f>
        <v>10614.377499999999</v>
      </c>
    </row>
    <row r="2260" spans="1:14" x14ac:dyDescent="0.3">
      <c r="A2260">
        <v>2261</v>
      </c>
      <c r="B2260" s="1">
        <v>44893</v>
      </c>
      <c r="C2260" t="s">
        <v>10</v>
      </c>
      <c r="D2260" t="s">
        <v>25</v>
      </c>
      <c r="E2260" t="s">
        <v>43</v>
      </c>
      <c r="F2260">
        <v>-15</v>
      </c>
      <c r="G2260" s="3">
        <v>0</v>
      </c>
      <c r="H2260" s="3">
        <v>94.35</v>
      </c>
      <c r="I2260" t="s">
        <v>10</v>
      </c>
      <c r="J2260" t="s">
        <v>13</v>
      </c>
      <c r="K2260" s="3">
        <f>IF(TablaDatosEmpresa[[#This Row],[Tipo_Movimiento]] = "Venta", -TablaDatosEmpresa[[#This Row],[Cantidad]] * TablaDatosEmpresa[[#This Row],[Precio_Venta_Unitario]], 0)</f>
        <v>1415.25</v>
      </c>
      <c r="L2260" s="3">
        <f>AVERAGEIF(TablaDatosEmpresa[Nombre_Producto],TablaDatosEmpresa[[#This Row],[Nombre_Producto]],TablaDatosEmpresa[Costo_Unitario])</f>
        <v>18.458651685393257</v>
      </c>
      <c r="M2260" s="3">
        <f>IF(TablaDatosEmpresa[[#This Row],[Tipo_Movimiento]] = "Venta", -TablaDatosEmpresa[[#This Row],[Cantidad]] * TablaDatosEmpresa[[#This Row],[CosteAdquisicionPromedio]], 0)</f>
        <v>276.87977528089885</v>
      </c>
      <c r="N2260" s="3">
        <f>TablaDatosEmpresa[[#This Row],[Ingresos]]-TablaDatosEmpresa[[#This Row],[Coste_Vemta]]</f>
        <v>1138.3702247191011</v>
      </c>
    </row>
    <row r="2261" spans="1:14" x14ac:dyDescent="0.3">
      <c r="A2261">
        <v>2262</v>
      </c>
      <c r="B2261" s="1">
        <v>44894</v>
      </c>
      <c r="C2261" t="s">
        <v>24</v>
      </c>
      <c r="D2261" t="s">
        <v>14</v>
      </c>
      <c r="E2261" t="s">
        <v>41</v>
      </c>
      <c r="F2261">
        <v>206</v>
      </c>
      <c r="G2261" s="3">
        <v>86.84</v>
      </c>
      <c r="H2261" s="3">
        <v>0</v>
      </c>
      <c r="I2261" t="s">
        <v>24</v>
      </c>
      <c r="J2261" t="s">
        <v>28</v>
      </c>
      <c r="K2261" s="3">
        <f>IF(TablaDatosEmpresa[[#This Row],[Tipo_Movimiento]] = "Venta", -TablaDatosEmpresa[[#This Row],[Cantidad]] * TablaDatosEmpresa[[#This Row],[Precio_Venta_Unitario]], 0)</f>
        <v>0</v>
      </c>
      <c r="L2261" s="3">
        <f>AVERAGEIF(TablaDatosEmpresa[Nombre_Producto],TablaDatosEmpresa[[#This Row],[Nombre_Producto]],TablaDatosEmpresa[Costo_Unitario])</f>
        <v>38.917210440456756</v>
      </c>
      <c r="M2261" s="3">
        <f>IF(TablaDatosEmpresa[[#This Row],[Tipo_Movimiento]] = "Venta", -TablaDatosEmpresa[[#This Row],[Cantidad]] * TablaDatosEmpresa[[#This Row],[CosteAdquisicionPromedio]], 0)</f>
        <v>0</v>
      </c>
      <c r="N2261" s="3">
        <f>TablaDatosEmpresa[[#This Row],[Ingresos]]-TablaDatosEmpresa[[#This Row],[Coste_Vemta]]</f>
        <v>0</v>
      </c>
    </row>
    <row r="2262" spans="1:14" x14ac:dyDescent="0.3">
      <c r="A2262">
        <v>2263</v>
      </c>
      <c r="B2262" s="1">
        <v>44894</v>
      </c>
      <c r="C2262" t="s">
        <v>24</v>
      </c>
      <c r="D2262" t="s">
        <v>21</v>
      </c>
      <c r="E2262" t="s">
        <v>22</v>
      </c>
      <c r="F2262">
        <v>199</v>
      </c>
      <c r="G2262" s="3">
        <v>25</v>
      </c>
      <c r="H2262" s="3">
        <v>0</v>
      </c>
      <c r="I2262" t="s">
        <v>24</v>
      </c>
      <c r="J2262" t="s">
        <v>36</v>
      </c>
      <c r="K2262" s="3">
        <f>IF(TablaDatosEmpresa[[#This Row],[Tipo_Movimiento]] = "Venta", -TablaDatosEmpresa[[#This Row],[Cantidad]] * TablaDatosEmpresa[[#This Row],[Precio_Venta_Unitario]], 0)</f>
        <v>0</v>
      </c>
      <c r="L2262" s="3">
        <f>AVERAGEIF(TablaDatosEmpresa[Nombre_Producto],TablaDatosEmpresa[[#This Row],[Nombre_Producto]],TablaDatosEmpresa[Costo_Unitario])</f>
        <v>10.520482758620702</v>
      </c>
      <c r="M2262" s="3">
        <f>IF(TablaDatosEmpresa[[#This Row],[Tipo_Movimiento]] = "Venta", -TablaDatosEmpresa[[#This Row],[Cantidad]] * TablaDatosEmpresa[[#This Row],[CosteAdquisicionPromedio]], 0)</f>
        <v>0</v>
      </c>
      <c r="N2262" s="3">
        <f>TablaDatosEmpresa[[#This Row],[Ingresos]]-TablaDatosEmpresa[[#This Row],[Coste_Vemta]]</f>
        <v>0</v>
      </c>
    </row>
    <row r="2263" spans="1:14" x14ac:dyDescent="0.3">
      <c r="A2263">
        <v>2264</v>
      </c>
      <c r="B2263" s="1">
        <v>44894</v>
      </c>
      <c r="C2263" t="s">
        <v>10</v>
      </c>
      <c r="D2263" t="s">
        <v>19</v>
      </c>
      <c r="E2263" t="s">
        <v>20</v>
      </c>
      <c r="F2263">
        <v>-42</v>
      </c>
      <c r="G2263" s="3">
        <v>0</v>
      </c>
      <c r="H2263" s="3">
        <v>300.11</v>
      </c>
      <c r="I2263" t="s">
        <v>10</v>
      </c>
      <c r="J2263" t="s">
        <v>15</v>
      </c>
      <c r="K2263" s="3">
        <f>IF(TablaDatosEmpresa[[#This Row],[Tipo_Movimiento]] = "Venta", -TablaDatosEmpresa[[#This Row],[Cantidad]] * TablaDatosEmpresa[[#This Row],[Precio_Venta_Unitario]], 0)</f>
        <v>12604.62</v>
      </c>
      <c r="L2263" s="3">
        <f>AVERAGEIF(TablaDatosEmpresa[Nombre_Producto],TablaDatosEmpresa[[#This Row],[Nombre_Producto]],TablaDatosEmpresa[Costo_Unitario])</f>
        <v>66.956770642201846</v>
      </c>
      <c r="M2263" s="3">
        <f>IF(TablaDatosEmpresa[[#This Row],[Tipo_Movimiento]] = "Venta", -TablaDatosEmpresa[[#This Row],[Cantidad]] * TablaDatosEmpresa[[#This Row],[CosteAdquisicionPromedio]], 0)</f>
        <v>2812.1843669724776</v>
      </c>
      <c r="N2263" s="3">
        <f>TablaDatosEmpresa[[#This Row],[Ingresos]]-TablaDatosEmpresa[[#This Row],[Coste_Vemta]]</f>
        <v>9792.4356330275223</v>
      </c>
    </row>
    <row r="2264" spans="1:14" x14ac:dyDescent="0.3">
      <c r="A2264">
        <v>2265</v>
      </c>
      <c r="B2264" s="1">
        <v>44894</v>
      </c>
      <c r="C2264" t="s">
        <v>24</v>
      </c>
      <c r="D2264" t="s">
        <v>29</v>
      </c>
      <c r="E2264" t="s">
        <v>30</v>
      </c>
      <c r="F2264">
        <v>296</v>
      </c>
      <c r="G2264" s="3">
        <v>36.369999999999997</v>
      </c>
      <c r="H2264" s="3">
        <v>0</v>
      </c>
      <c r="I2264" t="s">
        <v>24</v>
      </c>
      <c r="J2264" t="s">
        <v>28</v>
      </c>
      <c r="K2264" s="3">
        <f>IF(TablaDatosEmpresa[[#This Row],[Tipo_Movimiento]] = "Venta", -TablaDatosEmpresa[[#This Row],[Cantidad]] * TablaDatosEmpresa[[#This Row],[Precio_Venta_Unitario]], 0)</f>
        <v>0</v>
      </c>
      <c r="L2264" s="3">
        <f>AVERAGEIF(TablaDatosEmpresa[Nombre_Producto],TablaDatosEmpresa[[#This Row],[Nombre_Producto]],TablaDatosEmpresa[Costo_Unitario])</f>
        <v>15.49574137931034</v>
      </c>
      <c r="M2264" s="3">
        <f>IF(TablaDatosEmpresa[[#This Row],[Tipo_Movimiento]] = "Venta", -TablaDatosEmpresa[[#This Row],[Cantidad]] * TablaDatosEmpresa[[#This Row],[CosteAdquisicionPromedio]], 0)</f>
        <v>0</v>
      </c>
      <c r="N2264" s="3">
        <f>TablaDatosEmpresa[[#This Row],[Ingresos]]-TablaDatosEmpresa[[#This Row],[Coste_Vemta]]</f>
        <v>0</v>
      </c>
    </row>
    <row r="2265" spans="1:14" x14ac:dyDescent="0.3">
      <c r="A2265">
        <v>2266</v>
      </c>
      <c r="B2265" s="1">
        <v>44894</v>
      </c>
      <c r="C2265" t="s">
        <v>10</v>
      </c>
      <c r="D2265" t="s">
        <v>17</v>
      </c>
      <c r="E2265" t="s">
        <v>42</v>
      </c>
      <c r="F2265">
        <v>-28</v>
      </c>
      <c r="G2265" s="3">
        <v>0</v>
      </c>
      <c r="H2265" s="3">
        <v>897.8</v>
      </c>
      <c r="I2265" t="s">
        <v>10</v>
      </c>
      <c r="J2265" t="s">
        <v>15</v>
      </c>
      <c r="K2265" s="3">
        <f>IF(TablaDatosEmpresa[[#This Row],[Tipo_Movimiento]] = "Venta", -TablaDatosEmpresa[[#This Row],[Cantidad]] * TablaDatosEmpresa[[#This Row],[Precio_Venta_Unitario]], 0)</f>
        <v>25138.399999999998</v>
      </c>
      <c r="L2265" s="3">
        <f>AVERAGEIF(TablaDatosEmpresa[Nombre_Producto],TablaDatosEmpresa[[#This Row],[Nombre_Producto]],TablaDatosEmpresa[Costo_Unitario])</f>
        <v>206.67616747181975</v>
      </c>
      <c r="M2265" s="3">
        <f>IF(TablaDatosEmpresa[[#This Row],[Tipo_Movimiento]] = "Venta", -TablaDatosEmpresa[[#This Row],[Cantidad]] * TablaDatosEmpresa[[#This Row],[CosteAdquisicionPromedio]], 0)</f>
        <v>5786.932689210953</v>
      </c>
      <c r="N2265" s="3">
        <f>TablaDatosEmpresa[[#This Row],[Ingresos]]-TablaDatosEmpresa[[#This Row],[Coste_Vemta]]</f>
        <v>19351.467310789045</v>
      </c>
    </row>
    <row r="2266" spans="1:14" x14ac:dyDescent="0.3">
      <c r="A2266">
        <v>2267</v>
      </c>
      <c r="B2266" s="1">
        <v>44894</v>
      </c>
      <c r="C2266" t="s">
        <v>10</v>
      </c>
      <c r="D2266" t="s">
        <v>29</v>
      </c>
      <c r="E2266" t="s">
        <v>30</v>
      </c>
      <c r="F2266">
        <v>-24</v>
      </c>
      <c r="G2266" s="3">
        <v>0</v>
      </c>
      <c r="H2266" s="3">
        <v>79.260000000000005</v>
      </c>
      <c r="I2266" t="s">
        <v>10</v>
      </c>
      <c r="J2266" t="s">
        <v>15</v>
      </c>
      <c r="K2266" s="3">
        <f>IF(TablaDatosEmpresa[[#This Row],[Tipo_Movimiento]] = "Venta", -TablaDatosEmpresa[[#This Row],[Cantidad]] * TablaDatosEmpresa[[#This Row],[Precio_Venta_Unitario]], 0)</f>
        <v>1902.2400000000002</v>
      </c>
      <c r="L2266" s="3">
        <f>AVERAGEIF(TablaDatosEmpresa[Nombre_Producto],TablaDatosEmpresa[[#This Row],[Nombre_Producto]],TablaDatosEmpresa[Costo_Unitario])</f>
        <v>15.49574137931034</v>
      </c>
      <c r="M2266" s="3">
        <f>IF(TablaDatosEmpresa[[#This Row],[Tipo_Movimiento]] = "Venta", -TablaDatosEmpresa[[#This Row],[Cantidad]] * TablaDatosEmpresa[[#This Row],[CosteAdquisicionPromedio]], 0)</f>
        <v>371.89779310344818</v>
      </c>
      <c r="N2266" s="3">
        <f>TablaDatosEmpresa[[#This Row],[Ingresos]]-TablaDatosEmpresa[[#This Row],[Coste_Vemta]]</f>
        <v>1530.3422068965519</v>
      </c>
    </row>
    <row r="2267" spans="1:14" x14ac:dyDescent="0.3">
      <c r="A2267">
        <v>2268</v>
      </c>
      <c r="B2267" s="1">
        <v>44894</v>
      </c>
      <c r="C2267" t="s">
        <v>10</v>
      </c>
      <c r="D2267" t="s">
        <v>11</v>
      </c>
      <c r="E2267" t="s">
        <v>12</v>
      </c>
      <c r="F2267">
        <v>-5</v>
      </c>
      <c r="G2267" s="3">
        <v>0</v>
      </c>
      <c r="H2267" s="3">
        <v>130.49</v>
      </c>
      <c r="I2267" t="s">
        <v>10</v>
      </c>
      <c r="J2267" t="s">
        <v>15</v>
      </c>
      <c r="K2267" s="3">
        <f>IF(TablaDatosEmpresa[[#This Row],[Tipo_Movimiento]] = "Venta", -TablaDatosEmpresa[[#This Row],[Cantidad]] * TablaDatosEmpresa[[#This Row],[Precio_Venta_Unitario]], 0)</f>
        <v>652.45000000000005</v>
      </c>
      <c r="L2267" s="3">
        <f>AVERAGEIF(TablaDatosEmpresa[Nombre_Producto],TablaDatosEmpresa[[#This Row],[Nombre_Producto]],TablaDatosEmpresa[Costo_Unitario])</f>
        <v>28.701865793780652</v>
      </c>
      <c r="M2267" s="3">
        <f>IF(TablaDatosEmpresa[[#This Row],[Tipo_Movimiento]] = "Venta", -TablaDatosEmpresa[[#This Row],[Cantidad]] * TablaDatosEmpresa[[#This Row],[CosteAdquisicionPromedio]], 0)</f>
        <v>143.50932896890325</v>
      </c>
      <c r="N2267" s="3">
        <f>TablaDatosEmpresa[[#This Row],[Ingresos]]-TablaDatosEmpresa[[#This Row],[Coste_Vemta]]</f>
        <v>508.94067103109683</v>
      </c>
    </row>
    <row r="2268" spans="1:14" x14ac:dyDescent="0.3">
      <c r="A2268">
        <v>2269</v>
      </c>
      <c r="B2268" s="1">
        <v>44895</v>
      </c>
      <c r="C2268" t="s">
        <v>24</v>
      </c>
      <c r="D2268" t="s">
        <v>32</v>
      </c>
      <c r="E2268" t="s">
        <v>33</v>
      </c>
      <c r="F2268">
        <v>135</v>
      </c>
      <c r="G2268" s="3">
        <v>119.63</v>
      </c>
      <c r="H2268" s="3">
        <v>0</v>
      </c>
      <c r="I2268" t="s">
        <v>24</v>
      </c>
      <c r="J2268" t="s">
        <v>36</v>
      </c>
      <c r="K2268" s="3">
        <f>IF(TablaDatosEmpresa[[#This Row],[Tipo_Movimiento]] = "Venta", -TablaDatosEmpresa[[#This Row],[Cantidad]] * TablaDatosEmpresa[[#This Row],[Precio_Venta_Unitario]], 0)</f>
        <v>0</v>
      </c>
      <c r="L2268" s="3">
        <f>AVERAGEIF(TablaDatosEmpresa[Nombre_Producto],TablaDatosEmpresa[[#This Row],[Nombre_Producto]],TablaDatosEmpresa[Costo_Unitario])</f>
        <v>54.214840425531932</v>
      </c>
      <c r="M2268" s="3">
        <f>IF(TablaDatosEmpresa[[#This Row],[Tipo_Movimiento]] = "Venta", -TablaDatosEmpresa[[#This Row],[Cantidad]] * TablaDatosEmpresa[[#This Row],[CosteAdquisicionPromedio]], 0)</f>
        <v>0</v>
      </c>
      <c r="N2268" s="3">
        <f>TablaDatosEmpresa[[#This Row],[Ingresos]]-TablaDatosEmpresa[[#This Row],[Coste_Vemta]]</f>
        <v>0</v>
      </c>
    </row>
    <row r="2269" spans="1:14" x14ac:dyDescent="0.3">
      <c r="A2269">
        <v>2270</v>
      </c>
      <c r="B2269" s="1">
        <v>44895</v>
      </c>
      <c r="C2269" t="s">
        <v>24</v>
      </c>
      <c r="D2269" t="s">
        <v>11</v>
      </c>
      <c r="E2269" t="s">
        <v>12</v>
      </c>
      <c r="F2269">
        <v>78</v>
      </c>
      <c r="G2269" s="3">
        <v>65.040000000000006</v>
      </c>
      <c r="H2269" s="3">
        <v>0</v>
      </c>
      <c r="I2269" t="s">
        <v>24</v>
      </c>
      <c r="J2269" t="s">
        <v>26</v>
      </c>
      <c r="K2269" s="3">
        <f>IF(TablaDatosEmpresa[[#This Row],[Tipo_Movimiento]] = "Venta", -TablaDatosEmpresa[[#This Row],[Cantidad]] * TablaDatosEmpresa[[#This Row],[Precio_Venta_Unitario]], 0)</f>
        <v>0</v>
      </c>
      <c r="L2269" s="3">
        <f>AVERAGEIF(TablaDatosEmpresa[Nombre_Producto],TablaDatosEmpresa[[#This Row],[Nombre_Producto]],TablaDatosEmpresa[Costo_Unitario])</f>
        <v>28.701865793780652</v>
      </c>
      <c r="M2269" s="3">
        <f>IF(TablaDatosEmpresa[[#This Row],[Tipo_Movimiento]] = "Venta", -TablaDatosEmpresa[[#This Row],[Cantidad]] * TablaDatosEmpresa[[#This Row],[CosteAdquisicionPromedio]], 0)</f>
        <v>0</v>
      </c>
      <c r="N2269" s="3">
        <f>TablaDatosEmpresa[[#This Row],[Ingresos]]-TablaDatosEmpresa[[#This Row],[Coste_Vemta]]</f>
        <v>0</v>
      </c>
    </row>
    <row r="2270" spans="1:14" x14ac:dyDescent="0.3">
      <c r="A2270">
        <v>2271</v>
      </c>
      <c r="B2270" s="1">
        <v>44895</v>
      </c>
      <c r="C2270" t="s">
        <v>24</v>
      </c>
      <c r="D2270" t="s">
        <v>25</v>
      </c>
      <c r="E2270" t="s">
        <v>43</v>
      </c>
      <c r="F2270">
        <v>243</v>
      </c>
      <c r="G2270" s="3">
        <v>45.8</v>
      </c>
      <c r="H2270" s="3">
        <v>0</v>
      </c>
      <c r="I2270" t="s">
        <v>24</v>
      </c>
      <c r="J2270" t="s">
        <v>36</v>
      </c>
      <c r="K2270" s="3">
        <f>IF(TablaDatosEmpresa[[#This Row],[Tipo_Movimiento]] = "Venta", -TablaDatosEmpresa[[#This Row],[Cantidad]] * TablaDatosEmpresa[[#This Row],[Precio_Venta_Unitario]], 0)</f>
        <v>0</v>
      </c>
      <c r="L2270" s="3">
        <f>AVERAGEIF(TablaDatosEmpresa[Nombre_Producto],TablaDatosEmpresa[[#This Row],[Nombre_Producto]],TablaDatosEmpresa[Costo_Unitario])</f>
        <v>18.458651685393257</v>
      </c>
      <c r="M2270" s="3">
        <f>IF(TablaDatosEmpresa[[#This Row],[Tipo_Movimiento]] = "Venta", -TablaDatosEmpresa[[#This Row],[Cantidad]] * TablaDatosEmpresa[[#This Row],[CosteAdquisicionPromedio]], 0)</f>
        <v>0</v>
      </c>
      <c r="N2270" s="3">
        <f>TablaDatosEmpresa[[#This Row],[Ingresos]]-TablaDatosEmpresa[[#This Row],[Coste_Vemta]]</f>
        <v>0</v>
      </c>
    </row>
    <row r="2271" spans="1:14" x14ac:dyDescent="0.3">
      <c r="A2271">
        <v>2272</v>
      </c>
      <c r="B2271" s="1">
        <v>44895</v>
      </c>
      <c r="C2271" t="s">
        <v>10</v>
      </c>
      <c r="D2271" t="s">
        <v>25</v>
      </c>
      <c r="E2271" t="s">
        <v>43</v>
      </c>
      <c r="F2271">
        <v>-27</v>
      </c>
      <c r="G2271" s="3">
        <v>0</v>
      </c>
      <c r="H2271" s="3">
        <v>94.22</v>
      </c>
      <c r="I2271" t="s">
        <v>10</v>
      </c>
      <c r="J2271" t="s">
        <v>13</v>
      </c>
      <c r="K2271" s="3">
        <f>IF(TablaDatosEmpresa[[#This Row],[Tipo_Movimiento]] = "Venta", -TablaDatosEmpresa[[#This Row],[Cantidad]] * TablaDatosEmpresa[[#This Row],[Precio_Venta_Unitario]], 0)</f>
        <v>2543.94</v>
      </c>
      <c r="L2271" s="3">
        <f>AVERAGEIF(TablaDatosEmpresa[Nombre_Producto],TablaDatosEmpresa[[#This Row],[Nombre_Producto]],TablaDatosEmpresa[Costo_Unitario])</f>
        <v>18.458651685393257</v>
      </c>
      <c r="M2271" s="3">
        <f>IF(TablaDatosEmpresa[[#This Row],[Tipo_Movimiento]] = "Venta", -TablaDatosEmpresa[[#This Row],[Cantidad]] * TablaDatosEmpresa[[#This Row],[CosteAdquisicionPromedio]], 0)</f>
        <v>498.3835955056179</v>
      </c>
      <c r="N2271" s="3">
        <f>TablaDatosEmpresa[[#This Row],[Ingresos]]-TablaDatosEmpresa[[#This Row],[Coste_Vemta]]</f>
        <v>2045.5564044943822</v>
      </c>
    </row>
    <row r="2272" spans="1:14" x14ac:dyDescent="0.3">
      <c r="A2272">
        <v>2273</v>
      </c>
      <c r="B2272" s="1">
        <v>44895</v>
      </c>
      <c r="C2272" t="s">
        <v>16</v>
      </c>
      <c r="D2272" t="s">
        <v>19</v>
      </c>
      <c r="E2272" t="s">
        <v>20</v>
      </c>
      <c r="F2272">
        <v>43</v>
      </c>
      <c r="G2272" s="3">
        <v>151.32</v>
      </c>
      <c r="H2272" s="3">
        <v>0</v>
      </c>
      <c r="I2272" t="s">
        <v>46</v>
      </c>
      <c r="J2272" t="s">
        <v>18</v>
      </c>
      <c r="K2272" s="3">
        <f>IF(TablaDatosEmpresa[[#This Row],[Tipo_Movimiento]] = "Venta", -TablaDatosEmpresa[[#This Row],[Cantidad]] * TablaDatosEmpresa[[#This Row],[Precio_Venta_Unitario]], 0)</f>
        <v>0</v>
      </c>
      <c r="L2272" s="3">
        <f>AVERAGEIF(TablaDatosEmpresa[Nombre_Producto],TablaDatosEmpresa[[#This Row],[Nombre_Producto]],TablaDatosEmpresa[Costo_Unitario])</f>
        <v>66.956770642201846</v>
      </c>
      <c r="M2272" s="3">
        <f>IF(TablaDatosEmpresa[[#This Row],[Tipo_Movimiento]] = "Venta", -TablaDatosEmpresa[[#This Row],[Cantidad]] * TablaDatosEmpresa[[#This Row],[CosteAdquisicionPromedio]], 0)</f>
        <v>0</v>
      </c>
      <c r="N2272" s="3">
        <f>TablaDatosEmpresa[[#This Row],[Ingresos]]-TablaDatosEmpresa[[#This Row],[Coste_Vemta]]</f>
        <v>0</v>
      </c>
    </row>
    <row r="2273" spans="1:14" x14ac:dyDescent="0.3">
      <c r="A2273">
        <v>2274</v>
      </c>
      <c r="B2273" s="1">
        <v>44895</v>
      </c>
      <c r="C2273" t="s">
        <v>10</v>
      </c>
      <c r="D2273" t="s">
        <v>25</v>
      </c>
      <c r="E2273" t="s">
        <v>43</v>
      </c>
      <c r="F2273">
        <v>-22</v>
      </c>
      <c r="G2273" s="3">
        <v>0</v>
      </c>
      <c r="H2273" s="3">
        <v>94.3</v>
      </c>
      <c r="I2273" t="s">
        <v>10</v>
      </c>
      <c r="J2273" t="s">
        <v>13</v>
      </c>
      <c r="K2273" s="3">
        <f>IF(TablaDatosEmpresa[[#This Row],[Tipo_Movimiento]] = "Venta", -TablaDatosEmpresa[[#This Row],[Cantidad]] * TablaDatosEmpresa[[#This Row],[Precio_Venta_Unitario]], 0)</f>
        <v>2074.6</v>
      </c>
      <c r="L2273" s="3">
        <f>AVERAGEIF(TablaDatosEmpresa[Nombre_Producto],TablaDatosEmpresa[[#This Row],[Nombre_Producto]],TablaDatosEmpresa[Costo_Unitario])</f>
        <v>18.458651685393257</v>
      </c>
      <c r="M2273" s="3">
        <f>IF(TablaDatosEmpresa[[#This Row],[Tipo_Movimiento]] = "Venta", -TablaDatosEmpresa[[#This Row],[Cantidad]] * TablaDatosEmpresa[[#This Row],[CosteAdquisicionPromedio]], 0)</f>
        <v>406.09033707865166</v>
      </c>
      <c r="N2273" s="3">
        <f>TablaDatosEmpresa[[#This Row],[Ingresos]]-TablaDatosEmpresa[[#This Row],[Coste_Vemta]]</f>
        <v>1668.5096629213483</v>
      </c>
    </row>
    <row r="2274" spans="1:14" x14ac:dyDescent="0.3">
      <c r="A2274">
        <v>2275</v>
      </c>
      <c r="B2274" s="1">
        <v>44895</v>
      </c>
      <c r="C2274" t="s">
        <v>10</v>
      </c>
      <c r="D2274" t="s">
        <v>19</v>
      </c>
      <c r="E2274" t="s">
        <v>20</v>
      </c>
      <c r="F2274">
        <v>-33</v>
      </c>
      <c r="G2274" s="3">
        <v>0</v>
      </c>
      <c r="H2274" s="3">
        <v>298.33</v>
      </c>
      <c r="I2274" t="s">
        <v>10</v>
      </c>
      <c r="J2274" t="s">
        <v>13</v>
      </c>
      <c r="K2274" s="3">
        <f>IF(TablaDatosEmpresa[[#This Row],[Tipo_Movimiento]] = "Venta", -TablaDatosEmpresa[[#This Row],[Cantidad]] * TablaDatosEmpresa[[#This Row],[Precio_Venta_Unitario]], 0)</f>
        <v>9844.89</v>
      </c>
      <c r="L2274" s="3">
        <f>AVERAGEIF(TablaDatosEmpresa[Nombre_Producto],TablaDatosEmpresa[[#This Row],[Nombre_Producto]],TablaDatosEmpresa[Costo_Unitario])</f>
        <v>66.956770642201846</v>
      </c>
      <c r="M2274" s="3">
        <f>IF(TablaDatosEmpresa[[#This Row],[Tipo_Movimiento]] = "Venta", -TablaDatosEmpresa[[#This Row],[Cantidad]] * TablaDatosEmpresa[[#This Row],[CosteAdquisicionPromedio]], 0)</f>
        <v>2209.5734311926608</v>
      </c>
      <c r="N2274" s="3">
        <f>TablaDatosEmpresa[[#This Row],[Ingresos]]-TablaDatosEmpresa[[#This Row],[Coste_Vemta]]</f>
        <v>7635.3165688073386</v>
      </c>
    </row>
    <row r="2275" spans="1:14" x14ac:dyDescent="0.3">
      <c r="A2275">
        <v>2276</v>
      </c>
      <c r="B2275" s="1">
        <v>44896</v>
      </c>
      <c r="C2275" t="s">
        <v>24</v>
      </c>
      <c r="D2275" t="s">
        <v>21</v>
      </c>
      <c r="E2275" t="s">
        <v>22</v>
      </c>
      <c r="F2275">
        <v>253</v>
      </c>
      <c r="G2275" s="3">
        <v>25.45</v>
      </c>
      <c r="H2275" s="3">
        <v>0</v>
      </c>
      <c r="I2275" t="s">
        <v>24</v>
      </c>
      <c r="J2275" t="s">
        <v>28</v>
      </c>
      <c r="K2275" s="3">
        <f>IF(TablaDatosEmpresa[[#This Row],[Tipo_Movimiento]] = "Venta", -TablaDatosEmpresa[[#This Row],[Cantidad]] * TablaDatosEmpresa[[#This Row],[Precio_Venta_Unitario]], 0)</f>
        <v>0</v>
      </c>
      <c r="L2275" s="3">
        <f>AVERAGEIF(TablaDatosEmpresa[Nombre_Producto],TablaDatosEmpresa[[#This Row],[Nombre_Producto]],TablaDatosEmpresa[Costo_Unitario])</f>
        <v>10.520482758620702</v>
      </c>
      <c r="M2275" s="3">
        <f>IF(TablaDatosEmpresa[[#This Row],[Tipo_Movimiento]] = "Venta", -TablaDatosEmpresa[[#This Row],[Cantidad]] * TablaDatosEmpresa[[#This Row],[CosteAdquisicionPromedio]], 0)</f>
        <v>0</v>
      </c>
      <c r="N2275" s="3">
        <f>TablaDatosEmpresa[[#This Row],[Ingresos]]-TablaDatosEmpresa[[#This Row],[Coste_Vemta]]</f>
        <v>0</v>
      </c>
    </row>
    <row r="2276" spans="1:14" x14ac:dyDescent="0.3">
      <c r="A2276">
        <v>2277</v>
      </c>
      <c r="B2276" s="1">
        <v>44896</v>
      </c>
      <c r="C2276" t="s">
        <v>10</v>
      </c>
      <c r="D2276" t="s">
        <v>29</v>
      </c>
      <c r="E2276" t="s">
        <v>30</v>
      </c>
      <c r="F2276">
        <v>-39</v>
      </c>
      <c r="G2276" s="3">
        <v>0</v>
      </c>
      <c r="H2276" s="3">
        <v>80.13</v>
      </c>
      <c r="I2276" t="s">
        <v>10</v>
      </c>
      <c r="J2276" t="s">
        <v>35</v>
      </c>
      <c r="K2276" s="3">
        <f>IF(TablaDatosEmpresa[[#This Row],[Tipo_Movimiento]] = "Venta", -TablaDatosEmpresa[[#This Row],[Cantidad]] * TablaDatosEmpresa[[#This Row],[Precio_Venta_Unitario]], 0)</f>
        <v>3125.0699999999997</v>
      </c>
      <c r="L2276" s="3">
        <f>AVERAGEIF(TablaDatosEmpresa[Nombre_Producto],TablaDatosEmpresa[[#This Row],[Nombre_Producto]],TablaDatosEmpresa[Costo_Unitario])</f>
        <v>15.49574137931034</v>
      </c>
      <c r="M2276" s="3">
        <f>IF(TablaDatosEmpresa[[#This Row],[Tipo_Movimiento]] = "Venta", -TablaDatosEmpresa[[#This Row],[Cantidad]] * TablaDatosEmpresa[[#This Row],[CosteAdquisicionPromedio]], 0)</f>
        <v>604.33391379310331</v>
      </c>
      <c r="N2276" s="3">
        <f>TablaDatosEmpresa[[#This Row],[Ingresos]]-TablaDatosEmpresa[[#This Row],[Coste_Vemta]]</f>
        <v>2520.7360862068963</v>
      </c>
    </row>
    <row r="2277" spans="1:14" x14ac:dyDescent="0.3">
      <c r="A2277">
        <v>2278</v>
      </c>
      <c r="B2277" s="1">
        <v>44896</v>
      </c>
      <c r="C2277" t="s">
        <v>10</v>
      </c>
      <c r="D2277" t="s">
        <v>25</v>
      </c>
      <c r="E2277" t="s">
        <v>43</v>
      </c>
      <c r="F2277">
        <v>-49</v>
      </c>
      <c r="G2277" s="3">
        <v>0</v>
      </c>
      <c r="H2277" s="3">
        <v>94.45</v>
      </c>
      <c r="I2277" t="s">
        <v>10</v>
      </c>
      <c r="J2277" t="s">
        <v>13</v>
      </c>
      <c r="K2277" s="3">
        <f>IF(TablaDatosEmpresa[[#This Row],[Tipo_Movimiento]] = "Venta", -TablaDatosEmpresa[[#This Row],[Cantidad]] * TablaDatosEmpresa[[#This Row],[Precio_Venta_Unitario]], 0)</f>
        <v>4628.05</v>
      </c>
      <c r="L2277" s="3">
        <f>AVERAGEIF(TablaDatosEmpresa[Nombre_Producto],TablaDatosEmpresa[[#This Row],[Nombre_Producto]],TablaDatosEmpresa[Costo_Unitario])</f>
        <v>18.458651685393257</v>
      </c>
      <c r="M2277" s="3">
        <f>IF(TablaDatosEmpresa[[#This Row],[Tipo_Movimiento]] = "Venta", -TablaDatosEmpresa[[#This Row],[Cantidad]] * TablaDatosEmpresa[[#This Row],[CosteAdquisicionPromedio]], 0)</f>
        <v>904.47393258426962</v>
      </c>
      <c r="N2277" s="3">
        <f>TablaDatosEmpresa[[#This Row],[Ingresos]]-TablaDatosEmpresa[[#This Row],[Coste_Vemta]]</f>
        <v>3723.5760674157304</v>
      </c>
    </row>
    <row r="2278" spans="1:14" x14ac:dyDescent="0.3">
      <c r="A2278">
        <v>2279</v>
      </c>
      <c r="B2278" s="1">
        <v>44896</v>
      </c>
      <c r="C2278" t="s">
        <v>10</v>
      </c>
      <c r="D2278" t="s">
        <v>25</v>
      </c>
      <c r="E2278" t="s">
        <v>43</v>
      </c>
      <c r="F2278">
        <v>-50</v>
      </c>
      <c r="G2278" s="3">
        <v>0</v>
      </c>
      <c r="H2278" s="3">
        <v>95.92</v>
      </c>
      <c r="I2278" t="s">
        <v>10</v>
      </c>
      <c r="J2278" t="s">
        <v>13</v>
      </c>
      <c r="K2278" s="3">
        <f>IF(TablaDatosEmpresa[[#This Row],[Tipo_Movimiento]] = "Venta", -TablaDatosEmpresa[[#This Row],[Cantidad]] * TablaDatosEmpresa[[#This Row],[Precio_Venta_Unitario]], 0)</f>
        <v>4796</v>
      </c>
      <c r="L2278" s="3">
        <f>AVERAGEIF(TablaDatosEmpresa[Nombre_Producto],TablaDatosEmpresa[[#This Row],[Nombre_Producto]],TablaDatosEmpresa[Costo_Unitario])</f>
        <v>18.458651685393257</v>
      </c>
      <c r="M2278" s="3">
        <f>IF(TablaDatosEmpresa[[#This Row],[Tipo_Movimiento]] = "Venta", -TablaDatosEmpresa[[#This Row],[Cantidad]] * TablaDatosEmpresa[[#This Row],[CosteAdquisicionPromedio]], 0)</f>
        <v>922.93258426966281</v>
      </c>
      <c r="N2278" s="3">
        <f>TablaDatosEmpresa[[#This Row],[Ingresos]]-TablaDatosEmpresa[[#This Row],[Coste_Vemta]]</f>
        <v>3873.0674157303374</v>
      </c>
    </row>
    <row r="2279" spans="1:14" x14ac:dyDescent="0.3">
      <c r="A2279">
        <v>2280</v>
      </c>
      <c r="B2279" s="1">
        <v>44896</v>
      </c>
      <c r="C2279" t="s">
        <v>10</v>
      </c>
      <c r="D2279" t="s">
        <v>34</v>
      </c>
      <c r="E2279" t="s">
        <v>45</v>
      </c>
      <c r="F2279">
        <v>-36</v>
      </c>
      <c r="G2279" s="3">
        <v>0</v>
      </c>
      <c r="H2279" s="3">
        <v>346.97</v>
      </c>
      <c r="I2279" t="s">
        <v>10</v>
      </c>
      <c r="J2279" t="s">
        <v>13</v>
      </c>
      <c r="K2279" s="3">
        <f>IF(TablaDatosEmpresa[[#This Row],[Tipo_Movimiento]] = "Venta", -TablaDatosEmpresa[[#This Row],[Cantidad]] * TablaDatosEmpresa[[#This Row],[Precio_Venta_Unitario]], 0)</f>
        <v>12490.920000000002</v>
      </c>
      <c r="L2279" s="3">
        <f>AVERAGEIF(TablaDatosEmpresa[Nombre_Producto],TablaDatosEmpresa[[#This Row],[Nombre_Producto]],TablaDatosEmpresa[Costo_Unitario])</f>
        <v>81.910562499999997</v>
      </c>
      <c r="M2279" s="3">
        <f>IF(TablaDatosEmpresa[[#This Row],[Tipo_Movimiento]] = "Venta", -TablaDatosEmpresa[[#This Row],[Cantidad]] * TablaDatosEmpresa[[#This Row],[CosteAdquisicionPromedio]], 0)</f>
        <v>2948.7802499999998</v>
      </c>
      <c r="N2279" s="3">
        <f>TablaDatosEmpresa[[#This Row],[Ingresos]]-TablaDatosEmpresa[[#This Row],[Coste_Vemta]]</f>
        <v>9542.1397500000021</v>
      </c>
    </row>
    <row r="2280" spans="1:14" x14ac:dyDescent="0.3">
      <c r="A2280">
        <v>2281</v>
      </c>
      <c r="B2280" s="1">
        <v>44896</v>
      </c>
      <c r="C2280" t="s">
        <v>10</v>
      </c>
      <c r="D2280" t="s">
        <v>32</v>
      </c>
      <c r="E2280" t="s">
        <v>33</v>
      </c>
      <c r="F2280">
        <v>-22</v>
      </c>
      <c r="G2280" s="3">
        <v>0</v>
      </c>
      <c r="H2280" s="3">
        <v>218.22</v>
      </c>
      <c r="I2280" t="s">
        <v>10</v>
      </c>
      <c r="J2280" t="s">
        <v>31</v>
      </c>
      <c r="K2280" s="3">
        <f>IF(TablaDatosEmpresa[[#This Row],[Tipo_Movimiento]] = "Venta", -TablaDatosEmpresa[[#This Row],[Cantidad]] * TablaDatosEmpresa[[#This Row],[Precio_Venta_Unitario]], 0)</f>
        <v>4800.84</v>
      </c>
      <c r="L2280" s="3">
        <f>AVERAGEIF(TablaDatosEmpresa[Nombre_Producto],TablaDatosEmpresa[[#This Row],[Nombre_Producto]],TablaDatosEmpresa[Costo_Unitario])</f>
        <v>54.214840425531932</v>
      </c>
      <c r="M2280" s="3">
        <f>IF(TablaDatosEmpresa[[#This Row],[Tipo_Movimiento]] = "Venta", -TablaDatosEmpresa[[#This Row],[Cantidad]] * TablaDatosEmpresa[[#This Row],[CosteAdquisicionPromedio]], 0)</f>
        <v>1192.7264893617025</v>
      </c>
      <c r="N2280" s="3">
        <f>TablaDatosEmpresa[[#This Row],[Ingresos]]-TablaDatosEmpresa[[#This Row],[Coste_Vemta]]</f>
        <v>3608.1135106382976</v>
      </c>
    </row>
    <row r="2281" spans="1:14" x14ac:dyDescent="0.3">
      <c r="A2281">
        <v>2282</v>
      </c>
      <c r="B2281" s="1">
        <v>44896</v>
      </c>
      <c r="C2281" t="s">
        <v>10</v>
      </c>
      <c r="D2281" t="s">
        <v>27</v>
      </c>
      <c r="E2281" t="s">
        <v>44</v>
      </c>
      <c r="F2281">
        <v>-35</v>
      </c>
      <c r="G2281" s="3">
        <v>0</v>
      </c>
      <c r="H2281" s="3">
        <v>502.7</v>
      </c>
      <c r="I2281" t="s">
        <v>10</v>
      </c>
      <c r="J2281" t="s">
        <v>31</v>
      </c>
      <c r="K2281" s="3">
        <f>IF(TablaDatosEmpresa[[#This Row],[Tipo_Movimiento]] = "Venta", -TablaDatosEmpresa[[#This Row],[Cantidad]] * TablaDatosEmpresa[[#This Row],[Precio_Venta_Unitario]], 0)</f>
        <v>17594.5</v>
      </c>
      <c r="L2281" s="3">
        <f>AVERAGEIF(TablaDatosEmpresa[Nombre_Producto],TablaDatosEmpresa[[#This Row],[Nombre_Producto]],TablaDatosEmpresa[Costo_Unitario])</f>
        <v>111.99406451612904</v>
      </c>
      <c r="M2281" s="3">
        <f>IF(TablaDatosEmpresa[[#This Row],[Tipo_Movimiento]] = "Venta", -TablaDatosEmpresa[[#This Row],[Cantidad]] * TablaDatosEmpresa[[#This Row],[CosteAdquisicionPromedio]], 0)</f>
        <v>3919.7922580645163</v>
      </c>
      <c r="N2281" s="3">
        <f>TablaDatosEmpresa[[#This Row],[Ingresos]]-TablaDatosEmpresa[[#This Row],[Coste_Vemta]]</f>
        <v>13674.707741935483</v>
      </c>
    </row>
    <row r="2282" spans="1:14" x14ac:dyDescent="0.3">
      <c r="A2282">
        <v>2283</v>
      </c>
      <c r="B2282" s="1">
        <v>44897</v>
      </c>
      <c r="C2282" t="s">
        <v>10</v>
      </c>
      <c r="D2282" t="s">
        <v>11</v>
      </c>
      <c r="E2282" t="s">
        <v>12</v>
      </c>
      <c r="F2282">
        <v>-49</v>
      </c>
      <c r="G2282" s="3">
        <v>0</v>
      </c>
      <c r="H2282" s="3">
        <v>130.76</v>
      </c>
      <c r="I2282" t="s">
        <v>10</v>
      </c>
      <c r="J2282" t="s">
        <v>15</v>
      </c>
      <c r="K2282" s="3">
        <f>IF(TablaDatosEmpresa[[#This Row],[Tipo_Movimiento]] = "Venta", -TablaDatosEmpresa[[#This Row],[Cantidad]] * TablaDatosEmpresa[[#This Row],[Precio_Venta_Unitario]], 0)</f>
        <v>6407.24</v>
      </c>
      <c r="L2282" s="3">
        <f>AVERAGEIF(TablaDatosEmpresa[Nombre_Producto],TablaDatosEmpresa[[#This Row],[Nombre_Producto]],TablaDatosEmpresa[Costo_Unitario])</f>
        <v>28.701865793780652</v>
      </c>
      <c r="M2282" s="3">
        <f>IF(TablaDatosEmpresa[[#This Row],[Tipo_Movimiento]] = "Venta", -TablaDatosEmpresa[[#This Row],[Cantidad]] * TablaDatosEmpresa[[#This Row],[CosteAdquisicionPromedio]], 0)</f>
        <v>1406.3914238952518</v>
      </c>
      <c r="N2282" s="3">
        <f>TablaDatosEmpresa[[#This Row],[Ingresos]]-TablaDatosEmpresa[[#This Row],[Coste_Vemta]]</f>
        <v>5000.8485761047477</v>
      </c>
    </row>
    <row r="2283" spans="1:14" x14ac:dyDescent="0.3">
      <c r="A2283">
        <v>2284</v>
      </c>
      <c r="B2283" s="1">
        <v>44897</v>
      </c>
      <c r="C2283" t="s">
        <v>10</v>
      </c>
      <c r="D2283" t="s">
        <v>25</v>
      </c>
      <c r="E2283" t="s">
        <v>43</v>
      </c>
      <c r="F2283">
        <v>-21</v>
      </c>
      <c r="G2283" s="3">
        <v>0</v>
      </c>
      <c r="H2283" s="3">
        <v>94.42</v>
      </c>
      <c r="I2283" t="s">
        <v>10</v>
      </c>
      <c r="J2283" t="s">
        <v>31</v>
      </c>
      <c r="K2283" s="3">
        <f>IF(TablaDatosEmpresa[[#This Row],[Tipo_Movimiento]] = "Venta", -TablaDatosEmpresa[[#This Row],[Cantidad]] * TablaDatosEmpresa[[#This Row],[Precio_Venta_Unitario]], 0)</f>
        <v>1982.82</v>
      </c>
      <c r="L2283" s="3">
        <f>AVERAGEIF(TablaDatosEmpresa[Nombre_Producto],TablaDatosEmpresa[[#This Row],[Nombre_Producto]],TablaDatosEmpresa[Costo_Unitario])</f>
        <v>18.458651685393257</v>
      </c>
      <c r="M2283" s="3">
        <f>IF(TablaDatosEmpresa[[#This Row],[Tipo_Movimiento]] = "Venta", -TablaDatosEmpresa[[#This Row],[Cantidad]] * TablaDatosEmpresa[[#This Row],[CosteAdquisicionPromedio]], 0)</f>
        <v>387.63168539325841</v>
      </c>
      <c r="N2283" s="3">
        <f>TablaDatosEmpresa[[#This Row],[Ingresos]]-TablaDatosEmpresa[[#This Row],[Coste_Vemta]]</f>
        <v>1595.1883146067416</v>
      </c>
    </row>
    <row r="2284" spans="1:14" x14ac:dyDescent="0.3">
      <c r="A2284">
        <v>2285</v>
      </c>
      <c r="B2284" s="1">
        <v>44897</v>
      </c>
      <c r="C2284" t="s">
        <v>24</v>
      </c>
      <c r="D2284" t="s">
        <v>11</v>
      </c>
      <c r="E2284" t="s">
        <v>12</v>
      </c>
      <c r="F2284">
        <v>229</v>
      </c>
      <c r="G2284" s="3">
        <v>64.14</v>
      </c>
      <c r="H2284" s="3">
        <v>0</v>
      </c>
      <c r="I2284" t="s">
        <v>24</v>
      </c>
      <c r="J2284" t="s">
        <v>26</v>
      </c>
      <c r="K2284" s="3">
        <f>IF(TablaDatosEmpresa[[#This Row],[Tipo_Movimiento]] = "Venta", -TablaDatosEmpresa[[#This Row],[Cantidad]] * TablaDatosEmpresa[[#This Row],[Precio_Venta_Unitario]], 0)</f>
        <v>0</v>
      </c>
      <c r="L2284" s="3">
        <f>AVERAGEIF(TablaDatosEmpresa[Nombre_Producto],TablaDatosEmpresa[[#This Row],[Nombre_Producto]],TablaDatosEmpresa[Costo_Unitario])</f>
        <v>28.701865793780652</v>
      </c>
      <c r="M2284" s="3">
        <f>IF(TablaDatosEmpresa[[#This Row],[Tipo_Movimiento]] = "Venta", -TablaDatosEmpresa[[#This Row],[Cantidad]] * TablaDatosEmpresa[[#This Row],[CosteAdquisicionPromedio]], 0)</f>
        <v>0</v>
      </c>
      <c r="N2284" s="3">
        <f>TablaDatosEmpresa[[#This Row],[Ingresos]]-TablaDatosEmpresa[[#This Row],[Coste_Vemta]]</f>
        <v>0</v>
      </c>
    </row>
    <row r="2285" spans="1:14" x14ac:dyDescent="0.3">
      <c r="A2285">
        <v>2286</v>
      </c>
      <c r="B2285" s="1">
        <v>44897</v>
      </c>
      <c r="C2285" t="s">
        <v>24</v>
      </c>
      <c r="D2285" t="s">
        <v>14</v>
      </c>
      <c r="E2285" t="s">
        <v>41</v>
      </c>
      <c r="F2285">
        <v>100</v>
      </c>
      <c r="G2285" s="3">
        <v>83.89</v>
      </c>
      <c r="H2285" s="3">
        <v>0</v>
      </c>
      <c r="I2285" t="s">
        <v>24</v>
      </c>
      <c r="J2285" t="s">
        <v>36</v>
      </c>
      <c r="K2285" s="3">
        <f>IF(TablaDatosEmpresa[[#This Row],[Tipo_Movimiento]] = "Venta", -TablaDatosEmpresa[[#This Row],[Cantidad]] * TablaDatosEmpresa[[#This Row],[Precio_Venta_Unitario]], 0)</f>
        <v>0</v>
      </c>
      <c r="L2285" s="3">
        <f>AVERAGEIF(TablaDatosEmpresa[Nombre_Producto],TablaDatosEmpresa[[#This Row],[Nombre_Producto]],TablaDatosEmpresa[Costo_Unitario])</f>
        <v>38.917210440456756</v>
      </c>
      <c r="M2285" s="3">
        <f>IF(TablaDatosEmpresa[[#This Row],[Tipo_Movimiento]] = "Venta", -TablaDatosEmpresa[[#This Row],[Cantidad]] * TablaDatosEmpresa[[#This Row],[CosteAdquisicionPromedio]], 0)</f>
        <v>0</v>
      </c>
      <c r="N2285" s="3">
        <f>TablaDatosEmpresa[[#This Row],[Ingresos]]-TablaDatosEmpresa[[#This Row],[Coste_Vemta]]</f>
        <v>0</v>
      </c>
    </row>
    <row r="2286" spans="1:14" x14ac:dyDescent="0.3">
      <c r="A2286">
        <v>2287</v>
      </c>
      <c r="B2286" s="1">
        <v>44897</v>
      </c>
      <c r="C2286" t="s">
        <v>16</v>
      </c>
      <c r="D2286" t="s">
        <v>27</v>
      </c>
      <c r="E2286" t="s">
        <v>44</v>
      </c>
      <c r="F2286">
        <v>77</v>
      </c>
      <c r="G2286" s="3">
        <v>253.4</v>
      </c>
      <c r="H2286" s="3">
        <v>0</v>
      </c>
      <c r="I2286" t="s">
        <v>46</v>
      </c>
      <c r="J2286" t="s">
        <v>18</v>
      </c>
      <c r="K2286" s="3">
        <f>IF(TablaDatosEmpresa[[#This Row],[Tipo_Movimiento]] = "Venta", -TablaDatosEmpresa[[#This Row],[Cantidad]] * TablaDatosEmpresa[[#This Row],[Precio_Venta_Unitario]], 0)</f>
        <v>0</v>
      </c>
      <c r="L2286" s="3">
        <f>AVERAGEIF(TablaDatosEmpresa[Nombre_Producto],TablaDatosEmpresa[[#This Row],[Nombre_Producto]],TablaDatosEmpresa[Costo_Unitario])</f>
        <v>111.99406451612904</v>
      </c>
      <c r="M2286" s="3">
        <f>IF(TablaDatosEmpresa[[#This Row],[Tipo_Movimiento]] = "Venta", -TablaDatosEmpresa[[#This Row],[Cantidad]] * TablaDatosEmpresa[[#This Row],[CosteAdquisicionPromedio]], 0)</f>
        <v>0</v>
      </c>
      <c r="N2286" s="3">
        <f>TablaDatosEmpresa[[#This Row],[Ingresos]]-TablaDatosEmpresa[[#This Row],[Coste_Vemta]]</f>
        <v>0</v>
      </c>
    </row>
    <row r="2287" spans="1:14" x14ac:dyDescent="0.3">
      <c r="A2287">
        <v>2288</v>
      </c>
      <c r="B2287" s="1">
        <v>44897</v>
      </c>
      <c r="C2287" t="s">
        <v>10</v>
      </c>
      <c r="D2287" t="s">
        <v>34</v>
      </c>
      <c r="E2287" t="s">
        <v>45</v>
      </c>
      <c r="F2287">
        <v>-28</v>
      </c>
      <c r="G2287" s="3">
        <v>0</v>
      </c>
      <c r="H2287" s="3">
        <v>350.62</v>
      </c>
      <c r="I2287" t="s">
        <v>10</v>
      </c>
      <c r="J2287" t="s">
        <v>23</v>
      </c>
      <c r="K2287" s="3">
        <f>IF(TablaDatosEmpresa[[#This Row],[Tipo_Movimiento]] = "Venta", -TablaDatosEmpresa[[#This Row],[Cantidad]] * TablaDatosEmpresa[[#This Row],[Precio_Venta_Unitario]], 0)</f>
        <v>9817.36</v>
      </c>
      <c r="L2287" s="3">
        <f>AVERAGEIF(TablaDatosEmpresa[Nombre_Producto],TablaDatosEmpresa[[#This Row],[Nombre_Producto]],TablaDatosEmpresa[Costo_Unitario])</f>
        <v>81.910562499999997</v>
      </c>
      <c r="M2287" s="3">
        <f>IF(TablaDatosEmpresa[[#This Row],[Tipo_Movimiento]] = "Venta", -TablaDatosEmpresa[[#This Row],[Cantidad]] * TablaDatosEmpresa[[#This Row],[CosteAdquisicionPromedio]], 0)</f>
        <v>2293.49575</v>
      </c>
      <c r="N2287" s="3">
        <f>TablaDatosEmpresa[[#This Row],[Ingresos]]-TablaDatosEmpresa[[#This Row],[Coste_Vemta]]</f>
        <v>7523.8642500000005</v>
      </c>
    </row>
    <row r="2288" spans="1:14" x14ac:dyDescent="0.3">
      <c r="A2288">
        <v>2289</v>
      </c>
      <c r="B2288" s="1">
        <v>44898</v>
      </c>
      <c r="C2288" t="s">
        <v>10</v>
      </c>
      <c r="D2288" t="s">
        <v>11</v>
      </c>
      <c r="E2288" t="s">
        <v>12</v>
      </c>
      <c r="F2288">
        <v>-19</v>
      </c>
      <c r="G2288" s="3">
        <v>0</v>
      </c>
      <c r="H2288" s="3">
        <v>129.38999999999999</v>
      </c>
      <c r="I2288" t="s">
        <v>10</v>
      </c>
      <c r="J2288" t="s">
        <v>15</v>
      </c>
      <c r="K2288" s="3">
        <f>IF(TablaDatosEmpresa[[#This Row],[Tipo_Movimiento]] = "Venta", -TablaDatosEmpresa[[#This Row],[Cantidad]] * TablaDatosEmpresa[[#This Row],[Precio_Venta_Unitario]], 0)</f>
        <v>2458.41</v>
      </c>
      <c r="L2288" s="3">
        <f>AVERAGEIF(TablaDatosEmpresa[Nombre_Producto],TablaDatosEmpresa[[#This Row],[Nombre_Producto]],TablaDatosEmpresa[Costo_Unitario])</f>
        <v>28.701865793780652</v>
      </c>
      <c r="M2288" s="3">
        <f>IF(TablaDatosEmpresa[[#This Row],[Tipo_Movimiento]] = "Venta", -TablaDatosEmpresa[[#This Row],[Cantidad]] * TablaDatosEmpresa[[#This Row],[CosteAdquisicionPromedio]], 0)</f>
        <v>545.33545008183239</v>
      </c>
      <c r="N2288" s="3">
        <f>TablaDatosEmpresa[[#This Row],[Ingresos]]-TablaDatosEmpresa[[#This Row],[Coste_Vemta]]</f>
        <v>1913.0745499181676</v>
      </c>
    </row>
    <row r="2289" spans="1:14" x14ac:dyDescent="0.3">
      <c r="A2289">
        <v>2290</v>
      </c>
      <c r="B2289" s="1">
        <v>44898</v>
      </c>
      <c r="C2289" t="s">
        <v>16</v>
      </c>
      <c r="D2289" t="s">
        <v>19</v>
      </c>
      <c r="E2289" t="s">
        <v>20</v>
      </c>
      <c r="F2289">
        <v>34</v>
      </c>
      <c r="G2289" s="3">
        <v>147.41999999999999</v>
      </c>
      <c r="H2289" s="3">
        <v>0</v>
      </c>
      <c r="I2289" t="s">
        <v>46</v>
      </c>
      <c r="J2289" t="s">
        <v>18</v>
      </c>
      <c r="K2289" s="3">
        <f>IF(TablaDatosEmpresa[[#This Row],[Tipo_Movimiento]] = "Venta", -TablaDatosEmpresa[[#This Row],[Cantidad]] * TablaDatosEmpresa[[#This Row],[Precio_Venta_Unitario]], 0)</f>
        <v>0</v>
      </c>
      <c r="L2289" s="3">
        <f>AVERAGEIF(TablaDatosEmpresa[Nombre_Producto],TablaDatosEmpresa[[#This Row],[Nombre_Producto]],TablaDatosEmpresa[Costo_Unitario])</f>
        <v>66.956770642201846</v>
      </c>
      <c r="M2289" s="3">
        <f>IF(TablaDatosEmpresa[[#This Row],[Tipo_Movimiento]] = "Venta", -TablaDatosEmpresa[[#This Row],[Cantidad]] * TablaDatosEmpresa[[#This Row],[CosteAdquisicionPromedio]], 0)</f>
        <v>0</v>
      </c>
      <c r="N2289" s="3">
        <f>TablaDatosEmpresa[[#This Row],[Ingresos]]-TablaDatosEmpresa[[#This Row],[Coste_Vemta]]</f>
        <v>0</v>
      </c>
    </row>
    <row r="2290" spans="1:14" x14ac:dyDescent="0.3">
      <c r="A2290">
        <v>2291</v>
      </c>
      <c r="B2290" s="1">
        <v>44898</v>
      </c>
      <c r="C2290" t="s">
        <v>10</v>
      </c>
      <c r="D2290" t="s">
        <v>32</v>
      </c>
      <c r="E2290" t="s">
        <v>33</v>
      </c>
      <c r="F2290">
        <v>-31</v>
      </c>
      <c r="G2290" s="3">
        <v>0</v>
      </c>
      <c r="H2290" s="3">
        <v>218.97</v>
      </c>
      <c r="I2290" t="s">
        <v>10</v>
      </c>
      <c r="J2290" t="s">
        <v>13</v>
      </c>
      <c r="K2290" s="3">
        <f>IF(TablaDatosEmpresa[[#This Row],[Tipo_Movimiento]] = "Venta", -TablaDatosEmpresa[[#This Row],[Cantidad]] * TablaDatosEmpresa[[#This Row],[Precio_Venta_Unitario]], 0)</f>
        <v>6788.07</v>
      </c>
      <c r="L2290" s="3">
        <f>AVERAGEIF(TablaDatosEmpresa[Nombre_Producto],TablaDatosEmpresa[[#This Row],[Nombre_Producto]],TablaDatosEmpresa[Costo_Unitario])</f>
        <v>54.214840425531932</v>
      </c>
      <c r="M2290" s="3">
        <f>IF(TablaDatosEmpresa[[#This Row],[Tipo_Movimiento]] = "Venta", -TablaDatosEmpresa[[#This Row],[Cantidad]] * TablaDatosEmpresa[[#This Row],[CosteAdquisicionPromedio]], 0)</f>
        <v>1680.6600531914899</v>
      </c>
      <c r="N2290" s="3">
        <f>TablaDatosEmpresa[[#This Row],[Ingresos]]-TablaDatosEmpresa[[#This Row],[Coste_Vemta]]</f>
        <v>5107.4099468085096</v>
      </c>
    </row>
    <row r="2291" spans="1:14" x14ac:dyDescent="0.3">
      <c r="A2291">
        <v>2292</v>
      </c>
      <c r="B2291" s="1">
        <v>44898</v>
      </c>
      <c r="C2291" t="s">
        <v>10</v>
      </c>
      <c r="D2291" t="s">
        <v>27</v>
      </c>
      <c r="E2291" t="s">
        <v>44</v>
      </c>
      <c r="F2291">
        <v>-16</v>
      </c>
      <c r="G2291" s="3">
        <v>0</v>
      </c>
      <c r="H2291" s="3">
        <v>499.7</v>
      </c>
      <c r="I2291" t="s">
        <v>10</v>
      </c>
      <c r="J2291" t="s">
        <v>35</v>
      </c>
      <c r="K2291" s="3">
        <f>IF(TablaDatosEmpresa[[#This Row],[Tipo_Movimiento]] = "Venta", -TablaDatosEmpresa[[#This Row],[Cantidad]] * TablaDatosEmpresa[[#This Row],[Precio_Venta_Unitario]], 0)</f>
        <v>7995.2</v>
      </c>
      <c r="L2291" s="3">
        <f>AVERAGEIF(TablaDatosEmpresa[Nombre_Producto],TablaDatosEmpresa[[#This Row],[Nombre_Producto]],TablaDatosEmpresa[Costo_Unitario])</f>
        <v>111.99406451612904</v>
      </c>
      <c r="M2291" s="3">
        <f>IF(TablaDatosEmpresa[[#This Row],[Tipo_Movimiento]] = "Venta", -TablaDatosEmpresa[[#This Row],[Cantidad]] * TablaDatosEmpresa[[#This Row],[CosteAdquisicionPromedio]], 0)</f>
        <v>1791.9050322580647</v>
      </c>
      <c r="N2291" s="3">
        <f>TablaDatosEmpresa[[#This Row],[Ingresos]]-TablaDatosEmpresa[[#This Row],[Coste_Vemta]]</f>
        <v>6203.2949677419347</v>
      </c>
    </row>
    <row r="2292" spans="1:14" x14ac:dyDescent="0.3">
      <c r="A2292">
        <v>2293</v>
      </c>
      <c r="B2292" s="1">
        <v>44898</v>
      </c>
      <c r="C2292" t="s">
        <v>24</v>
      </c>
      <c r="D2292" t="s">
        <v>21</v>
      </c>
      <c r="E2292" t="s">
        <v>22</v>
      </c>
      <c r="F2292">
        <v>243</v>
      </c>
      <c r="G2292" s="3">
        <v>25.24</v>
      </c>
      <c r="H2292" s="3">
        <v>0</v>
      </c>
      <c r="I2292" t="s">
        <v>24</v>
      </c>
      <c r="J2292" t="s">
        <v>37</v>
      </c>
      <c r="K2292" s="3">
        <f>IF(TablaDatosEmpresa[[#This Row],[Tipo_Movimiento]] = "Venta", -TablaDatosEmpresa[[#This Row],[Cantidad]] * TablaDatosEmpresa[[#This Row],[Precio_Venta_Unitario]], 0)</f>
        <v>0</v>
      </c>
      <c r="L2292" s="3">
        <f>AVERAGEIF(TablaDatosEmpresa[Nombre_Producto],TablaDatosEmpresa[[#This Row],[Nombre_Producto]],TablaDatosEmpresa[Costo_Unitario])</f>
        <v>10.520482758620702</v>
      </c>
      <c r="M2292" s="3">
        <f>IF(TablaDatosEmpresa[[#This Row],[Tipo_Movimiento]] = "Venta", -TablaDatosEmpresa[[#This Row],[Cantidad]] * TablaDatosEmpresa[[#This Row],[CosteAdquisicionPromedio]], 0)</f>
        <v>0</v>
      </c>
      <c r="N2292" s="3">
        <f>TablaDatosEmpresa[[#This Row],[Ingresos]]-TablaDatosEmpresa[[#This Row],[Coste_Vemta]]</f>
        <v>0</v>
      </c>
    </row>
    <row r="2293" spans="1:14" x14ac:dyDescent="0.3">
      <c r="A2293">
        <v>2294</v>
      </c>
      <c r="B2293" s="1">
        <v>44898</v>
      </c>
      <c r="C2293" t="s">
        <v>10</v>
      </c>
      <c r="D2293" t="s">
        <v>34</v>
      </c>
      <c r="E2293" t="s">
        <v>45</v>
      </c>
      <c r="F2293">
        <v>-34</v>
      </c>
      <c r="G2293" s="3">
        <v>0</v>
      </c>
      <c r="H2293" s="3">
        <v>348.92</v>
      </c>
      <c r="I2293" t="s">
        <v>10</v>
      </c>
      <c r="J2293" t="s">
        <v>31</v>
      </c>
      <c r="K2293" s="3">
        <f>IF(TablaDatosEmpresa[[#This Row],[Tipo_Movimiento]] = "Venta", -TablaDatosEmpresa[[#This Row],[Cantidad]] * TablaDatosEmpresa[[#This Row],[Precio_Venta_Unitario]], 0)</f>
        <v>11863.28</v>
      </c>
      <c r="L2293" s="3">
        <f>AVERAGEIF(TablaDatosEmpresa[Nombre_Producto],TablaDatosEmpresa[[#This Row],[Nombre_Producto]],TablaDatosEmpresa[Costo_Unitario])</f>
        <v>81.910562499999997</v>
      </c>
      <c r="M2293" s="3">
        <f>IF(TablaDatosEmpresa[[#This Row],[Tipo_Movimiento]] = "Venta", -TablaDatosEmpresa[[#This Row],[Cantidad]] * TablaDatosEmpresa[[#This Row],[CosteAdquisicionPromedio]], 0)</f>
        <v>2784.9591249999999</v>
      </c>
      <c r="N2293" s="3">
        <f>TablaDatosEmpresa[[#This Row],[Ingresos]]-TablaDatosEmpresa[[#This Row],[Coste_Vemta]]</f>
        <v>9078.3208750000013</v>
      </c>
    </row>
    <row r="2294" spans="1:14" x14ac:dyDescent="0.3">
      <c r="A2294">
        <v>2295</v>
      </c>
      <c r="B2294" s="1">
        <v>44898</v>
      </c>
      <c r="C2294" t="s">
        <v>16</v>
      </c>
      <c r="D2294" t="s">
        <v>27</v>
      </c>
      <c r="E2294" t="s">
        <v>44</v>
      </c>
      <c r="F2294">
        <v>30</v>
      </c>
      <c r="G2294" s="3">
        <v>255.25</v>
      </c>
      <c r="H2294" s="3">
        <v>0</v>
      </c>
      <c r="I2294" t="s">
        <v>46</v>
      </c>
      <c r="J2294" t="s">
        <v>18</v>
      </c>
      <c r="K2294" s="3">
        <f>IF(TablaDatosEmpresa[[#This Row],[Tipo_Movimiento]] = "Venta", -TablaDatosEmpresa[[#This Row],[Cantidad]] * TablaDatosEmpresa[[#This Row],[Precio_Venta_Unitario]], 0)</f>
        <v>0</v>
      </c>
      <c r="L2294" s="3">
        <f>AVERAGEIF(TablaDatosEmpresa[Nombre_Producto],TablaDatosEmpresa[[#This Row],[Nombre_Producto]],TablaDatosEmpresa[Costo_Unitario])</f>
        <v>111.99406451612904</v>
      </c>
      <c r="M2294" s="3">
        <f>IF(TablaDatosEmpresa[[#This Row],[Tipo_Movimiento]] = "Venta", -TablaDatosEmpresa[[#This Row],[Cantidad]] * TablaDatosEmpresa[[#This Row],[CosteAdquisicionPromedio]], 0)</f>
        <v>0</v>
      </c>
      <c r="N2294" s="3">
        <f>TablaDatosEmpresa[[#This Row],[Ingresos]]-TablaDatosEmpresa[[#This Row],[Coste_Vemta]]</f>
        <v>0</v>
      </c>
    </row>
    <row r="2295" spans="1:14" x14ac:dyDescent="0.3">
      <c r="A2295">
        <v>2296</v>
      </c>
      <c r="B2295" s="1">
        <v>44899</v>
      </c>
      <c r="C2295" t="s">
        <v>24</v>
      </c>
      <c r="D2295" t="s">
        <v>21</v>
      </c>
      <c r="E2295" t="s">
        <v>22</v>
      </c>
      <c r="F2295">
        <v>102</v>
      </c>
      <c r="G2295" s="3">
        <v>24.94</v>
      </c>
      <c r="H2295" s="3">
        <v>0</v>
      </c>
      <c r="I2295" t="s">
        <v>24</v>
      </c>
      <c r="J2295" t="s">
        <v>26</v>
      </c>
      <c r="K2295" s="3">
        <f>IF(TablaDatosEmpresa[[#This Row],[Tipo_Movimiento]] = "Venta", -TablaDatosEmpresa[[#This Row],[Cantidad]] * TablaDatosEmpresa[[#This Row],[Precio_Venta_Unitario]], 0)</f>
        <v>0</v>
      </c>
      <c r="L2295" s="3">
        <f>AVERAGEIF(TablaDatosEmpresa[Nombre_Producto],TablaDatosEmpresa[[#This Row],[Nombre_Producto]],TablaDatosEmpresa[Costo_Unitario])</f>
        <v>10.520482758620702</v>
      </c>
      <c r="M2295" s="3">
        <f>IF(TablaDatosEmpresa[[#This Row],[Tipo_Movimiento]] = "Venta", -TablaDatosEmpresa[[#This Row],[Cantidad]] * TablaDatosEmpresa[[#This Row],[CosteAdquisicionPromedio]], 0)</f>
        <v>0</v>
      </c>
      <c r="N2295" s="3">
        <f>TablaDatosEmpresa[[#This Row],[Ingresos]]-TablaDatosEmpresa[[#This Row],[Coste_Vemta]]</f>
        <v>0</v>
      </c>
    </row>
    <row r="2296" spans="1:14" x14ac:dyDescent="0.3">
      <c r="A2296">
        <v>2297</v>
      </c>
      <c r="B2296" s="1">
        <v>44899</v>
      </c>
      <c r="C2296" t="s">
        <v>24</v>
      </c>
      <c r="D2296" t="s">
        <v>25</v>
      </c>
      <c r="E2296" t="s">
        <v>43</v>
      </c>
      <c r="F2296">
        <v>96</v>
      </c>
      <c r="G2296" s="3">
        <v>44.86</v>
      </c>
      <c r="H2296" s="3">
        <v>0</v>
      </c>
      <c r="I2296" t="s">
        <v>24</v>
      </c>
      <c r="J2296" t="s">
        <v>26</v>
      </c>
      <c r="K2296" s="3">
        <f>IF(TablaDatosEmpresa[[#This Row],[Tipo_Movimiento]] = "Venta", -TablaDatosEmpresa[[#This Row],[Cantidad]] * TablaDatosEmpresa[[#This Row],[Precio_Venta_Unitario]], 0)</f>
        <v>0</v>
      </c>
      <c r="L2296" s="3">
        <f>AVERAGEIF(TablaDatosEmpresa[Nombre_Producto],TablaDatosEmpresa[[#This Row],[Nombre_Producto]],TablaDatosEmpresa[Costo_Unitario])</f>
        <v>18.458651685393257</v>
      </c>
      <c r="M2296" s="3">
        <f>IF(TablaDatosEmpresa[[#This Row],[Tipo_Movimiento]] = "Venta", -TablaDatosEmpresa[[#This Row],[Cantidad]] * TablaDatosEmpresa[[#This Row],[CosteAdquisicionPromedio]], 0)</f>
        <v>0</v>
      </c>
      <c r="N2296" s="3">
        <f>TablaDatosEmpresa[[#This Row],[Ingresos]]-TablaDatosEmpresa[[#This Row],[Coste_Vemta]]</f>
        <v>0</v>
      </c>
    </row>
    <row r="2297" spans="1:14" x14ac:dyDescent="0.3">
      <c r="A2297">
        <v>2298</v>
      </c>
      <c r="B2297" s="1">
        <v>44899</v>
      </c>
      <c r="C2297" t="s">
        <v>10</v>
      </c>
      <c r="D2297" t="s">
        <v>34</v>
      </c>
      <c r="E2297" t="s">
        <v>45</v>
      </c>
      <c r="F2297">
        <v>-19</v>
      </c>
      <c r="G2297" s="3">
        <v>0</v>
      </c>
      <c r="H2297" s="3">
        <v>348.33</v>
      </c>
      <c r="I2297" t="s">
        <v>10</v>
      </c>
      <c r="J2297" t="s">
        <v>35</v>
      </c>
      <c r="K2297" s="3">
        <f>IF(TablaDatosEmpresa[[#This Row],[Tipo_Movimiento]] = "Venta", -TablaDatosEmpresa[[#This Row],[Cantidad]] * TablaDatosEmpresa[[#This Row],[Precio_Venta_Unitario]], 0)</f>
        <v>6618.2699999999995</v>
      </c>
      <c r="L2297" s="3">
        <f>AVERAGEIF(TablaDatosEmpresa[Nombre_Producto],TablaDatosEmpresa[[#This Row],[Nombre_Producto]],TablaDatosEmpresa[Costo_Unitario])</f>
        <v>81.910562499999997</v>
      </c>
      <c r="M2297" s="3">
        <f>IF(TablaDatosEmpresa[[#This Row],[Tipo_Movimiento]] = "Venta", -TablaDatosEmpresa[[#This Row],[Cantidad]] * TablaDatosEmpresa[[#This Row],[CosteAdquisicionPromedio]], 0)</f>
        <v>1556.3006874999999</v>
      </c>
      <c r="N2297" s="3">
        <f>TablaDatosEmpresa[[#This Row],[Ingresos]]-TablaDatosEmpresa[[#This Row],[Coste_Vemta]]</f>
        <v>5061.9693124999994</v>
      </c>
    </row>
    <row r="2298" spans="1:14" x14ac:dyDescent="0.3">
      <c r="A2298">
        <v>2299</v>
      </c>
      <c r="B2298" s="1">
        <v>44899</v>
      </c>
      <c r="C2298" t="s">
        <v>24</v>
      </c>
      <c r="D2298" t="s">
        <v>11</v>
      </c>
      <c r="E2298" t="s">
        <v>12</v>
      </c>
      <c r="F2298">
        <v>206</v>
      </c>
      <c r="G2298" s="3">
        <v>65.92</v>
      </c>
      <c r="H2298" s="3">
        <v>0</v>
      </c>
      <c r="I2298" t="s">
        <v>24</v>
      </c>
      <c r="J2298" t="s">
        <v>37</v>
      </c>
      <c r="K2298" s="3">
        <f>IF(TablaDatosEmpresa[[#This Row],[Tipo_Movimiento]] = "Venta", -TablaDatosEmpresa[[#This Row],[Cantidad]] * TablaDatosEmpresa[[#This Row],[Precio_Venta_Unitario]], 0)</f>
        <v>0</v>
      </c>
      <c r="L2298" s="3">
        <f>AVERAGEIF(TablaDatosEmpresa[Nombre_Producto],TablaDatosEmpresa[[#This Row],[Nombre_Producto]],TablaDatosEmpresa[Costo_Unitario])</f>
        <v>28.701865793780652</v>
      </c>
      <c r="M2298" s="3">
        <f>IF(TablaDatosEmpresa[[#This Row],[Tipo_Movimiento]] = "Venta", -TablaDatosEmpresa[[#This Row],[Cantidad]] * TablaDatosEmpresa[[#This Row],[CosteAdquisicionPromedio]], 0)</f>
        <v>0</v>
      </c>
      <c r="N2298" s="3">
        <f>TablaDatosEmpresa[[#This Row],[Ingresos]]-TablaDatosEmpresa[[#This Row],[Coste_Vemta]]</f>
        <v>0</v>
      </c>
    </row>
    <row r="2299" spans="1:14" x14ac:dyDescent="0.3">
      <c r="A2299">
        <v>2300</v>
      </c>
      <c r="B2299" s="1">
        <v>44899</v>
      </c>
      <c r="C2299" t="s">
        <v>24</v>
      </c>
      <c r="D2299" t="s">
        <v>14</v>
      </c>
      <c r="E2299" t="s">
        <v>41</v>
      </c>
      <c r="F2299">
        <v>195</v>
      </c>
      <c r="G2299" s="3">
        <v>86.56</v>
      </c>
      <c r="H2299" s="3">
        <v>0</v>
      </c>
      <c r="I2299" t="s">
        <v>24</v>
      </c>
      <c r="J2299" t="s">
        <v>28</v>
      </c>
      <c r="K2299" s="3">
        <f>IF(TablaDatosEmpresa[[#This Row],[Tipo_Movimiento]] = "Venta", -TablaDatosEmpresa[[#This Row],[Cantidad]] * TablaDatosEmpresa[[#This Row],[Precio_Venta_Unitario]], 0)</f>
        <v>0</v>
      </c>
      <c r="L2299" s="3">
        <f>AVERAGEIF(TablaDatosEmpresa[Nombre_Producto],TablaDatosEmpresa[[#This Row],[Nombre_Producto]],TablaDatosEmpresa[Costo_Unitario])</f>
        <v>38.917210440456756</v>
      </c>
      <c r="M2299" s="3">
        <f>IF(TablaDatosEmpresa[[#This Row],[Tipo_Movimiento]] = "Venta", -TablaDatosEmpresa[[#This Row],[Cantidad]] * TablaDatosEmpresa[[#This Row],[CosteAdquisicionPromedio]], 0)</f>
        <v>0</v>
      </c>
      <c r="N2299" s="3">
        <f>TablaDatosEmpresa[[#This Row],[Ingresos]]-TablaDatosEmpresa[[#This Row],[Coste_Vemta]]</f>
        <v>0</v>
      </c>
    </row>
    <row r="2300" spans="1:14" x14ac:dyDescent="0.3">
      <c r="A2300">
        <v>2301</v>
      </c>
      <c r="B2300" s="1">
        <v>44899</v>
      </c>
      <c r="C2300" t="s">
        <v>24</v>
      </c>
      <c r="D2300" t="s">
        <v>29</v>
      </c>
      <c r="E2300" t="s">
        <v>30</v>
      </c>
      <c r="F2300">
        <v>106</v>
      </c>
      <c r="G2300" s="3">
        <v>35.94</v>
      </c>
      <c r="H2300" s="3">
        <v>0</v>
      </c>
      <c r="I2300" t="s">
        <v>24</v>
      </c>
      <c r="J2300" t="s">
        <v>28</v>
      </c>
      <c r="K2300" s="3">
        <f>IF(TablaDatosEmpresa[[#This Row],[Tipo_Movimiento]] = "Venta", -TablaDatosEmpresa[[#This Row],[Cantidad]] * TablaDatosEmpresa[[#This Row],[Precio_Venta_Unitario]], 0)</f>
        <v>0</v>
      </c>
      <c r="L2300" s="3">
        <f>AVERAGEIF(TablaDatosEmpresa[Nombre_Producto],TablaDatosEmpresa[[#This Row],[Nombre_Producto]],TablaDatosEmpresa[Costo_Unitario])</f>
        <v>15.49574137931034</v>
      </c>
      <c r="M2300" s="3">
        <f>IF(TablaDatosEmpresa[[#This Row],[Tipo_Movimiento]] = "Venta", -TablaDatosEmpresa[[#This Row],[Cantidad]] * TablaDatosEmpresa[[#This Row],[CosteAdquisicionPromedio]], 0)</f>
        <v>0</v>
      </c>
      <c r="N2300" s="3">
        <f>TablaDatosEmpresa[[#This Row],[Ingresos]]-TablaDatosEmpresa[[#This Row],[Coste_Vemta]]</f>
        <v>0</v>
      </c>
    </row>
    <row r="2301" spans="1:14" x14ac:dyDescent="0.3">
      <c r="A2301">
        <v>2302</v>
      </c>
      <c r="B2301" s="1">
        <v>44899</v>
      </c>
      <c r="C2301" t="s">
        <v>10</v>
      </c>
      <c r="D2301" t="s">
        <v>34</v>
      </c>
      <c r="E2301" t="s">
        <v>45</v>
      </c>
      <c r="F2301">
        <v>-20</v>
      </c>
      <c r="G2301" s="3">
        <v>0</v>
      </c>
      <c r="H2301" s="3">
        <v>348.67</v>
      </c>
      <c r="I2301" t="s">
        <v>10</v>
      </c>
      <c r="J2301" t="s">
        <v>15</v>
      </c>
      <c r="K2301" s="3">
        <f>IF(TablaDatosEmpresa[[#This Row],[Tipo_Movimiento]] = "Venta", -TablaDatosEmpresa[[#This Row],[Cantidad]] * TablaDatosEmpresa[[#This Row],[Precio_Venta_Unitario]], 0)</f>
        <v>6973.4000000000005</v>
      </c>
      <c r="L2301" s="3">
        <f>AVERAGEIF(TablaDatosEmpresa[Nombre_Producto],TablaDatosEmpresa[[#This Row],[Nombre_Producto]],TablaDatosEmpresa[Costo_Unitario])</f>
        <v>81.910562499999997</v>
      </c>
      <c r="M2301" s="3">
        <f>IF(TablaDatosEmpresa[[#This Row],[Tipo_Movimiento]] = "Venta", -TablaDatosEmpresa[[#This Row],[Cantidad]] * TablaDatosEmpresa[[#This Row],[CosteAdquisicionPromedio]], 0)</f>
        <v>1638.2112499999998</v>
      </c>
      <c r="N2301" s="3">
        <f>TablaDatosEmpresa[[#This Row],[Ingresos]]-TablaDatosEmpresa[[#This Row],[Coste_Vemta]]</f>
        <v>5335.1887500000012</v>
      </c>
    </row>
    <row r="2302" spans="1:14" x14ac:dyDescent="0.3">
      <c r="A2302">
        <v>2303</v>
      </c>
      <c r="B2302" s="1">
        <v>44900</v>
      </c>
      <c r="C2302" t="s">
        <v>10</v>
      </c>
      <c r="D2302" t="s">
        <v>25</v>
      </c>
      <c r="E2302" t="s">
        <v>43</v>
      </c>
      <c r="F2302">
        <v>-14</v>
      </c>
      <c r="G2302" s="3">
        <v>0</v>
      </c>
      <c r="H2302" s="3">
        <v>94.85</v>
      </c>
      <c r="I2302" t="s">
        <v>10</v>
      </c>
      <c r="J2302" t="s">
        <v>15</v>
      </c>
      <c r="K2302" s="3">
        <f>IF(TablaDatosEmpresa[[#This Row],[Tipo_Movimiento]] = "Venta", -TablaDatosEmpresa[[#This Row],[Cantidad]] * TablaDatosEmpresa[[#This Row],[Precio_Venta_Unitario]], 0)</f>
        <v>1327.8999999999999</v>
      </c>
      <c r="L2302" s="3">
        <f>AVERAGEIF(TablaDatosEmpresa[Nombre_Producto],TablaDatosEmpresa[[#This Row],[Nombre_Producto]],TablaDatosEmpresa[Costo_Unitario])</f>
        <v>18.458651685393257</v>
      </c>
      <c r="M2302" s="3">
        <f>IF(TablaDatosEmpresa[[#This Row],[Tipo_Movimiento]] = "Venta", -TablaDatosEmpresa[[#This Row],[Cantidad]] * TablaDatosEmpresa[[#This Row],[CosteAdquisicionPromedio]], 0)</f>
        <v>258.42112359550561</v>
      </c>
      <c r="N2302" s="3">
        <f>TablaDatosEmpresa[[#This Row],[Ingresos]]-TablaDatosEmpresa[[#This Row],[Coste_Vemta]]</f>
        <v>1069.4788764044943</v>
      </c>
    </row>
    <row r="2303" spans="1:14" x14ac:dyDescent="0.3">
      <c r="A2303">
        <v>2304</v>
      </c>
      <c r="B2303" s="1">
        <v>44900</v>
      </c>
      <c r="C2303" t="s">
        <v>16</v>
      </c>
      <c r="D2303" t="s">
        <v>17</v>
      </c>
      <c r="E2303" t="s">
        <v>42</v>
      </c>
      <c r="F2303">
        <v>36</v>
      </c>
      <c r="G2303" s="3">
        <v>448.94</v>
      </c>
      <c r="H2303" s="3">
        <v>0</v>
      </c>
      <c r="I2303" t="s">
        <v>46</v>
      </c>
      <c r="J2303" t="s">
        <v>18</v>
      </c>
      <c r="K2303" s="3">
        <f>IF(TablaDatosEmpresa[[#This Row],[Tipo_Movimiento]] = "Venta", -TablaDatosEmpresa[[#This Row],[Cantidad]] * TablaDatosEmpresa[[#This Row],[Precio_Venta_Unitario]], 0)</f>
        <v>0</v>
      </c>
      <c r="L2303" s="3">
        <f>AVERAGEIF(TablaDatosEmpresa[Nombre_Producto],TablaDatosEmpresa[[#This Row],[Nombre_Producto]],TablaDatosEmpresa[Costo_Unitario])</f>
        <v>206.67616747181975</v>
      </c>
      <c r="M2303" s="3">
        <f>IF(TablaDatosEmpresa[[#This Row],[Tipo_Movimiento]] = "Venta", -TablaDatosEmpresa[[#This Row],[Cantidad]] * TablaDatosEmpresa[[#This Row],[CosteAdquisicionPromedio]], 0)</f>
        <v>0</v>
      </c>
      <c r="N2303" s="3">
        <f>TablaDatosEmpresa[[#This Row],[Ingresos]]-TablaDatosEmpresa[[#This Row],[Coste_Vemta]]</f>
        <v>0</v>
      </c>
    </row>
    <row r="2304" spans="1:14" x14ac:dyDescent="0.3">
      <c r="A2304">
        <v>2305</v>
      </c>
      <c r="B2304" s="1">
        <v>44900</v>
      </c>
      <c r="C2304" t="s">
        <v>24</v>
      </c>
      <c r="D2304" t="s">
        <v>32</v>
      </c>
      <c r="E2304" t="s">
        <v>33</v>
      </c>
      <c r="F2304">
        <v>88</v>
      </c>
      <c r="G2304" s="3">
        <v>120.41</v>
      </c>
      <c r="H2304" s="3">
        <v>0</v>
      </c>
      <c r="I2304" t="s">
        <v>24</v>
      </c>
      <c r="J2304" t="s">
        <v>28</v>
      </c>
      <c r="K2304" s="3">
        <f>IF(TablaDatosEmpresa[[#This Row],[Tipo_Movimiento]] = "Venta", -TablaDatosEmpresa[[#This Row],[Cantidad]] * TablaDatosEmpresa[[#This Row],[Precio_Venta_Unitario]], 0)</f>
        <v>0</v>
      </c>
      <c r="L2304" s="3">
        <f>AVERAGEIF(TablaDatosEmpresa[Nombre_Producto],TablaDatosEmpresa[[#This Row],[Nombre_Producto]],TablaDatosEmpresa[Costo_Unitario])</f>
        <v>54.214840425531932</v>
      </c>
      <c r="M2304" s="3">
        <f>IF(TablaDatosEmpresa[[#This Row],[Tipo_Movimiento]] = "Venta", -TablaDatosEmpresa[[#This Row],[Cantidad]] * TablaDatosEmpresa[[#This Row],[CosteAdquisicionPromedio]], 0)</f>
        <v>0</v>
      </c>
      <c r="N2304" s="3">
        <f>TablaDatosEmpresa[[#This Row],[Ingresos]]-TablaDatosEmpresa[[#This Row],[Coste_Vemta]]</f>
        <v>0</v>
      </c>
    </row>
    <row r="2305" spans="1:14" x14ac:dyDescent="0.3">
      <c r="A2305">
        <v>2306</v>
      </c>
      <c r="B2305" s="1">
        <v>44900</v>
      </c>
      <c r="C2305" t="s">
        <v>24</v>
      </c>
      <c r="D2305" t="s">
        <v>32</v>
      </c>
      <c r="E2305" t="s">
        <v>33</v>
      </c>
      <c r="F2305">
        <v>233</v>
      </c>
      <c r="G2305" s="3">
        <v>122</v>
      </c>
      <c r="H2305" s="3">
        <v>0</v>
      </c>
      <c r="I2305" t="s">
        <v>24</v>
      </c>
      <c r="J2305" t="s">
        <v>26</v>
      </c>
      <c r="K2305" s="3">
        <f>IF(TablaDatosEmpresa[[#This Row],[Tipo_Movimiento]] = "Venta", -TablaDatosEmpresa[[#This Row],[Cantidad]] * TablaDatosEmpresa[[#This Row],[Precio_Venta_Unitario]], 0)</f>
        <v>0</v>
      </c>
      <c r="L2305" s="3">
        <f>AVERAGEIF(TablaDatosEmpresa[Nombre_Producto],TablaDatosEmpresa[[#This Row],[Nombre_Producto]],TablaDatosEmpresa[Costo_Unitario])</f>
        <v>54.214840425531932</v>
      </c>
      <c r="M2305" s="3">
        <f>IF(TablaDatosEmpresa[[#This Row],[Tipo_Movimiento]] = "Venta", -TablaDatosEmpresa[[#This Row],[Cantidad]] * TablaDatosEmpresa[[#This Row],[CosteAdquisicionPromedio]], 0)</f>
        <v>0</v>
      </c>
      <c r="N2305" s="3">
        <f>TablaDatosEmpresa[[#This Row],[Ingresos]]-TablaDatosEmpresa[[#This Row],[Coste_Vemta]]</f>
        <v>0</v>
      </c>
    </row>
    <row r="2306" spans="1:14" x14ac:dyDescent="0.3">
      <c r="A2306">
        <v>2307</v>
      </c>
      <c r="B2306" s="1">
        <v>44900</v>
      </c>
      <c r="C2306" t="s">
        <v>10</v>
      </c>
      <c r="D2306" t="s">
        <v>11</v>
      </c>
      <c r="E2306" t="s">
        <v>12</v>
      </c>
      <c r="F2306">
        <v>-40</v>
      </c>
      <c r="G2306" s="3">
        <v>0</v>
      </c>
      <c r="H2306" s="3">
        <v>129.19</v>
      </c>
      <c r="I2306" t="s">
        <v>10</v>
      </c>
      <c r="J2306" t="s">
        <v>31</v>
      </c>
      <c r="K2306" s="3">
        <f>IF(TablaDatosEmpresa[[#This Row],[Tipo_Movimiento]] = "Venta", -TablaDatosEmpresa[[#This Row],[Cantidad]] * TablaDatosEmpresa[[#This Row],[Precio_Venta_Unitario]], 0)</f>
        <v>5167.6000000000004</v>
      </c>
      <c r="L2306" s="3">
        <f>AVERAGEIF(TablaDatosEmpresa[Nombre_Producto],TablaDatosEmpresa[[#This Row],[Nombre_Producto]],TablaDatosEmpresa[Costo_Unitario])</f>
        <v>28.701865793780652</v>
      </c>
      <c r="M2306" s="3">
        <f>IF(TablaDatosEmpresa[[#This Row],[Tipo_Movimiento]] = "Venta", -TablaDatosEmpresa[[#This Row],[Cantidad]] * TablaDatosEmpresa[[#This Row],[CosteAdquisicionPromedio]], 0)</f>
        <v>1148.074631751226</v>
      </c>
      <c r="N2306" s="3">
        <f>TablaDatosEmpresa[[#This Row],[Ingresos]]-TablaDatosEmpresa[[#This Row],[Coste_Vemta]]</f>
        <v>4019.5253682487746</v>
      </c>
    </row>
    <row r="2307" spans="1:14" x14ac:dyDescent="0.3">
      <c r="A2307">
        <v>2308</v>
      </c>
      <c r="B2307" s="1">
        <v>44900</v>
      </c>
      <c r="C2307" t="s">
        <v>10</v>
      </c>
      <c r="D2307" t="s">
        <v>32</v>
      </c>
      <c r="E2307" t="s">
        <v>33</v>
      </c>
      <c r="F2307">
        <v>-35</v>
      </c>
      <c r="G2307" s="3">
        <v>0</v>
      </c>
      <c r="H2307" s="3">
        <v>218.28</v>
      </c>
      <c r="I2307" t="s">
        <v>10</v>
      </c>
      <c r="J2307" t="s">
        <v>35</v>
      </c>
      <c r="K2307" s="3">
        <f>IF(TablaDatosEmpresa[[#This Row],[Tipo_Movimiento]] = "Venta", -TablaDatosEmpresa[[#This Row],[Cantidad]] * TablaDatosEmpresa[[#This Row],[Precio_Venta_Unitario]], 0)</f>
        <v>7639.8</v>
      </c>
      <c r="L2307" s="3">
        <f>AVERAGEIF(TablaDatosEmpresa[Nombre_Producto],TablaDatosEmpresa[[#This Row],[Nombre_Producto]],TablaDatosEmpresa[Costo_Unitario])</f>
        <v>54.214840425531932</v>
      </c>
      <c r="M2307" s="3">
        <f>IF(TablaDatosEmpresa[[#This Row],[Tipo_Movimiento]] = "Venta", -TablaDatosEmpresa[[#This Row],[Cantidad]] * TablaDatosEmpresa[[#This Row],[CosteAdquisicionPromedio]], 0)</f>
        <v>1897.5194148936175</v>
      </c>
      <c r="N2307" s="3">
        <f>TablaDatosEmpresa[[#This Row],[Ingresos]]-TablaDatosEmpresa[[#This Row],[Coste_Vemta]]</f>
        <v>5742.2805851063822</v>
      </c>
    </row>
    <row r="2308" spans="1:14" x14ac:dyDescent="0.3">
      <c r="A2308">
        <v>2309</v>
      </c>
      <c r="B2308" s="1">
        <v>44900</v>
      </c>
      <c r="C2308" t="s">
        <v>24</v>
      </c>
      <c r="D2308" t="s">
        <v>25</v>
      </c>
      <c r="E2308" t="s">
        <v>43</v>
      </c>
      <c r="F2308">
        <v>208</v>
      </c>
      <c r="G2308" s="3">
        <v>45.46</v>
      </c>
      <c r="H2308" s="3">
        <v>0</v>
      </c>
      <c r="I2308" t="s">
        <v>24</v>
      </c>
      <c r="J2308" t="s">
        <v>36</v>
      </c>
      <c r="K2308" s="3">
        <f>IF(TablaDatosEmpresa[[#This Row],[Tipo_Movimiento]] = "Venta", -TablaDatosEmpresa[[#This Row],[Cantidad]] * TablaDatosEmpresa[[#This Row],[Precio_Venta_Unitario]], 0)</f>
        <v>0</v>
      </c>
      <c r="L2308" s="3">
        <f>AVERAGEIF(TablaDatosEmpresa[Nombre_Producto],TablaDatosEmpresa[[#This Row],[Nombre_Producto]],TablaDatosEmpresa[Costo_Unitario])</f>
        <v>18.458651685393257</v>
      </c>
      <c r="M2308" s="3">
        <f>IF(TablaDatosEmpresa[[#This Row],[Tipo_Movimiento]] = "Venta", -TablaDatosEmpresa[[#This Row],[Cantidad]] * TablaDatosEmpresa[[#This Row],[CosteAdquisicionPromedio]], 0)</f>
        <v>0</v>
      </c>
      <c r="N2308" s="3">
        <f>TablaDatosEmpresa[[#This Row],[Ingresos]]-TablaDatosEmpresa[[#This Row],[Coste_Vemta]]</f>
        <v>0</v>
      </c>
    </row>
    <row r="2309" spans="1:14" x14ac:dyDescent="0.3">
      <c r="A2309">
        <v>2310</v>
      </c>
      <c r="B2309" s="1">
        <v>44901</v>
      </c>
      <c r="C2309" t="s">
        <v>24</v>
      </c>
      <c r="D2309" t="s">
        <v>11</v>
      </c>
      <c r="E2309" t="s">
        <v>12</v>
      </c>
      <c r="F2309">
        <v>103</v>
      </c>
      <c r="G2309" s="3">
        <v>65.239999999999995</v>
      </c>
      <c r="H2309" s="3">
        <v>0</v>
      </c>
      <c r="I2309" t="s">
        <v>24</v>
      </c>
      <c r="J2309" t="s">
        <v>28</v>
      </c>
      <c r="K2309" s="3">
        <f>IF(TablaDatosEmpresa[[#This Row],[Tipo_Movimiento]] = "Venta", -TablaDatosEmpresa[[#This Row],[Cantidad]] * TablaDatosEmpresa[[#This Row],[Precio_Venta_Unitario]], 0)</f>
        <v>0</v>
      </c>
      <c r="L2309" s="3">
        <f>AVERAGEIF(TablaDatosEmpresa[Nombre_Producto],TablaDatosEmpresa[[#This Row],[Nombre_Producto]],TablaDatosEmpresa[Costo_Unitario])</f>
        <v>28.701865793780652</v>
      </c>
      <c r="M2309" s="3">
        <f>IF(TablaDatosEmpresa[[#This Row],[Tipo_Movimiento]] = "Venta", -TablaDatosEmpresa[[#This Row],[Cantidad]] * TablaDatosEmpresa[[#This Row],[CosteAdquisicionPromedio]], 0)</f>
        <v>0</v>
      </c>
      <c r="N2309" s="3">
        <f>TablaDatosEmpresa[[#This Row],[Ingresos]]-TablaDatosEmpresa[[#This Row],[Coste_Vemta]]</f>
        <v>0</v>
      </c>
    </row>
    <row r="2310" spans="1:14" x14ac:dyDescent="0.3">
      <c r="A2310">
        <v>2311</v>
      </c>
      <c r="B2310" s="1">
        <v>44901</v>
      </c>
      <c r="C2310" t="s">
        <v>10</v>
      </c>
      <c r="D2310" t="s">
        <v>19</v>
      </c>
      <c r="E2310" t="s">
        <v>20</v>
      </c>
      <c r="F2310">
        <v>-47</v>
      </c>
      <c r="G2310" s="3">
        <v>0</v>
      </c>
      <c r="H2310" s="3">
        <v>297.55</v>
      </c>
      <c r="I2310" t="s">
        <v>10</v>
      </c>
      <c r="J2310" t="s">
        <v>35</v>
      </c>
      <c r="K2310" s="3">
        <f>IF(TablaDatosEmpresa[[#This Row],[Tipo_Movimiento]] = "Venta", -TablaDatosEmpresa[[#This Row],[Cantidad]] * TablaDatosEmpresa[[#This Row],[Precio_Venta_Unitario]], 0)</f>
        <v>13984.85</v>
      </c>
      <c r="L2310" s="3">
        <f>AVERAGEIF(TablaDatosEmpresa[Nombre_Producto],TablaDatosEmpresa[[#This Row],[Nombre_Producto]],TablaDatosEmpresa[Costo_Unitario])</f>
        <v>66.956770642201846</v>
      </c>
      <c r="M2310" s="3">
        <f>IF(TablaDatosEmpresa[[#This Row],[Tipo_Movimiento]] = "Venta", -TablaDatosEmpresa[[#This Row],[Cantidad]] * TablaDatosEmpresa[[#This Row],[CosteAdquisicionPromedio]], 0)</f>
        <v>3146.9682201834867</v>
      </c>
      <c r="N2310" s="3">
        <f>TablaDatosEmpresa[[#This Row],[Ingresos]]-TablaDatosEmpresa[[#This Row],[Coste_Vemta]]</f>
        <v>10837.881779816515</v>
      </c>
    </row>
    <row r="2311" spans="1:14" x14ac:dyDescent="0.3">
      <c r="A2311">
        <v>2312</v>
      </c>
      <c r="B2311" s="1">
        <v>44901</v>
      </c>
      <c r="C2311" t="s">
        <v>16</v>
      </c>
      <c r="D2311" t="s">
        <v>27</v>
      </c>
      <c r="E2311" t="s">
        <v>44</v>
      </c>
      <c r="F2311">
        <v>26</v>
      </c>
      <c r="G2311" s="3">
        <v>252.56</v>
      </c>
      <c r="H2311" s="3">
        <v>0</v>
      </c>
      <c r="I2311" t="s">
        <v>46</v>
      </c>
      <c r="J2311" t="s">
        <v>18</v>
      </c>
      <c r="K2311" s="3">
        <f>IF(TablaDatosEmpresa[[#This Row],[Tipo_Movimiento]] = "Venta", -TablaDatosEmpresa[[#This Row],[Cantidad]] * TablaDatosEmpresa[[#This Row],[Precio_Venta_Unitario]], 0)</f>
        <v>0</v>
      </c>
      <c r="L2311" s="3">
        <f>AVERAGEIF(TablaDatosEmpresa[Nombre_Producto],TablaDatosEmpresa[[#This Row],[Nombre_Producto]],TablaDatosEmpresa[Costo_Unitario])</f>
        <v>111.99406451612904</v>
      </c>
      <c r="M2311" s="3">
        <f>IF(TablaDatosEmpresa[[#This Row],[Tipo_Movimiento]] = "Venta", -TablaDatosEmpresa[[#This Row],[Cantidad]] * TablaDatosEmpresa[[#This Row],[CosteAdquisicionPromedio]], 0)</f>
        <v>0</v>
      </c>
      <c r="N2311" s="3">
        <f>TablaDatosEmpresa[[#This Row],[Ingresos]]-TablaDatosEmpresa[[#This Row],[Coste_Vemta]]</f>
        <v>0</v>
      </c>
    </row>
    <row r="2312" spans="1:14" x14ac:dyDescent="0.3">
      <c r="A2312">
        <v>2313</v>
      </c>
      <c r="B2312" s="1">
        <v>44901</v>
      </c>
      <c r="C2312" t="s">
        <v>10</v>
      </c>
      <c r="D2312" t="s">
        <v>14</v>
      </c>
      <c r="E2312" t="s">
        <v>41</v>
      </c>
      <c r="F2312">
        <v>-12</v>
      </c>
      <c r="G2312" s="3">
        <v>0</v>
      </c>
      <c r="H2312" s="3">
        <v>161.05000000000001</v>
      </c>
      <c r="I2312" t="s">
        <v>10</v>
      </c>
      <c r="J2312" t="s">
        <v>15</v>
      </c>
      <c r="K2312" s="3">
        <f>IF(TablaDatosEmpresa[[#This Row],[Tipo_Movimiento]] = "Venta", -TablaDatosEmpresa[[#This Row],[Cantidad]] * TablaDatosEmpresa[[#This Row],[Precio_Venta_Unitario]], 0)</f>
        <v>1932.6000000000001</v>
      </c>
      <c r="L2312" s="3">
        <f>AVERAGEIF(TablaDatosEmpresa[Nombre_Producto],TablaDatosEmpresa[[#This Row],[Nombre_Producto]],TablaDatosEmpresa[Costo_Unitario])</f>
        <v>38.917210440456756</v>
      </c>
      <c r="M2312" s="3">
        <f>IF(TablaDatosEmpresa[[#This Row],[Tipo_Movimiento]] = "Venta", -TablaDatosEmpresa[[#This Row],[Cantidad]] * TablaDatosEmpresa[[#This Row],[CosteAdquisicionPromedio]], 0)</f>
        <v>467.00652528548108</v>
      </c>
      <c r="N2312" s="3">
        <f>TablaDatosEmpresa[[#This Row],[Ingresos]]-TablaDatosEmpresa[[#This Row],[Coste_Vemta]]</f>
        <v>1465.5934747145191</v>
      </c>
    </row>
    <row r="2313" spans="1:14" x14ac:dyDescent="0.3">
      <c r="A2313">
        <v>2314</v>
      </c>
      <c r="B2313" s="1">
        <v>44901</v>
      </c>
      <c r="C2313" t="s">
        <v>24</v>
      </c>
      <c r="D2313" t="s">
        <v>21</v>
      </c>
      <c r="E2313" t="s">
        <v>22</v>
      </c>
      <c r="F2313">
        <v>200</v>
      </c>
      <c r="G2313" s="3">
        <v>24.73</v>
      </c>
      <c r="H2313" s="3">
        <v>0</v>
      </c>
      <c r="I2313" t="s">
        <v>24</v>
      </c>
      <c r="J2313" t="s">
        <v>28</v>
      </c>
      <c r="K2313" s="3">
        <f>IF(TablaDatosEmpresa[[#This Row],[Tipo_Movimiento]] = "Venta", -TablaDatosEmpresa[[#This Row],[Cantidad]] * TablaDatosEmpresa[[#This Row],[Precio_Venta_Unitario]], 0)</f>
        <v>0</v>
      </c>
      <c r="L2313" s="3">
        <f>AVERAGEIF(TablaDatosEmpresa[Nombre_Producto],TablaDatosEmpresa[[#This Row],[Nombre_Producto]],TablaDatosEmpresa[Costo_Unitario])</f>
        <v>10.520482758620702</v>
      </c>
      <c r="M2313" s="3">
        <f>IF(TablaDatosEmpresa[[#This Row],[Tipo_Movimiento]] = "Venta", -TablaDatosEmpresa[[#This Row],[Cantidad]] * TablaDatosEmpresa[[#This Row],[CosteAdquisicionPromedio]], 0)</f>
        <v>0</v>
      </c>
      <c r="N2313" s="3">
        <f>TablaDatosEmpresa[[#This Row],[Ingresos]]-TablaDatosEmpresa[[#This Row],[Coste_Vemta]]</f>
        <v>0</v>
      </c>
    </row>
    <row r="2314" spans="1:14" x14ac:dyDescent="0.3">
      <c r="A2314">
        <v>2315</v>
      </c>
      <c r="B2314" s="1">
        <v>44901</v>
      </c>
      <c r="C2314" t="s">
        <v>24</v>
      </c>
      <c r="D2314" t="s">
        <v>32</v>
      </c>
      <c r="E2314" t="s">
        <v>33</v>
      </c>
      <c r="F2314">
        <v>232</v>
      </c>
      <c r="G2314" s="3">
        <v>121.77</v>
      </c>
      <c r="H2314" s="3">
        <v>0</v>
      </c>
      <c r="I2314" t="s">
        <v>24</v>
      </c>
      <c r="J2314" t="s">
        <v>28</v>
      </c>
      <c r="K2314" s="3">
        <f>IF(TablaDatosEmpresa[[#This Row],[Tipo_Movimiento]] = "Venta", -TablaDatosEmpresa[[#This Row],[Cantidad]] * TablaDatosEmpresa[[#This Row],[Precio_Venta_Unitario]], 0)</f>
        <v>0</v>
      </c>
      <c r="L2314" s="3">
        <f>AVERAGEIF(TablaDatosEmpresa[Nombre_Producto],TablaDatosEmpresa[[#This Row],[Nombre_Producto]],TablaDatosEmpresa[Costo_Unitario])</f>
        <v>54.214840425531932</v>
      </c>
      <c r="M2314" s="3">
        <f>IF(TablaDatosEmpresa[[#This Row],[Tipo_Movimiento]] = "Venta", -TablaDatosEmpresa[[#This Row],[Cantidad]] * TablaDatosEmpresa[[#This Row],[CosteAdquisicionPromedio]], 0)</f>
        <v>0</v>
      </c>
      <c r="N2314" s="3">
        <f>TablaDatosEmpresa[[#This Row],[Ingresos]]-TablaDatosEmpresa[[#This Row],[Coste_Vemta]]</f>
        <v>0</v>
      </c>
    </row>
    <row r="2315" spans="1:14" x14ac:dyDescent="0.3">
      <c r="A2315">
        <v>2316</v>
      </c>
      <c r="B2315" s="1">
        <v>44901</v>
      </c>
      <c r="C2315" t="s">
        <v>24</v>
      </c>
      <c r="D2315" t="s">
        <v>34</v>
      </c>
      <c r="E2315" t="s">
        <v>45</v>
      </c>
      <c r="F2315">
        <v>135</v>
      </c>
      <c r="G2315" s="3">
        <v>182.85</v>
      </c>
      <c r="H2315" s="3">
        <v>0</v>
      </c>
      <c r="I2315" t="s">
        <v>24</v>
      </c>
      <c r="J2315" t="s">
        <v>26</v>
      </c>
      <c r="K2315" s="3">
        <f>IF(TablaDatosEmpresa[[#This Row],[Tipo_Movimiento]] = "Venta", -TablaDatosEmpresa[[#This Row],[Cantidad]] * TablaDatosEmpresa[[#This Row],[Precio_Venta_Unitario]], 0)</f>
        <v>0</v>
      </c>
      <c r="L2315" s="3">
        <f>AVERAGEIF(TablaDatosEmpresa[Nombre_Producto],TablaDatosEmpresa[[#This Row],[Nombre_Producto]],TablaDatosEmpresa[Costo_Unitario])</f>
        <v>81.910562499999997</v>
      </c>
      <c r="M2315" s="3">
        <f>IF(TablaDatosEmpresa[[#This Row],[Tipo_Movimiento]] = "Venta", -TablaDatosEmpresa[[#This Row],[Cantidad]] * TablaDatosEmpresa[[#This Row],[CosteAdquisicionPromedio]], 0)</f>
        <v>0</v>
      </c>
      <c r="N2315" s="3">
        <f>TablaDatosEmpresa[[#This Row],[Ingresos]]-TablaDatosEmpresa[[#This Row],[Coste_Vemta]]</f>
        <v>0</v>
      </c>
    </row>
    <row r="2316" spans="1:14" x14ac:dyDescent="0.3">
      <c r="A2316">
        <v>2317</v>
      </c>
      <c r="B2316" s="1">
        <v>44902</v>
      </c>
      <c r="C2316" t="s">
        <v>10</v>
      </c>
      <c r="D2316" t="s">
        <v>29</v>
      </c>
      <c r="E2316" t="s">
        <v>30</v>
      </c>
      <c r="F2316">
        <v>-20</v>
      </c>
      <c r="G2316" s="3">
        <v>0</v>
      </c>
      <c r="H2316" s="3">
        <v>80.73</v>
      </c>
      <c r="I2316" t="s">
        <v>10</v>
      </c>
      <c r="J2316" t="s">
        <v>15</v>
      </c>
      <c r="K2316" s="3">
        <f>IF(TablaDatosEmpresa[[#This Row],[Tipo_Movimiento]] = "Venta", -TablaDatosEmpresa[[#This Row],[Cantidad]] * TablaDatosEmpresa[[#This Row],[Precio_Venta_Unitario]], 0)</f>
        <v>1614.6000000000001</v>
      </c>
      <c r="L2316" s="3">
        <f>AVERAGEIF(TablaDatosEmpresa[Nombre_Producto],TablaDatosEmpresa[[#This Row],[Nombre_Producto]],TablaDatosEmpresa[Costo_Unitario])</f>
        <v>15.49574137931034</v>
      </c>
      <c r="M2316" s="3">
        <f>IF(TablaDatosEmpresa[[#This Row],[Tipo_Movimiento]] = "Venta", -TablaDatosEmpresa[[#This Row],[Cantidad]] * TablaDatosEmpresa[[#This Row],[CosteAdquisicionPromedio]], 0)</f>
        <v>309.9148275862068</v>
      </c>
      <c r="N2316" s="3">
        <f>TablaDatosEmpresa[[#This Row],[Ingresos]]-TablaDatosEmpresa[[#This Row],[Coste_Vemta]]</f>
        <v>1304.6851724137932</v>
      </c>
    </row>
    <row r="2317" spans="1:14" x14ac:dyDescent="0.3">
      <c r="A2317">
        <v>2318</v>
      </c>
      <c r="B2317" s="1">
        <v>44902</v>
      </c>
      <c r="C2317" t="s">
        <v>10</v>
      </c>
      <c r="D2317" t="s">
        <v>27</v>
      </c>
      <c r="E2317" t="s">
        <v>44</v>
      </c>
      <c r="F2317">
        <v>-8</v>
      </c>
      <c r="G2317" s="3">
        <v>0</v>
      </c>
      <c r="H2317" s="3">
        <v>502.32</v>
      </c>
      <c r="I2317" t="s">
        <v>10</v>
      </c>
      <c r="J2317" t="s">
        <v>23</v>
      </c>
      <c r="K2317" s="3">
        <f>IF(TablaDatosEmpresa[[#This Row],[Tipo_Movimiento]] = "Venta", -TablaDatosEmpresa[[#This Row],[Cantidad]] * TablaDatosEmpresa[[#This Row],[Precio_Venta_Unitario]], 0)</f>
        <v>4018.56</v>
      </c>
      <c r="L2317" s="3">
        <f>AVERAGEIF(TablaDatosEmpresa[Nombre_Producto],TablaDatosEmpresa[[#This Row],[Nombre_Producto]],TablaDatosEmpresa[Costo_Unitario])</f>
        <v>111.99406451612904</v>
      </c>
      <c r="M2317" s="3">
        <f>IF(TablaDatosEmpresa[[#This Row],[Tipo_Movimiento]] = "Venta", -TablaDatosEmpresa[[#This Row],[Cantidad]] * TablaDatosEmpresa[[#This Row],[CosteAdquisicionPromedio]], 0)</f>
        <v>895.95251612903235</v>
      </c>
      <c r="N2317" s="3">
        <f>TablaDatosEmpresa[[#This Row],[Ingresos]]-TablaDatosEmpresa[[#This Row],[Coste_Vemta]]</f>
        <v>3122.6074838709674</v>
      </c>
    </row>
    <row r="2318" spans="1:14" x14ac:dyDescent="0.3">
      <c r="A2318">
        <v>2319</v>
      </c>
      <c r="B2318" s="1">
        <v>44902</v>
      </c>
      <c r="C2318" t="s">
        <v>10</v>
      </c>
      <c r="D2318" t="s">
        <v>14</v>
      </c>
      <c r="E2318" t="s">
        <v>41</v>
      </c>
      <c r="F2318">
        <v>-18</v>
      </c>
      <c r="G2318" s="3">
        <v>0</v>
      </c>
      <c r="H2318" s="3">
        <v>160.22</v>
      </c>
      <c r="I2318" t="s">
        <v>10</v>
      </c>
      <c r="J2318" t="s">
        <v>35</v>
      </c>
      <c r="K2318" s="3">
        <f>IF(TablaDatosEmpresa[[#This Row],[Tipo_Movimiento]] = "Venta", -TablaDatosEmpresa[[#This Row],[Cantidad]] * TablaDatosEmpresa[[#This Row],[Precio_Venta_Unitario]], 0)</f>
        <v>2883.96</v>
      </c>
      <c r="L2318" s="3">
        <f>AVERAGEIF(TablaDatosEmpresa[Nombre_Producto],TablaDatosEmpresa[[#This Row],[Nombre_Producto]],TablaDatosEmpresa[Costo_Unitario])</f>
        <v>38.917210440456756</v>
      </c>
      <c r="M2318" s="3">
        <f>IF(TablaDatosEmpresa[[#This Row],[Tipo_Movimiento]] = "Venta", -TablaDatosEmpresa[[#This Row],[Cantidad]] * TablaDatosEmpresa[[#This Row],[CosteAdquisicionPromedio]], 0)</f>
        <v>700.50978792822161</v>
      </c>
      <c r="N2318" s="3">
        <f>TablaDatosEmpresa[[#This Row],[Ingresos]]-TablaDatosEmpresa[[#This Row],[Coste_Vemta]]</f>
        <v>2183.4502120717784</v>
      </c>
    </row>
    <row r="2319" spans="1:14" x14ac:dyDescent="0.3">
      <c r="A2319">
        <v>2320</v>
      </c>
      <c r="B2319" s="1">
        <v>44902</v>
      </c>
      <c r="C2319" t="s">
        <v>10</v>
      </c>
      <c r="D2319" t="s">
        <v>27</v>
      </c>
      <c r="E2319" t="s">
        <v>44</v>
      </c>
      <c r="F2319">
        <v>-35</v>
      </c>
      <c r="G2319" s="3">
        <v>0</v>
      </c>
      <c r="H2319" s="3">
        <v>497.33</v>
      </c>
      <c r="I2319" t="s">
        <v>10</v>
      </c>
      <c r="J2319" t="s">
        <v>23</v>
      </c>
      <c r="K2319" s="3">
        <f>IF(TablaDatosEmpresa[[#This Row],[Tipo_Movimiento]] = "Venta", -TablaDatosEmpresa[[#This Row],[Cantidad]] * TablaDatosEmpresa[[#This Row],[Precio_Venta_Unitario]], 0)</f>
        <v>17406.55</v>
      </c>
      <c r="L2319" s="3">
        <f>AVERAGEIF(TablaDatosEmpresa[Nombre_Producto],TablaDatosEmpresa[[#This Row],[Nombre_Producto]],TablaDatosEmpresa[Costo_Unitario])</f>
        <v>111.99406451612904</v>
      </c>
      <c r="M2319" s="3">
        <f>IF(TablaDatosEmpresa[[#This Row],[Tipo_Movimiento]] = "Venta", -TablaDatosEmpresa[[#This Row],[Cantidad]] * TablaDatosEmpresa[[#This Row],[CosteAdquisicionPromedio]], 0)</f>
        <v>3919.7922580645163</v>
      </c>
      <c r="N2319" s="3">
        <f>TablaDatosEmpresa[[#This Row],[Ingresos]]-TablaDatosEmpresa[[#This Row],[Coste_Vemta]]</f>
        <v>13486.757741935482</v>
      </c>
    </row>
    <row r="2320" spans="1:14" x14ac:dyDescent="0.3">
      <c r="A2320">
        <v>2321</v>
      </c>
      <c r="B2320" s="1">
        <v>44902</v>
      </c>
      <c r="C2320" t="s">
        <v>10</v>
      </c>
      <c r="D2320" t="s">
        <v>11</v>
      </c>
      <c r="E2320" t="s">
        <v>12</v>
      </c>
      <c r="F2320">
        <v>-27</v>
      </c>
      <c r="G2320" s="3">
        <v>0</v>
      </c>
      <c r="H2320" s="3">
        <v>128.97</v>
      </c>
      <c r="I2320" t="s">
        <v>10</v>
      </c>
      <c r="J2320" t="s">
        <v>23</v>
      </c>
      <c r="K2320" s="3">
        <f>IF(TablaDatosEmpresa[[#This Row],[Tipo_Movimiento]] = "Venta", -TablaDatosEmpresa[[#This Row],[Cantidad]] * TablaDatosEmpresa[[#This Row],[Precio_Venta_Unitario]], 0)</f>
        <v>3482.19</v>
      </c>
      <c r="L2320" s="3">
        <f>AVERAGEIF(TablaDatosEmpresa[Nombre_Producto],TablaDatosEmpresa[[#This Row],[Nombre_Producto]],TablaDatosEmpresa[Costo_Unitario])</f>
        <v>28.701865793780652</v>
      </c>
      <c r="M2320" s="3">
        <f>IF(TablaDatosEmpresa[[#This Row],[Tipo_Movimiento]] = "Venta", -TablaDatosEmpresa[[#This Row],[Cantidad]] * TablaDatosEmpresa[[#This Row],[CosteAdquisicionPromedio]], 0)</f>
        <v>774.95037643207763</v>
      </c>
      <c r="N2320" s="3">
        <f>TablaDatosEmpresa[[#This Row],[Ingresos]]-TablaDatosEmpresa[[#This Row],[Coste_Vemta]]</f>
        <v>2707.2396235679225</v>
      </c>
    </row>
    <row r="2321" spans="1:14" x14ac:dyDescent="0.3">
      <c r="A2321">
        <v>2322</v>
      </c>
      <c r="B2321" s="1">
        <v>44902</v>
      </c>
      <c r="C2321" t="s">
        <v>10</v>
      </c>
      <c r="D2321" t="s">
        <v>14</v>
      </c>
      <c r="E2321" t="s">
        <v>41</v>
      </c>
      <c r="F2321">
        <v>-49</v>
      </c>
      <c r="G2321" s="3">
        <v>0</v>
      </c>
      <c r="H2321" s="3">
        <v>160.32</v>
      </c>
      <c r="I2321" t="s">
        <v>10</v>
      </c>
      <c r="J2321" t="s">
        <v>15</v>
      </c>
      <c r="K2321" s="3">
        <f>IF(TablaDatosEmpresa[[#This Row],[Tipo_Movimiento]] = "Venta", -TablaDatosEmpresa[[#This Row],[Cantidad]] * TablaDatosEmpresa[[#This Row],[Precio_Venta_Unitario]], 0)</f>
        <v>7855.6799999999994</v>
      </c>
      <c r="L2321" s="3">
        <f>AVERAGEIF(TablaDatosEmpresa[Nombre_Producto],TablaDatosEmpresa[[#This Row],[Nombre_Producto]],TablaDatosEmpresa[Costo_Unitario])</f>
        <v>38.917210440456756</v>
      </c>
      <c r="M2321" s="3">
        <f>IF(TablaDatosEmpresa[[#This Row],[Tipo_Movimiento]] = "Venta", -TablaDatosEmpresa[[#This Row],[Cantidad]] * TablaDatosEmpresa[[#This Row],[CosteAdquisicionPromedio]], 0)</f>
        <v>1906.9433115823811</v>
      </c>
      <c r="N2321" s="3">
        <f>TablaDatosEmpresa[[#This Row],[Ingresos]]-TablaDatosEmpresa[[#This Row],[Coste_Vemta]]</f>
        <v>5948.7366884176181</v>
      </c>
    </row>
    <row r="2322" spans="1:14" x14ac:dyDescent="0.3">
      <c r="A2322">
        <v>2323</v>
      </c>
      <c r="B2322" s="1">
        <v>44903</v>
      </c>
      <c r="C2322" t="s">
        <v>10</v>
      </c>
      <c r="D2322" t="s">
        <v>27</v>
      </c>
      <c r="E2322" t="s">
        <v>44</v>
      </c>
      <c r="F2322">
        <v>-5</v>
      </c>
      <c r="G2322" s="3">
        <v>0</v>
      </c>
      <c r="H2322" s="3">
        <v>496.26</v>
      </c>
      <c r="I2322" t="s">
        <v>10</v>
      </c>
      <c r="J2322" t="s">
        <v>23</v>
      </c>
      <c r="K2322" s="3">
        <f>IF(TablaDatosEmpresa[[#This Row],[Tipo_Movimiento]] = "Venta", -TablaDatosEmpresa[[#This Row],[Cantidad]] * TablaDatosEmpresa[[#This Row],[Precio_Venta_Unitario]], 0)</f>
        <v>2481.3000000000002</v>
      </c>
      <c r="L2322" s="3">
        <f>AVERAGEIF(TablaDatosEmpresa[Nombre_Producto],TablaDatosEmpresa[[#This Row],[Nombre_Producto]],TablaDatosEmpresa[Costo_Unitario])</f>
        <v>111.99406451612904</v>
      </c>
      <c r="M2322" s="3">
        <f>IF(TablaDatosEmpresa[[#This Row],[Tipo_Movimiento]] = "Venta", -TablaDatosEmpresa[[#This Row],[Cantidad]] * TablaDatosEmpresa[[#This Row],[CosteAdquisicionPromedio]], 0)</f>
        <v>559.97032258064519</v>
      </c>
      <c r="N2322" s="3">
        <f>TablaDatosEmpresa[[#This Row],[Ingresos]]-TablaDatosEmpresa[[#This Row],[Coste_Vemta]]</f>
        <v>1921.329677419355</v>
      </c>
    </row>
    <row r="2323" spans="1:14" x14ac:dyDescent="0.3">
      <c r="A2323">
        <v>2324</v>
      </c>
      <c r="B2323" s="1">
        <v>44903</v>
      </c>
      <c r="C2323" t="s">
        <v>24</v>
      </c>
      <c r="D2323" t="s">
        <v>14</v>
      </c>
      <c r="E2323" t="s">
        <v>41</v>
      </c>
      <c r="F2323">
        <v>124</v>
      </c>
      <c r="G2323" s="3">
        <v>86.17</v>
      </c>
      <c r="H2323" s="3">
        <v>0</v>
      </c>
      <c r="I2323" t="s">
        <v>24</v>
      </c>
      <c r="J2323" t="s">
        <v>26</v>
      </c>
      <c r="K2323" s="3">
        <f>IF(TablaDatosEmpresa[[#This Row],[Tipo_Movimiento]] = "Venta", -TablaDatosEmpresa[[#This Row],[Cantidad]] * TablaDatosEmpresa[[#This Row],[Precio_Venta_Unitario]], 0)</f>
        <v>0</v>
      </c>
      <c r="L2323" s="3">
        <f>AVERAGEIF(TablaDatosEmpresa[Nombre_Producto],TablaDatosEmpresa[[#This Row],[Nombre_Producto]],TablaDatosEmpresa[Costo_Unitario])</f>
        <v>38.917210440456756</v>
      </c>
      <c r="M2323" s="3">
        <f>IF(TablaDatosEmpresa[[#This Row],[Tipo_Movimiento]] = "Venta", -TablaDatosEmpresa[[#This Row],[Cantidad]] * TablaDatosEmpresa[[#This Row],[CosteAdquisicionPromedio]], 0)</f>
        <v>0</v>
      </c>
      <c r="N2323" s="3">
        <f>TablaDatosEmpresa[[#This Row],[Ingresos]]-TablaDatosEmpresa[[#This Row],[Coste_Vemta]]</f>
        <v>0</v>
      </c>
    </row>
    <row r="2324" spans="1:14" x14ac:dyDescent="0.3">
      <c r="A2324">
        <v>2325</v>
      </c>
      <c r="B2324" s="1">
        <v>44903</v>
      </c>
      <c r="C2324" t="s">
        <v>10</v>
      </c>
      <c r="D2324" t="s">
        <v>17</v>
      </c>
      <c r="E2324" t="s">
        <v>42</v>
      </c>
      <c r="F2324">
        <v>-5</v>
      </c>
      <c r="G2324" s="3">
        <v>0</v>
      </c>
      <c r="H2324" s="3">
        <v>904.19</v>
      </c>
      <c r="I2324" t="s">
        <v>10</v>
      </c>
      <c r="J2324" t="s">
        <v>13</v>
      </c>
      <c r="K2324" s="3">
        <f>IF(TablaDatosEmpresa[[#This Row],[Tipo_Movimiento]] = "Venta", -TablaDatosEmpresa[[#This Row],[Cantidad]] * TablaDatosEmpresa[[#This Row],[Precio_Venta_Unitario]], 0)</f>
        <v>4520.9500000000007</v>
      </c>
      <c r="L2324" s="3">
        <f>AVERAGEIF(TablaDatosEmpresa[Nombre_Producto],TablaDatosEmpresa[[#This Row],[Nombre_Producto]],TablaDatosEmpresa[Costo_Unitario])</f>
        <v>206.67616747181975</v>
      </c>
      <c r="M2324" s="3">
        <f>IF(TablaDatosEmpresa[[#This Row],[Tipo_Movimiento]] = "Venta", -TablaDatosEmpresa[[#This Row],[Cantidad]] * TablaDatosEmpresa[[#This Row],[CosteAdquisicionPromedio]], 0)</f>
        <v>1033.3808373590987</v>
      </c>
      <c r="N2324" s="3">
        <f>TablaDatosEmpresa[[#This Row],[Ingresos]]-TablaDatosEmpresa[[#This Row],[Coste_Vemta]]</f>
        <v>3487.5691626409021</v>
      </c>
    </row>
    <row r="2325" spans="1:14" x14ac:dyDescent="0.3">
      <c r="A2325">
        <v>2326</v>
      </c>
      <c r="B2325" s="1">
        <v>44903</v>
      </c>
      <c r="C2325" t="s">
        <v>10</v>
      </c>
      <c r="D2325" t="s">
        <v>11</v>
      </c>
      <c r="E2325" t="s">
        <v>12</v>
      </c>
      <c r="F2325">
        <v>-28</v>
      </c>
      <c r="G2325" s="3">
        <v>0</v>
      </c>
      <c r="H2325" s="3">
        <v>131.03</v>
      </c>
      <c r="I2325" t="s">
        <v>10</v>
      </c>
      <c r="J2325" t="s">
        <v>35</v>
      </c>
      <c r="K2325" s="3">
        <f>IF(TablaDatosEmpresa[[#This Row],[Tipo_Movimiento]] = "Venta", -TablaDatosEmpresa[[#This Row],[Cantidad]] * TablaDatosEmpresa[[#This Row],[Precio_Venta_Unitario]], 0)</f>
        <v>3668.84</v>
      </c>
      <c r="L2325" s="3">
        <f>AVERAGEIF(TablaDatosEmpresa[Nombre_Producto],TablaDatosEmpresa[[#This Row],[Nombre_Producto]],TablaDatosEmpresa[Costo_Unitario])</f>
        <v>28.701865793780652</v>
      </c>
      <c r="M2325" s="3">
        <f>IF(TablaDatosEmpresa[[#This Row],[Tipo_Movimiento]] = "Venta", -TablaDatosEmpresa[[#This Row],[Cantidad]] * TablaDatosEmpresa[[#This Row],[CosteAdquisicionPromedio]], 0)</f>
        <v>803.65224222585823</v>
      </c>
      <c r="N2325" s="3">
        <f>TablaDatosEmpresa[[#This Row],[Ingresos]]-TablaDatosEmpresa[[#This Row],[Coste_Vemta]]</f>
        <v>2865.187757774142</v>
      </c>
    </row>
    <row r="2326" spans="1:14" x14ac:dyDescent="0.3">
      <c r="A2326">
        <v>2327</v>
      </c>
      <c r="B2326" s="1">
        <v>44903</v>
      </c>
      <c r="C2326" t="s">
        <v>10</v>
      </c>
      <c r="D2326" t="s">
        <v>25</v>
      </c>
      <c r="E2326" t="s">
        <v>43</v>
      </c>
      <c r="F2326">
        <v>-31</v>
      </c>
      <c r="G2326" s="3">
        <v>0</v>
      </c>
      <c r="H2326" s="3">
        <v>94.87</v>
      </c>
      <c r="I2326" t="s">
        <v>10</v>
      </c>
      <c r="J2326" t="s">
        <v>13</v>
      </c>
      <c r="K2326" s="3">
        <f>IF(TablaDatosEmpresa[[#This Row],[Tipo_Movimiento]] = "Venta", -TablaDatosEmpresa[[#This Row],[Cantidad]] * TablaDatosEmpresa[[#This Row],[Precio_Venta_Unitario]], 0)</f>
        <v>2940.9700000000003</v>
      </c>
      <c r="L2326" s="3">
        <f>AVERAGEIF(TablaDatosEmpresa[Nombre_Producto],TablaDatosEmpresa[[#This Row],[Nombre_Producto]],TablaDatosEmpresa[Costo_Unitario])</f>
        <v>18.458651685393257</v>
      </c>
      <c r="M2326" s="3">
        <f>IF(TablaDatosEmpresa[[#This Row],[Tipo_Movimiento]] = "Venta", -TablaDatosEmpresa[[#This Row],[Cantidad]] * TablaDatosEmpresa[[#This Row],[CosteAdquisicionPromedio]], 0)</f>
        <v>572.2182022471909</v>
      </c>
      <c r="N2326" s="3">
        <f>TablaDatosEmpresa[[#This Row],[Ingresos]]-TablaDatosEmpresa[[#This Row],[Coste_Vemta]]</f>
        <v>2368.7517977528096</v>
      </c>
    </row>
    <row r="2327" spans="1:14" x14ac:dyDescent="0.3">
      <c r="A2327">
        <v>2328</v>
      </c>
      <c r="B2327" s="1">
        <v>44903</v>
      </c>
      <c r="C2327" t="s">
        <v>24</v>
      </c>
      <c r="D2327" t="s">
        <v>25</v>
      </c>
      <c r="E2327" t="s">
        <v>43</v>
      </c>
      <c r="F2327">
        <v>187</v>
      </c>
      <c r="G2327" s="3">
        <v>44.77</v>
      </c>
      <c r="H2327" s="3">
        <v>0</v>
      </c>
      <c r="I2327" t="s">
        <v>24</v>
      </c>
      <c r="J2327" t="s">
        <v>28</v>
      </c>
      <c r="K2327" s="3">
        <f>IF(TablaDatosEmpresa[[#This Row],[Tipo_Movimiento]] = "Venta", -TablaDatosEmpresa[[#This Row],[Cantidad]] * TablaDatosEmpresa[[#This Row],[Precio_Venta_Unitario]], 0)</f>
        <v>0</v>
      </c>
      <c r="L2327" s="3">
        <f>AVERAGEIF(TablaDatosEmpresa[Nombre_Producto],TablaDatosEmpresa[[#This Row],[Nombre_Producto]],TablaDatosEmpresa[Costo_Unitario])</f>
        <v>18.458651685393257</v>
      </c>
      <c r="M2327" s="3">
        <f>IF(TablaDatosEmpresa[[#This Row],[Tipo_Movimiento]] = "Venta", -TablaDatosEmpresa[[#This Row],[Cantidad]] * TablaDatosEmpresa[[#This Row],[CosteAdquisicionPromedio]], 0)</f>
        <v>0</v>
      </c>
      <c r="N2327" s="3">
        <f>TablaDatosEmpresa[[#This Row],[Ingresos]]-TablaDatosEmpresa[[#This Row],[Coste_Vemta]]</f>
        <v>0</v>
      </c>
    </row>
    <row r="2328" spans="1:14" x14ac:dyDescent="0.3">
      <c r="A2328">
        <v>2329</v>
      </c>
      <c r="B2328" s="1">
        <v>44903</v>
      </c>
      <c r="C2328" t="s">
        <v>24</v>
      </c>
      <c r="D2328" t="s">
        <v>11</v>
      </c>
      <c r="E2328" t="s">
        <v>12</v>
      </c>
      <c r="F2328">
        <v>203</v>
      </c>
      <c r="G2328" s="3">
        <v>66.38</v>
      </c>
      <c r="H2328" s="3">
        <v>0</v>
      </c>
      <c r="I2328" t="s">
        <v>24</v>
      </c>
      <c r="J2328" t="s">
        <v>28</v>
      </c>
      <c r="K2328" s="3">
        <f>IF(TablaDatosEmpresa[[#This Row],[Tipo_Movimiento]] = "Venta", -TablaDatosEmpresa[[#This Row],[Cantidad]] * TablaDatosEmpresa[[#This Row],[Precio_Venta_Unitario]], 0)</f>
        <v>0</v>
      </c>
      <c r="L2328" s="3">
        <f>AVERAGEIF(TablaDatosEmpresa[Nombre_Producto],TablaDatosEmpresa[[#This Row],[Nombre_Producto]],TablaDatosEmpresa[Costo_Unitario])</f>
        <v>28.701865793780652</v>
      </c>
      <c r="M2328" s="3">
        <f>IF(TablaDatosEmpresa[[#This Row],[Tipo_Movimiento]] = "Venta", -TablaDatosEmpresa[[#This Row],[Cantidad]] * TablaDatosEmpresa[[#This Row],[CosteAdquisicionPromedio]], 0)</f>
        <v>0</v>
      </c>
      <c r="N2328" s="3">
        <f>TablaDatosEmpresa[[#This Row],[Ingresos]]-TablaDatosEmpresa[[#This Row],[Coste_Vemta]]</f>
        <v>0</v>
      </c>
    </row>
    <row r="2329" spans="1:14" x14ac:dyDescent="0.3">
      <c r="A2329">
        <v>2330</v>
      </c>
      <c r="B2329" s="1">
        <v>44904</v>
      </c>
      <c r="C2329" t="s">
        <v>10</v>
      </c>
      <c r="D2329" t="s">
        <v>29</v>
      </c>
      <c r="E2329" t="s">
        <v>30</v>
      </c>
      <c r="F2329">
        <v>-26</v>
      </c>
      <c r="G2329" s="3">
        <v>0</v>
      </c>
      <c r="H2329" s="3">
        <v>80.03</v>
      </c>
      <c r="I2329" t="s">
        <v>10</v>
      </c>
      <c r="J2329" t="s">
        <v>15</v>
      </c>
      <c r="K2329" s="3">
        <f>IF(TablaDatosEmpresa[[#This Row],[Tipo_Movimiento]] = "Venta", -TablaDatosEmpresa[[#This Row],[Cantidad]] * TablaDatosEmpresa[[#This Row],[Precio_Venta_Unitario]], 0)</f>
        <v>2080.7800000000002</v>
      </c>
      <c r="L2329" s="3">
        <f>AVERAGEIF(TablaDatosEmpresa[Nombre_Producto],TablaDatosEmpresa[[#This Row],[Nombre_Producto]],TablaDatosEmpresa[Costo_Unitario])</f>
        <v>15.49574137931034</v>
      </c>
      <c r="M2329" s="3">
        <f>IF(TablaDatosEmpresa[[#This Row],[Tipo_Movimiento]] = "Venta", -TablaDatosEmpresa[[#This Row],[Cantidad]] * TablaDatosEmpresa[[#This Row],[CosteAdquisicionPromedio]], 0)</f>
        <v>402.88927586206887</v>
      </c>
      <c r="N2329" s="3">
        <f>TablaDatosEmpresa[[#This Row],[Ingresos]]-TablaDatosEmpresa[[#This Row],[Coste_Vemta]]</f>
        <v>1677.8907241379313</v>
      </c>
    </row>
    <row r="2330" spans="1:14" x14ac:dyDescent="0.3">
      <c r="A2330">
        <v>2331</v>
      </c>
      <c r="B2330" s="1">
        <v>44904</v>
      </c>
      <c r="C2330" t="s">
        <v>16</v>
      </c>
      <c r="D2330" t="s">
        <v>19</v>
      </c>
      <c r="E2330" t="s">
        <v>20</v>
      </c>
      <c r="F2330">
        <v>33</v>
      </c>
      <c r="G2330" s="3">
        <v>148.59</v>
      </c>
      <c r="H2330" s="3">
        <v>0</v>
      </c>
      <c r="I2330" t="s">
        <v>46</v>
      </c>
      <c r="J2330" t="s">
        <v>18</v>
      </c>
      <c r="K2330" s="3">
        <f>IF(TablaDatosEmpresa[[#This Row],[Tipo_Movimiento]] = "Venta", -TablaDatosEmpresa[[#This Row],[Cantidad]] * TablaDatosEmpresa[[#This Row],[Precio_Venta_Unitario]], 0)</f>
        <v>0</v>
      </c>
      <c r="L2330" s="3">
        <f>AVERAGEIF(TablaDatosEmpresa[Nombre_Producto],TablaDatosEmpresa[[#This Row],[Nombre_Producto]],TablaDatosEmpresa[Costo_Unitario])</f>
        <v>66.956770642201846</v>
      </c>
      <c r="M2330" s="3">
        <f>IF(TablaDatosEmpresa[[#This Row],[Tipo_Movimiento]] = "Venta", -TablaDatosEmpresa[[#This Row],[Cantidad]] * TablaDatosEmpresa[[#This Row],[CosteAdquisicionPromedio]], 0)</f>
        <v>0</v>
      </c>
      <c r="N2330" s="3">
        <f>TablaDatosEmpresa[[#This Row],[Ingresos]]-TablaDatosEmpresa[[#This Row],[Coste_Vemta]]</f>
        <v>0</v>
      </c>
    </row>
    <row r="2331" spans="1:14" x14ac:dyDescent="0.3">
      <c r="A2331">
        <v>2332</v>
      </c>
      <c r="B2331" s="1">
        <v>44904</v>
      </c>
      <c r="C2331" t="s">
        <v>24</v>
      </c>
      <c r="D2331" t="s">
        <v>21</v>
      </c>
      <c r="E2331" t="s">
        <v>22</v>
      </c>
      <c r="F2331">
        <v>167</v>
      </c>
      <c r="G2331" s="3">
        <v>24.58</v>
      </c>
      <c r="H2331" s="3">
        <v>0</v>
      </c>
      <c r="I2331" t="s">
        <v>24</v>
      </c>
      <c r="J2331" t="s">
        <v>26</v>
      </c>
      <c r="K2331" s="3">
        <f>IF(TablaDatosEmpresa[[#This Row],[Tipo_Movimiento]] = "Venta", -TablaDatosEmpresa[[#This Row],[Cantidad]] * TablaDatosEmpresa[[#This Row],[Precio_Venta_Unitario]], 0)</f>
        <v>0</v>
      </c>
      <c r="L2331" s="3">
        <f>AVERAGEIF(TablaDatosEmpresa[Nombre_Producto],TablaDatosEmpresa[[#This Row],[Nombre_Producto]],TablaDatosEmpresa[Costo_Unitario])</f>
        <v>10.520482758620702</v>
      </c>
      <c r="M2331" s="3">
        <f>IF(TablaDatosEmpresa[[#This Row],[Tipo_Movimiento]] = "Venta", -TablaDatosEmpresa[[#This Row],[Cantidad]] * TablaDatosEmpresa[[#This Row],[CosteAdquisicionPromedio]], 0)</f>
        <v>0</v>
      </c>
      <c r="N2331" s="3">
        <f>TablaDatosEmpresa[[#This Row],[Ingresos]]-TablaDatosEmpresa[[#This Row],[Coste_Vemta]]</f>
        <v>0</v>
      </c>
    </row>
    <row r="2332" spans="1:14" x14ac:dyDescent="0.3">
      <c r="A2332">
        <v>2333</v>
      </c>
      <c r="B2332" s="1">
        <v>44904</v>
      </c>
      <c r="C2332" t="s">
        <v>24</v>
      </c>
      <c r="D2332" t="s">
        <v>32</v>
      </c>
      <c r="E2332" t="s">
        <v>33</v>
      </c>
      <c r="F2332">
        <v>82</v>
      </c>
      <c r="G2332" s="3">
        <v>121.43</v>
      </c>
      <c r="H2332" s="3">
        <v>0</v>
      </c>
      <c r="I2332" t="s">
        <v>24</v>
      </c>
      <c r="J2332" t="s">
        <v>28</v>
      </c>
      <c r="K2332" s="3">
        <f>IF(TablaDatosEmpresa[[#This Row],[Tipo_Movimiento]] = "Venta", -TablaDatosEmpresa[[#This Row],[Cantidad]] * TablaDatosEmpresa[[#This Row],[Precio_Venta_Unitario]], 0)</f>
        <v>0</v>
      </c>
      <c r="L2332" s="3">
        <f>AVERAGEIF(TablaDatosEmpresa[Nombre_Producto],TablaDatosEmpresa[[#This Row],[Nombre_Producto]],TablaDatosEmpresa[Costo_Unitario])</f>
        <v>54.214840425531932</v>
      </c>
      <c r="M2332" s="3">
        <f>IF(TablaDatosEmpresa[[#This Row],[Tipo_Movimiento]] = "Venta", -TablaDatosEmpresa[[#This Row],[Cantidad]] * TablaDatosEmpresa[[#This Row],[CosteAdquisicionPromedio]], 0)</f>
        <v>0</v>
      </c>
      <c r="N2332" s="3">
        <f>TablaDatosEmpresa[[#This Row],[Ingresos]]-TablaDatosEmpresa[[#This Row],[Coste_Vemta]]</f>
        <v>0</v>
      </c>
    </row>
    <row r="2333" spans="1:14" x14ac:dyDescent="0.3">
      <c r="A2333">
        <v>2334</v>
      </c>
      <c r="B2333" s="1">
        <v>44904</v>
      </c>
      <c r="C2333" t="s">
        <v>10</v>
      </c>
      <c r="D2333" t="s">
        <v>27</v>
      </c>
      <c r="E2333" t="s">
        <v>44</v>
      </c>
      <c r="F2333">
        <v>-22</v>
      </c>
      <c r="G2333" s="3">
        <v>0</v>
      </c>
      <c r="H2333" s="3">
        <v>502.3</v>
      </c>
      <c r="I2333" t="s">
        <v>10</v>
      </c>
      <c r="J2333" t="s">
        <v>13</v>
      </c>
      <c r="K2333" s="3">
        <f>IF(TablaDatosEmpresa[[#This Row],[Tipo_Movimiento]] = "Venta", -TablaDatosEmpresa[[#This Row],[Cantidad]] * TablaDatosEmpresa[[#This Row],[Precio_Venta_Unitario]], 0)</f>
        <v>11050.6</v>
      </c>
      <c r="L2333" s="3">
        <f>AVERAGEIF(TablaDatosEmpresa[Nombre_Producto],TablaDatosEmpresa[[#This Row],[Nombre_Producto]],TablaDatosEmpresa[Costo_Unitario])</f>
        <v>111.99406451612904</v>
      </c>
      <c r="M2333" s="3">
        <f>IF(TablaDatosEmpresa[[#This Row],[Tipo_Movimiento]] = "Venta", -TablaDatosEmpresa[[#This Row],[Cantidad]] * TablaDatosEmpresa[[#This Row],[CosteAdquisicionPromedio]], 0)</f>
        <v>2463.869419354839</v>
      </c>
      <c r="N2333" s="3">
        <f>TablaDatosEmpresa[[#This Row],[Ingresos]]-TablaDatosEmpresa[[#This Row],[Coste_Vemta]]</f>
        <v>8586.7305806451623</v>
      </c>
    </row>
    <row r="2334" spans="1:14" x14ac:dyDescent="0.3">
      <c r="A2334">
        <v>2335</v>
      </c>
      <c r="B2334" s="1">
        <v>44904</v>
      </c>
      <c r="C2334" t="s">
        <v>16</v>
      </c>
      <c r="D2334" t="s">
        <v>17</v>
      </c>
      <c r="E2334" t="s">
        <v>42</v>
      </c>
      <c r="F2334">
        <v>90</v>
      </c>
      <c r="G2334" s="3">
        <v>450.16</v>
      </c>
      <c r="H2334" s="3">
        <v>0</v>
      </c>
      <c r="I2334" t="s">
        <v>46</v>
      </c>
      <c r="J2334" t="s">
        <v>18</v>
      </c>
      <c r="K2334" s="3">
        <f>IF(TablaDatosEmpresa[[#This Row],[Tipo_Movimiento]] = "Venta", -TablaDatosEmpresa[[#This Row],[Cantidad]] * TablaDatosEmpresa[[#This Row],[Precio_Venta_Unitario]], 0)</f>
        <v>0</v>
      </c>
      <c r="L2334" s="3">
        <f>AVERAGEIF(TablaDatosEmpresa[Nombre_Producto],TablaDatosEmpresa[[#This Row],[Nombre_Producto]],TablaDatosEmpresa[Costo_Unitario])</f>
        <v>206.67616747181975</v>
      </c>
      <c r="M2334" s="3">
        <f>IF(TablaDatosEmpresa[[#This Row],[Tipo_Movimiento]] = "Venta", -TablaDatosEmpresa[[#This Row],[Cantidad]] * TablaDatosEmpresa[[#This Row],[CosteAdquisicionPromedio]], 0)</f>
        <v>0</v>
      </c>
      <c r="N2334" s="3">
        <f>TablaDatosEmpresa[[#This Row],[Ingresos]]-TablaDatosEmpresa[[#This Row],[Coste_Vemta]]</f>
        <v>0</v>
      </c>
    </row>
    <row r="2335" spans="1:14" x14ac:dyDescent="0.3">
      <c r="A2335">
        <v>2336</v>
      </c>
      <c r="B2335" s="1">
        <v>44904</v>
      </c>
      <c r="C2335" t="s">
        <v>10</v>
      </c>
      <c r="D2335" t="s">
        <v>17</v>
      </c>
      <c r="E2335" t="s">
        <v>42</v>
      </c>
      <c r="F2335">
        <v>-44</v>
      </c>
      <c r="G2335" s="3">
        <v>0</v>
      </c>
      <c r="H2335" s="3">
        <v>902.45</v>
      </c>
      <c r="I2335" t="s">
        <v>10</v>
      </c>
      <c r="J2335" t="s">
        <v>23</v>
      </c>
      <c r="K2335" s="3">
        <f>IF(TablaDatosEmpresa[[#This Row],[Tipo_Movimiento]] = "Venta", -TablaDatosEmpresa[[#This Row],[Cantidad]] * TablaDatosEmpresa[[#This Row],[Precio_Venta_Unitario]], 0)</f>
        <v>39707.800000000003</v>
      </c>
      <c r="L2335" s="3">
        <f>AVERAGEIF(TablaDatosEmpresa[Nombre_Producto],TablaDatosEmpresa[[#This Row],[Nombre_Producto]],TablaDatosEmpresa[Costo_Unitario])</f>
        <v>206.67616747181975</v>
      </c>
      <c r="M2335" s="3">
        <f>IF(TablaDatosEmpresa[[#This Row],[Tipo_Movimiento]] = "Venta", -TablaDatosEmpresa[[#This Row],[Cantidad]] * TablaDatosEmpresa[[#This Row],[CosteAdquisicionPromedio]], 0)</f>
        <v>9093.7513687600695</v>
      </c>
      <c r="N2335" s="3">
        <f>TablaDatosEmpresa[[#This Row],[Ingresos]]-TablaDatosEmpresa[[#This Row],[Coste_Vemta]]</f>
        <v>30614.048631239933</v>
      </c>
    </row>
    <row r="2336" spans="1:14" x14ac:dyDescent="0.3">
      <c r="A2336">
        <v>2337</v>
      </c>
      <c r="B2336" s="1">
        <v>44905</v>
      </c>
      <c r="C2336" t="s">
        <v>24</v>
      </c>
      <c r="D2336" t="s">
        <v>32</v>
      </c>
      <c r="E2336" t="s">
        <v>33</v>
      </c>
      <c r="F2336">
        <v>287</v>
      </c>
      <c r="G2336" s="3">
        <v>119.26</v>
      </c>
      <c r="H2336" s="3">
        <v>0</v>
      </c>
      <c r="I2336" t="s">
        <v>24</v>
      </c>
      <c r="J2336" t="s">
        <v>36</v>
      </c>
      <c r="K2336" s="3">
        <f>IF(TablaDatosEmpresa[[#This Row],[Tipo_Movimiento]] = "Venta", -TablaDatosEmpresa[[#This Row],[Cantidad]] * TablaDatosEmpresa[[#This Row],[Precio_Venta_Unitario]], 0)</f>
        <v>0</v>
      </c>
      <c r="L2336" s="3">
        <f>AVERAGEIF(TablaDatosEmpresa[Nombre_Producto],TablaDatosEmpresa[[#This Row],[Nombre_Producto]],TablaDatosEmpresa[Costo_Unitario])</f>
        <v>54.214840425531932</v>
      </c>
      <c r="M2336" s="3">
        <f>IF(TablaDatosEmpresa[[#This Row],[Tipo_Movimiento]] = "Venta", -TablaDatosEmpresa[[#This Row],[Cantidad]] * TablaDatosEmpresa[[#This Row],[CosteAdquisicionPromedio]], 0)</f>
        <v>0</v>
      </c>
      <c r="N2336" s="3">
        <f>TablaDatosEmpresa[[#This Row],[Ingresos]]-TablaDatosEmpresa[[#This Row],[Coste_Vemta]]</f>
        <v>0</v>
      </c>
    </row>
    <row r="2337" spans="1:14" x14ac:dyDescent="0.3">
      <c r="A2337">
        <v>2338</v>
      </c>
      <c r="B2337" s="1">
        <v>44905</v>
      </c>
      <c r="C2337" t="s">
        <v>10</v>
      </c>
      <c r="D2337" t="s">
        <v>29</v>
      </c>
      <c r="E2337" t="s">
        <v>30</v>
      </c>
      <c r="F2337">
        <v>-39</v>
      </c>
      <c r="G2337" s="3">
        <v>0</v>
      </c>
      <c r="H2337" s="3">
        <v>79.92</v>
      </c>
      <c r="I2337" t="s">
        <v>10</v>
      </c>
      <c r="J2337" t="s">
        <v>15</v>
      </c>
      <c r="K2337" s="3">
        <f>IF(TablaDatosEmpresa[[#This Row],[Tipo_Movimiento]] = "Venta", -TablaDatosEmpresa[[#This Row],[Cantidad]] * TablaDatosEmpresa[[#This Row],[Precio_Venta_Unitario]], 0)</f>
        <v>3116.88</v>
      </c>
      <c r="L2337" s="3">
        <f>AVERAGEIF(TablaDatosEmpresa[Nombre_Producto],TablaDatosEmpresa[[#This Row],[Nombre_Producto]],TablaDatosEmpresa[Costo_Unitario])</f>
        <v>15.49574137931034</v>
      </c>
      <c r="M2337" s="3">
        <f>IF(TablaDatosEmpresa[[#This Row],[Tipo_Movimiento]] = "Venta", -TablaDatosEmpresa[[#This Row],[Cantidad]] * TablaDatosEmpresa[[#This Row],[CosteAdquisicionPromedio]], 0)</f>
        <v>604.33391379310331</v>
      </c>
      <c r="N2337" s="3">
        <f>TablaDatosEmpresa[[#This Row],[Ingresos]]-TablaDatosEmpresa[[#This Row],[Coste_Vemta]]</f>
        <v>2512.5460862068967</v>
      </c>
    </row>
    <row r="2338" spans="1:14" x14ac:dyDescent="0.3">
      <c r="A2338">
        <v>2339</v>
      </c>
      <c r="B2338" s="1">
        <v>44905</v>
      </c>
      <c r="C2338" t="s">
        <v>10</v>
      </c>
      <c r="D2338" t="s">
        <v>21</v>
      </c>
      <c r="E2338" t="s">
        <v>22</v>
      </c>
      <c r="F2338">
        <v>-17</v>
      </c>
      <c r="G2338" s="3">
        <v>0</v>
      </c>
      <c r="H2338" s="3">
        <v>59.52</v>
      </c>
      <c r="I2338" t="s">
        <v>10</v>
      </c>
      <c r="J2338" t="s">
        <v>35</v>
      </c>
      <c r="K2338" s="3">
        <f>IF(TablaDatosEmpresa[[#This Row],[Tipo_Movimiento]] = "Venta", -TablaDatosEmpresa[[#This Row],[Cantidad]] * TablaDatosEmpresa[[#This Row],[Precio_Venta_Unitario]], 0)</f>
        <v>1011.84</v>
      </c>
      <c r="L2338" s="3">
        <f>AVERAGEIF(TablaDatosEmpresa[Nombre_Producto],TablaDatosEmpresa[[#This Row],[Nombre_Producto]],TablaDatosEmpresa[Costo_Unitario])</f>
        <v>10.520482758620702</v>
      </c>
      <c r="M2338" s="3">
        <f>IF(TablaDatosEmpresa[[#This Row],[Tipo_Movimiento]] = "Venta", -TablaDatosEmpresa[[#This Row],[Cantidad]] * TablaDatosEmpresa[[#This Row],[CosteAdquisicionPromedio]], 0)</f>
        <v>178.84820689655191</v>
      </c>
      <c r="N2338" s="3">
        <f>TablaDatosEmpresa[[#This Row],[Ingresos]]-TablaDatosEmpresa[[#This Row],[Coste_Vemta]]</f>
        <v>832.99179310344812</v>
      </c>
    </row>
    <row r="2339" spans="1:14" x14ac:dyDescent="0.3">
      <c r="A2339">
        <v>2340</v>
      </c>
      <c r="B2339" s="1">
        <v>44905</v>
      </c>
      <c r="C2339" t="s">
        <v>10</v>
      </c>
      <c r="D2339" t="s">
        <v>21</v>
      </c>
      <c r="E2339" t="s">
        <v>22</v>
      </c>
      <c r="F2339">
        <v>-14</v>
      </c>
      <c r="G2339" s="3">
        <v>0</v>
      </c>
      <c r="H2339" s="3">
        <v>59.91</v>
      </c>
      <c r="I2339" t="s">
        <v>10</v>
      </c>
      <c r="J2339" t="s">
        <v>35</v>
      </c>
      <c r="K2339" s="3">
        <f>IF(TablaDatosEmpresa[[#This Row],[Tipo_Movimiento]] = "Venta", -TablaDatosEmpresa[[#This Row],[Cantidad]] * TablaDatosEmpresa[[#This Row],[Precio_Venta_Unitario]], 0)</f>
        <v>838.74</v>
      </c>
      <c r="L2339" s="3">
        <f>AVERAGEIF(TablaDatosEmpresa[Nombre_Producto],TablaDatosEmpresa[[#This Row],[Nombre_Producto]],TablaDatosEmpresa[Costo_Unitario])</f>
        <v>10.520482758620702</v>
      </c>
      <c r="M2339" s="3">
        <f>IF(TablaDatosEmpresa[[#This Row],[Tipo_Movimiento]] = "Venta", -TablaDatosEmpresa[[#This Row],[Cantidad]] * TablaDatosEmpresa[[#This Row],[CosteAdquisicionPromedio]], 0)</f>
        <v>147.28675862068982</v>
      </c>
      <c r="N2339" s="3">
        <f>TablaDatosEmpresa[[#This Row],[Ingresos]]-TablaDatosEmpresa[[#This Row],[Coste_Vemta]]</f>
        <v>691.45324137931016</v>
      </c>
    </row>
    <row r="2340" spans="1:14" x14ac:dyDescent="0.3">
      <c r="A2340">
        <v>2341</v>
      </c>
      <c r="B2340" s="1">
        <v>44905</v>
      </c>
      <c r="C2340" t="s">
        <v>10</v>
      </c>
      <c r="D2340" t="s">
        <v>29</v>
      </c>
      <c r="E2340" t="s">
        <v>30</v>
      </c>
      <c r="F2340">
        <v>-26</v>
      </c>
      <c r="G2340" s="3">
        <v>0</v>
      </c>
      <c r="H2340" s="3">
        <v>79.819999999999993</v>
      </c>
      <c r="I2340" t="s">
        <v>10</v>
      </c>
      <c r="J2340" t="s">
        <v>35</v>
      </c>
      <c r="K2340" s="3">
        <f>IF(TablaDatosEmpresa[[#This Row],[Tipo_Movimiento]] = "Venta", -TablaDatosEmpresa[[#This Row],[Cantidad]] * TablaDatosEmpresa[[#This Row],[Precio_Venta_Unitario]], 0)</f>
        <v>2075.3199999999997</v>
      </c>
      <c r="L2340" s="3">
        <f>AVERAGEIF(TablaDatosEmpresa[Nombre_Producto],TablaDatosEmpresa[[#This Row],[Nombre_Producto]],TablaDatosEmpresa[Costo_Unitario])</f>
        <v>15.49574137931034</v>
      </c>
      <c r="M2340" s="3">
        <f>IF(TablaDatosEmpresa[[#This Row],[Tipo_Movimiento]] = "Venta", -TablaDatosEmpresa[[#This Row],[Cantidad]] * TablaDatosEmpresa[[#This Row],[CosteAdquisicionPromedio]], 0)</f>
        <v>402.88927586206887</v>
      </c>
      <c r="N2340" s="3">
        <f>TablaDatosEmpresa[[#This Row],[Ingresos]]-TablaDatosEmpresa[[#This Row],[Coste_Vemta]]</f>
        <v>1672.4307241379308</v>
      </c>
    </row>
    <row r="2341" spans="1:14" x14ac:dyDescent="0.3">
      <c r="A2341">
        <v>2342</v>
      </c>
      <c r="B2341" s="1">
        <v>44905</v>
      </c>
      <c r="C2341" t="s">
        <v>16</v>
      </c>
      <c r="D2341" t="s">
        <v>27</v>
      </c>
      <c r="E2341" t="s">
        <v>44</v>
      </c>
      <c r="F2341">
        <v>71</v>
      </c>
      <c r="G2341" s="3">
        <v>246.98</v>
      </c>
      <c r="H2341" s="3">
        <v>0</v>
      </c>
      <c r="I2341" t="s">
        <v>46</v>
      </c>
      <c r="J2341" t="s">
        <v>18</v>
      </c>
      <c r="K2341" s="3">
        <f>IF(TablaDatosEmpresa[[#This Row],[Tipo_Movimiento]] = "Venta", -TablaDatosEmpresa[[#This Row],[Cantidad]] * TablaDatosEmpresa[[#This Row],[Precio_Venta_Unitario]], 0)</f>
        <v>0</v>
      </c>
      <c r="L2341" s="3">
        <f>AVERAGEIF(TablaDatosEmpresa[Nombre_Producto],TablaDatosEmpresa[[#This Row],[Nombre_Producto]],TablaDatosEmpresa[Costo_Unitario])</f>
        <v>111.99406451612904</v>
      </c>
      <c r="M2341" s="3">
        <f>IF(TablaDatosEmpresa[[#This Row],[Tipo_Movimiento]] = "Venta", -TablaDatosEmpresa[[#This Row],[Cantidad]] * TablaDatosEmpresa[[#This Row],[CosteAdquisicionPromedio]], 0)</f>
        <v>0</v>
      </c>
      <c r="N2341" s="3">
        <f>TablaDatosEmpresa[[#This Row],[Ingresos]]-TablaDatosEmpresa[[#This Row],[Coste_Vemta]]</f>
        <v>0</v>
      </c>
    </row>
    <row r="2342" spans="1:14" x14ac:dyDescent="0.3">
      <c r="A2342">
        <v>2343</v>
      </c>
      <c r="B2342" s="1">
        <v>44905</v>
      </c>
      <c r="C2342" t="s">
        <v>24</v>
      </c>
      <c r="D2342" t="s">
        <v>34</v>
      </c>
      <c r="E2342" t="s">
        <v>45</v>
      </c>
      <c r="F2342">
        <v>214</v>
      </c>
      <c r="G2342" s="3">
        <v>178.57</v>
      </c>
      <c r="H2342" s="3">
        <v>0</v>
      </c>
      <c r="I2342" t="s">
        <v>24</v>
      </c>
      <c r="J2342" t="s">
        <v>26</v>
      </c>
      <c r="K2342" s="3">
        <f>IF(TablaDatosEmpresa[[#This Row],[Tipo_Movimiento]] = "Venta", -TablaDatosEmpresa[[#This Row],[Cantidad]] * TablaDatosEmpresa[[#This Row],[Precio_Venta_Unitario]], 0)</f>
        <v>0</v>
      </c>
      <c r="L2342" s="3">
        <f>AVERAGEIF(TablaDatosEmpresa[Nombre_Producto],TablaDatosEmpresa[[#This Row],[Nombre_Producto]],TablaDatosEmpresa[Costo_Unitario])</f>
        <v>81.910562499999997</v>
      </c>
      <c r="M2342" s="3">
        <f>IF(TablaDatosEmpresa[[#This Row],[Tipo_Movimiento]] = "Venta", -TablaDatosEmpresa[[#This Row],[Cantidad]] * TablaDatosEmpresa[[#This Row],[CosteAdquisicionPromedio]], 0)</f>
        <v>0</v>
      </c>
      <c r="N2342" s="3">
        <f>TablaDatosEmpresa[[#This Row],[Ingresos]]-TablaDatosEmpresa[[#This Row],[Coste_Vemta]]</f>
        <v>0</v>
      </c>
    </row>
    <row r="2343" spans="1:14" x14ac:dyDescent="0.3">
      <c r="A2343">
        <v>2344</v>
      </c>
      <c r="B2343" s="1">
        <v>44906</v>
      </c>
      <c r="C2343" t="s">
        <v>10</v>
      </c>
      <c r="D2343" t="s">
        <v>14</v>
      </c>
      <c r="E2343" t="s">
        <v>41</v>
      </c>
      <c r="F2343">
        <v>-23</v>
      </c>
      <c r="G2343" s="3">
        <v>0</v>
      </c>
      <c r="H2343" s="3">
        <v>159.08000000000001</v>
      </c>
      <c r="I2343" t="s">
        <v>10</v>
      </c>
      <c r="J2343" t="s">
        <v>23</v>
      </c>
      <c r="K2343" s="3">
        <f>IF(TablaDatosEmpresa[[#This Row],[Tipo_Movimiento]] = "Venta", -TablaDatosEmpresa[[#This Row],[Cantidad]] * TablaDatosEmpresa[[#This Row],[Precio_Venta_Unitario]], 0)</f>
        <v>3658.84</v>
      </c>
      <c r="L2343" s="3">
        <f>AVERAGEIF(TablaDatosEmpresa[Nombre_Producto],TablaDatosEmpresa[[#This Row],[Nombre_Producto]],TablaDatosEmpresa[Costo_Unitario])</f>
        <v>38.917210440456756</v>
      </c>
      <c r="M2343" s="3">
        <f>IF(TablaDatosEmpresa[[#This Row],[Tipo_Movimiento]] = "Venta", -TablaDatosEmpresa[[#This Row],[Cantidad]] * TablaDatosEmpresa[[#This Row],[CosteAdquisicionPromedio]], 0)</f>
        <v>895.09584013050539</v>
      </c>
      <c r="N2343" s="3">
        <f>TablaDatosEmpresa[[#This Row],[Ingresos]]-TablaDatosEmpresa[[#This Row],[Coste_Vemta]]</f>
        <v>2763.744159869495</v>
      </c>
    </row>
    <row r="2344" spans="1:14" x14ac:dyDescent="0.3">
      <c r="A2344">
        <v>2345</v>
      </c>
      <c r="B2344" s="1">
        <v>44906</v>
      </c>
      <c r="C2344" t="s">
        <v>16</v>
      </c>
      <c r="D2344" t="s">
        <v>27</v>
      </c>
      <c r="E2344" t="s">
        <v>44</v>
      </c>
      <c r="F2344">
        <v>45</v>
      </c>
      <c r="G2344" s="3">
        <v>252.7</v>
      </c>
      <c r="H2344" s="3">
        <v>0</v>
      </c>
      <c r="I2344" t="s">
        <v>46</v>
      </c>
      <c r="J2344" t="s">
        <v>18</v>
      </c>
      <c r="K2344" s="3">
        <f>IF(TablaDatosEmpresa[[#This Row],[Tipo_Movimiento]] = "Venta", -TablaDatosEmpresa[[#This Row],[Cantidad]] * TablaDatosEmpresa[[#This Row],[Precio_Venta_Unitario]], 0)</f>
        <v>0</v>
      </c>
      <c r="L2344" s="3">
        <f>AVERAGEIF(TablaDatosEmpresa[Nombre_Producto],TablaDatosEmpresa[[#This Row],[Nombre_Producto]],TablaDatosEmpresa[Costo_Unitario])</f>
        <v>111.99406451612904</v>
      </c>
      <c r="M2344" s="3">
        <f>IF(TablaDatosEmpresa[[#This Row],[Tipo_Movimiento]] = "Venta", -TablaDatosEmpresa[[#This Row],[Cantidad]] * TablaDatosEmpresa[[#This Row],[CosteAdquisicionPromedio]], 0)</f>
        <v>0</v>
      </c>
      <c r="N2344" s="3">
        <f>TablaDatosEmpresa[[#This Row],[Ingresos]]-TablaDatosEmpresa[[#This Row],[Coste_Vemta]]</f>
        <v>0</v>
      </c>
    </row>
    <row r="2345" spans="1:14" x14ac:dyDescent="0.3">
      <c r="A2345">
        <v>2346</v>
      </c>
      <c r="B2345" s="1">
        <v>44906</v>
      </c>
      <c r="C2345" t="s">
        <v>24</v>
      </c>
      <c r="D2345" t="s">
        <v>29</v>
      </c>
      <c r="E2345" t="s">
        <v>30</v>
      </c>
      <c r="F2345">
        <v>85</v>
      </c>
      <c r="G2345" s="3">
        <v>35.549999999999997</v>
      </c>
      <c r="H2345" s="3">
        <v>0</v>
      </c>
      <c r="I2345" t="s">
        <v>24</v>
      </c>
      <c r="J2345" t="s">
        <v>26</v>
      </c>
      <c r="K2345" s="3">
        <f>IF(TablaDatosEmpresa[[#This Row],[Tipo_Movimiento]] = "Venta", -TablaDatosEmpresa[[#This Row],[Cantidad]] * TablaDatosEmpresa[[#This Row],[Precio_Venta_Unitario]], 0)</f>
        <v>0</v>
      </c>
      <c r="L2345" s="3">
        <f>AVERAGEIF(TablaDatosEmpresa[Nombre_Producto],TablaDatosEmpresa[[#This Row],[Nombre_Producto]],TablaDatosEmpresa[Costo_Unitario])</f>
        <v>15.49574137931034</v>
      </c>
      <c r="M2345" s="3">
        <f>IF(TablaDatosEmpresa[[#This Row],[Tipo_Movimiento]] = "Venta", -TablaDatosEmpresa[[#This Row],[Cantidad]] * TablaDatosEmpresa[[#This Row],[CosteAdquisicionPromedio]], 0)</f>
        <v>0</v>
      </c>
      <c r="N2345" s="3">
        <f>TablaDatosEmpresa[[#This Row],[Ingresos]]-TablaDatosEmpresa[[#This Row],[Coste_Vemta]]</f>
        <v>0</v>
      </c>
    </row>
    <row r="2346" spans="1:14" x14ac:dyDescent="0.3">
      <c r="A2346">
        <v>2347</v>
      </c>
      <c r="B2346" s="1">
        <v>44906</v>
      </c>
      <c r="C2346" t="s">
        <v>10</v>
      </c>
      <c r="D2346" t="s">
        <v>17</v>
      </c>
      <c r="E2346" t="s">
        <v>42</v>
      </c>
      <c r="F2346">
        <v>-27</v>
      </c>
      <c r="G2346" s="3">
        <v>0</v>
      </c>
      <c r="H2346" s="3">
        <v>903.21</v>
      </c>
      <c r="I2346" t="s">
        <v>10</v>
      </c>
      <c r="J2346" t="s">
        <v>13</v>
      </c>
      <c r="K2346" s="3">
        <f>IF(TablaDatosEmpresa[[#This Row],[Tipo_Movimiento]] = "Venta", -TablaDatosEmpresa[[#This Row],[Cantidad]] * TablaDatosEmpresa[[#This Row],[Precio_Venta_Unitario]], 0)</f>
        <v>24386.670000000002</v>
      </c>
      <c r="L2346" s="3">
        <f>AVERAGEIF(TablaDatosEmpresa[Nombre_Producto],TablaDatosEmpresa[[#This Row],[Nombre_Producto]],TablaDatosEmpresa[Costo_Unitario])</f>
        <v>206.67616747181975</v>
      </c>
      <c r="M2346" s="3">
        <f>IF(TablaDatosEmpresa[[#This Row],[Tipo_Movimiento]] = "Venta", -TablaDatosEmpresa[[#This Row],[Cantidad]] * TablaDatosEmpresa[[#This Row],[CosteAdquisicionPromedio]], 0)</f>
        <v>5580.2565217391329</v>
      </c>
      <c r="N2346" s="3">
        <f>TablaDatosEmpresa[[#This Row],[Ingresos]]-TablaDatosEmpresa[[#This Row],[Coste_Vemta]]</f>
        <v>18806.413478260867</v>
      </c>
    </row>
    <row r="2347" spans="1:14" x14ac:dyDescent="0.3">
      <c r="A2347">
        <v>2348</v>
      </c>
      <c r="B2347" s="1">
        <v>44906</v>
      </c>
      <c r="C2347" t="s">
        <v>24</v>
      </c>
      <c r="D2347" t="s">
        <v>11</v>
      </c>
      <c r="E2347" t="s">
        <v>12</v>
      </c>
      <c r="F2347">
        <v>165</v>
      </c>
      <c r="G2347" s="3">
        <v>65.069999999999993</v>
      </c>
      <c r="H2347" s="3">
        <v>0</v>
      </c>
      <c r="I2347" t="s">
        <v>24</v>
      </c>
      <c r="J2347" t="s">
        <v>36</v>
      </c>
      <c r="K2347" s="3">
        <f>IF(TablaDatosEmpresa[[#This Row],[Tipo_Movimiento]] = "Venta", -TablaDatosEmpresa[[#This Row],[Cantidad]] * TablaDatosEmpresa[[#This Row],[Precio_Venta_Unitario]], 0)</f>
        <v>0</v>
      </c>
      <c r="L2347" s="3">
        <f>AVERAGEIF(TablaDatosEmpresa[Nombre_Producto],TablaDatosEmpresa[[#This Row],[Nombre_Producto]],TablaDatosEmpresa[Costo_Unitario])</f>
        <v>28.701865793780652</v>
      </c>
      <c r="M2347" s="3">
        <f>IF(TablaDatosEmpresa[[#This Row],[Tipo_Movimiento]] = "Venta", -TablaDatosEmpresa[[#This Row],[Cantidad]] * TablaDatosEmpresa[[#This Row],[CosteAdquisicionPromedio]], 0)</f>
        <v>0</v>
      </c>
      <c r="N2347" s="3">
        <f>TablaDatosEmpresa[[#This Row],[Ingresos]]-TablaDatosEmpresa[[#This Row],[Coste_Vemta]]</f>
        <v>0</v>
      </c>
    </row>
    <row r="2348" spans="1:14" x14ac:dyDescent="0.3">
      <c r="A2348">
        <v>2349</v>
      </c>
      <c r="B2348" s="1">
        <v>44906</v>
      </c>
      <c r="C2348" t="s">
        <v>10</v>
      </c>
      <c r="D2348" t="s">
        <v>27</v>
      </c>
      <c r="E2348" t="s">
        <v>44</v>
      </c>
      <c r="F2348">
        <v>-11</v>
      </c>
      <c r="G2348" s="3">
        <v>0</v>
      </c>
      <c r="H2348" s="3">
        <v>497.63</v>
      </c>
      <c r="I2348" t="s">
        <v>10</v>
      </c>
      <c r="J2348" t="s">
        <v>23</v>
      </c>
      <c r="K2348" s="3">
        <f>IF(TablaDatosEmpresa[[#This Row],[Tipo_Movimiento]] = "Venta", -TablaDatosEmpresa[[#This Row],[Cantidad]] * TablaDatosEmpresa[[#This Row],[Precio_Venta_Unitario]], 0)</f>
        <v>5473.93</v>
      </c>
      <c r="L2348" s="3">
        <f>AVERAGEIF(TablaDatosEmpresa[Nombre_Producto],TablaDatosEmpresa[[#This Row],[Nombre_Producto]],TablaDatosEmpresa[Costo_Unitario])</f>
        <v>111.99406451612904</v>
      </c>
      <c r="M2348" s="3">
        <f>IF(TablaDatosEmpresa[[#This Row],[Tipo_Movimiento]] = "Venta", -TablaDatosEmpresa[[#This Row],[Cantidad]] * TablaDatosEmpresa[[#This Row],[CosteAdquisicionPromedio]], 0)</f>
        <v>1231.9347096774195</v>
      </c>
      <c r="N2348" s="3">
        <f>TablaDatosEmpresa[[#This Row],[Ingresos]]-TablaDatosEmpresa[[#This Row],[Coste_Vemta]]</f>
        <v>4241.9952903225803</v>
      </c>
    </row>
    <row r="2349" spans="1:14" x14ac:dyDescent="0.3">
      <c r="A2349">
        <v>2350</v>
      </c>
      <c r="B2349" s="1">
        <v>44906</v>
      </c>
      <c r="C2349" t="s">
        <v>10</v>
      </c>
      <c r="D2349" t="s">
        <v>27</v>
      </c>
      <c r="E2349" t="s">
        <v>44</v>
      </c>
      <c r="F2349">
        <v>-26</v>
      </c>
      <c r="G2349" s="3">
        <v>0</v>
      </c>
      <c r="H2349" s="3">
        <v>501.96</v>
      </c>
      <c r="I2349" t="s">
        <v>10</v>
      </c>
      <c r="J2349" t="s">
        <v>13</v>
      </c>
      <c r="K2349" s="3">
        <f>IF(TablaDatosEmpresa[[#This Row],[Tipo_Movimiento]] = "Venta", -TablaDatosEmpresa[[#This Row],[Cantidad]] * TablaDatosEmpresa[[#This Row],[Precio_Venta_Unitario]], 0)</f>
        <v>13050.96</v>
      </c>
      <c r="L2349" s="3">
        <f>AVERAGEIF(TablaDatosEmpresa[Nombre_Producto],TablaDatosEmpresa[[#This Row],[Nombre_Producto]],TablaDatosEmpresa[Costo_Unitario])</f>
        <v>111.99406451612904</v>
      </c>
      <c r="M2349" s="3">
        <f>IF(TablaDatosEmpresa[[#This Row],[Tipo_Movimiento]] = "Venta", -TablaDatosEmpresa[[#This Row],[Cantidad]] * TablaDatosEmpresa[[#This Row],[CosteAdquisicionPromedio]], 0)</f>
        <v>2911.8456774193551</v>
      </c>
      <c r="N2349" s="3">
        <f>TablaDatosEmpresa[[#This Row],[Ingresos]]-TablaDatosEmpresa[[#This Row],[Coste_Vemta]]</f>
        <v>10139.114322580645</v>
      </c>
    </row>
    <row r="2350" spans="1:14" x14ac:dyDescent="0.3">
      <c r="A2350">
        <v>2351</v>
      </c>
      <c r="B2350" s="1">
        <v>44907</v>
      </c>
      <c r="C2350" t="s">
        <v>16</v>
      </c>
      <c r="D2350" t="s">
        <v>17</v>
      </c>
      <c r="E2350" t="s">
        <v>42</v>
      </c>
      <c r="F2350">
        <v>80</v>
      </c>
      <c r="G2350" s="3">
        <v>450.72</v>
      </c>
      <c r="H2350" s="3">
        <v>0</v>
      </c>
      <c r="I2350" t="s">
        <v>46</v>
      </c>
      <c r="J2350" t="s">
        <v>18</v>
      </c>
      <c r="K2350" s="3">
        <f>IF(TablaDatosEmpresa[[#This Row],[Tipo_Movimiento]] = "Venta", -TablaDatosEmpresa[[#This Row],[Cantidad]] * TablaDatosEmpresa[[#This Row],[Precio_Venta_Unitario]], 0)</f>
        <v>0</v>
      </c>
      <c r="L2350" s="3">
        <f>AVERAGEIF(TablaDatosEmpresa[Nombre_Producto],TablaDatosEmpresa[[#This Row],[Nombre_Producto]],TablaDatosEmpresa[Costo_Unitario])</f>
        <v>206.67616747181975</v>
      </c>
      <c r="M2350" s="3">
        <f>IF(TablaDatosEmpresa[[#This Row],[Tipo_Movimiento]] = "Venta", -TablaDatosEmpresa[[#This Row],[Cantidad]] * TablaDatosEmpresa[[#This Row],[CosteAdquisicionPromedio]], 0)</f>
        <v>0</v>
      </c>
      <c r="N2350" s="3">
        <f>TablaDatosEmpresa[[#This Row],[Ingresos]]-TablaDatosEmpresa[[#This Row],[Coste_Vemta]]</f>
        <v>0</v>
      </c>
    </row>
    <row r="2351" spans="1:14" x14ac:dyDescent="0.3">
      <c r="A2351">
        <v>2352</v>
      </c>
      <c r="B2351" s="1">
        <v>44907</v>
      </c>
      <c r="C2351" t="s">
        <v>24</v>
      </c>
      <c r="D2351" t="s">
        <v>34</v>
      </c>
      <c r="E2351" t="s">
        <v>45</v>
      </c>
      <c r="F2351">
        <v>60</v>
      </c>
      <c r="G2351" s="3">
        <v>181.96</v>
      </c>
      <c r="H2351" s="3">
        <v>0</v>
      </c>
      <c r="I2351" t="s">
        <v>24</v>
      </c>
      <c r="J2351" t="s">
        <v>28</v>
      </c>
      <c r="K2351" s="3">
        <f>IF(TablaDatosEmpresa[[#This Row],[Tipo_Movimiento]] = "Venta", -TablaDatosEmpresa[[#This Row],[Cantidad]] * TablaDatosEmpresa[[#This Row],[Precio_Venta_Unitario]], 0)</f>
        <v>0</v>
      </c>
      <c r="L2351" s="3">
        <f>AVERAGEIF(TablaDatosEmpresa[Nombre_Producto],TablaDatosEmpresa[[#This Row],[Nombre_Producto]],TablaDatosEmpresa[Costo_Unitario])</f>
        <v>81.910562499999997</v>
      </c>
      <c r="M2351" s="3">
        <f>IF(TablaDatosEmpresa[[#This Row],[Tipo_Movimiento]] = "Venta", -TablaDatosEmpresa[[#This Row],[Cantidad]] * TablaDatosEmpresa[[#This Row],[CosteAdquisicionPromedio]], 0)</f>
        <v>0</v>
      </c>
      <c r="N2351" s="3">
        <f>TablaDatosEmpresa[[#This Row],[Ingresos]]-TablaDatosEmpresa[[#This Row],[Coste_Vemta]]</f>
        <v>0</v>
      </c>
    </row>
    <row r="2352" spans="1:14" x14ac:dyDescent="0.3">
      <c r="A2352">
        <v>2353</v>
      </c>
      <c r="B2352" s="1">
        <v>44907</v>
      </c>
      <c r="C2352" t="s">
        <v>24</v>
      </c>
      <c r="D2352" t="s">
        <v>14</v>
      </c>
      <c r="E2352" t="s">
        <v>41</v>
      </c>
      <c r="F2352">
        <v>184</v>
      </c>
      <c r="G2352" s="3">
        <v>86.14</v>
      </c>
      <c r="H2352" s="3">
        <v>0</v>
      </c>
      <c r="I2352" t="s">
        <v>24</v>
      </c>
      <c r="J2352" t="s">
        <v>36</v>
      </c>
      <c r="K2352" s="3">
        <f>IF(TablaDatosEmpresa[[#This Row],[Tipo_Movimiento]] = "Venta", -TablaDatosEmpresa[[#This Row],[Cantidad]] * TablaDatosEmpresa[[#This Row],[Precio_Venta_Unitario]], 0)</f>
        <v>0</v>
      </c>
      <c r="L2352" s="3">
        <f>AVERAGEIF(TablaDatosEmpresa[Nombre_Producto],TablaDatosEmpresa[[#This Row],[Nombre_Producto]],TablaDatosEmpresa[Costo_Unitario])</f>
        <v>38.917210440456756</v>
      </c>
      <c r="M2352" s="3">
        <f>IF(TablaDatosEmpresa[[#This Row],[Tipo_Movimiento]] = "Venta", -TablaDatosEmpresa[[#This Row],[Cantidad]] * TablaDatosEmpresa[[#This Row],[CosteAdquisicionPromedio]], 0)</f>
        <v>0</v>
      </c>
      <c r="N2352" s="3">
        <f>TablaDatosEmpresa[[#This Row],[Ingresos]]-TablaDatosEmpresa[[#This Row],[Coste_Vemta]]</f>
        <v>0</v>
      </c>
    </row>
    <row r="2353" spans="1:14" x14ac:dyDescent="0.3">
      <c r="A2353">
        <v>2354</v>
      </c>
      <c r="B2353" s="1">
        <v>44907</v>
      </c>
      <c r="C2353" t="s">
        <v>10</v>
      </c>
      <c r="D2353" t="s">
        <v>21</v>
      </c>
      <c r="E2353" t="s">
        <v>22</v>
      </c>
      <c r="F2353">
        <v>-8</v>
      </c>
      <c r="G2353" s="3">
        <v>0</v>
      </c>
      <c r="H2353" s="3">
        <v>59.92</v>
      </c>
      <c r="I2353" t="s">
        <v>10</v>
      </c>
      <c r="J2353" t="s">
        <v>31</v>
      </c>
      <c r="K2353" s="3">
        <f>IF(TablaDatosEmpresa[[#This Row],[Tipo_Movimiento]] = "Venta", -TablaDatosEmpresa[[#This Row],[Cantidad]] * TablaDatosEmpresa[[#This Row],[Precio_Venta_Unitario]], 0)</f>
        <v>479.36</v>
      </c>
      <c r="L2353" s="3">
        <f>AVERAGEIF(TablaDatosEmpresa[Nombre_Producto],TablaDatosEmpresa[[#This Row],[Nombre_Producto]],TablaDatosEmpresa[Costo_Unitario])</f>
        <v>10.520482758620702</v>
      </c>
      <c r="M2353" s="3">
        <f>IF(TablaDatosEmpresa[[#This Row],[Tipo_Movimiento]] = "Venta", -TablaDatosEmpresa[[#This Row],[Cantidad]] * TablaDatosEmpresa[[#This Row],[CosteAdquisicionPromedio]], 0)</f>
        <v>84.163862068965614</v>
      </c>
      <c r="N2353" s="3">
        <f>TablaDatosEmpresa[[#This Row],[Ingresos]]-TablaDatosEmpresa[[#This Row],[Coste_Vemta]]</f>
        <v>395.1961379310344</v>
      </c>
    </row>
    <row r="2354" spans="1:14" x14ac:dyDescent="0.3">
      <c r="A2354">
        <v>2355</v>
      </c>
      <c r="B2354" s="1">
        <v>44907</v>
      </c>
      <c r="C2354" t="s">
        <v>24</v>
      </c>
      <c r="D2354" t="s">
        <v>25</v>
      </c>
      <c r="E2354" t="s">
        <v>43</v>
      </c>
      <c r="F2354">
        <v>228</v>
      </c>
      <c r="G2354" s="3">
        <v>45.28</v>
      </c>
      <c r="H2354" s="3">
        <v>0</v>
      </c>
      <c r="I2354" t="s">
        <v>24</v>
      </c>
      <c r="J2354" t="s">
        <v>37</v>
      </c>
      <c r="K2354" s="3">
        <f>IF(TablaDatosEmpresa[[#This Row],[Tipo_Movimiento]] = "Venta", -TablaDatosEmpresa[[#This Row],[Cantidad]] * TablaDatosEmpresa[[#This Row],[Precio_Venta_Unitario]], 0)</f>
        <v>0</v>
      </c>
      <c r="L2354" s="3">
        <f>AVERAGEIF(TablaDatosEmpresa[Nombre_Producto],TablaDatosEmpresa[[#This Row],[Nombre_Producto]],TablaDatosEmpresa[Costo_Unitario])</f>
        <v>18.458651685393257</v>
      </c>
      <c r="M2354" s="3">
        <f>IF(TablaDatosEmpresa[[#This Row],[Tipo_Movimiento]] = "Venta", -TablaDatosEmpresa[[#This Row],[Cantidad]] * TablaDatosEmpresa[[#This Row],[CosteAdquisicionPromedio]], 0)</f>
        <v>0</v>
      </c>
      <c r="N2354" s="3">
        <f>TablaDatosEmpresa[[#This Row],[Ingresos]]-TablaDatosEmpresa[[#This Row],[Coste_Vemta]]</f>
        <v>0</v>
      </c>
    </row>
    <row r="2355" spans="1:14" x14ac:dyDescent="0.3">
      <c r="A2355">
        <v>2356</v>
      </c>
      <c r="B2355" s="1">
        <v>44907</v>
      </c>
      <c r="C2355" t="s">
        <v>16</v>
      </c>
      <c r="D2355" t="s">
        <v>27</v>
      </c>
      <c r="E2355" t="s">
        <v>44</v>
      </c>
      <c r="F2355">
        <v>87</v>
      </c>
      <c r="G2355" s="3">
        <v>250.84</v>
      </c>
      <c r="H2355" s="3">
        <v>0</v>
      </c>
      <c r="I2355" t="s">
        <v>46</v>
      </c>
      <c r="J2355" t="s">
        <v>18</v>
      </c>
      <c r="K2355" s="3">
        <f>IF(TablaDatosEmpresa[[#This Row],[Tipo_Movimiento]] = "Venta", -TablaDatosEmpresa[[#This Row],[Cantidad]] * TablaDatosEmpresa[[#This Row],[Precio_Venta_Unitario]], 0)</f>
        <v>0</v>
      </c>
      <c r="L2355" s="3">
        <f>AVERAGEIF(TablaDatosEmpresa[Nombre_Producto],TablaDatosEmpresa[[#This Row],[Nombre_Producto]],TablaDatosEmpresa[Costo_Unitario])</f>
        <v>111.99406451612904</v>
      </c>
      <c r="M2355" s="3">
        <f>IF(TablaDatosEmpresa[[#This Row],[Tipo_Movimiento]] = "Venta", -TablaDatosEmpresa[[#This Row],[Cantidad]] * TablaDatosEmpresa[[#This Row],[CosteAdquisicionPromedio]], 0)</f>
        <v>0</v>
      </c>
      <c r="N2355" s="3">
        <f>TablaDatosEmpresa[[#This Row],[Ingresos]]-TablaDatosEmpresa[[#This Row],[Coste_Vemta]]</f>
        <v>0</v>
      </c>
    </row>
    <row r="2356" spans="1:14" x14ac:dyDescent="0.3">
      <c r="A2356">
        <v>2357</v>
      </c>
      <c r="B2356" s="1">
        <v>44907</v>
      </c>
      <c r="C2356" t="s">
        <v>24</v>
      </c>
      <c r="D2356" t="s">
        <v>34</v>
      </c>
      <c r="E2356" t="s">
        <v>45</v>
      </c>
      <c r="F2356">
        <v>98</v>
      </c>
      <c r="G2356" s="3">
        <v>183.39</v>
      </c>
      <c r="H2356" s="3">
        <v>0</v>
      </c>
      <c r="I2356" t="s">
        <v>24</v>
      </c>
      <c r="J2356" t="s">
        <v>26</v>
      </c>
      <c r="K2356" s="3">
        <f>IF(TablaDatosEmpresa[[#This Row],[Tipo_Movimiento]] = "Venta", -TablaDatosEmpresa[[#This Row],[Cantidad]] * TablaDatosEmpresa[[#This Row],[Precio_Venta_Unitario]], 0)</f>
        <v>0</v>
      </c>
      <c r="L2356" s="3">
        <f>AVERAGEIF(TablaDatosEmpresa[Nombre_Producto],TablaDatosEmpresa[[#This Row],[Nombre_Producto]],TablaDatosEmpresa[Costo_Unitario])</f>
        <v>81.910562499999997</v>
      </c>
      <c r="M2356" s="3">
        <f>IF(TablaDatosEmpresa[[#This Row],[Tipo_Movimiento]] = "Venta", -TablaDatosEmpresa[[#This Row],[Cantidad]] * TablaDatosEmpresa[[#This Row],[CosteAdquisicionPromedio]], 0)</f>
        <v>0</v>
      </c>
      <c r="N2356" s="3">
        <f>TablaDatosEmpresa[[#This Row],[Ingresos]]-TablaDatosEmpresa[[#This Row],[Coste_Vemta]]</f>
        <v>0</v>
      </c>
    </row>
    <row r="2357" spans="1:14" x14ac:dyDescent="0.3">
      <c r="A2357">
        <v>2358</v>
      </c>
      <c r="B2357" s="1">
        <v>44908</v>
      </c>
      <c r="C2357" t="s">
        <v>10</v>
      </c>
      <c r="D2357" t="s">
        <v>32</v>
      </c>
      <c r="E2357" t="s">
        <v>33</v>
      </c>
      <c r="F2357">
        <v>-40</v>
      </c>
      <c r="G2357" s="3">
        <v>0</v>
      </c>
      <c r="H2357" s="3">
        <v>220.78</v>
      </c>
      <c r="I2357" t="s">
        <v>10</v>
      </c>
      <c r="J2357" t="s">
        <v>23</v>
      </c>
      <c r="K2357" s="3">
        <f>IF(TablaDatosEmpresa[[#This Row],[Tipo_Movimiento]] = "Venta", -TablaDatosEmpresa[[#This Row],[Cantidad]] * TablaDatosEmpresa[[#This Row],[Precio_Venta_Unitario]], 0)</f>
        <v>8831.2000000000007</v>
      </c>
      <c r="L2357" s="3">
        <f>AVERAGEIF(TablaDatosEmpresa[Nombre_Producto],TablaDatosEmpresa[[#This Row],[Nombre_Producto]],TablaDatosEmpresa[Costo_Unitario])</f>
        <v>54.214840425531932</v>
      </c>
      <c r="M2357" s="3">
        <f>IF(TablaDatosEmpresa[[#This Row],[Tipo_Movimiento]] = "Venta", -TablaDatosEmpresa[[#This Row],[Cantidad]] * TablaDatosEmpresa[[#This Row],[CosteAdquisicionPromedio]], 0)</f>
        <v>2168.5936170212772</v>
      </c>
      <c r="N2357" s="3">
        <f>TablaDatosEmpresa[[#This Row],[Ingresos]]-TablaDatosEmpresa[[#This Row],[Coste_Vemta]]</f>
        <v>6662.6063829787236</v>
      </c>
    </row>
    <row r="2358" spans="1:14" x14ac:dyDescent="0.3">
      <c r="A2358">
        <v>2359</v>
      </c>
      <c r="B2358" s="1">
        <v>44908</v>
      </c>
      <c r="C2358" t="s">
        <v>16</v>
      </c>
      <c r="D2358" t="s">
        <v>19</v>
      </c>
      <c r="E2358" t="s">
        <v>20</v>
      </c>
      <c r="F2358">
        <v>96</v>
      </c>
      <c r="G2358" s="3">
        <v>151.72999999999999</v>
      </c>
      <c r="H2358" s="3">
        <v>0</v>
      </c>
      <c r="I2358" t="s">
        <v>46</v>
      </c>
      <c r="J2358" t="s">
        <v>18</v>
      </c>
      <c r="K2358" s="3">
        <f>IF(TablaDatosEmpresa[[#This Row],[Tipo_Movimiento]] = "Venta", -TablaDatosEmpresa[[#This Row],[Cantidad]] * TablaDatosEmpresa[[#This Row],[Precio_Venta_Unitario]], 0)</f>
        <v>0</v>
      </c>
      <c r="L2358" s="3">
        <f>AVERAGEIF(TablaDatosEmpresa[Nombre_Producto],TablaDatosEmpresa[[#This Row],[Nombre_Producto]],TablaDatosEmpresa[Costo_Unitario])</f>
        <v>66.956770642201846</v>
      </c>
      <c r="M2358" s="3">
        <f>IF(TablaDatosEmpresa[[#This Row],[Tipo_Movimiento]] = "Venta", -TablaDatosEmpresa[[#This Row],[Cantidad]] * TablaDatosEmpresa[[#This Row],[CosteAdquisicionPromedio]], 0)</f>
        <v>0</v>
      </c>
      <c r="N2358" s="3">
        <f>TablaDatosEmpresa[[#This Row],[Ingresos]]-TablaDatosEmpresa[[#This Row],[Coste_Vemta]]</f>
        <v>0</v>
      </c>
    </row>
    <row r="2359" spans="1:14" x14ac:dyDescent="0.3">
      <c r="A2359">
        <v>2360</v>
      </c>
      <c r="B2359" s="1">
        <v>44908</v>
      </c>
      <c r="C2359" t="s">
        <v>10</v>
      </c>
      <c r="D2359" t="s">
        <v>27</v>
      </c>
      <c r="E2359" t="s">
        <v>44</v>
      </c>
      <c r="F2359">
        <v>-17</v>
      </c>
      <c r="G2359" s="3">
        <v>0</v>
      </c>
      <c r="H2359" s="3">
        <v>504.48</v>
      </c>
      <c r="I2359" t="s">
        <v>10</v>
      </c>
      <c r="J2359" t="s">
        <v>13</v>
      </c>
      <c r="K2359" s="3">
        <f>IF(TablaDatosEmpresa[[#This Row],[Tipo_Movimiento]] = "Venta", -TablaDatosEmpresa[[#This Row],[Cantidad]] * TablaDatosEmpresa[[#This Row],[Precio_Venta_Unitario]], 0)</f>
        <v>8576.16</v>
      </c>
      <c r="L2359" s="3">
        <f>AVERAGEIF(TablaDatosEmpresa[Nombre_Producto],TablaDatosEmpresa[[#This Row],[Nombre_Producto]],TablaDatosEmpresa[Costo_Unitario])</f>
        <v>111.99406451612904</v>
      </c>
      <c r="M2359" s="3">
        <f>IF(TablaDatosEmpresa[[#This Row],[Tipo_Movimiento]] = "Venta", -TablaDatosEmpresa[[#This Row],[Cantidad]] * TablaDatosEmpresa[[#This Row],[CosteAdquisicionPromedio]], 0)</f>
        <v>1903.8990967741938</v>
      </c>
      <c r="N2359" s="3">
        <f>TablaDatosEmpresa[[#This Row],[Ingresos]]-TablaDatosEmpresa[[#This Row],[Coste_Vemta]]</f>
        <v>6672.260903225806</v>
      </c>
    </row>
    <row r="2360" spans="1:14" x14ac:dyDescent="0.3">
      <c r="A2360">
        <v>2361</v>
      </c>
      <c r="B2360" s="1">
        <v>44908</v>
      </c>
      <c r="C2360" t="s">
        <v>10</v>
      </c>
      <c r="D2360" t="s">
        <v>27</v>
      </c>
      <c r="E2360" t="s">
        <v>44</v>
      </c>
      <c r="F2360">
        <v>-6</v>
      </c>
      <c r="G2360" s="3">
        <v>0</v>
      </c>
      <c r="H2360" s="3">
        <v>497.97</v>
      </c>
      <c r="I2360" t="s">
        <v>10</v>
      </c>
      <c r="J2360" t="s">
        <v>13</v>
      </c>
      <c r="K2360" s="3">
        <f>IF(TablaDatosEmpresa[[#This Row],[Tipo_Movimiento]] = "Venta", -TablaDatosEmpresa[[#This Row],[Cantidad]] * TablaDatosEmpresa[[#This Row],[Precio_Venta_Unitario]], 0)</f>
        <v>2987.82</v>
      </c>
      <c r="L2360" s="3">
        <f>AVERAGEIF(TablaDatosEmpresa[Nombre_Producto],TablaDatosEmpresa[[#This Row],[Nombre_Producto]],TablaDatosEmpresa[Costo_Unitario])</f>
        <v>111.99406451612904</v>
      </c>
      <c r="M2360" s="3">
        <f>IF(TablaDatosEmpresa[[#This Row],[Tipo_Movimiento]] = "Venta", -TablaDatosEmpresa[[#This Row],[Cantidad]] * TablaDatosEmpresa[[#This Row],[CosteAdquisicionPromedio]], 0)</f>
        <v>671.96438709677432</v>
      </c>
      <c r="N2360" s="3">
        <f>TablaDatosEmpresa[[#This Row],[Ingresos]]-TablaDatosEmpresa[[#This Row],[Coste_Vemta]]</f>
        <v>2315.8556129032258</v>
      </c>
    </row>
    <row r="2361" spans="1:14" x14ac:dyDescent="0.3">
      <c r="A2361">
        <v>2362</v>
      </c>
      <c r="B2361" s="1">
        <v>44908</v>
      </c>
      <c r="C2361" t="s">
        <v>24</v>
      </c>
      <c r="D2361" t="s">
        <v>14</v>
      </c>
      <c r="E2361" t="s">
        <v>41</v>
      </c>
      <c r="F2361">
        <v>190</v>
      </c>
      <c r="G2361" s="3">
        <v>85.06</v>
      </c>
      <c r="H2361" s="3">
        <v>0</v>
      </c>
      <c r="I2361" t="s">
        <v>24</v>
      </c>
      <c r="J2361" t="s">
        <v>37</v>
      </c>
      <c r="K2361" s="3">
        <f>IF(TablaDatosEmpresa[[#This Row],[Tipo_Movimiento]] = "Venta", -TablaDatosEmpresa[[#This Row],[Cantidad]] * TablaDatosEmpresa[[#This Row],[Precio_Venta_Unitario]], 0)</f>
        <v>0</v>
      </c>
      <c r="L2361" s="3">
        <f>AVERAGEIF(TablaDatosEmpresa[Nombre_Producto],TablaDatosEmpresa[[#This Row],[Nombre_Producto]],TablaDatosEmpresa[Costo_Unitario])</f>
        <v>38.917210440456756</v>
      </c>
      <c r="M2361" s="3">
        <f>IF(TablaDatosEmpresa[[#This Row],[Tipo_Movimiento]] = "Venta", -TablaDatosEmpresa[[#This Row],[Cantidad]] * TablaDatosEmpresa[[#This Row],[CosteAdquisicionPromedio]], 0)</f>
        <v>0</v>
      </c>
      <c r="N2361" s="3">
        <f>TablaDatosEmpresa[[#This Row],[Ingresos]]-TablaDatosEmpresa[[#This Row],[Coste_Vemta]]</f>
        <v>0</v>
      </c>
    </row>
    <row r="2362" spans="1:14" x14ac:dyDescent="0.3">
      <c r="A2362">
        <v>2363</v>
      </c>
      <c r="B2362" s="1">
        <v>44908</v>
      </c>
      <c r="C2362" t="s">
        <v>10</v>
      </c>
      <c r="D2362" t="s">
        <v>14</v>
      </c>
      <c r="E2362" t="s">
        <v>41</v>
      </c>
      <c r="F2362">
        <v>-15</v>
      </c>
      <c r="G2362" s="3">
        <v>0</v>
      </c>
      <c r="H2362" s="3">
        <v>161.47</v>
      </c>
      <c r="I2362" t="s">
        <v>10</v>
      </c>
      <c r="J2362" t="s">
        <v>23</v>
      </c>
      <c r="K2362" s="3">
        <f>IF(TablaDatosEmpresa[[#This Row],[Tipo_Movimiento]] = "Venta", -TablaDatosEmpresa[[#This Row],[Cantidad]] * TablaDatosEmpresa[[#This Row],[Precio_Venta_Unitario]], 0)</f>
        <v>2422.0500000000002</v>
      </c>
      <c r="L2362" s="3">
        <f>AVERAGEIF(TablaDatosEmpresa[Nombre_Producto],TablaDatosEmpresa[[#This Row],[Nombre_Producto]],TablaDatosEmpresa[Costo_Unitario])</f>
        <v>38.917210440456756</v>
      </c>
      <c r="M2362" s="3">
        <f>IF(TablaDatosEmpresa[[#This Row],[Tipo_Movimiento]] = "Venta", -TablaDatosEmpresa[[#This Row],[Cantidad]] * TablaDatosEmpresa[[#This Row],[CosteAdquisicionPromedio]], 0)</f>
        <v>583.75815660685134</v>
      </c>
      <c r="N2362" s="3">
        <f>TablaDatosEmpresa[[#This Row],[Ingresos]]-TablaDatosEmpresa[[#This Row],[Coste_Vemta]]</f>
        <v>1838.2918433931488</v>
      </c>
    </row>
    <row r="2363" spans="1:14" x14ac:dyDescent="0.3">
      <c r="A2363">
        <v>2364</v>
      </c>
      <c r="B2363" s="1">
        <v>44909</v>
      </c>
      <c r="C2363" t="s">
        <v>24</v>
      </c>
      <c r="D2363" t="s">
        <v>32</v>
      </c>
      <c r="E2363" t="s">
        <v>33</v>
      </c>
      <c r="F2363">
        <v>238</v>
      </c>
      <c r="G2363" s="3">
        <v>121.06</v>
      </c>
      <c r="H2363" s="3">
        <v>0</v>
      </c>
      <c r="I2363" t="s">
        <v>24</v>
      </c>
      <c r="J2363" t="s">
        <v>37</v>
      </c>
      <c r="K2363" s="3">
        <f>IF(TablaDatosEmpresa[[#This Row],[Tipo_Movimiento]] = "Venta", -TablaDatosEmpresa[[#This Row],[Cantidad]] * TablaDatosEmpresa[[#This Row],[Precio_Venta_Unitario]], 0)</f>
        <v>0</v>
      </c>
      <c r="L2363" s="3">
        <f>AVERAGEIF(TablaDatosEmpresa[Nombre_Producto],TablaDatosEmpresa[[#This Row],[Nombre_Producto]],TablaDatosEmpresa[Costo_Unitario])</f>
        <v>54.214840425531932</v>
      </c>
      <c r="M2363" s="3">
        <f>IF(TablaDatosEmpresa[[#This Row],[Tipo_Movimiento]] = "Venta", -TablaDatosEmpresa[[#This Row],[Cantidad]] * TablaDatosEmpresa[[#This Row],[CosteAdquisicionPromedio]], 0)</f>
        <v>0</v>
      </c>
      <c r="N2363" s="3">
        <f>TablaDatosEmpresa[[#This Row],[Ingresos]]-TablaDatosEmpresa[[#This Row],[Coste_Vemta]]</f>
        <v>0</v>
      </c>
    </row>
    <row r="2364" spans="1:14" x14ac:dyDescent="0.3">
      <c r="A2364">
        <v>2365</v>
      </c>
      <c r="B2364" s="1">
        <v>44909</v>
      </c>
      <c r="C2364" t="s">
        <v>10</v>
      </c>
      <c r="D2364" t="s">
        <v>34</v>
      </c>
      <c r="E2364" t="s">
        <v>45</v>
      </c>
      <c r="F2364">
        <v>-19</v>
      </c>
      <c r="G2364" s="3">
        <v>0</v>
      </c>
      <c r="H2364" s="3">
        <v>347.41</v>
      </c>
      <c r="I2364" t="s">
        <v>10</v>
      </c>
      <c r="J2364" t="s">
        <v>15</v>
      </c>
      <c r="K2364" s="3">
        <f>IF(TablaDatosEmpresa[[#This Row],[Tipo_Movimiento]] = "Venta", -TablaDatosEmpresa[[#This Row],[Cantidad]] * TablaDatosEmpresa[[#This Row],[Precio_Venta_Unitario]], 0)</f>
        <v>6600.7900000000009</v>
      </c>
      <c r="L2364" s="3">
        <f>AVERAGEIF(TablaDatosEmpresa[Nombre_Producto],TablaDatosEmpresa[[#This Row],[Nombre_Producto]],TablaDatosEmpresa[Costo_Unitario])</f>
        <v>81.910562499999997</v>
      </c>
      <c r="M2364" s="3">
        <f>IF(TablaDatosEmpresa[[#This Row],[Tipo_Movimiento]] = "Venta", -TablaDatosEmpresa[[#This Row],[Cantidad]] * TablaDatosEmpresa[[#This Row],[CosteAdquisicionPromedio]], 0)</f>
        <v>1556.3006874999999</v>
      </c>
      <c r="N2364" s="3">
        <f>TablaDatosEmpresa[[#This Row],[Ingresos]]-TablaDatosEmpresa[[#This Row],[Coste_Vemta]]</f>
        <v>5044.4893125000008</v>
      </c>
    </row>
    <row r="2365" spans="1:14" x14ac:dyDescent="0.3">
      <c r="A2365">
        <v>2366</v>
      </c>
      <c r="B2365" s="1">
        <v>44909</v>
      </c>
      <c r="C2365" t="s">
        <v>10</v>
      </c>
      <c r="D2365" t="s">
        <v>32</v>
      </c>
      <c r="E2365" t="s">
        <v>33</v>
      </c>
      <c r="F2365">
        <v>-18</v>
      </c>
      <c r="G2365" s="3">
        <v>0</v>
      </c>
      <c r="H2365" s="3">
        <v>222.04</v>
      </c>
      <c r="I2365" t="s">
        <v>10</v>
      </c>
      <c r="J2365" t="s">
        <v>23</v>
      </c>
      <c r="K2365" s="3">
        <f>IF(TablaDatosEmpresa[[#This Row],[Tipo_Movimiento]] = "Venta", -TablaDatosEmpresa[[#This Row],[Cantidad]] * TablaDatosEmpresa[[#This Row],[Precio_Venta_Unitario]], 0)</f>
        <v>3996.72</v>
      </c>
      <c r="L2365" s="3">
        <f>AVERAGEIF(TablaDatosEmpresa[Nombre_Producto],TablaDatosEmpresa[[#This Row],[Nombre_Producto]],TablaDatosEmpresa[Costo_Unitario])</f>
        <v>54.214840425531932</v>
      </c>
      <c r="M2365" s="3">
        <f>IF(TablaDatosEmpresa[[#This Row],[Tipo_Movimiento]] = "Venta", -TablaDatosEmpresa[[#This Row],[Cantidad]] * TablaDatosEmpresa[[#This Row],[CosteAdquisicionPromedio]], 0)</f>
        <v>975.86712765957475</v>
      </c>
      <c r="N2365" s="3">
        <f>TablaDatosEmpresa[[#This Row],[Ingresos]]-TablaDatosEmpresa[[#This Row],[Coste_Vemta]]</f>
        <v>3020.8528723404252</v>
      </c>
    </row>
    <row r="2366" spans="1:14" x14ac:dyDescent="0.3">
      <c r="A2366">
        <v>2367</v>
      </c>
      <c r="B2366" s="1">
        <v>44909</v>
      </c>
      <c r="C2366" t="s">
        <v>24</v>
      </c>
      <c r="D2366" t="s">
        <v>32</v>
      </c>
      <c r="E2366" t="s">
        <v>33</v>
      </c>
      <c r="F2366">
        <v>252</v>
      </c>
      <c r="G2366" s="3">
        <v>118.2</v>
      </c>
      <c r="H2366" s="3">
        <v>0</v>
      </c>
      <c r="I2366" t="s">
        <v>24</v>
      </c>
      <c r="J2366" t="s">
        <v>28</v>
      </c>
      <c r="K2366" s="3">
        <f>IF(TablaDatosEmpresa[[#This Row],[Tipo_Movimiento]] = "Venta", -TablaDatosEmpresa[[#This Row],[Cantidad]] * TablaDatosEmpresa[[#This Row],[Precio_Venta_Unitario]], 0)</f>
        <v>0</v>
      </c>
      <c r="L2366" s="3">
        <f>AVERAGEIF(TablaDatosEmpresa[Nombre_Producto],TablaDatosEmpresa[[#This Row],[Nombre_Producto]],TablaDatosEmpresa[Costo_Unitario])</f>
        <v>54.214840425531932</v>
      </c>
      <c r="M2366" s="3">
        <f>IF(TablaDatosEmpresa[[#This Row],[Tipo_Movimiento]] = "Venta", -TablaDatosEmpresa[[#This Row],[Cantidad]] * TablaDatosEmpresa[[#This Row],[CosteAdquisicionPromedio]], 0)</f>
        <v>0</v>
      </c>
      <c r="N2366" s="3">
        <f>TablaDatosEmpresa[[#This Row],[Ingresos]]-TablaDatosEmpresa[[#This Row],[Coste_Vemta]]</f>
        <v>0</v>
      </c>
    </row>
    <row r="2367" spans="1:14" x14ac:dyDescent="0.3">
      <c r="A2367">
        <v>2368</v>
      </c>
      <c r="B2367" s="1">
        <v>44909</v>
      </c>
      <c r="C2367" t="s">
        <v>10</v>
      </c>
      <c r="D2367" t="s">
        <v>25</v>
      </c>
      <c r="E2367" t="s">
        <v>43</v>
      </c>
      <c r="F2367">
        <v>-6</v>
      </c>
      <c r="G2367" s="3">
        <v>0</v>
      </c>
      <c r="H2367" s="3">
        <v>94.81</v>
      </c>
      <c r="I2367" t="s">
        <v>10</v>
      </c>
      <c r="J2367" t="s">
        <v>35</v>
      </c>
      <c r="K2367" s="3">
        <f>IF(TablaDatosEmpresa[[#This Row],[Tipo_Movimiento]] = "Venta", -TablaDatosEmpresa[[#This Row],[Cantidad]] * TablaDatosEmpresa[[#This Row],[Precio_Venta_Unitario]], 0)</f>
        <v>568.86</v>
      </c>
      <c r="L2367" s="3">
        <f>AVERAGEIF(TablaDatosEmpresa[Nombre_Producto],TablaDatosEmpresa[[#This Row],[Nombre_Producto]],TablaDatosEmpresa[Costo_Unitario])</f>
        <v>18.458651685393257</v>
      </c>
      <c r="M2367" s="3">
        <f>IF(TablaDatosEmpresa[[#This Row],[Tipo_Movimiento]] = "Venta", -TablaDatosEmpresa[[#This Row],[Cantidad]] * TablaDatosEmpresa[[#This Row],[CosteAdquisicionPromedio]], 0)</f>
        <v>110.75191011235954</v>
      </c>
      <c r="N2367" s="3">
        <f>TablaDatosEmpresa[[#This Row],[Ingresos]]-TablaDatosEmpresa[[#This Row],[Coste_Vemta]]</f>
        <v>458.10808988764046</v>
      </c>
    </row>
    <row r="2368" spans="1:14" x14ac:dyDescent="0.3">
      <c r="A2368">
        <v>2369</v>
      </c>
      <c r="B2368" s="1">
        <v>44909</v>
      </c>
      <c r="C2368" t="s">
        <v>10</v>
      </c>
      <c r="D2368" t="s">
        <v>21</v>
      </c>
      <c r="E2368" t="s">
        <v>22</v>
      </c>
      <c r="F2368">
        <v>-24</v>
      </c>
      <c r="G2368" s="3">
        <v>0</v>
      </c>
      <c r="H2368" s="3">
        <v>60.12</v>
      </c>
      <c r="I2368" t="s">
        <v>10</v>
      </c>
      <c r="J2368" t="s">
        <v>23</v>
      </c>
      <c r="K2368" s="3">
        <f>IF(TablaDatosEmpresa[[#This Row],[Tipo_Movimiento]] = "Venta", -TablaDatosEmpresa[[#This Row],[Cantidad]] * TablaDatosEmpresa[[#This Row],[Precio_Venta_Unitario]], 0)</f>
        <v>1442.8799999999999</v>
      </c>
      <c r="L2368" s="3">
        <f>AVERAGEIF(TablaDatosEmpresa[Nombre_Producto],TablaDatosEmpresa[[#This Row],[Nombre_Producto]],TablaDatosEmpresa[Costo_Unitario])</f>
        <v>10.520482758620702</v>
      </c>
      <c r="M2368" s="3">
        <f>IF(TablaDatosEmpresa[[#This Row],[Tipo_Movimiento]] = "Venta", -TablaDatosEmpresa[[#This Row],[Cantidad]] * TablaDatosEmpresa[[#This Row],[CosteAdquisicionPromedio]], 0)</f>
        <v>252.49158620689684</v>
      </c>
      <c r="N2368" s="3">
        <f>TablaDatosEmpresa[[#This Row],[Ingresos]]-TablaDatosEmpresa[[#This Row],[Coste_Vemta]]</f>
        <v>1190.3884137931032</v>
      </c>
    </row>
    <row r="2369" spans="1:14" x14ac:dyDescent="0.3">
      <c r="A2369">
        <v>2370</v>
      </c>
      <c r="B2369" s="1">
        <v>44909</v>
      </c>
      <c r="C2369" t="s">
        <v>24</v>
      </c>
      <c r="D2369" t="s">
        <v>25</v>
      </c>
      <c r="E2369" t="s">
        <v>43</v>
      </c>
      <c r="F2369">
        <v>142</v>
      </c>
      <c r="G2369" s="3">
        <v>45.44</v>
      </c>
      <c r="H2369" s="3">
        <v>0</v>
      </c>
      <c r="I2369" t="s">
        <v>24</v>
      </c>
      <c r="J2369" t="s">
        <v>36</v>
      </c>
      <c r="K2369" s="3">
        <f>IF(TablaDatosEmpresa[[#This Row],[Tipo_Movimiento]] = "Venta", -TablaDatosEmpresa[[#This Row],[Cantidad]] * TablaDatosEmpresa[[#This Row],[Precio_Venta_Unitario]], 0)</f>
        <v>0</v>
      </c>
      <c r="L2369" s="3">
        <f>AVERAGEIF(TablaDatosEmpresa[Nombre_Producto],TablaDatosEmpresa[[#This Row],[Nombre_Producto]],TablaDatosEmpresa[Costo_Unitario])</f>
        <v>18.458651685393257</v>
      </c>
      <c r="M2369" s="3">
        <f>IF(TablaDatosEmpresa[[#This Row],[Tipo_Movimiento]] = "Venta", -TablaDatosEmpresa[[#This Row],[Cantidad]] * TablaDatosEmpresa[[#This Row],[CosteAdquisicionPromedio]], 0)</f>
        <v>0</v>
      </c>
      <c r="N2369" s="3">
        <f>TablaDatosEmpresa[[#This Row],[Ingresos]]-TablaDatosEmpresa[[#This Row],[Coste_Vemta]]</f>
        <v>0</v>
      </c>
    </row>
    <row r="2370" spans="1:14" x14ac:dyDescent="0.3">
      <c r="A2370">
        <v>2371</v>
      </c>
      <c r="B2370" s="1">
        <v>44910</v>
      </c>
      <c r="C2370" t="s">
        <v>10</v>
      </c>
      <c r="D2370" t="s">
        <v>32</v>
      </c>
      <c r="E2370" t="s">
        <v>33</v>
      </c>
      <c r="F2370">
        <v>-14</v>
      </c>
      <c r="G2370" s="3">
        <v>0</v>
      </c>
      <c r="H2370" s="3">
        <v>219.27</v>
      </c>
      <c r="I2370" t="s">
        <v>10</v>
      </c>
      <c r="J2370" t="s">
        <v>31</v>
      </c>
      <c r="K2370" s="3">
        <f>IF(TablaDatosEmpresa[[#This Row],[Tipo_Movimiento]] = "Venta", -TablaDatosEmpresa[[#This Row],[Cantidad]] * TablaDatosEmpresa[[#This Row],[Precio_Venta_Unitario]], 0)</f>
        <v>3069.78</v>
      </c>
      <c r="L2370" s="3">
        <f>AVERAGEIF(TablaDatosEmpresa[Nombre_Producto],TablaDatosEmpresa[[#This Row],[Nombre_Producto]],TablaDatosEmpresa[Costo_Unitario])</f>
        <v>54.214840425531932</v>
      </c>
      <c r="M2370" s="3">
        <f>IF(TablaDatosEmpresa[[#This Row],[Tipo_Movimiento]] = "Venta", -TablaDatosEmpresa[[#This Row],[Cantidad]] * TablaDatosEmpresa[[#This Row],[CosteAdquisicionPromedio]], 0)</f>
        <v>759.00776595744708</v>
      </c>
      <c r="N2370" s="3">
        <f>TablaDatosEmpresa[[#This Row],[Ingresos]]-TablaDatosEmpresa[[#This Row],[Coste_Vemta]]</f>
        <v>2310.772234042553</v>
      </c>
    </row>
    <row r="2371" spans="1:14" x14ac:dyDescent="0.3">
      <c r="A2371">
        <v>2372</v>
      </c>
      <c r="B2371" s="1">
        <v>44910</v>
      </c>
      <c r="C2371" t="s">
        <v>10</v>
      </c>
      <c r="D2371" t="s">
        <v>11</v>
      </c>
      <c r="E2371" t="s">
        <v>12</v>
      </c>
      <c r="F2371">
        <v>-34</v>
      </c>
      <c r="G2371" s="3">
        <v>0</v>
      </c>
      <c r="H2371" s="3">
        <v>131.07</v>
      </c>
      <c r="I2371" t="s">
        <v>10</v>
      </c>
      <c r="J2371" t="s">
        <v>35</v>
      </c>
      <c r="K2371" s="3">
        <f>IF(TablaDatosEmpresa[[#This Row],[Tipo_Movimiento]] = "Venta", -TablaDatosEmpresa[[#This Row],[Cantidad]] * TablaDatosEmpresa[[#This Row],[Precio_Venta_Unitario]], 0)</f>
        <v>4456.38</v>
      </c>
      <c r="L2371" s="3">
        <f>AVERAGEIF(TablaDatosEmpresa[Nombre_Producto],TablaDatosEmpresa[[#This Row],[Nombre_Producto]],TablaDatosEmpresa[Costo_Unitario])</f>
        <v>28.701865793780652</v>
      </c>
      <c r="M2371" s="3">
        <f>IF(TablaDatosEmpresa[[#This Row],[Tipo_Movimiento]] = "Venta", -TablaDatosEmpresa[[#This Row],[Cantidad]] * TablaDatosEmpresa[[#This Row],[CosteAdquisicionPromedio]], 0)</f>
        <v>975.86343698854216</v>
      </c>
      <c r="N2371" s="3">
        <f>TablaDatosEmpresa[[#This Row],[Ingresos]]-TablaDatosEmpresa[[#This Row],[Coste_Vemta]]</f>
        <v>3480.5165630114579</v>
      </c>
    </row>
    <row r="2372" spans="1:14" x14ac:dyDescent="0.3">
      <c r="A2372">
        <v>2373</v>
      </c>
      <c r="B2372" s="1">
        <v>44910</v>
      </c>
      <c r="C2372" t="s">
        <v>24</v>
      </c>
      <c r="D2372" t="s">
        <v>11</v>
      </c>
      <c r="E2372" t="s">
        <v>12</v>
      </c>
      <c r="F2372">
        <v>97</v>
      </c>
      <c r="G2372" s="3">
        <v>65.489999999999995</v>
      </c>
      <c r="H2372" s="3">
        <v>0</v>
      </c>
      <c r="I2372" t="s">
        <v>24</v>
      </c>
      <c r="J2372" t="s">
        <v>36</v>
      </c>
      <c r="K2372" s="3">
        <f>IF(TablaDatosEmpresa[[#This Row],[Tipo_Movimiento]] = "Venta", -TablaDatosEmpresa[[#This Row],[Cantidad]] * TablaDatosEmpresa[[#This Row],[Precio_Venta_Unitario]], 0)</f>
        <v>0</v>
      </c>
      <c r="L2372" s="3">
        <f>AVERAGEIF(TablaDatosEmpresa[Nombre_Producto],TablaDatosEmpresa[[#This Row],[Nombre_Producto]],TablaDatosEmpresa[Costo_Unitario])</f>
        <v>28.701865793780652</v>
      </c>
      <c r="M2372" s="3">
        <f>IF(TablaDatosEmpresa[[#This Row],[Tipo_Movimiento]] = "Venta", -TablaDatosEmpresa[[#This Row],[Cantidad]] * TablaDatosEmpresa[[#This Row],[CosteAdquisicionPromedio]], 0)</f>
        <v>0</v>
      </c>
      <c r="N2372" s="3">
        <f>TablaDatosEmpresa[[#This Row],[Ingresos]]-TablaDatosEmpresa[[#This Row],[Coste_Vemta]]</f>
        <v>0</v>
      </c>
    </row>
    <row r="2373" spans="1:14" x14ac:dyDescent="0.3">
      <c r="A2373">
        <v>2374</v>
      </c>
      <c r="B2373" s="1">
        <v>44910</v>
      </c>
      <c r="C2373" t="s">
        <v>10</v>
      </c>
      <c r="D2373" t="s">
        <v>32</v>
      </c>
      <c r="E2373" t="s">
        <v>33</v>
      </c>
      <c r="F2373">
        <v>-8</v>
      </c>
      <c r="G2373" s="3">
        <v>0</v>
      </c>
      <c r="H2373" s="3">
        <v>219.09</v>
      </c>
      <c r="I2373" t="s">
        <v>10</v>
      </c>
      <c r="J2373" t="s">
        <v>31</v>
      </c>
      <c r="K2373" s="3">
        <f>IF(TablaDatosEmpresa[[#This Row],[Tipo_Movimiento]] = "Venta", -TablaDatosEmpresa[[#This Row],[Cantidad]] * TablaDatosEmpresa[[#This Row],[Precio_Venta_Unitario]], 0)</f>
        <v>1752.72</v>
      </c>
      <c r="L2373" s="3">
        <f>AVERAGEIF(TablaDatosEmpresa[Nombre_Producto],TablaDatosEmpresa[[#This Row],[Nombre_Producto]],TablaDatosEmpresa[Costo_Unitario])</f>
        <v>54.214840425531932</v>
      </c>
      <c r="M2373" s="3">
        <f>IF(TablaDatosEmpresa[[#This Row],[Tipo_Movimiento]] = "Venta", -TablaDatosEmpresa[[#This Row],[Cantidad]] * TablaDatosEmpresa[[#This Row],[CosteAdquisicionPromedio]], 0)</f>
        <v>433.71872340425546</v>
      </c>
      <c r="N2373" s="3">
        <f>TablaDatosEmpresa[[#This Row],[Ingresos]]-TablaDatosEmpresa[[#This Row],[Coste_Vemta]]</f>
        <v>1319.0012765957445</v>
      </c>
    </row>
    <row r="2374" spans="1:14" x14ac:dyDescent="0.3">
      <c r="A2374">
        <v>2375</v>
      </c>
      <c r="B2374" s="1">
        <v>44910</v>
      </c>
      <c r="C2374" t="s">
        <v>24</v>
      </c>
      <c r="D2374" t="s">
        <v>11</v>
      </c>
      <c r="E2374" t="s">
        <v>12</v>
      </c>
      <c r="F2374">
        <v>80</v>
      </c>
      <c r="G2374" s="3">
        <v>66.510000000000005</v>
      </c>
      <c r="H2374" s="3">
        <v>0</v>
      </c>
      <c r="I2374" t="s">
        <v>24</v>
      </c>
      <c r="J2374" t="s">
        <v>37</v>
      </c>
      <c r="K2374" s="3">
        <f>IF(TablaDatosEmpresa[[#This Row],[Tipo_Movimiento]] = "Venta", -TablaDatosEmpresa[[#This Row],[Cantidad]] * TablaDatosEmpresa[[#This Row],[Precio_Venta_Unitario]], 0)</f>
        <v>0</v>
      </c>
      <c r="L2374" s="3">
        <f>AVERAGEIF(TablaDatosEmpresa[Nombre_Producto],TablaDatosEmpresa[[#This Row],[Nombre_Producto]],TablaDatosEmpresa[Costo_Unitario])</f>
        <v>28.701865793780652</v>
      </c>
      <c r="M2374" s="3">
        <f>IF(TablaDatosEmpresa[[#This Row],[Tipo_Movimiento]] = "Venta", -TablaDatosEmpresa[[#This Row],[Cantidad]] * TablaDatosEmpresa[[#This Row],[CosteAdquisicionPromedio]], 0)</f>
        <v>0</v>
      </c>
      <c r="N2374" s="3">
        <f>TablaDatosEmpresa[[#This Row],[Ingresos]]-TablaDatosEmpresa[[#This Row],[Coste_Vemta]]</f>
        <v>0</v>
      </c>
    </row>
    <row r="2375" spans="1:14" x14ac:dyDescent="0.3">
      <c r="A2375">
        <v>2376</v>
      </c>
      <c r="B2375" s="1">
        <v>44910</v>
      </c>
      <c r="C2375" t="s">
        <v>10</v>
      </c>
      <c r="D2375" t="s">
        <v>17</v>
      </c>
      <c r="E2375" t="s">
        <v>42</v>
      </c>
      <c r="F2375">
        <v>-16</v>
      </c>
      <c r="G2375" s="3">
        <v>0</v>
      </c>
      <c r="H2375" s="3">
        <v>896.29</v>
      </c>
      <c r="I2375" t="s">
        <v>10</v>
      </c>
      <c r="J2375" t="s">
        <v>35</v>
      </c>
      <c r="K2375" s="3">
        <f>IF(TablaDatosEmpresa[[#This Row],[Tipo_Movimiento]] = "Venta", -TablaDatosEmpresa[[#This Row],[Cantidad]] * TablaDatosEmpresa[[#This Row],[Precio_Venta_Unitario]], 0)</f>
        <v>14340.64</v>
      </c>
      <c r="L2375" s="3">
        <f>AVERAGEIF(TablaDatosEmpresa[Nombre_Producto],TablaDatosEmpresa[[#This Row],[Nombre_Producto]],TablaDatosEmpresa[Costo_Unitario])</f>
        <v>206.67616747181975</v>
      </c>
      <c r="M2375" s="3">
        <f>IF(TablaDatosEmpresa[[#This Row],[Tipo_Movimiento]] = "Venta", -TablaDatosEmpresa[[#This Row],[Cantidad]] * TablaDatosEmpresa[[#This Row],[CosteAdquisicionPromedio]], 0)</f>
        <v>3306.818679549116</v>
      </c>
      <c r="N2375" s="3">
        <f>TablaDatosEmpresa[[#This Row],[Ingresos]]-TablaDatosEmpresa[[#This Row],[Coste_Vemta]]</f>
        <v>11033.821320450883</v>
      </c>
    </row>
    <row r="2376" spans="1:14" x14ac:dyDescent="0.3">
      <c r="A2376">
        <v>2377</v>
      </c>
      <c r="B2376" s="1">
        <v>44910</v>
      </c>
      <c r="C2376" t="s">
        <v>24</v>
      </c>
      <c r="D2376" t="s">
        <v>34</v>
      </c>
      <c r="E2376" t="s">
        <v>45</v>
      </c>
      <c r="F2376">
        <v>114</v>
      </c>
      <c r="G2376" s="3">
        <v>177.57</v>
      </c>
      <c r="H2376" s="3">
        <v>0</v>
      </c>
      <c r="I2376" t="s">
        <v>24</v>
      </c>
      <c r="J2376" t="s">
        <v>37</v>
      </c>
      <c r="K2376" s="3">
        <f>IF(TablaDatosEmpresa[[#This Row],[Tipo_Movimiento]] = "Venta", -TablaDatosEmpresa[[#This Row],[Cantidad]] * TablaDatosEmpresa[[#This Row],[Precio_Venta_Unitario]], 0)</f>
        <v>0</v>
      </c>
      <c r="L2376" s="3">
        <f>AVERAGEIF(TablaDatosEmpresa[Nombre_Producto],TablaDatosEmpresa[[#This Row],[Nombre_Producto]],TablaDatosEmpresa[Costo_Unitario])</f>
        <v>81.910562499999997</v>
      </c>
      <c r="M2376" s="3">
        <f>IF(TablaDatosEmpresa[[#This Row],[Tipo_Movimiento]] = "Venta", -TablaDatosEmpresa[[#This Row],[Cantidad]] * TablaDatosEmpresa[[#This Row],[CosteAdquisicionPromedio]], 0)</f>
        <v>0</v>
      </c>
      <c r="N2376" s="3">
        <f>TablaDatosEmpresa[[#This Row],[Ingresos]]-TablaDatosEmpresa[[#This Row],[Coste_Vemta]]</f>
        <v>0</v>
      </c>
    </row>
    <row r="2377" spans="1:14" x14ac:dyDescent="0.3">
      <c r="A2377">
        <v>2378</v>
      </c>
      <c r="B2377" s="1">
        <v>44911</v>
      </c>
      <c r="C2377" t="s">
        <v>10</v>
      </c>
      <c r="D2377" t="s">
        <v>25</v>
      </c>
      <c r="E2377" t="s">
        <v>43</v>
      </c>
      <c r="F2377">
        <v>-38</v>
      </c>
      <c r="G2377" s="3">
        <v>0</v>
      </c>
      <c r="H2377" s="3">
        <v>95.22</v>
      </c>
      <c r="I2377" t="s">
        <v>10</v>
      </c>
      <c r="J2377" t="s">
        <v>23</v>
      </c>
      <c r="K2377" s="3">
        <f>IF(TablaDatosEmpresa[[#This Row],[Tipo_Movimiento]] = "Venta", -TablaDatosEmpresa[[#This Row],[Cantidad]] * TablaDatosEmpresa[[#This Row],[Precio_Venta_Unitario]], 0)</f>
        <v>3618.36</v>
      </c>
      <c r="L2377" s="3">
        <f>AVERAGEIF(TablaDatosEmpresa[Nombre_Producto],TablaDatosEmpresa[[#This Row],[Nombre_Producto]],TablaDatosEmpresa[Costo_Unitario])</f>
        <v>18.458651685393257</v>
      </c>
      <c r="M2377" s="3">
        <f>IF(TablaDatosEmpresa[[#This Row],[Tipo_Movimiento]] = "Venta", -TablaDatosEmpresa[[#This Row],[Cantidad]] * TablaDatosEmpresa[[#This Row],[CosteAdquisicionPromedio]], 0)</f>
        <v>701.4287640449437</v>
      </c>
      <c r="N2377" s="3">
        <f>TablaDatosEmpresa[[#This Row],[Ingresos]]-TablaDatosEmpresa[[#This Row],[Coste_Vemta]]</f>
        <v>2916.9312359550563</v>
      </c>
    </row>
    <row r="2378" spans="1:14" x14ac:dyDescent="0.3">
      <c r="A2378">
        <v>2379</v>
      </c>
      <c r="B2378" s="1">
        <v>44911</v>
      </c>
      <c r="C2378" t="s">
        <v>10</v>
      </c>
      <c r="D2378" t="s">
        <v>29</v>
      </c>
      <c r="E2378" t="s">
        <v>30</v>
      </c>
      <c r="F2378">
        <v>-39</v>
      </c>
      <c r="G2378" s="3">
        <v>0</v>
      </c>
      <c r="H2378" s="3">
        <v>80.19</v>
      </c>
      <c r="I2378" t="s">
        <v>10</v>
      </c>
      <c r="J2378" t="s">
        <v>35</v>
      </c>
      <c r="K2378" s="3">
        <f>IF(TablaDatosEmpresa[[#This Row],[Tipo_Movimiento]] = "Venta", -TablaDatosEmpresa[[#This Row],[Cantidad]] * TablaDatosEmpresa[[#This Row],[Precio_Venta_Unitario]], 0)</f>
        <v>3127.41</v>
      </c>
      <c r="L2378" s="3">
        <f>AVERAGEIF(TablaDatosEmpresa[Nombre_Producto],TablaDatosEmpresa[[#This Row],[Nombre_Producto]],TablaDatosEmpresa[Costo_Unitario])</f>
        <v>15.49574137931034</v>
      </c>
      <c r="M2378" s="3">
        <f>IF(TablaDatosEmpresa[[#This Row],[Tipo_Movimiento]] = "Venta", -TablaDatosEmpresa[[#This Row],[Cantidad]] * TablaDatosEmpresa[[#This Row],[CosteAdquisicionPromedio]], 0)</f>
        <v>604.33391379310331</v>
      </c>
      <c r="N2378" s="3">
        <f>TablaDatosEmpresa[[#This Row],[Ingresos]]-TablaDatosEmpresa[[#This Row],[Coste_Vemta]]</f>
        <v>2523.0760862068964</v>
      </c>
    </row>
    <row r="2379" spans="1:14" x14ac:dyDescent="0.3">
      <c r="A2379">
        <v>2380</v>
      </c>
      <c r="B2379" s="1">
        <v>44911</v>
      </c>
      <c r="C2379" t="s">
        <v>24</v>
      </c>
      <c r="D2379" t="s">
        <v>21</v>
      </c>
      <c r="E2379" t="s">
        <v>22</v>
      </c>
      <c r="F2379">
        <v>105</v>
      </c>
      <c r="G2379" s="3">
        <v>25</v>
      </c>
      <c r="H2379" s="3">
        <v>0</v>
      </c>
      <c r="I2379" t="s">
        <v>24</v>
      </c>
      <c r="J2379" t="s">
        <v>37</v>
      </c>
      <c r="K2379" s="3">
        <f>IF(TablaDatosEmpresa[[#This Row],[Tipo_Movimiento]] = "Venta", -TablaDatosEmpresa[[#This Row],[Cantidad]] * TablaDatosEmpresa[[#This Row],[Precio_Venta_Unitario]], 0)</f>
        <v>0</v>
      </c>
      <c r="L2379" s="3">
        <f>AVERAGEIF(TablaDatosEmpresa[Nombre_Producto],TablaDatosEmpresa[[#This Row],[Nombre_Producto]],TablaDatosEmpresa[Costo_Unitario])</f>
        <v>10.520482758620702</v>
      </c>
      <c r="M2379" s="3">
        <f>IF(TablaDatosEmpresa[[#This Row],[Tipo_Movimiento]] = "Venta", -TablaDatosEmpresa[[#This Row],[Cantidad]] * TablaDatosEmpresa[[#This Row],[CosteAdquisicionPromedio]], 0)</f>
        <v>0</v>
      </c>
      <c r="N2379" s="3">
        <f>TablaDatosEmpresa[[#This Row],[Ingresos]]-TablaDatosEmpresa[[#This Row],[Coste_Vemta]]</f>
        <v>0</v>
      </c>
    </row>
    <row r="2380" spans="1:14" x14ac:dyDescent="0.3">
      <c r="A2380">
        <v>2381</v>
      </c>
      <c r="B2380" s="1">
        <v>44911</v>
      </c>
      <c r="C2380" t="s">
        <v>24</v>
      </c>
      <c r="D2380" t="s">
        <v>32</v>
      </c>
      <c r="E2380" t="s">
        <v>33</v>
      </c>
      <c r="F2380">
        <v>166</v>
      </c>
      <c r="G2380" s="3">
        <v>118.26</v>
      </c>
      <c r="H2380" s="3">
        <v>0</v>
      </c>
      <c r="I2380" t="s">
        <v>24</v>
      </c>
      <c r="J2380" t="s">
        <v>26</v>
      </c>
      <c r="K2380" s="3">
        <f>IF(TablaDatosEmpresa[[#This Row],[Tipo_Movimiento]] = "Venta", -TablaDatosEmpresa[[#This Row],[Cantidad]] * TablaDatosEmpresa[[#This Row],[Precio_Venta_Unitario]], 0)</f>
        <v>0</v>
      </c>
      <c r="L2380" s="3">
        <f>AVERAGEIF(TablaDatosEmpresa[Nombre_Producto],TablaDatosEmpresa[[#This Row],[Nombre_Producto]],TablaDatosEmpresa[Costo_Unitario])</f>
        <v>54.214840425531932</v>
      </c>
      <c r="M2380" s="3">
        <f>IF(TablaDatosEmpresa[[#This Row],[Tipo_Movimiento]] = "Venta", -TablaDatosEmpresa[[#This Row],[Cantidad]] * TablaDatosEmpresa[[#This Row],[CosteAdquisicionPromedio]], 0)</f>
        <v>0</v>
      </c>
      <c r="N2380" s="3">
        <f>TablaDatosEmpresa[[#This Row],[Ingresos]]-TablaDatosEmpresa[[#This Row],[Coste_Vemta]]</f>
        <v>0</v>
      </c>
    </row>
    <row r="2381" spans="1:14" x14ac:dyDescent="0.3">
      <c r="A2381">
        <v>2382</v>
      </c>
      <c r="B2381" s="1">
        <v>44911</v>
      </c>
      <c r="C2381" t="s">
        <v>16</v>
      </c>
      <c r="D2381" t="s">
        <v>27</v>
      </c>
      <c r="E2381" t="s">
        <v>44</v>
      </c>
      <c r="F2381">
        <v>42</v>
      </c>
      <c r="G2381" s="3">
        <v>254.12</v>
      </c>
      <c r="H2381" s="3">
        <v>0</v>
      </c>
      <c r="I2381" t="s">
        <v>46</v>
      </c>
      <c r="J2381" t="s">
        <v>18</v>
      </c>
      <c r="K2381" s="3">
        <f>IF(TablaDatosEmpresa[[#This Row],[Tipo_Movimiento]] = "Venta", -TablaDatosEmpresa[[#This Row],[Cantidad]] * TablaDatosEmpresa[[#This Row],[Precio_Venta_Unitario]], 0)</f>
        <v>0</v>
      </c>
      <c r="L2381" s="3">
        <f>AVERAGEIF(TablaDatosEmpresa[Nombre_Producto],TablaDatosEmpresa[[#This Row],[Nombre_Producto]],TablaDatosEmpresa[Costo_Unitario])</f>
        <v>111.99406451612904</v>
      </c>
      <c r="M2381" s="3">
        <f>IF(TablaDatosEmpresa[[#This Row],[Tipo_Movimiento]] = "Venta", -TablaDatosEmpresa[[#This Row],[Cantidad]] * TablaDatosEmpresa[[#This Row],[CosteAdquisicionPromedio]], 0)</f>
        <v>0</v>
      </c>
      <c r="N2381" s="3">
        <f>TablaDatosEmpresa[[#This Row],[Ingresos]]-TablaDatosEmpresa[[#This Row],[Coste_Vemta]]</f>
        <v>0</v>
      </c>
    </row>
    <row r="2382" spans="1:14" x14ac:dyDescent="0.3">
      <c r="A2382">
        <v>2383</v>
      </c>
      <c r="B2382" s="1">
        <v>44911</v>
      </c>
      <c r="C2382" t="s">
        <v>10</v>
      </c>
      <c r="D2382" t="s">
        <v>29</v>
      </c>
      <c r="E2382" t="s">
        <v>30</v>
      </c>
      <c r="F2382">
        <v>-33</v>
      </c>
      <c r="G2382" s="3">
        <v>0</v>
      </c>
      <c r="H2382" s="3">
        <v>80.39</v>
      </c>
      <c r="I2382" t="s">
        <v>10</v>
      </c>
      <c r="J2382" t="s">
        <v>23</v>
      </c>
      <c r="K2382" s="3">
        <f>IF(TablaDatosEmpresa[[#This Row],[Tipo_Movimiento]] = "Venta", -TablaDatosEmpresa[[#This Row],[Cantidad]] * TablaDatosEmpresa[[#This Row],[Precio_Venta_Unitario]], 0)</f>
        <v>2652.87</v>
      </c>
      <c r="L2382" s="3">
        <f>AVERAGEIF(TablaDatosEmpresa[Nombre_Producto],TablaDatosEmpresa[[#This Row],[Nombre_Producto]],TablaDatosEmpresa[Costo_Unitario])</f>
        <v>15.49574137931034</v>
      </c>
      <c r="M2382" s="3">
        <f>IF(TablaDatosEmpresa[[#This Row],[Tipo_Movimiento]] = "Venta", -TablaDatosEmpresa[[#This Row],[Cantidad]] * TablaDatosEmpresa[[#This Row],[CosteAdquisicionPromedio]], 0)</f>
        <v>511.35946551724123</v>
      </c>
      <c r="N2382" s="3">
        <f>TablaDatosEmpresa[[#This Row],[Ingresos]]-TablaDatosEmpresa[[#This Row],[Coste_Vemta]]</f>
        <v>2141.5105344827589</v>
      </c>
    </row>
    <row r="2383" spans="1:14" x14ac:dyDescent="0.3">
      <c r="A2383">
        <v>2384</v>
      </c>
      <c r="B2383" s="1">
        <v>44911</v>
      </c>
      <c r="C2383" t="s">
        <v>10</v>
      </c>
      <c r="D2383" t="s">
        <v>17</v>
      </c>
      <c r="E2383" t="s">
        <v>42</v>
      </c>
      <c r="F2383">
        <v>-43</v>
      </c>
      <c r="G2383" s="3">
        <v>0</v>
      </c>
      <c r="H2383" s="3">
        <v>900.02</v>
      </c>
      <c r="I2383" t="s">
        <v>10</v>
      </c>
      <c r="J2383" t="s">
        <v>23</v>
      </c>
      <c r="K2383" s="3">
        <f>IF(TablaDatosEmpresa[[#This Row],[Tipo_Movimiento]] = "Venta", -TablaDatosEmpresa[[#This Row],[Cantidad]] * TablaDatosEmpresa[[#This Row],[Precio_Venta_Unitario]], 0)</f>
        <v>38700.86</v>
      </c>
      <c r="L2383" s="3">
        <f>AVERAGEIF(TablaDatosEmpresa[Nombre_Producto],TablaDatosEmpresa[[#This Row],[Nombre_Producto]],TablaDatosEmpresa[Costo_Unitario])</f>
        <v>206.67616747181975</v>
      </c>
      <c r="M2383" s="3">
        <f>IF(TablaDatosEmpresa[[#This Row],[Tipo_Movimiento]] = "Venta", -TablaDatosEmpresa[[#This Row],[Cantidad]] * TablaDatosEmpresa[[#This Row],[CosteAdquisicionPromedio]], 0)</f>
        <v>8887.0752012882494</v>
      </c>
      <c r="N2383" s="3">
        <f>TablaDatosEmpresa[[#This Row],[Ingresos]]-TablaDatosEmpresa[[#This Row],[Coste_Vemta]]</f>
        <v>29813.784798711749</v>
      </c>
    </row>
    <row r="2384" spans="1:14" x14ac:dyDescent="0.3">
      <c r="A2384">
        <v>2385</v>
      </c>
      <c r="B2384" s="1">
        <v>44912</v>
      </c>
      <c r="C2384" t="s">
        <v>10</v>
      </c>
      <c r="D2384" t="s">
        <v>25</v>
      </c>
      <c r="E2384" t="s">
        <v>43</v>
      </c>
      <c r="F2384">
        <v>-35</v>
      </c>
      <c r="G2384" s="3">
        <v>0</v>
      </c>
      <c r="H2384" s="3">
        <v>94.36</v>
      </c>
      <c r="I2384" t="s">
        <v>10</v>
      </c>
      <c r="J2384" t="s">
        <v>15</v>
      </c>
      <c r="K2384" s="3">
        <f>IF(TablaDatosEmpresa[[#This Row],[Tipo_Movimiento]] = "Venta", -TablaDatosEmpresa[[#This Row],[Cantidad]] * TablaDatosEmpresa[[#This Row],[Precio_Venta_Unitario]], 0)</f>
        <v>3302.6</v>
      </c>
      <c r="L2384" s="3">
        <f>AVERAGEIF(TablaDatosEmpresa[Nombre_Producto],TablaDatosEmpresa[[#This Row],[Nombre_Producto]],TablaDatosEmpresa[Costo_Unitario])</f>
        <v>18.458651685393257</v>
      </c>
      <c r="M2384" s="3">
        <f>IF(TablaDatosEmpresa[[#This Row],[Tipo_Movimiento]] = "Venta", -TablaDatosEmpresa[[#This Row],[Cantidad]] * TablaDatosEmpresa[[#This Row],[CosteAdquisicionPromedio]], 0)</f>
        <v>646.05280898876401</v>
      </c>
      <c r="N2384" s="3">
        <f>TablaDatosEmpresa[[#This Row],[Ingresos]]-TablaDatosEmpresa[[#This Row],[Coste_Vemta]]</f>
        <v>2656.547191011236</v>
      </c>
    </row>
    <row r="2385" spans="1:14" x14ac:dyDescent="0.3">
      <c r="A2385">
        <v>2386</v>
      </c>
      <c r="B2385" s="1">
        <v>44912</v>
      </c>
      <c r="C2385" t="s">
        <v>10</v>
      </c>
      <c r="D2385" t="s">
        <v>21</v>
      </c>
      <c r="E2385" t="s">
        <v>22</v>
      </c>
      <c r="F2385">
        <v>-15</v>
      </c>
      <c r="G2385" s="3">
        <v>0</v>
      </c>
      <c r="H2385" s="3">
        <v>59.75</v>
      </c>
      <c r="I2385" t="s">
        <v>10</v>
      </c>
      <c r="J2385" t="s">
        <v>13</v>
      </c>
      <c r="K2385" s="3">
        <f>IF(TablaDatosEmpresa[[#This Row],[Tipo_Movimiento]] = "Venta", -TablaDatosEmpresa[[#This Row],[Cantidad]] * TablaDatosEmpresa[[#This Row],[Precio_Venta_Unitario]], 0)</f>
        <v>896.25</v>
      </c>
      <c r="L2385" s="3">
        <f>AVERAGEIF(TablaDatosEmpresa[Nombre_Producto],TablaDatosEmpresa[[#This Row],[Nombre_Producto]],TablaDatosEmpresa[Costo_Unitario])</f>
        <v>10.520482758620702</v>
      </c>
      <c r="M2385" s="3">
        <f>IF(TablaDatosEmpresa[[#This Row],[Tipo_Movimiento]] = "Venta", -TablaDatosEmpresa[[#This Row],[Cantidad]] * TablaDatosEmpresa[[#This Row],[CosteAdquisicionPromedio]], 0)</f>
        <v>157.80724137931054</v>
      </c>
      <c r="N2385" s="3">
        <f>TablaDatosEmpresa[[#This Row],[Ingresos]]-TablaDatosEmpresa[[#This Row],[Coste_Vemta]]</f>
        <v>738.44275862068946</v>
      </c>
    </row>
    <row r="2386" spans="1:14" x14ac:dyDescent="0.3">
      <c r="A2386">
        <v>2387</v>
      </c>
      <c r="B2386" s="1">
        <v>44912</v>
      </c>
      <c r="C2386" t="s">
        <v>16</v>
      </c>
      <c r="D2386" t="s">
        <v>27</v>
      </c>
      <c r="E2386" t="s">
        <v>44</v>
      </c>
      <c r="F2386">
        <v>30</v>
      </c>
      <c r="G2386" s="3">
        <v>254.78</v>
      </c>
      <c r="H2386" s="3">
        <v>0</v>
      </c>
      <c r="I2386" t="s">
        <v>46</v>
      </c>
      <c r="J2386" t="s">
        <v>18</v>
      </c>
      <c r="K2386" s="3">
        <f>IF(TablaDatosEmpresa[[#This Row],[Tipo_Movimiento]] = "Venta", -TablaDatosEmpresa[[#This Row],[Cantidad]] * TablaDatosEmpresa[[#This Row],[Precio_Venta_Unitario]], 0)</f>
        <v>0</v>
      </c>
      <c r="L2386" s="3">
        <f>AVERAGEIF(TablaDatosEmpresa[Nombre_Producto],TablaDatosEmpresa[[#This Row],[Nombre_Producto]],TablaDatosEmpresa[Costo_Unitario])</f>
        <v>111.99406451612904</v>
      </c>
      <c r="M2386" s="3">
        <f>IF(TablaDatosEmpresa[[#This Row],[Tipo_Movimiento]] = "Venta", -TablaDatosEmpresa[[#This Row],[Cantidad]] * TablaDatosEmpresa[[#This Row],[CosteAdquisicionPromedio]], 0)</f>
        <v>0</v>
      </c>
      <c r="N2386" s="3">
        <f>TablaDatosEmpresa[[#This Row],[Ingresos]]-TablaDatosEmpresa[[#This Row],[Coste_Vemta]]</f>
        <v>0</v>
      </c>
    </row>
    <row r="2387" spans="1:14" x14ac:dyDescent="0.3">
      <c r="A2387">
        <v>2388</v>
      </c>
      <c r="B2387" s="1">
        <v>44912</v>
      </c>
      <c r="C2387" t="s">
        <v>24</v>
      </c>
      <c r="D2387" t="s">
        <v>25</v>
      </c>
      <c r="E2387" t="s">
        <v>43</v>
      </c>
      <c r="F2387">
        <v>207</v>
      </c>
      <c r="G2387" s="3">
        <v>45.42</v>
      </c>
      <c r="H2387" s="3">
        <v>0</v>
      </c>
      <c r="I2387" t="s">
        <v>24</v>
      </c>
      <c r="J2387" t="s">
        <v>28</v>
      </c>
      <c r="K2387" s="3">
        <f>IF(TablaDatosEmpresa[[#This Row],[Tipo_Movimiento]] = "Venta", -TablaDatosEmpresa[[#This Row],[Cantidad]] * TablaDatosEmpresa[[#This Row],[Precio_Venta_Unitario]], 0)</f>
        <v>0</v>
      </c>
      <c r="L2387" s="3">
        <f>AVERAGEIF(TablaDatosEmpresa[Nombre_Producto],TablaDatosEmpresa[[#This Row],[Nombre_Producto]],TablaDatosEmpresa[Costo_Unitario])</f>
        <v>18.458651685393257</v>
      </c>
      <c r="M2387" s="3">
        <f>IF(TablaDatosEmpresa[[#This Row],[Tipo_Movimiento]] = "Venta", -TablaDatosEmpresa[[#This Row],[Cantidad]] * TablaDatosEmpresa[[#This Row],[CosteAdquisicionPromedio]], 0)</f>
        <v>0</v>
      </c>
      <c r="N2387" s="3">
        <f>TablaDatosEmpresa[[#This Row],[Ingresos]]-TablaDatosEmpresa[[#This Row],[Coste_Vemta]]</f>
        <v>0</v>
      </c>
    </row>
    <row r="2388" spans="1:14" x14ac:dyDescent="0.3">
      <c r="A2388">
        <v>2389</v>
      </c>
      <c r="B2388" s="1">
        <v>44912</v>
      </c>
      <c r="C2388" t="s">
        <v>24</v>
      </c>
      <c r="D2388" t="s">
        <v>34</v>
      </c>
      <c r="E2388" t="s">
        <v>45</v>
      </c>
      <c r="F2388">
        <v>273</v>
      </c>
      <c r="G2388" s="3">
        <v>180.03</v>
      </c>
      <c r="H2388" s="3">
        <v>0</v>
      </c>
      <c r="I2388" t="s">
        <v>24</v>
      </c>
      <c r="J2388" t="s">
        <v>37</v>
      </c>
      <c r="K2388" s="3">
        <f>IF(TablaDatosEmpresa[[#This Row],[Tipo_Movimiento]] = "Venta", -TablaDatosEmpresa[[#This Row],[Cantidad]] * TablaDatosEmpresa[[#This Row],[Precio_Venta_Unitario]], 0)</f>
        <v>0</v>
      </c>
      <c r="L2388" s="3">
        <f>AVERAGEIF(TablaDatosEmpresa[Nombre_Producto],TablaDatosEmpresa[[#This Row],[Nombre_Producto]],TablaDatosEmpresa[Costo_Unitario])</f>
        <v>81.910562499999997</v>
      </c>
      <c r="M2388" s="3">
        <f>IF(TablaDatosEmpresa[[#This Row],[Tipo_Movimiento]] = "Venta", -TablaDatosEmpresa[[#This Row],[Cantidad]] * TablaDatosEmpresa[[#This Row],[CosteAdquisicionPromedio]], 0)</f>
        <v>0</v>
      </c>
      <c r="N2388" s="3">
        <f>TablaDatosEmpresa[[#This Row],[Ingresos]]-TablaDatosEmpresa[[#This Row],[Coste_Vemta]]</f>
        <v>0</v>
      </c>
    </row>
    <row r="2389" spans="1:14" x14ac:dyDescent="0.3">
      <c r="A2389">
        <v>2390</v>
      </c>
      <c r="B2389" s="1">
        <v>44912</v>
      </c>
      <c r="C2389" t="s">
        <v>10</v>
      </c>
      <c r="D2389" t="s">
        <v>21</v>
      </c>
      <c r="E2389" t="s">
        <v>22</v>
      </c>
      <c r="F2389">
        <v>-50</v>
      </c>
      <c r="G2389" s="3">
        <v>0</v>
      </c>
      <c r="H2389" s="3">
        <v>60.49</v>
      </c>
      <c r="I2389" t="s">
        <v>10</v>
      </c>
      <c r="J2389" t="s">
        <v>31</v>
      </c>
      <c r="K2389" s="3">
        <f>IF(TablaDatosEmpresa[[#This Row],[Tipo_Movimiento]] = "Venta", -TablaDatosEmpresa[[#This Row],[Cantidad]] * TablaDatosEmpresa[[#This Row],[Precio_Venta_Unitario]], 0)</f>
        <v>3024.5</v>
      </c>
      <c r="L2389" s="3">
        <f>AVERAGEIF(TablaDatosEmpresa[Nombre_Producto],TablaDatosEmpresa[[#This Row],[Nombre_Producto]],TablaDatosEmpresa[Costo_Unitario])</f>
        <v>10.520482758620702</v>
      </c>
      <c r="M2389" s="3">
        <f>IF(TablaDatosEmpresa[[#This Row],[Tipo_Movimiento]] = "Venta", -TablaDatosEmpresa[[#This Row],[Cantidad]] * TablaDatosEmpresa[[#This Row],[CosteAdquisicionPromedio]], 0)</f>
        <v>526.02413793103506</v>
      </c>
      <c r="N2389" s="3">
        <f>TablaDatosEmpresa[[#This Row],[Ingresos]]-TablaDatosEmpresa[[#This Row],[Coste_Vemta]]</f>
        <v>2498.4758620689649</v>
      </c>
    </row>
    <row r="2390" spans="1:14" x14ac:dyDescent="0.3">
      <c r="A2390">
        <v>2391</v>
      </c>
      <c r="B2390" s="1">
        <v>44912</v>
      </c>
      <c r="C2390" t="s">
        <v>10</v>
      </c>
      <c r="D2390" t="s">
        <v>21</v>
      </c>
      <c r="E2390" t="s">
        <v>22</v>
      </c>
      <c r="F2390">
        <v>-50</v>
      </c>
      <c r="G2390" s="3">
        <v>0</v>
      </c>
      <c r="H2390" s="3">
        <v>59.88</v>
      </c>
      <c r="I2390" t="s">
        <v>10</v>
      </c>
      <c r="J2390" t="s">
        <v>13</v>
      </c>
      <c r="K2390" s="3">
        <f>IF(TablaDatosEmpresa[[#This Row],[Tipo_Movimiento]] = "Venta", -TablaDatosEmpresa[[#This Row],[Cantidad]] * TablaDatosEmpresa[[#This Row],[Precio_Venta_Unitario]], 0)</f>
        <v>2994</v>
      </c>
      <c r="L2390" s="3">
        <f>AVERAGEIF(TablaDatosEmpresa[Nombre_Producto],TablaDatosEmpresa[[#This Row],[Nombre_Producto]],TablaDatosEmpresa[Costo_Unitario])</f>
        <v>10.520482758620702</v>
      </c>
      <c r="M2390" s="3">
        <f>IF(TablaDatosEmpresa[[#This Row],[Tipo_Movimiento]] = "Venta", -TablaDatosEmpresa[[#This Row],[Cantidad]] * TablaDatosEmpresa[[#This Row],[CosteAdquisicionPromedio]], 0)</f>
        <v>526.02413793103506</v>
      </c>
      <c r="N2390" s="3">
        <f>TablaDatosEmpresa[[#This Row],[Ingresos]]-TablaDatosEmpresa[[#This Row],[Coste_Vemta]]</f>
        <v>2467.9758620689649</v>
      </c>
    </row>
    <row r="2391" spans="1:14" x14ac:dyDescent="0.3">
      <c r="A2391">
        <v>2392</v>
      </c>
      <c r="B2391" s="1">
        <v>44913</v>
      </c>
      <c r="C2391" t="s">
        <v>10</v>
      </c>
      <c r="D2391" t="s">
        <v>17</v>
      </c>
      <c r="E2391" t="s">
        <v>42</v>
      </c>
      <c r="F2391">
        <v>-20</v>
      </c>
      <c r="G2391" s="3">
        <v>0</v>
      </c>
      <c r="H2391" s="3">
        <v>901.5</v>
      </c>
      <c r="I2391" t="s">
        <v>10</v>
      </c>
      <c r="J2391" t="s">
        <v>15</v>
      </c>
      <c r="K2391" s="3">
        <f>IF(TablaDatosEmpresa[[#This Row],[Tipo_Movimiento]] = "Venta", -TablaDatosEmpresa[[#This Row],[Cantidad]] * TablaDatosEmpresa[[#This Row],[Precio_Venta_Unitario]], 0)</f>
        <v>18030</v>
      </c>
      <c r="L2391" s="3">
        <f>AVERAGEIF(TablaDatosEmpresa[Nombre_Producto],TablaDatosEmpresa[[#This Row],[Nombre_Producto]],TablaDatosEmpresa[Costo_Unitario])</f>
        <v>206.67616747181975</v>
      </c>
      <c r="M2391" s="3">
        <f>IF(TablaDatosEmpresa[[#This Row],[Tipo_Movimiento]] = "Venta", -TablaDatosEmpresa[[#This Row],[Cantidad]] * TablaDatosEmpresa[[#This Row],[CosteAdquisicionPromedio]], 0)</f>
        <v>4133.5233494363947</v>
      </c>
      <c r="N2391" s="3">
        <f>TablaDatosEmpresa[[#This Row],[Ingresos]]-TablaDatosEmpresa[[#This Row],[Coste_Vemta]]</f>
        <v>13896.476650563605</v>
      </c>
    </row>
    <row r="2392" spans="1:14" x14ac:dyDescent="0.3">
      <c r="A2392">
        <v>2393</v>
      </c>
      <c r="B2392" s="1">
        <v>44913</v>
      </c>
      <c r="C2392" t="s">
        <v>10</v>
      </c>
      <c r="D2392" t="s">
        <v>19</v>
      </c>
      <c r="E2392" t="s">
        <v>20</v>
      </c>
      <c r="F2392">
        <v>-7</v>
      </c>
      <c r="G2392" s="3">
        <v>0</v>
      </c>
      <c r="H2392" s="3">
        <v>300.33999999999997</v>
      </c>
      <c r="I2392" t="s">
        <v>10</v>
      </c>
      <c r="J2392" t="s">
        <v>15</v>
      </c>
      <c r="K2392" s="3">
        <f>IF(TablaDatosEmpresa[[#This Row],[Tipo_Movimiento]] = "Venta", -TablaDatosEmpresa[[#This Row],[Cantidad]] * TablaDatosEmpresa[[#This Row],[Precio_Venta_Unitario]], 0)</f>
        <v>2102.3799999999997</v>
      </c>
      <c r="L2392" s="3">
        <f>AVERAGEIF(TablaDatosEmpresa[Nombre_Producto],TablaDatosEmpresa[[#This Row],[Nombre_Producto]],TablaDatosEmpresa[Costo_Unitario])</f>
        <v>66.956770642201846</v>
      </c>
      <c r="M2392" s="3">
        <f>IF(TablaDatosEmpresa[[#This Row],[Tipo_Movimiento]] = "Venta", -TablaDatosEmpresa[[#This Row],[Cantidad]] * TablaDatosEmpresa[[#This Row],[CosteAdquisicionPromedio]], 0)</f>
        <v>468.69739449541294</v>
      </c>
      <c r="N2392" s="3">
        <f>TablaDatosEmpresa[[#This Row],[Ingresos]]-TablaDatosEmpresa[[#This Row],[Coste_Vemta]]</f>
        <v>1633.6826055045867</v>
      </c>
    </row>
    <row r="2393" spans="1:14" x14ac:dyDescent="0.3">
      <c r="A2393">
        <v>2394</v>
      </c>
      <c r="B2393" s="1">
        <v>44913</v>
      </c>
      <c r="C2393" t="s">
        <v>10</v>
      </c>
      <c r="D2393" t="s">
        <v>17</v>
      </c>
      <c r="E2393" t="s">
        <v>42</v>
      </c>
      <c r="F2393">
        <v>-50</v>
      </c>
      <c r="G2393" s="3">
        <v>0</v>
      </c>
      <c r="H2393" s="3">
        <v>899.19</v>
      </c>
      <c r="I2393" t="s">
        <v>10</v>
      </c>
      <c r="J2393" t="s">
        <v>15</v>
      </c>
      <c r="K2393" s="3">
        <f>IF(TablaDatosEmpresa[[#This Row],[Tipo_Movimiento]] = "Venta", -TablaDatosEmpresa[[#This Row],[Cantidad]] * TablaDatosEmpresa[[#This Row],[Precio_Venta_Unitario]], 0)</f>
        <v>44959.5</v>
      </c>
      <c r="L2393" s="3">
        <f>AVERAGEIF(TablaDatosEmpresa[Nombre_Producto],TablaDatosEmpresa[[#This Row],[Nombre_Producto]],TablaDatosEmpresa[Costo_Unitario])</f>
        <v>206.67616747181975</v>
      </c>
      <c r="M2393" s="3">
        <f>IF(TablaDatosEmpresa[[#This Row],[Tipo_Movimiento]] = "Venta", -TablaDatosEmpresa[[#This Row],[Cantidad]] * TablaDatosEmpresa[[#This Row],[CosteAdquisicionPromedio]], 0)</f>
        <v>10333.808373590988</v>
      </c>
      <c r="N2393" s="3">
        <f>TablaDatosEmpresa[[#This Row],[Ingresos]]-TablaDatosEmpresa[[#This Row],[Coste_Vemta]]</f>
        <v>34625.69162640901</v>
      </c>
    </row>
    <row r="2394" spans="1:14" x14ac:dyDescent="0.3">
      <c r="A2394">
        <v>2395</v>
      </c>
      <c r="B2394" s="1">
        <v>44913</v>
      </c>
      <c r="C2394" t="s">
        <v>10</v>
      </c>
      <c r="D2394" t="s">
        <v>29</v>
      </c>
      <c r="E2394" t="s">
        <v>30</v>
      </c>
      <c r="F2394">
        <v>-7</v>
      </c>
      <c r="G2394" s="3">
        <v>0</v>
      </c>
      <c r="H2394" s="3">
        <v>79.41</v>
      </c>
      <c r="I2394" t="s">
        <v>10</v>
      </c>
      <c r="J2394" t="s">
        <v>13</v>
      </c>
      <c r="K2394" s="3">
        <f>IF(TablaDatosEmpresa[[#This Row],[Tipo_Movimiento]] = "Venta", -TablaDatosEmpresa[[#This Row],[Cantidad]] * TablaDatosEmpresa[[#This Row],[Precio_Venta_Unitario]], 0)</f>
        <v>555.87</v>
      </c>
      <c r="L2394" s="3">
        <f>AVERAGEIF(TablaDatosEmpresa[Nombre_Producto],TablaDatosEmpresa[[#This Row],[Nombre_Producto]],TablaDatosEmpresa[Costo_Unitario])</f>
        <v>15.49574137931034</v>
      </c>
      <c r="M2394" s="3">
        <f>IF(TablaDatosEmpresa[[#This Row],[Tipo_Movimiento]] = "Venta", -TablaDatosEmpresa[[#This Row],[Cantidad]] * TablaDatosEmpresa[[#This Row],[CosteAdquisicionPromedio]], 0)</f>
        <v>108.47018965517238</v>
      </c>
      <c r="N2394" s="3">
        <f>TablaDatosEmpresa[[#This Row],[Ingresos]]-TablaDatosEmpresa[[#This Row],[Coste_Vemta]]</f>
        <v>447.39981034482764</v>
      </c>
    </row>
    <row r="2395" spans="1:14" x14ac:dyDescent="0.3">
      <c r="A2395">
        <v>2396</v>
      </c>
      <c r="B2395" s="1">
        <v>44913</v>
      </c>
      <c r="C2395" t="s">
        <v>24</v>
      </c>
      <c r="D2395" t="s">
        <v>14</v>
      </c>
      <c r="E2395" t="s">
        <v>41</v>
      </c>
      <c r="F2395">
        <v>183</v>
      </c>
      <c r="G2395" s="3">
        <v>84.25</v>
      </c>
      <c r="H2395" s="3">
        <v>0</v>
      </c>
      <c r="I2395" t="s">
        <v>24</v>
      </c>
      <c r="J2395" t="s">
        <v>36</v>
      </c>
      <c r="K2395" s="3">
        <f>IF(TablaDatosEmpresa[[#This Row],[Tipo_Movimiento]] = "Venta", -TablaDatosEmpresa[[#This Row],[Cantidad]] * TablaDatosEmpresa[[#This Row],[Precio_Venta_Unitario]], 0)</f>
        <v>0</v>
      </c>
      <c r="L2395" s="3">
        <f>AVERAGEIF(TablaDatosEmpresa[Nombre_Producto],TablaDatosEmpresa[[#This Row],[Nombre_Producto]],TablaDatosEmpresa[Costo_Unitario])</f>
        <v>38.917210440456756</v>
      </c>
      <c r="M2395" s="3">
        <f>IF(TablaDatosEmpresa[[#This Row],[Tipo_Movimiento]] = "Venta", -TablaDatosEmpresa[[#This Row],[Cantidad]] * TablaDatosEmpresa[[#This Row],[CosteAdquisicionPromedio]], 0)</f>
        <v>0</v>
      </c>
      <c r="N2395" s="3">
        <f>TablaDatosEmpresa[[#This Row],[Ingresos]]-TablaDatosEmpresa[[#This Row],[Coste_Vemta]]</f>
        <v>0</v>
      </c>
    </row>
    <row r="2396" spans="1:14" x14ac:dyDescent="0.3">
      <c r="A2396">
        <v>2397</v>
      </c>
      <c r="B2396" s="1">
        <v>44913</v>
      </c>
      <c r="C2396" t="s">
        <v>24</v>
      </c>
      <c r="D2396" t="s">
        <v>21</v>
      </c>
      <c r="E2396" t="s">
        <v>22</v>
      </c>
      <c r="F2396">
        <v>177</v>
      </c>
      <c r="G2396" s="3">
        <v>24.73</v>
      </c>
      <c r="H2396" s="3">
        <v>0</v>
      </c>
      <c r="I2396" t="s">
        <v>24</v>
      </c>
      <c r="J2396" t="s">
        <v>36</v>
      </c>
      <c r="K2396" s="3">
        <f>IF(TablaDatosEmpresa[[#This Row],[Tipo_Movimiento]] = "Venta", -TablaDatosEmpresa[[#This Row],[Cantidad]] * TablaDatosEmpresa[[#This Row],[Precio_Venta_Unitario]], 0)</f>
        <v>0</v>
      </c>
      <c r="L2396" s="3">
        <f>AVERAGEIF(TablaDatosEmpresa[Nombre_Producto],TablaDatosEmpresa[[#This Row],[Nombre_Producto]],TablaDatosEmpresa[Costo_Unitario])</f>
        <v>10.520482758620702</v>
      </c>
      <c r="M2396" s="3">
        <f>IF(TablaDatosEmpresa[[#This Row],[Tipo_Movimiento]] = "Venta", -TablaDatosEmpresa[[#This Row],[Cantidad]] * TablaDatosEmpresa[[#This Row],[CosteAdquisicionPromedio]], 0)</f>
        <v>0</v>
      </c>
      <c r="N2396" s="3">
        <f>TablaDatosEmpresa[[#This Row],[Ingresos]]-TablaDatosEmpresa[[#This Row],[Coste_Vemta]]</f>
        <v>0</v>
      </c>
    </row>
    <row r="2397" spans="1:14" x14ac:dyDescent="0.3">
      <c r="A2397">
        <v>2398</v>
      </c>
      <c r="B2397" s="1">
        <v>44914</v>
      </c>
      <c r="C2397" t="s">
        <v>24</v>
      </c>
      <c r="D2397" t="s">
        <v>25</v>
      </c>
      <c r="E2397" t="s">
        <v>43</v>
      </c>
      <c r="F2397">
        <v>170</v>
      </c>
      <c r="G2397" s="3">
        <v>44.91</v>
      </c>
      <c r="H2397" s="3">
        <v>0</v>
      </c>
      <c r="I2397" t="s">
        <v>24</v>
      </c>
      <c r="J2397" t="s">
        <v>37</v>
      </c>
      <c r="K2397" s="3">
        <f>IF(TablaDatosEmpresa[[#This Row],[Tipo_Movimiento]] = "Venta", -TablaDatosEmpresa[[#This Row],[Cantidad]] * TablaDatosEmpresa[[#This Row],[Precio_Venta_Unitario]], 0)</f>
        <v>0</v>
      </c>
      <c r="L2397" s="3">
        <f>AVERAGEIF(TablaDatosEmpresa[Nombre_Producto],TablaDatosEmpresa[[#This Row],[Nombre_Producto]],TablaDatosEmpresa[Costo_Unitario])</f>
        <v>18.458651685393257</v>
      </c>
      <c r="M2397" s="3">
        <f>IF(TablaDatosEmpresa[[#This Row],[Tipo_Movimiento]] = "Venta", -TablaDatosEmpresa[[#This Row],[Cantidad]] * TablaDatosEmpresa[[#This Row],[CosteAdquisicionPromedio]], 0)</f>
        <v>0</v>
      </c>
      <c r="N2397" s="3">
        <f>TablaDatosEmpresa[[#This Row],[Ingresos]]-TablaDatosEmpresa[[#This Row],[Coste_Vemta]]</f>
        <v>0</v>
      </c>
    </row>
    <row r="2398" spans="1:14" x14ac:dyDescent="0.3">
      <c r="A2398">
        <v>2399</v>
      </c>
      <c r="B2398" s="1">
        <v>44914</v>
      </c>
      <c r="C2398" t="s">
        <v>10</v>
      </c>
      <c r="D2398" t="s">
        <v>11</v>
      </c>
      <c r="E2398" t="s">
        <v>12</v>
      </c>
      <c r="F2398">
        <v>-18</v>
      </c>
      <c r="G2398" s="3">
        <v>0</v>
      </c>
      <c r="H2398" s="3">
        <v>131.16999999999999</v>
      </c>
      <c r="I2398" t="s">
        <v>10</v>
      </c>
      <c r="J2398" t="s">
        <v>35</v>
      </c>
      <c r="K2398" s="3">
        <f>IF(TablaDatosEmpresa[[#This Row],[Tipo_Movimiento]] = "Venta", -TablaDatosEmpresa[[#This Row],[Cantidad]] * TablaDatosEmpresa[[#This Row],[Precio_Venta_Unitario]], 0)</f>
        <v>2361.06</v>
      </c>
      <c r="L2398" s="3">
        <f>AVERAGEIF(TablaDatosEmpresa[Nombre_Producto],TablaDatosEmpresa[[#This Row],[Nombre_Producto]],TablaDatosEmpresa[Costo_Unitario])</f>
        <v>28.701865793780652</v>
      </c>
      <c r="M2398" s="3">
        <f>IF(TablaDatosEmpresa[[#This Row],[Tipo_Movimiento]] = "Venta", -TablaDatosEmpresa[[#This Row],[Cantidad]] * TablaDatosEmpresa[[#This Row],[CosteAdquisicionPromedio]], 0)</f>
        <v>516.63358428805168</v>
      </c>
      <c r="N2398" s="3">
        <f>TablaDatosEmpresa[[#This Row],[Ingresos]]-TablaDatosEmpresa[[#This Row],[Coste_Vemta]]</f>
        <v>1844.4264157119483</v>
      </c>
    </row>
    <row r="2399" spans="1:14" x14ac:dyDescent="0.3">
      <c r="A2399">
        <v>2400</v>
      </c>
      <c r="B2399" s="1">
        <v>44914</v>
      </c>
      <c r="C2399" t="s">
        <v>10</v>
      </c>
      <c r="D2399" t="s">
        <v>11</v>
      </c>
      <c r="E2399" t="s">
        <v>12</v>
      </c>
      <c r="F2399">
        <v>-33</v>
      </c>
      <c r="G2399" s="3">
        <v>0</v>
      </c>
      <c r="H2399" s="3">
        <v>130.26</v>
      </c>
      <c r="I2399" t="s">
        <v>10</v>
      </c>
      <c r="J2399" t="s">
        <v>13</v>
      </c>
      <c r="K2399" s="3">
        <f>IF(TablaDatosEmpresa[[#This Row],[Tipo_Movimiento]] = "Venta", -TablaDatosEmpresa[[#This Row],[Cantidad]] * TablaDatosEmpresa[[#This Row],[Precio_Venta_Unitario]], 0)</f>
        <v>4298.58</v>
      </c>
      <c r="L2399" s="3">
        <f>AVERAGEIF(TablaDatosEmpresa[Nombre_Producto],TablaDatosEmpresa[[#This Row],[Nombre_Producto]],TablaDatosEmpresa[Costo_Unitario])</f>
        <v>28.701865793780652</v>
      </c>
      <c r="M2399" s="3">
        <f>IF(TablaDatosEmpresa[[#This Row],[Tipo_Movimiento]] = "Venta", -TablaDatosEmpresa[[#This Row],[Cantidad]] * TablaDatosEmpresa[[#This Row],[CosteAdquisicionPromedio]], 0)</f>
        <v>947.16157119476145</v>
      </c>
      <c r="N2399" s="3">
        <f>TablaDatosEmpresa[[#This Row],[Ingresos]]-TablaDatosEmpresa[[#This Row],[Coste_Vemta]]</f>
        <v>3351.4184288052384</v>
      </c>
    </row>
    <row r="2400" spans="1:14" x14ac:dyDescent="0.3">
      <c r="A2400">
        <v>2401</v>
      </c>
      <c r="B2400" s="1">
        <v>44914</v>
      </c>
      <c r="C2400" t="s">
        <v>10</v>
      </c>
      <c r="D2400" t="s">
        <v>21</v>
      </c>
      <c r="E2400" t="s">
        <v>22</v>
      </c>
      <c r="F2400">
        <v>-39</v>
      </c>
      <c r="G2400" s="3">
        <v>0</v>
      </c>
      <c r="H2400" s="3">
        <v>60.31</v>
      </c>
      <c r="I2400" t="s">
        <v>10</v>
      </c>
      <c r="J2400" t="s">
        <v>15</v>
      </c>
      <c r="K2400" s="3">
        <f>IF(TablaDatosEmpresa[[#This Row],[Tipo_Movimiento]] = "Venta", -TablaDatosEmpresa[[#This Row],[Cantidad]] * TablaDatosEmpresa[[#This Row],[Precio_Venta_Unitario]], 0)</f>
        <v>2352.09</v>
      </c>
      <c r="L2400" s="3">
        <f>AVERAGEIF(TablaDatosEmpresa[Nombre_Producto],TablaDatosEmpresa[[#This Row],[Nombre_Producto]],TablaDatosEmpresa[Costo_Unitario])</f>
        <v>10.520482758620702</v>
      </c>
      <c r="M2400" s="3">
        <f>IF(TablaDatosEmpresa[[#This Row],[Tipo_Movimiento]] = "Venta", -TablaDatosEmpresa[[#This Row],[Cantidad]] * TablaDatosEmpresa[[#This Row],[CosteAdquisicionPromedio]], 0)</f>
        <v>410.29882758620738</v>
      </c>
      <c r="N2400" s="3">
        <f>TablaDatosEmpresa[[#This Row],[Ingresos]]-TablaDatosEmpresa[[#This Row],[Coste_Vemta]]</f>
        <v>1941.7911724137928</v>
      </c>
    </row>
    <row r="2401" spans="1:14" x14ac:dyDescent="0.3">
      <c r="A2401">
        <v>2402</v>
      </c>
      <c r="B2401" s="1">
        <v>44914</v>
      </c>
      <c r="C2401" t="s">
        <v>24</v>
      </c>
      <c r="D2401" t="s">
        <v>11</v>
      </c>
      <c r="E2401" t="s">
        <v>12</v>
      </c>
      <c r="F2401">
        <v>271</v>
      </c>
      <c r="G2401" s="3">
        <v>64.540000000000006</v>
      </c>
      <c r="H2401" s="3">
        <v>0</v>
      </c>
      <c r="I2401" t="s">
        <v>24</v>
      </c>
      <c r="J2401" t="s">
        <v>28</v>
      </c>
      <c r="K2401" s="3">
        <f>IF(TablaDatosEmpresa[[#This Row],[Tipo_Movimiento]] = "Venta", -TablaDatosEmpresa[[#This Row],[Cantidad]] * TablaDatosEmpresa[[#This Row],[Precio_Venta_Unitario]], 0)</f>
        <v>0</v>
      </c>
      <c r="L2401" s="3">
        <f>AVERAGEIF(TablaDatosEmpresa[Nombre_Producto],TablaDatosEmpresa[[#This Row],[Nombre_Producto]],TablaDatosEmpresa[Costo_Unitario])</f>
        <v>28.701865793780652</v>
      </c>
      <c r="M2401" s="3">
        <f>IF(TablaDatosEmpresa[[#This Row],[Tipo_Movimiento]] = "Venta", -TablaDatosEmpresa[[#This Row],[Cantidad]] * TablaDatosEmpresa[[#This Row],[CosteAdquisicionPromedio]], 0)</f>
        <v>0</v>
      </c>
      <c r="N2401" s="3">
        <f>TablaDatosEmpresa[[#This Row],[Ingresos]]-TablaDatosEmpresa[[#This Row],[Coste_Vemta]]</f>
        <v>0</v>
      </c>
    </row>
    <row r="2402" spans="1:14" x14ac:dyDescent="0.3">
      <c r="A2402">
        <v>2403</v>
      </c>
      <c r="B2402" s="1">
        <v>44914</v>
      </c>
      <c r="C2402" t="s">
        <v>10</v>
      </c>
      <c r="D2402" t="s">
        <v>19</v>
      </c>
      <c r="E2402" t="s">
        <v>20</v>
      </c>
      <c r="F2402">
        <v>-13</v>
      </c>
      <c r="G2402" s="3">
        <v>0</v>
      </c>
      <c r="H2402" s="3">
        <v>296.81</v>
      </c>
      <c r="I2402" t="s">
        <v>10</v>
      </c>
      <c r="J2402" t="s">
        <v>31</v>
      </c>
      <c r="K2402" s="3">
        <f>IF(TablaDatosEmpresa[[#This Row],[Tipo_Movimiento]] = "Venta", -TablaDatosEmpresa[[#This Row],[Cantidad]] * TablaDatosEmpresa[[#This Row],[Precio_Venta_Unitario]], 0)</f>
        <v>3858.53</v>
      </c>
      <c r="L2402" s="3">
        <f>AVERAGEIF(TablaDatosEmpresa[Nombre_Producto],TablaDatosEmpresa[[#This Row],[Nombre_Producto]],TablaDatosEmpresa[Costo_Unitario])</f>
        <v>66.956770642201846</v>
      </c>
      <c r="M2402" s="3">
        <f>IF(TablaDatosEmpresa[[#This Row],[Tipo_Movimiento]] = "Venta", -TablaDatosEmpresa[[#This Row],[Cantidad]] * TablaDatosEmpresa[[#This Row],[CosteAdquisicionPromedio]], 0)</f>
        <v>870.43801834862404</v>
      </c>
      <c r="N2402" s="3">
        <f>TablaDatosEmpresa[[#This Row],[Ingresos]]-TablaDatosEmpresa[[#This Row],[Coste_Vemta]]</f>
        <v>2988.091981651376</v>
      </c>
    </row>
    <row r="2403" spans="1:14" x14ac:dyDescent="0.3">
      <c r="A2403">
        <v>2404</v>
      </c>
      <c r="B2403" s="1">
        <v>44914</v>
      </c>
      <c r="C2403" t="s">
        <v>10</v>
      </c>
      <c r="D2403" t="s">
        <v>29</v>
      </c>
      <c r="E2403" t="s">
        <v>30</v>
      </c>
      <c r="F2403">
        <v>-8</v>
      </c>
      <c r="G2403" s="3">
        <v>0</v>
      </c>
      <c r="H2403" s="3">
        <v>79.260000000000005</v>
      </c>
      <c r="I2403" t="s">
        <v>10</v>
      </c>
      <c r="J2403" t="s">
        <v>31</v>
      </c>
      <c r="K2403" s="3">
        <f>IF(TablaDatosEmpresa[[#This Row],[Tipo_Movimiento]] = "Venta", -TablaDatosEmpresa[[#This Row],[Cantidad]] * TablaDatosEmpresa[[#This Row],[Precio_Venta_Unitario]], 0)</f>
        <v>634.08000000000004</v>
      </c>
      <c r="L2403" s="3">
        <f>AVERAGEIF(TablaDatosEmpresa[Nombre_Producto],TablaDatosEmpresa[[#This Row],[Nombre_Producto]],TablaDatosEmpresa[Costo_Unitario])</f>
        <v>15.49574137931034</v>
      </c>
      <c r="M2403" s="3">
        <f>IF(TablaDatosEmpresa[[#This Row],[Tipo_Movimiento]] = "Venta", -TablaDatosEmpresa[[#This Row],[Cantidad]] * TablaDatosEmpresa[[#This Row],[CosteAdquisicionPromedio]], 0)</f>
        <v>123.96593103448272</v>
      </c>
      <c r="N2403" s="3">
        <f>TablaDatosEmpresa[[#This Row],[Ingresos]]-TablaDatosEmpresa[[#This Row],[Coste_Vemta]]</f>
        <v>510.11406896551733</v>
      </c>
    </row>
    <row r="2404" spans="1:14" x14ac:dyDescent="0.3">
      <c r="A2404">
        <v>2405</v>
      </c>
      <c r="B2404" s="1">
        <v>44915</v>
      </c>
      <c r="C2404" t="s">
        <v>24</v>
      </c>
      <c r="D2404" t="s">
        <v>34</v>
      </c>
      <c r="E2404" t="s">
        <v>45</v>
      </c>
      <c r="F2404">
        <v>246</v>
      </c>
      <c r="G2404" s="3">
        <v>178.24</v>
      </c>
      <c r="H2404" s="3">
        <v>0</v>
      </c>
      <c r="I2404" t="s">
        <v>24</v>
      </c>
      <c r="J2404" t="s">
        <v>26</v>
      </c>
      <c r="K2404" s="3">
        <f>IF(TablaDatosEmpresa[[#This Row],[Tipo_Movimiento]] = "Venta", -TablaDatosEmpresa[[#This Row],[Cantidad]] * TablaDatosEmpresa[[#This Row],[Precio_Venta_Unitario]], 0)</f>
        <v>0</v>
      </c>
      <c r="L2404" s="3">
        <f>AVERAGEIF(TablaDatosEmpresa[Nombre_Producto],TablaDatosEmpresa[[#This Row],[Nombre_Producto]],TablaDatosEmpresa[Costo_Unitario])</f>
        <v>81.910562499999997</v>
      </c>
      <c r="M2404" s="3">
        <f>IF(TablaDatosEmpresa[[#This Row],[Tipo_Movimiento]] = "Venta", -TablaDatosEmpresa[[#This Row],[Cantidad]] * TablaDatosEmpresa[[#This Row],[CosteAdquisicionPromedio]], 0)</f>
        <v>0</v>
      </c>
      <c r="N2404" s="3">
        <f>TablaDatosEmpresa[[#This Row],[Ingresos]]-TablaDatosEmpresa[[#This Row],[Coste_Vemta]]</f>
        <v>0</v>
      </c>
    </row>
    <row r="2405" spans="1:14" x14ac:dyDescent="0.3">
      <c r="A2405">
        <v>2406</v>
      </c>
      <c r="B2405" s="1">
        <v>44915</v>
      </c>
      <c r="C2405" t="s">
        <v>24</v>
      </c>
      <c r="D2405" t="s">
        <v>25</v>
      </c>
      <c r="E2405" t="s">
        <v>43</v>
      </c>
      <c r="F2405">
        <v>246</v>
      </c>
      <c r="G2405" s="3">
        <v>45.94</v>
      </c>
      <c r="H2405" s="3">
        <v>0</v>
      </c>
      <c r="I2405" t="s">
        <v>24</v>
      </c>
      <c r="J2405" t="s">
        <v>36</v>
      </c>
      <c r="K2405" s="3">
        <f>IF(TablaDatosEmpresa[[#This Row],[Tipo_Movimiento]] = "Venta", -TablaDatosEmpresa[[#This Row],[Cantidad]] * TablaDatosEmpresa[[#This Row],[Precio_Venta_Unitario]], 0)</f>
        <v>0</v>
      </c>
      <c r="L2405" s="3">
        <f>AVERAGEIF(TablaDatosEmpresa[Nombre_Producto],TablaDatosEmpresa[[#This Row],[Nombre_Producto]],TablaDatosEmpresa[Costo_Unitario])</f>
        <v>18.458651685393257</v>
      </c>
      <c r="M2405" s="3">
        <f>IF(TablaDatosEmpresa[[#This Row],[Tipo_Movimiento]] = "Venta", -TablaDatosEmpresa[[#This Row],[Cantidad]] * TablaDatosEmpresa[[#This Row],[CosteAdquisicionPromedio]], 0)</f>
        <v>0</v>
      </c>
      <c r="N2405" s="3">
        <f>TablaDatosEmpresa[[#This Row],[Ingresos]]-TablaDatosEmpresa[[#This Row],[Coste_Vemta]]</f>
        <v>0</v>
      </c>
    </row>
    <row r="2406" spans="1:14" x14ac:dyDescent="0.3">
      <c r="A2406">
        <v>2407</v>
      </c>
      <c r="B2406" s="1">
        <v>44915</v>
      </c>
      <c r="C2406" t="s">
        <v>24</v>
      </c>
      <c r="D2406" t="s">
        <v>11</v>
      </c>
      <c r="E2406" t="s">
        <v>12</v>
      </c>
      <c r="F2406">
        <v>261</v>
      </c>
      <c r="G2406" s="3">
        <v>66.099999999999994</v>
      </c>
      <c r="H2406" s="3">
        <v>0</v>
      </c>
      <c r="I2406" t="s">
        <v>24</v>
      </c>
      <c r="J2406" t="s">
        <v>37</v>
      </c>
      <c r="K2406" s="3">
        <f>IF(TablaDatosEmpresa[[#This Row],[Tipo_Movimiento]] = "Venta", -TablaDatosEmpresa[[#This Row],[Cantidad]] * TablaDatosEmpresa[[#This Row],[Precio_Venta_Unitario]], 0)</f>
        <v>0</v>
      </c>
      <c r="L2406" s="3">
        <f>AVERAGEIF(TablaDatosEmpresa[Nombre_Producto],TablaDatosEmpresa[[#This Row],[Nombre_Producto]],TablaDatosEmpresa[Costo_Unitario])</f>
        <v>28.701865793780652</v>
      </c>
      <c r="M2406" s="3">
        <f>IF(TablaDatosEmpresa[[#This Row],[Tipo_Movimiento]] = "Venta", -TablaDatosEmpresa[[#This Row],[Cantidad]] * TablaDatosEmpresa[[#This Row],[CosteAdquisicionPromedio]], 0)</f>
        <v>0</v>
      </c>
      <c r="N2406" s="3">
        <f>TablaDatosEmpresa[[#This Row],[Ingresos]]-TablaDatosEmpresa[[#This Row],[Coste_Vemta]]</f>
        <v>0</v>
      </c>
    </row>
    <row r="2407" spans="1:14" x14ac:dyDescent="0.3">
      <c r="A2407">
        <v>2408</v>
      </c>
      <c r="B2407" s="1">
        <v>44915</v>
      </c>
      <c r="C2407" t="s">
        <v>24</v>
      </c>
      <c r="D2407" t="s">
        <v>11</v>
      </c>
      <c r="E2407" t="s">
        <v>12</v>
      </c>
      <c r="F2407">
        <v>256</v>
      </c>
      <c r="G2407" s="3">
        <v>64.599999999999994</v>
      </c>
      <c r="H2407" s="3">
        <v>0</v>
      </c>
      <c r="I2407" t="s">
        <v>24</v>
      </c>
      <c r="J2407" t="s">
        <v>28</v>
      </c>
      <c r="K2407" s="3">
        <f>IF(TablaDatosEmpresa[[#This Row],[Tipo_Movimiento]] = "Venta", -TablaDatosEmpresa[[#This Row],[Cantidad]] * TablaDatosEmpresa[[#This Row],[Precio_Venta_Unitario]], 0)</f>
        <v>0</v>
      </c>
      <c r="L2407" s="3">
        <f>AVERAGEIF(TablaDatosEmpresa[Nombre_Producto],TablaDatosEmpresa[[#This Row],[Nombre_Producto]],TablaDatosEmpresa[Costo_Unitario])</f>
        <v>28.701865793780652</v>
      </c>
      <c r="M2407" s="3">
        <f>IF(TablaDatosEmpresa[[#This Row],[Tipo_Movimiento]] = "Venta", -TablaDatosEmpresa[[#This Row],[Cantidad]] * TablaDatosEmpresa[[#This Row],[CosteAdquisicionPromedio]], 0)</f>
        <v>0</v>
      </c>
      <c r="N2407" s="3">
        <f>TablaDatosEmpresa[[#This Row],[Ingresos]]-TablaDatosEmpresa[[#This Row],[Coste_Vemta]]</f>
        <v>0</v>
      </c>
    </row>
    <row r="2408" spans="1:14" x14ac:dyDescent="0.3">
      <c r="A2408">
        <v>2409</v>
      </c>
      <c r="B2408" s="1">
        <v>44915</v>
      </c>
      <c r="C2408" t="s">
        <v>16</v>
      </c>
      <c r="D2408" t="s">
        <v>27</v>
      </c>
      <c r="E2408" t="s">
        <v>44</v>
      </c>
      <c r="F2408">
        <v>95</v>
      </c>
      <c r="G2408" s="3">
        <v>246.74</v>
      </c>
      <c r="H2408" s="3">
        <v>0</v>
      </c>
      <c r="I2408" t="s">
        <v>46</v>
      </c>
      <c r="J2408" t="s">
        <v>18</v>
      </c>
      <c r="K2408" s="3">
        <f>IF(TablaDatosEmpresa[[#This Row],[Tipo_Movimiento]] = "Venta", -TablaDatosEmpresa[[#This Row],[Cantidad]] * TablaDatosEmpresa[[#This Row],[Precio_Venta_Unitario]], 0)</f>
        <v>0</v>
      </c>
      <c r="L2408" s="3">
        <f>AVERAGEIF(TablaDatosEmpresa[Nombre_Producto],TablaDatosEmpresa[[#This Row],[Nombre_Producto]],TablaDatosEmpresa[Costo_Unitario])</f>
        <v>111.99406451612904</v>
      </c>
      <c r="M2408" s="3">
        <f>IF(TablaDatosEmpresa[[#This Row],[Tipo_Movimiento]] = "Venta", -TablaDatosEmpresa[[#This Row],[Cantidad]] * TablaDatosEmpresa[[#This Row],[CosteAdquisicionPromedio]], 0)</f>
        <v>0</v>
      </c>
      <c r="N2408" s="3">
        <f>TablaDatosEmpresa[[#This Row],[Ingresos]]-TablaDatosEmpresa[[#This Row],[Coste_Vemta]]</f>
        <v>0</v>
      </c>
    </row>
    <row r="2409" spans="1:14" x14ac:dyDescent="0.3">
      <c r="A2409">
        <v>2410</v>
      </c>
      <c r="B2409" s="1">
        <v>44915</v>
      </c>
      <c r="C2409" t="s">
        <v>24</v>
      </c>
      <c r="D2409" t="s">
        <v>25</v>
      </c>
      <c r="E2409" t="s">
        <v>43</v>
      </c>
      <c r="F2409">
        <v>235</v>
      </c>
      <c r="G2409" s="3">
        <v>44.29</v>
      </c>
      <c r="H2409" s="3">
        <v>0</v>
      </c>
      <c r="I2409" t="s">
        <v>24</v>
      </c>
      <c r="J2409" t="s">
        <v>37</v>
      </c>
      <c r="K2409" s="3">
        <f>IF(TablaDatosEmpresa[[#This Row],[Tipo_Movimiento]] = "Venta", -TablaDatosEmpresa[[#This Row],[Cantidad]] * TablaDatosEmpresa[[#This Row],[Precio_Venta_Unitario]], 0)</f>
        <v>0</v>
      </c>
      <c r="L2409" s="3">
        <f>AVERAGEIF(TablaDatosEmpresa[Nombre_Producto],TablaDatosEmpresa[[#This Row],[Nombre_Producto]],TablaDatosEmpresa[Costo_Unitario])</f>
        <v>18.458651685393257</v>
      </c>
      <c r="M2409" s="3">
        <f>IF(TablaDatosEmpresa[[#This Row],[Tipo_Movimiento]] = "Venta", -TablaDatosEmpresa[[#This Row],[Cantidad]] * TablaDatosEmpresa[[#This Row],[CosteAdquisicionPromedio]], 0)</f>
        <v>0</v>
      </c>
      <c r="N2409" s="3">
        <f>TablaDatosEmpresa[[#This Row],[Ingresos]]-TablaDatosEmpresa[[#This Row],[Coste_Vemta]]</f>
        <v>0</v>
      </c>
    </row>
    <row r="2410" spans="1:14" x14ac:dyDescent="0.3">
      <c r="A2410">
        <v>2411</v>
      </c>
      <c r="B2410" s="1">
        <v>44915</v>
      </c>
      <c r="C2410" t="s">
        <v>10</v>
      </c>
      <c r="D2410" t="s">
        <v>21</v>
      </c>
      <c r="E2410" t="s">
        <v>22</v>
      </c>
      <c r="F2410">
        <v>-13</v>
      </c>
      <c r="G2410" s="3">
        <v>0</v>
      </c>
      <c r="H2410" s="3">
        <v>60.3</v>
      </c>
      <c r="I2410" t="s">
        <v>10</v>
      </c>
      <c r="J2410" t="s">
        <v>31</v>
      </c>
      <c r="K2410" s="3">
        <f>IF(TablaDatosEmpresa[[#This Row],[Tipo_Movimiento]] = "Venta", -TablaDatosEmpresa[[#This Row],[Cantidad]] * TablaDatosEmpresa[[#This Row],[Precio_Venta_Unitario]], 0)</f>
        <v>783.9</v>
      </c>
      <c r="L2410" s="3">
        <f>AVERAGEIF(TablaDatosEmpresa[Nombre_Producto],TablaDatosEmpresa[[#This Row],[Nombre_Producto]],TablaDatosEmpresa[Costo_Unitario])</f>
        <v>10.520482758620702</v>
      </c>
      <c r="M2410" s="3">
        <f>IF(TablaDatosEmpresa[[#This Row],[Tipo_Movimiento]] = "Venta", -TablaDatosEmpresa[[#This Row],[Cantidad]] * TablaDatosEmpresa[[#This Row],[CosteAdquisicionPromedio]], 0)</f>
        <v>136.76627586206911</v>
      </c>
      <c r="N2410" s="3">
        <f>TablaDatosEmpresa[[#This Row],[Ingresos]]-TablaDatosEmpresa[[#This Row],[Coste_Vemta]]</f>
        <v>647.13372413793081</v>
      </c>
    </row>
    <row r="2411" spans="1:14" x14ac:dyDescent="0.3">
      <c r="A2411">
        <v>2412</v>
      </c>
      <c r="B2411" s="1">
        <v>44916</v>
      </c>
      <c r="C2411" t="s">
        <v>10</v>
      </c>
      <c r="D2411" t="s">
        <v>34</v>
      </c>
      <c r="E2411" t="s">
        <v>45</v>
      </c>
      <c r="F2411">
        <v>-10</v>
      </c>
      <c r="G2411" s="3">
        <v>0</v>
      </c>
      <c r="H2411" s="3">
        <v>349.73</v>
      </c>
      <c r="I2411" t="s">
        <v>10</v>
      </c>
      <c r="J2411" t="s">
        <v>23</v>
      </c>
      <c r="K2411" s="3">
        <f>IF(TablaDatosEmpresa[[#This Row],[Tipo_Movimiento]] = "Venta", -TablaDatosEmpresa[[#This Row],[Cantidad]] * TablaDatosEmpresa[[#This Row],[Precio_Venta_Unitario]], 0)</f>
        <v>3497.3</v>
      </c>
      <c r="L2411" s="3">
        <f>AVERAGEIF(TablaDatosEmpresa[Nombre_Producto],TablaDatosEmpresa[[#This Row],[Nombre_Producto]],TablaDatosEmpresa[Costo_Unitario])</f>
        <v>81.910562499999997</v>
      </c>
      <c r="M2411" s="3">
        <f>IF(TablaDatosEmpresa[[#This Row],[Tipo_Movimiento]] = "Venta", -TablaDatosEmpresa[[#This Row],[Cantidad]] * TablaDatosEmpresa[[#This Row],[CosteAdquisicionPromedio]], 0)</f>
        <v>819.10562499999992</v>
      </c>
      <c r="N2411" s="3">
        <f>TablaDatosEmpresa[[#This Row],[Ingresos]]-TablaDatosEmpresa[[#This Row],[Coste_Vemta]]</f>
        <v>2678.194375</v>
      </c>
    </row>
    <row r="2412" spans="1:14" x14ac:dyDescent="0.3">
      <c r="A2412">
        <v>2413</v>
      </c>
      <c r="B2412" s="1">
        <v>44916</v>
      </c>
      <c r="C2412" t="s">
        <v>10</v>
      </c>
      <c r="D2412" t="s">
        <v>11</v>
      </c>
      <c r="E2412" t="s">
        <v>12</v>
      </c>
      <c r="F2412">
        <v>-11</v>
      </c>
      <c r="G2412" s="3">
        <v>0</v>
      </c>
      <c r="H2412" s="3">
        <v>130.84</v>
      </c>
      <c r="I2412" t="s">
        <v>10</v>
      </c>
      <c r="J2412" t="s">
        <v>35</v>
      </c>
      <c r="K2412" s="3">
        <f>IF(TablaDatosEmpresa[[#This Row],[Tipo_Movimiento]] = "Venta", -TablaDatosEmpresa[[#This Row],[Cantidad]] * TablaDatosEmpresa[[#This Row],[Precio_Venta_Unitario]], 0)</f>
        <v>1439.24</v>
      </c>
      <c r="L2412" s="3">
        <f>AVERAGEIF(TablaDatosEmpresa[Nombre_Producto],TablaDatosEmpresa[[#This Row],[Nombre_Producto]],TablaDatosEmpresa[Costo_Unitario])</f>
        <v>28.701865793780652</v>
      </c>
      <c r="M2412" s="3">
        <f>IF(TablaDatosEmpresa[[#This Row],[Tipo_Movimiento]] = "Venta", -TablaDatosEmpresa[[#This Row],[Cantidad]] * TablaDatosEmpresa[[#This Row],[CosteAdquisicionPromedio]], 0)</f>
        <v>315.72052373158715</v>
      </c>
      <c r="N2412" s="3">
        <f>TablaDatosEmpresa[[#This Row],[Ingresos]]-TablaDatosEmpresa[[#This Row],[Coste_Vemta]]</f>
        <v>1123.5194762684127</v>
      </c>
    </row>
    <row r="2413" spans="1:14" x14ac:dyDescent="0.3">
      <c r="A2413">
        <v>2414</v>
      </c>
      <c r="B2413" s="1">
        <v>44916</v>
      </c>
      <c r="C2413" t="s">
        <v>24</v>
      </c>
      <c r="D2413" t="s">
        <v>32</v>
      </c>
      <c r="E2413" t="s">
        <v>33</v>
      </c>
      <c r="F2413">
        <v>140</v>
      </c>
      <c r="G2413" s="3">
        <v>118.59</v>
      </c>
      <c r="H2413" s="3">
        <v>0</v>
      </c>
      <c r="I2413" t="s">
        <v>24</v>
      </c>
      <c r="J2413" t="s">
        <v>26</v>
      </c>
      <c r="K2413" s="3">
        <f>IF(TablaDatosEmpresa[[#This Row],[Tipo_Movimiento]] = "Venta", -TablaDatosEmpresa[[#This Row],[Cantidad]] * TablaDatosEmpresa[[#This Row],[Precio_Venta_Unitario]], 0)</f>
        <v>0</v>
      </c>
      <c r="L2413" s="3">
        <f>AVERAGEIF(TablaDatosEmpresa[Nombre_Producto],TablaDatosEmpresa[[#This Row],[Nombre_Producto]],TablaDatosEmpresa[Costo_Unitario])</f>
        <v>54.214840425531932</v>
      </c>
      <c r="M2413" s="3">
        <f>IF(TablaDatosEmpresa[[#This Row],[Tipo_Movimiento]] = "Venta", -TablaDatosEmpresa[[#This Row],[Cantidad]] * TablaDatosEmpresa[[#This Row],[CosteAdquisicionPromedio]], 0)</f>
        <v>0</v>
      </c>
      <c r="N2413" s="3">
        <f>TablaDatosEmpresa[[#This Row],[Ingresos]]-TablaDatosEmpresa[[#This Row],[Coste_Vemta]]</f>
        <v>0</v>
      </c>
    </row>
    <row r="2414" spans="1:14" x14ac:dyDescent="0.3">
      <c r="A2414">
        <v>2415</v>
      </c>
      <c r="B2414" s="1">
        <v>44916</v>
      </c>
      <c r="C2414" t="s">
        <v>10</v>
      </c>
      <c r="D2414" t="s">
        <v>25</v>
      </c>
      <c r="E2414" t="s">
        <v>43</v>
      </c>
      <c r="F2414">
        <v>-21</v>
      </c>
      <c r="G2414" s="3">
        <v>0</v>
      </c>
      <c r="H2414" s="3">
        <v>95.11</v>
      </c>
      <c r="I2414" t="s">
        <v>10</v>
      </c>
      <c r="J2414" t="s">
        <v>15</v>
      </c>
      <c r="K2414" s="3">
        <f>IF(TablaDatosEmpresa[[#This Row],[Tipo_Movimiento]] = "Venta", -TablaDatosEmpresa[[#This Row],[Cantidad]] * TablaDatosEmpresa[[#This Row],[Precio_Venta_Unitario]], 0)</f>
        <v>1997.31</v>
      </c>
      <c r="L2414" s="3">
        <f>AVERAGEIF(TablaDatosEmpresa[Nombre_Producto],TablaDatosEmpresa[[#This Row],[Nombre_Producto]],TablaDatosEmpresa[Costo_Unitario])</f>
        <v>18.458651685393257</v>
      </c>
      <c r="M2414" s="3">
        <f>IF(TablaDatosEmpresa[[#This Row],[Tipo_Movimiento]] = "Venta", -TablaDatosEmpresa[[#This Row],[Cantidad]] * TablaDatosEmpresa[[#This Row],[CosteAdquisicionPromedio]], 0)</f>
        <v>387.63168539325841</v>
      </c>
      <c r="N2414" s="3">
        <f>TablaDatosEmpresa[[#This Row],[Ingresos]]-TablaDatosEmpresa[[#This Row],[Coste_Vemta]]</f>
        <v>1609.6783146067414</v>
      </c>
    </row>
    <row r="2415" spans="1:14" x14ac:dyDescent="0.3">
      <c r="A2415">
        <v>2416</v>
      </c>
      <c r="B2415" s="1">
        <v>44916</v>
      </c>
      <c r="C2415" t="s">
        <v>10</v>
      </c>
      <c r="D2415" t="s">
        <v>19</v>
      </c>
      <c r="E2415" t="s">
        <v>20</v>
      </c>
      <c r="F2415">
        <v>-37</v>
      </c>
      <c r="G2415" s="3">
        <v>0</v>
      </c>
      <c r="H2415" s="3">
        <v>298.95</v>
      </c>
      <c r="I2415" t="s">
        <v>10</v>
      </c>
      <c r="J2415" t="s">
        <v>31</v>
      </c>
      <c r="K2415" s="3">
        <f>IF(TablaDatosEmpresa[[#This Row],[Tipo_Movimiento]] = "Venta", -TablaDatosEmpresa[[#This Row],[Cantidad]] * TablaDatosEmpresa[[#This Row],[Precio_Venta_Unitario]], 0)</f>
        <v>11061.15</v>
      </c>
      <c r="L2415" s="3">
        <f>AVERAGEIF(TablaDatosEmpresa[Nombre_Producto],TablaDatosEmpresa[[#This Row],[Nombre_Producto]],TablaDatosEmpresa[Costo_Unitario])</f>
        <v>66.956770642201846</v>
      </c>
      <c r="M2415" s="3">
        <f>IF(TablaDatosEmpresa[[#This Row],[Tipo_Movimiento]] = "Venta", -TablaDatosEmpresa[[#This Row],[Cantidad]] * TablaDatosEmpresa[[#This Row],[CosteAdquisicionPromedio]], 0)</f>
        <v>2477.4005137614681</v>
      </c>
      <c r="N2415" s="3">
        <f>TablaDatosEmpresa[[#This Row],[Ingresos]]-TablaDatosEmpresa[[#This Row],[Coste_Vemta]]</f>
        <v>8583.749486238532</v>
      </c>
    </row>
    <row r="2416" spans="1:14" x14ac:dyDescent="0.3">
      <c r="A2416">
        <v>2417</v>
      </c>
      <c r="B2416" s="1">
        <v>44916</v>
      </c>
      <c r="C2416" t="s">
        <v>10</v>
      </c>
      <c r="D2416" t="s">
        <v>29</v>
      </c>
      <c r="E2416" t="s">
        <v>30</v>
      </c>
      <c r="F2416">
        <v>-48</v>
      </c>
      <c r="G2416" s="3">
        <v>0</v>
      </c>
      <c r="H2416" s="3">
        <v>79.540000000000006</v>
      </c>
      <c r="I2416" t="s">
        <v>10</v>
      </c>
      <c r="J2416" t="s">
        <v>31</v>
      </c>
      <c r="K2416" s="3">
        <f>IF(TablaDatosEmpresa[[#This Row],[Tipo_Movimiento]] = "Venta", -TablaDatosEmpresa[[#This Row],[Cantidad]] * TablaDatosEmpresa[[#This Row],[Precio_Venta_Unitario]], 0)</f>
        <v>3817.92</v>
      </c>
      <c r="L2416" s="3">
        <f>AVERAGEIF(TablaDatosEmpresa[Nombre_Producto],TablaDatosEmpresa[[#This Row],[Nombre_Producto]],TablaDatosEmpresa[Costo_Unitario])</f>
        <v>15.49574137931034</v>
      </c>
      <c r="M2416" s="3">
        <f>IF(TablaDatosEmpresa[[#This Row],[Tipo_Movimiento]] = "Venta", -TablaDatosEmpresa[[#This Row],[Cantidad]] * TablaDatosEmpresa[[#This Row],[CosteAdquisicionPromedio]], 0)</f>
        <v>743.79558620689636</v>
      </c>
      <c r="N2416" s="3">
        <f>TablaDatosEmpresa[[#This Row],[Ingresos]]-TablaDatosEmpresa[[#This Row],[Coste_Vemta]]</f>
        <v>3074.1244137931035</v>
      </c>
    </row>
    <row r="2417" spans="1:14" x14ac:dyDescent="0.3">
      <c r="A2417">
        <v>2418</v>
      </c>
      <c r="B2417" s="1">
        <v>44916</v>
      </c>
      <c r="C2417" t="s">
        <v>16</v>
      </c>
      <c r="D2417" t="s">
        <v>19</v>
      </c>
      <c r="E2417" t="s">
        <v>20</v>
      </c>
      <c r="F2417">
        <v>88</v>
      </c>
      <c r="G2417" s="3">
        <v>150.26</v>
      </c>
      <c r="H2417" s="3">
        <v>0</v>
      </c>
      <c r="I2417" t="s">
        <v>46</v>
      </c>
      <c r="J2417" t="s">
        <v>18</v>
      </c>
      <c r="K2417" s="3">
        <f>IF(TablaDatosEmpresa[[#This Row],[Tipo_Movimiento]] = "Venta", -TablaDatosEmpresa[[#This Row],[Cantidad]] * TablaDatosEmpresa[[#This Row],[Precio_Venta_Unitario]], 0)</f>
        <v>0</v>
      </c>
      <c r="L2417" s="3">
        <f>AVERAGEIF(TablaDatosEmpresa[Nombre_Producto],TablaDatosEmpresa[[#This Row],[Nombre_Producto]],TablaDatosEmpresa[Costo_Unitario])</f>
        <v>66.956770642201846</v>
      </c>
      <c r="M2417" s="3">
        <f>IF(TablaDatosEmpresa[[#This Row],[Tipo_Movimiento]] = "Venta", -TablaDatosEmpresa[[#This Row],[Cantidad]] * TablaDatosEmpresa[[#This Row],[CosteAdquisicionPromedio]], 0)</f>
        <v>0</v>
      </c>
      <c r="N2417" s="3">
        <f>TablaDatosEmpresa[[#This Row],[Ingresos]]-TablaDatosEmpresa[[#This Row],[Coste_Vemta]]</f>
        <v>0</v>
      </c>
    </row>
    <row r="2418" spans="1:14" x14ac:dyDescent="0.3">
      <c r="A2418">
        <v>2419</v>
      </c>
      <c r="B2418" s="1">
        <v>44917</v>
      </c>
      <c r="C2418" t="s">
        <v>10</v>
      </c>
      <c r="D2418" t="s">
        <v>25</v>
      </c>
      <c r="E2418" t="s">
        <v>43</v>
      </c>
      <c r="F2418">
        <v>-47</v>
      </c>
      <c r="G2418" s="3">
        <v>0</v>
      </c>
      <c r="H2418" s="3">
        <v>94.67</v>
      </c>
      <c r="I2418" t="s">
        <v>10</v>
      </c>
      <c r="J2418" t="s">
        <v>13</v>
      </c>
      <c r="K2418" s="3">
        <f>IF(TablaDatosEmpresa[[#This Row],[Tipo_Movimiento]] = "Venta", -TablaDatosEmpresa[[#This Row],[Cantidad]] * TablaDatosEmpresa[[#This Row],[Precio_Venta_Unitario]], 0)</f>
        <v>4449.49</v>
      </c>
      <c r="L2418" s="3">
        <f>AVERAGEIF(TablaDatosEmpresa[Nombre_Producto],TablaDatosEmpresa[[#This Row],[Nombre_Producto]],TablaDatosEmpresa[Costo_Unitario])</f>
        <v>18.458651685393257</v>
      </c>
      <c r="M2418" s="3">
        <f>IF(TablaDatosEmpresa[[#This Row],[Tipo_Movimiento]] = "Venta", -TablaDatosEmpresa[[#This Row],[Cantidad]] * TablaDatosEmpresa[[#This Row],[CosteAdquisicionPromedio]], 0)</f>
        <v>867.55662921348301</v>
      </c>
      <c r="N2418" s="3">
        <f>TablaDatosEmpresa[[#This Row],[Ingresos]]-TablaDatosEmpresa[[#This Row],[Coste_Vemta]]</f>
        <v>3581.9333707865167</v>
      </c>
    </row>
    <row r="2419" spans="1:14" x14ac:dyDescent="0.3">
      <c r="A2419">
        <v>2420</v>
      </c>
      <c r="B2419" s="1">
        <v>44917</v>
      </c>
      <c r="C2419" t="s">
        <v>24</v>
      </c>
      <c r="D2419" t="s">
        <v>34</v>
      </c>
      <c r="E2419" t="s">
        <v>45</v>
      </c>
      <c r="F2419">
        <v>220</v>
      </c>
      <c r="G2419" s="3">
        <v>176.63</v>
      </c>
      <c r="H2419" s="3">
        <v>0</v>
      </c>
      <c r="I2419" t="s">
        <v>24</v>
      </c>
      <c r="J2419" t="s">
        <v>28</v>
      </c>
      <c r="K2419" s="3">
        <f>IF(TablaDatosEmpresa[[#This Row],[Tipo_Movimiento]] = "Venta", -TablaDatosEmpresa[[#This Row],[Cantidad]] * TablaDatosEmpresa[[#This Row],[Precio_Venta_Unitario]], 0)</f>
        <v>0</v>
      </c>
      <c r="L2419" s="3">
        <f>AVERAGEIF(TablaDatosEmpresa[Nombre_Producto],TablaDatosEmpresa[[#This Row],[Nombre_Producto]],TablaDatosEmpresa[Costo_Unitario])</f>
        <v>81.910562499999997</v>
      </c>
      <c r="M2419" s="3">
        <f>IF(TablaDatosEmpresa[[#This Row],[Tipo_Movimiento]] = "Venta", -TablaDatosEmpresa[[#This Row],[Cantidad]] * TablaDatosEmpresa[[#This Row],[CosteAdquisicionPromedio]], 0)</f>
        <v>0</v>
      </c>
      <c r="N2419" s="3">
        <f>TablaDatosEmpresa[[#This Row],[Ingresos]]-TablaDatosEmpresa[[#This Row],[Coste_Vemta]]</f>
        <v>0</v>
      </c>
    </row>
    <row r="2420" spans="1:14" x14ac:dyDescent="0.3">
      <c r="A2420">
        <v>2421</v>
      </c>
      <c r="B2420" s="1">
        <v>44917</v>
      </c>
      <c r="C2420" t="s">
        <v>10</v>
      </c>
      <c r="D2420" t="s">
        <v>11</v>
      </c>
      <c r="E2420" t="s">
        <v>12</v>
      </c>
      <c r="F2420">
        <v>-28</v>
      </c>
      <c r="G2420" s="3">
        <v>0</v>
      </c>
      <c r="H2420" s="3">
        <v>129.32</v>
      </c>
      <c r="I2420" t="s">
        <v>10</v>
      </c>
      <c r="J2420" t="s">
        <v>35</v>
      </c>
      <c r="K2420" s="3">
        <f>IF(TablaDatosEmpresa[[#This Row],[Tipo_Movimiento]] = "Venta", -TablaDatosEmpresa[[#This Row],[Cantidad]] * TablaDatosEmpresa[[#This Row],[Precio_Venta_Unitario]], 0)</f>
        <v>3620.96</v>
      </c>
      <c r="L2420" s="3">
        <f>AVERAGEIF(TablaDatosEmpresa[Nombre_Producto],TablaDatosEmpresa[[#This Row],[Nombre_Producto]],TablaDatosEmpresa[Costo_Unitario])</f>
        <v>28.701865793780652</v>
      </c>
      <c r="M2420" s="3">
        <f>IF(TablaDatosEmpresa[[#This Row],[Tipo_Movimiento]] = "Venta", -TablaDatosEmpresa[[#This Row],[Cantidad]] * TablaDatosEmpresa[[#This Row],[CosteAdquisicionPromedio]], 0)</f>
        <v>803.65224222585823</v>
      </c>
      <c r="N2420" s="3">
        <f>TablaDatosEmpresa[[#This Row],[Ingresos]]-TablaDatosEmpresa[[#This Row],[Coste_Vemta]]</f>
        <v>2817.3077577741419</v>
      </c>
    </row>
    <row r="2421" spans="1:14" x14ac:dyDescent="0.3">
      <c r="A2421">
        <v>2422</v>
      </c>
      <c r="B2421" s="1">
        <v>44917</v>
      </c>
      <c r="C2421" t="s">
        <v>10</v>
      </c>
      <c r="D2421" t="s">
        <v>29</v>
      </c>
      <c r="E2421" t="s">
        <v>30</v>
      </c>
      <c r="F2421">
        <v>-20</v>
      </c>
      <c r="G2421" s="3">
        <v>0</v>
      </c>
      <c r="H2421" s="3">
        <v>79.53</v>
      </c>
      <c r="I2421" t="s">
        <v>10</v>
      </c>
      <c r="J2421" t="s">
        <v>35</v>
      </c>
      <c r="K2421" s="3">
        <f>IF(TablaDatosEmpresa[[#This Row],[Tipo_Movimiento]] = "Venta", -TablaDatosEmpresa[[#This Row],[Cantidad]] * TablaDatosEmpresa[[#This Row],[Precio_Venta_Unitario]], 0)</f>
        <v>1590.6</v>
      </c>
      <c r="L2421" s="3">
        <f>AVERAGEIF(TablaDatosEmpresa[Nombre_Producto],TablaDatosEmpresa[[#This Row],[Nombre_Producto]],TablaDatosEmpresa[Costo_Unitario])</f>
        <v>15.49574137931034</v>
      </c>
      <c r="M2421" s="3">
        <f>IF(TablaDatosEmpresa[[#This Row],[Tipo_Movimiento]] = "Venta", -TablaDatosEmpresa[[#This Row],[Cantidad]] * TablaDatosEmpresa[[#This Row],[CosteAdquisicionPromedio]], 0)</f>
        <v>309.9148275862068</v>
      </c>
      <c r="N2421" s="3">
        <f>TablaDatosEmpresa[[#This Row],[Ingresos]]-TablaDatosEmpresa[[#This Row],[Coste_Vemta]]</f>
        <v>1280.6851724137932</v>
      </c>
    </row>
    <row r="2422" spans="1:14" x14ac:dyDescent="0.3">
      <c r="A2422">
        <v>2423</v>
      </c>
      <c r="B2422" s="1">
        <v>44917</v>
      </c>
      <c r="C2422" t="s">
        <v>16</v>
      </c>
      <c r="D2422" t="s">
        <v>27</v>
      </c>
      <c r="E2422" t="s">
        <v>44</v>
      </c>
      <c r="F2422">
        <v>60</v>
      </c>
      <c r="G2422" s="3">
        <v>246.42</v>
      </c>
      <c r="H2422" s="3">
        <v>0</v>
      </c>
      <c r="I2422" t="s">
        <v>46</v>
      </c>
      <c r="J2422" t="s">
        <v>18</v>
      </c>
      <c r="K2422" s="3">
        <f>IF(TablaDatosEmpresa[[#This Row],[Tipo_Movimiento]] = "Venta", -TablaDatosEmpresa[[#This Row],[Cantidad]] * TablaDatosEmpresa[[#This Row],[Precio_Venta_Unitario]], 0)</f>
        <v>0</v>
      </c>
      <c r="L2422" s="3">
        <f>AVERAGEIF(TablaDatosEmpresa[Nombre_Producto],TablaDatosEmpresa[[#This Row],[Nombre_Producto]],TablaDatosEmpresa[Costo_Unitario])</f>
        <v>111.99406451612904</v>
      </c>
      <c r="M2422" s="3">
        <f>IF(TablaDatosEmpresa[[#This Row],[Tipo_Movimiento]] = "Venta", -TablaDatosEmpresa[[#This Row],[Cantidad]] * TablaDatosEmpresa[[#This Row],[CosteAdquisicionPromedio]], 0)</f>
        <v>0</v>
      </c>
      <c r="N2422" s="3">
        <f>TablaDatosEmpresa[[#This Row],[Ingresos]]-TablaDatosEmpresa[[#This Row],[Coste_Vemta]]</f>
        <v>0</v>
      </c>
    </row>
    <row r="2423" spans="1:14" x14ac:dyDescent="0.3">
      <c r="A2423">
        <v>2424</v>
      </c>
      <c r="B2423" s="1">
        <v>44917</v>
      </c>
      <c r="C2423" t="s">
        <v>16</v>
      </c>
      <c r="D2423" t="s">
        <v>27</v>
      </c>
      <c r="E2423" t="s">
        <v>44</v>
      </c>
      <c r="F2423">
        <v>21</v>
      </c>
      <c r="G2423" s="3">
        <v>252.42</v>
      </c>
      <c r="H2423" s="3">
        <v>0</v>
      </c>
      <c r="I2423" t="s">
        <v>46</v>
      </c>
      <c r="J2423" t="s">
        <v>18</v>
      </c>
      <c r="K2423" s="3">
        <f>IF(TablaDatosEmpresa[[#This Row],[Tipo_Movimiento]] = "Venta", -TablaDatosEmpresa[[#This Row],[Cantidad]] * TablaDatosEmpresa[[#This Row],[Precio_Venta_Unitario]], 0)</f>
        <v>0</v>
      </c>
      <c r="L2423" s="3">
        <f>AVERAGEIF(TablaDatosEmpresa[Nombre_Producto],TablaDatosEmpresa[[#This Row],[Nombre_Producto]],TablaDatosEmpresa[Costo_Unitario])</f>
        <v>111.99406451612904</v>
      </c>
      <c r="M2423" s="3">
        <f>IF(TablaDatosEmpresa[[#This Row],[Tipo_Movimiento]] = "Venta", -TablaDatosEmpresa[[#This Row],[Cantidad]] * TablaDatosEmpresa[[#This Row],[CosteAdquisicionPromedio]], 0)</f>
        <v>0</v>
      </c>
      <c r="N2423" s="3">
        <f>TablaDatosEmpresa[[#This Row],[Ingresos]]-TablaDatosEmpresa[[#This Row],[Coste_Vemta]]</f>
        <v>0</v>
      </c>
    </row>
    <row r="2424" spans="1:14" x14ac:dyDescent="0.3">
      <c r="A2424">
        <v>2425</v>
      </c>
      <c r="B2424" s="1">
        <v>44917</v>
      </c>
      <c r="C2424" t="s">
        <v>10</v>
      </c>
      <c r="D2424" t="s">
        <v>27</v>
      </c>
      <c r="E2424" t="s">
        <v>44</v>
      </c>
      <c r="F2424">
        <v>-38</v>
      </c>
      <c r="G2424" s="3">
        <v>0</v>
      </c>
      <c r="H2424" s="3">
        <v>501.95</v>
      </c>
      <c r="I2424" t="s">
        <v>10</v>
      </c>
      <c r="J2424" t="s">
        <v>13</v>
      </c>
      <c r="K2424" s="3">
        <f>IF(TablaDatosEmpresa[[#This Row],[Tipo_Movimiento]] = "Venta", -TablaDatosEmpresa[[#This Row],[Cantidad]] * TablaDatosEmpresa[[#This Row],[Precio_Venta_Unitario]], 0)</f>
        <v>19074.099999999999</v>
      </c>
      <c r="L2424" s="3">
        <f>AVERAGEIF(TablaDatosEmpresa[Nombre_Producto],TablaDatosEmpresa[[#This Row],[Nombre_Producto]],TablaDatosEmpresa[Costo_Unitario])</f>
        <v>111.99406451612904</v>
      </c>
      <c r="M2424" s="3">
        <f>IF(TablaDatosEmpresa[[#This Row],[Tipo_Movimiento]] = "Venta", -TablaDatosEmpresa[[#This Row],[Cantidad]] * TablaDatosEmpresa[[#This Row],[CosteAdquisicionPromedio]], 0)</f>
        <v>4255.7744516129032</v>
      </c>
      <c r="N2424" s="3">
        <f>TablaDatosEmpresa[[#This Row],[Ingresos]]-TablaDatosEmpresa[[#This Row],[Coste_Vemta]]</f>
        <v>14818.325548387096</v>
      </c>
    </row>
    <row r="2425" spans="1:14" x14ac:dyDescent="0.3">
      <c r="A2425">
        <v>2426</v>
      </c>
      <c r="B2425" s="1">
        <v>44918</v>
      </c>
      <c r="C2425" t="s">
        <v>10</v>
      </c>
      <c r="D2425" t="s">
        <v>27</v>
      </c>
      <c r="E2425" t="s">
        <v>44</v>
      </c>
      <c r="F2425">
        <v>-41</v>
      </c>
      <c r="G2425" s="3">
        <v>0</v>
      </c>
      <c r="H2425" s="3">
        <v>498.58</v>
      </c>
      <c r="I2425" t="s">
        <v>10</v>
      </c>
      <c r="J2425" t="s">
        <v>15</v>
      </c>
      <c r="K2425" s="3">
        <f>IF(TablaDatosEmpresa[[#This Row],[Tipo_Movimiento]] = "Venta", -TablaDatosEmpresa[[#This Row],[Cantidad]] * TablaDatosEmpresa[[#This Row],[Precio_Venta_Unitario]], 0)</f>
        <v>20441.78</v>
      </c>
      <c r="L2425" s="3">
        <f>AVERAGEIF(TablaDatosEmpresa[Nombre_Producto],TablaDatosEmpresa[[#This Row],[Nombre_Producto]],TablaDatosEmpresa[Costo_Unitario])</f>
        <v>111.99406451612904</v>
      </c>
      <c r="M2425" s="3">
        <f>IF(TablaDatosEmpresa[[#This Row],[Tipo_Movimiento]] = "Venta", -TablaDatosEmpresa[[#This Row],[Cantidad]] * TablaDatosEmpresa[[#This Row],[CosteAdquisicionPromedio]], 0)</f>
        <v>4591.7566451612911</v>
      </c>
      <c r="N2425" s="3">
        <f>TablaDatosEmpresa[[#This Row],[Ingresos]]-TablaDatosEmpresa[[#This Row],[Coste_Vemta]]</f>
        <v>15850.023354838708</v>
      </c>
    </row>
    <row r="2426" spans="1:14" x14ac:dyDescent="0.3">
      <c r="A2426">
        <v>2427</v>
      </c>
      <c r="B2426" s="1">
        <v>44918</v>
      </c>
      <c r="C2426" t="s">
        <v>10</v>
      </c>
      <c r="D2426" t="s">
        <v>27</v>
      </c>
      <c r="E2426" t="s">
        <v>44</v>
      </c>
      <c r="F2426">
        <v>-6</v>
      </c>
      <c r="G2426" s="3">
        <v>0</v>
      </c>
      <c r="H2426" s="3">
        <v>502.02</v>
      </c>
      <c r="I2426" t="s">
        <v>10</v>
      </c>
      <c r="J2426" t="s">
        <v>23</v>
      </c>
      <c r="K2426" s="3">
        <f>IF(TablaDatosEmpresa[[#This Row],[Tipo_Movimiento]] = "Venta", -TablaDatosEmpresa[[#This Row],[Cantidad]] * TablaDatosEmpresa[[#This Row],[Precio_Venta_Unitario]], 0)</f>
        <v>3012.12</v>
      </c>
      <c r="L2426" s="3">
        <f>AVERAGEIF(TablaDatosEmpresa[Nombre_Producto],TablaDatosEmpresa[[#This Row],[Nombre_Producto]],TablaDatosEmpresa[Costo_Unitario])</f>
        <v>111.99406451612904</v>
      </c>
      <c r="M2426" s="3">
        <f>IF(TablaDatosEmpresa[[#This Row],[Tipo_Movimiento]] = "Venta", -TablaDatosEmpresa[[#This Row],[Cantidad]] * TablaDatosEmpresa[[#This Row],[CosteAdquisicionPromedio]], 0)</f>
        <v>671.96438709677432</v>
      </c>
      <c r="N2426" s="3">
        <f>TablaDatosEmpresa[[#This Row],[Ingresos]]-TablaDatosEmpresa[[#This Row],[Coste_Vemta]]</f>
        <v>2340.1556129032256</v>
      </c>
    </row>
    <row r="2427" spans="1:14" x14ac:dyDescent="0.3">
      <c r="A2427">
        <v>2428</v>
      </c>
      <c r="B2427" s="1">
        <v>44918</v>
      </c>
      <c r="C2427" t="s">
        <v>24</v>
      </c>
      <c r="D2427" t="s">
        <v>21</v>
      </c>
      <c r="E2427" t="s">
        <v>22</v>
      </c>
      <c r="F2427">
        <v>248</v>
      </c>
      <c r="G2427" s="3">
        <v>24.6</v>
      </c>
      <c r="H2427" s="3">
        <v>0</v>
      </c>
      <c r="I2427" t="s">
        <v>24</v>
      </c>
      <c r="J2427" t="s">
        <v>37</v>
      </c>
      <c r="K2427" s="3">
        <f>IF(TablaDatosEmpresa[[#This Row],[Tipo_Movimiento]] = "Venta", -TablaDatosEmpresa[[#This Row],[Cantidad]] * TablaDatosEmpresa[[#This Row],[Precio_Venta_Unitario]], 0)</f>
        <v>0</v>
      </c>
      <c r="L2427" s="3">
        <f>AVERAGEIF(TablaDatosEmpresa[Nombre_Producto],TablaDatosEmpresa[[#This Row],[Nombre_Producto]],TablaDatosEmpresa[Costo_Unitario])</f>
        <v>10.520482758620702</v>
      </c>
      <c r="M2427" s="3">
        <f>IF(TablaDatosEmpresa[[#This Row],[Tipo_Movimiento]] = "Venta", -TablaDatosEmpresa[[#This Row],[Cantidad]] * TablaDatosEmpresa[[#This Row],[CosteAdquisicionPromedio]], 0)</f>
        <v>0</v>
      </c>
      <c r="N2427" s="3">
        <f>TablaDatosEmpresa[[#This Row],[Ingresos]]-TablaDatosEmpresa[[#This Row],[Coste_Vemta]]</f>
        <v>0</v>
      </c>
    </row>
    <row r="2428" spans="1:14" x14ac:dyDescent="0.3">
      <c r="A2428">
        <v>2429</v>
      </c>
      <c r="B2428" s="1">
        <v>44918</v>
      </c>
      <c r="C2428" t="s">
        <v>24</v>
      </c>
      <c r="D2428" t="s">
        <v>29</v>
      </c>
      <c r="E2428" t="s">
        <v>30</v>
      </c>
      <c r="F2428">
        <v>288</v>
      </c>
      <c r="G2428" s="3">
        <v>35.270000000000003</v>
      </c>
      <c r="H2428" s="3">
        <v>0</v>
      </c>
      <c r="I2428" t="s">
        <v>24</v>
      </c>
      <c r="J2428" t="s">
        <v>36</v>
      </c>
      <c r="K2428" s="3">
        <f>IF(TablaDatosEmpresa[[#This Row],[Tipo_Movimiento]] = "Venta", -TablaDatosEmpresa[[#This Row],[Cantidad]] * TablaDatosEmpresa[[#This Row],[Precio_Venta_Unitario]], 0)</f>
        <v>0</v>
      </c>
      <c r="L2428" s="3">
        <f>AVERAGEIF(TablaDatosEmpresa[Nombre_Producto],TablaDatosEmpresa[[#This Row],[Nombre_Producto]],TablaDatosEmpresa[Costo_Unitario])</f>
        <v>15.49574137931034</v>
      </c>
      <c r="M2428" s="3">
        <f>IF(TablaDatosEmpresa[[#This Row],[Tipo_Movimiento]] = "Venta", -TablaDatosEmpresa[[#This Row],[Cantidad]] * TablaDatosEmpresa[[#This Row],[CosteAdquisicionPromedio]], 0)</f>
        <v>0</v>
      </c>
      <c r="N2428" s="3">
        <f>TablaDatosEmpresa[[#This Row],[Ingresos]]-TablaDatosEmpresa[[#This Row],[Coste_Vemta]]</f>
        <v>0</v>
      </c>
    </row>
    <row r="2429" spans="1:14" x14ac:dyDescent="0.3">
      <c r="A2429">
        <v>2430</v>
      </c>
      <c r="B2429" s="1">
        <v>44918</v>
      </c>
      <c r="C2429" t="s">
        <v>10</v>
      </c>
      <c r="D2429" t="s">
        <v>17</v>
      </c>
      <c r="E2429" t="s">
        <v>42</v>
      </c>
      <c r="F2429">
        <v>-46</v>
      </c>
      <c r="G2429" s="3">
        <v>0</v>
      </c>
      <c r="H2429" s="3">
        <v>899.26</v>
      </c>
      <c r="I2429" t="s">
        <v>10</v>
      </c>
      <c r="J2429" t="s">
        <v>15</v>
      </c>
      <c r="K2429" s="3">
        <f>IF(TablaDatosEmpresa[[#This Row],[Tipo_Movimiento]] = "Venta", -TablaDatosEmpresa[[#This Row],[Cantidad]] * TablaDatosEmpresa[[#This Row],[Precio_Venta_Unitario]], 0)</f>
        <v>41365.96</v>
      </c>
      <c r="L2429" s="3">
        <f>AVERAGEIF(TablaDatosEmpresa[Nombre_Producto],TablaDatosEmpresa[[#This Row],[Nombre_Producto]],TablaDatosEmpresa[Costo_Unitario])</f>
        <v>206.67616747181975</v>
      </c>
      <c r="M2429" s="3">
        <f>IF(TablaDatosEmpresa[[#This Row],[Tipo_Movimiento]] = "Venta", -TablaDatosEmpresa[[#This Row],[Cantidad]] * TablaDatosEmpresa[[#This Row],[CosteAdquisicionPromedio]], 0)</f>
        <v>9507.1037037037095</v>
      </c>
      <c r="N2429" s="3">
        <f>TablaDatosEmpresa[[#This Row],[Ingresos]]-TablaDatosEmpresa[[#This Row],[Coste_Vemta]]</f>
        <v>31858.85629629629</v>
      </c>
    </row>
    <row r="2430" spans="1:14" x14ac:dyDescent="0.3">
      <c r="A2430">
        <v>2431</v>
      </c>
      <c r="B2430" s="1">
        <v>44918</v>
      </c>
      <c r="C2430" t="s">
        <v>24</v>
      </c>
      <c r="D2430" t="s">
        <v>25</v>
      </c>
      <c r="E2430" t="s">
        <v>43</v>
      </c>
      <c r="F2430">
        <v>93</v>
      </c>
      <c r="G2430" s="3">
        <v>45.27</v>
      </c>
      <c r="H2430" s="3">
        <v>0</v>
      </c>
      <c r="I2430" t="s">
        <v>24</v>
      </c>
      <c r="J2430" t="s">
        <v>36</v>
      </c>
      <c r="K2430" s="3">
        <f>IF(TablaDatosEmpresa[[#This Row],[Tipo_Movimiento]] = "Venta", -TablaDatosEmpresa[[#This Row],[Cantidad]] * TablaDatosEmpresa[[#This Row],[Precio_Venta_Unitario]], 0)</f>
        <v>0</v>
      </c>
      <c r="L2430" s="3">
        <f>AVERAGEIF(TablaDatosEmpresa[Nombre_Producto],TablaDatosEmpresa[[#This Row],[Nombre_Producto]],TablaDatosEmpresa[Costo_Unitario])</f>
        <v>18.458651685393257</v>
      </c>
      <c r="M2430" s="3">
        <f>IF(TablaDatosEmpresa[[#This Row],[Tipo_Movimiento]] = "Venta", -TablaDatosEmpresa[[#This Row],[Cantidad]] * TablaDatosEmpresa[[#This Row],[CosteAdquisicionPromedio]], 0)</f>
        <v>0</v>
      </c>
      <c r="N2430" s="3">
        <f>TablaDatosEmpresa[[#This Row],[Ingresos]]-TablaDatosEmpresa[[#This Row],[Coste_Vemta]]</f>
        <v>0</v>
      </c>
    </row>
    <row r="2431" spans="1:14" x14ac:dyDescent="0.3">
      <c r="A2431">
        <v>2432</v>
      </c>
      <c r="B2431" s="1">
        <v>44919</v>
      </c>
      <c r="C2431" t="s">
        <v>10</v>
      </c>
      <c r="D2431" t="s">
        <v>27</v>
      </c>
      <c r="E2431" t="s">
        <v>44</v>
      </c>
      <c r="F2431">
        <v>-19</v>
      </c>
      <c r="G2431" s="3">
        <v>0</v>
      </c>
      <c r="H2431" s="3">
        <v>495.9</v>
      </c>
      <c r="I2431" t="s">
        <v>10</v>
      </c>
      <c r="J2431" t="s">
        <v>13</v>
      </c>
      <c r="K2431" s="3">
        <f>IF(TablaDatosEmpresa[[#This Row],[Tipo_Movimiento]] = "Venta", -TablaDatosEmpresa[[#This Row],[Cantidad]] * TablaDatosEmpresa[[#This Row],[Precio_Venta_Unitario]], 0)</f>
        <v>9422.1</v>
      </c>
      <c r="L2431" s="3">
        <f>AVERAGEIF(TablaDatosEmpresa[Nombre_Producto],TablaDatosEmpresa[[#This Row],[Nombre_Producto]],TablaDatosEmpresa[Costo_Unitario])</f>
        <v>111.99406451612904</v>
      </c>
      <c r="M2431" s="3">
        <f>IF(TablaDatosEmpresa[[#This Row],[Tipo_Movimiento]] = "Venta", -TablaDatosEmpresa[[#This Row],[Cantidad]] * TablaDatosEmpresa[[#This Row],[CosteAdquisicionPromedio]], 0)</f>
        <v>2127.8872258064516</v>
      </c>
      <c r="N2431" s="3">
        <f>TablaDatosEmpresa[[#This Row],[Ingresos]]-TablaDatosEmpresa[[#This Row],[Coste_Vemta]]</f>
        <v>7294.2127741935492</v>
      </c>
    </row>
    <row r="2432" spans="1:14" x14ac:dyDescent="0.3">
      <c r="A2432">
        <v>2433</v>
      </c>
      <c r="B2432" s="1">
        <v>44919</v>
      </c>
      <c r="C2432" t="s">
        <v>10</v>
      </c>
      <c r="D2432" t="s">
        <v>34</v>
      </c>
      <c r="E2432" t="s">
        <v>45</v>
      </c>
      <c r="F2432">
        <v>-39</v>
      </c>
      <c r="G2432" s="3">
        <v>0</v>
      </c>
      <c r="H2432" s="3">
        <v>349.72</v>
      </c>
      <c r="I2432" t="s">
        <v>10</v>
      </c>
      <c r="J2432" t="s">
        <v>23</v>
      </c>
      <c r="K2432" s="3">
        <f>IF(TablaDatosEmpresa[[#This Row],[Tipo_Movimiento]] = "Venta", -TablaDatosEmpresa[[#This Row],[Cantidad]] * TablaDatosEmpresa[[#This Row],[Precio_Venta_Unitario]], 0)</f>
        <v>13639.080000000002</v>
      </c>
      <c r="L2432" s="3">
        <f>AVERAGEIF(TablaDatosEmpresa[Nombre_Producto],TablaDatosEmpresa[[#This Row],[Nombre_Producto]],TablaDatosEmpresa[Costo_Unitario])</f>
        <v>81.910562499999997</v>
      </c>
      <c r="M2432" s="3">
        <f>IF(TablaDatosEmpresa[[#This Row],[Tipo_Movimiento]] = "Venta", -TablaDatosEmpresa[[#This Row],[Cantidad]] * TablaDatosEmpresa[[#This Row],[CosteAdquisicionPromedio]], 0)</f>
        <v>3194.5119374999999</v>
      </c>
      <c r="N2432" s="3">
        <f>TablaDatosEmpresa[[#This Row],[Ingresos]]-TablaDatosEmpresa[[#This Row],[Coste_Vemta]]</f>
        <v>10444.568062500002</v>
      </c>
    </row>
    <row r="2433" spans="1:14" x14ac:dyDescent="0.3">
      <c r="A2433">
        <v>2434</v>
      </c>
      <c r="B2433" s="1">
        <v>44919</v>
      </c>
      <c r="C2433" t="s">
        <v>10</v>
      </c>
      <c r="D2433" t="s">
        <v>34</v>
      </c>
      <c r="E2433" t="s">
        <v>45</v>
      </c>
      <c r="F2433">
        <v>-46</v>
      </c>
      <c r="G2433" s="3">
        <v>0</v>
      </c>
      <c r="H2433" s="3">
        <v>352.22</v>
      </c>
      <c r="I2433" t="s">
        <v>10</v>
      </c>
      <c r="J2433" t="s">
        <v>23</v>
      </c>
      <c r="K2433" s="3">
        <f>IF(TablaDatosEmpresa[[#This Row],[Tipo_Movimiento]] = "Venta", -TablaDatosEmpresa[[#This Row],[Cantidad]] * TablaDatosEmpresa[[#This Row],[Precio_Venta_Unitario]], 0)</f>
        <v>16202.12</v>
      </c>
      <c r="L2433" s="3">
        <f>AVERAGEIF(TablaDatosEmpresa[Nombre_Producto],TablaDatosEmpresa[[#This Row],[Nombre_Producto]],TablaDatosEmpresa[Costo_Unitario])</f>
        <v>81.910562499999997</v>
      </c>
      <c r="M2433" s="3">
        <f>IF(TablaDatosEmpresa[[#This Row],[Tipo_Movimiento]] = "Venta", -TablaDatosEmpresa[[#This Row],[Cantidad]] * TablaDatosEmpresa[[#This Row],[CosteAdquisicionPromedio]], 0)</f>
        <v>3767.8858749999999</v>
      </c>
      <c r="N2433" s="3">
        <f>TablaDatosEmpresa[[#This Row],[Ingresos]]-TablaDatosEmpresa[[#This Row],[Coste_Vemta]]</f>
        <v>12434.234125000001</v>
      </c>
    </row>
    <row r="2434" spans="1:14" x14ac:dyDescent="0.3">
      <c r="A2434">
        <v>2435</v>
      </c>
      <c r="B2434" s="1">
        <v>44919</v>
      </c>
      <c r="C2434" t="s">
        <v>10</v>
      </c>
      <c r="D2434" t="s">
        <v>25</v>
      </c>
      <c r="E2434" t="s">
        <v>43</v>
      </c>
      <c r="F2434">
        <v>-6</v>
      </c>
      <c r="G2434" s="3">
        <v>0</v>
      </c>
      <c r="H2434" s="3">
        <v>95.9</v>
      </c>
      <c r="I2434" t="s">
        <v>10</v>
      </c>
      <c r="J2434" t="s">
        <v>13</v>
      </c>
      <c r="K2434" s="3">
        <f>IF(TablaDatosEmpresa[[#This Row],[Tipo_Movimiento]] = "Venta", -TablaDatosEmpresa[[#This Row],[Cantidad]] * TablaDatosEmpresa[[#This Row],[Precio_Venta_Unitario]], 0)</f>
        <v>575.40000000000009</v>
      </c>
      <c r="L2434" s="3">
        <f>AVERAGEIF(TablaDatosEmpresa[Nombre_Producto],TablaDatosEmpresa[[#This Row],[Nombre_Producto]],TablaDatosEmpresa[Costo_Unitario])</f>
        <v>18.458651685393257</v>
      </c>
      <c r="M2434" s="3">
        <f>IF(TablaDatosEmpresa[[#This Row],[Tipo_Movimiento]] = "Venta", -TablaDatosEmpresa[[#This Row],[Cantidad]] * TablaDatosEmpresa[[#This Row],[CosteAdquisicionPromedio]], 0)</f>
        <v>110.75191011235954</v>
      </c>
      <c r="N2434" s="3">
        <f>TablaDatosEmpresa[[#This Row],[Ingresos]]-TablaDatosEmpresa[[#This Row],[Coste_Vemta]]</f>
        <v>464.64808988764054</v>
      </c>
    </row>
    <row r="2435" spans="1:14" x14ac:dyDescent="0.3">
      <c r="A2435">
        <v>2436</v>
      </c>
      <c r="B2435" s="1">
        <v>44919</v>
      </c>
      <c r="C2435" t="s">
        <v>24</v>
      </c>
      <c r="D2435" t="s">
        <v>32</v>
      </c>
      <c r="E2435" t="s">
        <v>33</v>
      </c>
      <c r="F2435">
        <v>255</v>
      </c>
      <c r="G2435" s="3">
        <v>117.76</v>
      </c>
      <c r="H2435" s="3">
        <v>0</v>
      </c>
      <c r="I2435" t="s">
        <v>24</v>
      </c>
      <c r="J2435" t="s">
        <v>28</v>
      </c>
      <c r="K2435" s="3">
        <f>IF(TablaDatosEmpresa[[#This Row],[Tipo_Movimiento]] = "Venta", -TablaDatosEmpresa[[#This Row],[Cantidad]] * TablaDatosEmpresa[[#This Row],[Precio_Venta_Unitario]], 0)</f>
        <v>0</v>
      </c>
      <c r="L2435" s="3">
        <f>AVERAGEIF(TablaDatosEmpresa[Nombre_Producto],TablaDatosEmpresa[[#This Row],[Nombre_Producto]],TablaDatosEmpresa[Costo_Unitario])</f>
        <v>54.214840425531932</v>
      </c>
      <c r="M2435" s="3">
        <f>IF(TablaDatosEmpresa[[#This Row],[Tipo_Movimiento]] = "Venta", -TablaDatosEmpresa[[#This Row],[Cantidad]] * TablaDatosEmpresa[[#This Row],[CosteAdquisicionPromedio]], 0)</f>
        <v>0</v>
      </c>
      <c r="N2435" s="3">
        <f>TablaDatosEmpresa[[#This Row],[Ingresos]]-TablaDatosEmpresa[[#This Row],[Coste_Vemta]]</f>
        <v>0</v>
      </c>
    </row>
    <row r="2436" spans="1:14" x14ac:dyDescent="0.3">
      <c r="A2436">
        <v>2437</v>
      </c>
      <c r="B2436" s="1">
        <v>44919</v>
      </c>
      <c r="C2436" t="s">
        <v>10</v>
      </c>
      <c r="D2436" t="s">
        <v>14</v>
      </c>
      <c r="E2436" t="s">
        <v>41</v>
      </c>
      <c r="F2436">
        <v>-35</v>
      </c>
      <c r="G2436" s="3">
        <v>0</v>
      </c>
      <c r="H2436" s="3">
        <v>160.44</v>
      </c>
      <c r="I2436" t="s">
        <v>10</v>
      </c>
      <c r="J2436" t="s">
        <v>35</v>
      </c>
      <c r="K2436" s="3">
        <f>IF(TablaDatosEmpresa[[#This Row],[Tipo_Movimiento]] = "Venta", -TablaDatosEmpresa[[#This Row],[Cantidad]] * TablaDatosEmpresa[[#This Row],[Precio_Venta_Unitario]], 0)</f>
        <v>5615.4</v>
      </c>
      <c r="L2436" s="3">
        <f>AVERAGEIF(TablaDatosEmpresa[Nombre_Producto],TablaDatosEmpresa[[#This Row],[Nombre_Producto]],TablaDatosEmpresa[Costo_Unitario])</f>
        <v>38.917210440456756</v>
      </c>
      <c r="M2436" s="3">
        <f>IF(TablaDatosEmpresa[[#This Row],[Tipo_Movimiento]] = "Venta", -TablaDatosEmpresa[[#This Row],[Cantidad]] * TablaDatosEmpresa[[#This Row],[CosteAdquisicionPromedio]], 0)</f>
        <v>1362.1023654159865</v>
      </c>
      <c r="N2436" s="3">
        <f>TablaDatosEmpresa[[#This Row],[Ingresos]]-TablaDatosEmpresa[[#This Row],[Coste_Vemta]]</f>
        <v>4253.2976345840134</v>
      </c>
    </row>
    <row r="2437" spans="1:14" x14ac:dyDescent="0.3">
      <c r="A2437">
        <v>2438</v>
      </c>
      <c r="B2437" s="1">
        <v>44919</v>
      </c>
      <c r="C2437" t="s">
        <v>10</v>
      </c>
      <c r="D2437" t="s">
        <v>19</v>
      </c>
      <c r="E2437" t="s">
        <v>20</v>
      </c>
      <c r="F2437">
        <v>-42</v>
      </c>
      <c r="G2437" s="3">
        <v>0</v>
      </c>
      <c r="H2437" s="3">
        <v>299.72000000000003</v>
      </c>
      <c r="I2437" t="s">
        <v>10</v>
      </c>
      <c r="J2437" t="s">
        <v>13</v>
      </c>
      <c r="K2437" s="3">
        <f>IF(TablaDatosEmpresa[[#This Row],[Tipo_Movimiento]] = "Venta", -TablaDatosEmpresa[[#This Row],[Cantidad]] * TablaDatosEmpresa[[#This Row],[Precio_Venta_Unitario]], 0)</f>
        <v>12588.240000000002</v>
      </c>
      <c r="L2437" s="3">
        <f>AVERAGEIF(TablaDatosEmpresa[Nombre_Producto],TablaDatosEmpresa[[#This Row],[Nombre_Producto]],TablaDatosEmpresa[Costo_Unitario])</f>
        <v>66.956770642201846</v>
      </c>
      <c r="M2437" s="3">
        <f>IF(TablaDatosEmpresa[[#This Row],[Tipo_Movimiento]] = "Venta", -TablaDatosEmpresa[[#This Row],[Cantidad]] * TablaDatosEmpresa[[#This Row],[CosteAdquisicionPromedio]], 0)</f>
        <v>2812.1843669724776</v>
      </c>
      <c r="N2437" s="3">
        <f>TablaDatosEmpresa[[#This Row],[Ingresos]]-TablaDatosEmpresa[[#This Row],[Coste_Vemta]]</f>
        <v>9776.0556330275249</v>
      </c>
    </row>
    <row r="2438" spans="1:14" x14ac:dyDescent="0.3">
      <c r="A2438">
        <v>2439</v>
      </c>
      <c r="B2438" s="1">
        <v>44920</v>
      </c>
      <c r="C2438" t="s">
        <v>24</v>
      </c>
      <c r="D2438" t="s">
        <v>11</v>
      </c>
      <c r="E2438" t="s">
        <v>12</v>
      </c>
      <c r="F2438">
        <v>65</v>
      </c>
      <c r="G2438" s="3">
        <v>64.59</v>
      </c>
      <c r="H2438" s="3">
        <v>0</v>
      </c>
      <c r="I2438" t="s">
        <v>24</v>
      </c>
      <c r="J2438" t="s">
        <v>28</v>
      </c>
      <c r="K2438" s="3">
        <f>IF(TablaDatosEmpresa[[#This Row],[Tipo_Movimiento]] = "Venta", -TablaDatosEmpresa[[#This Row],[Cantidad]] * TablaDatosEmpresa[[#This Row],[Precio_Venta_Unitario]], 0)</f>
        <v>0</v>
      </c>
      <c r="L2438" s="3">
        <f>AVERAGEIF(TablaDatosEmpresa[Nombre_Producto],TablaDatosEmpresa[[#This Row],[Nombre_Producto]],TablaDatosEmpresa[Costo_Unitario])</f>
        <v>28.701865793780652</v>
      </c>
      <c r="M2438" s="3">
        <f>IF(TablaDatosEmpresa[[#This Row],[Tipo_Movimiento]] = "Venta", -TablaDatosEmpresa[[#This Row],[Cantidad]] * TablaDatosEmpresa[[#This Row],[CosteAdquisicionPromedio]], 0)</f>
        <v>0</v>
      </c>
      <c r="N2438" s="3">
        <f>TablaDatosEmpresa[[#This Row],[Ingresos]]-TablaDatosEmpresa[[#This Row],[Coste_Vemta]]</f>
        <v>0</v>
      </c>
    </row>
    <row r="2439" spans="1:14" x14ac:dyDescent="0.3">
      <c r="A2439">
        <v>2440</v>
      </c>
      <c r="B2439" s="1">
        <v>44920</v>
      </c>
      <c r="C2439" t="s">
        <v>24</v>
      </c>
      <c r="D2439" t="s">
        <v>14</v>
      </c>
      <c r="E2439" t="s">
        <v>41</v>
      </c>
      <c r="F2439">
        <v>182</v>
      </c>
      <c r="G2439" s="3">
        <v>84.75</v>
      </c>
      <c r="H2439" s="3">
        <v>0</v>
      </c>
      <c r="I2439" t="s">
        <v>24</v>
      </c>
      <c r="J2439" t="s">
        <v>28</v>
      </c>
      <c r="K2439" s="3">
        <f>IF(TablaDatosEmpresa[[#This Row],[Tipo_Movimiento]] = "Venta", -TablaDatosEmpresa[[#This Row],[Cantidad]] * TablaDatosEmpresa[[#This Row],[Precio_Venta_Unitario]], 0)</f>
        <v>0</v>
      </c>
      <c r="L2439" s="3">
        <f>AVERAGEIF(TablaDatosEmpresa[Nombre_Producto],TablaDatosEmpresa[[#This Row],[Nombre_Producto]],TablaDatosEmpresa[Costo_Unitario])</f>
        <v>38.917210440456756</v>
      </c>
      <c r="M2439" s="3">
        <f>IF(TablaDatosEmpresa[[#This Row],[Tipo_Movimiento]] = "Venta", -TablaDatosEmpresa[[#This Row],[Cantidad]] * TablaDatosEmpresa[[#This Row],[CosteAdquisicionPromedio]], 0)</f>
        <v>0</v>
      </c>
      <c r="N2439" s="3">
        <f>TablaDatosEmpresa[[#This Row],[Ingresos]]-TablaDatosEmpresa[[#This Row],[Coste_Vemta]]</f>
        <v>0</v>
      </c>
    </row>
    <row r="2440" spans="1:14" x14ac:dyDescent="0.3">
      <c r="A2440">
        <v>2441</v>
      </c>
      <c r="B2440" s="1">
        <v>44920</v>
      </c>
      <c r="C2440" t="s">
        <v>10</v>
      </c>
      <c r="D2440" t="s">
        <v>17</v>
      </c>
      <c r="E2440" t="s">
        <v>42</v>
      </c>
      <c r="F2440">
        <v>-9</v>
      </c>
      <c r="G2440" s="3">
        <v>0</v>
      </c>
      <c r="H2440" s="3">
        <v>907.87</v>
      </c>
      <c r="I2440" t="s">
        <v>10</v>
      </c>
      <c r="J2440" t="s">
        <v>23</v>
      </c>
      <c r="K2440" s="3">
        <f>IF(TablaDatosEmpresa[[#This Row],[Tipo_Movimiento]] = "Venta", -TablaDatosEmpresa[[#This Row],[Cantidad]] * TablaDatosEmpresa[[#This Row],[Precio_Venta_Unitario]], 0)</f>
        <v>8170.83</v>
      </c>
      <c r="L2440" s="3">
        <f>AVERAGEIF(TablaDatosEmpresa[Nombre_Producto],TablaDatosEmpresa[[#This Row],[Nombre_Producto]],TablaDatosEmpresa[Costo_Unitario])</f>
        <v>206.67616747181975</v>
      </c>
      <c r="M2440" s="3">
        <f>IF(TablaDatosEmpresa[[#This Row],[Tipo_Movimiento]] = "Venta", -TablaDatosEmpresa[[#This Row],[Cantidad]] * TablaDatosEmpresa[[#This Row],[CosteAdquisicionPromedio]], 0)</f>
        <v>1860.0855072463778</v>
      </c>
      <c r="N2440" s="3">
        <f>TablaDatosEmpresa[[#This Row],[Ingresos]]-TablaDatosEmpresa[[#This Row],[Coste_Vemta]]</f>
        <v>6310.7444927536217</v>
      </c>
    </row>
    <row r="2441" spans="1:14" x14ac:dyDescent="0.3">
      <c r="A2441">
        <v>2442</v>
      </c>
      <c r="B2441" s="1">
        <v>44920</v>
      </c>
      <c r="C2441" t="s">
        <v>24</v>
      </c>
      <c r="D2441" t="s">
        <v>32</v>
      </c>
      <c r="E2441" t="s">
        <v>33</v>
      </c>
      <c r="F2441">
        <v>60</v>
      </c>
      <c r="G2441" s="3">
        <v>122.25</v>
      </c>
      <c r="H2441" s="3">
        <v>0</v>
      </c>
      <c r="I2441" t="s">
        <v>24</v>
      </c>
      <c r="J2441" t="s">
        <v>26</v>
      </c>
      <c r="K2441" s="3">
        <f>IF(TablaDatosEmpresa[[#This Row],[Tipo_Movimiento]] = "Venta", -TablaDatosEmpresa[[#This Row],[Cantidad]] * TablaDatosEmpresa[[#This Row],[Precio_Venta_Unitario]], 0)</f>
        <v>0</v>
      </c>
      <c r="L2441" s="3">
        <f>AVERAGEIF(TablaDatosEmpresa[Nombre_Producto],TablaDatosEmpresa[[#This Row],[Nombre_Producto]],TablaDatosEmpresa[Costo_Unitario])</f>
        <v>54.214840425531932</v>
      </c>
      <c r="M2441" s="3">
        <f>IF(TablaDatosEmpresa[[#This Row],[Tipo_Movimiento]] = "Venta", -TablaDatosEmpresa[[#This Row],[Cantidad]] * TablaDatosEmpresa[[#This Row],[CosteAdquisicionPromedio]], 0)</f>
        <v>0</v>
      </c>
      <c r="N2441" s="3">
        <f>TablaDatosEmpresa[[#This Row],[Ingresos]]-TablaDatosEmpresa[[#This Row],[Coste_Vemta]]</f>
        <v>0</v>
      </c>
    </row>
    <row r="2442" spans="1:14" x14ac:dyDescent="0.3">
      <c r="A2442">
        <v>2443</v>
      </c>
      <c r="B2442" s="1">
        <v>44920</v>
      </c>
      <c r="C2442" t="s">
        <v>24</v>
      </c>
      <c r="D2442" t="s">
        <v>11</v>
      </c>
      <c r="E2442" t="s">
        <v>12</v>
      </c>
      <c r="F2442">
        <v>141</v>
      </c>
      <c r="G2442" s="3">
        <v>66.3</v>
      </c>
      <c r="H2442" s="3">
        <v>0</v>
      </c>
      <c r="I2442" t="s">
        <v>24</v>
      </c>
      <c r="J2442" t="s">
        <v>37</v>
      </c>
      <c r="K2442" s="3">
        <f>IF(TablaDatosEmpresa[[#This Row],[Tipo_Movimiento]] = "Venta", -TablaDatosEmpresa[[#This Row],[Cantidad]] * TablaDatosEmpresa[[#This Row],[Precio_Venta_Unitario]], 0)</f>
        <v>0</v>
      </c>
      <c r="L2442" s="3">
        <f>AVERAGEIF(TablaDatosEmpresa[Nombre_Producto],TablaDatosEmpresa[[#This Row],[Nombre_Producto]],TablaDatosEmpresa[Costo_Unitario])</f>
        <v>28.701865793780652</v>
      </c>
      <c r="M2442" s="3">
        <f>IF(TablaDatosEmpresa[[#This Row],[Tipo_Movimiento]] = "Venta", -TablaDatosEmpresa[[#This Row],[Cantidad]] * TablaDatosEmpresa[[#This Row],[CosteAdquisicionPromedio]], 0)</f>
        <v>0</v>
      </c>
      <c r="N2442" s="3">
        <f>TablaDatosEmpresa[[#This Row],[Ingresos]]-TablaDatosEmpresa[[#This Row],[Coste_Vemta]]</f>
        <v>0</v>
      </c>
    </row>
    <row r="2443" spans="1:14" x14ac:dyDescent="0.3">
      <c r="A2443">
        <v>2444</v>
      </c>
      <c r="B2443" s="1">
        <v>44920</v>
      </c>
      <c r="C2443" t="s">
        <v>16</v>
      </c>
      <c r="D2443" t="s">
        <v>27</v>
      </c>
      <c r="E2443" t="s">
        <v>44</v>
      </c>
      <c r="F2443">
        <v>31</v>
      </c>
      <c r="G2443" s="3">
        <v>252.87</v>
      </c>
      <c r="H2443" s="3">
        <v>0</v>
      </c>
      <c r="I2443" t="s">
        <v>46</v>
      </c>
      <c r="J2443" t="s">
        <v>18</v>
      </c>
      <c r="K2443" s="3">
        <f>IF(TablaDatosEmpresa[[#This Row],[Tipo_Movimiento]] = "Venta", -TablaDatosEmpresa[[#This Row],[Cantidad]] * TablaDatosEmpresa[[#This Row],[Precio_Venta_Unitario]], 0)</f>
        <v>0</v>
      </c>
      <c r="L2443" s="3">
        <f>AVERAGEIF(TablaDatosEmpresa[Nombre_Producto],TablaDatosEmpresa[[#This Row],[Nombre_Producto]],TablaDatosEmpresa[Costo_Unitario])</f>
        <v>111.99406451612904</v>
      </c>
      <c r="M2443" s="3">
        <f>IF(TablaDatosEmpresa[[#This Row],[Tipo_Movimiento]] = "Venta", -TablaDatosEmpresa[[#This Row],[Cantidad]] * TablaDatosEmpresa[[#This Row],[CosteAdquisicionPromedio]], 0)</f>
        <v>0</v>
      </c>
      <c r="N2443" s="3">
        <f>TablaDatosEmpresa[[#This Row],[Ingresos]]-TablaDatosEmpresa[[#This Row],[Coste_Vemta]]</f>
        <v>0</v>
      </c>
    </row>
    <row r="2444" spans="1:14" x14ac:dyDescent="0.3">
      <c r="A2444">
        <v>2445</v>
      </c>
      <c r="B2444" s="1">
        <v>44920</v>
      </c>
      <c r="C2444" t="s">
        <v>10</v>
      </c>
      <c r="D2444" t="s">
        <v>21</v>
      </c>
      <c r="E2444" t="s">
        <v>22</v>
      </c>
      <c r="F2444">
        <v>-11</v>
      </c>
      <c r="G2444" s="3">
        <v>0</v>
      </c>
      <c r="H2444" s="3">
        <v>59.55</v>
      </c>
      <c r="I2444" t="s">
        <v>10</v>
      </c>
      <c r="J2444" t="s">
        <v>23</v>
      </c>
      <c r="K2444" s="3">
        <f>IF(TablaDatosEmpresa[[#This Row],[Tipo_Movimiento]] = "Venta", -TablaDatosEmpresa[[#This Row],[Cantidad]] * TablaDatosEmpresa[[#This Row],[Precio_Venta_Unitario]], 0)</f>
        <v>655.04999999999995</v>
      </c>
      <c r="L2444" s="3">
        <f>AVERAGEIF(TablaDatosEmpresa[Nombre_Producto],TablaDatosEmpresa[[#This Row],[Nombre_Producto]],TablaDatosEmpresa[Costo_Unitario])</f>
        <v>10.520482758620702</v>
      </c>
      <c r="M2444" s="3">
        <f>IF(TablaDatosEmpresa[[#This Row],[Tipo_Movimiento]] = "Venta", -TablaDatosEmpresa[[#This Row],[Cantidad]] * TablaDatosEmpresa[[#This Row],[CosteAdquisicionPromedio]], 0)</f>
        <v>115.72531034482772</v>
      </c>
      <c r="N2444" s="3">
        <f>TablaDatosEmpresa[[#This Row],[Ingresos]]-TablaDatosEmpresa[[#This Row],[Coste_Vemta]]</f>
        <v>539.32468965517228</v>
      </c>
    </row>
    <row r="2445" spans="1:14" x14ac:dyDescent="0.3">
      <c r="A2445">
        <v>2446</v>
      </c>
      <c r="B2445" s="1">
        <v>44921</v>
      </c>
      <c r="C2445" t="s">
        <v>10</v>
      </c>
      <c r="D2445" t="s">
        <v>17</v>
      </c>
      <c r="E2445" t="s">
        <v>42</v>
      </c>
      <c r="F2445">
        <v>-5</v>
      </c>
      <c r="G2445" s="3">
        <v>0</v>
      </c>
      <c r="H2445" s="3">
        <v>902.01</v>
      </c>
      <c r="I2445" t="s">
        <v>10</v>
      </c>
      <c r="J2445" t="s">
        <v>35</v>
      </c>
      <c r="K2445" s="3">
        <f>IF(TablaDatosEmpresa[[#This Row],[Tipo_Movimiento]] = "Venta", -TablaDatosEmpresa[[#This Row],[Cantidad]] * TablaDatosEmpresa[[#This Row],[Precio_Venta_Unitario]], 0)</f>
        <v>4510.05</v>
      </c>
      <c r="L2445" s="3">
        <f>AVERAGEIF(TablaDatosEmpresa[Nombre_Producto],TablaDatosEmpresa[[#This Row],[Nombre_Producto]],TablaDatosEmpresa[Costo_Unitario])</f>
        <v>206.67616747181975</v>
      </c>
      <c r="M2445" s="3">
        <f>IF(TablaDatosEmpresa[[#This Row],[Tipo_Movimiento]] = "Venta", -TablaDatosEmpresa[[#This Row],[Cantidad]] * TablaDatosEmpresa[[#This Row],[CosteAdquisicionPromedio]], 0)</f>
        <v>1033.3808373590987</v>
      </c>
      <c r="N2445" s="3">
        <f>TablaDatosEmpresa[[#This Row],[Ingresos]]-TablaDatosEmpresa[[#This Row],[Coste_Vemta]]</f>
        <v>3476.6691626409015</v>
      </c>
    </row>
    <row r="2446" spans="1:14" x14ac:dyDescent="0.3">
      <c r="A2446">
        <v>2447</v>
      </c>
      <c r="B2446" s="1">
        <v>44921</v>
      </c>
      <c r="C2446" t="s">
        <v>10</v>
      </c>
      <c r="D2446" t="s">
        <v>29</v>
      </c>
      <c r="E2446" t="s">
        <v>30</v>
      </c>
      <c r="F2446">
        <v>-25</v>
      </c>
      <c r="G2446" s="3">
        <v>0</v>
      </c>
      <c r="H2446" s="3">
        <v>79.489999999999995</v>
      </c>
      <c r="I2446" t="s">
        <v>10</v>
      </c>
      <c r="J2446" t="s">
        <v>23</v>
      </c>
      <c r="K2446" s="3">
        <f>IF(TablaDatosEmpresa[[#This Row],[Tipo_Movimiento]] = "Venta", -TablaDatosEmpresa[[#This Row],[Cantidad]] * TablaDatosEmpresa[[#This Row],[Precio_Venta_Unitario]], 0)</f>
        <v>1987.2499999999998</v>
      </c>
      <c r="L2446" s="3">
        <f>AVERAGEIF(TablaDatosEmpresa[Nombre_Producto],TablaDatosEmpresa[[#This Row],[Nombre_Producto]],TablaDatosEmpresa[Costo_Unitario])</f>
        <v>15.49574137931034</v>
      </c>
      <c r="M2446" s="3">
        <f>IF(TablaDatosEmpresa[[#This Row],[Tipo_Movimiento]] = "Venta", -TablaDatosEmpresa[[#This Row],[Cantidad]] * TablaDatosEmpresa[[#This Row],[CosteAdquisicionPromedio]], 0)</f>
        <v>387.39353448275853</v>
      </c>
      <c r="N2446" s="3">
        <f>TablaDatosEmpresa[[#This Row],[Ingresos]]-TablaDatosEmpresa[[#This Row],[Coste_Vemta]]</f>
        <v>1599.8564655172413</v>
      </c>
    </row>
    <row r="2447" spans="1:14" x14ac:dyDescent="0.3">
      <c r="A2447">
        <v>2448</v>
      </c>
      <c r="B2447" s="1">
        <v>44921</v>
      </c>
      <c r="C2447" t="s">
        <v>16</v>
      </c>
      <c r="D2447" t="s">
        <v>27</v>
      </c>
      <c r="E2447" t="s">
        <v>44</v>
      </c>
      <c r="F2447">
        <v>39</v>
      </c>
      <c r="G2447" s="3">
        <v>250.75</v>
      </c>
      <c r="H2447" s="3">
        <v>0</v>
      </c>
      <c r="I2447" t="s">
        <v>46</v>
      </c>
      <c r="J2447" t="s">
        <v>18</v>
      </c>
      <c r="K2447" s="3">
        <f>IF(TablaDatosEmpresa[[#This Row],[Tipo_Movimiento]] = "Venta", -TablaDatosEmpresa[[#This Row],[Cantidad]] * TablaDatosEmpresa[[#This Row],[Precio_Venta_Unitario]], 0)</f>
        <v>0</v>
      </c>
      <c r="L2447" s="3">
        <f>AVERAGEIF(TablaDatosEmpresa[Nombre_Producto],TablaDatosEmpresa[[#This Row],[Nombre_Producto]],TablaDatosEmpresa[Costo_Unitario])</f>
        <v>111.99406451612904</v>
      </c>
      <c r="M2447" s="3">
        <f>IF(TablaDatosEmpresa[[#This Row],[Tipo_Movimiento]] = "Venta", -TablaDatosEmpresa[[#This Row],[Cantidad]] * TablaDatosEmpresa[[#This Row],[CosteAdquisicionPromedio]], 0)</f>
        <v>0</v>
      </c>
      <c r="N2447" s="3">
        <f>TablaDatosEmpresa[[#This Row],[Ingresos]]-TablaDatosEmpresa[[#This Row],[Coste_Vemta]]</f>
        <v>0</v>
      </c>
    </row>
    <row r="2448" spans="1:14" x14ac:dyDescent="0.3">
      <c r="A2448">
        <v>2449</v>
      </c>
      <c r="B2448" s="1">
        <v>44921</v>
      </c>
      <c r="C2448" t="s">
        <v>10</v>
      </c>
      <c r="D2448" t="s">
        <v>29</v>
      </c>
      <c r="E2448" t="s">
        <v>30</v>
      </c>
      <c r="F2448">
        <v>-31</v>
      </c>
      <c r="G2448" s="3">
        <v>0</v>
      </c>
      <c r="H2448" s="3">
        <v>79.91</v>
      </c>
      <c r="I2448" t="s">
        <v>10</v>
      </c>
      <c r="J2448" t="s">
        <v>31</v>
      </c>
      <c r="K2448" s="3">
        <f>IF(TablaDatosEmpresa[[#This Row],[Tipo_Movimiento]] = "Venta", -TablaDatosEmpresa[[#This Row],[Cantidad]] * TablaDatosEmpresa[[#This Row],[Precio_Venta_Unitario]], 0)</f>
        <v>2477.21</v>
      </c>
      <c r="L2448" s="3">
        <f>AVERAGEIF(TablaDatosEmpresa[Nombre_Producto],TablaDatosEmpresa[[#This Row],[Nombre_Producto]],TablaDatosEmpresa[Costo_Unitario])</f>
        <v>15.49574137931034</v>
      </c>
      <c r="M2448" s="3">
        <f>IF(TablaDatosEmpresa[[#This Row],[Tipo_Movimiento]] = "Venta", -TablaDatosEmpresa[[#This Row],[Cantidad]] * TablaDatosEmpresa[[#This Row],[CosteAdquisicionPromedio]], 0)</f>
        <v>480.36798275862054</v>
      </c>
      <c r="N2448" s="3">
        <f>TablaDatosEmpresa[[#This Row],[Ingresos]]-TablaDatosEmpresa[[#This Row],[Coste_Vemta]]</f>
        <v>1996.8420172413794</v>
      </c>
    </row>
    <row r="2449" spans="1:14" x14ac:dyDescent="0.3">
      <c r="A2449">
        <v>2450</v>
      </c>
      <c r="B2449" s="1">
        <v>44921</v>
      </c>
      <c r="C2449" t="s">
        <v>24</v>
      </c>
      <c r="D2449" t="s">
        <v>11</v>
      </c>
      <c r="E2449" t="s">
        <v>12</v>
      </c>
      <c r="F2449">
        <v>250</v>
      </c>
      <c r="G2449" s="3">
        <v>66.58</v>
      </c>
      <c r="H2449" s="3">
        <v>0</v>
      </c>
      <c r="I2449" t="s">
        <v>24</v>
      </c>
      <c r="J2449" t="s">
        <v>28</v>
      </c>
      <c r="K2449" s="3">
        <f>IF(TablaDatosEmpresa[[#This Row],[Tipo_Movimiento]] = "Venta", -TablaDatosEmpresa[[#This Row],[Cantidad]] * TablaDatosEmpresa[[#This Row],[Precio_Venta_Unitario]], 0)</f>
        <v>0</v>
      </c>
      <c r="L2449" s="3">
        <f>AVERAGEIF(TablaDatosEmpresa[Nombre_Producto],TablaDatosEmpresa[[#This Row],[Nombre_Producto]],TablaDatosEmpresa[Costo_Unitario])</f>
        <v>28.701865793780652</v>
      </c>
      <c r="M2449" s="3">
        <f>IF(TablaDatosEmpresa[[#This Row],[Tipo_Movimiento]] = "Venta", -TablaDatosEmpresa[[#This Row],[Cantidad]] * TablaDatosEmpresa[[#This Row],[CosteAdquisicionPromedio]], 0)</f>
        <v>0</v>
      </c>
      <c r="N2449" s="3">
        <f>TablaDatosEmpresa[[#This Row],[Ingresos]]-TablaDatosEmpresa[[#This Row],[Coste_Vemta]]</f>
        <v>0</v>
      </c>
    </row>
    <row r="2450" spans="1:14" x14ac:dyDescent="0.3">
      <c r="A2450">
        <v>2451</v>
      </c>
      <c r="B2450" s="1">
        <v>44921</v>
      </c>
      <c r="C2450" t="s">
        <v>10</v>
      </c>
      <c r="D2450" t="s">
        <v>11</v>
      </c>
      <c r="E2450" t="s">
        <v>12</v>
      </c>
      <c r="F2450">
        <v>-30</v>
      </c>
      <c r="G2450" s="3">
        <v>0</v>
      </c>
      <c r="H2450" s="3">
        <v>130.19</v>
      </c>
      <c r="I2450" t="s">
        <v>10</v>
      </c>
      <c r="J2450" t="s">
        <v>15</v>
      </c>
      <c r="K2450" s="3">
        <f>IF(TablaDatosEmpresa[[#This Row],[Tipo_Movimiento]] = "Venta", -TablaDatosEmpresa[[#This Row],[Cantidad]] * TablaDatosEmpresa[[#This Row],[Precio_Venta_Unitario]], 0)</f>
        <v>3905.7</v>
      </c>
      <c r="L2450" s="3">
        <f>AVERAGEIF(TablaDatosEmpresa[Nombre_Producto],TablaDatosEmpresa[[#This Row],[Nombre_Producto]],TablaDatosEmpresa[Costo_Unitario])</f>
        <v>28.701865793780652</v>
      </c>
      <c r="M2450" s="3">
        <f>IF(TablaDatosEmpresa[[#This Row],[Tipo_Movimiento]] = "Venta", -TablaDatosEmpresa[[#This Row],[Cantidad]] * TablaDatosEmpresa[[#This Row],[CosteAdquisicionPromedio]], 0)</f>
        <v>861.05597381341954</v>
      </c>
      <c r="N2450" s="3">
        <f>TablaDatosEmpresa[[#This Row],[Ingresos]]-TablaDatosEmpresa[[#This Row],[Coste_Vemta]]</f>
        <v>3044.64402618658</v>
      </c>
    </row>
    <row r="2451" spans="1:14" x14ac:dyDescent="0.3">
      <c r="A2451">
        <v>2452</v>
      </c>
      <c r="B2451" s="1">
        <v>44921</v>
      </c>
      <c r="C2451" t="s">
        <v>10</v>
      </c>
      <c r="D2451" t="s">
        <v>25</v>
      </c>
      <c r="E2451" t="s">
        <v>43</v>
      </c>
      <c r="F2451">
        <v>-24</v>
      </c>
      <c r="G2451" s="3">
        <v>0</v>
      </c>
      <c r="H2451" s="3">
        <v>95.15</v>
      </c>
      <c r="I2451" t="s">
        <v>10</v>
      </c>
      <c r="J2451" t="s">
        <v>31</v>
      </c>
      <c r="K2451" s="3">
        <f>IF(TablaDatosEmpresa[[#This Row],[Tipo_Movimiento]] = "Venta", -TablaDatosEmpresa[[#This Row],[Cantidad]] * TablaDatosEmpresa[[#This Row],[Precio_Venta_Unitario]], 0)</f>
        <v>2283.6000000000004</v>
      </c>
      <c r="L2451" s="3">
        <f>AVERAGEIF(TablaDatosEmpresa[Nombre_Producto],TablaDatosEmpresa[[#This Row],[Nombre_Producto]],TablaDatosEmpresa[Costo_Unitario])</f>
        <v>18.458651685393257</v>
      </c>
      <c r="M2451" s="3">
        <f>IF(TablaDatosEmpresa[[#This Row],[Tipo_Movimiento]] = "Venta", -TablaDatosEmpresa[[#This Row],[Cantidad]] * TablaDatosEmpresa[[#This Row],[CosteAdquisicionPromedio]], 0)</f>
        <v>443.00764044943816</v>
      </c>
      <c r="N2451" s="3">
        <f>TablaDatosEmpresa[[#This Row],[Ingresos]]-TablaDatosEmpresa[[#This Row],[Coste_Vemta]]</f>
        <v>1840.5923595505622</v>
      </c>
    </row>
    <row r="2452" spans="1:14" x14ac:dyDescent="0.3">
      <c r="A2452">
        <v>2453</v>
      </c>
      <c r="B2452" s="1">
        <v>44922</v>
      </c>
      <c r="C2452" t="s">
        <v>10</v>
      </c>
      <c r="D2452" t="s">
        <v>21</v>
      </c>
      <c r="E2452" t="s">
        <v>22</v>
      </c>
      <c r="F2452">
        <v>-20</v>
      </c>
      <c r="G2452" s="3">
        <v>0</v>
      </c>
      <c r="H2452" s="3">
        <v>59.85</v>
      </c>
      <c r="I2452" t="s">
        <v>10</v>
      </c>
      <c r="J2452" t="s">
        <v>23</v>
      </c>
      <c r="K2452" s="3">
        <f>IF(TablaDatosEmpresa[[#This Row],[Tipo_Movimiento]] = "Venta", -TablaDatosEmpresa[[#This Row],[Cantidad]] * TablaDatosEmpresa[[#This Row],[Precio_Venta_Unitario]], 0)</f>
        <v>1197</v>
      </c>
      <c r="L2452" s="3">
        <f>AVERAGEIF(TablaDatosEmpresa[Nombre_Producto],TablaDatosEmpresa[[#This Row],[Nombre_Producto]],TablaDatosEmpresa[Costo_Unitario])</f>
        <v>10.520482758620702</v>
      </c>
      <c r="M2452" s="3">
        <f>IF(TablaDatosEmpresa[[#This Row],[Tipo_Movimiento]] = "Venta", -TablaDatosEmpresa[[#This Row],[Cantidad]] * TablaDatosEmpresa[[#This Row],[CosteAdquisicionPromedio]], 0)</f>
        <v>210.40965517241403</v>
      </c>
      <c r="N2452" s="3">
        <f>TablaDatosEmpresa[[#This Row],[Ingresos]]-TablaDatosEmpresa[[#This Row],[Coste_Vemta]]</f>
        <v>986.59034482758602</v>
      </c>
    </row>
    <row r="2453" spans="1:14" x14ac:dyDescent="0.3">
      <c r="A2453">
        <v>2454</v>
      </c>
      <c r="B2453" s="1">
        <v>44922</v>
      </c>
      <c r="C2453" t="s">
        <v>16</v>
      </c>
      <c r="D2453" t="s">
        <v>19</v>
      </c>
      <c r="E2453" t="s">
        <v>20</v>
      </c>
      <c r="F2453">
        <v>42</v>
      </c>
      <c r="G2453" s="3">
        <v>152.4</v>
      </c>
      <c r="H2453" s="3">
        <v>0</v>
      </c>
      <c r="I2453" t="s">
        <v>46</v>
      </c>
      <c r="J2453" t="s">
        <v>18</v>
      </c>
      <c r="K2453" s="3">
        <f>IF(TablaDatosEmpresa[[#This Row],[Tipo_Movimiento]] = "Venta", -TablaDatosEmpresa[[#This Row],[Cantidad]] * TablaDatosEmpresa[[#This Row],[Precio_Venta_Unitario]], 0)</f>
        <v>0</v>
      </c>
      <c r="L2453" s="3">
        <f>AVERAGEIF(TablaDatosEmpresa[Nombre_Producto],TablaDatosEmpresa[[#This Row],[Nombre_Producto]],TablaDatosEmpresa[Costo_Unitario])</f>
        <v>66.956770642201846</v>
      </c>
      <c r="M2453" s="3">
        <f>IF(TablaDatosEmpresa[[#This Row],[Tipo_Movimiento]] = "Venta", -TablaDatosEmpresa[[#This Row],[Cantidad]] * TablaDatosEmpresa[[#This Row],[CosteAdquisicionPromedio]], 0)</f>
        <v>0</v>
      </c>
      <c r="N2453" s="3">
        <f>TablaDatosEmpresa[[#This Row],[Ingresos]]-TablaDatosEmpresa[[#This Row],[Coste_Vemta]]</f>
        <v>0</v>
      </c>
    </row>
    <row r="2454" spans="1:14" x14ac:dyDescent="0.3">
      <c r="A2454">
        <v>2455</v>
      </c>
      <c r="B2454" s="1">
        <v>44922</v>
      </c>
      <c r="C2454" t="s">
        <v>24</v>
      </c>
      <c r="D2454" t="s">
        <v>11</v>
      </c>
      <c r="E2454" t="s">
        <v>12</v>
      </c>
      <c r="F2454">
        <v>206</v>
      </c>
      <c r="G2454" s="3">
        <v>65.89</v>
      </c>
      <c r="H2454" s="3">
        <v>0</v>
      </c>
      <c r="I2454" t="s">
        <v>24</v>
      </c>
      <c r="J2454" t="s">
        <v>28</v>
      </c>
      <c r="K2454" s="3">
        <f>IF(TablaDatosEmpresa[[#This Row],[Tipo_Movimiento]] = "Venta", -TablaDatosEmpresa[[#This Row],[Cantidad]] * TablaDatosEmpresa[[#This Row],[Precio_Venta_Unitario]], 0)</f>
        <v>0</v>
      </c>
      <c r="L2454" s="3">
        <f>AVERAGEIF(TablaDatosEmpresa[Nombre_Producto],TablaDatosEmpresa[[#This Row],[Nombre_Producto]],TablaDatosEmpresa[Costo_Unitario])</f>
        <v>28.701865793780652</v>
      </c>
      <c r="M2454" s="3">
        <f>IF(TablaDatosEmpresa[[#This Row],[Tipo_Movimiento]] = "Venta", -TablaDatosEmpresa[[#This Row],[Cantidad]] * TablaDatosEmpresa[[#This Row],[CosteAdquisicionPromedio]], 0)</f>
        <v>0</v>
      </c>
      <c r="N2454" s="3">
        <f>TablaDatosEmpresa[[#This Row],[Ingresos]]-TablaDatosEmpresa[[#This Row],[Coste_Vemta]]</f>
        <v>0</v>
      </c>
    </row>
    <row r="2455" spans="1:14" x14ac:dyDescent="0.3">
      <c r="A2455">
        <v>2456</v>
      </c>
      <c r="B2455" s="1">
        <v>44922</v>
      </c>
      <c r="C2455" t="s">
        <v>16</v>
      </c>
      <c r="D2455" t="s">
        <v>27</v>
      </c>
      <c r="E2455" t="s">
        <v>44</v>
      </c>
      <c r="F2455">
        <v>46</v>
      </c>
      <c r="G2455" s="3">
        <v>248.65</v>
      </c>
      <c r="H2455" s="3">
        <v>0</v>
      </c>
      <c r="I2455" t="s">
        <v>46</v>
      </c>
      <c r="J2455" t="s">
        <v>18</v>
      </c>
      <c r="K2455" s="3">
        <f>IF(TablaDatosEmpresa[[#This Row],[Tipo_Movimiento]] = "Venta", -TablaDatosEmpresa[[#This Row],[Cantidad]] * TablaDatosEmpresa[[#This Row],[Precio_Venta_Unitario]], 0)</f>
        <v>0</v>
      </c>
      <c r="L2455" s="3">
        <f>AVERAGEIF(TablaDatosEmpresa[Nombre_Producto],TablaDatosEmpresa[[#This Row],[Nombre_Producto]],TablaDatosEmpresa[Costo_Unitario])</f>
        <v>111.99406451612904</v>
      </c>
      <c r="M2455" s="3">
        <f>IF(TablaDatosEmpresa[[#This Row],[Tipo_Movimiento]] = "Venta", -TablaDatosEmpresa[[#This Row],[Cantidad]] * TablaDatosEmpresa[[#This Row],[CosteAdquisicionPromedio]], 0)</f>
        <v>0</v>
      </c>
      <c r="N2455" s="3">
        <f>TablaDatosEmpresa[[#This Row],[Ingresos]]-TablaDatosEmpresa[[#This Row],[Coste_Vemta]]</f>
        <v>0</v>
      </c>
    </row>
    <row r="2456" spans="1:14" x14ac:dyDescent="0.3">
      <c r="A2456">
        <v>2457</v>
      </c>
      <c r="B2456" s="1">
        <v>44922</v>
      </c>
      <c r="C2456" t="s">
        <v>10</v>
      </c>
      <c r="D2456" t="s">
        <v>19</v>
      </c>
      <c r="E2456" t="s">
        <v>20</v>
      </c>
      <c r="F2456">
        <v>-22</v>
      </c>
      <c r="G2456" s="3">
        <v>0</v>
      </c>
      <c r="H2456" s="3">
        <v>296.70999999999998</v>
      </c>
      <c r="I2456" t="s">
        <v>10</v>
      </c>
      <c r="J2456" t="s">
        <v>23</v>
      </c>
      <c r="K2456" s="3">
        <f>IF(TablaDatosEmpresa[[#This Row],[Tipo_Movimiento]] = "Venta", -TablaDatosEmpresa[[#This Row],[Cantidad]] * TablaDatosEmpresa[[#This Row],[Precio_Venta_Unitario]], 0)</f>
        <v>6527.62</v>
      </c>
      <c r="L2456" s="3">
        <f>AVERAGEIF(TablaDatosEmpresa[Nombre_Producto],TablaDatosEmpresa[[#This Row],[Nombre_Producto]],TablaDatosEmpresa[Costo_Unitario])</f>
        <v>66.956770642201846</v>
      </c>
      <c r="M2456" s="3">
        <f>IF(TablaDatosEmpresa[[#This Row],[Tipo_Movimiento]] = "Venta", -TablaDatosEmpresa[[#This Row],[Cantidad]] * TablaDatosEmpresa[[#This Row],[CosteAdquisicionPromedio]], 0)</f>
        <v>1473.0489541284405</v>
      </c>
      <c r="N2456" s="3">
        <f>TablaDatosEmpresa[[#This Row],[Ingresos]]-TablaDatosEmpresa[[#This Row],[Coste_Vemta]]</f>
        <v>5054.5710458715594</v>
      </c>
    </row>
    <row r="2457" spans="1:14" x14ac:dyDescent="0.3">
      <c r="A2457">
        <v>2458</v>
      </c>
      <c r="B2457" s="1">
        <v>44922</v>
      </c>
      <c r="C2457" t="s">
        <v>24</v>
      </c>
      <c r="D2457" t="s">
        <v>21</v>
      </c>
      <c r="E2457" t="s">
        <v>22</v>
      </c>
      <c r="F2457">
        <v>167</v>
      </c>
      <c r="G2457" s="3">
        <v>24.8</v>
      </c>
      <c r="H2457" s="3">
        <v>0</v>
      </c>
      <c r="I2457" t="s">
        <v>24</v>
      </c>
      <c r="J2457" t="s">
        <v>36</v>
      </c>
      <c r="K2457" s="3">
        <f>IF(TablaDatosEmpresa[[#This Row],[Tipo_Movimiento]] = "Venta", -TablaDatosEmpresa[[#This Row],[Cantidad]] * TablaDatosEmpresa[[#This Row],[Precio_Venta_Unitario]], 0)</f>
        <v>0</v>
      </c>
      <c r="L2457" s="3">
        <f>AVERAGEIF(TablaDatosEmpresa[Nombre_Producto],TablaDatosEmpresa[[#This Row],[Nombre_Producto]],TablaDatosEmpresa[Costo_Unitario])</f>
        <v>10.520482758620702</v>
      </c>
      <c r="M2457" s="3">
        <f>IF(TablaDatosEmpresa[[#This Row],[Tipo_Movimiento]] = "Venta", -TablaDatosEmpresa[[#This Row],[Cantidad]] * TablaDatosEmpresa[[#This Row],[CosteAdquisicionPromedio]], 0)</f>
        <v>0</v>
      </c>
      <c r="N2457" s="3">
        <f>TablaDatosEmpresa[[#This Row],[Ingresos]]-TablaDatosEmpresa[[#This Row],[Coste_Vemta]]</f>
        <v>0</v>
      </c>
    </row>
    <row r="2458" spans="1:14" x14ac:dyDescent="0.3">
      <c r="A2458">
        <v>2459</v>
      </c>
      <c r="B2458" s="1">
        <v>44922</v>
      </c>
      <c r="C2458" t="s">
        <v>10</v>
      </c>
      <c r="D2458" t="s">
        <v>14</v>
      </c>
      <c r="E2458" t="s">
        <v>41</v>
      </c>
      <c r="F2458">
        <v>-23</v>
      </c>
      <c r="G2458" s="3">
        <v>0</v>
      </c>
      <c r="H2458" s="3">
        <v>159.6</v>
      </c>
      <c r="I2458" t="s">
        <v>10</v>
      </c>
      <c r="J2458" t="s">
        <v>23</v>
      </c>
      <c r="K2458" s="3">
        <f>IF(TablaDatosEmpresa[[#This Row],[Tipo_Movimiento]] = "Venta", -TablaDatosEmpresa[[#This Row],[Cantidad]] * TablaDatosEmpresa[[#This Row],[Precio_Venta_Unitario]], 0)</f>
        <v>3670.7999999999997</v>
      </c>
      <c r="L2458" s="3">
        <f>AVERAGEIF(TablaDatosEmpresa[Nombre_Producto],TablaDatosEmpresa[[#This Row],[Nombre_Producto]],TablaDatosEmpresa[Costo_Unitario])</f>
        <v>38.917210440456756</v>
      </c>
      <c r="M2458" s="3">
        <f>IF(TablaDatosEmpresa[[#This Row],[Tipo_Movimiento]] = "Venta", -TablaDatosEmpresa[[#This Row],[Cantidad]] * TablaDatosEmpresa[[#This Row],[CosteAdquisicionPromedio]], 0)</f>
        <v>895.09584013050539</v>
      </c>
      <c r="N2458" s="3">
        <f>TablaDatosEmpresa[[#This Row],[Ingresos]]-TablaDatosEmpresa[[#This Row],[Coste_Vemta]]</f>
        <v>2775.7041598694941</v>
      </c>
    </row>
    <row r="2459" spans="1:14" x14ac:dyDescent="0.3">
      <c r="A2459">
        <v>2460</v>
      </c>
      <c r="B2459" s="1">
        <v>44923</v>
      </c>
      <c r="C2459" t="s">
        <v>10</v>
      </c>
      <c r="D2459" t="s">
        <v>21</v>
      </c>
      <c r="E2459" t="s">
        <v>22</v>
      </c>
      <c r="F2459">
        <v>-45</v>
      </c>
      <c r="G2459" s="3">
        <v>0</v>
      </c>
      <c r="H2459" s="3">
        <v>60.1</v>
      </c>
      <c r="I2459" t="s">
        <v>10</v>
      </c>
      <c r="J2459" t="s">
        <v>15</v>
      </c>
      <c r="K2459" s="3">
        <f>IF(TablaDatosEmpresa[[#This Row],[Tipo_Movimiento]] = "Venta", -TablaDatosEmpresa[[#This Row],[Cantidad]] * TablaDatosEmpresa[[#This Row],[Precio_Venta_Unitario]], 0)</f>
        <v>2704.5</v>
      </c>
      <c r="L2459" s="3">
        <f>AVERAGEIF(TablaDatosEmpresa[Nombre_Producto],TablaDatosEmpresa[[#This Row],[Nombre_Producto]],TablaDatosEmpresa[Costo_Unitario])</f>
        <v>10.520482758620702</v>
      </c>
      <c r="M2459" s="3">
        <f>IF(TablaDatosEmpresa[[#This Row],[Tipo_Movimiento]] = "Venta", -TablaDatosEmpresa[[#This Row],[Cantidad]] * TablaDatosEmpresa[[#This Row],[CosteAdquisicionPromedio]], 0)</f>
        <v>473.42172413793156</v>
      </c>
      <c r="N2459" s="3">
        <f>TablaDatosEmpresa[[#This Row],[Ingresos]]-TablaDatosEmpresa[[#This Row],[Coste_Vemta]]</f>
        <v>2231.0782758620685</v>
      </c>
    </row>
    <row r="2460" spans="1:14" x14ac:dyDescent="0.3">
      <c r="A2460">
        <v>2461</v>
      </c>
      <c r="B2460" s="1">
        <v>44923</v>
      </c>
      <c r="C2460" t="s">
        <v>10</v>
      </c>
      <c r="D2460" t="s">
        <v>21</v>
      </c>
      <c r="E2460" t="s">
        <v>22</v>
      </c>
      <c r="F2460">
        <v>-39</v>
      </c>
      <c r="G2460" s="3">
        <v>0</v>
      </c>
      <c r="H2460" s="3">
        <v>60.41</v>
      </c>
      <c r="I2460" t="s">
        <v>10</v>
      </c>
      <c r="J2460" t="s">
        <v>31</v>
      </c>
      <c r="K2460" s="3">
        <f>IF(TablaDatosEmpresa[[#This Row],[Tipo_Movimiento]] = "Venta", -TablaDatosEmpresa[[#This Row],[Cantidad]] * TablaDatosEmpresa[[#This Row],[Precio_Venta_Unitario]], 0)</f>
        <v>2355.9899999999998</v>
      </c>
      <c r="L2460" s="3">
        <f>AVERAGEIF(TablaDatosEmpresa[Nombre_Producto],TablaDatosEmpresa[[#This Row],[Nombre_Producto]],TablaDatosEmpresa[Costo_Unitario])</f>
        <v>10.520482758620702</v>
      </c>
      <c r="M2460" s="3">
        <f>IF(TablaDatosEmpresa[[#This Row],[Tipo_Movimiento]] = "Venta", -TablaDatosEmpresa[[#This Row],[Cantidad]] * TablaDatosEmpresa[[#This Row],[CosteAdquisicionPromedio]], 0)</f>
        <v>410.29882758620738</v>
      </c>
      <c r="N2460" s="3">
        <f>TablaDatosEmpresa[[#This Row],[Ingresos]]-TablaDatosEmpresa[[#This Row],[Coste_Vemta]]</f>
        <v>1945.6911724137924</v>
      </c>
    </row>
    <row r="2461" spans="1:14" x14ac:dyDescent="0.3">
      <c r="A2461">
        <v>2462</v>
      </c>
      <c r="B2461" s="1">
        <v>44923</v>
      </c>
      <c r="C2461" t="s">
        <v>10</v>
      </c>
      <c r="D2461" t="s">
        <v>19</v>
      </c>
      <c r="E2461" t="s">
        <v>20</v>
      </c>
      <c r="F2461">
        <v>-41</v>
      </c>
      <c r="G2461" s="3">
        <v>0</v>
      </c>
      <c r="H2461" s="3">
        <v>297.83</v>
      </c>
      <c r="I2461" t="s">
        <v>10</v>
      </c>
      <c r="J2461" t="s">
        <v>31</v>
      </c>
      <c r="K2461" s="3">
        <f>IF(TablaDatosEmpresa[[#This Row],[Tipo_Movimiento]] = "Venta", -TablaDatosEmpresa[[#This Row],[Cantidad]] * TablaDatosEmpresa[[#This Row],[Precio_Venta_Unitario]], 0)</f>
        <v>12211.029999999999</v>
      </c>
      <c r="L2461" s="3">
        <f>AVERAGEIF(TablaDatosEmpresa[Nombre_Producto],TablaDatosEmpresa[[#This Row],[Nombre_Producto]],TablaDatosEmpresa[Costo_Unitario])</f>
        <v>66.956770642201846</v>
      </c>
      <c r="M2461" s="3">
        <f>IF(TablaDatosEmpresa[[#This Row],[Tipo_Movimiento]] = "Venta", -TablaDatosEmpresa[[#This Row],[Cantidad]] * TablaDatosEmpresa[[#This Row],[CosteAdquisicionPromedio]], 0)</f>
        <v>2745.2275963302759</v>
      </c>
      <c r="N2461" s="3">
        <f>TablaDatosEmpresa[[#This Row],[Ingresos]]-TablaDatosEmpresa[[#This Row],[Coste_Vemta]]</f>
        <v>9465.8024036697225</v>
      </c>
    </row>
    <row r="2462" spans="1:14" x14ac:dyDescent="0.3">
      <c r="A2462">
        <v>2463</v>
      </c>
      <c r="B2462" s="1">
        <v>44923</v>
      </c>
      <c r="C2462" t="s">
        <v>10</v>
      </c>
      <c r="D2462" t="s">
        <v>32</v>
      </c>
      <c r="E2462" t="s">
        <v>33</v>
      </c>
      <c r="F2462">
        <v>-50</v>
      </c>
      <c r="G2462" s="3">
        <v>0</v>
      </c>
      <c r="H2462" s="3">
        <v>220.34</v>
      </c>
      <c r="I2462" t="s">
        <v>10</v>
      </c>
      <c r="J2462" t="s">
        <v>35</v>
      </c>
      <c r="K2462" s="3">
        <f>IF(TablaDatosEmpresa[[#This Row],[Tipo_Movimiento]] = "Venta", -TablaDatosEmpresa[[#This Row],[Cantidad]] * TablaDatosEmpresa[[#This Row],[Precio_Venta_Unitario]], 0)</f>
        <v>11017</v>
      </c>
      <c r="L2462" s="3">
        <f>AVERAGEIF(TablaDatosEmpresa[Nombre_Producto],TablaDatosEmpresa[[#This Row],[Nombre_Producto]],TablaDatosEmpresa[Costo_Unitario])</f>
        <v>54.214840425531932</v>
      </c>
      <c r="M2462" s="3">
        <f>IF(TablaDatosEmpresa[[#This Row],[Tipo_Movimiento]] = "Venta", -TablaDatosEmpresa[[#This Row],[Cantidad]] * TablaDatosEmpresa[[#This Row],[CosteAdquisicionPromedio]], 0)</f>
        <v>2710.7420212765965</v>
      </c>
      <c r="N2462" s="3">
        <f>TablaDatosEmpresa[[#This Row],[Ingresos]]-TablaDatosEmpresa[[#This Row],[Coste_Vemta]]</f>
        <v>8306.2579787234026</v>
      </c>
    </row>
    <row r="2463" spans="1:14" x14ac:dyDescent="0.3">
      <c r="A2463">
        <v>2464</v>
      </c>
      <c r="B2463" s="1">
        <v>44923</v>
      </c>
      <c r="C2463" t="s">
        <v>24</v>
      </c>
      <c r="D2463" t="s">
        <v>25</v>
      </c>
      <c r="E2463" t="s">
        <v>43</v>
      </c>
      <c r="F2463">
        <v>227</v>
      </c>
      <c r="G2463" s="3">
        <v>45.27</v>
      </c>
      <c r="H2463" s="3">
        <v>0</v>
      </c>
      <c r="I2463" t="s">
        <v>24</v>
      </c>
      <c r="J2463" t="s">
        <v>28</v>
      </c>
      <c r="K2463" s="3">
        <f>IF(TablaDatosEmpresa[[#This Row],[Tipo_Movimiento]] = "Venta", -TablaDatosEmpresa[[#This Row],[Cantidad]] * TablaDatosEmpresa[[#This Row],[Precio_Venta_Unitario]], 0)</f>
        <v>0</v>
      </c>
      <c r="L2463" s="3">
        <f>AVERAGEIF(TablaDatosEmpresa[Nombre_Producto],TablaDatosEmpresa[[#This Row],[Nombre_Producto]],TablaDatosEmpresa[Costo_Unitario])</f>
        <v>18.458651685393257</v>
      </c>
      <c r="M2463" s="3">
        <f>IF(TablaDatosEmpresa[[#This Row],[Tipo_Movimiento]] = "Venta", -TablaDatosEmpresa[[#This Row],[Cantidad]] * TablaDatosEmpresa[[#This Row],[CosteAdquisicionPromedio]], 0)</f>
        <v>0</v>
      </c>
      <c r="N2463" s="3">
        <f>TablaDatosEmpresa[[#This Row],[Ingresos]]-TablaDatosEmpresa[[#This Row],[Coste_Vemta]]</f>
        <v>0</v>
      </c>
    </row>
    <row r="2464" spans="1:14" x14ac:dyDescent="0.3">
      <c r="A2464">
        <v>2465</v>
      </c>
      <c r="B2464" s="1">
        <v>44923</v>
      </c>
      <c r="C2464" t="s">
        <v>10</v>
      </c>
      <c r="D2464" t="s">
        <v>14</v>
      </c>
      <c r="E2464" t="s">
        <v>41</v>
      </c>
      <c r="F2464">
        <v>-27</v>
      </c>
      <c r="G2464" s="3">
        <v>0</v>
      </c>
      <c r="H2464" s="3">
        <v>158.37</v>
      </c>
      <c r="I2464" t="s">
        <v>10</v>
      </c>
      <c r="J2464" t="s">
        <v>15</v>
      </c>
      <c r="K2464" s="3">
        <f>IF(TablaDatosEmpresa[[#This Row],[Tipo_Movimiento]] = "Venta", -TablaDatosEmpresa[[#This Row],[Cantidad]] * TablaDatosEmpresa[[#This Row],[Precio_Venta_Unitario]], 0)</f>
        <v>4275.99</v>
      </c>
      <c r="L2464" s="3">
        <f>AVERAGEIF(TablaDatosEmpresa[Nombre_Producto],TablaDatosEmpresa[[#This Row],[Nombre_Producto]],TablaDatosEmpresa[Costo_Unitario])</f>
        <v>38.917210440456756</v>
      </c>
      <c r="M2464" s="3">
        <f>IF(TablaDatosEmpresa[[#This Row],[Tipo_Movimiento]] = "Venta", -TablaDatosEmpresa[[#This Row],[Cantidad]] * TablaDatosEmpresa[[#This Row],[CosteAdquisicionPromedio]], 0)</f>
        <v>1050.7646818923324</v>
      </c>
      <c r="N2464" s="3">
        <f>TablaDatosEmpresa[[#This Row],[Ingresos]]-TablaDatosEmpresa[[#This Row],[Coste_Vemta]]</f>
        <v>3225.2253181076676</v>
      </c>
    </row>
    <row r="2465" spans="1:14" x14ac:dyDescent="0.3">
      <c r="A2465">
        <v>2466</v>
      </c>
      <c r="B2465" s="1">
        <v>44924</v>
      </c>
      <c r="C2465" t="s">
        <v>24</v>
      </c>
      <c r="D2465" t="s">
        <v>32</v>
      </c>
      <c r="E2465" t="s">
        <v>33</v>
      </c>
      <c r="F2465">
        <v>121</v>
      </c>
      <c r="G2465" s="3">
        <v>118.51</v>
      </c>
      <c r="H2465" s="3">
        <v>0</v>
      </c>
      <c r="I2465" t="s">
        <v>24</v>
      </c>
      <c r="J2465" t="s">
        <v>28</v>
      </c>
      <c r="K2465" s="3">
        <f>IF(TablaDatosEmpresa[[#This Row],[Tipo_Movimiento]] = "Venta", -TablaDatosEmpresa[[#This Row],[Cantidad]] * TablaDatosEmpresa[[#This Row],[Precio_Venta_Unitario]], 0)</f>
        <v>0</v>
      </c>
      <c r="L2465" s="3">
        <f>AVERAGEIF(TablaDatosEmpresa[Nombre_Producto],TablaDatosEmpresa[[#This Row],[Nombre_Producto]],TablaDatosEmpresa[Costo_Unitario])</f>
        <v>54.214840425531932</v>
      </c>
      <c r="M2465" s="3">
        <f>IF(TablaDatosEmpresa[[#This Row],[Tipo_Movimiento]] = "Venta", -TablaDatosEmpresa[[#This Row],[Cantidad]] * TablaDatosEmpresa[[#This Row],[CosteAdquisicionPromedio]], 0)</f>
        <v>0</v>
      </c>
      <c r="N2465" s="3">
        <f>TablaDatosEmpresa[[#This Row],[Ingresos]]-TablaDatosEmpresa[[#This Row],[Coste_Vemta]]</f>
        <v>0</v>
      </c>
    </row>
    <row r="2466" spans="1:14" x14ac:dyDescent="0.3">
      <c r="A2466">
        <v>2467</v>
      </c>
      <c r="B2466" s="1">
        <v>44924</v>
      </c>
      <c r="C2466" t="s">
        <v>10</v>
      </c>
      <c r="D2466" t="s">
        <v>32</v>
      </c>
      <c r="E2466" t="s">
        <v>33</v>
      </c>
      <c r="F2466">
        <v>-13</v>
      </c>
      <c r="G2466" s="3">
        <v>0</v>
      </c>
      <c r="H2466" s="3">
        <v>220.18</v>
      </c>
      <c r="I2466" t="s">
        <v>10</v>
      </c>
      <c r="J2466" t="s">
        <v>35</v>
      </c>
      <c r="K2466" s="3">
        <f>IF(TablaDatosEmpresa[[#This Row],[Tipo_Movimiento]] = "Venta", -TablaDatosEmpresa[[#This Row],[Cantidad]] * TablaDatosEmpresa[[#This Row],[Precio_Venta_Unitario]], 0)</f>
        <v>2862.34</v>
      </c>
      <c r="L2466" s="3">
        <f>AVERAGEIF(TablaDatosEmpresa[Nombre_Producto],TablaDatosEmpresa[[#This Row],[Nombre_Producto]],TablaDatosEmpresa[Costo_Unitario])</f>
        <v>54.214840425531932</v>
      </c>
      <c r="M2466" s="3">
        <f>IF(TablaDatosEmpresa[[#This Row],[Tipo_Movimiento]] = "Venta", -TablaDatosEmpresa[[#This Row],[Cantidad]] * TablaDatosEmpresa[[#This Row],[CosteAdquisicionPromedio]], 0)</f>
        <v>704.7929255319151</v>
      </c>
      <c r="N2466" s="3">
        <f>TablaDatosEmpresa[[#This Row],[Ingresos]]-TablaDatosEmpresa[[#This Row],[Coste_Vemta]]</f>
        <v>2157.5470744680852</v>
      </c>
    </row>
    <row r="2467" spans="1:14" x14ac:dyDescent="0.3">
      <c r="A2467">
        <v>2468</v>
      </c>
      <c r="B2467" s="1">
        <v>44924</v>
      </c>
      <c r="C2467" t="s">
        <v>10</v>
      </c>
      <c r="D2467" t="s">
        <v>14</v>
      </c>
      <c r="E2467" t="s">
        <v>41</v>
      </c>
      <c r="F2467">
        <v>-16</v>
      </c>
      <c r="G2467" s="3">
        <v>0</v>
      </c>
      <c r="H2467" s="3">
        <v>158.41999999999999</v>
      </c>
      <c r="I2467" t="s">
        <v>10</v>
      </c>
      <c r="J2467" t="s">
        <v>15</v>
      </c>
      <c r="K2467" s="3">
        <f>IF(TablaDatosEmpresa[[#This Row],[Tipo_Movimiento]] = "Venta", -TablaDatosEmpresa[[#This Row],[Cantidad]] * TablaDatosEmpresa[[#This Row],[Precio_Venta_Unitario]], 0)</f>
        <v>2534.7199999999998</v>
      </c>
      <c r="L2467" s="3">
        <f>AVERAGEIF(TablaDatosEmpresa[Nombre_Producto],TablaDatosEmpresa[[#This Row],[Nombre_Producto]],TablaDatosEmpresa[Costo_Unitario])</f>
        <v>38.917210440456756</v>
      </c>
      <c r="M2467" s="3">
        <f>IF(TablaDatosEmpresa[[#This Row],[Tipo_Movimiento]] = "Venta", -TablaDatosEmpresa[[#This Row],[Cantidad]] * TablaDatosEmpresa[[#This Row],[CosteAdquisicionPromedio]], 0)</f>
        <v>622.6753670473081</v>
      </c>
      <c r="N2467" s="3">
        <f>TablaDatosEmpresa[[#This Row],[Ingresos]]-TablaDatosEmpresa[[#This Row],[Coste_Vemta]]</f>
        <v>1912.0446329526917</v>
      </c>
    </row>
    <row r="2468" spans="1:14" x14ac:dyDescent="0.3">
      <c r="A2468">
        <v>2469</v>
      </c>
      <c r="B2468" s="1">
        <v>44924</v>
      </c>
      <c r="C2468" t="s">
        <v>10</v>
      </c>
      <c r="D2468" t="s">
        <v>29</v>
      </c>
      <c r="E2468" t="s">
        <v>30</v>
      </c>
      <c r="F2468">
        <v>-8</v>
      </c>
      <c r="G2468" s="3">
        <v>0</v>
      </c>
      <c r="H2468" s="3">
        <v>79.94</v>
      </c>
      <c r="I2468" t="s">
        <v>10</v>
      </c>
      <c r="J2468" t="s">
        <v>31</v>
      </c>
      <c r="K2468" s="3">
        <f>IF(TablaDatosEmpresa[[#This Row],[Tipo_Movimiento]] = "Venta", -TablaDatosEmpresa[[#This Row],[Cantidad]] * TablaDatosEmpresa[[#This Row],[Precio_Venta_Unitario]], 0)</f>
        <v>639.52</v>
      </c>
      <c r="L2468" s="3">
        <f>AVERAGEIF(TablaDatosEmpresa[Nombre_Producto],TablaDatosEmpresa[[#This Row],[Nombre_Producto]],TablaDatosEmpresa[Costo_Unitario])</f>
        <v>15.49574137931034</v>
      </c>
      <c r="M2468" s="3">
        <f>IF(TablaDatosEmpresa[[#This Row],[Tipo_Movimiento]] = "Venta", -TablaDatosEmpresa[[#This Row],[Cantidad]] * TablaDatosEmpresa[[#This Row],[CosteAdquisicionPromedio]], 0)</f>
        <v>123.96593103448272</v>
      </c>
      <c r="N2468" s="3">
        <f>TablaDatosEmpresa[[#This Row],[Ingresos]]-TablaDatosEmpresa[[#This Row],[Coste_Vemta]]</f>
        <v>515.55406896551722</v>
      </c>
    </row>
    <row r="2469" spans="1:14" x14ac:dyDescent="0.3">
      <c r="A2469">
        <v>2470</v>
      </c>
      <c r="B2469" s="1">
        <v>44924</v>
      </c>
      <c r="C2469" t="s">
        <v>24</v>
      </c>
      <c r="D2469" t="s">
        <v>29</v>
      </c>
      <c r="E2469" t="s">
        <v>30</v>
      </c>
      <c r="F2469">
        <v>153</v>
      </c>
      <c r="G2469" s="3">
        <v>36.26</v>
      </c>
      <c r="H2469" s="3">
        <v>0</v>
      </c>
      <c r="I2469" t="s">
        <v>24</v>
      </c>
      <c r="J2469" t="s">
        <v>37</v>
      </c>
      <c r="K2469" s="3">
        <f>IF(TablaDatosEmpresa[[#This Row],[Tipo_Movimiento]] = "Venta", -TablaDatosEmpresa[[#This Row],[Cantidad]] * TablaDatosEmpresa[[#This Row],[Precio_Venta_Unitario]], 0)</f>
        <v>0</v>
      </c>
      <c r="L2469" s="3">
        <f>AVERAGEIF(TablaDatosEmpresa[Nombre_Producto],TablaDatosEmpresa[[#This Row],[Nombre_Producto]],TablaDatosEmpresa[Costo_Unitario])</f>
        <v>15.49574137931034</v>
      </c>
      <c r="M2469" s="3">
        <f>IF(TablaDatosEmpresa[[#This Row],[Tipo_Movimiento]] = "Venta", -TablaDatosEmpresa[[#This Row],[Cantidad]] * TablaDatosEmpresa[[#This Row],[CosteAdquisicionPromedio]], 0)</f>
        <v>0</v>
      </c>
      <c r="N2469" s="3">
        <f>TablaDatosEmpresa[[#This Row],[Ingresos]]-TablaDatosEmpresa[[#This Row],[Coste_Vemta]]</f>
        <v>0</v>
      </c>
    </row>
    <row r="2470" spans="1:14" x14ac:dyDescent="0.3">
      <c r="A2470">
        <v>2471</v>
      </c>
      <c r="B2470" s="1">
        <v>44924</v>
      </c>
      <c r="C2470" t="s">
        <v>10</v>
      </c>
      <c r="D2470" t="s">
        <v>11</v>
      </c>
      <c r="E2470" t="s">
        <v>12</v>
      </c>
      <c r="F2470">
        <v>-10</v>
      </c>
      <c r="G2470" s="3">
        <v>0</v>
      </c>
      <c r="H2470" s="3">
        <v>129.06</v>
      </c>
      <c r="I2470" t="s">
        <v>10</v>
      </c>
      <c r="J2470" t="s">
        <v>31</v>
      </c>
      <c r="K2470" s="3">
        <f>IF(TablaDatosEmpresa[[#This Row],[Tipo_Movimiento]] = "Venta", -TablaDatosEmpresa[[#This Row],[Cantidad]] * TablaDatosEmpresa[[#This Row],[Precio_Venta_Unitario]], 0)</f>
        <v>1290.5999999999999</v>
      </c>
      <c r="L2470" s="3">
        <f>AVERAGEIF(TablaDatosEmpresa[Nombre_Producto],TablaDatosEmpresa[[#This Row],[Nombre_Producto]],TablaDatosEmpresa[Costo_Unitario])</f>
        <v>28.701865793780652</v>
      </c>
      <c r="M2470" s="3">
        <f>IF(TablaDatosEmpresa[[#This Row],[Tipo_Movimiento]] = "Venta", -TablaDatosEmpresa[[#This Row],[Cantidad]] * TablaDatosEmpresa[[#This Row],[CosteAdquisicionPromedio]], 0)</f>
        <v>287.01865793780649</v>
      </c>
      <c r="N2470" s="3">
        <f>TablaDatosEmpresa[[#This Row],[Ingresos]]-TablaDatosEmpresa[[#This Row],[Coste_Vemta]]</f>
        <v>1003.5813420621935</v>
      </c>
    </row>
    <row r="2471" spans="1:14" x14ac:dyDescent="0.3">
      <c r="A2471">
        <v>2472</v>
      </c>
      <c r="B2471" s="1">
        <v>44924</v>
      </c>
      <c r="C2471" t="s">
        <v>10</v>
      </c>
      <c r="D2471" t="s">
        <v>14</v>
      </c>
      <c r="E2471" t="s">
        <v>41</v>
      </c>
      <c r="F2471">
        <v>-19</v>
      </c>
      <c r="G2471" s="3">
        <v>0</v>
      </c>
      <c r="H2471" s="3">
        <v>160.55000000000001</v>
      </c>
      <c r="I2471" t="s">
        <v>10</v>
      </c>
      <c r="J2471" t="s">
        <v>35</v>
      </c>
      <c r="K2471" s="3">
        <f>IF(TablaDatosEmpresa[[#This Row],[Tipo_Movimiento]] = "Venta", -TablaDatosEmpresa[[#This Row],[Cantidad]] * TablaDatosEmpresa[[#This Row],[Precio_Venta_Unitario]], 0)</f>
        <v>3050.4500000000003</v>
      </c>
      <c r="L2471" s="3">
        <f>AVERAGEIF(TablaDatosEmpresa[Nombre_Producto],TablaDatosEmpresa[[#This Row],[Nombre_Producto]],TablaDatosEmpresa[Costo_Unitario])</f>
        <v>38.917210440456756</v>
      </c>
      <c r="M2471" s="3">
        <f>IF(TablaDatosEmpresa[[#This Row],[Tipo_Movimiento]] = "Venta", -TablaDatosEmpresa[[#This Row],[Cantidad]] * TablaDatosEmpresa[[#This Row],[CosteAdquisicionPromedio]], 0)</f>
        <v>739.42699836867837</v>
      </c>
      <c r="N2471" s="3">
        <f>TablaDatosEmpresa[[#This Row],[Ingresos]]-TablaDatosEmpresa[[#This Row],[Coste_Vemta]]</f>
        <v>2311.0230016313217</v>
      </c>
    </row>
    <row r="2472" spans="1:14" x14ac:dyDescent="0.3">
      <c r="A2472">
        <v>2473</v>
      </c>
      <c r="B2472" s="1">
        <v>44925</v>
      </c>
      <c r="C2472" t="s">
        <v>24</v>
      </c>
      <c r="D2472" t="s">
        <v>34</v>
      </c>
      <c r="E2472" t="s">
        <v>45</v>
      </c>
      <c r="F2472">
        <v>100</v>
      </c>
      <c r="G2472" s="3">
        <v>181.01</v>
      </c>
      <c r="H2472" s="3">
        <v>0</v>
      </c>
      <c r="I2472" t="s">
        <v>24</v>
      </c>
      <c r="J2472" t="s">
        <v>37</v>
      </c>
      <c r="K2472" s="3">
        <f>IF(TablaDatosEmpresa[[#This Row],[Tipo_Movimiento]] = "Venta", -TablaDatosEmpresa[[#This Row],[Cantidad]] * TablaDatosEmpresa[[#This Row],[Precio_Venta_Unitario]], 0)</f>
        <v>0</v>
      </c>
      <c r="L2472" s="3">
        <f>AVERAGEIF(TablaDatosEmpresa[Nombre_Producto],TablaDatosEmpresa[[#This Row],[Nombre_Producto]],TablaDatosEmpresa[Costo_Unitario])</f>
        <v>81.910562499999997</v>
      </c>
      <c r="M2472" s="3">
        <f>IF(TablaDatosEmpresa[[#This Row],[Tipo_Movimiento]] = "Venta", -TablaDatosEmpresa[[#This Row],[Cantidad]] * TablaDatosEmpresa[[#This Row],[CosteAdquisicionPromedio]], 0)</f>
        <v>0</v>
      </c>
      <c r="N2472" s="3">
        <f>TablaDatosEmpresa[[#This Row],[Ingresos]]-TablaDatosEmpresa[[#This Row],[Coste_Vemta]]</f>
        <v>0</v>
      </c>
    </row>
    <row r="2473" spans="1:14" x14ac:dyDescent="0.3">
      <c r="A2473">
        <v>2474</v>
      </c>
      <c r="B2473" s="1">
        <v>44925</v>
      </c>
      <c r="C2473" t="s">
        <v>10</v>
      </c>
      <c r="D2473" t="s">
        <v>21</v>
      </c>
      <c r="E2473" t="s">
        <v>22</v>
      </c>
      <c r="F2473">
        <v>-16</v>
      </c>
      <c r="G2473" s="3">
        <v>0</v>
      </c>
      <c r="H2473" s="3">
        <v>60.09</v>
      </c>
      <c r="I2473" t="s">
        <v>10</v>
      </c>
      <c r="J2473" t="s">
        <v>35</v>
      </c>
      <c r="K2473" s="3">
        <f>IF(TablaDatosEmpresa[[#This Row],[Tipo_Movimiento]] = "Venta", -TablaDatosEmpresa[[#This Row],[Cantidad]] * TablaDatosEmpresa[[#This Row],[Precio_Venta_Unitario]], 0)</f>
        <v>961.44</v>
      </c>
      <c r="L2473" s="3">
        <f>AVERAGEIF(TablaDatosEmpresa[Nombre_Producto],TablaDatosEmpresa[[#This Row],[Nombre_Producto]],TablaDatosEmpresa[Costo_Unitario])</f>
        <v>10.520482758620702</v>
      </c>
      <c r="M2473" s="3">
        <f>IF(TablaDatosEmpresa[[#This Row],[Tipo_Movimiento]] = "Venta", -TablaDatosEmpresa[[#This Row],[Cantidad]] * TablaDatosEmpresa[[#This Row],[CosteAdquisicionPromedio]], 0)</f>
        <v>168.32772413793123</v>
      </c>
      <c r="N2473" s="3">
        <f>TablaDatosEmpresa[[#This Row],[Ingresos]]-TablaDatosEmpresa[[#This Row],[Coste_Vemta]]</f>
        <v>793.11227586206883</v>
      </c>
    </row>
    <row r="2474" spans="1:14" x14ac:dyDescent="0.3">
      <c r="A2474">
        <v>2475</v>
      </c>
      <c r="B2474" s="1">
        <v>44925</v>
      </c>
      <c r="C2474" t="s">
        <v>16</v>
      </c>
      <c r="D2474" t="s">
        <v>27</v>
      </c>
      <c r="E2474" t="s">
        <v>44</v>
      </c>
      <c r="F2474">
        <v>56</v>
      </c>
      <c r="G2474" s="3">
        <v>247.54</v>
      </c>
      <c r="H2474" s="3">
        <v>0</v>
      </c>
      <c r="I2474" t="s">
        <v>46</v>
      </c>
      <c r="J2474" t="s">
        <v>18</v>
      </c>
      <c r="K2474" s="3">
        <f>IF(TablaDatosEmpresa[[#This Row],[Tipo_Movimiento]] = "Venta", -TablaDatosEmpresa[[#This Row],[Cantidad]] * TablaDatosEmpresa[[#This Row],[Precio_Venta_Unitario]], 0)</f>
        <v>0</v>
      </c>
      <c r="L2474" s="3">
        <f>AVERAGEIF(TablaDatosEmpresa[Nombre_Producto],TablaDatosEmpresa[[#This Row],[Nombre_Producto]],TablaDatosEmpresa[Costo_Unitario])</f>
        <v>111.99406451612904</v>
      </c>
      <c r="M2474" s="3">
        <f>IF(TablaDatosEmpresa[[#This Row],[Tipo_Movimiento]] = "Venta", -TablaDatosEmpresa[[#This Row],[Cantidad]] * TablaDatosEmpresa[[#This Row],[CosteAdquisicionPromedio]], 0)</f>
        <v>0</v>
      </c>
      <c r="N2474" s="3">
        <f>TablaDatosEmpresa[[#This Row],[Ingresos]]-TablaDatosEmpresa[[#This Row],[Coste_Vemta]]</f>
        <v>0</v>
      </c>
    </row>
    <row r="2475" spans="1:14" x14ac:dyDescent="0.3">
      <c r="A2475">
        <v>2476</v>
      </c>
      <c r="B2475" s="1">
        <v>44925</v>
      </c>
      <c r="C2475" t="s">
        <v>10</v>
      </c>
      <c r="D2475" t="s">
        <v>34</v>
      </c>
      <c r="E2475" t="s">
        <v>45</v>
      </c>
      <c r="F2475">
        <v>-17</v>
      </c>
      <c r="G2475" s="3">
        <v>0</v>
      </c>
      <c r="H2475" s="3">
        <v>352.39</v>
      </c>
      <c r="I2475" t="s">
        <v>10</v>
      </c>
      <c r="J2475" t="s">
        <v>31</v>
      </c>
      <c r="K2475" s="3">
        <f>IF(TablaDatosEmpresa[[#This Row],[Tipo_Movimiento]] = "Venta", -TablaDatosEmpresa[[#This Row],[Cantidad]] * TablaDatosEmpresa[[#This Row],[Precio_Venta_Unitario]], 0)</f>
        <v>5990.63</v>
      </c>
      <c r="L2475" s="3">
        <f>AVERAGEIF(TablaDatosEmpresa[Nombre_Producto],TablaDatosEmpresa[[#This Row],[Nombre_Producto]],TablaDatosEmpresa[Costo_Unitario])</f>
        <v>81.910562499999997</v>
      </c>
      <c r="M2475" s="3">
        <f>IF(TablaDatosEmpresa[[#This Row],[Tipo_Movimiento]] = "Venta", -TablaDatosEmpresa[[#This Row],[Cantidad]] * TablaDatosEmpresa[[#This Row],[CosteAdquisicionPromedio]], 0)</f>
        <v>1392.4795624999999</v>
      </c>
      <c r="N2475" s="3">
        <f>TablaDatosEmpresa[[#This Row],[Ingresos]]-TablaDatosEmpresa[[#This Row],[Coste_Vemta]]</f>
        <v>4598.1504375000004</v>
      </c>
    </row>
    <row r="2476" spans="1:14" x14ac:dyDescent="0.3">
      <c r="A2476">
        <v>2477</v>
      </c>
      <c r="B2476" s="1">
        <v>44925</v>
      </c>
      <c r="C2476" t="s">
        <v>24</v>
      </c>
      <c r="D2476" t="s">
        <v>34</v>
      </c>
      <c r="E2476" t="s">
        <v>45</v>
      </c>
      <c r="F2476">
        <v>53</v>
      </c>
      <c r="G2476" s="3">
        <v>180.97</v>
      </c>
      <c r="H2476" s="3">
        <v>0</v>
      </c>
      <c r="I2476" t="s">
        <v>24</v>
      </c>
      <c r="J2476" t="s">
        <v>26</v>
      </c>
      <c r="K2476" s="3">
        <f>IF(TablaDatosEmpresa[[#This Row],[Tipo_Movimiento]] = "Venta", -TablaDatosEmpresa[[#This Row],[Cantidad]] * TablaDatosEmpresa[[#This Row],[Precio_Venta_Unitario]], 0)</f>
        <v>0</v>
      </c>
      <c r="L2476" s="3">
        <f>AVERAGEIF(TablaDatosEmpresa[Nombre_Producto],TablaDatosEmpresa[[#This Row],[Nombre_Producto]],TablaDatosEmpresa[Costo_Unitario])</f>
        <v>81.910562499999997</v>
      </c>
      <c r="M2476" s="3">
        <f>IF(TablaDatosEmpresa[[#This Row],[Tipo_Movimiento]] = "Venta", -TablaDatosEmpresa[[#This Row],[Cantidad]] * TablaDatosEmpresa[[#This Row],[CosteAdquisicionPromedio]], 0)</f>
        <v>0</v>
      </c>
      <c r="N2476" s="3">
        <f>TablaDatosEmpresa[[#This Row],[Ingresos]]-TablaDatosEmpresa[[#This Row],[Coste_Vemta]]</f>
        <v>0</v>
      </c>
    </row>
    <row r="2477" spans="1:14" x14ac:dyDescent="0.3">
      <c r="A2477">
        <v>2478</v>
      </c>
      <c r="B2477" s="1">
        <v>44925</v>
      </c>
      <c r="C2477" t="s">
        <v>16</v>
      </c>
      <c r="D2477" t="s">
        <v>19</v>
      </c>
      <c r="E2477" t="s">
        <v>20</v>
      </c>
      <c r="F2477">
        <v>89</v>
      </c>
      <c r="G2477" s="3">
        <v>151.01</v>
      </c>
      <c r="H2477" s="3">
        <v>0</v>
      </c>
      <c r="I2477" t="s">
        <v>46</v>
      </c>
      <c r="J2477" t="s">
        <v>18</v>
      </c>
      <c r="K2477" s="3">
        <f>IF(TablaDatosEmpresa[[#This Row],[Tipo_Movimiento]] = "Venta", -TablaDatosEmpresa[[#This Row],[Cantidad]] * TablaDatosEmpresa[[#This Row],[Precio_Venta_Unitario]], 0)</f>
        <v>0</v>
      </c>
      <c r="L2477" s="3">
        <f>AVERAGEIF(TablaDatosEmpresa[Nombre_Producto],TablaDatosEmpresa[[#This Row],[Nombre_Producto]],TablaDatosEmpresa[Costo_Unitario])</f>
        <v>66.956770642201846</v>
      </c>
      <c r="M2477" s="3">
        <f>IF(TablaDatosEmpresa[[#This Row],[Tipo_Movimiento]] = "Venta", -TablaDatosEmpresa[[#This Row],[Cantidad]] * TablaDatosEmpresa[[#This Row],[CosteAdquisicionPromedio]], 0)</f>
        <v>0</v>
      </c>
      <c r="N2477" s="3">
        <f>TablaDatosEmpresa[[#This Row],[Ingresos]]-TablaDatosEmpresa[[#This Row],[Coste_Vemta]]</f>
        <v>0</v>
      </c>
    </row>
    <row r="2478" spans="1:14" x14ac:dyDescent="0.3">
      <c r="A2478">
        <v>2479</v>
      </c>
      <c r="B2478" s="1">
        <v>44925</v>
      </c>
      <c r="C2478" t="s">
        <v>24</v>
      </c>
      <c r="D2478" t="s">
        <v>14</v>
      </c>
      <c r="E2478" t="s">
        <v>41</v>
      </c>
      <c r="F2478">
        <v>236</v>
      </c>
      <c r="G2478" s="3">
        <v>84.49</v>
      </c>
      <c r="H2478" s="3">
        <v>0</v>
      </c>
      <c r="I2478" t="s">
        <v>24</v>
      </c>
      <c r="J2478" t="s">
        <v>28</v>
      </c>
      <c r="K2478" s="3">
        <f>IF(TablaDatosEmpresa[[#This Row],[Tipo_Movimiento]] = "Venta", -TablaDatosEmpresa[[#This Row],[Cantidad]] * TablaDatosEmpresa[[#This Row],[Precio_Venta_Unitario]], 0)</f>
        <v>0</v>
      </c>
      <c r="L2478" s="3">
        <f>AVERAGEIF(TablaDatosEmpresa[Nombre_Producto],TablaDatosEmpresa[[#This Row],[Nombre_Producto]],TablaDatosEmpresa[Costo_Unitario])</f>
        <v>38.917210440456756</v>
      </c>
      <c r="M2478" s="3">
        <f>IF(TablaDatosEmpresa[[#This Row],[Tipo_Movimiento]] = "Venta", -TablaDatosEmpresa[[#This Row],[Cantidad]] * TablaDatosEmpresa[[#This Row],[CosteAdquisicionPromedio]], 0)</f>
        <v>0</v>
      </c>
      <c r="N2478" s="3">
        <f>TablaDatosEmpresa[[#This Row],[Ingresos]]-TablaDatosEmpresa[[#This Row],[Coste_Vemta]]</f>
        <v>0</v>
      </c>
    </row>
    <row r="2479" spans="1:14" x14ac:dyDescent="0.3">
      <c r="A2479">
        <v>2480</v>
      </c>
      <c r="B2479" s="1">
        <v>44926</v>
      </c>
      <c r="C2479" t="s">
        <v>24</v>
      </c>
      <c r="D2479" t="s">
        <v>34</v>
      </c>
      <c r="E2479" t="s">
        <v>45</v>
      </c>
      <c r="F2479">
        <v>172</v>
      </c>
      <c r="G2479" s="3">
        <v>182.32</v>
      </c>
      <c r="H2479" s="3">
        <v>0</v>
      </c>
      <c r="I2479" t="s">
        <v>24</v>
      </c>
      <c r="J2479" t="s">
        <v>28</v>
      </c>
      <c r="K2479" s="3">
        <f>IF(TablaDatosEmpresa[[#This Row],[Tipo_Movimiento]] = "Venta", -TablaDatosEmpresa[[#This Row],[Cantidad]] * TablaDatosEmpresa[[#This Row],[Precio_Venta_Unitario]], 0)</f>
        <v>0</v>
      </c>
      <c r="L2479" s="3">
        <f>AVERAGEIF(TablaDatosEmpresa[Nombre_Producto],TablaDatosEmpresa[[#This Row],[Nombre_Producto]],TablaDatosEmpresa[Costo_Unitario])</f>
        <v>81.910562499999997</v>
      </c>
      <c r="M2479" s="3">
        <f>IF(TablaDatosEmpresa[[#This Row],[Tipo_Movimiento]] = "Venta", -TablaDatosEmpresa[[#This Row],[Cantidad]] * TablaDatosEmpresa[[#This Row],[CosteAdquisicionPromedio]], 0)</f>
        <v>0</v>
      </c>
      <c r="N2479" s="3">
        <f>TablaDatosEmpresa[[#This Row],[Ingresos]]-TablaDatosEmpresa[[#This Row],[Coste_Vemta]]</f>
        <v>0</v>
      </c>
    </row>
    <row r="2480" spans="1:14" x14ac:dyDescent="0.3">
      <c r="A2480">
        <v>2481</v>
      </c>
      <c r="B2480" s="1">
        <v>44926</v>
      </c>
      <c r="C2480" t="s">
        <v>10</v>
      </c>
      <c r="D2480" t="s">
        <v>19</v>
      </c>
      <c r="E2480" t="s">
        <v>20</v>
      </c>
      <c r="F2480">
        <v>-35</v>
      </c>
      <c r="G2480" s="3">
        <v>0</v>
      </c>
      <c r="H2480" s="3">
        <v>298.79000000000002</v>
      </c>
      <c r="I2480" t="s">
        <v>10</v>
      </c>
      <c r="J2480" t="s">
        <v>23</v>
      </c>
      <c r="K2480" s="3">
        <f>IF(TablaDatosEmpresa[[#This Row],[Tipo_Movimiento]] = "Venta", -TablaDatosEmpresa[[#This Row],[Cantidad]] * TablaDatosEmpresa[[#This Row],[Precio_Venta_Unitario]], 0)</f>
        <v>10457.650000000001</v>
      </c>
      <c r="L2480" s="3">
        <f>AVERAGEIF(TablaDatosEmpresa[Nombre_Producto],TablaDatosEmpresa[[#This Row],[Nombre_Producto]],TablaDatosEmpresa[Costo_Unitario])</f>
        <v>66.956770642201846</v>
      </c>
      <c r="M2480" s="3">
        <f>IF(TablaDatosEmpresa[[#This Row],[Tipo_Movimiento]] = "Venta", -TablaDatosEmpresa[[#This Row],[Cantidad]] * TablaDatosEmpresa[[#This Row],[CosteAdquisicionPromedio]], 0)</f>
        <v>2343.4869724770647</v>
      </c>
      <c r="N2480" s="3">
        <f>TablaDatosEmpresa[[#This Row],[Ingresos]]-TablaDatosEmpresa[[#This Row],[Coste_Vemta]]</f>
        <v>8114.1630275229363</v>
      </c>
    </row>
    <row r="2481" spans="1:14" x14ac:dyDescent="0.3">
      <c r="A2481">
        <v>2482</v>
      </c>
      <c r="B2481" s="1">
        <v>44926</v>
      </c>
      <c r="C2481" t="s">
        <v>24</v>
      </c>
      <c r="D2481" t="s">
        <v>14</v>
      </c>
      <c r="E2481" t="s">
        <v>41</v>
      </c>
      <c r="F2481">
        <v>175</v>
      </c>
      <c r="G2481" s="3">
        <v>86.19</v>
      </c>
      <c r="H2481" s="3">
        <v>0</v>
      </c>
      <c r="I2481" t="s">
        <v>24</v>
      </c>
      <c r="J2481" t="s">
        <v>26</v>
      </c>
      <c r="K2481" s="3">
        <f>IF(TablaDatosEmpresa[[#This Row],[Tipo_Movimiento]] = "Venta", -TablaDatosEmpresa[[#This Row],[Cantidad]] * TablaDatosEmpresa[[#This Row],[Precio_Venta_Unitario]], 0)</f>
        <v>0</v>
      </c>
      <c r="L2481" s="3">
        <f>AVERAGEIF(TablaDatosEmpresa[Nombre_Producto],TablaDatosEmpresa[[#This Row],[Nombre_Producto]],TablaDatosEmpresa[Costo_Unitario])</f>
        <v>38.917210440456756</v>
      </c>
      <c r="M2481" s="3">
        <f>IF(TablaDatosEmpresa[[#This Row],[Tipo_Movimiento]] = "Venta", -TablaDatosEmpresa[[#This Row],[Cantidad]] * TablaDatosEmpresa[[#This Row],[CosteAdquisicionPromedio]], 0)</f>
        <v>0</v>
      </c>
      <c r="N2481" s="3">
        <f>TablaDatosEmpresa[[#This Row],[Ingresos]]-TablaDatosEmpresa[[#This Row],[Coste_Vemta]]</f>
        <v>0</v>
      </c>
    </row>
    <row r="2482" spans="1:14" x14ac:dyDescent="0.3">
      <c r="A2482">
        <v>2483</v>
      </c>
      <c r="B2482" s="1">
        <v>44926</v>
      </c>
      <c r="C2482" t="s">
        <v>24</v>
      </c>
      <c r="D2482" t="s">
        <v>34</v>
      </c>
      <c r="E2482" t="s">
        <v>45</v>
      </c>
      <c r="F2482">
        <v>228</v>
      </c>
      <c r="G2482" s="3">
        <v>179.62</v>
      </c>
      <c r="H2482" s="3">
        <v>0</v>
      </c>
      <c r="I2482" t="s">
        <v>24</v>
      </c>
      <c r="J2482" t="s">
        <v>36</v>
      </c>
      <c r="K2482" s="3">
        <f>IF(TablaDatosEmpresa[[#This Row],[Tipo_Movimiento]] = "Venta", -TablaDatosEmpresa[[#This Row],[Cantidad]] * TablaDatosEmpresa[[#This Row],[Precio_Venta_Unitario]], 0)</f>
        <v>0</v>
      </c>
      <c r="L2482" s="3">
        <f>AVERAGEIF(TablaDatosEmpresa[Nombre_Producto],TablaDatosEmpresa[[#This Row],[Nombre_Producto]],TablaDatosEmpresa[Costo_Unitario])</f>
        <v>81.910562499999997</v>
      </c>
      <c r="M2482" s="3">
        <f>IF(TablaDatosEmpresa[[#This Row],[Tipo_Movimiento]] = "Venta", -TablaDatosEmpresa[[#This Row],[Cantidad]] * TablaDatosEmpresa[[#This Row],[CosteAdquisicionPromedio]], 0)</f>
        <v>0</v>
      </c>
      <c r="N2482" s="3">
        <f>TablaDatosEmpresa[[#This Row],[Ingresos]]-TablaDatosEmpresa[[#This Row],[Coste_Vemta]]</f>
        <v>0</v>
      </c>
    </row>
    <row r="2483" spans="1:14" x14ac:dyDescent="0.3">
      <c r="A2483">
        <v>2484</v>
      </c>
      <c r="B2483" s="1">
        <v>44926</v>
      </c>
      <c r="C2483" t="s">
        <v>10</v>
      </c>
      <c r="D2483" t="s">
        <v>27</v>
      </c>
      <c r="E2483" t="s">
        <v>44</v>
      </c>
      <c r="F2483">
        <v>-25</v>
      </c>
      <c r="G2483" s="3">
        <v>0</v>
      </c>
      <c r="H2483" s="3">
        <v>495.32</v>
      </c>
      <c r="I2483" t="s">
        <v>10</v>
      </c>
      <c r="J2483" t="s">
        <v>35</v>
      </c>
      <c r="K2483" s="3">
        <f>IF(TablaDatosEmpresa[[#This Row],[Tipo_Movimiento]] = "Venta", -TablaDatosEmpresa[[#This Row],[Cantidad]] * TablaDatosEmpresa[[#This Row],[Precio_Venta_Unitario]], 0)</f>
        <v>12383</v>
      </c>
      <c r="L2483" s="3">
        <f>AVERAGEIF(TablaDatosEmpresa[Nombre_Producto],TablaDatosEmpresa[[#This Row],[Nombre_Producto]],TablaDatosEmpresa[Costo_Unitario])</f>
        <v>111.99406451612904</v>
      </c>
      <c r="M2483" s="3">
        <f>IF(TablaDatosEmpresa[[#This Row],[Tipo_Movimiento]] = "Venta", -TablaDatosEmpresa[[#This Row],[Cantidad]] * TablaDatosEmpresa[[#This Row],[CosteAdquisicionPromedio]], 0)</f>
        <v>2799.8516129032259</v>
      </c>
      <c r="N2483" s="3">
        <f>TablaDatosEmpresa[[#This Row],[Ingresos]]-TablaDatosEmpresa[[#This Row],[Coste_Vemta]]</f>
        <v>9583.148387096775</v>
      </c>
    </row>
    <row r="2484" spans="1:14" x14ac:dyDescent="0.3">
      <c r="A2484">
        <v>2485</v>
      </c>
      <c r="B2484" s="1">
        <v>44926</v>
      </c>
      <c r="C2484" t="s">
        <v>10</v>
      </c>
      <c r="D2484" t="s">
        <v>21</v>
      </c>
      <c r="E2484" t="s">
        <v>22</v>
      </c>
      <c r="F2484">
        <v>-20</v>
      </c>
      <c r="G2484" s="3">
        <v>0</v>
      </c>
      <c r="H2484" s="3">
        <v>60.25</v>
      </c>
      <c r="I2484" t="s">
        <v>10</v>
      </c>
      <c r="J2484" t="s">
        <v>23</v>
      </c>
      <c r="K2484" s="3">
        <f>IF(TablaDatosEmpresa[[#This Row],[Tipo_Movimiento]] = "Venta", -TablaDatosEmpresa[[#This Row],[Cantidad]] * TablaDatosEmpresa[[#This Row],[Precio_Venta_Unitario]], 0)</f>
        <v>1205</v>
      </c>
      <c r="L2484" s="3">
        <f>AVERAGEIF(TablaDatosEmpresa[Nombre_Producto],TablaDatosEmpresa[[#This Row],[Nombre_Producto]],TablaDatosEmpresa[Costo_Unitario])</f>
        <v>10.520482758620702</v>
      </c>
      <c r="M2484" s="3">
        <f>IF(TablaDatosEmpresa[[#This Row],[Tipo_Movimiento]] = "Venta", -TablaDatosEmpresa[[#This Row],[Cantidad]] * TablaDatosEmpresa[[#This Row],[CosteAdquisicionPromedio]], 0)</f>
        <v>210.40965517241403</v>
      </c>
      <c r="N2484" s="3">
        <f>TablaDatosEmpresa[[#This Row],[Ingresos]]-TablaDatosEmpresa[[#This Row],[Coste_Vemta]]</f>
        <v>994.59034482758602</v>
      </c>
    </row>
    <row r="2485" spans="1:14" x14ac:dyDescent="0.3">
      <c r="A2485">
        <v>2486</v>
      </c>
      <c r="B2485" s="1">
        <v>44926</v>
      </c>
      <c r="C2485" t="s">
        <v>10</v>
      </c>
      <c r="D2485" t="s">
        <v>11</v>
      </c>
      <c r="E2485" t="s">
        <v>12</v>
      </c>
      <c r="F2485">
        <v>-43</v>
      </c>
      <c r="G2485" s="3">
        <v>0</v>
      </c>
      <c r="H2485" s="3">
        <v>129.47999999999999</v>
      </c>
      <c r="I2485" t="s">
        <v>10</v>
      </c>
      <c r="J2485" t="s">
        <v>15</v>
      </c>
      <c r="K2485" s="3">
        <f>IF(TablaDatosEmpresa[[#This Row],[Tipo_Movimiento]] = "Venta", -TablaDatosEmpresa[[#This Row],[Cantidad]] * TablaDatosEmpresa[[#This Row],[Precio_Venta_Unitario]], 0)</f>
        <v>5567.6399999999994</v>
      </c>
      <c r="L2485" s="3">
        <f>AVERAGEIF(TablaDatosEmpresa[Nombre_Producto],TablaDatosEmpresa[[#This Row],[Nombre_Producto]],TablaDatosEmpresa[Costo_Unitario])</f>
        <v>28.701865793780652</v>
      </c>
      <c r="M2485" s="3">
        <f>IF(TablaDatosEmpresa[[#This Row],[Tipo_Movimiento]] = "Venta", -TablaDatosEmpresa[[#This Row],[Cantidad]] * TablaDatosEmpresa[[#This Row],[CosteAdquisicionPromedio]], 0)</f>
        <v>1234.180229132568</v>
      </c>
      <c r="N2485" s="3">
        <f>TablaDatosEmpresa[[#This Row],[Ingresos]]-TablaDatosEmpresa[[#This Row],[Coste_Vemta]]</f>
        <v>4333.4597708674319</v>
      </c>
    </row>
    <row r="2486" spans="1:14" x14ac:dyDescent="0.3">
      <c r="A2486">
        <v>2487</v>
      </c>
      <c r="B2486" s="1">
        <v>44927</v>
      </c>
      <c r="C2486" t="s">
        <v>10</v>
      </c>
      <c r="D2486" t="s">
        <v>17</v>
      </c>
      <c r="E2486" t="s">
        <v>42</v>
      </c>
      <c r="F2486">
        <v>-42</v>
      </c>
      <c r="G2486" s="3">
        <v>0</v>
      </c>
      <c r="H2486" s="3">
        <v>905.2</v>
      </c>
      <c r="I2486" t="s">
        <v>10</v>
      </c>
      <c r="J2486" t="s">
        <v>15</v>
      </c>
      <c r="K2486" s="3">
        <f>IF(TablaDatosEmpresa[[#This Row],[Tipo_Movimiento]] = "Venta", -TablaDatosEmpresa[[#This Row],[Cantidad]] * TablaDatosEmpresa[[#This Row],[Precio_Venta_Unitario]], 0)</f>
        <v>38018.400000000001</v>
      </c>
      <c r="L2486" s="3">
        <f>AVERAGEIF(TablaDatosEmpresa[Nombre_Producto],TablaDatosEmpresa[[#This Row],[Nombre_Producto]],TablaDatosEmpresa[Costo_Unitario])</f>
        <v>206.67616747181975</v>
      </c>
      <c r="M2486" s="3">
        <f>IF(TablaDatosEmpresa[[#This Row],[Tipo_Movimiento]] = "Venta", -TablaDatosEmpresa[[#This Row],[Cantidad]] * TablaDatosEmpresa[[#This Row],[CosteAdquisicionPromedio]], 0)</f>
        <v>8680.3990338164294</v>
      </c>
      <c r="N2486" s="3">
        <f>TablaDatosEmpresa[[#This Row],[Ingresos]]-TablaDatosEmpresa[[#This Row],[Coste_Vemta]]</f>
        <v>29338.000966183572</v>
      </c>
    </row>
    <row r="2487" spans="1:14" x14ac:dyDescent="0.3">
      <c r="A2487">
        <v>2488</v>
      </c>
      <c r="B2487" s="1">
        <v>44927</v>
      </c>
      <c r="C2487" t="s">
        <v>10</v>
      </c>
      <c r="D2487" t="s">
        <v>27</v>
      </c>
      <c r="E2487" t="s">
        <v>44</v>
      </c>
      <c r="F2487">
        <v>-28</v>
      </c>
      <c r="G2487" s="3">
        <v>0</v>
      </c>
      <c r="H2487" s="3">
        <v>496.94</v>
      </c>
      <c r="I2487" t="s">
        <v>10</v>
      </c>
      <c r="J2487" t="s">
        <v>23</v>
      </c>
      <c r="K2487" s="3">
        <f>IF(TablaDatosEmpresa[[#This Row],[Tipo_Movimiento]] = "Venta", -TablaDatosEmpresa[[#This Row],[Cantidad]] * TablaDatosEmpresa[[#This Row],[Precio_Venta_Unitario]], 0)</f>
        <v>13914.32</v>
      </c>
      <c r="L2487" s="3">
        <f>AVERAGEIF(TablaDatosEmpresa[Nombre_Producto],TablaDatosEmpresa[[#This Row],[Nombre_Producto]],TablaDatosEmpresa[Costo_Unitario])</f>
        <v>111.99406451612904</v>
      </c>
      <c r="M2487" s="3">
        <f>IF(TablaDatosEmpresa[[#This Row],[Tipo_Movimiento]] = "Venta", -TablaDatosEmpresa[[#This Row],[Cantidad]] * TablaDatosEmpresa[[#This Row],[CosteAdquisicionPromedio]], 0)</f>
        <v>3135.8338064516133</v>
      </c>
      <c r="N2487" s="3">
        <f>TablaDatosEmpresa[[#This Row],[Ingresos]]-TablaDatosEmpresa[[#This Row],[Coste_Vemta]]</f>
        <v>10778.486193548386</v>
      </c>
    </row>
    <row r="2488" spans="1:14" x14ac:dyDescent="0.3">
      <c r="A2488">
        <v>2489</v>
      </c>
      <c r="B2488" s="1">
        <v>44927</v>
      </c>
      <c r="C2488" t="s">
        <v>10</v>
      </c>
      <c r="D2488" t="s">
        <v>29</v>
      </c>
      <c r="E2488" t="s">
        <v>30</v>
      </c>
      <c r="F2488">
        <v>-5</v>
      </c>
      <c r="G2488" s="3">
        <v>0</v>
      </c>
      <c r="H2488" s="3">
        <v>80.510000000000005</v>
      </c>
      <c r="I2488" t="s">
        <v>10</v>
      </c>
      <c r="J2488" t="s">
        <v>35</v>
      </c>
      <c r="K2488" s="3">
        <f>IF(TablaDatosEmpresa[[#This Row],[Tipo_Movimiento]] = "Venta", -TablaDatosEmpresa[[#This Row],[Cantidad]] * TablaDatosEmpresa[[#This Row],[Precio_Venta_Unitario]], 0)</f>
        <v>402.55</v>
      </c>
      <c r="L2488" s="3">
        <f>AVERAGEIF(TablaDatosEmpresa[Nombre_Producto],TablaDatosEmpresa[[#This Row],[Nombre_Producto]],TablaDatosEmpresa[Costo_Unitario])</f>
        <v>15.49574137931034</v>
      </c>
      <c r="M2488" s="3">
        <f>IF(TablaDatosEmpresa[[#This Row],[Tipo_Movimiento]] = "Venta", -TablaDatosEmpresa[[#This Row],[Cantidad]] * TablaDatosEmpresa[[#This Row],[CosteAdquisicionPromedio]], 0)</f>
        <v>77.478706896551699</v>
      </c>
      <c r="N2488" s="3">
        <f>TablaDatosEmpresa[[#This Row],[Ingresos]]-TablaDatosEmpresa[[#This Row],[Coste_Vemta]]</f>
        <v>325.07129310344828</v>
      </c>
    </row>
    <row r="2489" spans="1:14" x14ac:dyDescent="0.3">
      <c r="A2489">
        <v>2490</v>
      </c>
      <c r="B2489" s="1">
        <v>44927</v>
      </c>
      <c r="C2489" t="s">
        <v>10</v>
      </c>
      <c r="D2489" t="s">
        <v>19</v>
      </c>
      <c r="E2489" t="s">
        <v>20</v>
      </c>
      <c r="F2489">
        <v>-23</v>
      </c>
      <c r="G2489" s="3">
        <v>0</v>
      </c>
      <c r="H2489" s="3">
        <v>298.64</v>
      </c>
      <c r="I2489" t="s">
        <v>10</v>
      </c>
      <c r="J2489" t="s">
        <v>23</v>
      </c>
      <c r="K2489" s="3">
        <f>IF(TablaDatosEmpresa[[#This Row],[Tipo_Movimiento]] = "Venta", -TablaDatosEmpresa[[#This Row],[Cantidad]] * TablaDatosEmpresa[[#This Row],[Precio_Venta_Unitario]], 0)</f>
        <v>6868.7199999999993</v>
      </c>
      <c r="L2489" s="3">
        <f>AVERAGEIF(TablaDatosEmpresa[Nombre_Producto],TablaDatosEmpresa[[#This Row],[Nombre_Producto]],TablaDatosEmpresa[Costo_Unitario])</f>
        <v>66.956770642201846</v>
      </c>
      <c r="M2489" s="3">
        <f>IF(TablaDatosEmpresa[[#This Row],[Tipo_Movimiento]] = "Venta", -TablaDatosEmpresa[[#This Row],[Cantidad]] * TablaDatosEmpresa[[#This Row],[CosteAdquisicionPromedio]], 0)</f>
        <v>1540.0057247706425</v>
      </c>
      <c r="N2489" s="3">
        <f>TablaDatosEmpresa[[#This Row],[Ingresos]]-TablaDatosEmpresa[[#This Row],[Coste_Vemta]]</f>
        <v>5328.7142752293566</v>
      </c>
    </row>
    <row r="2490" spans="1:14" x14ac:dyDescent="0.3">
      <c r="A2490">
        <v>2491</v>
      </c>
      <c r="B2490" s="1">
        <v>44927</v>
      </c>
      <c r="C2490" t="s">
        <v>24</v>
      </c>
      <c r="D2490" t="s">
        <v>29</v>
      </c>
      <c r="E2490" t="s">
        <v>30</v>
      </c>
      <c r="F2490">
        <v>69</v>
      </c>
      <c r="G2490" s="3">
        <v>35.72</v>
      </c>
      <c r="H2490" s="3">
        <v>0</v>
      </c>
      <c r="I2490" t="s">
        <v>24</v>
      </c>
      <c r="J2490" t="s">
        <v>36</v>
      </c>
      <c r="K2490" s="3">
        <f>IF(TablaDatosEmpresa[[#This Row],[Tipo_Movimiento]] = "Venta", -TablaDatosEmpresa[[#This Row],[Cantidad]] * TablaDatosEmpresa[[#This Row],[Precio_Venta_Unitario]], 0)</f>
        <v>0</v>
      </c>
      <c r="L2490" s="3">
        <f>AVERAGEIF(TablaDatosEmpresa[Nombre_Producto],TablaDatosEmpresa[[#This Row],[Nombre_Producto]],TablaDatosEmpresa[Costo_Unitario])</f>
        <v>15.49574137931034</v>
      </c>
      <c r="M2490" s="3">
        <f>IF(TablaDatosEmpresa[[#This Row],[Tipo_Movimiento]] = "Venta", -TablaDatosEmpresa[[#This Row],[Cantidad]] * TablaDatosEmpresa[[#This Row],[CosteAdquisicionPromedio]], 0)</f>
        <v>0</v>
      </c>
      <c r="N2490" s="3">
        <f>TablaDatosEmpresa[[#This Row],[Ingresos]]-TablaDatosEmpresa[[#This Row],[Coste_Vemta]]</f>
        <v>0</v>
      </c>
    </row>
    <row r="2491" spans="1:14" x14ac:dyDescent="0.3">
      <c r="A2491">
        <v>2492</v>
      </c>
      <c r="B2491" s="1">
        <v>44927</v>
      </c>
      <c r="C2491" t="s">
        <v>16</v>
      </c>
      <c r="D2491" t="s">
        <v>19</v>
      </c>
      <c r="E2491" t="s">
        <v>20</v>
      </c>
      <c r="F2491">
        <v>75</v>
      </c>
      <c r="G2491" s="3">
        <v>148.41999999999999</v>
      </c>
      <c r="H2491" s="3">
        <v>0</v>
      </c>
      <c r="I2491" t="s">
        <v>46</v>
      </c>
      <c r="J2491" t="s">
        <v>18</v>
      </c>
      <c r="K2491" s="3">
        <f>IF(TablaDatosEmpresa[[#This Row],[Tipo_Movimiento]] = "Venta", -TablaDatosEmpresa[[#This Row],[Cantidad]] * TablaDatosEmpresa[[#This Row],[Precio_Venta_Unitario]], 0)</f>
        <v>0</v>
      </c>
      <c r="L2491" s="3">
        <f>AVERAGEIF(TablaDatosEmpresa[Nombre_Producto],TablaDatosEmpresa[[#This Row],[Nombre_Producto]],TablaDatosEmpresa[Costo_Unitario])</f>
        <v>66.956770642201846</v>
      </c>
      <c r="M2491" s="3">
        <f>IF(TablaDatosEmpresa[[#This Row],[Tipo_Movimiento]] = "Venta", -TablaDatosEmpresa[[#This Row],[Cantidad]] * TablaDatosEmpresa[[#This Row],[CosteAdquisicionPromedio]], 0)</f>
        <v>0</v>
      </c>
      <c r="N2491" s="3">
        <f>TablaDatosEmpresa[[#This Row],[Ingresos]]-TablaDatosEmpresa[[#This Row],[Coste_Vemta]]</f>
        <v>0</v>
      </c>
    </row>
    <row r="2492" spans="1:14" x14ac:dyDescent="0.3">
      <c r="A2492">
        <v>2493</v>
      </c>
      <c r="B2492" s="1">
        <v>44927</v>
      </c>
      <c r="C2492" t="s">
        <v>10</v>
      </c>
      <c r="D2492" t="s">
        <v>29</v>
      </c>
      <c r="E2492" t="s">
        <v>30</v>
      </c>
      <c r="F2492">
        <v>-18</v>
      </c>
      <c r="G2492" s="3">
        <v>0</v>
      </c>
      <c r="H2492" s="3">
        <v>79.209999999999994</v>
      </c>
      <c r="I2492" t="s">
        <v>10</v>
      </c>
      <c r="J2492" t="s">
        <v>31</v>
      </c>
      <c r="K2492" s="3">
        <f>IF(TablaDatosEmpresa[[#This Row],[Tipo_Movimiento]] = "Venta", -TablaDatosEmpresa[[#This Row],[Cantidad]] * TablaDatosEmpresa[[#This Row],[Precio_Venta_Unitario]], 0)</f>
        <v>1425.78</v>
      </c>
      <c r="L2492" s="3">
        <f>AVERAGEIF(TablaDatosEmpresa[Nombre_Producto],TablaDatosEmpresa[[#This Row],[Nombre_Producto]],TablaDatosEmpresa[Costo_Unitario])</f>
        <v>15.49574137931034</v>
      </c>
      <c r="M2492" s="3">
        <f>IF(TablaDatosEmpresa[[#This Row],[Tipo_Movimiento]] = "Venta", -TablaDatosEmpresa[[#This Row],[Cantidad]] * TablaDatosEmpresa[[#This Row],[CosteAdquisicionPromedio]], 0)</f>
        <v>278.92334482758611</v>
      </c>
      <c r="N2492" s="3">
        <f>TablaDatosEmpresa[[#This Row],[Ingresos]]-TablaDatosEmpresa[[#This Row],[Coste_Vemta]]</f>
        <v>1146.8566551724139</v>
      </c>
    </row>
    <row r="2493" spans="1:14" x14ac:dyDescent="0.3">
      <c r="A2493">
        <v>2494</v>
      </c>
      <c r="B2493" s="1">
        <v>44928</v>
      </c>
      <c r="C2493" t="s">
        <v>10</v>
      </c>
      <c r="D2493" t="s">
        <v>11</v>
      </c>
      <c r="E2493" t="s">
        <v>12</v>
      </c>
      <c r="F2493">
        <v>-30</v>
      </c>
      <c r="G2493" s="3">
        <v>0</v>
      </c>
      <c r="H2493" s="3">
        <v>131.08000000000001</v>
      </c>
      <c r="I2493" t="s">
        <v>10</v>
      </c>
      <c r="J2493" t="s">
        <v>35</v>
      </c>
      <c r="K2493" s="3">
        <f>IF(TablaDatosEmpresa[[#This Row],[Tipo_Movimiento]] = "Venta", -TablaDatosEmpresa[[#This Row],[Cantidad]] * TablaDatosEmpresa[[#This Row],[Precio_Venta_Unitario]], 0)</f>
        <v>3932.4000000000005</v>
      </c>
      <c r="L2493" s="3">
        <f>AVERAGEIF(TablaDatosEmpresa[Nombre_Producto],TablaDatosEmpresa[[#This Row],[Nombre_Producto]],TablaDatosEmpresa[Costo_Unitario])</f>
        <v>28.701865793780652</v>
      </c>
      <c r="M2493" s="3">
        <f>IF(TablaDatosEmpresa[[#This Row],[Tipo_Movimiento]] = "Venta", -TablaDatosEmpresa[[#This Row],[Cantidad]] * TablaDatosEmpresa[[#This Row],[CosteAdquisicionPromedio]], 0)</f>
        <v>861.05597381341954</v>
      </c>
      <c r="N2493" s="3">
        <f>TablaDatosEmpresa[[#This Row],[Ingresos]]-TablaDatosEmpresa[[#This Row],[Coste_Vemta]]</f>
        <v>3071.3440261865808</v>
      </c>
    </row>
    <row r="2494" spans="1:14" x14ac:dyDescent="0.3">
      <c r="A2494">
        <v>2495</v>
      </c>
      <c r="B2494" s="1">
        <v>44928</v>
      </c>
      <c r="C2494" t="s">
        <v>24</v>
      </c>
      <c r="D2494" t="s">
        <v>21</v>
      </c>
      <c r="E2494" t="s">
        <v>22</v>
      </c>
      <c r="F2494">
        <v>109</v>
      </c>
      <c r="G2494" s="3">
        <v>24.89</v>
      </c>
      <c r="H2494" s="3">
        <v>0</v>
      </c>
      <c r="I2494" t="s">
        <v>24</v>
      </c>
      <c r="J2494" t="s">
        <v>28</v>
      </c>
      <c r="K2494" s="3">
        <f>IF(TablaDatosEmpresa[[#This Row],[Tipo_Movimiento]] = "Venta", -TablaDatosEmpresa[[#This Row],[Cantidad]] * TablaDatosEmpresa[[#This Row],[Precio_Venta_Unitario]], 0)</f>
        <v>0</v>
      </c>
      <c r="L2494" s="3">
        <f>AVERAGEIF(TablaDatosEmpresa[Nombre_Producto],TablaDatosEmpresa[[#This Row],[Nombre_Producto]],TablaDatosEmpresa[Costo_Unitario])</f>
        <v>10.520482758620702</v>
      </c>
      <c r="M2494" s="3">
        <f>IF(TablaDatosEmpresa[[#This Row],[Tipo_Movimiento]] = "Venta", -TablaDatosEmpresa[[#This Row],[Cantidad]] * TablaDatosEmpresa[[#This Row],[CosteAdquisicionPromedio]], 0)</f>
        <v>0</v>
      </c>
      <c r="N2494" s="3">
        <f>TablaDatosEmpresa[[#This Row],[Ingresos]]-TablaDatosEmpresa[[#This Row],[Coste_Vemta]]</f>
        <v>0</v>
      </c>
    </row>
    <row r="2495" spans="1:14" x14ac:dyDescent="0.3">
      <c r="A2495">
        <v>2496</v>
      </c>
      <c r="B2495" s="1">
        <v>44928</v>
      </c>
      <c r="C2495" t="s">
        <v>24</v>
      </c>
      <c r="D2495" t="s">
        <v>29</v>
      </c>
      <c r="E2495" t="s">
        <v>30</v>
      </c>
      <c r="F2495">
        <v>207</v>
      </c>
      <c r="G2495" s="3">
        <v>35.97</v>
      </c>
      <c r="H2495" s="3">
        <v>0</v>
      </c>
      <c r="I2495" t="s">
        <v>24</v>
      </c>
      <c r="J2495" t="s">
        <v>26</v>
      </c>
      <c r="K2495" s="3">
        <f>IF(TablaDatosEmpresa[[#This Row],[Tipo_Movimiento]] = "Venta", -TablaDatosEmpresa[[#This Row],[Cantidad]] * TablaDatosEmpresa[[#This Row],[Precio_Venta_Unitario]], 0)</f>
        <v>0</v>
      </c>
      <c r="L2495" s="3">
        <f>AVERAGEIF(TablaDatosEmpresa[Nombre_Producto],TablaDatosEmpresa[[#This Row],[Nombre_Producto]],TablaDatosEmpresa[Costo_Unitario])</f>
        <v>15.49574137931034</v>
      </c>
      <c r="M2495" s="3">
        <f>IF(TablaDatosEmpresa[[#This Row],[Tipo_Movimiento]] = "Venta", -TablaDatosEmpresa[[#This Row],[Cantidad]] * TablaDatosEmpresa[[#This Row],[CosteAdquisicionPromedio]], 0)</f>
        <v>0</v>
      </c>
      <c r="N2495" s="3">
        <f>TablaDatosEmpresa[[#This Row],[Ingresos]]-TablaDatosEmpresa[[#This Row],[Coste_Vemta]]</f>
        <v>0</v>
      </c>
    </row>
    <row r="2496" spans="1:14" x14ac:dyDescent="0.3">
      <c r="A2496">
        <v>2497</v>
      </c>
      <c r="B2496" s="1">
        <v>44928</v>
      </c>
      <c r="C2496" t="s">
        <v>10</v>
      </c>
      <c r="D2496" t="s">
        <v>21</v>
      </c>
      <c r="E2496" t="s">
        <v>22</v>
      </c>
      <c r="F2496">
        <v>-7</v>
      </c>
      <c r="G2496" s="3">
        <v>0</v>
      </c>
      <c r="H2496" s="3">
        <v>59.99</v>
      </c>
      <c r="I2496" t="s">
        <v>10</v>
      </c>
      <c r="J2496" t="s">
        <v>31</v>
      </c>
      <c r="K2496" s="3">
        <f>IF(TablaDatosEmpresa[[#This Row],[Tipo_Movimiento]] = "Venta", -TablaDatosEmpresa[[#This Row],[Cantidad]] * TablaDatosEmpresa[[#This Row],[Precio_Venta_Unitario]], 0)</f>
        <v>419.93</v>
      </c>
      <c r="L2496" s="3">
        <f>AVERAGEIF(TablaDatosEmpresa[Nombre_Producto],TablaDatosEmpresa[[#This Row],[Nombre_Producto]],TablaDatosEmpresa[Costo_Unitario])</f>
        <v>10.520482758620702</v>
      </c>
      <c r="M2496" s="3">
        <f>IF(TablaDatosEmpresa[[#This Row],[Tipo_Movimiento]] = "Venta", -TablaDatosEmpresa[[#This Row],[Cantidad]] * TablaDatosEmpresa[[#This Row],[CosteAdquisicionPromedio]], 0)</f>
        <v>73.643379310344912</v>
      </c>
      <c r="N2496" s="3">
        <f>TablaDatosEmpresa[[#This Row],[Ingresos]]-TablaDatosEmpresa[[#This Row],[Coste_Vemta]]</f>
        <v>346.28662068965508</v>
      </c>
    </row>
    <row r="2497" spans="1:14" x14ac:dyDescent="0.3">
      <c r="A2497">
        <v>2498</v>
      </c>
      <c r="B2497" s="1">
        <v>44928</v>
      </c>
      <c r="C2497" t="s">
        <v>10</v>
      </c>
      <c r="D2497" t="s">
        <v>32</v>
      </c>
      <c r="E2497" t="s">
        <v>33</v>
      </c>
      <c r="F2497">
        <v>-49</v>
      </c>
      <c r="G2497" s="3">
        <v>0</v>
      </c>
      <c r="H2497" s="3">
        <v>217.97</v>
      </c>
      <c r="I2497" t="s">
        <v>10</v>
      </c>
      <c r="J2497" t="s">
        <v>31</v>
      </c>
      <c r="K2497" s="3">
        <f>IF(TablaDatosEmpresa[[#This Row],[Tipo_Movimiento]] = "Venta", -TablaDatosEmpresa[[#This Row],[Cantidad]] * TablaDatosEmpresa[[#This Row],[Precio_Venta_Unitario]], 0)</f>
        <v>10680.53</v>
      </c>
      <c r="L2497" s="3">
        <f>AVERAGEIF(TablaDatosEmpresa[Nombre_Producto],TablaDatosEmpresa[[#This Row],[Nombre_Producto]],TablaDatosEmpresa[Costo_Unitario])</f>
        <v>54.214840425531932</v>
      </c>
      <c r="M2497" s="3">
        <f>IF(TablaDatosEmpresa[[#This Row],[Tipo_Movimiento]] = "Venta", -TablaDatosEmpresa[[#This Row],[Cantidad]] * TablaDatosEmpresa[[#This Row],[CosteAdquisicionPromedio]], 0)</f>
        <v>2656.5271808510647</v>
      </c>
      <c r="N2497" s="3">
        <f>TablaDatosEmpresa[[#This Row],[Ingresos]]-TablaDatosEmpresa[[#This Row],[Coste_Vemta]]</f>
        <v>8024.0028191489364</v>
      </c>
    </row>
    <row r="2498" spans="1:14" x14ac:dyDescent="0.3">
      <c r="A2498">
        <v>2499</v>
      </c>
      <c r="B2498" s="1">
        <v>44928</v>
      </c>
      <c r="C2498" t="s">
        <v>24</v>
      </c>
      <c r="D2498" t="s">
        <v>34</v>
      </c>
      <c r="E2498" t="s">
        <v>45</v>
      </c>
      <c r="F2498">
        <v>284</v>
      </c>
      <c r="G2498" s="3">
        <v>182.24</v>
      </c>
      <c r="H2498" s="3">
        <v>0</v>
      </c>
      <c r="I2498" t="s">
        <v>24</v>
      </c>
      <c r="J2498" t="s">
        <v>26</v>
      </c>
      <c r="K2498" s="3">
        <f>IF(TablaDatosEmpresa[[#This Row],[Tipo_Movimiento]] = "Venta", -TablaDatosEmpresa[[#This Row],[Cantidad]] * TablaDatosEmpresa[[#This Row],[Precio_Venta_Unitario]], 0)</f>
        <v>0</v>
      </c>
      <c r="L2498" s="3">
        <f>AVERAGEIF(TablaDatosEmpresa[Nombre_Producto],TablaDatosEmpresa[[#This Row],[Nombre_Producto]],TablaDatosEmpresa[Costo_Unitario])</f>
        <v>81.910562499999997</v>
      </c>
      <c r="M2498" s="3">
        <f>IF(TablaDatosEmpresa[[#This Row],[Tipo_Movimiento]] = "Venta", -TablaDatosEmpresa[[#This Row],[Cantidad]] * TablaDatosEmpresa[[#This Row],[CosteAdquisicionPromedio]], 0)</f>
        <v>0</v>
      </c>
      <c r="N2498" s="3">
        <f>TablaDatosEmpresa[[#This Row],[Ingresos]]-TablaDatosEmpresa[[#This Row],[Coste_Vemta]]</f>
        <v>0</v>
      </c>
    </row>
    <row r="2499" spans="1:14" x14ac:dyDescent="0.3">
      <c r="A2499">
        <v>2500</v>
      </c>
      <c r="B2499" s="1">
        <v>44928</v>
      </c>
      <c r="C2499" t="s">
        <v>24</v>
      </c>
      <c r="D2499" t="s">
        <v>32</v>
      </c>
      <c r="E2499" t="s">
        <v>33</v>
      </c>
      <c r="F2499">
        <v>147</v>
      </c>
      <c r="G2499" s="3">
        <v>121.31</v>
      </c>
      <c r="H2499" s="3">
        <v>0</v>
      </c>
      <c r="I2499" t="s">
        <v>24</v>
      </c>
      <c r="J2499" t="s">
        <v>28</v>
      </c>
      <c r="K2499" s="3">
        <f>IF(TablaDatosEmpresa[[#This Row],[Tipo_Movimiento]] = "Venta", -TablaDatosEmpresa[[#This Row],[Cantidad]] * TablaDatosEmpresa[[#This Row],[Precio_Venta_Unitario]], 0)</f>
        <v>0</v>
      </c>
      <c r="L2499" s="3">
        <f>AVERAGEIF(TablaDatosEmpresa[Nombre_Producto],TablaDatosEmpresa[[#This Row],[Nombre_Producto]],TablaDatosEmpresa[Costo_Unitario])</f>
        <v>54.214840425531932</v>
      </c>
      <c r="M2499" s="3">
        <f>IF(TablaDatosEmpresa[[#This Row],[Tipo_Movimiento]] = "Venta", -TablaDatosEmpresa[[#This Row],[Cantidad]] * TablaDatosEmpresa[[#This Row],[CosteAdquisicionPromedio]], 0)</f>
        <v>0</v>
      </c>
      <c r="N2499" s="3">
        <f>TablaDatosEmpresa[[#This Row],[Ingresos]]-TablaDatosEmpresa[[#This Row],[Coste_Vemta]]</f>
        <v>0</v>
      </c>
    </row>
    <row r="2500" spans="1:14" x14ac:dyDescent="0.3">
      <c r="A2500">
        <v>2501</v>
      </c>
      <c r="B2500" s="1">
        <v>44929</v>
      </c>
      <c r="C2500" t="s">
        <v>10</v>
      </c>
      <c r="D2500" t="s">
        <v>19</v>
      </c>
      <c r="E2500" t="s">
        <v>20</v>
      </c>
      <c r="F2500">
        <v>-6</v>
      </c>
      <c r="G2500" s="3">
        <v>0</v>
      </c>
      <c r="H2500" s="3">
        <v>300.42</v>
      </c>
      <c r="I2500" t="s">
        <v>10</v>
      </c>
      <c r="J2500" t="s">
        <v>13</v>
      </c>
      <c r="K2500" s="3">
        <f>IF(TablaDatosEmpresa[[#This Row],[Tipo_Movimiento]] = "Venta", -TablaDatosEmpresa[[#This Row],[Cantidad]] * TablaDatosEmpresa[[#This Row],[Precio_Venta_Unitario]], 0)</f>
        <v>1802.52</v>
      </c>
      <c r="L2500" s="3">
        <f>AVERAGEIF(TablaDatosEmpresa[Nombre_Producto],TablaDatosEmpresa[[#This Row],[Nombre_Producto]],TablaDatosEmpresa[Costo_Unitario])</f>
        <v>66.956770642201846</v>
      </c>
      <c r="M2500" s="3">
        <f>IF(TablaDatosEmpresa[[#This Row],[Tipo_Movimiento]] = "Venta", -TablaDatosEmpresa[[#This Row],[Cantidad]] * TablaDatosEmpresa[[#This Row],[CosteAdquisicionPromedio]], 0)</f>
        <v>401.7406238532111</v>
      </c>
      <c r="N2500" s="3">
        <f>TablaDatosEmpresa[[#This Row],[Ingresos]]-TablaDatosEmpresa[[#This Row],[Coste_Vemta]]</f>
        <v>1400.7793761467888</v>
      </c>
    </row>
    <row r="2501" spans="1:14" x14ac:dyDescent="0.3">
      <c r="A2501">
        <v>2502</v>
      </c>
      <c r="B2501" s="1">
        <v>44929</v>
      </c>
      <c r="C2501" t="s">
        <v>10</v>
      </c>
      <c r="D2501" t="s">
        <v>17</v>
      </c>
      <c r="E2501" t="s">
        <v>42</v>
      </c>
      <c r="F2501">
        <v>-12</v>
      </c>
      <c r="G2501" s="3">
        <v>0</v>
      </c>
      <c r="H2501" s="3">
        <v>906.75</v>
      </c>
      <c r="I2501" t="s">
        <v>10</v>
      </c>
      <c r="J2501" t="s">
        <v>35</v>
      </c>
      <c r="K2501" s="3">
        <f>IF(TablaDatosEmpresa[[#This Row],[Tipo_Movimiento]] = "Venta", -TablaDatosEmpresa[[#This Row],[Cantidad]] * TablaDatosEmpresa[[#This Row],[Precio_Venta_Unitario]], 0)</f>
        <v>10881</v>
      </c>
      <c r="L2501" s="3">
        <f>AVERAGEIF(TablaDatosEmpresa[Nombre_Producto],TablaDatosEmpresa[[#This Row],[Nombre_Producto]],TablaDatosEmpresa[Costo_Unitario])</f>
        <v>206.67616747181975</v>
      </c>
      <c r="M2501" s="3">
        <f>IF(TablaDatosEmpresa[[#This Row],[Tipo_Movimiento]] = "Venta", -TablaDatosEmpresa[[#This Row],[Cantidad]] * TablaDatosEmpresa[[#This Row],[CosteAdquisicionPromedio]], 0)</f>
        <v>2480.1140096618369</v>
      </c>
      <c r="N2501" s="3">
        <f>TablaDatosEmpresa[[#This Row],[Ingresos]]-TablaDatosEmpresa[[#This Row],[Coste_Vemta]]</f>
        <v>8400.8859903381635</v>
      </c>
    </row>
    <row r="2502" spans="1:14" x14ac:dyDescent="0.3">
      <c r="A2502">
        <v>2503</v>
      </c>
      <c r="B2502" s="1">
        <v>44929</v>
      </c>
      <c r="C2502" t="s">
        <v>16</v>
      </c>
      <c r="D2502" t="s">
        <v>19</v>
      </c>
      <c r="E2502" t="s">
        <v>20</v>
      </c>
      <c r="F2502">
        <v>41</v>
      </c>
      <c r="G2502" s="3">
        <v>152.01</v>
      </c>
      <c r="H2502" s="3">
        <v>0</v>
      </c>
      <c r="I2502" t="s">
        <v>46</v>
      </c>
      <c r="J2502" t="s">
        <v>18</v>
      </c>
      <c r="K2502" s="3">
        <f>IF(TablaDatosEmpresa[[#This Row],[Tipo_Movimiento]] = "Venta", -TablaDatosEmpresa[[#This Row],[Cantidad]] * TablaDatosEmpresa[[#This Row],[Precio_Venta_Unitario]], 0)</f>
        <v>0</v>
      </c>
      <c r="L2502" s="3">
        <f>AVERAGEIF(TablaDatosEmpresa[Nombre_Producto],TablaDatosEmpresa[[#This Row],[Nombre_Producto]],TablaDatosEmpresa[Costo_Unitario])</f>
        <v>66.956770642201846</v>
      </c>
      <c r="M2502" s="3">
        <f>IF(TablaDatosEmpresa[[#This Row],[Tipo_Movimiento]] = "Venta", -TablaDatosEmpresa[[#This Row],[Cantidad]] * TablaDatosEmpresa[[#This Row],[CosteAdquisicionPromedio]], 0)</f>
        <v>0</v>
      </c>
      <c r="N2502" s="3">
        <f>TablaDatosEmpresa[[#This Row],[Ingresos]]-TablaDatosEmpresa[[#This Row],[Coste_Vemta]]</f>
        <v>0</v>
      </c>
    </row>
    <row r="2503" spans="1:14" x14ac:dyDescent="0.3">
      <c r="A2503">
        <v>2504</v>
      </c>
      <c r="B2503" s="1">
        <v>44929</v>
      </c>
      <c r="C2503" t="s">
        <v>10</v>
      </c>
      <c r="D2503" t="s">
        <v>27</v>
      </c>
      <c r="E2503" t="s">
        <v>44</v>
      </c>
      <c r="F2503">
        <v>-13</v>
      </c>
      <c r="G2503" s="3">
        <v>0</v>
      </c>
      <c r="H2503" s="3">
        <v>501.92</v>
      </c>
      <c r="I2503" t="s">
        <v>10</v>
      </c>
      <c r="J2503" t="s">
        <v>23</v>
      </c>
      <c r="K2503" s="3">
        <f>IF(TablaDatosEmpresa[[#This Row],[Tipo_Movimiento]] = "Venta", -TablaDatosEmpresa[[#This Row],[Cantidad]] * TablaDatosEmpresa[[#This Row],[Precio_Venta_Unitario]], 0)</f>
        <v>6524.96</v>
      </c>
      <c r="L2503" s="3">
        <f>AVERAGEIF(TablaDatosEmpresa[Nombre_Producto],TablaDatosEmpresa[[#This Row],[Nombre_Producto]],TablaDatosEmpresa[Costo_Unitario])</f>
        <v>111.99406451612904</v>
      </c>
      <c r="M2503" s="3">
        <f>IF(TablaDatosEmpresa[[#This Row],[Tipo_Movimiento]] = "Venta", -TablaDatosEmpresa[[#This Row],[Cantidad]] * TablaDatosEmpresa[[#This Row],[CosteAdquisicionPromedio]], 0)</f>
        <v>1455.9228387096775</v>
      </c>
      <c r="N2503" s="3">
        <f>TablaDatosEmpresa[[#This Row],[Ingresos]]-TablaDatosEmpresa[[#This Row],[Coste_Vemta]]</f>
        <v>5069.0371612903227</v>
      </c>
    </row>
    <row r="2504" spans="1:14" x14ac:dyDescent="0.3">
      <c r="A2504">
        <v>2505</v>
      </c>
      <c r="B2504" s="1">
        <v>44929</v>
      </c>
      <c r="C2504" t="s">
        <v>10</v>
      </c>
      <c r="D2504" t="s">
        <v>21</v>
      </c>
      <c r="E2504" t="s">
        <v>22</v>
      </c>
      <c r="F2504">
        <v>-24</v>
      </c>
      <c r="G2504" s="3">
        <v>0</v>
      </c>
      <c r="H2504" s="3">
        <v>60.54</v>
      </c>
      <c r="I2504" t="s">
        <v>10</v>
      </c>
      <c r="J2504" t="s">
        <v>23</v>
      </c>
      <c r="K2504" s="3">
        <f>IF(TablaDatosEmpresa[[#This Row],[Tipo_Movimiento]] = "Venta", -TablaDatosEmpresa[[#This Row],[Cantidad]] * TablaDatosEmpresa[[#This Row],[Precio_Venta_Unitario]], 0)</f>
        <v>1452.96</v>
      </c>
      <c r="L2504" s="3">
        <f>AVERAGEIF(TablaDatosEmpresa[Nombre_Producto],TablaDatosEmpresa[[#This Row],[Nombre_Producto]],TablaDatosEmpresa[Costo_Unitario])</f>
        <v>10.520482758620702</v>
      </c>
      <c r="M2504" s="3">
        <f>IF(TablaDatosEmpresa[[#This Row],[Tipo_Movimiento]] = "Venta", -TablaDatosEmpresa[[#This Row],[Cantidad]] * TablaDatosEmpresa[[#This Row],[CosteAdquisicionPromedio]], 0)</f>
        <v>252.49158620689684</v>
      </c>
      <c r="N2504" s="3">
        <f>TablaDatosEmpresa[[#This Row],[Ingresos]]-TablaDatosEmpresa[[#This Row],[Coste_Vemta]]</f>
        <v>1200.4684137931031</v>
      </c>
    </row>
    <row r="2505" spans="1:14" x14ac:dyDescent="0.3">
      <c r="A2505">
        <v>2506</v>
      </c>
      <c r="B2505" s="1">
        <v>44929</v>
      </c>
      <c r="C2505" t="s">
        <v>10</v>
      </c>
      <c r="D2505" t="s">
        <v>14</v>
      </c>
      <c r="E2505" t="s">
        <v>41</v>
      </c>
      <c r="F2505">
        <v>-5</v>
      </c>
      <c r="G2505" s="3">
        <v>0</v>
      </c>
      <c r="H2505" s="3">
        <v>159.80000000000001</v>
      </c>
      <c r="I2505" t="s">
        <v>10</v>
      </c>
      <c r="J2505" t="s">
        <v>35</v>
      </c>
      <c r="K2505" s="3">
        <f>IF(TablaDatosEmpresa[[#This Row],[Tipo_Movimiento]] = "Venta", -TablaDatosEmpresa[[#This Row],[Cantidad]] * TablaDatosEmpresa[[#This Row],[Precio_Venta_Unitario]], 0)</f>
        <v>799</v>
      </c>
      <c r="L2505" s="3">
        <f>AVERAGEIF(TablaDatosEmpresa[Nombre_Producto],TablaDatosEmpresa[[#This Row],[Nombre_Producto]],TablaDatosEmpresa[Costo_Unitario])</f>
        <v>38.917210440456756</v>
      </c>
      <c r="M2505" s="3">
        <f>IF(TablaDatosEmpresa[[#This Row],[Tipo_Movimiento]] = "Venta", -TablaDatosEmpresa[[#This Row],[Cantidad]] * TablaDatosEmpresa[[#This Row],[CosteAdquisicionPromedio]], 0)</f>
        <v>194.58605220228378</v>
      </c>
      <c r="N2505" s="3">
        <f>TablaDatosEmpresa[[#This Row],[Ingresos]]-TablaDatosEmpresa[[#This Row],[Coste_Vemta]]</f>
        <v>604.41394779771622</v>
      </c>
    </row>
    <row r="2506" spans="1:14" x14ac:dyDescent="0.3">
      <c r="A2506">
        <v>2507</v>
      </c>
      <c r="B2506" s="1">
        <v>44930</v>
      </c>
      <c r="C2506" t="s">
        <v>24</v>
      </c>
      <c r="D2506" t="s">
        <v>11</v>
      </c>
      <c r="E2506" t="s">
        <v>12</v>
      </c>
      <c r="F2506">
        <v>72</v>
      </c>
      <c r="G2506" s="3">
        <v>65.78</v>
      </c>
      <c r="H2506" s="3">
        <v>0</v>
      </c>
      <c r="I2506" t="s">
        <v>24</v>
      </c>
      <c r="J2506" t="s">
        <v>26</v>
      </c>
      <c r="K2506" s="3">
        <f>IF(TablaDatosEmpresa[[#This Row],[Tipo_Movimiento]] = "Venta", -TablaDatosEmpresa[[#This Row],[Cantidad]] * TablaDatosEmpresa[[#This Row],[Precio_Venta_Unitario]], 0)</f>
        <v>0</v>
      </c>
      <c r="L2506" s="3">
        <f>AVERAGEIF(TablaDatosEmpresa[Nombre_Producto],TablaDatosEmpresa[[#This Row],[Nombre_Producto]],TablaDatosEmpresa[Costo_Unitario])</f>
        <v>28.701865793780652</v>
      </c>
      <c r="M2506" s="3">
        <f>IF(TablaDatosEmpresa[[#This Row],[Tipo_Movimiento]] = "Venta", -TablaDatosEmpresa[[#This Row],[Cantidad]] * TablaDatosEmpresa[[#This Row],[CosteAdquisicionPromedio]], 0)</f>
        <v>0</v>
      </c>
      <c r="N2506" s="3">
        <f>TablaDatosEmpresa[[#This Row],[Ingresos]]-TablaDatosEmpresa[[#This Row],[Coste_Vemta]]</f>
        <v>0</v>
      </c>
    </row>
    <row r="2507" spans="1:14" x14ac:dyDescent="0.3">
      <c r="A2507">
        <v>2508</v>
      </c>
      <c r="B2507" s="1">
        <v>44930</v>
      </c>
      <c r="C2507" t="s">
        <v>16</v>
      </c>
      <c r="D2507" t="s">
        <v>19</v>
      </c>
      <c r="E2507" t="s">
        <v>20</v>
      </c>
      <c r="F2507">
        <v>60</v>
      </c>
      <c r="G2507" s="3">
        <v>152.28</v>
      </c>
      <c r="H2507" s="3">
        <v>0</v>
      </c>
      <c r="I2507" t="s">
        <v>46</v>
      </c>
      <c r="J2507" t="s">
        <v>18</v>
      </c>
      <c r="K2507" s="3">
        <f>IF(TablaDatosEmpresa[[#This Row],[Tipo_Movimiento]] = "Venta", -TablaDatosEmpresa[[#This Row],[Cantidad]] * TablaDatosEmpresa[[#This Row],[Precio_Venta_Unitario]], 0)</f>
        <v>0</v>
      </c>
      <c r="L2507" s="3">
        <f>AVERAGEIF(TablaDatosEmpresa[Nombre_Producto],TablaDatosEmpresa[[#This Row],[Nombre_Producto]],TablaDatosEmpresa[Costo_Unitario])</f>
        <v>66.956770642201846</v>
      </c>
      <c r="M2507" s="3">
        <f>IF(TablaDatosEmpresa[[#This Row],[Tipo_Movimiento]] = "Venta", -TablaDatosEmpresa[[#This Row],[Cantidad]] * TablaDatosEmpresa[[#This Row],[CosteAdquisicionPromedio]], 0)</f>
        <v>0</v>
      </c>
      <c r="N2507" s="3">
        <f>TablaDatosEmpresa[[#This Row],[Ingresos]]-TablaDatosEmpresa[[#This Row],[Coste_Vemta]]</f>
        <v>0</v>
      </c>
    </row>
    <row r="2508" spans="1:14" x14ac:dyDescent="0.3">
      <c r="A2508">
        <v>2509</v>
      </c>
      <c r="B2508" s="1">
        <v>44930</v>
      </c>
      <c r="C2508" t="s">
        <v>24</v>
      </c>
      <c r="D2508" t="s">
        <v>14</v>
      </c>
      <c r="E2508" t="s">
        <v>41</v>
      </c>
      <c r="F2508">
        <v>164</v>
      </c>
      <c r="G2508" s="3">
        <v>84.88</v>
      </c>
      <c r="H2508" s="3">
        <v>0</v>
      </c>
      <c r="I2508" t="s">
        <v>24</v>
      </c>
      <c r="J2508" t="s">
        <v>37</v>
      </c>
      <c r="K2508" s="3">
        <f>IF(TablaDatosEmpresa[[#This Row],[Tipo_Movimiento]] = "Venta", -TablaDatosEmpresa[[#This Row],[Cantidad]] * TablaDatosEmpresa[[#This Row],[Precio_Venta_Unitario]], 0)</f>
        <v>0</v>
      </c>
      <c r="L2508" s="3">
        <f>AVERAGEIF(TablaDatosEmpresa[Nombre_Producto],TablaDatosEmpresa[[#This Row],[Nombre_Producto]],TablaDatosEmpresa[Costo_Unitario])</f>
        <v>38.917210440456756</v>
      </c>
      <c r="M2508" s="3">
        <f>IF(TablaDatosEmpresa[[#This Row],[Tipo_Movimiento]] = "Venta", -TablaDatosEmpresa[[#This Row],[Cantidad]] * TablaDatosEmpresa[[#This Row],[CosteAdquisicionPromedio]], 0)</f>
        <v>0</v>
      </c>
      <c r="N2508" s="3">
        <f>TablaDatosEmpresa[[#This Row],[Ingresos]]-TablaDatosEmpresa[[#This Row],[Coste_Vemta]]</f>
        <v>0</v>
      </c>
    </row>
    <row r="2509" spans="1:14" x14ac:dyDescent="0.3">
      <c r="A2509">
        <v>2510</v>
      </c>
      <c r="B2509" s="1">
        <v>44930</v>
      </c>
      <c r="C2509" t="s">
        <v>24</v>
      </c>
      <c r="D2509" t="s">
        <v>14</v>
      </c>
      <c r="E2509" t="s">
        <v>41</v>
      </c>
      <c r="F2509">
        <v>189</v>
      </c>
      <c r="G2509" s="3">
        <v>85.19</v>
      </c>
      <c r="H2509" s="3">
        <v>0</v>
      </c>
      <c r="I2509" t="s">
        <v>24</v>
      </c>
      <c r="J2509" t="s">
        <v>26</v>
      </c>
      <c r="K2509" s="3">
        <f>IF(TablaDatosEmpresa[[#This Row],[Tipo_Movimiento]] = "Venta", -TablaDatosEmpresa[[#This Row],[Cantidad]] * TablaDatosEmpresa[[#This Row],[Precio_Venta_Unitario]], 0)</f>
        <v>0</v>
      </c>
      <c r="L2509" s="3">
        <f>AVERAGEIF(TablaDatosEmpresa[Nombre_Producto],TablaDatosEmpresa[[#This Row],[Nombre_Producto]],TablaDatosEmpresa[Costo_Unitario])</f>
        <v>38.917210440456756</v>
      </c>
      <c r="M2509" s="3">
        <f>IF(TablaDatosEmpresa[[#This Row],[Tipo_Movimiento]] = "Venta", -TablaDatosEmpresa[[#This Row],[Cantidad]] * TablaDatosEmpresa[[#This Row],[CosteAdquisicionPromedio]], 0)</f>
        <v>0</v>
      </c>
      <c r="N2509" s="3">
        <f>TablaDatosEmpresa[[#This Row],[Ingresos]]-TablaDatosEmpresa[[#This Row],[Coste_Vemta]]</f>
        <v>0</v>
      </c>
    </row>
    <row r="2510" spans="1:14" x14ac:dyDescent="0.3">
      <c r="A2510">
        <v>2511</v>
      </c>
      <c r="B2510" s="1">
        <v>44930</v>
      </c>
      <c r="C2510" t="s">
        <v>10</v>
      </c>
      <c r="D2510" t="s">
        <v>32</v>
      </c>
      <c r="E2510" t="s">
        <v>33</v>
      </c>
      <c r="F2510">
        <v>-22</v>
      </c>
      <c r="G2510" s="3">
        <v>0</v>
      </c>
      <c r="H2510" s="3">
        <v>221.15</v>
      </c>
      <c r="I2510" t="s">
        <v>10</v>
      </c>
      <c r="J2510" t="s">
        <v>31</v>
      </c>
      <c r="K2510" s="3">
        <f>IF(TablaDatosEmpresa[[#This Row],[Tipo_Movimiento]] = "Venta", -TablaDatosEmpresa[[#This Row],[Cantidad]] * TablaDatosEmpresa[[#This Row],[Precio_Venta_Unitario]], 0)</f>
        <v>4865.3</v>
      </c>
      <c r="L2510" s="3">
        <f>AVERAGEIF(TablaDatosEmpresa[Nombre_Producto],TablaDatosEmpresa[[#This Row],[Nombre_Producto]],TablaDatosEmpresa[Costo_Unitario])</f>
        <v>54.214840425531932</v>
      </c>
      <c r="M2510" s="3">
        <f>IF(TablaDatosEmpresa[[#This Row],[Tipo_Movimiento]] = "Venta", -TablaDatosEmpresa[[#This Row],[Cantidad]] * TablaDatosEmpresa[[#This Row],[CosteAdquisicionPromedio]], 0)</f>
        <v>1192.7264893617025</v>
      </c>
      <c r="N2510" s="3">
        <f>TablaDatosEmpresa[[#This Row],[Ingresos]]-TablaDatosEmpresa[[#This Row],[Coste_Vemta]]</f>
        <v>3672.5735106382976</v>
      </c>
    </row>
    <row r="2511" spans="1:14" x14ac:dyDescent="0.3">
      <c r="A2511">
        <v>2512</v>
      </c>
      <c r="B2511" s="1">
        <v>44930</v>
      </c>
      <c r="C2511" t="s">
        <v>16</v>
      </c>
      <c r="D2511" t="s">
        <v>19</v>
      </c>
      <c r="E2511" t="s">
        <v>20</v>
      </c>
      <c r="F2511">
        <v>40</v>
      </c>
      <c r="G2511" s="3">
        <v>152</v>
      </c>
      <c r="H2511" s="3">
        <v>0</v>
      </c>
      <c r="I2511" t="s">
        <v>46</v>
      </c>
      <c r="J2511" t="s">
        <v>18</v>
      </c>
      <c r="K2511" s="3">
        <f>IF(TablaDatosEmpresa[[#This Row],[Tipo_Movimiento]] = "Venta", -TablaDatosEmpresa[[#This Row],[Cantidad]] * TablaDatosEmpresa[[#This Row],[Precio_Venta_Unitario]], 0)</f>
        <v>0</v>
      </c>
      <c r="L2511" s="3">
        <f>AVERAGEIF(TablaDatosEmpresa[Nombre_Producto],TablaDatosEmpresa[[#This Row],[Nombre_Producto]],TablaDatosEmpresa[Costo_Unitario])</f>
        <v>66.956770642201846</v>
      </c>
      <c r="M2511" s="3">
        <f>IF(TablaDatosEmpresa[[#This Row],[Tipo_Movimiento]] = "Venta", -TablaDatosEmpresa[[#This Row],[Cantidad]] * TablaDatosEmpresa[[#This Row],[CosteAdquisicionPromedio]], 0)</f>
        <v>0</v>
      </c>
      <c r="N2511" s="3">
        <f>TablaDatosEmpresa[[#This Row],[Ingresos]]-TablaDatosEmpresa[[#This Row],[Coste_Vemta]]</f>
        <v>0</v>
      </c>
    </row>
    <row r="2512" spans="1:14" x14ac:dyDescent="0.3">
      <c r="A2512">
        <v>2513</v>
      </c>
      <c r="B2512" s="1">
        <v>44930</v>
      </c>
      <c r="C2512" t="s">
        <v>16</v>
      </c>
      <c r="D2512" t="s">
        <v>27</v>
      </c>
      <c r="E2512" t="s">
        <v>44</v>
      </c>
      <c r="F2512">
        <v>82</v>
      </c>
      <c r="G2512" s="3">
        <v>249.62</v>
      </c>
      <c r="H2512" s="3">
        <v>0</v>
      </c>
      <c r="I2512" t="s">
        <v>46</v>
      </c>
      <c r="J2512" t="s">
        <v>18</v>
      </c>
      <c r="K2512" s="3">
        <f>IF(TablaDatosEmpresa[[#This Row],[Tipo_Movimiento]] = "Venta", -TablaDatosEmpresa[[#This Row],[Cantidad]] * TablaDatosEmpresa[[#This Row],[Precio_Venta_Unitario]], 0)</f>
        <v>0</v>
      </c>
      <c r="L2512" s="3">
        <f>AVERAGEIF(TablaDatosEmpresa[Nombre_Producto],TablaDatosEmpresa[[#This Row],[Nombre_Producto]],TablaDatosEmpresa[Costo_Unitario])</f>
        <v>111.99406451612904</v>
      </c>
      <c r="M2512" s="3">
        <f>IF(TablaDatosEmpresa[[#This Row],[Tipo_Movimiento]] = "Venta", -TablaDatosEmpresa[[#This Row],[Cantidad]] * TablaDatosEmpresa[[#This Row],[CosteAdquisicionPromedio]], 0)</f>
        <v>0</v>
      </c>
      <c r="N2512" s="3">
        <f>TablaDatosEmpresa[[#This Row],[Ingresos]]-TablaDatosEmpresa[[#This Row],[Coste_Vemta]]</f>
        <v>0</v>
      </c>
    </row>
    <row r="2513" spans="1:14" x14ac:dyDescent="0.3">
      <c r="A2513">
        <v>2514</v>
      </c>
      <c r="B2513" s="1">
        <v>44931</v>
      </c>
      <c r="C2513" t="s">
        <v>10</v>
      </c>
      <c r="D2513" t="s">
        <v>25</v>
      </c>
      <c r="E2513" t="s">
        <v>43</v>
      </c>
      <c r="F2513">
        <v>-33</v>
      </c>
      <c r="G2513" s="3">
        <v>0</v>
      </c>
      <c r="H2513" s="3">
        <v>94.66</v>
      </c>
      <c r="I2513" t="s">
        <v>10</v>
      </c>
      <c r="J2513" t="s">
        <v>15</v>
      </c>
      <c r="K2513" s="3">
        <f>IF(TablaDatosEmpresa[[#This Row],[Tipo_Movimiento]] = "Venta", -TablaDatosEmpresa[[#This Row],[Cantidad]] * TablaDatosEmpresa[[#This Row],[Precio_Venta_Unitario]], 0)</f>
        <v>3123.7799999999997</v>
      </c>
      <c r="L2513" s="3">
        <f>AVERAGEIF(TablaDatosEmpresa[Nombre_Producto],TablaDatosEmpresa[[#This Row],[Nombre_Producto]],TablaDatosEmpresa[Costo_Unitario])</f>
        <v>18.458651685393257</v>
      </c>
      <c r="M2513" s="3">
        <f>IF(TablaDatosEmpresa[[#This Row],[Tipo_Movimiento]] = "Venta", -TablaDatosEmpresa[[#This Row],[Cantidad]] * TablaDatosEmpresa[[#This Row],[CosteAdquisicionPromedio]], 0)</f>
        <v>609.13550561797751</v>
      </c>
      <c r="N2513" s="3">
        <f>TablaDatosEmpresa[[#This Row],[Ingresos]]-TablaDatosEmpresa[[#This Row],[Coste_Vemta]]</f>
        <v>2514.6444943820225</v>
      </c>
    </row>
    <row r="2514" spans="1:14" x14ac:dyDescent="0.3">
      <c r="A2514">
        <v>2515</v>
      </c>
      <c r="B2514" s="1">
        <v>44931</v>
      </c>
      <c r="C2514" t="s">
        <v>10</v>
      </c>
      <c r="D2514" t="s">
        <v>17</v>
      </c>
      <c r="E2514" t="s">
        <v>42</v>
      </c>
      <c r="F2514">
        <v>-14</v>
      </c>
      <c r="G2514" s="3">
        <v>0</v>
      </c>
      <c r="H2514" s="3">
        <v>892.97</v>
      </c>
      <c r="I2514" t="s">
        <v>10</v>
      </c>
      <c r="J2514" t="s">
        <v>15</v>
      </c>
      <c r="K2514" s="3">
        <f>IF(TablaDatosEmpresa[[#This Row],[Tipo_Movimiento]] = "Venta", -TablaDatosEmpresa[[#This Row],[Cantidad]] * TablaDatosEmpresa[[#This Row],[Precio_Venta_Unitario]], 0)</f>
        <v>12501.58</v>
      </c>
      <c r="L2514" s="3">
        <f>AVERAGEIF(TablaDatosEmpresa[Nombre_Producto],TablaDatosEmpresa[[#This Row],[Nombre_Producto]],TablaDatosEmpresa[Costo_Unitario])</f>
        <v>206.67616747181975</v>
      </c>
      <c r="M2514" s="3">
        <f>IF(TablaDatosEmpresa[[#This Row],[Tipo_Movimiento]] = "Venta", -TablaDatosEmpresa[[#This Row],[Cantidad]] * TablaDatosEmpresa[[#This Row],[CosteAdquisicionPromedio]], 0)</f>
        <v>2893.4663446054765</v>
      </c>
      <c r="N2514" s="3">
        <f>TablaDatosEmpresa[[#This Row],[Ingresos]]-TablaDatosEmpresa[[#This Row],[Coste_Vemta]]</f>
        <v>9608.1136553945234</v>
      </c>
    </row>
    <row r="2515" spans="1:14" x14ac:dyDescent="0.3">
      <c r="A2515">
        <v>2516</v>
      </c>
      <c r="B2515" s="1">
        <v>44931</v>
      </c>
      <c r="C2515" t="s">
        <v>24</v>
      </c>
      <c r="D2515" t="s">
        <v>32</v>
      </c>
      <c r="E2515" t="s">
        <v>33</v>
      </c>
      <c r="F2515">
        <v>149</v>
      </c>
      <c r="G2515" s="3">
        <v>119.61</v>
      </c>
      <c r="H2515" s="3">
        <v>0</v>
      </c>
      <c r="I2515" t="s">
        <v>24</v>
      </c>
      <c r="J2515" t="s">
        <v>28</v>
      </c>
      <c r="K2515" s="3">
        <f>IF(TablaDatosEmpresa[[#This Row],[Tipo_Movimiento]] = "Venta", -TablaDatosEmpresa[[#This Row],[Cantidad]] * TablaDatosEmpresa[[#This Row],[Precio_Venta_Unitario]], 0)</f>
        <v>0</v>
      </c>
      <c r="L2515" s="3">
        <f>AVERAGEIF(TablaDatosEmpresa[Nombre_Producto],TablaDatosEmpresa[[#This Row],[Nombre_Producto]],TablaDatosEmpresa[Costo_Unitario])</f>
        <v>54.214840425531932</v>
      </c>
      <c r="M2515" s="3">
        <f>IF(TablaDatosEmpresa[[#This Row],[Tipo_Movimiento]] = "Venta", -TablaDatosEmpresa[[#This Row],[Cantidad]] * TablaDatosEmpresa[[#This Row],[CosteAdquisicionPromedio]], 0)</f>
        <v>0</v>
      </c>
      <c r="N2515" s="3">
        <f>TablaDatosEmpresa[[#This Row],[Ingresos]]-TablaDatosEmpresa[[#This Row],[Coste_Vemta]]</f>
        <v>0</v>
      </c>
    </row>
    <row r="2516" spans="1:14" x14ac:dyDescent="0.3">
      <c r="A2516">
        <v>2517</v>
      </c>
      <c r="B2516" s="1">
        <v>44931</v>
      </c>
      <c r="C2516" t="s">
        <v>10</v>
      </c>
      <c r="D2516" t="s">
        <v>25</v>
      </c>
      <c r="E2516" t="s">
        <v>43</v>
      </c>
      <c r="F2516">
        <v>-28</v>
      </c>
      <c r="G2516" s="3">
        <v>0</v>
      </c>
      <c r="H2516" s="3">
        <v>94.89</v>
      </c>
      <c r="I2516" t="s">
        <v>10</v>
      </c>
      <c r="J2516" t="s">
        <v>31</v>
      </c>
      <c r="K2516" s="3">
        <f>IF(TablaDatosEmpresa[[#This Row],[Tipo_Movimiento]] = "Venta", -TablaDatosEmpresa[[#This Row],[Cantidad]] * TablaDatosEmpresa[[#This Row],[Precio_Venta_Unitario]], 0)</f>
        <v>2656.92</v>
      </c>
      <c r="L2516" s="3">
        <f>AVERAGEIF(TablaDatosEmpresa[Nombre_Producto],TablaDatosEmpresa[[#This Row],[Nombre_Producto]],TablaDatosEmpresa[Costo_Unitario])</f>
        <v>18.458651685393257</v>
      </c>
      <c r="M2516" s="3">
        <f>IF(TablaDatosEmpresa[[#This Row],[Tipo_Movimiento]] = "Venta", -TablaDatosEmpresa[[#This Row],[Cantidad]] * TablaDatosEmpresa[[#This Row],[CosteAdquisicionPromedio]], 0)</f>
        <v>516.84224719101121</v>
      </c>
      <c r="N2516" s="3">
        <f>TablaDatosEmpresa[[#This Row],[Ingresos]]-TablaDatosEmpresa[[#This Row],[Coste_Vemta]]</f>
        <v>2140.0777528089889</v>
      </c>
    </row>
    <row r="2517" spans="1:14" x14ac:dyDescent="0.3">
      <c r="A2517">
        <v>2518</v>
      </c>
      <c r="B2517" s="1">
        <v>44931</v>
      </c>
      <c r="C2517" t="s">
        <v>24</v>
      </c>
      <c r="D2517" t="s">
        <v>34</v>
      </c>
      <c r="E2517" t="s">
        <v>45</v>
      </c>
      <c r="F2517">
        <v>150</v>
      </c>
      <c r="G2517" s="3">
        <v>176.66</v>
      </c>
      <c r="H2517" s="3">
        <v>0</v>
      </c>
      <c r="I2517" t="s">
        <v>24</v>
      </c>
      <c r="J2517" t="s">
        <v>28</v>
      </c>
      <c r="K2517" s="3">
        <f>IF(TablaDatosEmpresa[[#This Row],[Tipo_Movimiento]] = "Venta", -TablaDatosEmpresa[[#This Row],[Cantidad]] * TablaDatosEmpresa[[#This Row],[Precio_Venta_Unitario]], 0)</f>
        <v>0</v>
      </c>
      <c r="L2517" s="3">
        <f>AVERAGEIF(TablaDatosEmpresa[Nombre_Producto],TablaDatosEmpresa[[#This Row],[Nombre_Producto]],TablaDatosEmpresa[Costo_Unitario])</f>
        <v>81.910562499999997</v>
      </c>
      <c r="M2517" s="3">
        <f>IF(TablaDatosEmpresa[[#This Row],[Tipo_Movimiento]] = "Venta", -TablaDatosEmpresa[[#This Row],[Cantidad]] * TablaDatosEmpresa[[#This Row],[CosteAdquisicionPromedio]], 0)</f>
        <v>0</v>
      </c>
      <c r="N2517" s="3">
        <f>TablaDatosEmpresa[[#This Row],[Ingresos]]-TablaDatosEmpresa[[#This Row],[Coste_Vemta]]</f>
        <v>0</v>
      </c>
    </row>
    <row r="2518" spans="1:14" x14ac:dyDescent="0.3">
      <c r="A2518">
        <v>2519</v>
      </c>
      <c r="B2518" s="1">
        <v>44931</v>
      </c>
      <c r="C2518" t="s">
        <v>10</v>
      </c>
      <c r="D2518" t="s">
        <v>32</v>
      </c>
      <c r="E2518" t="s">
        <v>33</v>
      </c>
      <c r="F2518">
        <v>-40</v>
      </c>
      <c r="G2518" s="3">
        <v>0</v>
      </c>
      <c r="H2518" s="3">
        <v>217.82</v>
      </c>
      <c r="I2518" t="s">
        <v>10</v>
      </c>
      <c r="J2518" t="s">
        <v>23</v>
      </c>
      <c r="K2518" s="3">
        <f>IF(TablaDatosEmpresa[[#This Row],[Tipo_Movimiento]] = "Venta", -TablaDatosEmpresa[[#This Row],[Cantidad]] * TablaDatosEmpresa[[#This Row],[Precio_Venta_Unitario]], 0)</f>
        <v>8712.7999999999993</v>
      </c>
      <c r="L2518" s="3">
        <f>AVERAGEIF(TablaDatosEmpresa[Nombre_Producto],TablaDatosEmpresa[[#This Row],[Nombre_Producto]],TablaDatosEmpresa[Costo_Unitario])</f>
        <v>54.214840425531932</v>
      </c>
      <c r="M2518" s="3">
        <f>IF(TablaDatosEmpresa[[#This Row],[Tipo_Movimiento]] = "Venta", -TablaDatosEmpresa[[#This Row],[Cantidad]] * TablaDatosEmpresa[[#This Row],[CosteAdquisicionPromedio]], 0)</f>
        <v>2168.5936170212772</v>
      </c>
      <c r="N2518" s="3">
        <f>TablaDatosEmpresa[[#This Row],[Ingresos]]-TablaDatosEmpresa[[#This Row],[Coste_Vemta]]</f>
        <v>6544.2063829787221</v>
      </c>
    </row>
    <row r="2519" spans="1:14" x14ac:dyDescent="0.3">
      <c r="A2519">
        <v>2520</v>
      </c>
      <c r="B2519" s="1">
        <v>44931</v>
      </c>
      <c r="C2519" t="s">
        <v>24</v>
      </c>
      <c r="D2519" t="s">
        <v>29</v>
      </c>
      <c r="E2519" t="s">
        <v>30</v>
      </c>
      <c r="F2519">
        <v>237</v>
      </c>
      <c r="G2519" s="3">
        <v>35.409999999999997</v>
      </c>
      <c r="H2519" s="3">
        <v>0</v>
      </c>
      <c r="I2519" t="s">
        <v>24</v>
      </c>
      <c r="J2519" t="s">
        <v>28</v>
      </c>
      <c r="K2519" s="3">
        <f>IF(TablaDatosEmpresa[[#This Row],[Tipo_Movimiento]] = "Venta", -TablaDatosEmpresa[[#This Row],[Cantidad]] * TablaDatosEmpresa[[#This Row],[Precio_Venta_Unitario]], 0)</f>
        <v>0</v>
      </c>
      <c r="L2519" s="3">
        <f>AVERAGEIF(TablaDatosEmpresa[Nombre_Producto],TablaDatosEmpresa[[#This Row],[Nombre_Producto]],TablaDatosEmpresa[Costo_Unitario])</f>
        <v>15.49574137931034</v>
      </c>
      <c r="M2519" s="3">
        <f>IF(TablaDatosEmpresa[[#This Row],[Tipo_Movimiento]] = "Venta", -TablaDatosEmpresa[[#This Row],[Cantidad]] * TablaDatosEmpresa[[#This Row],[CosteAdquisicionPromedio]], 0)</f>
        <v>0</v>
      </c>
      <c r="N2519" s="3">
        <f>TablaDatosEmpresa[[#This Row],[Ingresos]]-TablaDatosEmpresa[[#This Row],[Coste_Vemta]]</f>
        <v>0</v>
      </c>
    </row>
    <row r="2520" spans="1:14" x14ac:dyDescent="0.3">
      <c r="A2520">
        <v>2521</v>
      </c>
      <c r="B2520" s="1">
        <v>44932</v>
      </c>
      <c r="C2520" t="s">
        <v>10</v>
      </c>
      <c r="D2520" t="s">
        <v>29</v>
      </c>
      <c r="E2520" t="s">
        <v>30</v>
      </c>
      <c r="F2520">
        <v>-28</v>
      </c>
      <c r="G2520" s="3">
        <v>0</v>
      </c>
      <c r="H2520" s="3">
        <v>79.63</v>
      </c>
      <c r="I2520" t="s">
        <v>10</v>
      </c>
      <c r="J2520" t="s">
        <v>23</v>
      </c>
      <c r="K2520" s="3">
        <f>IF(TablaDatosEmpresa[[#This Row],[Tipo_Movimiento]] = "Venta", -TablaDatosEmpresa[[#This Row],[Cantidad]] * TablaDatosEmpresa[[#This Row],[Precio_Venta_Unitario]], 0)</f>
        <v>2229.64</v>
      </c>
      <c r="L2520" s="3">
        <f>AVERAGEIF(TablaDatosEmpresa[Nombre_Producto],TablaDatosEmpresa[[#This Row],[Nombre_Producto]],TablaDatosEmpresa[Costo_Unitario])</f>
        <v>15.49574137931034</v>
      </c>
      <c r="M2520" s="3">
        <f>IF(TablaDatosEmpresa[[#This Row],[Tipo_Movimiento]] = "Venta", -TablaDatosEmpresa[[#This Row],[Cantidad]] * TablaDatosEmpresa[[#This Row],[CosteAdquisicionPromedio]], 0)</f>
        <v>433.88075862068951</v>
      </c>
      <c r="N2520" s="3">
        <f>TablaDatosEmpresa[[#This Row],[Ingresos]]-TablaDatosEmpresa[[#This Row],[Coste_Vemta]]</f>
        <v>1795.7592413793104</v>
      </c>
    </row>
    <row r="2521" spans="1:14" x14ac:dyDescent="0.3">
      <c r="A2521">
        <v>2522</v>
      </c>
      <c r="B2521" s="1">
        <v>44932</v>
      </c>
      <c r="C2521" t="s">
        <v>24</v>
      </c>
      <c r="D2521" t="s">
        <v>29</v>
      </c>
      <c r="E2521" t="s">
        <v>30</v>
      </c>
      <c r="F2521">
        <v>62</v>
      </c>
      <c r="G2521" s="3">
        <v>35.4</v>
      </c>
      <c r="H2521" s="3">
        <v>0</v>
      </c>
      <c r="I2521" t="s">
        <v>24</v>
      </c>
      <c r="J2521" t="s">
        <v>28</v>
      </c>
      <c r="K2521" s="3">
        <f>IF(TablaDatosEmpresa[[#This Row],[Tipo_Movimiento]] = "Venta", -TablaDatosEmpresa[[#This Row],[Cantidad]] * TablaDatosEmpresa[[#This Row],[Precio_Venta_Unitario]], 0)</f>
        <v>0</v>
      </c>
      <c r="L2521" s="3">
        <f>AVERAGEIF(TablaDatosEmpresa[Nombre_Producto],TablaDatosEmpresa[[#This Row],[Nombre_Producto]],TablaDatosEmpresa[Costo_Unitario])</f>
        <v>15.49574137931034</v>
      </c>
      <c r="M2521" s="3">
        <f>IF(TablaDatosEmpresa[[#This Row],[Tipo_Movimiento]] = "Venta", -TablaDatosEmpresa[[#This Row],[Cantidad]] * TablaDatosEmpresa[[#This Row],[CosteAdquisicionPromedio]], 0)</f>
        <v>0</v>
      </c>
      <c r="N2521" s="3">
        <f>TablaDatosEmpresa[[#This Row],[Ingresos]]-TablaDatosEmpresa[[#This Row],[Coste_Vemta]]</f>
        <v>0</v>
      </c>
    </row>
    <row r="2522" spans="1:14" x14ac:dyDescent="0.3">
      <c r="A2522">
        <v>2523</v>
      </c>
      <c r="B2522" s="1">
        <v>44932</v>
      </c>
      <c r="C2522" t="s">
        <v>24</v>
      </c>
      <c r="D2522" t="s">
        <v>21</v>
      </c>
      <c r="E2522" t="s">
        <v>22</v>
      </c>
      <c r="F2522">
        <v>248</v>
      </c>
      <c r="G2522" s="3">
        <v>24.55</v>
      </c>
      <c r="H2522" s="3">
        <v>0</v>
      </c>
      <c r="I2522" t="s">
        <v>24</v>
      </c>
      <c r="J2522" t="s">
        <v>36</v>
      </c>
      <c r="K2522" s="3">
        <f>IF(TablaDatosEmpresa[[#This Row],[Tipo_Movimiento]] = "Venta", -TablaDatosEmpresa[[#This Row],[Cantidad]] * TablaDatosEmpresa[[#This Row],[Precio_Venta_Unitario]], 0)</f>
        <v>0</v>
      </c>
      <c r="L2522" s="3">
        <f>AVERAGEIF(TablaDatosEmpresa[Nombre_Producto],TablaDatosEmpresa[[#This Row],[Nombre_Producto]],TablaDatosEmpresa[Costo_Unitario])</f>
        <v>10.520482758620702</v>
      </c>
      <c r="M2522" s="3">
        <f>IF(TablaDatosEmpresa[[#This Row],[Tipo_Movimiento]] = "Venta", -TablaDatosEmpresa[[#This Row],[Cantidad]] * TablaDatosEmpresa[[#This Row],[CosteAdquisicionPromedio]], 0)</f>
        <v>0</v>
      </c>
      <c r="N2522" s="3">
        <f>TablaDatosEmpresa[[#This Row],[Ingresos]]-TablaDatosEmpresa[[#This Row],[Coste_Vemta]]</f>
        <v>0</v>
      </c>
    </row>
    <row r="2523" spans="1:14" x14ac:dyDescent="0.3">
      <c r="A2523">
        <v>2524</v>
      </c>
      <c r="B2523" s="1">
        <v>44932</v>
      </c>
      <c r="C2523" t="s">
        <v>10</v>
      </c>
      <c r="D2523" t="s">
        <v>14</v>
      </c>
      <c r="E2523" t="s">
        <v>41</v>
      </c>
      <c r="F2523">
        <v>-30</v>
      </c>
      <c r="G2523" s="3">
        <v>0</v>
      </c>
      <c r="H2523" s="3">
        <v>160.91</v>
      </c>
      <c r="I2523" t="s">
        <v>10</v>
      </c>
      <c r="J2523" t="s">
        <v>31</v>
      </c>
      <c r="K2523" s="3">
        <f>IF(TablaDatosEmpresa[[#This Row],[Tipo_Movimiento]] = "Venta", -TablaDatosEmpresa[[#This Row],[Cantidad]] * TablaDatosEmpresa[[#This Row],[Precio_Venta_Unitario]], 0)</f>
        <v>4827.3</v>
      </c>
      <c r="L2523" s="3">
        <f>AVERAGEIF(TablaDatosEmpresa[Nombre_Producto],TablaDatosEmpresa[[#This Row],[Nombre_Producto]],TablaDatosEmpresa[Costo_Unitario])</f>
        <v>38.917210440456756</v>
      </c>
      <c r="M2523" s="3">
        <f>IF(TablaDatosEmpresa[[#This Row],[Tipo_Movimiento]] = "Venta", -TablaDatosEmpresa[[#This Row],[Cantidad]] * TablaDatosEmpresa[[#This Row],[CosteAdquisicionPromedio]], 0)</f>
        <v>1167.5163132137027</v>
      </c>
      <c r="N2523" s="3">
        <f>TablaDatosEmpresa[[#This Row],[Ingresos]]-TablaDatosEmpresa[[#This Row],[Coste_Vemta]]</f>
        <v>3659.7836867862975</v>
      </c>
    </row>
    <row r="2524" spans="1:14" x14ac:dyDescent="0.3">
      <c r="A2524">
        <v>2525</v>
      </c>
      <c r="B2524" s="1">
        <v>44932</v>
      </c>
      <c r="C2524" t="s">
        <v>24</v>
      </c>
      <c r="D2524" t="s">
        <v>25</v>
      </c>
      <c r="E2524" t="s">
        <v>43</v>
      </c>
      <c r="F2524">
        <v>51</v>
      </c>
      <c r="G2524" s="3">
        <v>44.52</v>
      </c>
      <c r="H2524" s="3">
        <v>0</v>
      </c>
      <c r="I2524" t="s">
        <v>24</v>
      </c>
      <c r="J2524" t="s">
        <v>37</v>
      </c>
      <c r="K2524" s="3">
        <f>IF(TablaDatosEmpresa[[#This Row],[Tipo_Movimiento]] = "Venta", -TablaDatosEmpresa[[#This Row],[Cantidad]] * TablaDatosEmpresa[[#This Row],[Precio_Venta_Unitario]], 0)</f>
        <v>0</v>
      </c>
      <c r="L2524" s="3">
        <f>AVERAGEIF(TablaDatosEmpresa[Nombre_Producto],TablaDatosEmpresa[[#This Row],[Nombre_Producto]],TablaDatosEmpresa[Costo_Unitario])</f>
        <v>18.458651685393257</v>
      </c>
      <c r="M2524" s="3">
        <f>IF(TablaDatosEmpresa[[#This Row],[Tipo_Movimiento]] = "Venta", -TablaDatosEmpresa[[#This Row],[Cantidad]] * TablaDatosEmpresa[[#This Row],[CosteAdquisicionPromedio]], 0)</f>
        <v>0</v>
      </c>
      <c r="N2524" s="3">
        <f>TablaDatosEmpresa[[#This Row],[Ingresos]]-TablaDatosEmpresa[[#This Row],[Coste_Vemta]]</f>
        <v>0</v>
      </c>
    </row>
    <row r="2525" spans="1:14" x14ac:dyDescent="0.3">
      <c r="A2525">
        <v>2526</v>
      </c>
      <c r="B2525" s="1">
        <v>44932</v>
      </c>
      <c r="C2525" t="s">
        <v>24</v>
      </c>
      <c r="D2525" t="s">
        <v>25</v>
      </c>
      <c r="E2525" t="s">
        <v>43</v>
      </c>
      <c r="F2525">
        <v>291</v>
      </c>
      <c r="G2525" s="3">
        <v>44.35</v>
      </c>
      <c r="H2525" s="3">
        <v>0</v>
      </c>
      <c r="I2525" t="s">
        <v>24</v>
      </c>
      <c r="J2525" t="s">
        <v>36</v>
      </c>
      <c r="K2525" s="3">
        <f>IF(TablaDatosEmpresa[[#This Row],[Tipo_Movimiento]] = "Venta", -TablaDatosEmpresa[[#This Row],[Cantidad]] * TablaDatosEmpresa[[#This Row],[Precio_Venta_Unitario]], 0)</f>
        <v>0</v>
      </c>
      <c r="L2525" s="3">
        <f>AVERAGEIF(TablaDatosEmpresa[Nombre_Producto],TablaDatosEmpresa[[#This Row],[Nombre_Producto]],TablaDatosEmpresa[Costo_Unitario])</f>
        <v>18.458651685393257</v>
      </c>
      <c r="M2525" s="3">
        <f>IF(TablaDatosEmpresa[[#This Row],[Tipo_Movimiento]] = "Venta", -TablaDatosEmpresa[[#This Row],[Cantidad]] * TablaDatosEmpresa[[#This Row],[CosteAdquisicionPromedio]], 0)</f>
        <v>0</v>
      </c>
      <c r="N2525" s="3">
        <f>TablaDatosEmpresa[[#This Row],[Ingresos]]-TablaDatosEmpresa[[#This Row],[Coste_Vemta]]</f>
        <v>0</v>
      </c>
    </row>
    <row r="2526" spans="1:14" x14ac:dyDescent="0.3">
      <c r="A2526">
        <v>2527</v>
      </c>
      <c r="B2526" s="1">
        <v>44932</v>
      </c>
      <c r="C2526" t="s">
        <v>10</v>
      </c>
      <c r="D2526" t="s">
        <v>14</v>
      </c>
      <c r="E2526" t="s">
        <v>41</v>
      </c>
      <c r="F2526">
        <v>-14</v>
      </c>
      <c r="G2526" s="3">
        <v>0</v>
      </c>
      <c r="H2526" s="3">
        <v>159.25</v>
      </c>
      <c r="I2526" t="s">
        <v>10</v>
      </c>
      <c r="J2526" t="s">
        <v>15</v>
      </c>
      <c r="K2526" s="3">
        <f>IF(TablaDatosEmpresa[[#This Row],[Tipo_Movimiento]] = "Venta", -TablaDatosEmpresa[[#This Row],[Cantidad]] * TablaDatosEmpresa[[#This Row],[Precio_Venta_Unitario]], 0)</f>
        <v>2229.5</v>
      </c>
      <c r="L2526" s="3">
        <f>AVERAGEIF(TablaDatosEmpresa[Nombre_Producto],TablaDatosEmpresa[[#This Row],[Nombre_Producto]],TablaDatosEmpresa[Costo_Unitario])</f>
        <v>38.917210440456756</v>
      </c>
      <c r="M2526" s="3">
        <f>IF(TablaDatosEmpresa[[#This Row],[Tipo_Movimiento]] = "Venta", -TablaDatosEmpresa[[#This Row],[Cantidad]] * TablaDatosEmpresa[[#This Row],[CosteAdquisicionPromedio]], 0)</f>
        <v>544.84094616639459</v>
      </c>
      <c r="N2526" s="3">
        <f>TablaDatosEmpresa[[#This Row],[Ingresos]]-TablaDatosEmpresa[[#This Row],[Coste_Vemta]]</f>
        <v>1684.6590538336054</v>
      </c>
    </row>
    <row r="2527" spans="1:14" x14ac:dyDescent="0.3">
      <c r="A2527">
        <v>2528</v>
      </c>
      <c r="B2527" s="1">
        <v>44933</v>
      </c>
      <c r="C2527" t="s">
        <v>10</v>
      </c>
      <c r="D2527" t="s">
        <v>27</v>
      </c>
      <c r="E2527" t="s">
        <v>44</v>
      </c>
      <c r="F2527">
        <v>-15</v>
      </c>
      <c r="G2527" s="3">
        <v>0</v>
      </c>
      <c r="H2527" s="3">
        <v>504.4</v>
      </c>
      <c r="I2527" t="s">
        <v>10</v>
      </c>
      <c r="J2527" t="s">
        <v>35</v>
      </c>
      <c r="K2527" s="3">
        <f>IF(TablaDatosEmpresa[[#This Row],[Tipo_Movimiento]] = "Venta", -TablaDatosEmpresa[[#This Row],[Cantidad]] * TablaDatosEmpresa[[#This Row],[Precio_Venta_Unitario]], 0)</f>
        <v>7566</v>
      </c>
      <c r="L2527" s="3">
        <f>AVERAGEIF(TablaDatosEmpresa[Nombre_Producto],TablaDatosEmpresa[[#This Row],[Nombre_Producto]],TablaDatosEmpresa[Costo_Unitario])</f>
        <v>111.99406451612904</v>
      </c>
      <c r="M2527" s="3">
        <f>IF(TablaDatosEmpresa[[#This Row],[Tipo_Movimiento]] = "Venta", -TablaDatosEmpresa[[#This Row],[Cantidad]] * TablaDatosEmpresa[[#This Row],[CosteAdquisicionPromedio]], 0)</f>
        <v>1679.9109677419356</v>
      </c>
      <c r="N2527" s="3">
        <f>TablaDatosEmpresa[[#This Row],[Ingresos]]-TablaDatosEmpresa[[#This Row],[Coste_Vemta]]</f>
        <v>5886.0890322580644</v>
      </c>
    </row>
    <row r="2528" spans="1:14" x14ac:dyDescent="0.3">
      <c r="A2528">
        <v>2529</v>
      </c>
      <c r="B2528" s="1">
        <v>44933</v>
      </c>
      <c r="C2528" t="s">
        <v>10</v>
      </c>
      <c r="D2528" t="s">
        <v>11</v>
      </c>
      <c r="E2528" t="s">
        <v>12</v>
      </c>
      <c r="F2528">
        <v>-20</v>
      </c>
      <c r="G2528" s="3">
        <v>0</v>
      </c>
      <c r="H2528" s="3">
        <v>128.88999999999999</v>
      </c>
      <c r="I2528" t="s">
        <v>10</v>
      </c>
      <c r="J2528" t="s">
        <v>23</v>
      </c>
      <c r="K2528" s="3">
        <f>IF(TablaDatosEmpresa[[#This Row],[Tipo_Movimiento]] = "Venta", -TablaDatosEmpresa[[#This Row],[Cantidad]] * TablaDatosEmpresa[[#This Row],[Precio_Venta_Unitario]], 0)</f>
        <v>2577.7999999999997</v>
      </c>
      <c r="L2528" s="3">
        <f>AVERAGEIF(TablaDatosEmpresa[Nombre_Producto],TablaDatosEmpresa[[#This Row],[Nombre_Producto]],TablaDatosEmpresa[Costo_Unitario])</f>
        <v>28.701865793780652</v>
      </c>
      <c r="M2528" s="3">
        <f>IF(TablaDatosEmpresa[[#This Row],[Tipo_Movimiento]] = "Venta", -TablaDatosEmpresa[[#This Row],[Cantidad]] * TablaDatosEmpresa[[#This Row],[CosteAdquisicionPromedio]], 0)</f>
        <v>574.03731587561299</v>
      </c>
      <c r="N2528" s="3">
        <f>TablaDatosEmpresa[[#This Row],[Ingresos]]-TablaDatosEmpresa[[#This Row],[Coste_Vemta]]</f>
        <v>2003.7626841243869</v>
      </c>
    </row>
    <row r="2529" spans="1:14" x14ac:dyDescent="0.3">
      <c r="A2529">
        <v>2530</v>
      </c>
      <c r="B2529" s="1">
        <v>44933</v>
      </c>
      <c r="C2529" t="s">
        <v>16</v>
      </c>
      <c r="D2529" t="s">
        <v>17</v>
      </c>
      <c r="E2529" t="s">
        <v>42</v>
      </c>
      <c r="F2529">
        <v>35</v>
      </c>
      <c r="G2529" s="3">
        <v>457.89</v>
      </c>
      <c r="H2529" s="3">
        <v>0</v>
      </c>
      <c r="I2529" t="s">
        <v>46</v>
      </c>
      <c r="J2529" t="s">
        <v>18</v>
      </c>
      <c r="K2529" s="3">
        <f>IF(TablaDatosEmpresa[[#This Row],[Tipo_Movimiento]] = "Venta", -TablaDatosEmpresa[[#This Row],[Cantidad]] * TablaDatosEmpresa[[#This Row],[Precio_Venta_Unitario]], 0)</f>
        <v>0</v>
      </c>
      <c r="L2529" s="3">
        <f>AVERAGEIF(TablaDatosEmpresa[Nombre_Producto],TablaDatosEmpresa[[#This Row],[Nombre_Producto]],TablaDatosEmpresa[Costo_Unitario])</f>
        <v>206.67616747181975</v>
      </c>
      <c r="M2529" s="3">
        <f>IF(TablaDatosEmpresa[[#This Row],[Tipo_Movimiento]] = "Venta", -TablaDatosEmpresa[[#This Row],[Cantidad]] * TablaDatosEmpresa[[#This Row],[CosteAdquisicionPromedio]], 0)</f>
        <v>0</v>
      </c>
      <c r="N2529" s="3">
        <f>TablaDatosEmpresa[[#This Row],[Ingresos]]-TablaDatosEmpresa[[#This Row],[Coste_Vemta]]</f>
        <v>0</v>
      </c>
    </row>
    <row r="2530" spans="1:14" x14ac:dyDescent="0.3">
      <c r="A2530">
        <v>2531</v>
      </c>
      <c r="B2530" s="1">
        <v>44933</v>
      </c>
      <c r="C2530" t="s">
        <v>10</v>
      </c>
      <c r="D2530" t="s">
        <v>17</v>
      </c>
      <c r="E2530" t="s">
        <v>42</v>
      </c>
      <c r="F2530">
        <v>-45</v>
      </c>
      <c r="G2530" s="3">
        <v>0</v>
      </c>
      <c r="H2530" s="3">
        <v>898.63</v>
      </c>
      <c r="I2530" t="s">
        <v>10</v>
      </c>
      <c r="J2530" t="s">
        <v>15</v>
      </c>
      <c r="K2530" s="3">
        <f>IF(TablaDatosEmpresa[[#This Row],[Tipo_Movimiento]] = "Venta", -TablaDatosEmpresa[[#This Row],[Cantidad]] * TablaDatosEmpresa[[#This Row],[Precio_Venta_Unitario]], 0)</f>
        <v>40438.35</v>
      </c>
      <c r="L2530" s="3">
        <f>AVERAGEIF(TablaDatosEmpresa[Nombre_Producto],TablaDatosEmpresa[[#This Row],[Nombre_Producto]],TablaDatosEmpresa[Costo_Unitario])</f>
        <v>206.67616747181975</v>
      </c>
      <c r="M2530" s="3">
        <f>IF(TablaDatosEmpresa[[#This Row],[Tipo_Movimiento]] = "Venta", -TablaDatosEmpresa[[#This Row],[Cantidad]] * TablaDatosEmpresa[[#This Row],[CosteAdquisicionPromedio]], 0)</f>
        <v>9300.4275362318895</v>
      </c>
      <c r="N2530" s="3">
        <f>TablaDatosEmpresa[[#This Row],[Ingresos]]-TablaDatosEmpresa[[#This Row],[Coste_Vemta]]</f>
        <v>31137.922463768111</v>
      </c>
    </row>
    <row r="2531" spans="1:14" x14ac:dyDescent="0.3">
      <c r="A2531">
        <v>2532</v>
      </c>
      <c r="B2531" s="1">
        <v>44933</v>
      </c>
      <c r="C2531" t="s">
        <v>10</v>
      </c>
      <c r="D2531" t="s">
        <v>25</v>
      </c>
      <c r="E2531" t="s">
        <v>43</v>
      </c>
      <c r="F2531">
        <v>-9</v>
      </c>
      <c r="G2531" s="3">
        <v>0</v>
      </c>
      <c r="H2531" s="3">
        <v>94.56</v>
      </c>
      <c r="I2531" t="s">
        <v>10</v>
      </c>
      <c r="J2531" t="s">
        <v>13</v>
      </c>
      <c r="K2531" s="3">
        <f>IF(TablaDatosEmpresa[[#This Row],[Tipo_Movimiento]] = "Venta", -TablaDatosEmpresa[[#This Row],[Cantidad]] * TablaDatosEmpresa[[#This Row],[Precio_Venta_Unitario]], 0)</f>
        <v>851.04</v>
      </c>
      <c r="L2531" s="3">
        <f>AVERAGEIF(TablaDatosEmpresa[Nombre_Producto],TablaDatosEmpresa[[#This Row],[Nombre_Producto]],TablaDatosEmpresa[Costo_Unitario])</f>
        <v>18.458651685393257</v>
      </c>
      <c r="M2531" s="3">
        <f>IF(TablaDatosEmpresa[[#This Row],[Tipo_Movimiento]] = "Venta", -TablaDatosEmpresa[[#This Row],[Cantidad]] * TablaDatosEmpresa[[#This Row],[CosteAdquisicionPromedio]], 0)</f>
        <v>166.1278651685393</v>
      </c>
      <c r="N2531" s="3">
        <f>TablaDatosEmpresa[[#This Row],[Ingresos]]-TablaDatosEmpresa[[#This Row],[Coste_Vemta]]</f>
        <v>684.91213483146066</v>
      </c>
    </row>
    <row r="2532" spans="1:14" x14ac:dyDescent="0.3">
      <c r="A2532">
        <v>2533</v>
      </c>
      <c r="B2532" s="1">
        <v>44933</v>
      </c>
      <c r="C2532" t="s">
        <v>10</v>
      </c>
      <c r="D2532" t="s">
        <v>32</v>
      </c>
      <c r="E2532" t="s">
        <v>33</v>
      </c>
      <c r="F2532">
        <v>-20</v>
      </c>
      <c r="G2532" s="3">
        <v>0</v>
      </c>
      <c r="H2532" s="3">
        <v>218.55</v>
      </c>
      <c r="I2532" t="s">
        <v>10</v>
      </c>
      <c r="J2532" t="s">
        <v>35</v>
      </c>
      <c r="K2532" s="3">
        <f>IF(TablaDatosEmpresa[[#This Row],[Tipo_Movimiento]] = "Venta", -TablaDatosEmpresa[[#This Row],[Cantidad]] * TablaDatosEmpresa[[#This Row],[Precio_Venta_Unitario]], 0)</f>
        <v>4371</v>
      </c>
      <c r="L2532" s="3">
        <f>AVERAGEIF(TablaDatosEmpresa[Nombre_Producto],TablaDatosEmpresa[[#This Row],[Nombre_Producto]],TablaDatosEmpresa[Costo_Unitario])</f>
        <v>54.214840425531932</v>
      </c>
      <c r="M2532" s="3">
        <f>IF(TablaDatosEmpresa[[#This Row],[Tipo_Movimiento]] = "Venta", -TablaDatosEmpresa[[#This Row],[Cantidad]] * TablaDatosEmpresa[[#This Row],[CosteAdquisicionPromedio]], 0)</f>
        <v>1084.2968085106386</v>
      </c>
      <c r="N2532" s="3">
        <f>TablaDatosEmpresa[[#This Row],[Ingresos]]-TablaDatosEmpresa[[#This Row],[Coste_Vemta]]</f>
        <v>3286.7031914893614</v>
      </c>
    </row>
    <row r="2533" spans="1:14" x14ac:dyDescent="0.3">
      <c r="A2533">
        <v>2534</v>
      </c>
      <c r="B2533" s="1">
        <v>44933</v>
      </c>
      <c r="C2533" t="s">
        <v>24</v>
      </c>
      <c r="D2533" t="s">
        <v>25</v>
      </c>
      <c r="E2533" t="s">
        <v>43</v>
      </c>
      <c r="F2533">
        <v>96</v>
      </c>
      <c r="G2533" s="3">
        <v>45.55</v>
      </c>
      <c r="H2533" s="3">
        <v>0</v>
      </c>
      <c r="I2533" t="s">
        <v>24</v>
      </c>
      <c r="J2533" t="s">
        <v>37</v>
      </c>
      <c r="K2533" s="3">
        <f>IF(TablaDatosEmpresa[[#This Row],[Tipo_Movimiento]] = "Venta", -TablaDatosEmpresa[[#This Row],[Cantidad]] * TablaDatosEmpresa[[#This Row],[Precio_Venta_Unitario]], 0)</f>
        <v>0</v>
      </c>
      <c r="L2533" s="3">
        <f>AVERAGEIF(TablaDatosEmpresa[Nombre_Producto],TablaDatosEmpresa[[#This Row],[Nombre_Producto]],TablaDatosEmpresa[Costo_Unitario])</f>
        <v>18.458651685393257</v>
      </c>
      <c r="M2533" s="3">
        <f>IF(TablaDatosEmpresa[[#This Row],[Tipo_Movimiento]] = "Venta", -TablaDatosEmpresa[[#This Row],[Cantidad]] * TablaDatosEmpresa[[#This Row],[CosteAdquisicionPromedio]], 0)</f>
        <v>0</v>
      </c>
      <c r="N2533" s="3">
        <f>TablaDatosEmpresa[[#This Row],[Ingresos]]-TablaDatosEmpresa[[#This Row],[Coste_Vemta]]</f>
        <v>0</v>
      </c>
    </row>
    <row r="2534" spans="1:14" x14ac:dyDescent="0.3">
      <c r="A2534">
        <v>2535</v>
      </c>
      <c r="B2534" s="1">
        <v>44934</v>
      </c>
      <c r="C2534" t="s">
        <v>10</v>
      </c>
      <c r="D2534" t="s">
        <v>14</v>
      </c>
      <c r="E2534" t="s">
        <v>41</v>
      </c>
      <c r="F2534">
        <v>-23</v>
      </c>
      <c r="G2534" s="3">
        <v>0</v>
      </c>
      <c r="H2534" s="3">
        <v>160.72</v>
      </c>
      <c r="I2534" t="s">
        <v>10</v>
      </c>
      <c r="J2534" t="s">
        <v>15</v>
      </c>
      <c r="K2534" s="3">
        <f>IF(TablaDatosEmpresa[[#This Row],[Tipo_Movimiento]] = "Venta", -TablaDatosEmpresa[[#This Row],[Cantidad]] * TablaDatosEmpresa[[#This Row],[Precio_Venta_Unitario]], 0)</f>
        <v>3696.56</v>
      </c>
      <c r="L2534" s="3">
        <f>AVERAGEIF(TablaDatosEmpresa[Nombre_Producto],TablaDatosEmpresa[[#This Row],[Nombre_Producto]],TablaDatosEmpresa[Costo_Unitario])</f>
        <v>38.917210440456756</v>
      </c>
      <c r="M2534" s="3">
        <f>IF(TablaDatosEmpresa[[#This Row],[Tipo_Movimiento]] = "Venta", -TablaDatosEmpresa[[#This Row],[Cantidad]] * TablaDatosEmpresa[[#This Row],[CosteAdquisicionPromedio]], 0)</f>
        <v>895.09584013050539</v>
      </c>
      <c r="N2534" s="3">
        <f>TablaDatosEmpresa[[#This Row],[Ingresos]]-TablaDatosEmpresa[[#This Row],[Coste_Vemta]]</f>
        <v>2801.4641598694943</v>
      </c>
    </row>
    <row r="2535" spans="1:14" x14ac:dyDescent="0.3">
      <c r="A2535">
        <v>2536</v>
      </c>
      <c r="B2535" s="1">
        <v>44934</v>
      </c>
      <c r="C2535" t="s">
        <v>24</v>
      </c>
      <c r="D2535" t="s">
        <v>34</v>
      </c>
      <c r="E2535" t="s">
        <v>45</v>
      </c>
      <c r="F2535">
        <v>73</v>
      </c>
      <c r="G2535" s="3">
        <v>178.4</v>
      </c>
      <c r="H2535" s="3">
        <v>0</v>
      </c>
      <c r="I2535" t="s">
        <v>24</v>
      </c>
      <c r="J2535" t="s">
        <v>36</v>
      </c>
      <c r="K2535" s="3">
        <f>IF(TablaDatosEmpresa[[#This Row],[Tipo_Movimiento]] = "Venta", -TablaDatosEmpresa[[#This Row],[Cantidad]] * TablaDatosEmpresa[[#This Row],[Precio_Venta_Unitario]], 0)</f>
        <v>0</v>
      </c>
      <c r="L2535" s="3">
        <f>AVERAGEIF(TablaDatosEmpresa[Nombre_Producto],TablaDatosEmpresa[[#This Row],[Nombre_Producto]],TablaDatosEmpresa[Costo_Unitario])</f>
        <v>81.910562499999997</v>
      </c>
      <c r="M2535" s="3">
        <f>IF(TablaDatosEmpresa[[#This Row],[Tipo_Movimiento]] = "Venta", -TablaDatosEmpresa[[#This Row],[Cantidad]] * TablaDatosEmpresa[[#This Row],[CosteAdquisicionPromedio]], 0)</f>
        <v>0</v>
      </c>
      <c r="N2535" s="3">
        <f>TablaDatosEmpresa[[#This Row],[Ingresos]]-TablaDatosEmpresa[[#This Row],[Coste_Vemta]]</f>
        <v>0</v>
      </c>
    </row>
    <row r="2536" spans="1:14" x14ac:dyDescent="0.3">
      <c r="A2536">
        <v>2537</v>
      </c>
      <c r="B2536" s="1">
        <v>44934</v>
      </c>
      <c r="C2536" t="s">
        <v>24</v>
      </c>
      <c r="D2536" t="s">
        <v>29</v>
      </c>
      <c r="E2536" t="s">
        <v>30</v>
      </c>
      <c r="F2536">
        <v>261</v>
      </c>
      <c r="G2536" s="3">
        <v>35.700000000000003</v>
      </c>
      <c r="H2536" s="3">
        <v>0</v>
      </c>
      <c r="I2536" t="s">
        <v>24</v>
      </c>
      <c r="J2536" t="s">
        <v>37</v>
      </c>
      <c r="K2536" s="3">
        <f>IF(TablaDatosEmpresa[[#This Row],[Tipo_Movimiento]] = "Venta", -TablaDatosEmpresa[[#This Row],[Cantidad]] * TablaDatosEmpresa[[#This Row],[Precio_Venta_Unitario]], 0)</f>
        <v>0</v>
      </c>
      <c r="L2536" s="3">
        <f>AVERAGEIF(TablaDatosEmpresa[Nombre_Producto],TablaDatosEmpresa[[#This Row],[Nombre_Producto]],TablaDatosEmpresa[Costo_Unitario])</f>
        <v>15.49574137931034</v>
      </c>
      <c r="M2536" s="3">
        <f>IF(TablaDatosEmpresa[[#This Row],[Tipo_Movimiento]] = "Venta", -TablaDatosEmpresa[[#This Row],[Cantidad]] * TablaDatosEmpresa[[#This Row],[CosteAdquisicionPromedio]], 0)</f>
        <v>0</v>
      </c>
      <c r="N2536" s="3">
        <f>TablaDatosEmpresa[[#This Row],[Ingresos]]-TablaDatosEmpresa[[#This Row],[Coste_Vemta]]</f>
        <v>0</v>
      </c>
    </row>
    <row r="2537" spans="1:14" x14ac:dyDescent="0.3">
      <c r="A2537">
        <v>2538</v>
      </c>
      <c r="B2537" s="1">
        <v>44934</v>
      </c>
      <c r="C2537" t="s">
        <v>10</v>
      </c>
      <c r="D2537" t="s">
        <v>32</v>
      </c>
      <c r="E2537" t="s">
        <v>33</v>
      </c>
      <c r="F2537">
        <v>-8</v>
      </c>
      <c r="G2537" s="3">
        <v>0</v>
      </c>
      <c r="H2537" s="3">
        <v>221.3</v>
      </c>
      <c r="I2537" t="s">
        <v>10</v>
      </c>
      <c r="J2537" t="s">
        <v>13</v>
      </c>
      <c r="K2537" s="3">
        <f>IF(TablaDatosEmpresa[[#This Row],[Tipo_Movimiento]] = "Venta", -TablaDatosEmpresa[[#This Row],[Cantidad]] * TablaDatosEmpresa[[#This Row],[Precio_Venta_Unitario]], 0)</f>
        <v>1770.4</v>
      </c>
      <c r="L2537" s="3">
        <f>AVERAGEIF(TablaDatosEmpresa[Nombre_Producto],TablaDatosEmpresa[[#This Row],[Nombre_Producto]],TablaDatosEmpresa[Costo_Unitario])</f>
        <v>54.214840425531932</v>
      </c>
      <c r="M2537" s="3">
        <f>IF(TablaDatosEmpresa[[#This Row],[Tipo_Movimiento]] = "Venta", -TablaDatosEmpresa[[#This Row],[Cantidad]] * TablaDatosEmpresa[[#This Row],[CosteAdquisicionPromedio]], 0)</f>
        <v>433.71872340425546</v>
      </c>
      <c r="N2537" s="3">
        <f>TablaDatosEmpresa[[#This Row],[Ingresos]]-TablaDatosEmpresa[[#This Row],[Coste_Vemta]]</f>
        <v>1336.6812765957447</v>
      </c>
    </row>
    <row r="2538" spans="1:14" x14ac:dyDescent="0.3">
      <c r="A2538">
        <v>2539</v>
      </c>
      <c r="B2538" s="1">
        <v>44934</v>
      </c>
      <c r="C2538" t="s">
        <v>10</v>
      </c>
      <c r="D2538" t="s">
        <v>29</v>
      </c>
      <c r="E2538" t="s">
        <v>30</v>
      </c>
      <c r="F2538">
        <v>-21</v>
      </c>
      <c r="G2538" s="3">
        <v>0</v>
      </c>
      <c r="H2538" s="3">
        <v>80.650000000000006</v>
      </c>
      <c r="I2538" t="s">
        <v>10</v>
      </c>
      <c r="J2538" t="s">
        <v>15</v>
      </c>
      <c r="K2538" s="3">
        <f>IF(TablaDatosEmpresa[[#This Row],[Tipo_Movimiento]] = "Venta", -TablaDatosEmpresa[[#This Row],[Cantidad]] * TablaDatosEmpresa[[#This Row],[Precio_Venta_Unitario]], 0)</f>
        <v>1693.65</v>
      </c>
      <c r="L2538" s="3">
        <f>AVERAGEIF(TablaDatosEmpresa[Nombre_Producto],TablaDatosEmpresa[[#This Row],[Nombre_Producto]],TablaDatosEmpresa[Costo_Unitario])</f>
        <v>15.49574137931034</v>
      </c>
      <c r="M2538" s="3">
        <f>IF(TablaDatosEmpresa[[#This Row],[Tipo_Movimiento]] = "Venta", -TablaDatosEmpresa[[#This Row],[Cantidad]] * TablaDatosEmpresa[[#This Row],[CosteAdquisicionPromedio]], 0)</f>
        <v>325.41056896551714</v>
      </c>
      <c r="N2538" s="3">
        <f>TablaDatosEmpresa[[#This Row],[Ingresos]]-TablaDatosEmpresa[[#This Row],[Coste_Vemta]]</f>
        <v>1368.239431034483</v>
      </c>
    </row>
    <row r="2539" spans="1:14" x14ac:dyDescent="0.3">
      <c r="A2539">
        <v>2540</v>
      </c>
      <c r="B2539" s="1">
        <v>44934</v>
      </c>
      <c r="C2539" t="s">
        <v>16</v>
      </c>
      <c r="D2539" t="s">
        <v>27</v>
      </c>
      <c r="E2539" t="s">
        <v>44</v>
      </c>
      <c r="F2539">
        <v>70</v>
      </c>
      <c r="G2539" s="3">
        <v>247.32</v>
      </c>
      <c r="H2539" s="3">
        <v>0</v>
      </c>
      <c r="I2539" t="s">
        <v>46</v>
      </c>
      <c r="J2539" t="s">
        <v>18</v>
      </c>
      <c r="K2539" s="3">
        <f>IF(TablaDatosEmpresa[[#This Row],[Tipo_Movimiento]] = "Venta", -TablaDatosEmpresa[[#This Row],[Cantidad]] * TablaDatosEmpresa[[#This Row],[Precio_Venta_Unitario]], 0)</f>
        <v>0</v>
      </c>
      <c r="L2539" s="3">
        <f>AVERAGEIF(TablaDatosEmpresa[Nombre_Producto],TablaDatosEmpresa[[#This Row],[Nombre_Producto]],TablaDatosEmpresa[Costo_Unitario])</f>
        <v>111.99406451612904</v>
      </c>
      <c r="M2539" s="3">
        <f>IF(TablaDatosEmpresa[[#This Row],[Tipo_Movimiento]] = "Venta", -TablaDatosEmpresa[[#This Row],[Cantidad]] * TablaDatosEmpresa[[#This Row],[CosteAdquisicionPromedio]], 0)</f>
        <v>0</v>
      </c>
      <c r="N2539" s="3">
        <f>TablaDatosEmpresa[[#This Row],[Ingresos]]-TablaDatosEmpresa[[#This Row],[Coste_Vemta]]</f>
        <v>0</v>
      </c>
    </row>
    <row r="2540" spans="1:14" x14ac:dyDescent="0.3">
      <c r="A2540">
        <v>2541</v>
      </c>
      <c r="B2540" s="1">
        <v>44935</v>
      </c>
      <c r="C2540" t="s">
        <v>16</v>
      </c>
      <c r="D2540" t="s">
        <v>17</v>
      </c>
      <c r="E2540" t="s">
        <v>42</v>
      </c>
      <c r="F2540">
        <v>49</v>
      </c>
      <c r="G2540" s="3">
        <v>456.9</v>
      </c>
      <c r="H2540" s="3">
        <v>0</v>
      </c>
      <c r="I2540" t="s">
        <v>46</v>
      </c>
      <c r="J2540" t="s">
        <v>18</v>
      </c>
      <c r="K2540" s="3">
        <f>IF(TablaDatosEmpresa[[#This Row],[Tipo_Movimiento]] = "Venta", -TablaDatosEmpresa[[#This Row],[Cantidad]] * TablaDatosEmpresa[[#This Row],[Precio_Venta_Unitario]], 0)</f>
        <v>0</v>
      </c>
      <c r="L2540" s="3">
        <f>AVERAGEIF(TablaDatosEmpresa[Nombre_Producto],TablaDatosEmpresa[[#This Row],[Nombre_Producto]],TablaDatosEmpresa[Costo_Unitario])</f>
        <v>206.67616747181975</v>
      </c>
      <c r="M2540" s="3">
        <f>IF(TablaDatosEmpresa[[#This Row],[Tipo_Movimiento]] = "Venta", -TablaDatosEmpresa[[#This Row],[Cantidad]] * TablaDatosEmpresa[[#This Row],[CosteAdquisicionPromedio]], 0)</f>
        <v>0</v>
      </c>
      <c r="N2540" s="3">
        <f>TablaDatosEmpresa[[#This Row],[Ingresos]]-TablaDatosEmpresa[[#This Row],[Coste_Vemta]]</f>
        <v>0</v>
      </c>
    </row>
    <row r="2541" spans="1:14" x14ac:dyDescent="0.3">
      <c r="A2541">
        <v>2542</v>
      </c>
      <c r="B2541" s="1">
        <v>44935</v>
      </c>
      <c r="C2541" t="s">
        <v>24</v>
      </c>
      <c r="D2541" t="s">
        <v>11</v>
      </c>
      <c r="E2541" t="s">
        <v>12</v>
      </c>
      <c r="F2541">
        <v>81</v>
      </c>
      <c r="G2541" s="3">
        <v>64.73</v>
      </c>
      <c r="H2541" s="3">
        <v>0</v>
      </c>
      <c r="I2541" t="s">
        <v>24</v>
      </c>
      <c r="J2541" t="s">
        <v>28</v>
      </c>
      <c r="K2541" s="3">
        <f>IF(TablaDatosEmpresa[[#This Row],[Tipo_Movimiento]] = "Venta", -TablaDatosEmpresa[[#This Row],[Cantidad]] * TablaDatosEmpresa[[#This Row],[Precio_Venta_Unitario]], 0)</f>
        <v>0</v>
      </c>
      <c r="L2541" s="3">
        <f>AVERAGEIF(TablaDatosEmpresa[Nombre_Producto],TablaDatosEmpresa[[#This Row],[Nombre_Producto]],TablaDatosEmpresa[Costo_Unitario])</f>
        <v>28.701865793780652</v>
      </c>
      <c r="M2541" s="3">
        <f>IF(TablaDatosEmpresa[[#This Row],[Tipo_Movimiento]] = "Venta", -TablaDatosEmpresa[[#This Row],[Cantidad]] * TablaDatosEmpresa[[#This Row],[CosteAdquisicionPromedio]], 0)</f>
        <v>0</v>
      </c>
      <c r="N2541" s="3">
        <f>TablaDatosEmpresa[[#This Row],[Ingresos]]-TablaDatosEmpresa[[#This Row],[Coste_Vemta]]</f>
        <v>0</v>
      </c>
    </row>
    <row r="2542" spans="1:14" x14ac:dyDescent="0.3">
      <c r="A2542">
        <v>2543</v>
      </c>
      <c r="B2542" s="1">
        <v>44935</v>
      </c>
      <c r="C2542" t="s">
        <v>10</v>
      </c>
      <c r="D2542" t="s">
        <v>29</v>
      </c>
      <c r="E2542" t="s">
        <v>30</v>
      </c>
      <c r="F2542">
        <v>-9</v>
      </c>
      <c r="G2542" s="3">
        <v>0</v>
      </c>
      <c r="H2542" s="3">
        <v>80.39</v>
      </c>
      <c r="I2542" t="s">
        <v>10</v>
      </c>
      <c r="J2542" t="s">
        <v>35</v>
      </c>
      <c r="K2542" s="3">
        <f>IF(TablaDatosEmpresa[[#This Row],[Tipo_Movimiento]] = "Venta", -TablaDatosEmpresa[[#This Row],[Cantidad]] * TablaDatosEmpresa[[#This Row],[Precio_Venta_Unitario]], 0)</f>
        <v>723.51</v>
      </c>
      <c r="L2542" s="3">
        <f>AVERAGEIF(TablaDatosEmpresa[Nombre_Producto],TablaDatosEmpresa[[#This Row],[Nombre_Producto]],TablaDatosEmpresa[Costo_Unitario])</f>
        <v>15.49574137931034</v>
      </c>
      <c r="M2542" s="3">
        <f>IF(TablaDatosEmpresa[[#This Row],[Tipo_Movimiento]] = "Venta", -TablaDatosEmpresa[[#This Row],[Cantidad]] * TablaDatosEmpresa[[#This Row],[CosteAdquisicionPromedio]], 0)</f>
        <v>139.46167241379305</v>
      </c>
      <c r="N2542" s="3">
        <f>TablaDatosEmpresa[[#This Row],[Ingresos]]-TablaDatosEmpresa[[#This Row],[Coste_Vemta]]</f>
        <v>584.04832758620694</v>
      </c>
    </row>
    <row r="2543" spans="1:14" x14ac:dyDescent="0.3">
      <c r="A2543">
        <v>2544</v>
      </c>
      <c r="B2543" s="1">
        <v>44935</v>
      </c>
      <c r="C2543" t="s">
        <v>10</v>
      </c>
      <c r="D2543" t="s">
        <v>25</v>
      </c>
      <c r="E2543" t="s">
        <v>43</v>
      </c>
      <c r="F2543">
        <v>-43</v>
      </c>
      <c r="G2543" s="3">
        <v>0</v>
      </c>
      <c r="H2543" s="3">
        <v>94.38</v>
      </c>
      <c r="I2543" t="s">
        <v>10</v>
      </c>
      <c r="J2543" t="s">
        <v>15</v>
      </c>
      <c r="K2543" s="3">
        <f>IF(TablaDatosEmpresa[[#This Row],[Tipo_Movimiento]] = "Venta", -TablaDatosEmpresa[[#This Row],[Cantidad]] * TablaDatosEmpresa[[#This Row],[Precio_Venta_Unitario]], 0)</f>
        <v>4058.3399999999997</v>
      </c>
      <c r="L2543" s="3">
        <f>AVERAGEIF(TablaDatosEmpresa[Nombre_Producto],TablaDatosEmpresa[[#This Row],[Nombre_Producto]],TablaDatosEmpresa[Costo_Unitario])</f>
        <v>18.458651685393257</v>
      </c>
      <c r="M2543" s="3">
        <f>IF(TablaDatosEmpresa[[#This Row],[Tipo_Movimiento]] = "Venta", -TablaDatosEmpresa[[#This Row],[Cantidad]] * TablaDatosEmpresa[[#This Row],[CosteAdquisicionPromedio]], 0)</f>
        <v>793.72202247191001</v>
      </c>
      <c r="N2543" s="3">
        <f>TablaDatosEmpresa[[#This Row],[Ingresos]]-TablaDatosEmpresa[[#This Row],[Coste_Vemta]]</f>
        <v>3264.6179775280898</v>
      </c>
    </row>
    <row r="2544" spans="1:14" x14ac:dyDescent="0.3">
      <c r="A2544">
        <v>2545</v>
      </c>
      <c r="B2544" s="1">
        <v>44935</v>
      </c>
      <c r="C2544" t="s">
        <v>10</v>
      </c>
      <c r="D2544" t="s">
        <v>11</v>
      </c>
      <c r="E2544" t="s">
        <v>12</v>
      </c>
      <c r="F2544">
        <v>-5</v>
      </c>
      <c r="G2544" s="3">
        <v>0</v>
      </c>
      <c r="H2544" s="3">
        <v>130.32</v>
      </c>
      <c r="I2544" t="s">
        <v>10</v>
      </c>
      <c r="J2544" t="s">
        <v>13</v>
      </c>
      <c r="K2544" s="3">
        <f>IF(TablaDatosEmpresa[[#This Row],[Tipo_Movimiento]] = "Venta", -TablaDatosEmpresa[[#This Row],[Cantidad]] * TablaDatosEmpresa[[#This Row],[Precio_Venta_Unitario]], 0)</f>
        <v>651.59999999999991</v>
      </c>
      <c r="L2544" s="3">
        <f>AVERAGEIF(TablaDatosEmpresa[Nombre_Producto],TablaDatosEmpresa[[#This Row],[Nombre_Producto]],TablaDatosEmpresa[Costo_Unitario])</f>
        <v>28.701865793780652</v>
      </c>
      <c r="M2544" s="3">
        <f>IF(TablaDatosEmpresa[[#This Row],[Tipo_Movimiento]] = "Venta", -TablaDatosEmpresa[[#This Row],[Cantidad]] * TablaDatosEmpresa[[#This Row],[CosteAdquisicionPromedio]], 0)</f>
        <v>143.50932896890325</v>
      </c>
      <c r="N2544" s="3">
        <f>TablaDatosEmpresa[[#This Row],[Ingresos]]-TablaDatosEmpresa[[#This Row],[Coste_Vemta]]</f>
        <v>508.09067103109669</v>
      </c>
    </row>
    <row r="2545" spans="1:14" x14ac:dyDescent="0.3">
      <c r="A2545">
        <v>2546</v>
      </c>
      <c r="B2545" s="1">
        <v>44935</v>
      </c>
      <c r="C2545" t="s">
        <v>10</v>
      </c>
      <c r="D2545" t="s">
        <v>19</v>
      </c>
      <c r="E2545" t="s">
        <v>20</v>
      </c>
      <c r="F2545">
        <v>-9</v>
      </c>
      <c r="G2545" s="3">
        <v>0</v>
      </c>
      <c r="H2545" s="3">
        <v>299.95999999999998</v>
      </c>
      <c r="I2545" t="s">
        <v>10</v>
      </c>
      <c r="J2545" t="s">
        <v>15</v>
      </c>
      <c r="K2545" s="3">
        <f>IF(TablaDatosEmpresa[[#This Row],[Tipo_Movimiento]] = "Venta", -TablaDatosEmpresa[[#This Row],[Cantidad]] * TablaDatosEmpresa[[#This Row],[Precio_Venta_Unitario]], 0)</f>
        <v>2699.64</v>
      </c>
      <c r="L2545" s="3">
        <f>AVERAGEIF(TablaDatosEmpresa[Nombre_Producto],TablaDatosEmpresa[[#This Row],[Nombre_Producto]],TablaDatosEmpresa[Costo_Unitario])</f>
        <v>66.956770642201846</v>
      </c>
      <c r="M2545" s="3">
        <f>IF(TablaDatosEmpresa[[#This Row],[Tipo_Movimiento]] = "Venta", -TablaDatosEmpresa[[#This Row],[Cantidad]] * TablaDatosEmpresa[[#This Row],[CosteAdquisicionPromedio]], 0)</f>
        <v>602.6109357798166</v>
      </c>
      <c r="N2545" s="3">
        <f>TablaDatosEmpresa[[#This Row],[Ingresos]]-TablaDatosEmpresa[[#This Row],[Coste_Vemta]]</f>
        <v>2097.0290642201835</v>
      </c>
    </row>
    <row r="2546" spans="1:14" x14ac:dyDescent="0.3">
      <c r="A2546">
        <v>2547</v>
      </c>
      <c r="B2546" s="1">
        <v>44935</v>
      </c>
      <c r="C2546" t="s">
        <v>24</v>
      </c>
      <c r="D2546" t="s">
        <v>21</v>
      </c>
      <c r="E2546" t="s">
        <v>22</v>
      </c>
      <c r="F2546">
        <v>256</v>
      </c>
      <c r="G2546" s="3">
        <v>24.92</v>
      </c>
      <c r="H2546" s="3">
        <v>0</v>
      </c>
      <c r="I2546" t="s">
        <v>24</v>
      </c>
      <c r="J2546" t="s">
        <v>26</v>
      </c>
      <c r="K2546" s="3">
        <f>IF(TablaDatosEmpresa[[#This Row],[Tipo_Movimiento]] = "Venta", -TablaDatosEmpresa[[#This Row],[Cantidad]] * TablaDatosEmpresa[[#This Row],[Precio_Venta_Unitario]], 0)</f>
        <v>0</v>
      </c>
      <c r="L2546" s="3">
        <f>AVERAGEIF(TablaDatosEmpresa[Nombre_Producto],TablaDatosEmpresa[[#This Row],[Nombre_Producto]],TablaDatosEmpresa[Costo_Unitario])</f>
        <v>10.520482758620702</v>
      </c>
      <c r="M2546" s="3">
        <f>IF(TablaDatosEmpresa[[#This Row],[Tipo_Movimiento]] = "Venta", -TablaDatosEmpresa[[#This Row],[Cantidad]] * TablaDatosEmpresa[[#This Row],[CosteAdquisicionPromedio]], 0)</f>
        <v>0</v>
      </c>
      <c r="N2546" s="3">
        <f>TablaDatosEmpresa[[#This Row],[Ingresos]]-TablaDatosEmpresa[[#This Row],[Coste_Vemta]]</f>
        <v>0</v>
      </c>
    </row>
    <row r="2547" spans="1:14" x14ac:dyDescent="0.3">
      <c r="A2547">
        <v>2548</v>
      </c>
      <c r="B2547" s="1">
        <v>44936</v>
      </c>
      <c r="C2547" t="s">
        <v>10</v>
      </c>
      <c r="D2547" t="s">
        <v>17</v>
      </c>
      <c r="E2547" t="s">
        <v>42</v>
      </c>
      <c r="F2547">
        <v>-43</v>
      </c>
      <c r="G2547" s="3">
        <v>0</v>
      </c>
      <c r="H2547" s="3">
        <v>903.99</v>
      </c>
      <c r="I2547" t="s">
        <v>10</v>
      </c>
      <c r="J2547" t="s">
        <v>15</v>
      </c>
      <c r="K2547" s="3">
        <f>IF(TablaDatosEmpresa[[#This Row],[Tipo_Movimiento]] = "Venta", -TablaDatosEmpresa[[#This Row],[Cantidad]] * TablaDatosEmpresa[[#This Row],[Precio_Venta_Unitario]], 0)</f>
        <v>38871.57</v>
      </c>
      <c r="L2547" s="3">
        <f>AVERAGEIF(TablaDatosEmpresa[Nombre_Producto],TablaDatosEmpresa[[#This Row],[Nombre_Producto]],TablaDatosEmpresa[Costo_Unitario])</f>
        <v>206.67616747181975</v>
      </c>
      <c r="M2547" s="3">
        <f>IF(TablaDatosEmpresa[[#This Row],[Tipo_Movimiento]] = "Venta", -TablaDatosEmpresa[[#This Row],[Cantidad]] * TablaDatosEmpresa[[#This Row],[CosteAdquisicionPromedio]], 0)</f>
        <v>8887.0752012882494</v>
      </c>
      <c r="N2547" s="3">
        <f>TablaDatosEmpresa[[#This Row],[Ingresos]]-TablaDatosEmpresa[[#This Row],[Coste_Vemta]]</f>
        <v>29984.494798711748</v>
      </c>
    </row>
    <row r="2548" spans="1:14" x14ac:dyDescent="0.3">
      <c r="A2548">
        <v>2549</v>
      </c>
      <c r="B2548" s="1">
        <v>44936</v>
      </c>
      <c r="C2548" t="s">
        <v>24</v>
      </c>
      <c r="D2548" t="s">
        <v>25</v>
      </c>
      <c r="E2548" t="s">
        <v>43</v>
      </c>
      <c r="F2548">
        <v>192</v>
      </c>
      <c r="G2548" s="3">
        <v>45.5</v>
      </c>
      <c r="H2548" s="3">
        <v>0</v>
      </c>
      <c r="I2548" t="s">
        <v>24</v>
      </c>
      <c r="J2548" t="s">
        <v>28</v>
      </c>
      <c r="K2548" s="3">
        <f>IF(TablaDatosEmpresa[[#This Row],[Tipo_Movimiento]] = "Venta", -TablaDatosEmpresa[[#This Row],[Cantidad]] * TablaDatosEmpresa[[#This Row],[Precio_Venta_Unitario]], 0)</f>
        <v>0</v>
      </c>
      <c r="L2548" s="3">
        <f>AVERAGEIF(TablaDatosEmpresa[Nombre_Producto],TablaDatosEmpresa[[#This Row],[Nombre_Producto]],TablaDatosEmpresa[Costo_Unitario])</f>
        <v>18.458651685393257</v>
      </c>
      <c r="M2548" s="3">
        <f>IF(TablaDatosEmpresa[[#This Row],[Tipo_Movimiento]] = "Venta", -TablaDatosEmpresa[[#This Row],[Cantidad]] * TablaDatosEmpresa[[#This Row],[CosteAdquisicionPromedio]], 0)</f>
        <v>0</v>
      </c>
      <c r="N2548" s="3">
        <f>TablaDatosEmpresa[[#This Row],[Ingresos]]-TablaDatosEmpresa[[#This Row],[Coste_Vemta]]</f>
        <v>0</v>
      </c>
    </row>
    <row r="2549" spans="1:14" x14ac:dyDescent="0.3">
      <c r="A2549">
        <v>2550</v>
      </c>
      <c r="B2549" s="1">
        <v>44936</v>
      </c>
      <c r="C2549" t="s">
        <v>10</v>
      </c>
      <c r="D2549" t="s">
        <v>29</v>
      </c>
      <c r="E2549" t="s">
        <v>30</v>
      </c>
      <c r="F2549">
        <v>-31</v>
      </c>
      <c r="G2549" s="3">
        <v>0</v>
      </c>
      <c r="H2549" s="3">
        <v>79.25</v>
      </c>
      <c r="I2549" t="s">
        <v>10</v>
      </c>
      <c r="J2549" t="s">
        <v>31</v>
      </c>
      <c r="K2549" s="3">
        <f>IF(TablaDatosEmpresa[[#This Row],[Tipo_Movimiento]] = "Venta", -TablaDatosEmpresa[[#This Row],[Cantidad]] * TablaDatosEmpresa[[#This Row],[Precio_Venta_Unitario]], 0)</f>
        <v>2456.75</v>
      </c>
      <c r="L2549" s="3">
        <f>AVERAGEIF(TablaDatosEmpresa[Nombre_Producto],TablaDatosEmpresa[[#This Row],[Nombre_Producto]],TablaDatosEmpresa[Costo_Unitario])</f>
        <v>15.49574137931034</v>
      </c>
      <c r="M2549" s="3">
        <f>IF(TablaDatosEmpresa[[#This Row],[Tipo_Movimiento]] = "Venta", -TablaDatosEmpresa[[#This Row],[Cantidad]] * TablaDatosEmpresa[[#This Row],[CosteAdquisicionPromedio]], 0)</f>
        <v>480.36798275862054</v>
      </c>
      <c r="N2549" s="3">
        <f>TablaDatosEmpresa[[#This Row],[Ingresos]]-TablaDatosEmpresa[[#This Row],[Coste_Vemta]]</f>
        <v>1976.3820172413793</v>
      </c>
    </row>
    <row r="2550" spans="1:14" x14ac:dyDescent="0.3">
      <c r="A2550">
        <v>2551</v>
      </c>
      <c r="B2550" s="1">
        <v>44936</v>
      </c>
      <c r="C2550" t="s">
        <v>10</v>
      </c>
      <c r="D2550" t="s">
        <v>17</v>
      </c>
      <c r="E2550" t="s">
        <v>42</v>
      </c>
      <c r="F2550">
        <v>-25</v>
      </c>
      <c r="G2550" s="3">
        <v>0</v>
      </c>
      <c r="H2550" s="3">
        <v>891.85</v>
      </c>
      <c r="I2550" t="s">
        <v>10</v>
      </c>
      <c r="J2550" t="s">
        <v>23</v>
      </c>
      <c r="K2550" s="3">
        <f>IF(TablaDatosEmpresa[[#This Row],[Tipo_Movimiento]] = "Venta", -TablaDatosEmpresa[[#This Row],[Cantidad]] * TablaDatosEmpresa[[#This Row],[Precio_Venta_Unitario]], 0)</f>
        <v>22296.25</v>
      </c>
      <c r="L2550" s="3">
        <f>AVERAGEIF(TablaDatosEmpresa[Nombre_Producto],TablaDatosEmpresa[[#This Row],[Nombre_Producto]],TablaDatosEmpresa[Costo_Unitario])</f>
        <v>206.67616747181975</v>
      </c>
      <c r="M2550" s="3">
        <f>IF(TablaDatosEmpresa[[#This Row],[Tipo_Movimiento]] = "Venta", -TablaDatosEmpresa[[#This Row],[Cantidad]] * TablaDatosEmpresa[[#This Row],[CosteAdquisicionPromedio]], 0)</f>
        <v>5166.9041867954938</v>
      </c>
      <c r="N2550" s="3">
        <f>TablaDatosEmpresa[[#This Row],[Ingresos]]-TablaDatosEmpresa[[#This Row],[Coste_Vemta]]</f>
        <v>17129.345813204505</v>
      </c>
    </row>
    <row r="2551" spans="1:14" x14ac:dyDescent="0.3">
      <c r="A2551">
        <v>2552</v>
      </c>
      <c r="B2551" s="1">
        <v>44936</v>
      </c>
      <c r="C2551" t="s">
        <v>24</v>
      </c>
      <c r="D2551" t="s">
        <v>11</v>
      </c>
      <c r="E2551" t="s">
        <v>12</v>
      </c>
      <c r="F2551">
        <v>170</v>
      </c>
      <c r="G2551" s="3">
        <v>66.510000000000005</v>
      </c>
      <c r="H2551" s="3">
        <v>0</v>
      </c>
      <c r="I2551" t="s">
        <v>24</v>
      </c>
      <c r="J2551" t="s">
        <v>26</v>
      </c>
      <c r="K2551" s="3">
        <f>IF(TablaDatosEmpresa[[#This Row],[Tipo_Movimiento]] = "Venta", -TablaDatosEmpresa[[#This Row],[Cantidad]] * TablaDatosEmpresa[[#This Row],[Precio_Venta_Unitario]], 0)</f>
        <v>0</v>
      </c>
      <c r="L2551" s="3">
        <f>AVERAGEIF(TablaDatosEmpresa[Nombre_Producto],TablaDatosEmpresa[[#This Row],[Nombre_Producto]],TablaDatosEmpresa[Costo_Unitario])</f>
        <v>28.701865793780652</v>
      </c>
      <c r="M2551" s="3">
        <f>IF(TablaDatosEmpresa[[#This Row],[Tipo_Movimiento]] = "Venta", -TablaDatosEmpresa[[#This Row],[Cantidad]] * TablaDatosEmpresa[[#This Row],[CosteAdquisicionPromedio]], 0)</f>
        <v>0</v>
      </c>
      <c r="N2551" s="3">
        <f>TablaDatosEmpresa[[#This Row],[Ingresos]]-TablaDatosEmpresa[[#This Row],[Coste_Vemta]]</f>
        <v>0</v>
      </c>
    </row>
    <row r="2552" spans="1:14" x14ac:dyDescent="0.3">
      <c r="A2552">
        <v>2553</v>
      </c>
      <c r="B2552" s="1">
        <v>44936</v>
      </c>
      <c r="C2552" t="s">
        <v>10</v>
      </c>
      <c r="D2552" t="s">
        <v>25</v>
      </c>
      <c r="E2552" t="s">
        <v>43</v>
      </c>
      <c r="F2552">
        <v>-21</v>
      </c>
      <c r="G2552" s="3">
        <v>0</v>
      </c>
      <c r="H2552" s="3">
        <v>95.22</v>
      </c>
      <c r="I2552" t="s">
        <v>10</v>
      </c>
      <c r="J2552" t="s">
        <v>31</v>
      </c>
      <c r="K2552" s="3">
        <f>IF(TablaDatosEmpresa[[#This Row],[Tipo_Movimiento]] = "Venta", -TablaDatosEmpresa[[#This Row],[Cantidad]] * TablaDatosEmpresa[[#This Row],[Precio_Venta_Unitario]], 0)</f>
        <v>1999.62</v>
      </c>
      <c r="L2552" s="3">
        <f>AVERAGEIF(TablaDatosEmpresa[Nombre_Producto],TablaDatosEmpresa[[#This Row],[Nombre_Producto]],TablaDatosEmpresa[Costo_Unitario])</f>
        <v>18.458651685393257</v>
      </c>
      <c r="M2552" s="3">
        <f>IF(TablaDatosEmpresa[[#This Row],[Tipo_Movimiento]] = "Venta", -TablaDatosEmpresa[[#This Row],[Cantidad]] * TablaDatosEmpresa[[#This Row],[CosteAdquisicionPromedio]], 0)</f>
        <v>387.63168539325841</v>
      </c>
      <c r="N2552" s="3">
        <f>TablaDatosEmpresa[[#This Row],[Ingresos]]-TablaDatosEmpresa[[#This Row],[Coste_Vemta]]</f>
        <v>1611.9883146067414</v>
      </c>
    </row>
    <row r="2553" spans="1:14" x14ac:dyDescent="0.3">
      <c r="A2553">
        <v>2554</v>
      </c>
      <c r="B2553" s="1">
        <v>44936</v>
      </c>
      <c r="C2553" t="s">
        <v>24</v>
      </c>
      <c r="D2553" t="s">
        <v>25</v>
      </c>
      <c r="E2553" t="s">
        <v>43</v>
      </c>
      <c r="F2553">
        <v>66</v>
      </c>
      <c r="G2553" s="3">
        <v>44.38</v>
      </c>
      <c r="H2553" s="3">
        <v>0</v>
      </c>
      <c r="I2553" t="s">
        <v>24</v>
      </c>
      <c r="J2553" t="s">
        <v>36</v>
      </c>
      <c r="K2553" s="3">
        <f>IF(TablaDatosEmpresa[[#This Row],[Tipo_Movimiento]] = "Venta", -TablaDatosEmpresa[[#This Row],[Cantidad]] * TablaDatosEmpresa[[#This Row],[Precio_Venta_Unitario]], 0)</f>
        <v>0</v>
      </c>
      <c r="L2553" s="3">
        <f>AVERAGEIF(TablaDatosEmpresa[Nombre_Producto],TablaDatosEmpresa[[#This Row],[Nombre_Producto]],TablaDatosEmpresa[Costo_Unitario])</f>
        <v>18.458651685393257</v>
      </c>
      <c r="M2553" s="3">
        <f>IF(TablaDatosEmpresa[[#This Row],[Tipo_Movimiento]] = "Venta", -TablaDatosEmpresa[[#This Row],[Cantidad]] * TablaDatosEmpresa[[#This Row],[CosteAdquisicionPromedio]], 0)</f>
        <v>0</v>
      </c>
      <c r="N2553" s="3">
        <f>TablaDatosEmpresa[[#This Row],[Ingresos]]-TablaDatosEmpresa[[#This Row],[Coste_Vemta]]</f>
        <v>0</v>
      </c>
    </row>
    <row r="2554" spans="1:14" x14ac:dyDescent="0.3">
      <c r="A2554">
        <v>2555</v>
      </c>
      <c r="B2554" s="1">
        <v>44937</v>
      </c>
      <c r="C2554" t="s">
        <v>24</v>
      </c>
      <c r="D2554" t="s">
        <v>32</v>
      </c>
      <c r="E2554" t="s">
        <v>33</v>
      </c>
      <c r="F2554">
        <v>96</v>
      </c>
      <c r="G2554" s="3">
        <v>121.15</v>
      </c>
      <c r="H2554" s="3">
        <v>0</v>
      </c>
      <c r="I2554" t="s">
        <v>24</v>
      </c>
      <c r="J2554" t="s">
        <v>28</v>
      </c>
      <c r="K2554" s="3">
        <f>IF(TablaDatosEmpresa[[#This Row],[Tipo_Movimiento]] = "Venta", -TablaDatosEmpresa[[#This Row],[Cantidad]] * TablaDatosEmpresa[[#This Row],[Precio_Venta_Unitario]], 0)</f>
        <v>0</v>
      </c>
      <c r="L2554" s="3">
        <f>AVERAGEIF(TablaDatosEmpresa[Nombre_Producto],TablaDatosEmpresa[[#This Row],[Nombre_Producto]],TablaDatosEmpresa[Costo_Unitario])</f>
        <v>54.214840425531932</v>
      </c>
      <c r="M2554" s="3">
        <f>IF(TablaDatosEmpresa[[#This Row],[Tipo_Movimiento]] = "Venta", -TablaDatosEmpresa[[#This Row],[Cantidad]] * TablaDatosEmpresa[[#This Row],[CosteAdquisicionPromedio]], 0)</f>
        <v>0</v>
      </c>
      <c r="N2554" s="3">
        <f>TablaDatosEmpresa[[#This Row],[Ingresos]]-TablaDatosEmpresa[[#This Row],[Coste_Vemta]]</f>
        <v>0</v>
      </c>
    </row>
    <row r="2555" spans="1:14" x14ac:dyDescent="0.3">
      <c r="A2555">
        <v>2556</v>
      </c>
      <c r="B2555" s="1">
        <v>44937</v>
      </c>
      <c r="C2555" t="s">
        <v>10</v>
      </c>
      <c r="D2555" t="s">
        <v>11</v>
      </c>
      <c r="E2555" t="s">
        <v>12</v>
      </c>
      <c r="F2555">
        <v>-21</v>
      </c>
      <c r="G2555" s="3">
        <v>0</v>
      </c>
      <c r="H2555" s="3">
        <v>130.75</v>
      </c>
      <c r="I2555" t="s">
        <v>10</v>
      </c>
      <c r="J2555" t="s">
        <v>35</v>
      </c>
      <c r="K2555" s="3">
        <f>IF(TablaDatosEmpresa[[#This Row],[Tipo_Movimiento]] = "Venta", -TablaDatosEmpresa[[#This Row],[Cantidad]] * TablaDatosEmpresa[[#This Row],[Precio_Venta_Unitario]], 0)</f>
        <v>2745.75</v>
      </c>
      <c r="L2555" s="3">
        <f>AVERAGEIF(TablaDatosEmpresa[Nombre_Producto],TablaDatosEmpresa[[#This Row],[Nombre_Producto]],TablaDatosEmpresa[Costo_Unitario])</f>
        <v>28.701865793780652</v>
      </c>
      <c r="M2555" s="3">
        <f>IF(TablaDatosEmpresa[[#This Row],[Tipo_Movimiento]] = "Venta", -TablaDatosEmpresa[[#This Row],[Cantidad]] * TablaDatosEmpresa[[#This Row],[CosteAdquisicionPromedio]], 0)</f>
        <v>602.7391816693937</v>
      </c>
      <c r="N2555" s="3">
        <f>TablaDatosEmpresa[[#This Row],[Ingresos]]-TablaDatosEmpresa[[#This Row],[Coste_Vemta]]</f>
        <v>2143.0108183306065</v>
      </c>
    </row>
    <row r="2556" spans="1:14" x14ac:dyDescent="0.3">
      <c r="A2556">
        <v>2557</v>
      </c>
      <c r="B2556" s="1">
        <v>44937</v>
      </c>
      <c r="C2556" t="s">
        <v>10</v>
      </c>
      <c r="D2556" t="s">
        <v>32</v>
      </c>
      <c r="E2556" t="s">
        <v>33</v>
      </c>
      <c r="F2556">
        <v>-39</v>
      </c>
      <c r="G2556" s="3">
        <v>0</v>
      </c>
      <c r="H2556" s="3">
        <v>221.02</v>
      </c>
      <c r="I2556" t="s">
        <v>10</v>
      </c>
      <c r="J2556" t="s">
        <v>31</v>
      </c>
      <c r="K2556" s="3">
        <f>IF(TablaDatosEmpresa[[#This Row],[Tipo_Movimiento]] = "Venta", -TablaDatosEmpresa[[#This Row],[Cantidad]] * TablaDatosEmpresa[[#This Row],[Precio_Venta_Unitario]], 0)</f>
        <v>8619.7800000000007</v>
      </c>
      <c r="L2556" s="3">
        <f>AVERAGEIF(TablaDatosEmpresa[Nombre_Producto],TablaDatosEmpresa[[#This Row],[Nombre_Producto]],TablaDatosEmpresa[Costo_Unitario])</f>
        <v>54.214840425531932</v>
      </c>
      <c r="M2556" s="3">
        <f>IF(TablaDatosEmpresa[[#This Row],[Tipo_Movimiento]] = "Venta", -TablaDatosEmpresa[[#This Row],[Cantidad]] * TablaDatosEmpresa[[#This Row],[CosteAdquisicionPromedio]], 0)</f>
        <v>2114.3787765957454</v>
      </c>
      <c r="N2556" s="3">
        <f>TablaDatosEmpresa[[#This Row],[Ingresos]]-TablaDatosEmpresa[[#This Row],[Coste_Vemta]]</f>
        <v>6505.4012234042548</v>
      </c>
    </row>
    <row r="2557" spans="1:14" x14ac:dyDescent="0.3">
      <c r="A2557">
        <v>2558</v>
      </c>
      <c r="B2557" s="1">
        <v>44937</v>
      </c>
      <c r="C2557" t="s">
        <v>10</v>
      </c>
      <c r="D2557" t="s">
        <v>17</v>
      </c>
      <c r="E2557" t="s">
        <v>42</v>
      </c>
      <c r="F2557">
        <v>-34</v>
      </c>
      <c r="G2557" s="3">
        <v>0</v>
      </c>
      <c r="H2557" s="3">
        <v>898.16</v>
      </c>
      <c r="I2557" t="s">
        <v>10</v>
      </c>
      <c r="J2557" t="s">
        <v>13</v>
      </c>
      <c r="K2557" s="3">
        <f>IF(TablaDatosEmpresa[[#This Row],[Tipo_Movimiento]] = "Venta", -TablaDatosEmpresa[[#This Row],[Cantidad]] * TablaDatosEmpresa[[#This Row],[Precio_Venta_Unitario]], 0)</f>
        <v>30537.439999999999</v>
      </c>
      <c r="L2557" s="3">
        <f>AVERAGEIF(TablaDatosEmpresa[Nombre_Producto],TablaDatosEmpresa[[#This Row],[Nombre_Producto]],TablaDatosEmpresa[Costo_Unitario])</f>
        <v>206.67616747181975</v>
      </c>
      <c r="M2557" s="3">
        <f>IF(TablaDatosEmpresa[[#This Row],[Tipo_Movimiento]] = "Venta", -TablaDatosEmpresa[[#This Row],[Cantidad]] * TablaDatosEmpresa[[#This Row],[CosteAdquisicionPromedio]], 0)</f>
        <v>7026.9896940418712</v>
      </c>
      <c r="N2557" s="3">
        <f>TablaDatosEmpresa[[#This Row],[Ingresos]]-TablaDatosEmpresa[[#This Row],[Coste_Vemta]]</f>
        <v>23510.450305958126</v>
      </c>
    </row>
    <row r="2558" spans="1:14" x14ac:dyDescent="0.3">
      <c r="A2558">
        <v>2559</v>
      </c>
      <c r="B2558" s="1">
        <v>44937</v>
      </c>
      <c r="C2558" t="s">
        <v>10</v>
      </c>
      <c r="D2558" t="s">
        <v>29</v>
      </c>
      <c r="E2558" t="s">
        <v>30</v>
      </c>
      <c r="F2558">
        <v>-41</v>
      </c>
      <c r="G2558" s="3">
        <v>0</v>
      </c>
      <c r="H2558" s="3">
        <v>80</v>
      </c>
      <c r="I2558" t="s">
        <v>10</v>
      </c>
      <c r="J2558" t="s">
        <v>23</v>
      </c>
      <c r="K2558" s="3">
        <f>IF(TablaDatosEmpresa[[#This Row],[Tipo_Movimiento]] = "Venta", -TablaDatosEmpresa[[#This Row],[Cantidad]] * TablaDatosEmpresa[[#This Row],[Precio_Venta_Unitario]], 0)</f>
        <v>3280</v>
      </c>
      <c r="L2558" s="3">
        <f>AVERAGEIF(TablaDatosEmpresa[Nombre_Producto],TablaDatosEmpresa[[#This Row],[Nombre_Producto]],TablaDatosEmpresa[Costo_Unitario])</f>
        <v>15.49574137931034</v>
      </c>
      <c r="M2558" s="3">
        <f>IF(TablaDatosEmpresa[[#This Row],[Tipo_Movimiento]] = "Venta", -TablaDatosEmpresa[[#This Row],[Cantidad]] * TablaDatosEmpresa[[#This Row],[CosteAdquisicionPromedio]], 0)</f>
        <v>635.325396551724</v>
      </c>
      <c r="N2558" s="3">
        <f>TablaDatosEmpresa[[#This Row],[Ingresos]]-TablaDatosEmpresa[[#This Row],[Coste_Vemta]]</f>
        <v>2644.6746034482758</v>
      </c>
    </row>
    <row r="2559" spans="1:14" x14ac:dyDescent="0.3">
      <c r="A2559">
        <v>2560</v>
      </c>
      <c r="B2559" s="1">
        <v>44937</v>
      </c>
      <c r="C2559" t="s">
        <v>10</v>
      </c>
      <c r="D2559" t="s">
        <v>17</v>
      </c>
      <c r="E2559" t="s">
        <v>42</v>
      </c>
      <c r="F2559">
        <v>-47</v>
      </c>
      <c r="G2559" s="3">
        <v>0</v>
      </c>
      <c r="H2559" s="3">
        <v>891.32</v>
      </c>
      <c r="I2559" t="s">
        <v>10</v>
      </c>
      <c r="J2559" t="s">
        <v>23</v>
      </c>
      <c r="K2559" s="3">
        <f>IF(TablaDatosEmpresa[[#This Row],[Tipo_Movimiento]] = "Venta", -TablaDatosEmpresa[[#This Row],[Cantidad]] * TablaDatosEmpresa[[#This Row],[Precio_Venta_Unitario]], 0)</f>
        <v>41892.04</v>
      </c>
      <c r="L2559" s="3">
        <f>AVERAGEIF(TablaDatosEmpresa[Nombre_Producto],TablaDatosEmpresa[[#This Row],[Nombre_Producto]],TablaDatosEmpresa[Costo_Unitario])</f>
        <v>206.67616747181975</v>
      </c>
      <c r="M2559" s="3">
        <f>IF(TablaDatosEmpresa[[#This Row],[Tipo_Movimiento]] = "Venta", -TablaDatosEmpresa[[#This Row],[Cantidad]] * TablaDatosEmpresa[[#This Row],[CosteAdquisicionPromedio]], 0)</f>
        <v>9713.7798711755277</v>
      </c>
      <c r="N2559" s="3">
        <f>TablaDatosEmpresa[[#This Row],[Ingresos]]-TablaDatosEmpresa[[#This Row],[Coste_Vemta]]</f>
        <v>32178.260128824473</v>
      </c>
    </row>
    <row r="2560" spans="1:14" x14ac:dyDescent="0.3">
      <c r="A2560">
        <v>2561</v>
      </c>
      <c r="B2560" s="1">
        <v>44937</v>
      </c>
      <c r="C2560" t="s">
        <v>10</v>
      </c>
      <c r="D2560" t="s">
        <v>27</v>
      </c>
      <c r="E2560" t="s">
        <v>44</v>
      </c>
      <c r="F2560">
        <v>-48</v>
      </c>
      <c r="G2560" s="3">
        <v>0</v>
      </c>
      <c r="H2560" s="3">
        <v>501.36</v>
      </c>
      <c r="I2560" t="s">
        <v>10</v>
      </c>
      <c r="J2560" t="s">
        <v>23</v>
      </c>
      <c r="K2560" s="3">
        <f>IF(TablaDatosEmpresa[[#This Row],[Tipo_Movimiento]] = "Venta", -TablaDatosEmpresa[[#This Row],[Cantidad]] * TablaDatosEmpresa[[#This Row],[Precio_Venta_Unitario]], 0)</f>
        <v>24065.279999999999</v>
      </c>
      <c r="L2560" s="3">
        <f>AVERAGEIF(TablaDatosEmpresa[Nombre_Producto],TablaDatosEmpresa[[#This Row],[Nombre_Producto]],TablaDatosEmpresa[Costo_Unitario])</f>
        <v>111.99406451612904</v>
      </c>
      <c r="M2560" s="3">
        <f>IF(TablaDatosEmpresa[[#This Row],[Tipo_Movimiento]] = "Venta", -TablaDatosEmpresa[[#This Row],[Cantidad]] * TablaDatosEmpresa[[#This Row],[CosteAdquisicionPromedio]], 0)</f>
        <v>5375.7150967741945</v>
      </c>
      <c r="N2560" s="3">
        <f>TablaDatosEmpresa[[#This Row],[Ingresos]]-TablaDatosEmpresa[[#This Row],[Coste_Vemta]]</f>
        <v>18689.564903225804</v>
      </c>
    </row>
    <row r="2561" spans="1:14" x14ac:dyDescent="0.3">
      <c r="A2561">
        <v>2562</v>
      </c>
      <c r="B2561" s="1">
        <v>44938</v>
      </c>
      <c r="C2561" t="s">
        <v>10</v>
      </c>
      <c r="D2561" t="s">
        <v>34</v>
      </c>
      <c r="E2561" t="s">
        <v>45</v>
      </c>
      <c r="F2561">
        <v>-23</v>
      </c>
      <c r="G2561" s="3">
        <v>0</v>
      </c>
      <c r="H2561" s="3">
        <v>347.92</v>
      </c>
      <c r="I2561" t="s">
        <v>10</v>
      </c>
      <c r="J2561" t="s">
        <v>15</v>
      </c>
      <c r="K2561" s="3">
        <f>IF(TablaDatosEmpresa[[#This Row],[Tipo_Movimiento]] = "Venta", -TablaDatosEmpresa[[#This Row],[Cantidad]] * TablaDatosEmpresa[[#This Row],[Precio_Venta_Unitario]], 0)</f>
        <v>8002.1600000000008</v>
      </c>
      <c r="L2561" s="3">
        <f>AVERAGEIF(TablaDatosEmpresa[Nombre_Producto],TablaDatosEmpresa[[#This Row],[Nombre_Producto]],TablaDatosEmpresa[Costo_Unitario])</f>
        <v>81.910562499999997</v>
      </c>
      <c r="M2561" s="3">
        <f>IF(TablaDatosEmpresa[[#This Row],[Tipo_Movimiento]] = "Venta", -TablaDatosEmpresa[[#This Row],[Cantidad]] * TablaDatosEmpresa[[#This Row],[CosteAdquisicionPromedio]], 0)</f>
        <v>1883.9429375</v>
      </c>
      <c r="N2561" s="3">
        <f>TablaDatosEmpresa[[#This Row],[Ingresos]]-TablaDatosEmpresa[[#This Row],[Coste_Vemta]]</f>
        <v>6118.2170625000008</v>
      </c>
    </row>
    <row r="2562" spans="1:14" x14ac:dyDescent="0.3">
      <c r="A2562">
        <v>2563</v>
      </c>
      <c r="B2562" s="1">
        <v>44938</v>
      </c>
      <c r="C2562" t="s">
        <v>10</v>
      </c>
      <c r="D2562" t="s">
        <v>14</v>
      </c>
      <c r="E2562" t="s">
        <v>41</v>
      </c>
      <c r="F2562">
        <v>-18</v>
      </c>
      <c r="G2562" s="3">
        <v>0</v>
      </c>
      <c r="H2562" s="3">
        <v>159.59</v>
      </c>
      <c r="I2562" t="s">
        <v>10</v>
      </c>
      <c r="J2562" t="s">
        <v>13</v>
      </c>
      <c r="K2562" s="3">
        <f>IF(TablaDatosEmpresa[[#This Row],[Tipo_Movimiento]] = "Venta", -TablaDatosEmpresa[[#This Row],[Cantidad]] * TablaDatosEmpresa[[#This Row],[Precio_Venta_Unitario]], 0)</f>
        <v>2872.62</v>
      </c>
      <c r="L2562" s="3">
        <f>AVERAGEIF(TablaDatosEmpresa[Nombre_Producto],TablaDatosEmpresa[[#This Row],[Nombre_Producto]],TablaDatosEmpresa[Costo_Unitario])</f>
        <v>38.917210440456756</v>
      </c>
      <c r="M2562" s="3">
        <f>IF(TablaDatosEmpresa[[#This Row],[Tipo_Movimiento]] = "Venta", -TablaDatosEmpresa[[#This Row],[Cantidad]] * TablaDatosEmpresa[[#This Row],[CosteAdquisicionPromedio]], 0)</f>
        <v>700.50978792822161</v>
      </c>
      <c r="N2562" s="3">
        <f>TablaDatosEmpresa[[#This Row],[Ingresos]]-TablaDatosEmpresa[[#This Row],[Coste_Vemta]]</f>
        <v>2172.1102120717783</v>
      </c>
    </row>
    <row r="2563" spans="1:14" x14ac:dyDescent="0.3">
      <c r="A2563">
        <v>2564</v>
      </c>
      <c r="B2563" s="1">
        <v>44938</v>
      </c>
      <c r="C2563" t="s">
        <v>24</v>
      </c>
      <c r="D2563" t="s">
        <v>21</v>
      </c>
      <c r="E2563" t="s">
        <v>22</v>
      </c>
      <c r="F2563">
        <v>265</v>
      </c>
      <c r="G2563" s="3">
        <v>25.37</v>
      </c>
      <c r="H2563" s="3">
        <v>0</v>
      </c>
      <c r="I2563" t="s">
        <v>24</v>
      </c>
      <c r="J2563" t="s">
        <v>28</v>
      </c>
      <c r="K2563" s="3">
        <f>IF(TablaDatosEmpresa[[#This Row],[Tipo_Movimiento]] = "Venta", -TablaDatosEmpresa[[#This Row],[Cantidad]] * TablaDatosEmpresa[[#This Row],[Precio_Venta_Unitario]], 0)</f>
        <v>0</v>
      </c>
      <c r="L2563" s="3">
        <f>AVERAGEIF(TablaDatosEmpresa[Nombre_Producto],TablaDatosEmpresa[[#This Row],[Nombre_Producto]],TablaDatosEmpresa[Costo_Unitario])</f>
        <v>10.520482758620702</v>
      </c>
      <c r="M2563" s="3">
        <f>IF(TablaDatosEmpresa[[#This Row],[Tipo_Movimiento]] = "Venta", -TablaDatosEmpresa[[#This Row],[Cantidad]] * TablaDatosEmpresa[[#This Row],[CosteAdquisicionPromedio]], 0)</f>
        <v>0</v>
      </c>
      <c r="N2563" s="3">
        <f>TablaDatosEmpresa[[#This Row],[Ingresos]]-TablaDatosEmpresa[[#This Row],[Coste_Vemta]]</f>
        <v>0</v>
      </c>
    </row>
    <row r="2564" spans="1:14" x14ac:dyDescent="0.3">
      <c r="A2564">
        <v>2565</v>
      </c>
      <c r="B2564" s="1">
        <v>44938</v>
      </c>
      <c r="C2564" t="s">
        <v>10</v>
      </c>
      <c r="D2564" t="s">
        <v>14</v>
      </c>
      <c r="E2564" t="s">
        <v>41</v>
      </c>
      <c r="F2564">
        <v>-10</v>
      </c>
      <c r="G2564" s="3">
        <v>0</v>
      </c>
      <c r="H2564" s="3">
        <v>160.65</v>
      </c>
      <c r="I2564" t="s">
        <v>10</v>
      </c>
      <c r="J2564" t="s">
        <v>31</v>
      </c>
      <c r="K2564" s="3">
        <f>IF(TablaDatosEmpresa[[#This Row],[Tipo_Movimiento]] = "Venta", -TablaDatosEmpresa[[#This Row],[Cantidad]] * TablaDatosEmpresa[[#This Row],[Precio_Venta_Unitario]], 0)</f>
        <v>1606.5</v>
      </c>
      <c r="L2564" s="3">
        <f>AVERAGEIF(TablaDatosEmpresa[Nombre_Producto],TablaDatosEmpresa[[#This Row],[Nombre_Producto]],TablaDatosEmpresa[Costo_Unitario])</f>
        <v>38.917210440456756</v>
      </c>
      <c r="M2564" s="3">
        <f>IF(TablaDatosEmpresa[[#This Row],[Tipo_Movimiento]] = "Venta", -TablaDatosEmpresa[[#This Row],[Cantidad]] * TablaDatosEmpresa[[#This Row],[CosteAdquisicionPromedio]], 0)</f>
        <v>389.17210440456756</v>
      </c>
      <c r="N2564" s="3">
        <f>TablaDatosEmpresa[[#This Row],[Ingresos]]-TablaDatosEmpresa[[#This Row],[Coste_Vemta]]</f>
        <v>1217.3278955954324</v>
      </c>
    </row>
    <row r="2565" spans="1:14" x14ac:dyDescent="0.3">
      <c r="A2565">
        <v>2566</v>
      </c>
      <c r="B2565" s="1">
        <v>44938</v>
      </c>
      <c r="C2565" t="s">
        <v>16</v>
      </c>
      <c r="D2565" t="s">
        <v>17</v>
      </c>
      <c r="E2565" t="s">
        <v>42</v>
      </c>
      <c r="F2565">
        <v>67</v>
      </c>
      <c r="G2565" s="3">
        <v>452.51</v>
      </c>
      <c r="H2565" s="3">
        <v>0</v>
      </c>
      <c r="I2565" t="s">
        <v>46</v>
      </c>
      <c r="J2565" t="s">
        <v>18</v>
      </c>
      <c r="K2565" s="3">
        <f>IF(TablaDatosEmpresa[[#This Row],[Tipo_Movimiento]] = "Venta", -TablaDatosEmpresa[[#This Row],[Cantidad]] * TablaDatosEmpresa[[#This Row],[Precio_Venta_Unitario]], 0)</f>
        <v>0</v>
      </c>
      <c r="L2565" s="3">
        <f>AVERAGEIF(TablaDatosEmpresa[Nombre_Producto],TablaDatosEmpresa[[#This Row],[Nombre_Producto]],TablaDatosEmpresa[Costo_Unitario])</f>
        <v>206.67616747181975</v>
      </c>
      <c r="M2565" s="3">
        <f>IF(TablaDatosEmpresa[[#This Row],[Tipo_Movimiento]] = "Venta", -TablaDatosEmpresa[[#This Row],[Cantidad]] * TablaDatosEmpresa[[#This Row],[CosteAdquisicionPromedio]], 0)</f>
        <v>0</v>
      </c>
      <c r="N2565" s="3">
        <f>TablaDatosEmpresa[[#This Row],[Ingresos]]-TablaDatosEmpresa[[#This Row],[Coste_Vemta]]</f>
        <v>0</v>
      </c>
    </row>
    <row r="2566" spans="1:14" x14ac:dyDescent="0.3">
      <c r="A2566">
        <v>2567</v>
      </c>
      <c r="B2566" s="1">
        <v>44938</v>
      </c>
      <c r="C2566" t="s">
        <v>24</v>
      </c>
      <c r="D2566" t="s">
        <v>11</v>
      </c>
      <c r="E2566" t="s">
        <v>12</v>
      </c>
      <c r="F2566">
        <v>135</v>
      </c>
      <c r="G2566" s="3">
        <v>65.010000000000005</v>
      </c>
      <c r="H2566" s="3">
        <v>0</v>
      </c>
      <c r="I2566" t="s">
        <v>24</v>
      </c>
      <c r="J2566" t="s">
        <v>37</v>
      </c>
      <c r="K2566" s="3">
        <f>IF(TablaDatosEmpresa[[#This Row],[Tipo_Movimiento]] = "Venta", -TablaDatosEmpresa[[#This Row],[Cantidad]] * TablaDatosEmpresa[[#This Row],[Precio_Venta_Unitario]], 0)</f>
        <v>0</v>
      </c>
      <c r="L2566" s="3">
        <f>AVERAGEIF(TablaDatosEmpresa[Nombre_Producto],TablaDatosEmpresa[[#This Row],[Nombre_Producto]],TablaDatosEmpresa[Costo_Unitario])</f>
        <v>28.701865793780652</v>
      </c>
      <c r="M2566" s="3">
        <f>IF(TablaDatosEmpresa[[#This Row],[Tipo_Movimiento]] = "Venta", -TablaDatosEmpresa[[#This Row],[Cantidad]] * TablaDatosEmpresa[[#This Row],[CosteAdquisicionPromedio]], 0)</f>
        <v>0</v>
      </c>
      <c r="N2566" s="3">
        <f>TablaDatosEmpresa[[#This Row],[Ingresos]]-TablaDatosEmpresa[[#This Row],[Coste_Vemta]]</f>
        <v>0</v>
      </c>
    </row>
    <row r="2567" spans="1:14" x14ac:dyDescent="0.3">
      <c r="A2567">
        <v>2568</v>
      </c>
      <c r="B2567" s="1">
        <v>44938</v>
      </c>
      <c r="C2567" t="s">
        <v>10</v>
      </c>
      <c r="D2567" t="s">
        <v>14</v>
      </c>
      <c r="E2567" t="s">
        <v>41</v>
      </c>
      <c r="F2567">
        <v>-9</v>
      </c>
      <c r="G2567" s="3">
        <v>0</v>
      </c>
      <c r="H2567" s="3">
        <v>160.02000000000001</v>
      </c>
      <c r="I2567" t="s">
        <v>10</v>
      </c>
      <c r="J2567" t="s">
        <v>15</v>
      </c>
      <c r="K2567" s="3">
        <f>IF(TablaDatosEmpresa[[#This Row],[Tipo_Movimiento]] = "Venta", -TablaDatosEmpresa[[#This Row],[Cantidad]] * TablaDatosEmpresa[[#This Row],[Precio_Venta_Unitario]], 0)</f>
        <v>1440.18</v>
      </c>
      <c r="L2567" s="3">
        <f>AVERAGEIF(TablaDatosEmpresa[Nombre_Producto],TablaDatosEmpresa[[#This Row],[Nombre_Producto]],TablaDatosEmpresa[Costo_Unitario])</f>
        <v>38.917210440456756</v>
      </c>
      <c r="M2567" s="3">
        <f>IF(TablaDatosEmpresa[[#This Row],[Tipo_Movimiento]] = "Venta", -TablaDatosEmpresa[[#This Row],[Cantidad]] * TablaDatosEmpresa[[#This Row],[CosteAdquisicionPromedio]], 0)</f>
        <v>350.25489396411081</v>
      </c>
      <c r="N2567" s="3">
        <f>TablaDatosEmpresa[[#This Row],[Ingresos]]-TablaDatosEmpresa[[#This Row],[Coste_Vemta]]</f>
        <v>1089.9251060358893</v>
      </c>
    </row>
    <row r="2568" spans="1:14" x14ac:dyDescent="0.3">
      <c r="A2568">
        <v>2569</v>
      </c>
      <c r="B2568" s="1">
        <v>44939</v>
      </c>
      <c r="C2568" t="s">
        <v>24</v>
      </c>
      <c r="D2568" t="s">
        <v>11</v>
      </c>
      <c r="E2568" t="s">
        <v>12</v>
      </c>
      <c r="F2568">
        <v>126</v>
      </c>
      <c r="G2568" s="3">
        <v>64.58</v>
      </c>
      <c r="H2568" s="3">
        <v>0</v>
      </c>
      <c r="I2568" t="s">
        <v>24</v>
      </c>
      <c r="J2568" t="s">
        <v>26</v>
      </c>
      <c r="K2568" s="3">
        <f>IF(TablaDatosEmpresa[[#This Row],[Tipo_Movimiento]] = "Venta", -TablaDatosEmpresa[[#This Row],[Cantidad]] * TablaDatosEmpresa[[#This Row],[Precio_Venta_Unitario]], 0)</f>
        <v>0</v>
      </c>
      <c r="L2568" s="3">
        <f>AVERAGEIF(TablaDatosEmpresa[Nombre_Producto],TablaDatosEmpresa[[#This Row],[Nombre_Producto]],TablaDatosEmpresa[Costo_Unitario])</f>
        <v>28.701865793780652</v>
      </c>
      <c r="M2568" s="3">
        <f>IF(TablaDatosEmpresa[[#This Row],[Tipo_Movimiento]] = "Venta", -TablaDatosEmpresa[[#This Row],[Cantidad]] * TablaDatosEmpresa[[#This Row],[CosteAdquisicionPromedio]], 0)</f>
        <v>0</v>
      </c>
      <c r="N2568" s="3">
        <f>TablaDatosEmpresa[[#This Row],[Ingresos]]-TablaDatosEmpresa[[#This Row],[Coste_Vemta]]</f>
        <v>0</v>
      </c>
    </row>
    <row r="2569" spans="1:14" x14ac:dyDescent="0.3">
      <c r="A2569">
        <v>2570</v>
      </c>
      <c r="B2569" s="1">
        <v>44939</v>
      </c>
      <c r="C2569" t="s">
        <v>24</v>
      </c>
      <c r="D2569" t="s">
        <v>25</v>
      </c>
      <c r="E2569" t="s">
        <v>43</v>
      </c>
      <c r="F2569">
        <v>142</v>
      </c>
      <c r="G2569" s="3">
        <v>44.81</v>
      </c>
      <c r="H2569" s="3">
        <v>0</v>
      </c>
      <c r="I2569" t="s">
        <v>24</v>
      </c>
      <c r="J2569" t="s">
        <v>37</v>
      </c>
      <c r="K2569" s="3">
        <f>IF(TablaDatosEmpresa[[#This Row],[Tipo_Movimiento]] = "Venta", -TablaDatosEmpresa[[#This Row],[Cantidad]] * TablaDatosEmpresa[[#This Row],[Precio_Venta_Unitario]], 0)</f>
        <v>0</v>
      </c>
      <c r="L2569" s="3">
        <f>AVERAGEIF(TablaDatosEmpresa[Nombre_Producto],TablaDatosEmpresa[[#This Row],[Nombre_Producto]],TablaDatosEmpresa[Costo_Unitario])</f>
        <v>18.458651685393257</v>
      </c>
      <c r="M2569" s="3">
        <f>IF(TablaDatosEmpresa[[#This Row],[Tipo_Movimiento]] = "Venta", -TablaDatosEmpresa[[#This Row],[Cantidad]] * TablaDatosEmpresa[[#This Row],[CosteAdquisicionPromedio]], 0)</f>
        <v>0</v>
      </c>
      <c r="N2569" s="3">
        <f>TablaDatosEmpresa[[#This Row],[Ingresos]]-TablaDatosEmpresa[[#This Row],[Coste_Vemta]]</f>
        <v>0</v>
      </c>
    </row>
    <row r="2570" spans="1:14" x14ac:dyDescent="0.3">
      <c r="A2570">
        <v>2571</v>
      </c>
      <c r="B2570" s="1">
        <v>44939</v>
      </c>
      <c r="C2570" t="s">
        <v>10</v>
      </c>
      <c r="D2570" t="s">
        <v>25</v>
      </c>
      <c r="E2570" t="s">
        <v>43</v>
      </c>
      <c r="F2570">
        <v>-32</v>
      </c>
      <c r="G2570" s="3">
        <v>0</v>
      </c>
      <c r="H2570" s="3">
        <v>94.5</v>
      </c>
      <c r="I2570" t="s">
        <v>10</v>
      </c>
      <c r="J2570" t="s">
        <v>13</v>
      </c>
      <c r="K2570" s="3">
        <f>IF(TablaDatosEmpresa[[#This Row],[Tipo_Movimiento]] = "Venta", -TablaDatosEmpresa[[#This Row],[Cantidad]] * TablaDatosEmpresa[[#This Row],[Precio_Venta_Unitario]], 0)</f>
        <v>3024</v>
      </c>
      <c r="L2570" s="3">
        <f>AVERAGEIF(TablaDatosEmpresa[Nombre_Producto],TablaDatosEmpresa[[#This Row],[Nombre_Producto]],TablaDatosEmpresa[Costo_Unitario])</f>
        <v>18.458651685393257</v>
      </c>
      <c r="M2570" s="3">
        <f>IF(TablaDatosEmpresa[[#This Row],[Tipo_Movimiento]] = "Venta", -TablaDatosEmpresa[[#This Row],[Cantidad]] * TablaDatosEmpresa[[#This Row],[CosteAdquisicionPromedio]], 0)</f>
        <v>590.67685393258421</v>
      </c>
      <c r="N2570" s="3">
        <f>TablaDatosEmpresa[[#This Row],[Ingresos]]-TablaDatosEmpresa[[#This Row],[Coste_Vemta]]</f>
        <v>2433.323146067416</v>
      </c>
    </row>
    <row r="2571" spans="1:14" x14ac:dyDescent="0.3">
      <c r="A2571">
        <v>2572</v>
      </c>
      <c r="B2571" s="1">
        <v>44939</v>
      </c>
      <c r="C2571" t="s">
        <v>10</v>
      </c>
      <c r="D2571" t="s">
        <v>11</v>
      </c>
      <c r="E2571" t="s">
        <v>12</v>
      </c>
      <c r="F2571">
        <v>-5</v>
      </c>
      <c r="G2571" s="3">
        <v>0</v>
      </c>
      <c r="H2571" s="3">
        <v>131.16</v>
      </c>
      <c r="I2571" t="s">
        <v>10</v>
      </c>
      <c r="J2571" t="s">
        <v>13</v>
      </c>
      <c r="K2571" s="3">
        <f>IF(TablaDatosEmpresa[[#This Row],[Tipo_Movimiento]] = "Venta", -TablaDatosEmpresa[[#This Row],[Cantidad]] * TablaDatosEmpresa[[#This Row],[Precio_Venta_Unitario]], 0)</f>
        <v>655.8</v>
      </c>
      <c r="L2571" s="3">
        <f>AVERAGEIF(TablaDatosEmpresa[Nombre_Producto],TablaDatosEmpresa[[#This Row],[Nombre_Producto]],TablaDatosEmpresa[Costo_Unitario])</f>
        <v>28.701865793780652</v>
      </c>
      <c r="M2571" s="3">
        <f>IF(TablaDatosEmpresa[[#This Row],[Tipo_Movimiento]] = "Venta", -TablaDatosEmpresa[[#This Row],[Cantidad]] * TablaDatosEmpresa[[#This Row],[CosteAdquisicionPromedio]], 0)</f>
        <v>143.50932896890325</v>
      </c>
      <c r="N2571" s="3">
        <f>TablaDatosEmpresa[[#This Row],[Ingresos]]-TablaDatosEmpresa[[#This Row],[Coste_Vemta]]</f>
        <v>512.29067103109674</v>
      </c>
    </row>
    <row r="2572" spans="1:14" x14ac:dyDescent="0.3">
      <c r="A2572">
        <v>2573</v>
      </c>
      <c r="B2572" s="1">
        <v>44939</v>
      </c>
      <c r="C2572" t="s">
        <v>10</v>
      </c>
      <c r="D2572" t="s">
        <v>25</v>
      </c>
      <c r="E2572" t="s">
        <v>43</v>
      </c>
      <c r="F2572">
        <v>-34</v>
      </c>
      <c r="G2572" s="3">
        <v>0</v>
      </c>
      <c r="H2572" s="3">
        <v>94.58</v>
      </c>
      <c r="I2572" t="s">
        <v>10</v>
      </c>
      <c r="J2572" t="s">
        <v>31</v>
      </c>
      <c r="K2572" s="3">
        <f>IF(TablaDatosEmpresa[[#This Row],[Tipo_Movimiento]] = "Venta", -TablaDatosEmpresa[[#This Row],[Cantidad]] * TablaDatosEmpresa[[#This Row],[Precio_Venta_Unitario]], 0)</f>
        <v>3215.72</v>
      </c>
      <c r="L2572" s="3">
        <f>AVERAGEIF(TablaDatosEmpresa[Nombre_Producto],TablaDatosEmpresa[[#This Row],[Nombre_Producto]],TablaDatosEmpresa[Costo_Unitario])</f>
        <v>18.458651685393257</v>
      </c>
      <c r="M2572" s="3">
        <f>IF(TablaDatosEmpresa[[#This Row],[Tipo_Movimiento]] = "Venta", -TablaDatosEmpresa[[#This Row],[Cantidad]] * TablaDatosEmpresa[[#This Row],[CosteAdquisicionPromedio]], 0)</f>
        <v>627.59415730337071</v>
      </c>
      <c r="N2572" s="3">
        <f>TablaDatosEmpresa[[#This Row],[Ingresos]]-TablaDatosEmpresa[[#This Row],[Coste_Vemta]]</f>
        <v>2588.1258426966292</v>
      </c>
    </row>
    <row r="2573" spans="1:14" x14ac:dyDescent="0.3">
      <c r="A2573">
        <v>2574</v>
      </c>
      <c r="B2573" s="1">
        <v>44939</v>
      </c>
      <c r="C2573" t="s">
        <v>10</v>
      </c>
      <c r="D2573" t="s">
        <v>34</v>
      </c>
      <c r="E2573" t="s">
        <v>45</v>
      </c>
      <c r="F2573">
        <v>-10</v>
      </c>
      <c r="G2573" s="3">
        <v>0</v>
      </c>
      <c r="H2573" s="3">
        <v>346.68</v>
      </c>
      <c r="I2573" t="s">
        <v>10</v>
      </c>
      <c r="J2573" t="s">
        <v>35</v>
      </c>
      <c r="K2573" s="3">
        <f>IF(TablaDatosEmpresa[[#This Row],[Tipo_Movimiento]] = "Venta", -TablaDatosEmpresa[[#This Row],[Cantidad]] * TablaDatosEmpresa[[#This Row],[Precio_Venta_Unitario]], 0)</f>
        <v>3466.8</v>
      </c>
      <c r="L2573" s="3">
        <f>AVERAGEIF(TablaDatosEmpresa[Nombre_Producto],TablaDatosEmpresa[[#This Row],[Nombre_Producto]],TablaDatosEmpresa[Costo_Unitario])</f>
        <v>81.910562499999997</v>
      </c>
      <c r="M2573" s="3">
        <f>IF(TablaDatosEmpresa[[#This Row],[Tipo_Movimiento]] = "Venta", -TablaDatosEmpresa[[#This Row],[Cantidad]] * TablaDatosEmpresa[[#This Row],[CosteAdquisicionPromedio]], 0)</f>
        <v>819.10562499999992</v>
      </c>
      <c r="N2573" s="3">
        <f>TablaDatosEmpresa[[#This Row],[Ingresos]]-TablaDatosEmpresa[[#This Row],[Coste_Vemta]]</f>
        <v>2647.694375</v>
      </c>
    </row>
    <row r="2574" spans="1:14" x14ac:dyDescent="0.3">
      <c r="A2574">
        <v>2575</v>
      </c>
      <c r="B2574" s="1">
        <v>44940</v>
      </c>
      <c r="C2574" t="s">
        <v>10</v>
      </c>
      <c r="D2574" t="s">
        <v>11</v>
      </c>
      <c r="E2574" t="s">
        <v>12</v>
      </c>
      <c r="F2574">
        <v>-40</v>
      </c>
      <c r="G2574" s="3">
        <v>0</v>
      </c>
      <c r="H2574" s="3">
        <v>129.36000000000001</v>
      </c>
      <c r="I2574" t="s">
        <v>10</v>
      </c>
      <c r="J2574" t="s">
        <v>15</v>
      </c>
      <c r="K2574" s="3">
        <f>IF(TablaDatosEmpresa[[#This Row],[Tipo_Movimiento]] = "Venta", -TablaDatosEmpresa[[#This Row],[Cantidad]] * TablaDatosEmpresa[[#This Row],[Precio_Venta_Unitario]], 0)</f>
        <v>5174.4000000000005</v>
      </c>
      <c r="L2574" s="3">
        <f>AVERAGEIF(TablaDatosEmpresa[Nombre_Producto],TablaDatosEmpresa[[#This Row],[Nombre_Producto]],TablaDatosEmpresa[Costo_Unitario])</f>
        <v>28.701865793780652</v>
      </c>
      <c r="M2574" s="3">
        <f>IF(TablaDatosEmpresa[[#This Row],[Tipo_Movimiento]] = "Venta", -TablaDatosEmpresa[[#This Row],[Cantidad]] * TablaDatosEmpresa[[#This Row],[CosteAdquisicionPromedio]], 0)</f>
        <v>1148.074631751226</v>
      </c>
      <c r="N2574" s="3">
        <f>TablaDatosEmpresa[[#This Row],[Ingresos]]-TablaDatosEmpresa[[#This Row],[Coste_Vemta]]</f>
        <v>4026.3253682487748</v>
      </c>
    </row>
    <row r="2575" spans="1:14" x14ac:dyDescent="0.3">
      <c r="A2575">
        <v>2576</v>
      </c>
      <c r="B2575" s="1">
        <v>44940</v>
      </c>
      <c r="C2575" t="s">
        <v>16</v>
      </c>
      <c r="D2575" t="s">
        <v>27</v>
      </c>
      <c r="E2575" t="s">
        <v>44</v>
      </c>
      <c r="F2575">
        <v>64</v>
      </c>
      <c r="G2575" s="3">
        <v>249.67</v>
      </c>
      <c r="H2575" s="3">
        <v>0</v>
      </c>
      <c r="I2575" t="s">
        <v>46</v>
      </c>
      <c r="J2575" t="s">
        <v>18</v>
      </c>
      <c r="K2575" s="3">
        <f>IF(TablaDatosEmpresa[[#This Row],[Tipo_Movimiento]] = "Venta", -TablaDatosEmpresa[[#This Row],[Cantidad]] * TablaDatosEmpresa[[#This Row],[Precio_Venta_Unitario]], 0)</f>
        <v>0</v>
      </c>
      <c r="L2575" s="3">
        <f>AVERAGEIF(TablaDatosEmpresa[Nombre_Producto],TablaDatosEmpresa[[#This Row],[Nombre_Producto]],TablaDatosEmpresa[Costo_Unitario])</f>
        <v>111.99406451612904</v>
      </c>
      <c r="M2575" s="3">
        <f>IF(TablaDatosEmpresa[[#This Row],[Tipo_Movimiento]] = "Venta", -TablaDatosEmpresa[[#This Row],[Cantidad]] * TablaDatosEmpresa[[#This Row],[CosteAdquisicionPromedio]], 0)</f>
        <v>0</v>
      </c>
      <c r="N2575" s="3">
        <f>TablaDatosEmpresa[[#This Row],[Ingresos]]-TablaDatosEmpresa[[#This Row],[Coste_Vemta]]</f>
        <v>0</v>
      </c>
    </row>
    <row r="2576" spans="1:14" x14ac:dyDescent="0.3">
      <c r="A2576">
        <v>2577</v>
      </c>
      <c r="B2576" s="1">
        <v>44940</v>
      </c>
      <c r="C2576" t="s">
        <v>24</v>
      </c>
      <c r="D2576" t="s">
        <v>14</v>
      </c>
      <c r="E2576" t="s">
        <v>41</v>
      </c>
      <c r="F2576">
        <v>148</v>
      </c>
      <c r="G2576" s="3">
        <v>84.04</v>
      </c>
      <c r="H2576" s="3">
        <v>0</v>
      </c>
      <c r="I2576" t="s">
        <v>24</v>
      </c>
      <c r="J2576" t="s">
        <v>36</v>
      </c>
      <c r="K2576" s="3">
        <f>IF(TablaDatosEmpresa[[#This Row],[Tipo_Movimiento]] = "Venta", -TablaDatosEmpresa[[#This Row],[Cantidad]] * TablaDatosEmpresa[[#This Row],[Precio_Venta_Unitario]], 0)</f>
        <v>0</v>
      </c>
      <c r="L2576" s="3">
        <f>AVERAGEIF(TablaDatosEmpresa[Nombre_Producto],TablaDatosEmpresa[[#This Row],[Nombre_Producto]],TablaDatosEmpresa[Costo_Unitario])</f>
        <v>38.917210440456756</v>
      </c>
      <c r="M2576" s="3">
        <f>IF(TablaDatosEmpresa[[#This Row],[Tipo_Movimiento]] = "Venta", -TablaDatosEmpresa[[#This Row],[Cantidad]] * TablaDatosEmpresa[[#This Row],[CosteAdquisicionPromedio]], 0)</f>
        <v>0</v>
      </c>
      <c r="N2576" s="3">
        <f>TablaDatosEmpresa[[#This Row],[Ingresos]]-TablaDatosEmpresa[[#This Row],[Coste_Vemta]]</f>
        <v>0</v>
      </c>
    </row>
    <row r="2577" spans="1:14" x14ac:dyDescent="0.3">
      <c r="A2577">
        <v>2578</v>
      </c>
      <c r="B2577" s="1">
        <v>44940</v>
      </c>
      <c r="C2577" t="s">
        <v>24</v>
      </c>
      <c r="D2577" t="s">
        <v>29</v>
      </c>
      <c r="E2577" t="s">
        <v>30</v>
      </c>
      <c r="F2577">
        <v>74</v>
      </c>
      <c r="G2577" s="3">
        <v>36.36</v>
      </c>
      <c r="H2577" s="3">
        <v>0</v>
      </c>
      <c r="I2577" t="s">
        <v>24</v>
      </c>
      <c r="J2577" t="s">
        <v>37</v>
      </c>
      <c r="K2577" s="3">
        <f>IF(TablaDatosEmpresa[[#This Row],[Tipo_Movimiento]] = "Venta", -TablaDatosEmpresa[[#This Row],[Cantidad]] * TablaDatosEmpresa[[#This Row],[Precio_Venta_Unitario]], 0)</f>
        <v>0</v>
      </c>
      <c r="L2577" s="3">
        <f>AVERAGEIF(TablaDatosEmpresa[Nombre_Producto],TablaDatosEmpresa[[#This Row],[Nombre_Producto]],TablaDatosEmpresa[Costo_Unitario])</f>
        <v>15.49574137931034</v>
      </c>
      <c r="M2577" s="3">
        <f>IF(TablaDatosEmpresa[[#This Row],[Tipo_Movimiento]] = "Venta", -TablaDatosEmpresa[[#This Row],[Cantidad]] * TablaDatosEmpresa[[#This Row],[CosteAdquisicionPromedio]], 0)</f>
        <v>0</v>
      </c>
      <c r="N2577" s="3">
        <f>TablaDatosEmpresa[[#This Row],[Ingresos]]-TablaDatosEmpresa[[#This Row],[Coste_Vemta]]</f>
        <v>0</v>
      </c>
    </row>
    <row r="2578" spans="1:14" x14ac:dyDescent="0.3">
      <c r="A2578">
        <v>2579</v>
      </c>
      <c r="B2578" s="1">
        <v>44940</v>
      </c>
      <c r="C2578" t="s">
        <v>10</v>
      </c>
      <c r="D2578" t="s">
        <v>25</v>
      </c>
      <c r="E2578" t="s">
        <v>43</v>
      </c>
      <c r="F2578">
        <v>-49</v>
      </c>
      <c r="G2578" s="3">
        <v>0</v>
      </c>
      <c r="H2578" s="3">
        <v>94.77</v>
      </c>
      <c r="I2578" t="s">
        <v>10</v>
      </c>
      <c r="J2578" t="s">
        <v>13</v>
      </c>
      <c r="K2578" s="3">
        <f>IF(TablaDatosEmpresa[[#This Row],[Tipo_Movimiento]] = "Venta", -TablaDatosEmpresa[[#This Row],[Cantidad]] * TablaDatosEmpresa[[#This Row],[Precio_Venta_Unitario]], 0)</f>
        <v>4643.7299999999996</v>
      </c>
      <c r="L2578" s="3">
        <f>AVERAGEIF(TablaDatosEmpresa[Nombre_Producto],TablaDatosEmpresa[[#This Row],[Nombre_Producto]],TablaDatosEmpresa[Costo_Unitario])</f>
        <v>18.458651685393257</v>
      </c>
      <c r="M2578" s="3">
        <f>IF(TablaDatosEmpresa[[#This Row],[Tipo_Movimiento]] = "Venta", -TablaDatosEmpresa[[#This Row],[Cantidad]] * TablaDatosEmpresa[[#This Row],[CosteAdquisicionPromedio]], 0)</f>
        <v>904.47393258426962</v>
      </c>
      <c r="N2578" s="3">
        <f>TablaDatosEmpresa[[#This Row],[Ingresos]]-TablaDatosEmpresa[[#This Row],[Coste_Vemta]]</f>
        <v>3739.2560674157298</v>
      </c>
    </row>
    <row r="2579" spans="1:14" x14ac:dyDescent="0.3">
      <c r="A2579">
        <v>2580</v>
      </c>
      <c r="B2579" s="1">
        <v>44940</v>
      </c>
      <c r="C2579" t="s">
        <v>24</v>
      </c>
      <c r="D2579" t="s">
        <v>32</v>
      </c>
      <c r="E2579" t="s">
        <v>33</v>
      </c>
      <c r="F2579">
        <v>249</v>
      </c>
      <c r="G2579" s="3">
        <v>120.54</v>
      </c>
      <c r="H2579" s="3">
        <v>0</v>
      </c>
      <c r="I2579" t="s">
        <v>24</v>
      </c>
      <c r="J2579" t="s">
        <v>26</v>
      </c>
      <c r="K2579" s="3">
        <f>IF(TablaDatosEmpresa[[#This Row],[Tipo_Movimiento]] = "Venta", -TablaDatosEmpresa[[#This Row],[Cantidad]] * TablaDatosEmpresa[[#This Row],[Precio_Venta_Unitario]], 0)</f>
        <v>0</v>
      </c>
      <c r="L2579" s="3">
        <f>AVERAGEIF(TablaDatosEmpresa[Nombre_Producto],TablaDatosEmpresa[[#This Row],[Nombre_Producto]],TablaDatosEmpresa[Costo_Unitario])</f>
        <v>54.214840425531932</v>
      </c>
      <c r="M2579" s="3">
        <f>IF(TablaDatosEmpresa[[#This Row],[Tipo_Movimiento]] = "Venta", -TablaDatosEmpresa[[#This Row],[Cantidad]] * TablaDatosEmpresa[[#This Row],[CosteAdquisicionPromedio]], 0)</f>
        <v>0</v>
      </c>
      <c r="N2579" s="3">
        <f>TablaDatosEmpresa[[#This Row],[Ingresos]]-TablaDatosEmpresa[[#This Row],[Coste_Vemta]]</f>
        <v>0</v>
      </c>
    </row>
    <row r="2580" spans="1:14" x14ac:dyDescent="0.3">
      <c r="A2580">
        <v>2581</v>
      </c>
      <c r="B2580" s="1">
        <v>44940</v>
      </c>
      <c r="C2580" t="s">
        <v>10</v>
      </c>
      <c r="D2580" t="s">
        <v>17</v>
      </c>
      <c r="E2580" t="s">
        <v>42</v>
      </c>
      <c r="F2580">
        <v>-20</v>
      </c>
      <c r="G2580" s="3">
        <v>0</v>
      </c>
      <c r="H2580" s="3">
        <v>897.79</v>
      </c>
      <c r="I2580" t="s">
        <v>10</v>
      </c>
      <c r="J2580" t="s">
        <v>15</v>
      </c>
      <c r="K2580" s="3">
        <f>IF(TablaDatosEmpresa[[#This Row],[Tipo_Movimiento]] = "Venta", -TablaDatosEmpresa[[#This Row],[Cantidad]] * TablaDatosEmpresa[[#This Row],[Precio_Venta_Unitario]], 0)</f>
        <v>17955.8</v>
      </c>
      <c r="L2580" s="3">
        <f>AVERAGEIF(TablaDatosEmpresa[Nombre_Producto],TablaDatosEmpresa[[#This Row],[Nombre_Producto]],TablaDatosEmpresa[Costo_Unitario])</f>
        <v>206.67616747181975</v>
      </c>
      <c r="M2580" s="3">
        <f>IF(TablaDatosEmpresa[[#This Row],[Tipo_Movimiento]] = "Venta", -TablaDatosEmpresa[[#This Row],[Cantidad]] * TablaDatosEmpresa[[#This Row],[CosteAdquisicionPromedio]], 0)</f>
        <v>4133.5233494363947</v>
      </c>
      <c r="N2580" s="3">
        <f>TablaDatosEmpresa[[#This Row],[Ingresos]]-TablaDatosEmpresa[[#This Row],[Coste_Vemta]]</f>
        <v>13822.276650563605</v>
      </c>
    </row>
    <row r="2581" spans="1:14" x14ac:dyDescent="0.3">
      <c r="A2581">
        <v>2582</v>
      </c>
      <c r="B2581" s="1">
        <v>44941</v>
      </c>
      <c r="C2581" t="s">
        <v>10</v>
      </c>
      <c r="D2581" t="s">
        <v>21</v>
      </c>
      <c r="E2581" t="s">
        <v>22</v>
      </c>
      <c r="F2581">
        <v>-27</v>
      </c>
      <c r="G2581" s="3">
        <v>0</v>
      </c>
      <c r="H2581" s="3">
        <v>60.17</v>
      </c>
      <c r="I2581" t="s">
        <v>10</v>
      </c>
      <c r="J2581" t="s">
        <v>35</v>
      </c>
      <c r="K2581" s="3">
        <f>IF(TablaDatosEmpresa[[#This Row],[Tipo_Movimiento]] = "Venta", -TablaDatosEmpresa[[#This Row],[Cantidad]] * TablaDatosEmpresa[[#This Row],[Precio_Venta_Unitario]], 0)</f>
        <v>1624.5900000000001</v>
      </c>
      <c r="L2581" s="3">
        <f>AVERAGEIF(TablaDatosEmpresa[Nombre_Producto],TablaDatosEmpresa[[#This Row],[Nombre_Producto]],TablaDatosEmpresa[Costo_Unitario])</f>
        <v>10.520482758620702</v>
      </c>
      <c r="M2581" s="3">
        <f>IF(TablaDatosEmpresa[[#This Row],[Tipo_Movimiento]] = "Venta", -TablaDatosEmpresa[[#This Row],[Cantidad]] * TablaDatosEmpresa[[#This Row],[CosteAdquisicionPromedio]], 0)</f>
        <v>284.05303448275896</v>
      </c>
      <c r="N2581" s="3">
        <f>TablaDatosEmpresa[[#This Row],[Ingresos]]-TablaDatosEmpresa[[#This Row],[Coste_Vemta]]</f>
        <v>1340.5369655172412</v>
      </c>
    </row>
    <row r="2582" spans="1:14" x14ac:dyDescent="0.3">
      <c r="A2582">
        <v>2583</v>
      </c>
      <c r="B2582" s="1">
        <v>44941</v>
      </c>
      <c r="C2582" t="s">
        <v>24</v>
      </c>
      <c r="D2582" t="s">
        <v>21</v>
      </c>
      <c r="E2582" t="s">
        <v>22</v>
      </c>
      <c r="F2582">
        <v>296</v>
      </c>
      <c r="G2582" s="3">
        <v>24.68</v>
      </c>
      <c r="H2582" s="3">
        <v>0</v>
      </c>
      <c r="I2582" t="s">
        <v>24</v>
      </c>
      <c r="J2582" t="s">
        <v>36</v>
      </c>
      <c r="K2582" s="3">
        <f>IF(TablaDatosEmpresa[[#This Row],[Tipo_Movimiento]] = "Venta", -TablaDatosEmpresa[[#This Row],[Cantidad]] * TablaDatosEmpresa[[#This Row],[Precio_Venta_Unitario]], 0)</f>
        <v>0</v>
      </c>
      <c r="L2582" s="3">
        <f>AVERAGEIF(TablaDatosEmpresa[Nombre_Producto],TablaDatosEmpresa[[#This Row],[Nombre_Producto]],TablaDatosEmpresa[Costo_Unitario])</f>
        <v>10.520482758620702</v>
      </c>
      <c r="M2582" s="3">
        <f>IF(TablaDatosEmpresa[[#This Row],[Tipo_Movimiento]] = "Venta", -TablaDatosEmpresa[[#This Row],[Cantidad]] * TablaDatosEmpresa[[#This Row],[CosteAdquisicionPromedio]], 0)</f>
        <v>0</v>
      </c>
      <c r="N2582" s="3">
        <f>TablaDatosEmpresa[[#This Row],[Ingresos]]-TablaDatosEmpresa[[#This Row],[Coste_Vemta]]</f>
        <v>0</v>
      </c>
    </row>
    <row r="2583" spans="1:14" x14ac:dyDescent="0.3">
      <c r="A2583">
        <v>2584</v>
      </c>
      <c r="B2583" s="1">
        <v>44941</v>
      </c>
      <c r="C2583" t="s">
        <v>24</v>
      </c>
      <c r="D2583" t="s">
        <v>25</v>
      </c>
      <c r="E2583" t="s">
        <v>43</v>
      </c>
      <c r="F2583">
        <v>97</v>
      </c>
      <c r="G2583" s="3">
        <v>44.89</v>
      </c>
      <c r="H2583" s="3">
        <v>0</v>
      </c>
      <c r="I2583" t="s">
        <v>24</v>
      </c>
      <c r="J2583" t="s">
        <v>26</v>
      </c>
      <c r="K2583" s="3">
        <f>IF(TablaDatosEmpresa[[#This Row],[Tipo_Movimiento]] = "Venta", -TablaDatosEmpresa[[#This Row],[Cantidad]] * TablaDatosEmpresa[[#This Row],[Precio_Venta_Unitario]], 0)</f>
        <v>0</v>
      </c>
      <c r="L2583" s="3">
        <f>AVERAGEIF(TablaDatosEmpresa[Nombre_Producto],TablaDatosEmpresa[[#This Row],[Nombre_Producto]],TablaDatosEmpresa[Costo_Unitario])</f>
        <v>18.458651685393257</v>
      </c>
      <c r="M2583" s="3">
        <f>IF(TablaDatosEmpresa[[#This Row],[Tipo_Movimiento]] = "Venta", -TablaDatosEmpresa[[#This Row],[Cantidad]] * TablaDatosEmpresa[[#This Row],[CosteAdquisicionPromedio]], 0)</f>
        <v>0</v>
      </c>
      <c r="N2583" s="3">
        <f>TablaDatosEmpresa[[#This Row],[Ingresos]]-TablaDatosEmpresa[[#This Row],[Coste_Vemta]]</f>
        <v>0</v>
      </c>
    </row>
    <row r="2584" spans="1:14" x14ac:dyDescent="0.3">
      <c r="A2584">
        <v>2585</v>
      </c>
      <c r="B2584" s="1">
        <v>44941</v>
      </c>
      <c r="C2584" t="s">
        <v>10</v>
      </c>
      <c r="D2584" t="s">
        <v>32</v>
      </c>
      <c r="E2584" t="s">
        <v>33</v>
      </c>
      <c r="F2584">
        <v>-8</v>
      </c>
      <c r="G2584" s="3">
        <v>0</v>
      </c>
      <c r="H2584" s="3">
        <v>221.45</v>
      </c>
      <c r="I2584" t="s">
        <v>10</v>
      </c>
      <c r="J2584" t="s">
        <v>15</v>
      </c>
      <c r="K2584" s="3">
        <f>IF(TablaDatosEmpresa[[#This Row],[Tipo_Movimiento]] = "Venta", -TablaDatosEmpresa[[#This Row],[Cantidad]] * TablaDatosEmpresa[[#This Row],[Precio_Venta_Unitario]], 0)</f>
        <v>1771.6</v>
      </c>
      <c r="L2584" s="3">
        <f>AVERAGEIF(TablaDatosEmpresa[Nombre_Producto],TablaDatosEmpresa[[#This Row],[Nombre_Producto]],TablaDatosEmpresa[Costo_Unitario])</f>
        <v>54.214840425531932</v>
      </c>
      <c r="M2584" s="3">
        <f>IF(TablaDatosEmpresa[[#This Row],[Tipo_Movimiento]] = "Venta", -TablaDatosEmpresa[[#This Row],[Cantidad]] * TablaDatosEmpresa[[#This Row],[CosteAdquisicionPromedio]], 0)</f>
        <v>433.71872340425546</v>
      </c>
      <c r="N2584" s="3">
        <f>TablaDatosEmpresa[[#This Row],[Ingresos]]-TablaDatosEmpresa[[#This Row],[Coste_Vemta]]</f>
        <v>1337.8812765957446</v>
      </c>
    </row>
    <row r="2585" spans="1:14" x14ac:dyDescent="0.3">
      <c r="A2585">
        <v>2586</v>
      </c>
      <c r="B2585" s="1">
        <v>44941</v>
      </c>
      <c r="C2585" t="s">
        <v>16</v>
      </c>
      <c r="D2585" t="s">
        <v>19</v>
      </c>
      <c r="E2585" t="s">
        <v>20</v>
      </c>
      <c r="F2585">
        <v>24</v>
      </c>
      <c r="G2585" s="3">
        <v>147.71</v>
      </c>
      <c r="H2585" s="3">
        <v>0</v>
      </c>
      <c r="I2585" t="s">
        <v>46</v>
      </c>
      <c r="J2585" t="s">
        <v>18</v>
      </c>
      <c r="K2585" s="3">
        <f>IF(TablaDatosEmpresa[[#This Row],[Tipo_Movimiento]] = "Venta", -TablaDatosEmpresa[[#This Row],[Cantidad]] * TablaDatosEmpresa[[#This Row],[Precio_Venta_Unitario]], 0)</f>
        <v>0</v>
      </c>
      <c r="L2585" s="3">
        <f>AVERAGEIF(TablaDatosEmpresa[Nombre_Producto],TablaDatosEmpresa[[#This Row],[Nombre_Producto]],TablaDatosEmpresa[Costo_Unitario])</f>
        <v>66.956770642201846</v>
      </c>
      <c r="M2585" s="3">
        <f>IF(TablaDatosEmpresa[[#This Row],[Tipo_Movimiento]] = "Venta", -TablaDatosEmpresa[[#This Row],[Cantidad]] * TablaDatosEmpresa[[#This Row],[CosteAdquisicionPromedio]], 0)</f>
        <v>0</v>
      </c>
      <c r="N2585" s="3">
        <f>TablaDatosEmpresa[[#This Row],[Ingresos]]-TablaDatosEmpresa[[#This Row],[Coste_Vemta]]</f>
        <v>0</v>
      </c>
    </row>
    <row r="2586" spans="1:14" x14ac:dyDescent="0.3">
      <c r="A2586">
        <v>2587</v>
      </c>
      <c r="B2586" s="1">
        <v>44941</v>
      </c>
      <c r="C2586" t="s">
        <v>24</v>
      </c>
      <c r="D2586" t="s">
        <v>32</v>
      </c>
      <c r="E2586" t="s">
        <v>33</v>
      </c>
      <c r="F2586">
        <v>53</v>
      </c>
      <c r="G2586" s="3">
        <v>121.17</v>
      </c>
      <c r="H2586" s="3">
        <v>0</v>
      </c>
      <c r="I2586" t="s">
        <v>24</v>
      </c>
      <c r="J2586" t="s">
        <v>36</v>
      </c>
      <c r="K2586" s="3">
        <f>IF(TablaDatosEmpresa[[#This Row],[Tipo_Movimiento]] = "Venta", -TablaDatosEmpresa[[#This Row],[Cantidad]] * TablaDatosEmpresa[[#This Row],[Precio_Venta_Unitario]], 0)</f>
        <v>0</v>
      </c>
      <c r="L2586" s="3">
        <f>AVERAGEIF(TablaDatosEmpresa[Nombre_Producto],TablaDatosEmpresa[[#This Row],[Nombre_Producto]],TablaDatosEmpresa[Costo_Unitario])</f>
        <v>54.214840425531932</v>
      </c>
      <c r="M2586" s="3">
        <f>IF(TablaDatosEmpresa[[#This Row],[Tipo_Movimiento]] = "Venta", -TablaDatosEmpresa[[#This Row],[Cantidad]] * TablaDatosEmpresa[[#This Row],[CosteAdquisicionPromedio]], 0)</f>
        <v>0</v>
      </c>
      <c r="N2586" s="3">
        <f>TablaDatosEmpresa[[#This Row],[Ingresos]]-TablaDatosEmpresa[[#This Row],[Coste_Vemta]]</f>
        <v>0</v>
      </c>
    </row>
    <row r="2587" spans="1:14" x14ac:dyDescent="0.3">
      <c r="A2587">
        <v>2588</v>
      </c>
      <c r="B2587" s="1">
        <v>44941</v>
      </c>
      <c r="C2587" t="s">
        <v>10</v>
      </c>
      <c r="D2587" t="s">
        <v>11</v>
      </c>
      <c r="E2587" t="s">
        <v>12</v>
      </c>
      <c r="F2587">
        <v>-24</v>
      </c>
      <c r="G2587" s="3">
        <v>0</v>
      </c>
      <c r="H2587" s="3">
        <v>130.96</v>
      </c>
      <c r="I2587" t="s">
        <v>10</v>
      </c>
      <c r="J2587" t="s">
        <v>15</v>
      </c>
      <c r="K2587" s="3">
        <f>IF(TablaDatosEmpresa[[#This Row],[Tipo_Movimiento]] = "Venta", -TablaDatosEmpresa[[#This Row],[Cantidad]] * TablaDatosEmpresa[[#This Row],[Precio_Venta_Unitario]], 0)</f>
        <v>3143.04</v>
      </c>
      <c r="L2587" s="3">
        <f>AVERAGEIF(TablaDatosEmpresa[Nombre_Producto],TablaDatosEmpresa[[#This Row],[Nombre_Producto]],TablaDatosEmpresa[Costo_Unitario])</f>
        <v>28.701865793780652</v>
      </c>
      <c r="M2587" s="3">
        <f>IF(TablaDatosEmpresa[[#This Row],[Tipo_Movimiento]] = "Venta", -TablaDatosEmpresa[[#This Row],[Cantidad]] * TablaDatosEmpresa[[#This Row],[CosteAdquisicionPromedio]], 0)</f>
        <v>688.84477905073561</v>
      </c>
      <c r="N2587" s="3">
        <f>TablaDatosEmpresa[[#This Row],[Ingresos]]-TablaDatosEmpresa[[#This Row],[Coste_Vemta]]</f>
        <v>2454.1952209492642</v>
      </c>
    </row>
    <row r="2588" spans="1:14" x14ac:dyDescent="0.3">
      <c r="A2588">
        <v>2589</v>
      </c>
      <c r="B2588" s="1">
        <v>44942</v>
      </c>
      <c r="C2588" t="s">
        <v>10</v>
      </c>
      <c r="D2588" t="s">
        <v>29</v>
      </c>
      <c r="E2588" t="s">
        <v>30</v>
      </c>
      <c r="F2588">
        <v>-38</v>
      </c>
      <c r="G2588" s="3">
        <v>0</v>
      </c>
      <c r="H2588" s="3">
        <v>79.44</v>
      </c>
      <c r="I2588" t="s">
        <v>10</v>
      </c>
      <c r="J2588" t="s">
        <v>15</v>
      </c>
      <c r="K2588" s="3">
        <f>IF(TablaDatosEmpresa[[#This Row],[Tipo_Movimiento]] = "Venta", -TablaDatosEmpresa[[#This Row],[Cantidad]] * TablaDatosEmpresa[[#This Row],[Precio_Venta_Unitario]], 0)</f>
        <v>3018.72</v>
      </c>
      <c r="L2588" s="3">
        <f>AVERAGEIF(TablaDatosEmpresa[Nombre_Producto],TablaDatosEmpresa[[#This Row],[Nombre_Producto]],TablaDatosEmpresa[Costo_Unitario])</f>
        <v>15.49574137931034</v>
      </c>
      <c r="M2588" s="3">
        <f>IF(TablaDatosEmpresa[[#This Row],[Tipo_Movimiento]] = "Venta", -TablaDatosEmpresa[[#This Row],[Cantidad]] * TablaDatosEmpresa[[#This Row],[CosteAdquisicionPromedio]], 0)</f>
        <v>588.8381724137929</v>
      </c>
      <c r="N2588" s="3">
        <f>TablaDatosEmpresa[[#This Row],[Ingresos]]-TablaDatosEmpresa[[#This Row],[Coste_Vemta]]</f>
        <v>2429.8818275862068</v>
      </c>
    </row>
    <row r="2589" spans="1:14" x14ac:dyDescent="0.3">
      <c r="A2589">
        <v>2590</v>
      </c>
      <c r="B2589" s="1">
        <v>44942</v>
      </c>
      <c r="C2589" t="s">
        <v>10</v>
      </c>
      <c r="D2589" t="s">
        <v>34</v>
      </c>
      <c r="E2589" t="s">
        <v>45</v>
      </c>
      <c r="F2589">
        <v>-37</v>
      </c>
      <c r="G2589" s="3">
        <v>0</v>
      </c>
      <c r="H2589" s="3">
        <v>350.82</v>
      </c>
      <c r="I2589" t="s">
        <v>10</v>
      </c>
      <c r="J2589" t="s">
        <v>15</v>
      </c>
      <c r="K2589" s="3">
        <f>IF(TablaDatosEmpresa[[#This Row],[Tipo_Movimiento]] = "Venta", -TablaDatosEmpresa[[#This Row],[Cantidad]] * TablaDatosEmpresa[[#This Row],[Precio_Venta_Unitario]], 0)</f>
        <v>12980.34</v>
      </c>
      <c r="L2589" s="3">
        <f>AVERAGEIF(TablaDatosEmpresa[Nombre_Producto],TablaDatosEmpresa[[#This Row],[Nombre_Producto]],TablaDatosEmpresa[Costo_Unitario])</f>
        <v>81.910562499999997</v>
      </c>
      <c r="M2589" s="3">
        <f>IF(TablaDatosEmpresa[[#This Row],[Tipo_Movimiento]] = "Venta", -TablaDatosEmpresa[[#This Row],[Cantidad]] * TablaDatosEmpresa[[#This Row],[CosteAdquisicionPromedio]], 0)</f>
        <v>3030.6908125</v>
      </c>
      <c r="N2589" s="3">
        <f>TablaDatosEmpresa[[#This Row],[Ingresos]]-TablaDatosEmpresa[[#This Row],[Coste_Vemta]]</f>
        <v>9949.6491874999992</v>
      </c>
    </row>
    <row r="2590" spans="1:14" x14ac:dyDescent="0.3">
      <c r="A2590">
        <v>2591</v>
      </c>
      <c r="B2590" s="1">
        <v>44942</v>
      </c>
      <c r="C2590" t="s">
        <v>24</v>
      </c>
      <c r="D2590" t="s">
        <v>11</v>
      </c>
      <c r="E2590" t="s">
        <v>12</v>
      </c>
      <c r="F2590">
        <v>128</v>
      </c>
      <c r="G2590" s="3">
        <v>65.47</v>
      </c>
      <c r="H2590" s="3">
        <v>0</v>
      </c>
      <c r="I2590" t="s">
        <v>24</v>
      </c>
      <c r="J2590" t="s">
        <v>37</v>
      </c>
      <c r="K2590" s="3">
        <f>IF(TablaDatosEmpresa[[#This Row],[Tipo_Movimiento]] = "Venta", -TablaDatosEmpresa[[#This Row],[Cantidad]] * TablaDatosEmpresa[[#This Row],[Precio_Venta_Unitario]], 0)</f>
        <v>0</v>
      </c>
      <c r="L2590" s="3">
        <f>AVERAGEIF(TablaDatosEmpresa[Nombre_Producto],TablaDatosEmpresa[[#This Row],[Nombre_Producto]],TablaDatosEmpresa[Costo_Unitario])</f>
        <v>28.701865793780652</v>
      </c>
      <c r="M2590" s="3">
        <f>IF(TablaDatosEmpresa[[#This Row],[Tipo_Movimiento]] = "Venta", -TablaDatosEmpresa[[#This Row],[Cantidad]] * TablaDatosEmpresa[[#This Row],[CosteAdquisicionPromedio]], 0)</f>
        <v>0</v>
      </c>
      <c r="N2590" s="3">
        <f>TablaDatosEmpresa[[#This Row],[Ingresos]]-TablaDatosEmpresa[[#This Row],[Coste_Vemta]]</f>
        <v>0</v>
      </c>
    </row>
    <row r="2591" spans="1:14" x14ac:dyDescent="0.3">
      <c r="A2591">
        <v>2592</v>
      </c>
      <c r="B2591" s="1">
        <v>44942</v>
      </c>
      <c r="C2591" t="s">
        <v>10</v>
      </c>
      <c r="D2591" t="s">
        <v>29</v>
      </c>
      <c r="E2591" t="s">
        <v>30</v>
      </c>
      <c r="F2591">
        <v>-49</v>
      </c>
      <c r="G2591" s="3">
        <v>0</v>
      </c>
      <c r="H2591" s="3">
        <v>80.209999999999994</v>
      </c>
      <c r="I2591" t="s">
        <v>10</v>
      </c>
      <c r="J2591" t="s">
        <v>31</v>
      </c>
      <c r="K2591" s="3">
        <f>IF(TablaDatosEmpresa[[#This Row],[Tipo_Movimiento]] = "Venta", -TablaDatosEmpresa[[#This Row],[Cantidad]] * TablaDatosEmpresa[[#This Row],[Precio_Venta_Unitario]], 0)</f>
        <v>3930.2899999999995</v>
      </c>
      <c r="L2591" s="3">
        <f>AVERAGEIF(TablaDatosEmpresa[Nombre_Producto],TablaDatosEmpresa[[#This Row],[Nombre_Producto]],TablaDatosEmpresa[Costo_Unitario])</f>
        <v>15.49574137931034</v>
      </c>
      <c r="M2591" s="3">
        <f>IF(TablaDatosEmpresa[[#This Row],[Tipo_Movimiento]] = "Venta", -TablaDatosEmpresa[[#This Row],[Cantidad]] * TablaDatosEmpresa[[#This Row],[CosteAdquisicionPromedio]], 0)</f>
        <v>759.29132758620665</v>
      </c>
      <c r="N2591" s="3">
        <f>TablaDatosEmpresa[[#This Row],[Ingresos]]-TablaDatosEmpresa[[#This Row],[Coste_Vemta]]</f>
        <v>3170.998672413793</v>
      </c>
    </row>
    <row r="2592" spans="1:14" x14ac:dyDescent="0.3">
      <c r="A2592">
        <v>2593</v>
      </c>
      <c r="B2592" s="1">
        <v>44942</v>
      </c>
      <c r="C2592" t="s">
        <v>10</v>
      </c>
      <c r="D2592" t="s">
        <v>27</v>
      </c>
      <c r="E2592" t="s">
        <v>44</v>
      </c>
      <c r="F2592">
        <v>-35</v>
      </c>
      <c r="G2592" s="3">
        <v>0</v>
      </c>
      <c r="H2592" s="3">
        <v>498.6</v>
      </c>
      <c r="I2592" t="s">
        <v>10</v>
      </c>
      <c r="J2592" t="s">
        <v>31</v>
      </c>
      <c r="K2592" s="3">
        <f>IF(TablaDatosEmpresa[[#This Row],[Tipo_Movimiento]] = "Venta", -TablaDatosEmpresa[[#This Row],[Cantidad]] * TablaDatosEmpresa[[#This Row],[Precio_Venta_Unitario]], 0)</f>
        <v>17451</v>
      </c>
      <c r="L2592" s="3">
        <f>AVERAGEIF(TablaDatosEmpresa[Nombre_Producto],TablaDatosEmpresa[[#This Row],[Nombre_Producto]],TablaDatosEmpresa[Costo_Unitario])</f>
        <v>111.99406451612904</v>
      </c>
      <c r="M2592" s="3">
        <f>IF(TablaDatosEmpresa[[#This Row],[Tipo_Movimiento]] = "Venta", -TablaDatosEmpresa[[#This Row],[Cantidad]] * TablaDatosEmpresa[[#This Row],[CosteAdquisicionPromedio]], 0)</f>
        <v>3919.7922580645163</v>
      </c>
      <c r="N2592" s="3">
        <f>TablaDatosEmpresa[[#This Row],[Ingresos]]-TablaDatosEmpresa[[#This Row],[Coste_Vemta]]</f>
        <v>13531.207741935483</v>
      </c>
    </row>
    <row r="2593" spans="1:14" x14ac:dyDescent="0.3">
      <c r="A2593">
        <v>2594</v>
      </c>
      <c r="B2593" s="1">
        <v>44942</v>
      </c>
      <c r="C2593" t="s">
        <v>10</v>
      </c>
      <c r="D2593" t="s">
        <v>29</v>
      </c>
      <c r="E2593" t="s">
        <v>30</v>
      </c>
      <c r="F2593">
        <v>-26</v>
      </c>
      <c r="G2593" s="3">
        <v>0</v>
      </c>
      <c r="H2593" s="3">
        <v>79.95</v>
      </c>
      <c r="I2593" t="s">
        <v>10</v>
      </c>
      <c r="J2593" t="s">
        <v>35</v>
      </c>
      <c r="K2593" s="3">
        <f>IF(TablaDatosEmpresa[[#This Row],[Tipo_Movimiento]] = "Venta", -TablaDatosEmpresa[[#This Row],[Cantidad]] * TablaDatosEmpresa[[#This Row],[Precio_Venta_Unitario]], 0)</f>
        <v>2078.7000000000003</v>
      </c>
      <c r="L2593" s="3">
        <f>AVERAGEIF(TablaDatosEmpresa[Nombre_Producto],TablaDatosEmpresa[[#This Row],[Nombre_Producto]],TablaDatosEmpresa[Costo_Unitario])</f>
        <v>15.49574137931034</v>
      </c>
      <c r="M2593" s="3">
        <f>IF(TablaDatosEmpresa[[#This Row],[Tipo_Movimiento]] = "Venta", -TablaDatosEmpresa[[#This Row],[Cantidad]] * TablaDatosEmpresa[[#This Row],[CosteAdquisicionPromedio]], 0)</f>
        <v>402.88927586206887</v>
      </c>
      <c r="N2593" s="3">
        <f>TablaDatosEmpresa[[#This Row],[Ingresos]]-TablaDatosEmpresa[[#This Row],[Coste_Vemta]]</f>
        <v>1675.8107241379314</v>
      </c>
    </row>
    <row r="2594" spans="1:14" x14ac:dyDescent="0.3">
      <c r="A2594">
        <v>2595</v>
      </c>
      <c r="B2594" s="1">
        <v>44942</v>
      </c>
      <c r="C2594" t="s">
        <v>10</v>
      </c>
      <c r="D2594" t="s">
        <v>21</v>
      </c>
      <c r="E2594" t="s">
        <v>22</v>
      </c>
      <c r="F2594">
        <v>-13</v>
      </c>
      <c r="G2594" s="3">
        <v>0</v>
      </c>
      <c r="H2594" s="3">
        <v>60.27</v>
      </c>
      <c r="I2594" t="s">
        <v>10</v>
      </c>
      <c r="J2594" t="s">
        <v>13</v>
      </c>
      <c r="K2594" s="3">
        <f>IF(TablaDatosEmpresa[[#This Row],[Tipo_Movimiento]] = "Venta", -TablaDatosEmpresa[[#This Row],[Cantidad]] * TablaDatosEmpresa[[#This Row],[Precio_Venta_Unitario]], 0)</f>
        <v>783.51</v>
      </c>
      <c r="L2594" s="3">
        <f>AVERAGEIF(TablaDatosEmpresa[Nombre_Producto],TablaDatosEmpresa[[#This Row],[Nombre_Producto]],TablaDatosEmpresa[Costo_Unitario])</f>
        <v>10.520482758620702</v>
      </c>
      <c r="M2594" s="3">
        <f>IF(TablaDatosEmpresa[[#This Row],[Tipo_Movimiento]] = "Venta", -TablaDatosEmpresa[[#This Row],[Cantidad]] * TablaDatosEmpresa[[#This Row],[CosteAdquisicionPromedio]], 0)</f>
        <v>136.76627586206911</v>
      </c>
      <c r="N2594" s="3">
        <f>TablaDatosEmpresa[[#This Row],[Ingresos]]-TablaDatosEmpresa[[#This Row],[Coste_Vemta]]</f>
        <v>646.74372413793094</v>
      </c>
    </row>
    <row r="2595" spans="1:14" x14ac:dyDescent="0.3">
      <c r="A2595">
        <v>2596</v>
      </c>
      <c r="B2595" s="1">
        <v>44943</v>
      </c>
      <c r="C2595" t="s">
        <v>16</v>
      </c>
      <c r="D2595" t="s">
        <v>19</v>
      </c>
      <c r="E2595" t="s">
        <v>20</v>
      </c>
      <c r="F2595">
        <v>93</v>
      </c>
      <c r="G2595" s="3">
        <v>147.36000000000001</v>
      </c>
      <c r="H2595" s="3">
        <v>0</v>
      </c>
      <c r="I2595" t="s">
        <v>46</v>
      </c>
      <c r="J2595" t="s">
        <v>18</v>
      </c>
      <c r="K2595" s="3">
        <f>IF(TablaDatosEmpresa[[#This Row],[Tipo_Movimiento]] = "Venta", -TablaDatosEmpresa[[#This Row],[Cantidad]] * TablaDatosEmpresa[[#This Row],[Precio_Venta_Unitario]], 0)</f>
        <v>0</v>
      </c>
      <c r="L2595" s="3">
        <f>AVERAGEIF(TablaDatosEmpresa[Nombre_Producto],TablaDatosEmpresa[[#This Row],[Nombre_Producto]],TablaDatosEmpresa[Costo_Unitario])</f>
        <v>66.956770642201846</v>
      </c>
      <c r="M2595" s="3">
        <f>IF(TablaDatosEmpresa[[#This Row],[Tipo_Movimiento]] = "Venta", -TablaDatosEmpresa[[#This Row],[Cantidad]] * TablaDatosEmpresa[[#This Row],[CosteAdquisicionPromedio]], 0)</f>
        <v>0</v>
      </c>
      <c r="N2595" s="3">
        <f>TablaDatosEmpresa[[#This Row],[Ingresos]]-TablaDatosEmpresa[[#This Row],[Coste_Vemta]]</f>
        <v>0</v>
      </c>
    </row>
    <row r="2596" spans="1:14" x14ac:dyDescent="0.3">
      <c r="A2596">
        <v>2597</v>
      </c>
      <c r="B2596" s="1">
        <v>44943</v>
      </c>
      <c r="C2596" t="s">
        <v>16</v>
      </c>
      <c r="D2596" t="s">
        <v>27</v>
      </c>
      <c r="E2596" t="s">
        <v>44</v>
      </c>
      <c r="F2596">
        <v>68</v>
      </c>
      <c r="G2596" s="3">
        <v>253.43</v>
      </c>
      <c r="H2596" s="3">
        <v>0</v>
      </c>
      <c r="I2596" t="s">
        <v>46</v>
      </c>
      <c r="J2596" t="s">
        <v>18</v>
      </c>
      <c r="K2596" s="3">
        <f>IF(TablaDatosEmpresa[[#This Row],[Tipo_Movimiento]] = "Venta", -TablaDatosEmpresa[[#This Row],[Cantidad]] * TablaDatosEmpresa[[#This Row],[Precio_Venta_Unitario]], 0)</f>
        <v>0</v>
      </c>
      <c r="L2596" s="3">
        <f>AVERAGEIF(TablaDatosEmpresa[Nombre_Producto],TablaDatosEmpresa[[#This Row],[Nombre_Producto]],TablaDatosEmpresa[Costo_Unitario])</f>
        <v>111.99406451612904</v>
      </c>
      <c r="M2596" s="3">
        <f>IF(TablaDatosEmpresa[[#This Row],[Tipo_Movimiento]] = "Venta", -TablaDatosEmpresa[[#This Row],[Cantidad]] * TablaDatosEmpresa[[#This Row],[CosteAdquisicionPromedio]], 0)</f>
        <v>0</v>
      </c>
      <c r="N2596" s="3">
        <f>TablaDatosEmpresa[[#This Row],[Ingresos]]-TablaDatosEmpresa[[#This Row],[Coste_Vemta]]</f>
        <v>0</v>
      </c>
    </row>
    <row r="2597" spans="1:14" x14ac:dyDescent="0.3">
      <c r="A2597">
        <v>2598</v>
      </c>
      <c r="B2597" s="1">
        <v>44943</v>
      </c>
      <c r="C2597" t="s">
        <v>10</v>
      </c>
      <c r="D2597" t="s">
        <v>27</v>
      </c>
      <c r="E2597" t="s">
        <v>44</v>
      </c>
      <c r="F2597">
        <v>-11</v>
      </c>
      <c r="G2597" s="3">
        <v>0</v>
      </c>
      <c r="H2597" s="3">
        <v>497.54</v>
      </c>
      <c r="I2597" t="s">
        <v>10</v>
      </c>
      <c r="J2597" t="s">
        <v>31</v>
      </c>
      <c r="K2597" s="3">
        <f>IF(TablaDatosEmpresa[[#This Row],[Tipo_Movimiento]] = "Venta", -TablaDatosEmpresa[[#This Row],[Cantidad]] * TablaDatosEmpresa[[#This Row],[Precio_Venta_Unitario]], 0)</f>
        <v>5472.9400000000005</v>
      </c>
      <c r="L2597" s="3">
        <f>AVERAGEIF(TablaDatosEmpresa[Nombre_Producto],TablaDatosEmpresa[[#This Row],[Nombre_Producto]],TablaDatosEmpresa[Costo_Unitario])</f>
        <v>111.99406451612904</v>
      </c>
      <c r="M2597" s="3">
        <f>IF(TablaDatosEmpresa[[#This Row],[Tipo_Movimiento]] = "Venta", -TablaDatosEmpresa[[#This Row],[Cantidad]] * TablaDatosEmpresa[[#This Row],[CosteAdquisicionPromedio]], 0)</f>
        <v>1231.9347096774195</v>
      </c>
      <c r="N2597" s="3">
        <f>TablaDatosEmpresa[[#This Row],[Ingresos]]-TablaDatosEmpresa[[#This Row],[Coste_Vemta]]</f>
        <v>4241.0052903225805</v>
      </c>
    </row>
    <row r="2598" spans="1:14" x14ac:dyDescent="0.3">
      <c r="A2598">
        <v>2599</v>
      </c>
      <c r="B2598" s="1">
        <v>44943</v>
      </c>
      <c r="C2598" t="s">
        <v>10</v>
      </c>
      <c r="D2598" t="s">
        <v>17</v>
      </c>
      <c r="E2598" t="s">
        <v>42</v>
      </c>
      <c r="F2598">
        <v>-24</v>
      </c>
      <c r="G2598" s="3">
        <v>0</v>
      </c>
      <c r="H2598" s="3">
        <v>907.14</v>
      </c>
      <c r="I2598" t="s">
        <v>10</v>
      </c>
      <c r="J2598" t="s">
        <v>35</v>
      </c>
      <c r="K2598" s="3">
        <f>IF(TablaDatosEmpresa[[#This Row],[Tipo_Movimiento]] = "Venta", -TablaDatosEmpresa[[#This Row],[Cantidad]] * TablaDatosEmpresa[[#This Row],[Precio_Venta_Unitario]], 0)</f>
        <v>21771.360000000001</v>
      </c>
      <c r="L2598" s="3">
        <f>AVERAGEIF(TablaDatosEmpresa[Nombre_Producto],TablaDatosEmpresa[[#This Row],[Nombre_Producto]],TablaDatosEmpresa[Costo_Unitario])</f>
        <v>206.67616747181975</v>
      </c>
      <c r="M2598" s="3">
        <f>IF(TablaDatosEmpresa[[#This Row],[Tipo_Movimiento]] = "Venta", -TablaDatosEmpresa[[#This Row],[Cantidad]] * TablaDatosEmpresa[[#This Row],[CosteAdquisicionPromedio]], 0)</f>
        <v>4960.2280193236738</v>
      </c>
      <c r="N2598" s="3">
        <f>TablaDatosEmpresa[[#This Row],[Ingresos]]-TablaDatosEmpresa[[#This Row],[Coste_Vemta]]</f>
        <v>16811.131980676328</v>
      </c>
    </row>
    <row r="2599" spans="1:14" x14ac:dyDescent="0.3">
      <c r="A2599">
        <v>2600</v>
      </c>
      <c r="B2599" s="1">
        <v>44943</v>
      </c>
      <c r="C2599" t="s">
        <v>10</v>
      </c>
      <c r="D2599" t="s">
        <v>29</v>
      </c>
      <c r="E2599" t="s">
        <v>30</v>
      </c>
      <c r="F2599">
        <v>-44</v>
      </c>
      <c r="G2599" s="3">
        <v>0</v>
      </c>
      <c r="H2599" s="3">
        <v>79.41</v>
      </c>
      <c r="I2599" t="s">
        <v>10</v>
      </c>
      <c r="J2599" t="s">
        <v>35</v>
      </c>
      <c r="K2599" s="3">
        <f>IF(TablaDatosEmpresa[[#This Row],[Tipo_Movimiento]] = "Venta", -TablaDatosEmpresa[[#This Row],[Cantidad]] * TablaDatosEmpresa[[#This Row],[Precio_Venta_Unitario]], 0)</f>
        <v>3494.04</v>
      </c>
      <c r="L2599" s="3">
        <f>AVERAGEIF(TablaDatosEmpresa[Nombre_Producto],TablaDatosEmpresa[[#This Row],[Nombre_Producto]],TablaDatosEmpresa[Costo_Unitario])</f>
        <v>15.49574137931034</v>
      </c>
      <c r="M2599" s="3">
        <f>IF(TablaDatosEmpresa[[#This Row],[Tipo_Movimiento]] = "Venta", -TablaDatosEmpresa[[#This Row],[Cantidad]] * TablaDatosEmpresa[[#This Row],[CosteAdquisicionPromedio]], 0)</f>
        <v>681.81262068965498</v>
      </c>
      <c r="N2599" s="3">
        <f>TablaDatosEmpresa[[#This Row],[Ingresos]]-TablaDatosEmpresa[[#This Row],[Coste_Vemta]]</f>
        <v>2812.227379310345</v>
      </c>
    </row>
    <row r="2600" spans="1:14" x14ac:dyDescent="0.3">
      <c r="A2600">
        <v>2601</v>
      </c>
      <c r="B2600" s="1">
        <v>44943</v>
      </c>
      <c r="C2600" t="s">
        <v>24</v>
      </c>
      <c r="D2600" t="s">
        <v>11</v>
      </c>
      <c r="E2600" t="s">
        <v>12</v>
      </c>
      <c r="F2600">
        <v>249</v>
      </c>
      <c r="G2600" s="3">
        <v>66.459999999999994</v>
      </c>
      <c r="H2600" s="3">
        <v>0</v>
      </c>
      <c r="I2600" t="s">
        <v>24</v>
      </c>
      <c r="J2600" t="s">
        <v>28</v>
      </c>
      <c r="K2600" s="3">
        <f>IF(TablaDatosEmpresa[[#This Row],[Tipo_Movimiento]] = "Venta", -TablaDatosEmpresa[[#This Row],[Cantidad]] * TablaDatosEmpresa[[#This Row],[Precio_Venta_Unitario]], 0)</f>
        <v>0</v>
      </c>
      <c r="L2600" s="3">
        <f>AVERAGEIF(TablaDatosEmpresa[Nombre_Producto],TablaDatosEmpresa[[#This Row],[Nombre_Producto]],TablaDatosEmpresa[Costo_Unitario])</f>
        <v>28.701865793780652</v>
      </c>
      <c r="M2600" s="3">
        <f>IF(TablaDatosEmpresa[[#This Row],[Tipo_Movimiento]] = "Venta", -TablaDatosEmpresa[[#This Row],[Cantidad]] * TablaDatosEmpresa[[#This Row],[CosteAdquisicionPromedio]], 0)</f>
        <v>0</v>
      </c>
      <c r="N2600" s="3">
        <f>TablaDatosEmpresa[[#This Row],[Ingresos]]-TablaDatosEmpresa[[#This Row],[Coste_Vemta]]</f>
        <v>0</v>
      </c>
    </row>
    <row r="2601" spans="1:14" x14ac:dyDescent="0.3">
      <c r="A2601">
        <v>2602</v>
      </c>
      <c r="B2601" s="1">
        <v>44943</v>
      </c>
      <c r="C2601" t="s">
        <v>24</v>
      </c>
      <c r="D2601" t="s">
        <v>21</v>
      </c>
      <c r="E2601" t="s">
        <v>22</v>
      </c>
      <c r="F2601">
        <v>105</v>
      </c>
      <c r="G2601" s="3">
        <v>25.01</v>
      </c>
      <c r="H2601" s="3">
        <v>0</v>
      </c>
      <c r="I2601" t="s">
        <v>24</v>
      </c>
      <c r="J2601" t="s">
        <v>26</v>
      </c>
      <c r="K2601" s="3">
        <f>IF(TablaDatosEmpresa[[#This Row],[Tipo_Movimiento]] = "Venta", -TablaDatosEmpresa[[#This Row],[Cantidad]] * TablaDatosEmpresa[[#This Row],[Precio_Venta_Unitario]], 0)</f>
        <v>0</v>
      </c>
      <c r="L2601" s="3">
        <f>AVERAGEIF(TablaDatosEmpresa[Nombre_Producto],TablaDatosEmpresa[[#This Row],[Nombre_Producto]],TablaDatosEmpresa[Costo_Unitario])</f>
        <v>10.520482758620702</v>
      </c>
      <c r="M2601" s="3">
        <f>IF(TablaDatosEmpresa[[#This Row],[Tipo_Movimiento]] = "Venta", -TablaDatosEmpresa[[#This Row],[Cantidad]] * TablaDatosEmpresa[[#This Row],[CosteAdquisicionPromedio]], 0)</f>
        <v>0</v>
      </c>
      <c r="N2601" s="3">
        <f>TablaDatosEmpresa[[#This Row],[Ingresos]]-TablaDatosEmpresa[[#This Row],[Coste_Vemta]]</f>
        <v>0</v>
      </c>
    </row>
    <row r="2602" spans="1:14" x14ac:dyDescent="0.3">
      <c r="A2602">
        <v>2603</v>
      </c>
      <c r="B2602" s="1">
        <v>44944</v>
      </c>
      <c r="C2602" t="s">
        <v>16</v>
      </c>
      <c r="D2602" t="s">
        <v>17</v>
      </c>
      <c r="E2602" t="s">
        <v>42</v>
      </c>
      <c r="F2602">
        <v>87</v>
      </c>
      <c r="G2602" s="3">
        <v>447.08</v>
      </c>
      <c r="H2602" s="3">
        <v>0</v>
      </c>
      <c r="I2602" t="s">
        <v>46</v>
      </c>
      <c r="J2602" t="s">
        <v>18</v>
      </c>
      <c r="K2602" s="3">
        <f>IF(TablaDatosEmpresa[[#This Row],[Tipo_Movimiento]] = "Venta", -TablaDatosEmpresa[[#This Row],[Cantidad]] * TablaDatosEmpresa[[#This Row],[Precio_Venta_Unitario]], 0)</f>
        <v>0</v>
      </c>
      <c r="L2602" s="3">
        <f>AVERAGEIF(TablaDatosEmpresa[Nombre_Producto],TablaDatosEmpresa[[#This Row],[Nombre_Producto]],TablaDatosEmpresa[Costo_Unitario])</f>
        <v>206.67616747181975</v>
      </c>
      <c r="M2602" s="3">
        <f>IF(TablaDatosEmpresa[[#This Row],[Tipo_Movimiento]] = "Venta", -TablaDatosEmpresa[[#This Row],[Cantidad]] * TablaDatosEmpresa[[#This Row],[CosteAdquisicionPromedio]], 0)</f>
        <v>0</v>
      </c>
      <c r="N2602" s="3">
        <f>TablaDatosEmpresa[[#This Row],[Ingresos]]-TablaDatosEmpresa[[#This Row],[Coste_Vemta]]</f>
        <v>0</v>
      </c>
    </row>
    <row r="2603" spans="1:14" x14ac:dyDescent="0.3">
      <c r="A2603">
        <v>2604</v>
      </c>
      <c r="B2603" s="1">
        <v>44944</v>
      </c>
      <c r="C2603" t="s">
        <v>16</v>
      </c>
      <c r="D2603" t="s">
        <v>27</v>
      </c>
      <c r="E2603" t="s">
        <v>44</v>
      </c>
      <c r="F2603">
        <v>33</v>
      </c>
      <c r="G2603" s="3">
        <v>252.43</v>
      </c>
      <c r="H2603" s="3">
        <v>0</v>
      </c>
      <c r="I2603" t="s">
        <v>46</v>
      </c>
      <c r="J2603" t="s">
        <v>18</v>
      </c>
      <c r="K2603" s="3">
        <f>IF(TablaDatosEmpresa[[#This Row],[Tipo_Movimiento]] = "Venta", -TablaDatosEmpresa[[#This Row],[Cantidad]] * TablaDatosEmpresa[[#This Row],[Precio_Venta_Unitario]], 0)</f>
        <v>0</v>
      </c>
      <c r="L2603" s="3">
        <f>AVERAGEIF(TablaDatosEmpresa[Nombre_Producto],TablaDatosEmpresa[[#This Row],[Nombre_Producto]],TablaDatosEmpresa[Costo_Unitario])</f>
        <v>111.99406451612904</v>
      </c>
      <c r="M2603" s="3">
        <f>IF(TablaDatosEmpresa[[#This Row],[Tipo_Movimiento]] = "Venta", -TablaDatosEmpresa[[#This Row],[Cantidad]] * TablaDatosEmpresa[[#This Row],[CosteAdquisicionPromedio]], 0)</f>
        <v>0</v>
      </c>
      <c r="N2603" s="3">
        <f>TablaDatosEmpresa[[#This Row],[Ingresos]]-TablaDatosEmpresa[[#This Row],[Coste_Vemta]]</f>
        <v>0</v>
      </c>
    </row>
    <row r="2604" spans="1:14" x14ac:dyDescent="0.3">
      <c r="A2604">
        <v>2605</v>
      </c>
      <c r="B2604" s="1">
        <v>44944</v>
      </c>
      <c r="C2604" t="s">
        <v>24</v>
      </c>
      <c r="D2604" t="s">
        <v>34</v>
      </c>
      <c r="E2604" t="s">
        <v>45</v>
      </c>
      <c r="F2604">
        <v>166</v>
      </c>
      <c r="G2604" s="3">
        <v>179.81</v>
      </c>
      <c r="H2604" s="3">
        <v>0</v>
      </c>
      <c r="I2604" t="s">
        <v>24</v>
      </c>
      <c r="J2604" t="s">
        <v>28</v>
      </c>
      <c r="K2604" s="3">
        <f>IF(TablaDatosEmpresa[[#This Row],[Tipo_Movimiento]] = "Venta", -TablaDatosEmpresa[[#This Row],[Cantidad]] * TablaDatosEmpresa[[#This Row],[Precio_Venta_Unitario]], 0)</f>
        <v>0</v>
      </c>
      <c r="L2604" s="3">
        <f>AVERAGEIF(TablaDatosEmpresa[Nombre_Producto],TablaDatosEmpresa[[#This Row],[Nombre_Producto]],TablaDatosEmpresa[Costo_Unitario])</f>
        <v>81.910562499999997</v>
      </c>
      <c r="M2604" s="3">
        <f>IF(TablaDatosEmpresa[[#This Row],[Tipo_Movimiento]] = "Venta", -TablaDatosEmpresa[[#This Row],[Cantidad]] * TablaDatosEmpresa[[#This Row],[CosteAdquisicionPromedio]], 0)</f>
        <v>0</v>
      </c>
      <c r="N2604" s="3">
        <f>TablaDatosEmpresa[[#This Row],[Ingresos]]-TablaDatosEmpresa[[#This Row],[Coste_Vemta]]</f>
        <v>0</v>
      </c>
    </row>
    <row r="2605" spans="1:14" x14ac:dyDescent="0.3">
      <c r="A2605">
        <v>2606</v>
      </c>
      <c r="B2605" s="1">
        <v>44944</v>
      </c>
      <c r="C2605" t="s">
        <v>10</v>
      </c>
      <c r="D2605" t="s">
        <v>11</v>
      </c>
      <c r="E2605" t="s">
        <v>12</v>
      </c>
      <c r="F2605">
        <v>-27</v>
      </c>
      <c r="G2605" s="3">
        <v>0</v>
      </c>
      <c r="H2605" s="3">
        <v>130.80000000000001</v>
      </c>
      <c r="I2605" t="s">
        <v>10</v>
      </c>
      <c r="J2605" t="s">
        <v>35</v>
      </c>
      <c r="K2605" s="3">
        <f>IF(TablaDatosEmpresa[[#This Row],[Tipo_Movimiento]] = "Venta", -TablaDatosEmpresa[[#This Row],[Cantidad]] * TablaDatosEmpresa[[#This Row],[Precio_Venta_Unitario]], 0)</f>
        <v>3531.6000000000004</v>
      </c>
      <c r="L2605" s="3">
        <f>AVERAGEIF(TablaDatosEmpresa[Nombre_Producto],TablaDatosEmpresa[[#This Row],[Nombre_Producto]],TablaDatosEmpresa[Costo_Unitario])</f>
        <v>28.701865793780652</v>
      </c>
      <c r="M2605" s="3">
        <f>IF(TablaDatosEmpresa[[#This Row],[Tipo_Movimiento]] = "Venta", -TablaDatosEmpresa[[#This Row],[Cantidad]] * TablaDatosEmpresa[[#This Row],[CosteAdquisicionPromedio]], 0)</f>
        <v>774.95037643207763</v>
      </c>
      <c r="N2605" s="3">
        <f>TablaDatosEmpresa[[#This Row],[Ingresos]]-TablaDatosEmpresa[[#This Row],[Coste_Vemta]]</f>
        <v>2756.6496235679228</v>
      </c>
    </row>
    <row r="2606" spans="1:14" x14ac:dyDescent="0.3">
      <c r="A2606">
        <v>2607</v>
      </c>
      <c r="B2606" s="1">
        <v>44944</v>
      </c>
      <c r="C2606" t="s">
        <v>24</v>
      </c>
      <c r="D2606" t="s">
        <v>25</v>
      </c>
      <c r="E2606" t="s">
        <v>43</v>
      </c>
      <c r="F2606">
        <v>91</v>
      </c>
      <c r="G2606" s="3">
        <v>45.24</v>
      </c>
      <c r="H2606" s="3">
        <v>0</v>
      </c>
      <c r="I2606" t="s">
        <v>24</v>
      </c>
      <c r="J2606" t="s">
        <v>26</v>
      </c>
      <c r="K2606" s="3">
        <f>IF(TablaDatosEmpresa[[#This Row],[Tipo_Movimiento]] = "Venta", -TablaDatosEmpresa[[#This Row],[Cantidad]] * TablaDatosEmpresa[[#This Row],[Precio_Venta_Unitario]], 0)</f>
        <v>0</v>
      </c>
      <c r="L2606" s="3">
        <f>AVERAGEIF(TablaDatosEmpresa[Nombre_Producto],TablaDatosEmpresa[[#This Row],[Nombre_Producto]],TablaDatosEmpresa[Costo_Unitario])</f>
        <v>18.458651685393257</v>
      </c>
      <c r="M2606" s="3">
        <f>IF(TablaDatosEmpresa[[#This Row],[Tipo_Movimiento]] = "Venta", -TablaDatosEmpresa[[#This Row],[Cantidad]] * TablaDatosEmpresa[[#This Row],[CosteAdquisicionPromedio]], 0)</f>
        <v>0</v>
      </c>
      <c r="N2606" s="3">
        <f>TablaDatosEmpresa[[#This Row],[Ingresos]]-TablaDatosEmpresa[[#This Row],[Coste_Vemta]]</f>
        <v>0</v>
      </c>
    </row>
    <row r="2607" spans="1:14" x14ac:dyDescent="0.3">
      <c r="A2607">
        <v>2608</v>
      </c>
      <c r="B2607" s="1">
        <v>44944</v>
      </c>
      <c r="C2607" t="s">
        <v>24</v>
      </c>
      <c r="D2607" t="s">
        <v>25</v>
      </c>
      <c r="E2607" t="s">
        <v>43</v>
      </c>
      <c r="F2607">
        <v>248</v>
      </c>
      <c r="G2607" s="3">
        <v>45.48</v>
      </c>
      <c r="H2607" s="3">
        <v>0</v>
      </c>
      <c r="I2607" t="s">
        <v>24</v>
      </c>
      <c r="J2607" t="s">
        <v>37</v>
      </c>
      <c r="K2607" s="3">
        <f>IF(TablaDatosEmpresa[[#This Row],[Tipo_Movimiento]] = "Venta", -TablaDatosEmpresa[[#This Row],[Cantidad]] * TablaDatosEmpresa[[#This Row],[Precio_Venta_Unitario]], 0)</f>
        <v>0</v>
      </c>
      <c r="L2607" s="3">
        <f>AVERAGEIF(TablaDatosEmpresa[Nombre_Producto],TablaDatosEmpresa[[#This Row],[Nombre_Producto]],TablaDatosEmpresa[Costo_Unitario])</f>
        <v>18.458651685393257</v>
      </c>
      <c r="M2607" s="3">
        <f>IF(TablaDatosEmpresa[[#This Row],[Tipo_Movimiento]] = "Venta", -TablaDatosEmpresa[[#This Row],[Cantidad]] * TablaDatosEmpresa[[#This Row],[CosteAdquisicionPromedio]], 0)</f>
        <v>0</v>
      </c>
      <c r="N2607" s="3">
        <f>TablaDatosEmpresa[[#This Row],[Ingresos]]-TablaDatosEmpresa[[#This Row],[Coste_Vemta]]</f>
        <v>0</v>
      </c>
    </row>
    <row r="2608" spans="1:14" x14ac:dyDescent="0.3">
      <c r="A2608">
        <v>2609</v>
      </c>
      <c r="B2608" s="1">
        <v>44945</v>
      </c>
      <c r="C2608" t="s">
        <v>10</v>
      </c>
      <c r="D2608" t="s">
        <v>14</v>
      </c>
      <c r="E2608" t="s">
        <v>41</v>
      </c>
      <c r="F2608">
        <v>-13</v>
      </c>
      <c r="G2608" s="3">
        <v>0</v>
      </c>
      <c r="H2608" s="3">
        <v>161.08000000000001</v>
      </c>
      <c r="I2608" t="s">
        <v>10</v>
      </c>
      <c r="J2608" t="s">
        <v>35</v>
      </c>
      <c r="K2608" s="3">
        <f>IF(TablaDatosEmpresa[[#This Row],[Tipo_Movimiento]] = "Venta", -TablaDatosEmpresa[[#This Row],[Cantidad]] * TablaDatosEmpresa[[#This Row],[Precio_Venta_Unitario]], 0)</f>
        <v>2094.04</v>
      </c>
      <c r="L2608" s="3">
        <f>AVERAGEIF(TablaDatosEmpresa[Nombre_Producto],TablaDatosEmpresa[[#This Row],[Nombre_Producto]],TablaDatosEmpresa[Costo_Unitario])</f>
        <v>38.917210440456756</v>
      </c>
      <c r="M2608" s="3">
        <f>IF(TablaDatosEmpresa[[#This Row],[Tipo_Movimiento]] = "Venta", -TablaDatosEmpresa[[#This Row],[Cantidad]] * TablaDatosEmpresa[[#This Row],[CosteAdquisicionPromedio]], 0)</f>
        <v>505.92373572593783</v>
      </c>
      <c r="N2608" s="3">
        <f>TablaDatosEmpresa[[#This Row],[Ingresos]]-TablaDatosEmpresa[[#This Row],[Coste_Vemta]]</f>
        <v>1588.1162642740621</v>
      </c>
    </row>
    <row r="2609" spans="1:14" x14ac:dyDescent="0.3">
      <c r="A2609">
        <v>2610</v>
      </c>
      <c r="B2609" s="1">
        <v>44945</v>
      </c>
      <c r="C2609" t="s">
        <v>10</v>
      </c>
      <c r="D2609" t="s">
        <v>27</v>
      </c>
      <c r="E2609" t="s">
        <v>44</v>
      </c>
      <c r="F2609">
        <v>-37</v>
      </c>
      <c r="G2609" s="3">
        <v>0</v>
      </c>
      <c r="H2609" s="3">
        <v>501.5</v>
      </c>
      <c r="I2609" t="s">
        <v>10</v>
      </c>
      <c r="J2609" t="s">
        <v>15</v>
      </c>
      <c r="K2609" s="3">
        <f>IF(TablaDatosEmpresa[[#This Row],[Tipo_Movimiento]] = "Venta", -TablaDatosEmpresa[[#This Row],[Cantidad]] * TablaDatosEmpresa[[#This Row],[Precio_Venta_Unitario]], 0)</f>
        <v>18555.5</v>
      </c>
      <c r="L2609" s="3">
        <f>AVERAGEIF(TablaDatosEmpresa[Nombre_Producto],TablaDatosEmpresa[[#This Row],[Nombre_Producto]],TablaDatosEmpresa[Costo_Unitario])</f>
        <v>111.99406451612904</v>
      </c>
      <c r="M2609" s="3">
        <f>IF(TablaDatosEmpresa[[#This Row],[Tipo_Movimiento]] = "Venta", -TablaDatosEmpresa[[#This Row],[Cantidad]] * TablaDatosEmpresa[[#This Row],[CosteAdquisicionPromedio]], 0)</f>
        <v>4143.7803870967746</v>
      </c>
      <c r="N2609" s="3">
        <f>TablaDatosEmpresa[[#This Row],[Ingresos]]-TablaDatosEmpresa[[#This Row],[Coste_Vemta]]</f>
        <v>14411.719612903225</v>
      </c>
    </row>
    <row r="2610" spans="1:14" x14ac:dyDescent="0.3">
      <c r="A2610">
        <v>2611</v>
      </c>
      <c r="B2610" s="1">
        <v>44945</v>
      </c>
      <c r="C2610" t="s">
        <v>10</v>
      </c>
      <c r="D2610" t="s">
        <v>32</v>
      </c>
      <c r="E2610" t="s">
        <v>33</v>
      </c>
      <c r="F2610">
        <v>-17</v>
      </c>
      <c r="G2610" s="3">
        <v>0</v>
      </c>
      <c r="H2610" s="3">
        <v>219.22</v>
      </c>
      <c r="I2610" t="s">
        <v>10</v>
      </c>
      <c r="J2610" t="s">
        <v>15</v>
      </c>
      <c r="K2610" s="3">
        <f>IF(TablaDatosEmpresa[[#This Row],[Tipo_Movimiento]] = "Venta", -TablaDatosEmpresa[[#This Row],[Cantidad]] * TablaDatosEmpresa[[#This Row],[Precio_Venta_Unitario]], 0)</f>
        <v>3726.74</v>
      </c>
      <c r="L2610" s="3">
        <f>AVERAGEIF(TablaDatosEmpresa[Nombre_Producto],TablaDatosEmpresa[[#This Row],[Nombre_Producto]],TablaDatosEmpresa[Costo_Unitario])</f>
        <v>54.214840425531932</v>
      </c>
      <c r="M2610" s="3">
        <f>IF(TablaDatosEmpresa[[#This Row],[Tipo_Movimiento]] = "Venta", -TablaDatosEmpresa[[#This Row],[Cantidad]] * TablaDatosEmpresa[[#This Row],[CosteAdquisicionPromedio]], 0)</f>
        <v>921.65228723404289</v>
      </c>
      <c r="N2610" s="3">
        <f>TablaDatosEmpresa[[#This Row],[Ingresos]]-TablaDatosEmpresa[[#This Row],[Coste_Vemta]]</f>
        <v>2805.0877127659569</v>
      </c>
    </row>
    <row r="2611" spans="1:14" x14ac:dyDescent="0.3">
      <c r="A2611">
        <v>2612</v>
      </c>
      <c r="B2611" s="1">
        <v>44945</v>
      </c>
      <c r="C2611" t="s">
        <v>10</v>
      </c>
      <c r="D2611" t="s">
        <v>27</v>
      </c>
      <c r="E2611" t="s">
        <v>44</v>
      </c>
      <c r="F2611">
        <v>-26</v>
      </c>
      <c r="G2611" s="3">
        <v>0</v>
      </c>
      <c r="H2611" s="3">
        <v>500.68</v>
      </c>
      <c r="I2611" t="s">
        <v>10</v>
      </c>
      <c r="J2611" t="s">
        <v>13</v>
      </c>
      <c r="K2611" s="3">
        <f>IF(TablaDatosEmpresa[[#This Row],[Tipo_Movimiento]] = "Venta", -TablaDatosEmpresa[[#This Row],[Cantidad]] * TablaDatosEmpresa[[#This Row],[Precio_Venta_Unitario]], 0)</f>
        <v>13017.68</v>
      </c>
      <c r="L2611" s="3">
        <f>AVERAGEIF(TablaDatosEmpresa[Nombre_Producto],TablaDatosEmpresa[[#This Row],[Nombre_Producto]],TablaDatosEmpresa[Costo_Unitario])</f>
        <v>111.99406451612904</v>
      </c>
      <c r="M2611" s="3">
        <f>IF(TablaDatosEmpresa[[#This Row],[Tipo_Movimiento]] = "Venta", -TablaDatosEmpresa[[#This Row],[Cantidad]] * TablaDatosEmpresa[[#This Row],[CosteAdquisicionPromedio]], 0)</f>
        <v>2911.8456774193551</v>
      </c>
      <c r="N2611" s="3">
        <f>TablaDatosEmpresa[[#This Row],[Ingresos]]-TablaDatosEmpresa[[#This Row],[Coste_Vemta]]</f>
        <v>10105.834322580646</v>
      </c>
    </row>
    <row r="2612" spans="1:14" x14ac:dyDescent="0.3">
      <c r="A2612">
        <v>2613</v>
      </c>
      <c r="B2612" s="1">
        <v>44945</v>
      </c>
      <c r="C2612" t="s">
        <v>16</v>
      </c>
      <c r="D2612" t="s">
        <v>17</v>
      </c>
      <c r="E2612" t="s">
        <v>42</v>
      </c>
      <c r="F2612">
        <v>70</v>
      </c>
      <c r="G2612" s="3">
        <v>446.21</v>
      </c>
      <c r="H2612" s="3">
        <v>0</v>
      </c>
      <c r="I2612" t="s">
        <v>46</v>
      </c>
      <c r="J2612" t="s">
        <v>18</v>
      </c>
      <c r="K2612" s="3">
        <f>IF(TablaDatosEmpresa[[#This Row],[Tipo_Movimiento]] = "Venta", -TablaDatosEmpresa[[#This Row],[Cantidad]] * TablaDatosEmpresa[[#This Row],[Precio_Venta_Unitario]], 0)</f>
        <v>0</v>
      </c>
      <c r="L2612" s="3">
        <f>AVERAGEIF(TablaDatosEmpresa[Nombre_Producto],TablaDatosEmpresa[[#This Row],[Nombre_Producto]],TablaDatosEmpresa[Costo_Unitario])</f>
        <v>206.67616747181975</v>
      </c>
      <c r="M2612" s="3">
        <f>IF(TablaDatosEmpresa[[#This Row],[Tipo_Movimiento]] = "Venta", -TablaDatosEmpresa[[#This Row],[Cantidad]] * TablaDatosEmpresa[[#This Row],[CosteAdquisicionPromedio]], 0)</f>
        <v>0</v>
      </c>
      <c r="N2612" s="3">
        <f>TablaDatosEmpresa[[#This Row],[Ingresos]]-TablaDatosEmpresa[[#This Row],[Coste_Vemta]]</f>
        <v>0</v>
      </c>
    </row>
    <row r="2613" spans="1:14" x14ac:dyDescent="0.3">
      <c r="A2613">
        <v>2614</v>
      </c>
      <c r="B2613" s="1">
        <v>44945</v>
      </c>
      <c r="C2613" t="s">
        <v>24</v>
      </c>
      <c r="D2613" t="s">
        <v>34</v>
      </c>
      <c r="E2613" t="s">
        <v>45</v>
      </c>
      <c r="F2613">
        <v>121</v>
      </c>
      <c r="G2613" s="3">
        <v>178.18</v>
      </c>
      <c r="H2613" s="3">
        <v>0</v>
      </c>
      <c r="I2613" t="s">
        <v>24</v>
      </c>
      <c r="J2613" t="s">
        <v>28</v>
      </c>
      <c r="K2613" s="3">
        <f>IF(TablaDatosEmpresa[[#This Row],[Tipo_Movimiento]] = "Venta", -TablaDatosEmpresa[[#This Row],[Cantidad]] * TablaDatosEmpresa[[#This Row],[Precio_Venta_Unitario]], 0)</f>
        <v>0</v>
      </c>
      <c r="L2613" s="3">
        <f>AVERAGEIF(TablaDatosEmpresa[Nombre_Producto],TablaDatosEmpresa[[#This Row],[Nombre_Producto]],TablaDatosEmpresa[Costo_Unitario])</f>
        <v>81.910562499999997</v>
      </c>
      <c r="M2613" s="3">
        <f>IF(TablaDatosEmpresa[[#This Row],[Tipo_Movimiento]] = "Venta", -TablaDatosEmpresa[[#This Row],[Cantidad]] * TablaDatosEmpresa[[#This Row],[CosteAdquisicionPromedio]], 0)</f>
        <v>0</v>
      </c>
      <c r="N2613" s="3">
        <f>TablaDatosEmpresa[[#This Row],[Ingresos]]-TablaDatosEmpresa[[#This Row],[Coste_Vemta]]</f>
        <v>0</v>
      </c>
    </row>
    <row r="2614" spans="1:14" x14ac:dyDescent="0.3">
      <c r="A2614">
        <v>2615</v>
      </c>
      <c r="B2614" s="1">
        <v>44945</v>
      </c>
      <c r="C2614" t="s">
        <v>10</v>
      </c>
      <c r="D2614" t="s">
        <v>32</v>
      </c>
      <c r="E2614" t="s">
        <v>33</v>
      </c>
      <c r="F2614">
        <v>-38</v>
      </c>
      <c r="G2614" s="3">
        <v>0</v>
      </c>
      <c r="H2614" s="3">
        <v>220.42</v>
      </c>
      <c r="I2614" t="s">
        <v>10</v>
      </c>
      <c r="J2614" t="s">
        <v>35</v>
      </c>
      <c r="K2614" s="3">
        <f>IF(TablaDatosEmpresa[[#This Row],[Tipo_Movimiento]] = "Venta", -TablaDatosEmpresa[[#This Row],[Cantidad]] * TablaDatosEmpresa[[#This Row],[Precio_Venta_Unitario]], 0)</f>
        <v>8375.9599999999991</v>
      </c>
      <c r="L2614" s="3">
        <f>AVERAGEIF(TablaDatosEmpresa[Nombre_Producto],TablaDatosEmpresa[[#This Row],[Nombre_Producto]],TablaDatosEmpresa[Costo_Unitario])</f>
        <v>54.214840425531932</v>
      </c>
      <c r="M2614" s="3">
        <f>IF(TablaDatosEmpresa[[#This Row],[Tipo_Movimiento]] = "Venta", -TablaDatosEmpresa[[#This Row],[Cantidad]] * TablaDatosEmpresa[[#This Row],[CosteAdquisicionPromedio]], 0)</f>
        <v>2060.1639361702132</v>
      </c>
      <c r="N2614" s="3">
        <f>TablaDatosEmpresa[[#This Row],[Ingresos]]-TablaDatosEmpresa[[#This Row],[Coste_Vemta]]</f>
        <v>6315.7960638297864</v>
      </c>
    </row>
    <row r="2615" spans="1:14" x14ac:dyDescent="0.3">
      <c r="A2615">
        <v>2616</v>
      </c>
      <c r="B2615" s="1">
        <v>44946</v>
      </c>
      <c r="C2615" t="s">
        <v>24</v>
      </c>
      <c r="D2615" t="s">
        <v>32</v>
      </c>
      <c r="E2615" t="s">
        <v>33</v>
      </c>
      <c r="F2615">
        <v>244</v>
      </c>
      <c r="G2615" s="3">
        <v>121.72</v>
      </c>
      <c r="H2615" s="3">
        <v>0</v>
      </c>
      <c r="I2615" t="s">
        <v>24</v>
      </c>
      <c r="J2615" t="s">
        <v>26</v>
      </c>
      <c r="K2615" s="3">
        <f>IF(TablaDatosEmpresa[[#This Row],[Tipo_Movimiento]] = "Venta", -TablaDatosEmpresa[[#This Row],[Cantidad]] * TablaDatosEmpresa[[#This Row],[Precio_Venta_Unitario]], 0)</f>
        <v>0</v>
      </c>
      <c r="L2615" s="3">
        <f>AVERAGEIF(TablaDatosEmpresa[Nombre_Producto],TablaDatosEmpresa[[#This Row],[Nombre_Producto]],TablaDatosEmpresa[Costo_Unitario])</f>
        <v>54.214840425531932</v>
      </c>
      <c r="M2615" s="3">
        <f>IF(TablaDatosEmpresa[[#This Row],[Tipo_Movimiento]] = "Venta", -TablaDatosEmpresa[[#This Row],[Cantidad]] * TablaDatosEmpresa[[#This Row],[CosteAdquisicionPromedio]], 0)</f>
        <v>0</v>
      </c>
      <c r="N2615" s="3">
        <f>TablaDatosEmpresa[[#This Row],[Ingresos]]-TablaDatosEmpresa[[#This Row],[Coste_Vemta]]</f>
        <v>0</v>
      </c>
    </row>
    <row r="2616" spans="1:14" x14ac:dyDescent="0.3">
      <c r="A2616">
        <v>2617</v>
      </c>
      <c r="B2616" s="1">
        <v>44946</v>
      </c>
      <c r="C2616" t="s">
        <v>24</v>
      </c>
      <c r="D2616" t="s">
        <v>32</v>
      </c>
      <c r="E2616" t="s">
        <v>33</v>
      </c>
      <c r="F2616">
        <v>285</v>
      </c>
      <c r="G2616" s="3">
        <v>118.95</v>
      </c>
      <c r="H2616" s="3">
        <v>0</v>
      </c>
      <c r="I2616" t="s">
        <v>24</v>
      </c>
      <c r="J2616" t="s">
        <v>37</v>
      </c>
      <c r="K2616" s="3">
        <f>IF(TablaDatosEmpresa[[#This Row],[Tipo_Movimiento]] = "Venta", -TablaDatosEmpresa[[#This Row],[Cantidad]] * TablaDatosEmpresa[[#This Row],[Precio_Venta_Unitario]], 0)</f>
        <v>0</v>
      </c>
      <c r="L2616" s="3">
        <f>AVERAGEIF(TablaDatosEmpresa[Nombre_Producto],TablaDatosEmpresa[[#This Row],[Nombre_Producto]],TablaDatosEmpresa[Costo_Unitario])</f>
        <v>54.214840425531932</v>
      </c>
      <c r="M2616" s="3">
        <f>IF(TablaDatosEmpresa[[#This Row],[Tipo_Movimiento]] = "Venta", -TablaDatosEmpresa[[#This Row],[Cantidad]] * TablaDatosEmpresa[[#This Row],[CosteAdquisicionPromedio]], 0)</f>
        <v>0</v>
      </c>
      <c r="N2616" s="3">
        <f>TablaDatosEmpresa[[#This Row],[Ingresos]]-TablaDatosEmpresa[[#This Row],[Coste_Vemta]]</f>
        <v>0</v>
      </c>
    </row>
    <row r="2617" spans="1:14" x14ac:dyDescent="0.3">
      <c r="A2617">
        <v>2618</v>
      </c>
      <c r="B2617" s="1">
        <v>44946</v>
      </c>
      <c r="C2617" t="s">
        <v>24</v>
      </c>
      <c r="D2617" t="s">
        <v>25</v>
      </c>
      <c r="E2617" t="s">
        <v>43</v>
      </c>
      <c r="F2617">
        <v>100</v>
      </c>
      <c r="G2617" s="3">
        <v>45.41</v>
      </c>
      <c r="H2617" s="3">
        <v>0</v>
      </c>
      <c r="I2617" t="s">
        <v>24</v>
      </c>
      <c r="J2617" t="s">
        <v>37</v>
      </c>
      <c r="K2617" s="3">
        <f>IF(TablaDatosEmpresa[[#This Row],[Tipo_Movimiento]] = "Venta", -TablaDatosEmpresa[[#This Row],[Cantidad]] * TablaDatosEmpresa[[#This Row],[Precio_Venta_Unitario]], 0)</f>
        <v>0</v>
      </c>
      <c r="L2617" s="3">
        <f>AVERAGEIF(TablaDatosEmpresa[Nombre_Producto],TablaDatosEmpresa[[#This Row],[Nombre_Producto]],TablaDatosEmpresa[Costo_Unitario])</f>
        <v>18.458651685393257</v>
      </c>
      <c r="M2617" s="3">
        <f>IF(TablaDatosEmpresa[[#This Row],[Tipo_Movimiento]] = "Venta", -TablaDatosEmpresa[[#This Row],[Cantidad]] * TablaDatosEmpresa[[#This Row],[CosteAdquisicionPromedio]], 0)</f>
        <v>0</v>
      </c>
      <c r="N2617" s="3">
        <f>TablaDatosEmpresa[[#This Row],[Ingresos]]-TablaDatosEmpresa[[#This Row],[Coste_Vemta]]</f>
        <v>0</v>
      </c>
    </row>
    <row r="2618" spans="1:14" x14ac:dyDescent="0.3">
      <c r="A2618">
        <v>2619</v>
      </c>
      <c r="B2618" s="1">
        <v>44946</v>
      </c>
      <c r="C2618" t="s">
        <v>10</v>
      </c>
      <c r="D2618" t="s">
        <v>19</v>
      </c>
      <c r="E2618" t="s">
        <v>20</v>
      </c>
      <c r="F2618">
        <v>-18</v>
      </c>
      <c r="G2618" s="3">
        <v>0</v>
      </c>
      <c r="H2618" s="3">
        <v>301.85000000000002</v>
      </c>
      <c r="I2618" t="s">
        <v>10</v>
      </c>
      <c r="J2618" t="s">
        <v>23</v>
      </c>
      <c r="K2618" s="3">
        <f>IF(TablaDatosEmpresa[[#This Row],[Tipo_Movimiento]] = "Venta", -TablaDatosEmpresa[[#This Row],[Cantidad]] * TablaDatosEmpresa[[#This Row],[Precio_Venta_Unitario]], 0)</f>
        <v>5433.3</v>
      </c>
      <c r="L2618" s="3">
        <f>AVERAGEIF(TablaDatosEmpresa[Nombre_Producto],TablaDatosEmpresa[[#This Row],[Nombre_Producto]],TablaDatosEmpresa[Costo_Unitario])</f>
        <v>66.956770642201846</v>
      </c>
      <c r="M2618" s="3">
        <f>IF(TablaDatosEmpresa[[#This Row],[Tipo_Movimiento]] = "Venta", -TablaDatosEmpresa[[#This Row],[Cantidad]] * TablaDatosEmpresa[[#This Row],[CosteAdquisicionPromedio]], 0)</f>
        <v>1205.2218715596332</v>
      </c>
      <c r="N2618" s="3">
        <f>TablaDatosEmpresa[[#This Row],[Ingresos]]-TablaDatosEmpresa[[#This Row],[Coste_Vemta]]</f>
        <v>4228.0781284403674</v>
      </c>
    </row>
    <row r="2619" spans="1:14" x14ac:dyDescent="0.3">
      <c r="A2619">
        <v>2620</v>
      </c>
      <c r="B2619" s="1">
        <v>44946</v>
      </c>
      <c r="C2619" t="s">
        <v>10</v>
      </c>
      <c r="D2619" t="s">
        <v>32</v>
      </c>
      <c r="E2619" t="s">
        <v>33</v>
      </c>
      <c r="F2619">
        <v>-32</v>
      </c>
      <c r="G2619" s="3">
        <v>0</v>
      </c>
      <c r="H2619" s="3">
        <v>220.93</v>
      </c>
      <c r="I2619" t="s">
        <v>10</v>
      </c>
      <c r="J2619" t="s">
        <v>23</v>
      </c>
      <c r="K2619" s="3">
        <f>IF(TablaDatosEmpresa[[#This Row],[Tipo_Movimiento]] = "Venta", -TablaDatosEmpresa[[#This Row],[Cantidad]] * TablaDatosEmpresa[[#This Row],[Precio_Venta_Unitario]], 0)</f>
        <v>7069.76</v>
      </c>
      <c r="L2619" s="3">
        <f>AVERAGEIF(TablaDatosEmpresa[Nombre_Producto],TablaDatosEmpresa[[#This Row],[Nombre_Producto]],TablaDatosEmpresa[Costo_Unitario])</f>
        <v>54.214840425531932</v>
      </c>
      <c r="M2619" s="3">
        <f>IF(TablaDatosEmpresa[[#This Row],[Tipo_Movimiento]] = "Venta", -TablaDatosEmpresa[[#This Row],[Cantidad]] * TablaDatosEmpresa[[#This Row],[CosteAdquisicionPromedio]], 0)</f>
        <v>1734.8748936170218</v>
      </c>
      <c r="N2619" s="3">
        <f>TablaDatosEmpresa[[#This Row],[Ingresos]]-TablaDatosEmpresa[[#This Row],[Coste_Vemta]]</f>
        <v>5334.8851063829788</v>
      </c>
    </row>
    <row r="2620" spans="1:14" x14ac:dyDescent="0.3">
      <c r="A2620">
        <v>2621</v>
      </c>
      <c r="B2620" s="1">
        <v>44946</v>
      </c>
      <c r="C2620" t="s">
        <v>16</v>
      </c>
      <c r="D2620" t="s">
        <v>27</v>
      </c>
      <c r="E2620" t="s">
        <v>44</v>
      </c>
      <c r="F2620">
        <v>63</v>
      </c>
      <c r="G2620" s="3">
        <v>248.27</v>
      </c>
      <c r="H2620" s="3">
        <v>0</v>
      </c>
      <c r="I2620" t="s">
        <v>46</v>
      </c>
      <c r="J2620" t="s">
        <v>18</v>
      </c>
      <c r="K2620" s="3">
        <f>IF(TablaDatosEmpresa[[#This Row],[Tipo_Movimiento]] = "Venta", -TablaDatosEmpresa[[#This Row],[Cantidad]] * TablaDatosEmpresa[[#This Row],[Precio_Venta_Unitario]], 0)</f>
        <v>0</v>
      </c>
      <c r="L2620" s="3">
        <f>AVERAGEIF(TablaDatosEmpresa[Nombre_Producto],TablaDatosEmpresa[[#This Row],[Nombre_Producto]],TablaDatosEmpresa[Costo_Unitario])</f>
        <v>111.99406451612904</v>
      </c>
      <c r="M2620" s="3">
        <f>IF(TablaDatosEmpresa[[#This Row],[Tipo_Movimiento]] = "Venta", -TablaDatosEmpresa[[#This Row],[Cantidad]] * TablaDatosEmpresa[[#This Row],[CosteAdquisicionPromedio]], 0)</f>
        <v>0</v>
      </c>
      <c r="N2620" s="3">
        <f>TablaDatosEmpresa[[#This Row],[Ingresos]]-TablaDatosEmpresa[[#This Row],[Coste_Vemta]]</f>
        <v>0</v>
      </c>
    </row>
    <row r="2621" spans="1:14" x14ac:dyDescent="0.3">
      <c r="A2621">
        <v>2622</v>
      </c>
      <c r="B2621" s="1">
        <v>44946</v>
      </c>
      <c r="C2621" t="s">
        <v>24</v>
      </c>
      <c r="D2621" t="s">
        <v>25</v>
      </c>
      <c r="E2621" t="s">
        <v>43</v>
      </c>
      <c r="F2621">
        <v>113</v>
      </c>
      <c r="G2621" s="3">
        <v>45.46</v>
      </c>
      <c r="H2621" s="3">
        <v>0</v>
      </c>
      <c r="I2621" t="s">
        <v>24</v>
      </c>
      <c r="J2621" t="s">
        <v>36</v>
      </c>
      <c r="K2621" s="3">
        <f>IF(TablaDatosEmpresa[[#This Row],[Tipo_Movimiento]] = "Venta", -TablaDatosEmpresa[[#This Row],[Cantidad]] * TablaDatosEmpresa[[#This Row],[Precio_Venta_Unitario]], 0)</f>
        <v>0</v>
      </c>
      <c r="L2621" s="3">
        <f>AVERAGEIF(TablaDatosEmpresa[Nombre_Producto],TablaDatosEmpresa[[#This Row],[Nombre_Producto]],TablaDatosEmpresa[Costo_Unitario])</f>
        <v>18.458651685393257</v>
      </c>
      <c r="M2621" s="3">
        <f>IF(TablaDatosEmpresa[[#This Row],[Tipo_Movimiento]] = "Venta", -TablaDatosEmpresa[[#This Row],[Cantidad]] * TablaDatosEmpresa[[#This Row],[CosteAdquisicionPromedio]], 0)</f>
        <v>0</v>
      </c>
      <c r="N2621" s="3">
        <f>TablaDatosEmpresa[[#This Row],[Ingresos]]-TablaDatosEmpresa[[#This Row],[Coste_Vemta]]</f>
        <v>0</v>
      </c>
    </row>
    <row r="2622" spans="1:14" x14ac:dyDescent="0.3">
      <c r="A2622">
        <v>2623</v>
      </c>
      <c r="B2622" s="1">
        <v>44947</v>
      </c>
      <c r="C2622" t="s">
        <v>24</v>
      </c>
      <c r="D2622" t="s">
        <v>11</v>
      </c>
      <c r="E2622" t="s">
        <v>12</v>
      </c>
      <c r="F2622">
        <v>50</v>
      </c>
      <c r="G2622" s="3">
        <v>66.599999999999994</v>
      </c>
      <c r="H2622" s="3">
        <v>0</v>
      </c>
      <c r="I2622" t="s">
        <v>24</v>
      </c>
      <c r="J2622" t="s">
        <v>28</v>
      </c>
      <c r="K2622" s="3">
        <f>IF(TablaDatosEmpresa[[#This Row],[Tipo_Movimiento]] = "Venta", -TablaDatosEmpresa[[#This Row],[Cantidad]] * TablaDatosEmpresa[[#This Row],[Precio_Venta_Unitario]], 0)</f>
        <v>0</v>
      </c>
      <c r="L2622" s="3">
        <f>AVERAGEIF(TablaDatosEmpresa[Nombre_Producto],TablaDatosEmpresa[[#This Row],[Nombre_Producto]],TablaDatosEmpresa[Costo_Unitario])</f>
        <v>28.701865793780652</v>
      </c>
      <c r="M2622" s="3">
        <f>IF(TablaDatosEmpresa[[#This Row],[Tipo_Movimiento]] = "Venta", -TablaDatosEmpresa[[#This Row],[Cantidad]] * TablaDatosEmpresa[[#This Row],[CosteAdquisicionPromedio]], 0)</f>
        <v>0</v>
      </c>
      <c r="N2622" s="3">
        <f>TablaDatosEmpresa[[#This Row],[Ingresos]]-TablaDatosEmpresa[[#This Row],[Coste_Vemta]]</f>
        <v>0</v>
      </c>
    </row>
    <row r="2623" spans="1:14" x14ac:dyDescent="0.3">
      <c r="A2623">
        <v>2624</v>
      </c>
      <c r="B2623" s="1">
        <v>44947</v>
      </c>
      <c r="C2623" t="s">
        <v>10</v>
      </c>
      <c r="D2623" t="s">
        <v>29</v>
      </c>
      <c r="E2623" t="s">
        <v>30</v>
      </c>
      <c r="F2623">
        <v>-31</v>
      </c>
      <c r="G2623" s="3">
        <v>0</v>
      </c>
      <c r="H2623" s="3">
        <v>80.41</v>
      </c>
      <c r="I2623" t="s">
        <v>10</v>
      </c>
      <c r="J2623" t="s">
        <v>35</v>
      </c>
      <c r="K2623" s="3">
        <f>IF(TablaDatosEmpresa[[#This Row],[Tipo_Movimiento]] = "Venta", -TablaDatosEmpresa[[#This Row],[Cantidad]] * TablaDatosEmpresa[[#This Row],[Precio_Venta_Unitario]], 0)</f>
        <v>2492.71</v>
      </c>
      <c r="L2623" s="3">
        <f>AVERAGEIF(TablaDatosEmpresa[Nombre_Producto],TablaDatosEmpresa[[#This Row],[Nombre_Producto]],TablaDatosEmpresa[Costo_Unitario])</f>
        <v>15.49574137931034</v>
      </c>
      <c r="M2623" s="3">
        <f>IF(TablaDatosEmpresa[[#This Row],[Tipo_Movimiento]] = "Venta", -TablaDatosEmpresa[[#This Row],[Cantidad]] * TablaDatosEmpresa[[#This Row],[CosteAdquisicionPromedio]], 0)</f>
        <v>480.36798275862054</v>
      </c>
      <c r="N2623" s="3">
        <f>TablaDatosEmpresa[[#This Row],[Ingresos]]-TablaDatosEmpresa[[#This Row],[Coste_Vemta]]</f>
        <v>2012.3420172413794</v>
      </c>
    </row>
    <row r="2624" spans="1:14" x14ac:dyDescent="0.3">
      <c r="A2624">
        <v>2625</v>
      </c>
      <c r="B2624" s="1">
        <v>44947</v>
      </c>
      <c r="C2624" t="s">
        <v>10</v>
      </c>
      <c r="D2624" t="s">
        <v>14</v>
      </c>
      <c r="E2624" t="s">
        <v>41</v>
      </c>
      <c r="F2624">
        <v>-44</v>
      </c>
      <c r="G2624" s="3">
        <v>0</v>
      </c>
      <c r="H2624" s="3">
        <v>159.94</v>
      </c>
      <c r="I2624" t="s">
        <v>10</v>
      </c>
      <c r="J2624" t="s">
        <v>13</v>
      </c>
      <c r="K2624" s="3">
        <f>IF(TablaDatosEmpresa[[#This Row],[Tipo_Movimiento]] = "Venta", -TablaDatosEmpresa[[#This Row],[Cantidad]] * TablaDatosEmpresa[[#This Row],[Precio_Venta_Unitario]], 0)</f>
        <v>7037.36</v>
      </c>
      <c r="L2624" s="3">
        <f>AVERAGEIF(TablaDatosEmpresa[Nombre_Producto],TablaDatosEmpresa[[#This Row],[Nombre_Producto]],TablaDatosEmpresa[Costo_Unitario])</f>
        <v>38.917210440456756</v>
      </c>
      <c r="M2624" s="3">
        <f>IF(TablaDatosEmpresa[[#This Row],[Tipo_Movimiento]] = "Venta", -TablaDatosEmpresa[[#This Row],[Cantidad]] * TablaDatosEmpresa[[#This Row],[CosteAdquisicionPromedio]], 0)</f>
        <v>1712.3572593800973</v>
      </c>
      <c r="N2624" s="3">
        <f>TablaDatosEmpresa[[#This Row],[Ingresos]]-TablaDatosEmpresa[[#This Row],[Coste_Vemta]]</f>
        <v>5325.0027406199024</v>
      </c>
    </row>
    <row r="2625" spans="1:14" x14ac:dyDescent="0.3">
      <c r="A2625">
        <v>2626</v>
      </c>
      <c r="B2625" s="1">
        <v>44947</v>
      </c>
      <c r="C2625" t="s">
        <v>16</v>
      </c>
      <c r="D2625" t="s">
        <v>17</v>
      </c>
      <c r="E2625" t="s">
        <v>42</v>
      </c>
      <c r="F2625">
        <v>97</v>
      </c>
      <c r="G2625" s="3">
        <v>443.37</v>
      </c>
      <c r="H2625" s="3">
        <v>0</v>
      </c>
      <c r="I2625" t="s">
        <v>46</v>
      </c>
      <c r="J2625" t="s">
        <v>18</v>
      </c>
      <c r="K2625" s="3">
        <f>IF(TablaDatosEmpresa[[#This Row],[Tipo_Movimiento]] = "Venta", -TablaDatosEmpresa[[#This Row],[Cantidad]] * TablaDatosEmpresa[[#This Row],[Precio_Venta_Unitario]], 0)</f>
        <v>0</v>
      </c>
      <c r="L2625" s="3">
        <f>AVERAGEIF(TablaDatosEmpresa[Nombre_Producto],TablaDatosEmpresa[[#This Row],[Nombre_Producto]],TablaDatosEmpresa[Costo_Unitario])</f>
        <v>206.67616747181975</v>
      </c>
      <c r="M2625" s="3">
        <f>IF(TablaDatosEmpresa[[#This Row],[Tipo_Movimiento]] = "Venta", -TablaDatosEmpresa[[#This Row],[Cantidad]] * TablaDatosEmpresa[[#This Row],[CosteAdquisicionPromedio]], 0)</f>
        <v>0</v>
      </c>
      <c r="N2625" s="3">
        <f>TablaDatosEmpresa[[#This Row],[Ingresos]]-TablaDatosEmpresa[[#This Row],[Coste_Vemta]]</f>
        <v>0</v>
      </c>
    </row>
    <row r="2626" spans="1:14" x14ac:dyDescent="0.3">
      <c r="A2626">
        <v>2627</v>
      </c>
      <c r="B2626" s="1">
        <v>44947</v>
      </c>
      <c r="C2626" t="s">
        <v>10</v>
      </c>
      <c r="D2626" t="s">
        <v>25</v>
      </c>
      <c r="E2626" t="s">
        <v>43</v>
      </c>
      <c r="F2626">
        <v>-33</v>
      </c>
      <c r="G2626" s="3">
        <v>0</v>
      </c>
      <c r="H2626" s="3">
        <v>94.53</v>
      </c>
      <c r="I2626" t="s">
        <v>10</v>
      </c>
      <c r="J2626" t="s">
        <v>23</v>
      </c>
      <c r="K2626" s="3">
        <f>IF(TablaDatosEmpresa[[#This Row],[Tipo_Movimiento]] = "Venta", -TablaDatosEmpresa[[#This Row],[Cantidad]] * TablaDatosEmpresa[[#This Row],[Precio_Venta_Unitario]], 0)</f>
        <v>3119.4900000000002</v>
      </c>
      <c r="L2626" s="3">
        <f>AVERAGEIF(TablaDatosEmpresa[Nombre_Producto],TablaDatosEmpresa[[#This Row],[Nombre_Producto]],TablaDatosEmpresa[Costo_Unitario])</f>
        <v>18.458651685393257</v>
      </c>
      <c r="M2626" s="3">
        <f>IF(TablaDatosEmpresa[[#This Row],[Tipo_Movimiento]] = "Venta", -TablaDatosEmpresa[[#This Row],[Cantidad]] * TablaDatosEmpresa[[#This Row],[CosteAdquisicionPromedio]], 0)</f>
        <v>609.13550561797751</v>
      </c>
      <c r="N2626" s="3">
        <f>TablaDatosEmpresa[[#This Row],[Ingresos]]-TablaDatosEmpresa[[#This Row],[Coste_Vemta]]</f>
        <v>2510.3544943820225</v>
      </c>
    </row>
    <row r="2627" spans="1:14" x14ac:dyDescent="0.3">
      <c r="A2627">
        <v>2628</v>
      </c>
      <c r="B2627" s="1">
        <v>44947</v>
      </c>
      <c r="C2627" t="s">
        <v>10</v>
      </c>
      <c r="D2627" t="s">
        <v>27</v>
      </c>
      <c r="E2627" t="s">
        <v>44</v>
      </c>
      <c r="F2627">
        <v>-14</v>
      </c>
      <c r="G2627" s="3">
        <v>0</v>
      </c>
      <c r="H2627" s="3">
        <v>501.68</v>
      </c>
      <c r="I2627" t="s">
        <v>10</v>
      </c>
      <c r="J2627" t="s">
        <v>35</v>
      </c>
      <c r="K2627" s="3">
        <f>IF(TablaDatosEmpresa[[#This Row],[Tipo_Movimiento]] = "Venta", -TablaDatosEmpresa[[#This Row],[Cantidad]] * TablaDatosEmpresa[[#This Row],[Precio_Venta_Unitario]], 0)</f>
        <v>7023.52</v>
      </c>
      <c r="L2627" s="3">
        <f>AVERAGEIF(TablaDatosEmpresa[Nombre_Producto],TablaDatosEmpresa[[#This Row],[Nombre_Producto]],TablaDatosEmpresa[Costo_Unitario])</f>
        <v>111.99406451612904</v>
      </c>
      <c r="M2627" s="3">
        <f>IF(TablaDatosEmpresa[[#This Row],[Tipo_Movimiento]] = "Venta", -TablaDatosEmpresa[[#This Row],[Cantidad]] * TablaDatosEmpresa[[#This Row],[CosteAdquisicionPromedio]], 0)</f>
        <v>1567.9169032258067</v>
      </c>
      <c r="N2627" s="3">
        <f>TablaDatosEmpresa[[#This Row],[Ingresos]]-TablaDatosEmpresa[[#This Row],[Coste_Vemta]]</f>
        <v>5455.6030967741935</v>
      </c>
    </row>
    <row r="2628" spans="1:14" x14ac:dyDescent="0.3">
      <c r="A2628">
        <v>2629</v>
      </c>
      <c r="B2628" s="1">
        <v>44947</v>
      </c>
      <c r="C2628" t="s">
        <v>24</v>
      </c>
      <c r="D2628" t="s">
        <v>34</v>
      </c>
      <c r="E2628" t="s">
        <v>45</v>
      </c>
      <c r="F2628">
        <v>296</v>
      </c>
      <c r="G2628" s="3">
        <v>177.9</v>
      </c>
      <c r="H2628" s="3">
        <v>0</v>
      </c>
      <c r="I2628" t="s">
        <v>24</v>
      </c>
      <c r="J2628" t="s">
        <v>37</v>
      </c>
      <c r="K2628" s="3">
        <f>IF(TablaDatosEmpresa[[#This Row],[Tipo_Movimiento]] = "Venta", -TablaDatosEmpresa[[#This Row],[Cantidad]] * TablaDatosEmpresa[[#This Row],[Precio_Venta_Unitario]], 0)</f>
        <v>0</v>
      </c>
      <c r="L2628" s="3">
        <f>AVERAGEIF(TablaDatosEmpresa[Nombre_Producto],TablaDatosEmpresa[[#This Row],[Nombre_Producto]],TablaDatosEmpresa[Costo_Unitario])</f>
        <v>81.910562499999997</v>
      </c>
      <c r="M2628" s="3">
        <f>IF(TablaDatosEmpresa[[#This Row],[Tipo_Movimiento]] = "Venta", -TablaDatosEmpresa[[#This Row],[Cantidad]] * TablaDatosEmpresa[[#This Row],[CosteAdquisicionPromedio]], 0)</f>
        <v>0</v>
      </c>
      <c r="N2628" s="3">
        <f>TablaDatosEmpresa[[#This Row],[Ingresos]]-TablaDatosEmpresa[[#This Row],[Coste_Vemta]]</f>
        <v>0</v>
      </c>
    </row>
    <row r="2629" spans="1:14" x14ac:dyDescent="0.3">
      <c r="A2629">
        <v>2630</v>
      </c>
      <c r="B2629" s="1">
        <v>44948</v>
      </c>
      <c r="C2629" t="s">
        <v>10</v>
      </c>
      <c r="D2629" t="s">
        <v>34</v>
      </c>
      <c r="E2629" t="s">
        <v>45</v>
      </c>
      <c r="F2629">
        <v>-29</v>
      </c>
      <c r="G2629" s="3">
        <v>0</v>
      </c>
      <c r="H2629" s="3">
        <v>352.44</v>
      </c>
      <c r="I2629" t="s">
        <v>10</v>
      </c>
      <c r="J2629" t="s">
        <v>23</v>
      </c>
      <c r="K2629" s="3">
        <f>IF(TablaDatosEmpresa[[#This Row],[Tipo_Movimiento]] = "Venta", -TablaDatosEmpresa[[#This Row],[Cantidad]] * TablaDatosEmpresa[[#This Row],[Precio_Venta_Unitario]], 0)</f>
        <v>10220.76</v>
      </c>
      <c r="L2629" s="3">
        <f>AVERAGEIF(TablaDatosEmpresa[Nombre_Producto],TablaDatosEmpresa[[#This Row],[Nombre_Producto]],TablaDatosEmpresa[Costo_Unitario])</f>
        <v>81.910562499999997</v>
      </c>
      <c r="M2629" s="3">
        <f>IF(TablaDatosEmpresa[[#This Row],[Tipo_Movimiento]] = "Venta", -TablaDatosEmpresa[[#This Row],[Cantidad]] * TablaDatosEmpresa[[#This Row],[CosteAdquisicionPromedio]], 0)</f>
        <v>2375.4063124999998</v>
      </c>
      <c r="N2629" s="3">
        <f>TablaDatosEmpresa[[#This Row],[Ingresos]]-TablaDatosEmpresa[[#This Row],[Coste_Vemta]]</f>
        <v>7845.3536875000009</v>
      </c>
    </row>
    <row r="2630" spans="1:14" x14ac:dyDescent="0.3">
      <c r="A2630">
        <v>2631</v>
      </c>
      <c r="B2630" s="1">
        <v>44948</v>
      </c>
      <c r="C2630" t="s">
        <v>10</v>
      </c>
      <c r="D2630" t="s">
        <v>25</v>
      </c>
      <c r="E2630" t="s">
        <v>43</v>
      </c>
      <c r="F2630">
        <v>-32</v>
      </c>
      <c r="G2630" s="3">
        <v>0</v>
      </c>
      <c r="H2630" s="3">
        <v>95</v>
      </c>
      <c r="I2630" t="s">
        <v>10</v>
      </c>
      <c r="J2630" t="s">
        <v>31</v>
      </c>
      <c r="K2630" s="3">
        <f>IF(TablaDatosEmpresa[[#This Row],[Tipo_Movimiento]] = "Venta", -TablaDatosEmpresa[[#This Row],[Cantidad]] * TablaDatosEmpresa[[#This Row],[Precio_Venta_Unitario]], 0)</f>
        <v>3040</v>
      </c>
      <c r="L2630" s="3">
        <f>AVERAGEIF(TablaDatosEmpresa[Nombre_Producto],TablaDatosEmpresa[[#This Row],[Nombre_Producto]],TablaDatosEmpresa[Costo_Unitario])</f>
        <v>18.458651685393257</v>
      </c>
      <c r="M2630" s="3">
        <f>IF(TablaDatosEmpresa[[#This Row],[Tipo_Movimiento]] = "Venta", -TablaDatosEmpresa[[#This Row],[Cantidad]] * TablaDatosEmpresa[[#This Row],[CosteAdquisicionPromedio]], 0)</f>
        <v>590.67685393258421</v>
      </c>
      <c r="N2630" s="3">
        <f>TablaDatosEmpresa[[#This Row],[Ingresos]]-TablaDatosEmpresa[[#This Row],[Coste_Vemta]]</f>
        <v>2449.323146067416</v>
      </c>
    </row>
    <row r="2631" spans="1:14" x14ac:dyDescent="0.3">
      <c r="A2631">
        <v>2632</v>
      </c>
      <c r="B2631" s="1">
        <v>44948</v>
      </c>
      <c r="C2631" t="s">
        <v>10</v>
      </c>
      <c r="D2631" t="s">
        <v>17</v>
      </c>
      <c r="E2631" t="s">
        <v>42</v>
      </c>
      <c r="F2631">
        <v>-50</v>
      </c>
      <c r="G2631" s="3">
        <v>0</v>
      </c>
      <c r="H2631" s="3">
        <v>905.26</v>
      </c>
      <c r="I2631" t="s">
        <v>10</v>
      </c>
      <c r="J2631" t="s">
        <v>31</v>
      </c>
      <c r="K2631" s="3">
        <f>IF(TablaDatosEmpresa[[#This Row],[Tipo_Movimiento]] = "Venta", -TablaDatosEmpresa[[#This Row],[Cantidad]] * TablaDatosEmpresa[[#This Row],[Precio_Venta_Unitario]], 0)</f>
        <v>45263</v>
      </c>
      <c r="L2631" s="3">
        <f>AVERAGEIF(TablaDatosEmpresa[Nombre_Producto],TablaDatosEmpresa[[#This Row],[Nombre_Producto]],TablaDatosEmpresa[Costo_Unitario])</f>
        <v>206.67616747181975</v>
      </c>
      <c r="M2631" s="3">
        <f>IF(TablaDatosEmpresa[[#This Row],[Tipo_Movimiento]] = "Venta", -TablaDatosEmpresa[[#This Row],[Cantidad]] * TablaDatosEmpresa[[#This Row],[CosteAdquisicionPromedio]], 0)</f>
        <v>10333.808373590988</v>
      </c>
      <c r="N2631" s="3">
        <f>TablaDatosEmpresa[[#This Row],[Ingresos]]-TablaDatosEmpresa[[#This Row],[Coste_Vemta]]</f>
        <v>34929.19162640901</v>
      </c>
    </row>
    <row r="2632" spans="1:14" x14ac:dyDescent="0.3">
      <c r="A2632">
        <v>2633</v>
      </c>
      <c r="B2632" s="1">
        <v>44948</v>
      </c>
      <c r="C2632" t="s">
        <v>10</v>
      </c>
      <c r="D2632" t="s">
        <v>34</v>
      </c>
      <c r="E2632" t="s">
        <v>45</v>
      </c>
      <c r="F2632">
        <v>-48</v>
      </c>
      <c r="G2632" s="3">
        <v>0</v>
      </c>
      <c r="H2632" s="3">
        <v>347.51</v>
      </c>
      <c r="I2632" t="s">
        <v>10</v>
      </c>
      <c r="J2632" t="s">
        <v>31</v>
      </c>
      <c r="K2632" s="3">
        <f>IF(TablaDatosEmpresa[[#This Row],[Tipo_Movimiento]] = "Venta", -TablaDatosEmpresa[[#This Row],[Cantidad]] * TablaDatosEmpresa[[#This Row],[Precio_Venta_Unitario]], 0)</f>
        <v>16680.48</v>
      </c>
      <c r="L2632" s="3">
        <f>AVERAGEIF(TablaDatosEmpresa[Nombre_Producto],TablaDatosEmpresa[[#This Row],[Nombre_Producto]],TablaDatosEmpresa[Costo_Unitario])</f>
        <v>81.910562499999997</v>
      </c>
      <c r="M2632" s="3">
        <f>IF(TablaDatosEmpresa[[#This Row],[Tipo_Movimiento]] = "Venta", -TablaDatosEmpresa[[#This Row],[Cantidad]] * TablaDatosEmpresa[[#This Row],[CosteAdquisicionPromedio]], 0)</f>
        <v>3931.7069999999999</v>
      </c>
      <c r="N2632" s="3">
        <f>TablaDatosEmpresa[[#This Row],[Ingresos]]-TablaDatosEmpresa[[#This Row],[Coste_Vemta]]</f>
        <v>12748.772999999999</v>
      </c>
    </row>
    <row r="2633" spans="1:14" x14ac:dyDescent="0.3">
      <c r="A2633">
        <v>2634</v>
      </c>
      <c r="B2633" s="1">
        <v>44948</v>
      </c>
      <c r="C2633" t="s">
        <v>10</v>
      </c>
      <c r="D2633" t="s">
        <v>19</v>
      </c>
      <c r="E2633" t="s">
        <v>20</v>
      </c>
      <c r="F2633">
        <v>-38</v>
      </c>
      <c r="G2633" s="3">
        <v>0</v>
      </c>
      <c r="H2633" s="3">
        <v>296.08999999999997</v>
      </c>
      <c r="I2633" t="s">
        <v>10</v>
      </c>
      <c r="J2633" t="s">
        <v>31</v>
      </c>
      <c r="K2633" s="3">
        <f>IF(TablaDatosEmpresa[[#This Row],[Tipo_Movimiento]] = "Venta", -TablaDatosEmpresa[[#This Row],[Cantidad]] * TablaDatosEmpresa[[#This Row],[Precio_Venta_Unitario]], 0)</f>
        <v>11251.419999999998</v>
      </c>
      <c r="L2633" s="3">
        <f>AVERAGEIF(TablaDatosEmpresa[Nombre_Producto],TablaDatosEmpresa[[#This Row],[Nombre_Producto]],TablaDatosEmpresa[Costo_Unitario])</f>
        <v>66.956770642201846</v>
      </c>
      <c r="M2633" s="3">
        <f>IF(TablaDatosEmpresa[[#This Row],[Tipo_Movimiento]] = "Venta", -TablaDatosEmpresa[[#This Row],[Cantidad]] * TablaDatosEmpresa[[#This Row],[CosteAdquisicionPromedio]], 0)</f>
        <v>2544.3572844036703</v>
      </c>
      <c r="N2633" s="3">
        <f>TablaDatosEmpresa[[#This Row],[Ingresos]]-TablaDatosEmpresa[[#This Row],[Coste_Vemta]]</f>
        <v>8707.0627155963284</v>
      </c>
    </row>
    <row r="2634" spans="1:14" x14ac:dyDescent="0.3">
      <c r="A2634">
        <v>2635</v>
      </c>
      <c r="B2634" s="1">
        <v>44948</v>
      </c>
      <c r="C2634" t="s">
        <v>10</v>
      </c>
      <c r="D2634" t="s">
        <v>14</v>
      </c>
      <c r="E2634" t="s">
        <v>41</v>
      </c>
      <c r="F2634">
        <v>-30</v>
      </c>
      <c r="G2634" s="3">
        <v>0</v>
      </c>
      <c r="H2634" s="3">
        <v>160.72</v>
      </c>
      <c r="I2634" t="s">
        <v>10</v>
      </c>
      <c r="J2634" t="s">
        <v>31</v>
      </c>
      <c r="K2634" s="3">
        <f>IF(TablaDatosEmpresa[[#This Row],[Tipo_Movimiento]] = "Venta", -TablaDatosEmpresa[[#This Row],[Cantidad]] * TablaDatosEmpresa[[#This Row],[Precio_Venta_Unitario]], 0)</f>
        <v>4821.6000000000004</v>
      </c>
      <c r="L2634" s="3">
        <f>AVERAGEIF(TablaDatosEmpresa[Nombre_Producto],TablaDatosEmpresa[[#This Row],[Nombre_Producto]],TablaDatosEmpresa[Costo_Unitario])</f>
        <v>38.917210440456756</v>
      </c>
      <c r="M2634" s="3">
        <f>IF(TablaDatosEmpresa[[#This Row],[Tipo_Movimiento]] = "Venta", -TablaDatosEmpresa[[#This Row],[Cantidad]] * TablaDatosEmpresa[[#This Row],[CosteAdquisicionPromedio]], 0)</f>
        <v>1167.5163132137027</v>
      </c>
      <c r="N2634" s="3">
        <f>TablaDatosEmpresa[[#This Row],[Ingresos]]-TablaDatosEmpresa[[#This Row],[Coste_Vemta]]</f>
        <v>3654.0836867862977</v>
      </c>
    </row>
    <row r="2635" spans="1:14" x14ac:dyDescent="0.3">
      <c r="A2635">
        <v>2636</v>
      </c>
      <c r="B2635" s="1">
        <v>44948</v>
      </c>
      <c r="C2635" t="s">
        <v>10</v>
      </c>
      <c r="D2635" t="s">
        <v>14</v>
      </c>
      <c r="E2635" t="s">
        <v>41</v>
      </c>
      <c r="F2635">
        <v>-20</v>
      </c>
      <c r="G2635" s="3">
        <v>0</v>
      </c>
      <c r="H2635" s="3">
        <v>160.30000000000001</v>
      </c>
      <c r="I2635" t="s">
        <v>10</v>
      </c>
      <c r="J2635" t="s">
        <v>13</v>
      </c>
      <c r="K2635" s="3">
        <f>IF(TablaDatosEmpresa[[#This Row],[Tipo_Movimiento]] = "Venta", -TablaDatosEmpresa[[#This Row],[Cantidad]] * TablaDatosEmpresa[[#This Row],[Precio_Venta_Unitario]], 0)</f>
        <v>3206</v>
      </c>
      <c r="L2635" s="3">
        <f>AVERAGEIF(TablaDatosEmpresa[Nombre_Producto],TablaDatosEmpresa[[#This Row],[Nombre_Producto]],TablaDatosEmpresa[Costo_Unitario])</f>
        <v>38.917210440456756</v>
      </c>
      <c r="M2635" s="3">
        <f>IF(TablaDatosEmpresa[[#This Row],[Tipo_Movimiento]] = "Venta", -TablaDatosEmpresa[[#This Row],[Cantidad]] * TablaDatosEmpresa[[#This Row],[CosteAdquisicionPromedio]], 0)</f>
        <v>778.34420880913513</v>
      </c>
      <c r="N2635" s="3">
        <f>TablaDatosEmpresa[[#This Row],[Ingresos]]-TablaDatosEmpresa[[#This Row],[Coste_Vemta]]</f>
        <v>2427.6557911908649</v>
      </c>
    </row>
    <row r="2636" spans="1:14" x14ac:dyDescent="0.3">
      <c r="A2636">
        <v>2637</v>
      </c>
      <c r="B2636" s="1">
        <v>44949</v>
      </c>
      <c r="C2636" t="s">
        <v>24</v>
      </c>
      <c r="D2636" t="s">
        <v>25</v>
      </c>
      <c r="E2636" t="s">
        <v>43</v>
      </c>
      <c r="F2636">
        <v>177</v>
      </c>
      <c r="G2636" s="3">
        <v>45.92</v>
      </c>
      <c r="H2636" s="3">
        <v>0</v>
      </c>
      <c r="I2636" t="s">
        <v>24</v>
      </c>
      <c r="J2636" t="s">
        <v>28</v>
      </c>
      <c r="K2636" s="3">
        <f>IF(TablaDatosEmpresa[[#This Row],[Tipo_Movimiento]] = "Venta", -TablaDatosEmpresa[[#This Row],[Cantidad]] * TablaDatosEmpresa[[#This Row],[Precio_Venta_Unitario]], 0)</f>
        <v>0</v>
      </c>
      <c r="L2636" s="3">
        <f>AVERAGEIF(TablaDatosEmpresa[Nombre_Producto],TablaDatosEmpresa[[#This Row],[Nombre_Producto]],TablaDatosEmpresa[Costo_Unitario])</f>
        <v>18.458651685393257</v>
      </c>
      <c r="M2636" s="3">
        <f>IF(TablaDatosEmpresa[[#This Row],[Tipo_Movimiento]] = "Venta", -TablaDatosEmpresa[[#This Row],[Cantidad]] * TablaDatosEmpresa[[#This Row],[CosteAdquisicionPromedio]], 0)</f>
        <v>0</v>
      </c>
      <c r="N2636" s="3">
        <f>TablaDatosEmpresa[[#This Row],[Ingresos]]-TablaDatosEmpresa[[#This Row],[Coste_Vemta]]</f>
        <v>0</v>
      </c>
    </row>
    <row r="2637" spans="1:14" x14ac:dyDescent="0.3">
      <c r="A2637">
        <v>2638</v>
      </c>
      <c r="B2637" s="1">
        <v>44949</v>
      </c>
      <c r="C2637" t="s">
        <v>24</v>
      </c>
      <c r="D2637" t="s">
        <v>21</v>
      </c>
      <c r="E2637" t="s">
        <v>22</v>
      </c>
      <c r="F2637">
        <v>120</v>
      </c>
      <c r="G2637" s="3">
        <v>25.08</v>
      </c>
      <c r="H2637" s="3">
        <v>0</v>
      </c>
      <c r="I2637" t="s">
        <v>24</v>
      </c>
      <c r="J2637" t="s">
        <v>28</v>
      </c>
      <c r="K2637" s="3">
        <f>IF(TablaDatosEmpresa[[#This Row],[Tipo_Movimiento]] = "Venta", -TablaDatosEmpresa[[#This Row],[Cantidad]] * TablaDatosEmpresa[[#This Row],[Precio_Venta_Unitario]], 0)</f>
        <v>0</v>
      </c>
      <c r="L2637" s="3">
        <f>AVERAGEIF(TablaDatosEmpresa[Nombre_Producto],TablaDatosEmpresa[[#This Row],[Nombre_Producto]],TablaDatosEmpresa[Costo_Unitario])</f>
        <v>10.520482758620702</v>
      </c>
      <c r="M2637" s="3">
        <f>IF(TablaDatosEmpresa[[#This Row],[Tipo_Movimiento]] = "Venta", -TablaDatosEmpresa[[#This Row],[Cantidad]] * TablaDatosEmpresa[[#This Row],[CosteAdquisicionPromedio]], 0)</f>
        <v>0</v>
      </c>
      <c r="N2637" s="3">
        <f>TablaDatosEmpresa[[#This Row],[Ingresos]]-TablaDatosEmpresa[[#This Row],[Coste_Vemta]]</f>
        <v>0</v>
      </c>
    </row>
    <row r="2638" spans="1:14" x14ac:dyDescent="0.3">
      <c r="A2638">
        <v>2639</v>
      </c>
      <c r="B2638" s="1">
        <v>44949</v>
      </c>
      <c r="C2638" t="s">
        <v>10</v>
      </c>
      <c r="D2638" t="s">
        <v>17</v>
      </c>
      <c r="E2638" t="s">
        <v>42</v>
      </c>
      <c r="F2638">
        <v>-30</v>
      </c>
      <c r="G2638" s="3">
        <v>0</v>
      </c>
      <c r="H2638" s="3">
        <v>902.78</v>
      </c>
      <c r="I2638" t="s">
        <v>10</v>
      </c>
      <c r="J2638" t="s">
        <v>31</v>
      </c>
      <c r="K2638" s="3">
        <f>IF(TablaDatosEmpresa[[#This Row],[Tipo_Movimiento]] = "Venta", -TablaDatosEmpresa[[#This Row],[Cantidad]] * TablaDatosEmpresa[[#This Row],[Precio_Venta_Unitario]], 0)</f>
        <v>27083.399999999998</v>
      </c>
      <c r="L2638" s="3">
        <f>AVERAGEIF(TablaDatosEmpresa[Nombre_Producto],TablaDatosEmpresa[[#This Row],[Nombre_Producto]],TablaDatosEmpresa[Costo_Unitario])</f>
        <v>206.67616747181975</v>
      </c>
      <c r="M2638" s="3">
        <f>IF(TablaDatosEmpresa[[#This Row],[Tipo_Movimiento]] = "Venta", -TablaDatosEmpresa[[#This Row],[Cantidad]] * TablaDatosEmpresa[[#This Row],[CosteAdquisicionPromedio]], 0)</f>
        <v>6200.285024154593</v>
      </c>
      <c r="N2638" s="3">
        <f>TablaDatosEmpresa[[#This Row],[Ingresos]]-TablaDatosEmpresa[[#This Row],[Coste_Vemta]]</f>
        <v>20883.114975845405</v>
      </c>
    </row>
    <row r="2639" spans="1:14" x14ac:dyDescent="0.3">
      <c r="A2639">
        <v>2640</v>
      </c>
      <c r="B2639" s="1">
        <v>44949</v>
      </c>
      <c r="C2639" t="s">
        <v>10</v>
      </c>
      <c r="D2639" t="s">
        <v>27</v>
      </c>
      <c r="E2639" t="s">
        <v>44</v>
      </c>
      <c r="F2639">
        <v>-10</v>
      </c>
      <c r="G2639" s="3">
        <v>0</v>
      </c>
      <c r="H2639" s="3">
        <v>500.08</v>
      </c>
      <c r="I2639" t="s">
        <v>10</v>
      </c>
      <c r="J2639" t="s">
        <v>13</v>
      </c>
      <c r="K2639" s="3">
        <f>IF(TablaDatosEmpresa[[#This Row],[Tipo_Movimiento]] = "Venta", -TablaDatosEmpresa[[#This Row],[Cantidad]] * TablaDatosEmpresa[[#This Row],[Precio_Venta_Unitario]], 0)</f>
        <v>5000.8</v>
      </c>
      <c r="L2639" s="3">
        <f>AVERAGEIF(TablaDatosEmpresa[Nombre_Producto],TablaDatosEmpresa[[#This Row],[Nombre_Producto]],TablaDatosEmpresa[Costo_Unitario])</f>
        <v>111.99406451612904</v>
      </c>
      <c r="M2639" s="3">
        <f>IF(TablaDatosEmpresa[[#This Row],[Tipo_Movimiento]] = "Venta", -TablaDatosEmpresa[[#This Row],[Cantidad]] * TablaDatosEmpresa[[#This Row],[CosteAdquisicionPromedio]], 0)</f>
        <v>1119.9406451612904</v>
      </c>
      <c r="N2639" s="3">
        <f>TablaDatosEmpresa[[#This Row],[Ingresos]]-TablaDatosEmpresa[[#This Row],[Coste_Vemta]]</f>
        <v>3880.8593548387098</v>
      </c>
    </row>
    <row r="2640" spans="1:14" x14ac:dyDescent="0.3">
      <c r="A2640">
        <v>2641</v>
      </c>
      <c r="B2640" s="1">
        <v>44949</v>
      </c>
      <c r="C2640" t="s">
        <v>10</v>
      </c>
      <c r="D2640" t="s">
        <v>11</v>
      </c>
      <c r="E2640" t="s">
        <v>12</v>
      </c>
      <c r="F2640">
        <v>-45</v>
      </c>
      <c r="G2640" s="3">
        <v>0</v>
      </c>
      <c r="H2640" s="3">
        <v>129.91999999999999</v>
      </c>
      <c r="I2640" t="s">
        <v>10</v>
      </c>
      <c r="J2640" t="s">
        <v>31</v>
      </c>
      <c r="K2640" s="3">
        <f>IF(TablaDatosEmpresa[[#This Row],[Tipo_Movimiento]] = "Venta", -TablaDatosEmpresa[[#This Row],[Cantidad]] * TablaDatosEmpresa[[#This Row],[Precio_Venta_Unitario]], 0)</f>
        <v>5846.4</v>
      </c>
      <c r="L2640" s="3">
        <f>AVERAGEIF(TablaDatosEmpresa[Nombre_Producto],TablaDatosEmpresa[[#This Row],[Nombre_Producto]],TablaDatosEmpresa[Costo_Unitario])</f>
        <v>28.701865793780652</v>
      </c>
      <c r="M2640" s="3">
        <f>IF(TablaDatosEmpresa[[#This Row],[Tipo_Movimiento]] = "Venta", -TablaDatosEmpresa[[#This Row],[Cantidad]] * TablaDatosEmpresa[[#This Row],[CosteAdquisicionPromedio]], 0)</f>
        <v>1291.5839607201294</v>
      </c>
      <c r="N2640" s="3">
        <f>TablaDatosEmpresa[[#This Row],[Ingresos]]-TablaDatosEmpresa[[#This Row],[Coste_Vemta]]</f>
        <v>4554.81603927987</v>
      </c>
    </row>
    <row r="2641" spans="1:14" x14ac:dyDescent="0.3">
      <c r="A2641">
        <v>2642</v>
      </c>
      <c r="B2641" s="1">
        <v>44949</v>
      </c>
      <c r="C2641" t="s">
        <v>10</v>
      </c>
      <c r="D2641" t="s">
        <v>11</v>
      </c>
      <c r="E2641" t="s">
        <v>12</v>
      </c>
      <c r="F2641">
        <v>-5</v>
      </c>
      <c r="G2641" s="3">
        <v>0</v>
      </c>
      <c r="H2641" s="3">
        <v>129.27000000000001</v>
      </c>
      <c r="I2641" t="s">
        <v>10</v>
      </c>
      <c r="J2641" t="s">
        <v>31</v>
      </c>
      <c r="K2641" s="3">
        <f>IF(TablaDatosEmpresa[[#This Row],[Tipo_Movimiento]] = "Venta", -TablaDatosEmpresa[[#This Row],[Cantidad]] * TablaDatosEmpresa[[#This Row],[Precio_Venta_Unitario]], 0)</f>
        <v>646.35</v>
      </c>
      <c r="L2641" s="3">
        <f>AVERAGEIF(TablaDatosEmpresa[Nombre_Producto],TablaDatosEmpresa[[#This Row],[Nombre_Producto]],TablaDatosEmpresa[Costo_Unitario])</f>
        <v>28.701865793780652</v>
      </c>
      <c r="M2641" s="3">
        <f>IF(TablaDatosEmpresa[[#This Row],[Tipo_Movimiento]] = "Venta", -TablaDatosEmpresa[[#This Row],[Cantidad]] * TablaDatosEmpresa[[#This Row],[CosteAdquisicionPromedio]], 0)</f>
        <v>143.50932896890325</v>
      </c>
      <c r="N2641" s="3">
        <f>TablaDatosEmpresa[[#This Row],[Ingresos]]-TablaDatosEmpresa[[#This Row],[Coste_Vemta]]</f>
        <v>502.8406710310968</v>
      </c>
    </row>
    <row r="2642" spans="1:14" x14ac:dyDescent="0.3">
      <c r="A2642">
        <v>2643</v>
      </c>
      <c r="B2642" s="1">
        <v>44949</v>
      </c>
      <c r="C2642" t="s">
        <v>24</v>
      </c>
      <c r="D2642" t="s">
        <v>29</v>
      </c>
      <c r="E2642" t="s">
        <v>30</v>
      </c>
      <c r="F2642">
        <v>109</v>
      </c>
      <c r="G2642" s="3">
        <v>35.44</v>
      </c>
      <c r="H2642" s="3">
        <v>0</v>
      </c>
      <c r="I2642" t="s">
        <v>24</v>
      </c>
      <c r="J2642" t="s">
        <v>37</v>
      </c>
      <c r="K2642" s="3">
        <f>IF(TablaDatosEmpresa[[#This Row],[Tipo_Movimiento]] = "Venta", -TablaDatosEmpresa[[#This Row],[Cantidad]] * TablaDatosEmpresa[[#This Row],[Precio_Venta_Unitario]], 0)</f>
        <v>0</v>
      </c>
      <c r="L2642" s="3">
        <f>AVERAGEIF(TablaDatosEmpresa[Nombre_Producto],TablaDatosEmpresa[[#This Row],[Nombre_Producto]],TablaDatosEmpresa[Costo_Unitario])</f>
        <v>15.49574137931034</v>
      </c>
      <c r="M2642" s="3">
        <f>IF(TablaDatosEmpresa[[#This Row],[Tipo_Movimiento]] = "Venta", -TablaDatosEmpresa[[#This Row],[Cantidad]] * TablaDatosEmpresa[[#This Row],[CosteAdquisicionPromedio]], 0)</f>
        <v>0</v>
      </c>
      <c r="N2642" s="3">
        <f>TablaDatosEmpresa[[#This Row],[Ingresos]]-TablaDatosEmpresa[[#This Row],[Coste_Vemta]]</f>
        <v>0</v>
      </c>
    </row>
    <row r="2643" spans="1:14" x14ac:dyDescent="0.3">
      <c r="A2643">
        <v>2644</v>
      </c>
      <c r="B2643" s="1">
        <v>44950</v>
      </c>
      <c r="C2643" t="s">
        <v>10</v>
      </c>
      <c r="D2643" t="s">
        <v>17</v>
      </c>
      <c r="E2643" t="s">
        <v>42</v>
      </c>
      <c r="F2643">
        <v>-45</v>
      </c>
      <c r="G2643" s="3">
        <v>0</v>
      </c>
      <c r="H2643" s="3">
        <v>906.08</v>
      </c>
      <c r="I2643" t="s">
        <v>10</v>
      </c>
      <c r="J2643" t="s">
        <v>31</v>
      </c>
      <c r="K2643" s="3">
        <f>IF(TablaDatosEmpresa[[#This Row],[Tipo_Movimiento]] = "Venta", -TablaDatosEmpresa[[#This Row],[Cantidad]] * TablaDatosEmpresa[[#This Row],[Precio_Venta_Unitario]], 0)</f>
        <v>40773.599999999999</v>
      </c>
      <c r="L2643" s="3">
        <f>AVERAGEIF(TablaDatosEmpresa[Nombre_Producto],TablaDatosEmpresa[[#This Row],[Nombre_Producto]],TablaDatosEmpresa[Costo_Unitario])</f>
        <v>206.67616747181975</v>
      </c>
      <c r="M2643" s="3">
        <f>IF(TablaDatosEmpresa[[#This Row],[Tipo_Movimiento]] = "Venta", -TablaDatosEmpresa[[#This Row],[Cantidad]] * TablaDatosEmpresa[[#This Row],[CosteAdquisicionPromedio]], 0)</f>
        <v>9300.4275362318895</v>
      </c>
      <c r="N2643" s="3">
        <f>TablaDatosEmpresa[[#This Row],[Ingresos]]-TablaDatosEmpresa[[#This Row],[Coste_Vemta]]</f>
        <v>31473.172463768111</v>
      </c>
    </row>
    <row r="2644" spans="1:14" x14ac:dyDescent="0.3">
      <c r="A2644">
        <v>2645</v>
      </c>
      <c r="B2644" s="1">
        <v>44950</v>
      </c>
      <c r="C2644" t="s">
        <v>10</v>
      </c>
      <c r="D2644" t="s">
        <v>21</v>
      </c>
      <c r="E2644" t="s">
        <v>22</v>
      </c>
      <c r="F2644">
        <v>-17</v>
      </c>
      <c r="G2644" s="3">
        <v>0</v>
      </c>
      <c r="H2644" s="3">
        <v>60.3</v>
      </c>
      <c r="I2644" t="s">
        <v>10</v>
      </c>
      <c r="J2644" t="s">
        <v>15</v>
      </c>
      <c r="K2644" s="3">
        <f>IF(TablaDatosEmpresa[[#This Row],[Tipo_Movimiento]] = "Venta", -TablaDatosEmpresa[[#This Row],[Cantidad]] * TablaDatosEmpresa[[#This Row],[Precio_Venta_Unitario]], 0)</f>
        <v>1025.0999999999999</v>
      </c>
      <c r="L2644" s="3">
        <f>AVERAGEIF(TablaDatosEmpresa[Nombre_Producto],TablaDatosEmpresa[[#This Row],[Nombre_Producto]],TablaDatosEmpresa[Costo_Unitario])</f>
        <v>10.520482758620702</v>
      </c>
      <c r="M2644" s="3">
        <f>IF(TablaDatosEmpresa[[#This Row],[Tipo_Movimiento]] = "Venta", -TablaDatosEmpresa[[#This Row],[Cantidad]] * TablaDatosEmpresa[[#This Row],[CosteAdquisicionPromedio]], 0)</f>
        <v>178.84820689655191</v>
      </c>
      <c r="N2644" s="3">
        <f>TablaDatosEmpresa[[#This Row],[Ingresos]]-TablaDatosEmpresa[[#This Row],[Coste_Vemta]]</f>
        <v>846.25179310344799</v>
      </c>
    </row>
    <row r="2645" spans="1:14" x14ac:dyDescent="0.3">
      <c r="A2645">
        <v>2646</v>
      </c>
      <c r="B2645" s="1">
        <v>44950</v>
      </c>
      <c r="C2645" t="s">
        <v>24</v>
      </c>
      <c r="D2645" t="s">
        <v>29</v>
      </c>
      <c r="E2645" t="s">
        <v>30</v>
      </c>
      <c r="F2645">
        <v>142</v>
      </c>
      <c r="G2645" s="3">
        <v>36.07</v>
      </c>
      <c r="H2645" s="3">
        <v>0</v>
      </c>
      <c r="I2645" t="s">
        <v>24</v>
      </c>
      <c r="J2645" t="s">
        <v>37</v>
      </c>
      <c r="K2645" s="3">
        <f>IF(TablaDatosEmpresa[[#This Row],[Tipo_Movimiento]] = "Venta", -TablaDatosEmpresa[[#This Row],[Cantidad]] * TablaDatosEmpresa[[#This Row],[Precio_Venta_Unitario]], 0)</f>
        <v>0</v>
      </c>
      <c r="L2645" s="3">
        <f>AVERAGEIF(TablaDatosEmpresa[Nombre_Producto],TablaDatosEmpresa[[#This Row],[Nombre_Producto]],TablaDatosEmpresa[Costo_Unitario])</f>
        <v>15.49574137931034</v>
      </c>
      <c r="M2645" s="3">
        <f>IF(TablaDatosEmpresa[[#This Row],[Tipo_Movimiento]] = "Venta", -TablaDatosEmpresa[[#This Row],[Cantidad]] * TablaDatosEmpresa[[#This Row],[CosteAdquisicionPromedio]], 0)</f>
        <v>0</v>
      </c>
      <c r="N2645" s="3">
        <f>TablaDatosEmpresa[[#This Row],[Ingresos]]-TablaDatosEmpresa[[#This Row],[Coste_Vemta]]</f>
        <v>0</v>
      </c>
    </row>
    <row r="2646" spans="1:14" x14ac:dyDescent="0.3">
      <c r="A2646">
        <v>2647</v>
      </c>
      <c r="B2646" s="1">
        <v>44950</v>
      </c>
      <c r="C2646" t="s">
        <v>16</v>
      </c>
      <c r="D2646" t="s">
        <v>27</v>
      </c>
      <c r="E2646" t="s">
        <v>44</v>
      </c>
      <c r="F2646">
        <v>46</v>
      </c>
      <c r="G2646" s="3">
        <v>247.39</v>
      </c>
      <c r="H2646" s="3">
        <v>0</v>
      </c>
      <c r="I2646" t="s">
        <v>46</v>
      </c>
      <c r="J2646" t="s">
        <v>18</v>
      </c>
      <c r="K2646" s="3">
        <f>IF(TablaDatosEmpresa[[#This Row],[Tipo_Movimiento]] = "Venta", -TablaDatosEmpresa[[#This Row],[Cantidad]] * TablaDatosEmpresa[[#This Row],[Precio_Venta_Unitario]], 0)</f>
        <v>0</v>
      </c>
      <c r="L2646" s="3">
        <f>AVERAGEIF(TablaDatosEmpresa[Nombre_Producto],TablaDatosEmpresa[[#This Row],[Nombre_Producto]],TablaDatosEmpresa[Costo_Unitario])</f>
        <v>111.99406451612904</v>
      </c>
      <c r="M2646" s="3">
        <f>IF(TablaDatosEmpresa[[#This Row],[Tipo_Movimiento]] = "Venta", -TablaDatosEmpresa[[#This Row],[Cantidad]] * TablaDatosEmpresa[[#This Row],[CosteAdquisicionPromedio]], 0)</f>
        <v>0</v>
      </c>
      <c r="N2646" s="3">
        <f>TablaDatosEmpresa[[#This Row],[Ingresos]]-TablaDatosEmpresa[[#This Row],[Coste_Vemta]]</f>
        <v>0</v>
      </c>
    </row>
    <row r="2647" spans="1:14" x14ac:dyDescent="0.3">
      <c r="A2647">
        <v>2648</v>
      </c>
      <c r="B2647" s="1">
        <v>44950</v>
      </c>
      <c r="C2647" t="s">
        <v>16</v>
      </c>
      <c r="D2647" t="s">
        <v>19</v>
      </c>
      <c r="E2647" t="s">
        <v>20</v>
      </c>
      <c r="F2647">
        <v>76</v>
      </c>
      <c r="G2647" s="3">
        <v>147.57</v>
      </c>
      <c r="H2647" s="3">
        <v>0</v>
      </c>
      <c r="I2647" t="s">
        <v>46</v>
      </c>
      <c r="J2647" t="s">
        <v>18</v>
      </c>
      <c r="K2647" s="3">
        <f>IF(TablaDatosEmpresa[[#This Row],[Tipo_Movimiento]] = "Venta", -TablaDatosEmpresa[[#This Row],[Cantidad]] * TablaDatosEmpresa[[#This Row],[Precio_Venta_Unitario]], 0)</f>
        <v>0</v>
      </c>
      <c r="L2647" s="3">
        <f>AVERAGEIF(TablaDatosEmpresa[Nombre_Producto],TablaDatosEmpresa[[#This Row],[Nombre_Producto]],TablaDatosEmpresa[Costo_Unitario])</f>
        <v>66.956770642201846</v>
      </c>
      <c r="M2647" s="3">
        <f>IF(TablaDatosEmpresa[[#This Row],[Tipo_Movimiento]] = "Venta", -TablaDatosEmpresa[[#This Row],[Cantidad]] * TablaDatosEmpresa[[#This Row],[CosteAdquisicionPromedio]], 0)</f>
        <v>0</v>
      </c>
      <c r="N2647" s="3">
        <f>TablaDatosEmpresa[[#This Row],[Ingresos]]-TablaDatosEmpresa[[#This Row],[Coste_Vemta]]</f>
        <v>0</v>
      </c>
    </row>
    <row r="2648" spans="1:14" x14ac:dyDescent="0.3">
      <c r="A2648">
        <v>2649</v>
      </c>
      <c r="B2648" s="1">
        <v>44950</v>
      </c>
      <c r="C2648" t="s">
        <v>24</v>
      </c>
      <c r="D2648" t="s">
        <v>29</v>
      </c>
      <c r="E2648" t="s">
        <v>30</v>
      </c>
      <c r="F2648">
        <v>116</v>
      </c>
      <c r="G2648" s="3">
        <v>35.31</v>
      </c>
      <c r="H2648" s="3">
        <v>0</v>
      </c>
      <c r="I2648" t="s">
        <v>24</v>
      </c>
      <c r="J2648" t="s">
        <v>37</v>
      </c>
      <c r="K2648" s="3">
        <f>IF(TablaDatosEmpresa[[#This Row],[Tipo_Movimiento]] = "Venta", -TablaDatosEmpresa[[#This Row],[Cantidad]] * TablaDatosEmpresa[[#This Row],[Precio_Venta_Unitario]], 0)</f>
        <v>0</v>
      </c>
      <c r="L2648" s="3">
        <f>AVERAGEIF(TablaDatosEmpresa[Nombre_Producto],TablaDatosEmpresa[[#This Row],[Nombre_Producto]],TablaDatosEmpresa[Costo_Unitario])</f>
        <v>15.49574137931034</v>
      </c>
      <c r="M2648" s="3">
        <f>IF(TablaDatosEmpresa[[#This Row],[Tipo_Movimiento]] = "Venta", -TablaDatosEmpresa[[#This Row],[Cantidad]] * TablaDatosEmpresa[[#This Row],[CosteAdquisicionPromedio]], 0)</f>
        <v>0</v>
      </c>
      <c r="N2648" s="3">
        <f>TablaDatosEmpresa[[#This Row],[Ingresos]]-TablaDatosEmpresa[[#This Row],[Coste_Vemta]]</f>
        <v>0</v>
      </c>
    </row>
    <row r="2649" spans="1:14" x14ac:dyDescent="0.3">
      <c r="A2649">
        <v>2650</v>
      </c>
      <c r="B2649" s="1">
        <v>44951</v>
      </c>
      <c r="C2649" t="s">
        <v>16</v>
      </c>
      <c r="D2649" t="s">
        <v>27</v>
      </c>
      <c r="E2649" t="s">
        <v>44</v>
      </c>
      <c r="F2649">
        <v>96</v>
      </c>
      <c r="G2649" s="3">
        <v>252.47</v>
      </c>
      <c r="H2649" s="3">
        <v>0</v>
      </c>
      <c r="I2649" t="s">
        <v>46</v>
      </c>
      <c r="J2649" t="s">
        <v>18</v>
      </c>
      <c r="K2649" s="3">
        <f>IF(TablaDatosEmpresa[[#This Row],[Tipo_Movimiento]] = "Venta", -TablaDatosEmpresa[[#This Row],[Cantidad]] * TablaDatosEmpresa[[#This Row],[Precio_Venta_Unitario]], 0)</f>
        <v>0</v>
      </c>
      <c r="L2649" s="3">
        <f>AVERAGEIF(TablaDatosEmpresa[Nombre_Producto],TablaDatosEmpresa[[#This Row],[Nombre_Producto]],TablaDatosEmpresa[Costo_Unitario])</f>
        <v>111.99406451612904</v>
      </c>
      <c r="M2649" s="3">
        <f>IF(TablaDatosEmpresa[[#This Row],[Tipo_Movimiento]] = "Venta", -TablaDatosEmpresa[[#This Row],[Cantidad]] * TablaDatosEmpresa[[#This Row],[CosteAdquisicionPromedio]], 0)</f>
        <v>0</v>
      </c>
      <c r="N2649" s="3">
        <f>TablaDatosEmpresa[[#This Row],[Ingresos]]-TablaDatosEmpresa[[#This Row],[Coste_Vemta]]</f>
        <v>0</v>
      </c>
    </row>
    <row r="2650" spans="1:14" x14ac:dyDescent="0.3">
      <c r="A2650">
        <v>2651</v>
      </c>
      <c r="B2650" s="1">
        <v>44951</v>
      </c>
      <c r="C2650" t="s">
        <v>16</v>
      </c>
      <c r="D2650" t="s">
        <v>27</v>
      </c>
      <c r="E2650" t="s">
        <v>44</v>
      </c>
      <c r="F2650">
        <v>29</v>
      </c>
      <c r="G2650" s="3">
        <v>254.45</v>
      </c>
      <c r="H2650" s="3">
        <v>0</v>
      </c>
      <c r="I2650" t="s">
        <v>46</v>
      </c>
      <c r="J2650" t="s">
        <v>18</v>
      </c>
      <c r="K2650" s="3">
        <f>IF(TablaDatosEmpresa[[#This Row],[Tipo_Movimiento]] = "Venta", -TablaDatosEmpresa[[#This Row],[Cantidad]] * TablaDatosEmpresa[[#This Row],[Precio_Venta_Unitario]], 0)</f>
        <v>0</v>
      </c>
      <c r="L2650" s="3">
        <f>AVERAGEIF(TablaDatosEmpresa[Nombre_Producto],TablaDatosEmpresa[[#This Row],[Nombre_Producto]],TablaDatosEmpresa[Costo_Unitario])</f>
        <v>111.99406451612904</v>
      </c>
      <c r="M2650" s="3">
        <f>IF(TablaDatosEmpresa[[#This Row],[Tipo_Movimiento]] = "Venta", -TablaDatosEmpresa[[#This Row],[Cantidad]] * TablaDatosEmpresa[[#This Row],[CosteAdquisicionPromedio]], 0)</f>
        <v>0</v>
      </c>
      <c r="N2650" s="3">
        <f>TablaDatosEmpresa[[#This Row],[Ingresos]]-TablaDatosEmpresa[[#This Row],[Coste_Vemta]]</f>
        <v>0</v>
      </c>
    </row>
    <row r="2651" spans="1:14" x14ac:dyDescent="0.3">
      <c r="A2651">
        <v>2652</v>
      </c>
      <c r="B2651" s="1">
        <v>44951</v>
      </c>
      <c r="C2651" t="s">
        <v>10</v>
      </c>
      <c r="D2651" t="s">
        <v>29</v>
      </c>
      <c r="E2651" t="s">
        <v>30</v>
      </c>
      <c r="F2651">
        <v>-33</v>
      </c>
      <c r="G2651" s="3">
        <v>0</v>
      </c>
      <c r="H2651" s="3">
        <v>80.72</v>
      </c>
      <c r="I2651" t="s">
        <v>10</v>
      </c>
      <c r="J2651" t="s">
        <v>23</v>
      </c>
      <c r="K2651" s="3">
        <f>IF(TablaDatosEmpresa[[#This Row],[Tipo_Movimiento]] = "Venta", -TablaDatosEmpresa[[#This Row],[Cantidad]] * TablaDatosEmpresa[[#This Row],[Precio_Venta_Unitario]], 0)</f>
        <v>2663.7599999999998</v>
      </c>
      <c r="L2651" s="3">
        <f>AVERAGEIF(TablaDatosEmpresa[Nombre_Producto],TablaDatosEmpresa[[#This Row],[Nombre_Producto]],TablaDatosEmpresa[Costo_Unitario])</f>
        <v>15.49574137931034</v>
      </c>
      <c r="M2651" s="3">
        <f>IF(TablaDatosEmpresa[[#This Row],[Tipo_Movimiento]] = "Venta", -TablaDatosEmpresa[[#This Row],[Cantidad]] * TablaDatosEmpresa[[#This Row],[CosteAdquisicionPromedio]], 0)</f>
        <v>511.35946551724123</v>
      </c>
      <c r="N2651" s="3">
        <f>TablaDatosEmpresa[[#This Row],[Ingresos]]-TablaDatosEmpresa[[#This Row],[Coste_Vemta]]</f>
        <v>2152.4005344827583</v>
      </c>
    </row>
    <row r="2652" spans="1:14" x14ac:dyDescent="0.3">
      <c r="A2652">
        <v>2653</v>
      </c>
      <c r="B2652" s="1">
        <v>44951</v>
      </c>
      <c r="C2652" t="s">
        <v>24</v>
      </c>
      <c r="D2652" t="s">
        <v>34</v>
      </c>
      <c r="E2652" t="s">
        <v>45</v>
      </c>
      <c r="F2652">
        <v>116</v>
      </c>
      <c r="G2652" s="3">
        <v>179.44</v>
      </c>
      <c r="H2652" s="3">
        <v>0</v>
      </c>
      <c r="I2652" t="s">
        <v>24</v>
      </c>
      <c r="J2652" t="s">
        <v>37</v>
      </c>
      <c r="K2652" s="3">
        <f>IF(TablaDatosEmpresa[[#This Row],[Tipo_Movimiento]] = "Venta", -TablaDatosEmpresa[[#This Row],[Cantidad]] * TablaDatosEmpresa[[#This Row],[Precio_Venta_Unitario]], 0)</f>
        <v>0</v>
      </c>
      <c r="L2652" s="3">
        <f>AVERAGEIF(TablaDatosEmpresa[Nombre_Producto],TablaDatosEmpresa[[#This Row],[Nombre_Producto]],TablaDatosEmpresa[Costo_Unitario])</f>
        <v>81.910562499999997</v>
      </c>
      <c r="M2652" s="3">
        <f>IF(TablaDatosEmpresa[[#This Row],[Tipo_Movimiento]] = "Venta", -TablaDatosEmpresa[[#This Row],[Cantidad]] * TablaDatosEmpresa[[#This Row],[CosteAdquisicionPromedio]], 0)</f>
        <v>0</v>
      </c>
      <c r="N2652" s="3">
        <f>TablaDatosEmpresa[[#This Row],[Ingresos]]-TablaDatosEmpresa[[#This Row],[Coste_Vemta]]</f>
        <v>0</v>
      </c>
    </row>
    <row r="2653" spans="1:14" x14ac:dyDescent="0.3">
      <c r="A2653">
        <v>2654</v>
      </c>
      <c r="B2653" s="1">
        <v>44951</v>
      </c>
      <c r="C2653" t="s">
        <v>10</v>
      </c>
      <c r="D2653" t="s">
        <v>19</v>
      </c>
      <c r="E2653" t="s">
        <v>20</v>
      </c>
      <c r="F2653">
        <v>-48</v>
      </c>
      <c r="G2653" s="3">
        <v>0</v>
      </c>
      <c r="H2653" s="3">
        <v>300.16000000000003</v>
      </c>
      <c r="I2653" t="s">
        <v>10</v>
      </c>
      <c r="J2653" t="s">
        <v>15</v>
      </c>
      <c r="K2653" s="3">
        <f>IF(TablaDatosEmpresa[[#This Row],[Tipo_Movimiento]] = "Venta", -TablaDatosEmpresa[[#This Row],[Cantidad]] * TablaDatosEmpresa[[#This Row],[Precio_Venta_Unitario]], 0)</f>
        <v>14407.68</v>
      </c>
      <c r="L2653" s="3">
        <f>AVERAGEIF(TablaDatosEmpresa[Nombre_Producto],TablaDatosEmpresa[[#This Row],[Nombre_Producto]],TablaDatosEmpresa[Costo_Unitario])</f>
        <v>66.956770642201846</v>
      </c>
      <c r="M2653" s="3">
        <f>IF(TablaDatosEmpresa[[#This Row],[Tipo_Movimiento]] = "Venta", -TablaDatosEmpresa[[#This Row],[Cantidad]] * TablaDatosEmpresa[[#This Row],[CosteAdquisicionPromedio]], 0)</f>
        <v>3213.9249908256888</v>
      </c>
      <c r="N2653" s="3">
        <f>TablaDatosEmpresa[[#This Row],[Ingresos]]-TablaDatosEmpresa[[#This Row],[Coste_Vemta]]</f>
        <v>11193.755009174311</v>
      </c>
    </row>
    <row r="2654" spans="1:14" x14ac:dyDescent="0.3">
      <c r="A2654">
        <v>2655</v>
      </c>
      <c r="B2654" s="1">
        <v>44951</v>
      </c>
      <c r="C2654" t="s">
        <v>24</v>
      </c>
      <c r="D2654" t="s">
        <v>34</v>
      </c>
      <c r="E2654" t="s">
        <v>45</v>
      </c>
      <c r="F2654">
        <v>80</v>
      </c>
      <c r="G2654" s="3">
        <v>180.37</v>
      </c>
      <c r="H2654" s="3">
        <v>0</v>
      </c>
      <c r="I2654" t="s">
        <v>24</v>
      </c>
      <c r="J2654" t="s">
        <v>36</v>
      </c>
      <c r="K2654" s="3">
        <f>IF(TablaDatosEmpresa[[#This Row],[Tipo_Movimiento]] = "Venta", -TablaDatosEmpresa[[#This Row],[Cantidad]] * TablaDatosEmpresa[[#This Row],[Precio_Venta_Unitario]], 0)</f>
        <v>0</v>
      </c>
      <c r="L2654" s="3">
        <f>AVERAGEIF(TablaDatosEmpresa[Nombre_Producto],TablaDatosEmpresa[[#This Row],[Nombre_Producto]],TablaDatosEmpresa[Costo_Unitario])</f>
        <v>81.910562499999997</v>
      </c>
      <c r="M2654" s="3">
        <f>IF(TablaDatosEmpresa[[#This Row],[Tipo_Movimiento]] = "Venta", -TablaDatosEmpresa[[#This Row],[Cantidad]] * TablaDatosEmpresa[[#This Row],[CosteAdquisicionPromedio]], 0)</f>
        <v>0</v>
      </c>
      <c r="N2654" s="3">
        <f>TablaDatosEmpresa[[#This Row],[Ingresos]]-TablaDatosEmpresa[[#This Row],[Coste_Vemta]]</f>
        <v>0</v>
      </c>
    </row>
    <row r="2655" spans="1:14" x14ac:dyDescent="0.3">
      <c r="A2655">
        <v>2656</v>
      </c>
      <c r="B2655" s="1">
        <v>44951</v>
      </c>
      <c r="C2655" t="s">
        <v>24</v>
      </c>
      <c r="D2655" t="s">
        <v>11</v>
      </c>
      <c r="E2655" t="s">
        <v>12</v>
      </c>
      <c r="F2655">
        <v>145</v>
      </c>
      <c r="G2655" s="3">
        <v>65.28</v>
      </c>
      <c r="H2655" s="3">
        <v>0</v>
      </c>
      <c r="I2655" t="s">
        <v>24</v>
      </c>
      <c r="J2655" t="s">
        <v>28</v>
      </c>
      <c r="K2655" s="3">
        <f>IF(TablaDatosEmpresa[[#This Row],[Tipo_Movimiento]] = "Venta", -TablaDatosEmpresa[[#This Row],[Cantidad]] * TablaDatosEmpresa[[#This Row],[Precio_Venta_Unitario]], 0)</f>
        <v>0</v>
      </c>
      <c r="L2655" s="3">
        <f>AVERAGEIF(TablaDatosEmpresa[Nombre_Producto],TablaDatosEmpresa[[#This Row],[Nombre_Producto]],TablaDatosEmpresa[Costo_Unitario])</f>
        <v>28.701865793780652</v>
      </c>
      <c r="M2655" s="3">
        <f>IF(TablaDatosEmpresa[[#This Row],[Tipo_Movimiento]] = "Venta", -TablaDatosEmpresa[[#This Row],[Cantidad]] * TablaDatosEmpresa[[#This Row],[CosteAdquisicionPromedio]], 0)</f>
        <v>0</v>
      </c>
      <c r="N2655" s="3">
        <f>TablaDatosEmpresa[[#This Row],[Ingresos]]-TablaDatosEmpresa[[#This Row],[Coste_Vemta]]</f>
        <v>0</v>
      </c>
    </row>
    <row r="2656" spans="1:14" x14ac:dyDescent="0.3">
      <c r="A2656">
        <v>2657</v>
      </c>
      <c r="B2656" s="1">
        <v>44952</v>
      </c>
      <c r="C2656" t="s">
        <v>10</v>
      </c>
      <c r="D2656" t="s">
        <v>14</v>
      </c>
      <c r="E2656" t="s">
        <v>41</v>
      </c>
      <c r="F2656">
        <v>-30</v>
      </c>
      <c r="G2656" s="3">
        <v>0</v>
      </c>
      <c r="H2656" s="3">
        <v>159.72999999999999</v>
      </c>
      <c r="I2656" t="s">
        <v>10</v>
      </c>
      <c r="J2656" t="s">
        <v>13</v>
      </c>
      <c r="K2656" s="3">
        <f>IF(TablaDatosEmpresa[[#This Row],[Tipo_Movimiento]] = "Venta", -TablaDatosEmpresa[[#This Row],[Cantidad]] * TablaDatosEmpresa[[#This Row],[Precio_Venta_Unitario]], 0)</f>
        <v>4791.8999999999996</v>
      </c>
      <c r="L2656" s="3">
        <f>AVERAGEIF(TablaDatosEmpresa[Nombre_Producto],TablaDatosEmpresa[[#This Row],[Nombre_Producto]],TablaDatosEmpresa[Costo_Unitario])</f>
        <v>38.917210440456756</v>
      </c>
      <c r="M2656" s="3">
        <f>IF(TablaDatosEmpresa[[#This Row],[Tipo_Movimiento]] = "Venta", -TablaDatosEmpresa[[#This Row],[Cantidad]] * TablaDatosEmpresa[[#This Row],[CosteAdquisicionPromedio]], 0)</f>
        <v>1167.5163132137027</v>
      </c>
      <c r="N2656" s="3">
        <f>TablaDatosEmpresa[[#This Row],[Ingresos]]-TablaDatosEmpresa[[#This Row],[Coste_Vemta]]</f>
        <v>3624.3836867862969</v>
      </c>
    </row>
    <row r="2657" spans="1:14" x14ac:dyDescent="0.3">
      <c r="A2657">
        <v>2658</v>
      </c>
      <c r="B2657" s="1">
        <v>44952</v>
      </c>
      <c r="C2657" t="s">
        <v>24</v>
      </c>
      <c r="D2657" t="s">
        <v>11</v>
      </c>
      <c r="E2657" t="s">
        <v>12</v>
      </c>
      <c r="F2657">
        <v>262</v>
      </c>
      <c r="G2657" s="3">
        <v>66.489999999999995</v>
      </c>
      <c r="H2657" s="3">
        <v>0</v>
      </c>
      <c r="I2657" t="s">
        <v>24</v>
      </c>
      <c r="J2657" t="s">
        <v>37</v>
      </c>
      <c r="K2657" s="3">
        <f>IF(TablaDatosEmpresa[[#This Row],[Tipo_Movimiento]] = "Venta", -TablaDatosEmpresa[[#This Row],[Cantidad]] * TablaDatosEmpresa[[#This Row],[Precio_Venta_Unitario]], 0)</f>
        <v>0</v>
      </c>
      <c r="L2657" s="3">
        <f>AVERAGEIF(TablaDatosEmpresa[Nombre_Producto],TablaDatosEmpresa[[#This Row],[Nombre_Producto]],TablaDatosEmpresa[Costo_Unitario])</f>
        <v>28.701865793780652</v>
      </c>
      <c r="M2657" s="3">
        <f>IF(TablaDatosEmpresa[[#This Row],[Tipo_Movimiento]] = "Venta", -TablaDatosEmpresa[[#This Row],[Cantidad]] * TablaDatosEmpresa[[#This Row],[CosteAdquisicionPromedio]], 0)</f>
        <v>0</v>
      </c>
      <c r="N2657" s="3">
        <f>TablaDatosEmpresa[[#This Row],[Ingresos]]-TablaDatosEmpresa[[#This Row],[Coste_Vemta]]</f>
        <v>0</v>
      </c>
    </row>
    <row r="2658" spans="1:14" x14ac:dyDescent="0.3">
      <c r="A2658">
        <v>2659</v>
      </c>
      <c r="B2658" s="1">
        <v>44952</v>
      </c>
      <c r="C2658" t="s">
        <v>10</v>
      </c>
      <c r="D2658" t="s">
        <v>34</v>
      </c>
      <c r="E2658" t="s">
        <v>45</v>
      </c>
      <c r="F2658">
        <v>-22</v>
      </c>
      <c r="G2658" s="3">
        <v>0</v>
      </c>
      <c r="H2658" s="3">
        <v>348.1</v>
      </c>
      <c r="I2658" t="s">
        <v>10</v>
      </c>
      <c r="J2658" t="s">
        <v>31</v>
      </c>
      <c r="K2658" s="3">
        <f>IF(TablaDatosEmpresa[[#This Row],[Tipo_Movimiento]] = "Venta", -TablaDatosEmpresa[[#This Row],[Cantidad]] * TablaDatosEmpresa[[#This Row],[Precio_Venta_Unitario]], 0)</f>
        <v>7658.2000000000007</v>
      </c>
      <c r="L2658" s="3">
        <f>AVERAGEIF(TablaDatosEmpresa[Nombre_Producto],TablaDatosEmpresa[[#This Row],[Nombre_Producto]],TablaDatosEmpresa[Costo_Unitario])</f>
        <v>81.910562499999997</v>
      </c>
      <c r="M2658" s="3">
        <f>IF(TablaDatosEmpresa[[#This Row],[Tipo_Movimiento]] = "Venta", -TablaDatosEmpresa[[#This Row],[Cantidad]] * TablaDatosEmpresa[[#This Row],[CosteAdquisicionPromedio]], 0)</f>
        <v>1802.032375</v>
      </c>
      <c r="N2658" s="3">
        <f>TablaDatosEmpresa[[#This Row],[Ingresos]]-TablaDatosEmpresa[[#This Row],[Coste_Vemta]]</f>
        <v>5856.167625000001</v>
      </c>
    </row>
    <row r="2659" spans="1:14" x14ac:dyDescent="0.3">
      <c r="A2659">
        <v>2660</v>
      </c>
      <c r="B2659" s="1">
        <v>44952</v>
      </c>
      <c r="C2659" t="s">
        <v>10</v>
      </c>
      <c r="D2659" t="s">
        <v>11</v>
      </c>
      <c r="E2659" t="s">
        <v>12</v>
      </c>
      <c r="F2659">
        <v>-28</v>
      </c>
      <c r="G2659" s="3">
        <v>0</v>
      </c>
      <c r="H2659" s="3">
        <v>129.44</v>
      </c>
      <c r="I2659" t="s">
        <v>10</v>
      </c>
      <c r="J2659" t="s">
        <v>15</v>
      </c>
      <c r="K2659" s="3">
        <f>IF(TablaDatosEmpresa[[#This Row],[Tipo_Movimiento]] = "Venta", -TablaDatosEmpresa[[#This Row],[Cantidad]] * TablaDatosEmpresa[[#This Row],[Precio_Venta_Unitario]], 0)</f>
        <v>3624.3199999999997</v>
      </c>
      <c r="L2659" s="3">
        <f>AVERAGEIF(TablaDatosEmpresa[Nombre_Producto],TablaDatosEmpresa[[#This Row],[Nombre_Producto]],TablaDatosEmpresa[Costo_Unitario])</f>
        <v>28.701865793780652</v>
      </c>
      <c r="M2659" s="3">
        <f>IF(TablaDatosEmpresa[[#This Row],[Tipo_Movimiento]] = "Venta", -TablaDatosEmpresa[[#This Row],[Cantidad]] * TablaDatosEmpresa[[#This Row],[CosteAdquisicionPromedio]], 0)</f>
        <v>803.65224222585823</v>
      </c>
      <c r="N2659" s="3">
        <f>TablaDatosEmpresa[[#This Row],[Ingresos]]-TablaDatosEmpresa[[#This Row],[Coste_Vemta]]</f>
        <v>2820.6677577741416</v>
      </c>
    </row>
    <row r="2660" spans="1:14" x14ac:dyDescent="0.3">
      <c r="A2660">
        <v>2661</v>
      </c>
      <c r="B2660" s="1">
        <v>44952</v>
      </c>
      <c r="C2660" t="s">
        <v>10</v>
      </c>
      <c r="D2660" t="s">
        <v>14</v>
      </c>
      <c r="E2660" t="s">
        <v>41</v>
      </c>
      <c r="F2660">
        <v>-22</v>
      </c>
      <c r="G2660" s="3">
        <v>0</v>
      </c>
      <c r="H2660" s="3">
        <v>160.71</v>
      </c>
      <c r="I2660" t="s">
        <v>10</v>
      </c>
      <c r="J2660" t="s">
        <v>31</v>
      </c>
      <c r="K2660" s="3">
        <f>IF(TablaDatosEmpresa[[#This Row],[Tipo_Movimiento]] = "Venta", -TablaDatosEmpresa[[#This Row],[Cantidad]] * TablaDatosEmpresa[[#This Row],[Precio_Venta_Unitario]], 0)</f>
        <v>3535.6200000000003</v>
      </c>
      <c r="L2660" s="3">
        <f>AVERAGEIF(TablaDatosEmpresa[Nombre_Producto],TablaDatosEmpresa[[#This Row],[Nombre_Producto]],TablaDatosEmpresa[Costo_Unitario])</f>
        <v>38.917210440456756</v>
      </c>
      <c r="M2660" s="3">
        <f>IF(TablaDatosEmpresa[[#This Row],[Tipo_Movimiento]] = "Venta", -TablaDatosEmpresa[[#This Row],[Cantidad]] * TablaDatosEmpresa[[#This Row],[CosteAdquisicionPromedio]], 0)</f>
        <v>856.17862969004864</v>
      </c>
      <c r="N2660" s="3">
        <f>TablaDatosEmpresa[[#This Row],[Ingresos]]-TablaDatosEmpresa[[#This Row],[Coste_Vemta]]</f>
        <v>2679.4413703099517</v>
      </c>
    </row>
    <row r="2661" spans="1:14" x14ac:dyDescent="0.3">
      <c r="A2661">
        <v>2662</v>
      </c>
      <c r="B2661" s="1">
        <v>44952</v>
      </c>
      <c r="C2661" t="s">
        <v>24</v>
      </c>
      <c r="D2661" t="s">
        <v>25</v>
      </c>
      <c r="E2661" t="s">
        <v>43</v>
      </c>
      <c r="F2661">
        <v>267</v>
      </c>
      <c r="G2661" s="3">
        <v>44.2</v>
      </c>
      <c r="H2661" s="3">
        <v>0</v>
      </c>
      <c r="I2661" t="s">
        <v>24</v>
      </c>
      <c r="J2661" t="s">
        <v>28</v>
      </c>
      <c r="K2661" s="3">
        <f>IF(TablaDatosEmpresa[[#This Row],[Tipo_Movimiento]] = "Venta", -TablaDatosEmpresa[[#This Row],[Cantidad]] * TablaDatosEmpresa[[#This Row],[Precio_Venta_Unitario]], 0)</f>
        <v>0</v>
      </c>
      <c r="L2661" s="3">
        <f>AVERAGEIF(TablaDatosEmpresa[Nombre_Producto],TablaDatosEmpresa[[#This Row],[Nombre_Producto]],TablaDatosEmpresa[Costo_Unitario])</f>
        <v>18.458651685393257</v>
      </c>
      <c r="M2661" s="3">
        <f>IF(TablaDatosEmpresa[[#This Row],[Tipo_Movimiento]] = "Venta", -TablaDatosEmpresa[[#This Row],[Cantidad]] * TablaDatosEmpresa[[#This Row],[CosteAdquisicionPromedio]], 0)</f>
        <v>0</v>
      </c>
      <c r="N2661" s="3">
        <f>TablaDatosEmpresa[[#This Row],[Ingresos]]-TablaDatosEmpresa[[#This Row],[Coste_Vemta]]</f>
        <v>0</v>
      </c>
    </row>
    <row r="2662" spans="1:14" x14ac:dyDescent="0.3">
      <c r="A2662">
        <v>2663</v>
      </c>
      <c r="B2662" s="1">
        <v>44952</v>
      </c>
      <c r="C2662" t="s">
        <v>10</v>
      </c>
      <c r="D2662" t="s">
        <v>25</v>
      </c>
      <c r="E2662" t="s">
        <v>43</v>
      </c>
      <c r="F2662">
        <v>-24</v>
      </c>
      <c r="G2662" s="3">
        <v>0</v>
      </c>
      <c r="H2662" s="3">
        <v>95.44</v>
      </c>
      <c r="I2662" t="s">
        <v>10</v>
      </c>
      <c r="J2662" t="s">
        <v>35</v>
      </c>
      <c r="K2662" s="3">
        <f>IF(TablaDatosEmpresa[[#This Row],[Tipo_Movimiento]] = "Venta", -TablaDatosEmpresa[[#This Row],[Cantidad]] * TablaDatosEmpresa[[#This Row],[Precio_Venta_Unitario]], 0)</f>
        <v>2290.56</v>
      </c>
      <c r="L2662" s="3">
        <f>AVERAGEIF(TablaDatosEmpresa[Nombre_Producto],TablaDatosEmpresa[[#This Row],[Nombre_Producto]],TablaDatosEmpresa[Costo_Unitario])</f>
        <v>18.458651685393257</v>
      </c>
      <c r="M2662" s="3">
        <f>IF(TablaDatosEmpresa[[#This Row],[Tipo_Movimiento]] = "Venta", -TablaDatosEmpresa[[#This Row],[Cantidad]] * TablaDatosEmpresa[[#This Row],[CosteAdquisicionPromedio]], 0)</f>
        <v>443.00764044943816</v>
      </c>
      <c r="N2662" s="3">
        <f>TablaDatosEmpresa[[#This Row],[Ingresos]]-TablaDatosEmpresa[[#This Row],[Coste_Vemta]]</f>
        <v>1847.5523595505617</v>
      </c>
    </row>
    <row r="2663" spans="1:14" x14ac:dyDescent="0.3">
      <c r="A2663">
        <v>2664</v>
      </c>
      <c r="B2663" s="1">
        <v>44953</v>
      </c>
      <c r="C2663" t="s">
        <v>10</v>
      </c>
      <c r="D2663" t="s">
        <v>21</v>
      </c>
      <c r="E2663" t="s">
        <v>22</v>
      </c>
      <c r="F2663">
        <v>-40</v>
      </c>
      <c r="G2663" s="3">
        <v>0</v>
      </c>
      <c r="H2663" s="3">
        <v>60.52</v>
      </c>
      <c r="I2663" t="s">
        <v>10</v>
      </c>
      <c r="J2663" t="s">
        <v>23</v>
      </c>
      <c r="K2663" s="3">
        <f>IF(TablaDatosEmpresa[[#This Row],[Tipo_Movimiento]] = "Venta", -TablaDatosEmpresa[[#This Row],[Cantidad]] * TablaDatosEmpresa[[#This Row],[Precio_Venta_Unitario]], 0)</f>
        <v>2420.8000000000002</v>
      </c>
      <c r="L2663" s="3">
        <f>AVERAGEIF(TablaDatosEmpresa[Nombre_Producto],TablaDatosEmpresa[[#This Row],[Nombre_Producto]],TablaDatosEmpresa[Costo_Unitario])</f>
        <v>10.520482758620702</v>
      </c>
      <c r="M2663" s="3">
        <f>IF(TablaDatosEmpresa[[#This Row],[Tipo_Movimiento]] = "Venta", -TablaDatosEmpresa[[#This Row],[Cantidad]] * TablaDatosEmpresa[[#This Row],[CosteAdquisicionPromedio]], 0)</f>
        <v>420.81931034482807</v>
      </c>
      <c r="N2663" s="3">
        <f>TablaDatosEmpresa[[#This Row],[Ingresos]]-TablaDatosEmpresa[[#This Row],[Coste_Vemta]]</f>
        <v>1999.9806896551722</v>
      </c>
    </row>
    <row r="2664" spans="1:14" x14ac:dyDescent="0.3">
      <c r="A2664">
        <v>2665</v>
      </c>
      <c r="B2664" s="1">
        <v>44953</v>
      </c>
      <c r="C2664" t="s">
        <v>24</v>
      </c>
      <c r="D2664" t="s">
        <v>25</v>
      </c>
      <c r="E2664" t="s">
        <v>43</v>
      </c>
      <c r="F2664">
        <v>230</v>
      </c>
      <c r="G2664" s="3">
        <v>44.22</v>
      </c>
      <c r="H2664" s="3">
        <v>0</v>
      </c>
      <c r="I2664" t="s">
        <v>24</v>
      </c>
      <c r="J2664" t="s">
        <v>36</v>
      </c>
      <c r="K2664" s="3">
        <f>IF(TablaDatosEmpresa[[#This Row],[Tipo_Movimiento]] = "Venta", -TablaDatosEmpresa[[#This Row],[Cantidad]] * TablaDatosEmpresa[[#This Row],[Precio_Venta_Unitario]], 0)</f>
        <v>0</v>
      </c>
      <c r="L2664" s="3">
        <f>AVERAGEIF(TablaDatosEmpresa[Nombre_Producto],TablaDatosEmpresa[[#This Row],[Nombre_Producto]],TablaDatosEmpresa[Costo_Unitario])</f>
        <v>18.458651685393257</v>
      </c>
      <c r="M2664" s="3">
        <f>IF(TablaDatosEmpresa[[#This Row],[Tipo_Movimiento]] = "Venta", -TablaDatosEmpresa[[#This Row],[Cantidad]] * TablaDatosEmpresa[[#This Row],[CosteAdquisicionPromedio]], 0)</f>
        <v>0</v>
      </c>
      <c r="N2664" s="3">
        <f>TablaDatosEmpresa[[#This Row],[Ingresos]]-TablaDatosEmpresa[[#This Row],[Coste_Vemta]]</f>
        <v>0</v>
      </c>
    </row>
    <row r="2665" spans="1:14" x14ac:dyDescent="0.3">
      <c r="A2665">
        <v>2666</v>
      </c>
      <c r="B2665" s="1">
        <v>44953</v>
      </c>
      <c r="C2665" t="s">
        <v>24</v>
      </c>
      <c r="D2665" t="s">
        <v>14</v>
      </c>
      <c r="E2665" t="s">
        <v>41</v>
      </c>
      <c r="F2665">
        <v>58</v>
      </c>
      <c r="G2665" s="3">
        <v>85.95</v>
      </c>
      <c r="H2665" s="3">
        <v>0</v>
      </c>
      <c r="I2665" t="s">
        <v>24</v>
      </c>
      <c r="J2665" t="s">
        <v>37</v>
      </c>
      <c r="K2665" s="3">
        <f>IF(TablaDatosEmpresa[[#This Row],[Tipo_Movimiento]] = "Venta", -TablaDatosEmpresa[[#This Row],[Cantidad]] * TablaDatosEmpresa[[#This Row],[Precio_Venta_Unitario]], 0)</f>
        <v>0</v>
      </c>
      <c r="L2665" s="3">
        <f>AVERAGEIF(TablaDatosEmpresa[Nombre_Producto],TablaDatosEmpresa[[#This Row],[Nombre_Producto]],TablaDatosEmpresa[Costo_Unitario])</f>
        <v>38.917210440456756</v>
      </c>
      <c r="M2665" s="3">
        <f>IF(TablaDatosEmpresa[[#This Row],[Tipo_Movimiento]] = "Venta", -TablaDatosEmpresa[[#This Row],[Cantidad]] * TablaDatosEmpresa[[#This Row],[CosteAdquisicionPromedio]], 0)</f>
        <v>0</v>
      </c>
      <c r="N2665" s="3">
        <f>TablaDatosEmpresa[[#This Row],[Ingresos]]-TablaDatosEmpresa[[#This Row],[Coste_Vemta]]</f>
        <v>0</v>
      </c>
    </row>
    <row r="2666" spans="1:14" x14ac:dyDescent="0.3">
      <c r="A2666">
        <v>2667</v>
      </c>
      <c r="B2666" s="1">
        <v>44953</v>
      </c>
      <c r="C2666" t="s">
        <v>24</v>
      </c>
      <c r="D2666" t="s">
        <v>11</v>
      </c>
      <c r="E2666" t="s">
        <v>12</v>
      </c>
      <c r="F2666">
        <v>172</v>
      </c>
      <c r="G2666" s="3">
        <v>64.569999999999993</v>
      </c>
      <c r="H2666" s="3">
        <v>0</v>
      </c>
      <c r="I2666" t="s">
        <v>24</v>
      </c>
      <c r="J2666" t="s">
        <v>36</v>
      </c>
      <c r="K2666" s="3">
        <f>IF(TablaDatosEmpresa[[#This Row],[Tipo_Movimiento]] = "Venta", -TablaDatosEmpresa[[#This Row],[Cantidad]] * TablaDatosEmpresa[[#This Row],[Precio_Venta_Unitario]], 0)</f>
        <v>0</v>
      </c>
      <c r="L2666" s="3">
        <f>AVERAGEIF(TablaDatosEmpresa[Nombre_Producto],TablaDatosEmpresa[[#This Row],[Nombre_Producto]],TablaDatosEmpresa[Costo_Unitario])</f>
        <v>28.701865793780652</v>
      </c>
      <c r="M2666" s="3">
        <f>IF(TablaDatosEmpresa[[#This Row],[Tipo_Movimiento]] = "Venta", -TablaDatosEmpresa[[#This Row],[Cantidad]] * TablaDatosEmpresa[[#This Row],[CosteAdquisicionPromedio]], 0)</f>
        <v>0</v>
      </c>
      <c r="N2666" s="3">
        <f>TablaDatosEmpresa[[#This Row],[Ingresos]]-TablaDatosEmpresa[[#This Row],[Coste_Vemta]]</f>
        <v>0</v>
      </c>
    </row>
    <row r="2667" spans="1:14" x14ac:dyDescent="0.3">
      <c r="A2667">
        <v>2668</v>
      </c>
      <c r="B2667" s="1">
        <v>44953</v>
      </c>
      <c r="C2667" t="s">
        <v>24</v>
      </c>
      <c r="D2667" t="s">
        <v>34</v>
      </c>
      <c r="E2667" t="s">
        <v>45</v>
      </c>
      <c r="F2667">
        <v>112</v>
      </c>
      <c r="G2667" s="3">
        <v>181.16</v>
      </c>
      <c r="H2667" s="3">
        <v>0</v>
      </c>
      <c r="I2667" t="s">
        <v>24</v>
      </c>
      <c r="J2667" t="s">
        <v>37</v>
      </c>
      <c r="K2667" s="3">
        <f>IF(TablaDatosEmpresa[[#This Row],[Tipo_Movimiento]] = "Venta", -TablaDatosEmpresa[[#This Row],[Cantidad]] * TablaDatosEmpresa[[#This Row],[Precio_Venta_Unitario]], 0)</f>
        <v>0</v>
      </c>
      <c r="L2667" s="3">
        <f>AVERAGEIF(TablaDatosEmpresa[Nombre_Producto],TablaDatosEmpresa[[#This Row],[Nombre_Producto]],TablaDatosEmpresa[Costo_Unitario])</f>
        <v>81.910562499999997</v>
      </c>
      <c r="M2667" s="3">
        <f>IF(TablaDatosEmpresa[[#This Row],[Tipo_Movimiento]] = "Venta", -TablaDatosEmpresa[[#This Row],[Cantidad]] * TablaDatosEmpresa[[#This Row],[CosteAdquisicionPromedio]], 0)</f>
        <v>0</v>
      </c>
      <c r="N2667" s="3">
        <f>TablaDatosEmpresa[[#This Row],[Ingresos]]-TablaDatosEmpresa[[#This Row],[Coste_Vemta]]</f>
        <v>0</v>
      </c>
    </row>
    <row r="2668" spans="1:14" x14ac:dyDescent="0.3">
      <c r="A2668">
        <v>2669</v>
      </c>
      <c r="B2668" s="1">
        <v>44953</v>
      </c>
      <c r="C2668" t="s">
        <v>10</v>
      </c>
      <c r="D2668" t="s">
        <v>14</v>
      </c>
      <c r="E2668" t="s">
        <v>41</v>
      </c>
      <c r="F2668">
        <v>-26</v>
      </c>
      <c r="G2668" s="3">
        <v>0</v>
      </c>
      <c r="H2668" s="3">
        <v>159.05000000000001</v>
      </c>
      <c r="I2668" t="s">
        <v>10</v>
      </c>
      <c r="J2668" t="s">
        <v>23</v>
      </c>
      <c r="K2668" s="3">
        <f>IF(TablaDatosEmpresa[[#This Row],[Tipo_Movimiento]] = "Venta", -TablaDatosEmpresa[[#This Row],[Cantidad]] * TablaDatosEmpresa[[#This Row],[Precio_Venta_Unitario]], 0)</f>
        <v>4135.3</v>
      </c>
      <c r="L2668" s="3">
        <f>AVERAGEIF(TablaDatosEmpresa[Nombre_Producto],TablaDatosEmpresa[[#This Row],[Nombre_Producto]],TablaDatosEmpresa[Costo_Unitario])</f>
        <v>38.917210440456756</v>
      </c>
      <c r="M2668" s="3">
        <f>IF(TablaDatosEmpresa[[#This Row],[Tipo_Movimiento]] = "Venta", -TablaDatosEmpresa[[#This Row],[Cantidad]] * TablaDatosEmpresa[[#This Row],[CosteAdquisicionPromedio]], 0)</f>
        <v>1011.8474714518757</v>
      </c>
      <c r="N2668" s="3">
        <f>TablaDatosEmpresa[[#This Row],[Ingresos]]-TablaDatosEmpresa[[#This Row],[Coste_Vemta]]</f>
        <v>3123.4525285481245</v>
      </c>
    </row>
    <row r="2669" spans="1:14" x14ac:dyDescent="0.3">
      <c r="A2669">
        <v>2670</v>
      </c>
      <c r="B2669" s="1">
        <v>44953</v>
      </c>
      <c r="C2669" t="s">
        <v>10</v>
      </c>
      <c r="D2669" t="s">
        <v>32</v>
      </c>
      <c r="E2669" t="s">
        <v>33</v>
      </c>
      <c r="F2669">
        <v>-20</v>
      </c>
      <c r="G2669" s="3">
        <v>0</v>
      </c>
      <c r="H2669" s="3">
        <v>218.88</v>
      </c>
      <c r="I2669" t="s">
        <v>10</v>
      </c>
      <c r="J2669" t="s">
        <v>13</v>
      </c>
      <c r="K2669" s="3">
        <f>IF(TablaDatosEmpresa[[#This Row],[Tipo_Movimiento]] = "Venta", -TablaDatosEmpresa[[#This Row],[Cantidad]] * TablaDatosEmpresa[[#This Row],[Precio_Venta_Unitario]], 0)</f>
        <v>4377.6000000000004</v>
      </c>
      <c r="L2669" s="3">
        <f>AVERAGEIF(TablaDatosEmpresa[Nombre_Producto],TablaDatosEmpresa[[#This Row],[Nombre_Producto]],TablaDatosEmpresa[Costo_Unitario])</f>
        <v>54.214840425531932</v>
      </c>
      <c r="M2669" s="3">
        <f>IF(TablaDatosEmpresa[[#This Row],[Tipo_Movimiento]] = "Venta", -TablaDatosEmpresa[[#This Row],[Cantidad]] * TablaDatosEmpresa[[#This Row],[CosteAdquisicionPromedio]], 0)</f>
        <v>1084.2968085106386</v>
      </c>
      <c r="N2669" s="3">
        <f>TablaDatosEmpresa[[#This Row],[Ingresos]]-TablaDatosEmpresa[[#This Row],[Coste_Vemta]]</f>
        <v>3293.3031914893618</v>
      </c>
    </row>
    <row r="2670" spans="1:14" x14ac:dyDescent="0.3">
      <c r="A2670">
        <v>2671</v>
      </c>
      <c r="B2670" s="1">
        <v>44954</v>
      </c>
      <c r="C2670" t="s">
        <v>10</v>
      </c>
      <c r="D2670" t="s">
        <v>21</v>
      </c>
      <c r="E2670" t="s">
        <v>22</v>
      </c>
      <c r="F2670">
        <v>-15</v>
      </c>
      <c r="G2670" s="3">
        <v>0</v>
      </c>
      <c r="H2670" s="3">
        <v>59.98</v>
      </c>
      <c r="I2670" t="s">
        <v>10</v>
      </c>
      <c r="J2670" t="s">
        <v>13</v>
      </c>
      <c r="K2670" s="3">
        <f>IF(TablaDatosEmpresa[[#This Row],[Tipo_Movimiento]] = "Venta", -TablaDatosEmpresa[[#This Row],[Cantidad]] * TablaDatosEmpresa[[#This Row],[Precio_Venta_Unitario]], 0)</f>
        <v>899.69999999999993</v>
      </c>
      <c r="L2670" s="3">
        <f>AVERAGEIF(TablaDatosEmpresa[Nombre_Producto],TablaDatosEmpresa[[#This Row],[Nombre_Producto]],TablaDatosEmpresa[Costo_Unitario])</f>
        <v>10.520482758620702</v>
      </c>
      <c r="M2670" s="3">
        <f>IF(TablaDatosEmpresa[[#This Row],[Tipo_Movimiento]] = "Venta", -TablaDatosEmpresa[[#This Row],[Cantidad]] * TablaDatosEmpresa[[#This Row],[CosteAdquisicionPromedio]], 0)</f>
        <v>157.80724137931054</v>
      </c>
      <c r="N2670" s="3">
        <f>TablaDatosEmpresa[[#This Row],[Ingresos]]-TablaDatosEmpresa[[#This Row],[Coste_Vemta]]</f>
        <v>741.89275862068939</v>
      </c>
    </row>
    <row r="2671" spans="1:14" x14ac:dyDescent="0.3">
      <c r="A2671">
        <v>2672</v>
      </c>
      <c r="B2671" s="1">
        <v>44954</v>
      </c>
      <c r="C2671" t="s">
        <v>10</v>
      </c>
      <c r="D2671" t="s">
        <v>25</v>
      </c>
      <c r="E2671" t="s">
        <v>43</v>
      </c>
      <c r="F2671">
        <v>-33</v>
      </c>
      <c r="G2671" s="3">
        <v>0</v>
      </c>
      <c r="H2671" s="3">
        <v>95.62</v>
      </c>
      <c r="I2671" t="s">
        <v>10</v>
      </c>
      <c r="J2671" t="s">
        <v>31</v>
      </c>
      <c r="K2671" s="3">
        <f>IF(TablaDatosEmpresa[[#This Row],[Tipo_Movimiento]] = "Venta", -TablaDatosEmpresa[[#This Row],[Cantidad]] * TablaDatosEmpresa[[#This Row],[Precio_Venta_Unitario]], 0)</f>
        <v>3155.46</v>
      </c>
      <c r="L2671" s="3">
        <f>AVERAGEIF(TablaDatosEmpresa[Nombre_Producto],TablaDatosEmpresa[[#This Row],[Nombre_Producto]],TablaDatosEmpresa[Costo_Unitario])</f>
        <v>18.458651685393257</v>
      </c>
      <c r="M2671" s="3">
        <f>IF(TablaDatosEmpresa[[#This Row],[Tipo_Movimiento]] = "Venta", -TablaDatosEmpresa[[#This Row],[Cantidad]] * TablaDatosEmpresa[[#This Row],[CosteAdquisicionPromedio]], 0)</f>
        <v>609.13550561797751</v>
      </c>
      <c r="N2671" s="3">
        <f>TablaDatosEmpresa[[#This Row],[Ingresos]]-TablaDatosEmpresa[[#This Row],[Coste_Vemta]]</f>
        <v>2546.3244943820227</v>
      </c>
    </row>
    <row r="2672" spans="1:14" x14ac:dyDescent="0.3">
      <c r="A2672">
        <v>2673</v>
      </c>
      <c r="B2672" s="1">
        <v>44954</v>
      </c>
      <c r="C2672" t="s">
        <v>10</v>
      </c>
      <c r="D2672" t="s">
        <v>21</v>
      </c>
      <c r="E2672" t="s">
        <v>22</v>
      </c>
      <c r="F2672">
        <v>-22</v>
      </c>
      <c r="G2672" s="3">
        <v>0</v>
      </c>
      <c r="H2672" s="3">
        <v>60</v>
      </c>
      <c r="I2672" t="s">
        <v>10</v>
      </c>
      <c r="J2672" t="s">
        <v>15</v>
      </c>
      <c r="K2672" s="3">
        <f>IF(TablaDatosEmpresa[[#This Row],[Tipo_Movimiento]] = "Venta", -TablaDatosEmpresa[[#This Row],[Cantidad]] * TablaDatosEmpresa[[#This Row],[Precio_Venta_Unitario]], 0)</f>
        <v>1320</v>
      </c>
      <c r="L2672" s="3">
        <f>AVERAGEIF(TablaDatosEmpresa[Nombre_Producto],TablaDatosEmpresa[[#This Row],[Nombre_Producto]],TablaDatosEmpresa[Costo_Unitario])</f>
        <v>10.520482758620702</v>
      </c>
      <c r="M2672" s="3">
        <f>IF(TablaDatosEmpresa[[#This Row],[Tipo_Movimiento]] = "Venta", -TablaDatosEmpresa[[#This Row],[Cantidad]] * TablaDatosEmpresa[[#This Row],[CosteAdquisicionPromedio]], 0)</f>
        <v>231.45062068965544</v>
      </c>
      <c r="N2672" s="3">
        <f>TablaDatosEmpresa[[#This Row],[Ingresos]]-TablaDatosEmpresa[[#This Row],[Coste_Vemta]]</f>
        <v>1088.5493793103446</v>
      </c>
    </row>
    <row r="2673" spans="1:14" x14ac:dyDescent="0.3">
      <c r="A2673">
        <v>2674</v>
      </c>
      <c r="B2673" s="1">
        <v>44954</v>
      </c>
      <c r="C2673" t="s">
        <v>16</v>
      </c>
      <c r="D2673" t="s">
        <v>17</v>
      </c>
      <c r="E2673" t="s">
        <v>42</v>
      </c>
      <c r="F2673">
        <v>62</v>
      </c>
      <c r="G2673" s="3">
        <v>448.86</v>
      </c>
      <c r="H2673" s="3">
        <v>0</v>
      </c>
      <c r="I2673" t="s">
        <v>46</v>
      </c>
      <c r="J2673" t="s">
        <v>18</v>
      </c>
      <c r="K2673" s="3">
        <f>IF(TablaDatosEmpresa[[#This Row],[Tipo_Movimiento]] = "Venta", -TablaDatosEmpresa[[#This Row],[Cantidad]] * TablaDatosEmpresa[[#This Row],[Precio_Venta_Unitario]], 0)</f>
        <v>0</v>
      </c>
      <c r="L2673" s="3">
        <f>AVERAGEIF(TablaDatosEmpresa[Nombre_Producto],TablaDatosEmpresa[[#This Row],[Nombre_Producto]],TablaDatosEmpresa[Costo_Unitario])</f>
        <v>206.67616747181975</v>
      </c>
      <c r="M2673" s="3">
        <f>IF(TablaDatosEmpresa[[#This Row],[Tipo_Movimiento]] = "Venta", -TablaDatosEmpresa[[#This Row],[Cantidad]] * TablaDatosEmpresa[[#This Row],[CosteAdquisicionPromedio]], 0)</f>
        <v>0</v>
      </c>
      <c r="N2673" s="3">
        <f>TablaDatosEmpresa[[#This Row],[Ingresos]]-TablaDatosEmpresa[[#This Row],[Coste_Vemta]]</f>
        <v>0</v>
      </c>
    </row>
    <row r="2674" spans="1:14" x14ac:dyDescent="0.3">
      <c r="A2674">
        <v>2675</v>
      </c>
      <c r="B2674" s="1">
        <v>44954</v>
      </c>
      <c r="C2674" t="s">
        <v>10</v>
      </c>
      <c r="D2674" t="s">
        <v>14</v>
      </c>
      <c r="E2674" t="s">
        <v>41</v>
      </c>
      <c r="F2674">
        <v>-43</v>
      </c>
      <c r="G2674" s="3">
        <v>0</v>
      </c>
      <c r="H2674" s="3">
        <v>160.34</v>
      </c>
      <c r="I2674" t="s">
        <v>10</v>
      </c>
      <c r="J2674" t="s">
        <v>35</v>
      </c>
      <c r="K2674" s="3">
        <f>IF(TablaDatosEmpresa[[#This Row],[Tipo_Movimiento]] = "Venta", -TablaDatosEmpresa[[#This Row],[Cantidad]] * TablaDatosEmpresa[[#This Row],[Precio_Venta_Unitario]], 0)</f>
        <v>6894.62</v>
      </c>
      <c r="L2674" s="3">
        <f>AVERAGEIF(TablaDatosEmpresa[Nombre_Producto],TablaDatosEmpresa[[#This Row],[Nombre_Producto]],TablaDatosEmpresa[Costo_Unitario])</f>
        <v>38.917210440456756</v>
      </c>
      <c r="M2674" s="3">
        <f>IF(TablaDatosEmpresa[[#This Row],[Tipo_Movimiento]] = "Venta", -TablaDatosEmpresa[[#This Row],[Cantidad]] * TablaDatosEmpresa[[#This Row],[CosteAdquisicionPromedio]], 0)</f>
        <v>1673.4400489396405</v>
      </c>
      <c r="N2674" s="3">
        <f>TablaDatosEmpresa[[#This Row],[Ingresos]]-TablaDatosEmpresa[[#This Row],[Coste_Vemta]]</f>
        <v>5221.1799510603596</v>
      </c>
    </row>
    <row r="2675" spans="1:14" x14ac:dyDescent="0.3">
      <c r="A2675">
        <v>2676</v>
      </c>
      <c r="B2675" s="1">
        <v>44954</v>
      </c>
      <c r="C2675" t="s">
        <v>24</v>
      </c>
      <c r="D2675" t="s">
        <v>34</v>
      </c>
      <c r="E2675" t="s">
        <v>45</v>
      </c>
      <c r="F2675">
        <v>78</v>
      </c>
      <c r="G2675" s="3">
        <v>178.66</v>
      </c>
      <c r="H2675" s="3">
        <v>0</v>
      </c>
      <c r="I2675" t="s">
        <v>24</v>
      </c>
      <c r="J2675" t="s">
        <v>26</v>
      </c>
      <c r="K2675" s="3">
        <f>IF(TablaDatosEmpresa[[#This Row],[Tipo_Movimiento]] = "Venta", -TablaDatosEmpresa[[#This Row],[Cantidad]] * TablaDatosEmpresa[[#This Row],[Precio_Venta_Unitario]], 0)</f>
        <v>0</v>
      </c>
      <c r="L2675" s="3">
        <f>AVERAGEIF(TablaDatosEmpresa[Nombre_Producto],TablaDatosEmpresa[[#This Row],[Nombre_Producto]],TablaDatosEmpresa[Costo_Unitario])</f>
        <v>81.910562499999997</v>
      </c>
      <c r="M2675" s="3">
        <f>IF(TablaDatosEmpresa[[#This Row],[Tipo_Movimiento]] = "Venta", -TablaDatosEmpresa[[#This Row],[Cantidad]] * TablaDatosEmpresa[[#This Row],[CosteAdquisicionPromedio]], 0)</f>
        <v>0</v>
      </c>
      <c r="N2675" s="3">
        <f>TablaDatosEmpresa[[#This Row],[Ingresos]]-TablaDatosEmpresa[[#This Row],[Coste_Vemta]]</f>
        <v>0</v>
      </c>
    </row>
    <row r="2676" spans="1:14" x14ac:dyDescent="0.3">
      <c r="A2676">
        <v>2677</v>
      </c>
      <c r="B2676" s="1">
        <v>44954</v>
      </c>
      <c r="C2676" t="s">
        <v>10</v>
      </c>
      <c r="D2676" t="s">
        <v>21</v>
      </c>
      <c r="E2676" t="s">
        <v>22</v>
      </c>
      <c r="F2676">
        <v>-13</v>
      </c>
      <c r="G2676" s="3">
        <v>0</v>
      </c>
      <c r="H2676" s="3">
        <v>60.07</v>
      </c>
      <c r="I2676" t="s">
        <v>10</v>
      </c>
      <c r="J2676" t="s">
        <v>13</v>
      </c>
      <c r="K2676" s="3">
        <f>IF(TablaDatosEmpresa[[#This Row],[Tipo_Movimiento]] = "Venta", -TablaDatosEmpresa[[#This Row],[Cantidad]] * TablaDatosEmpresa[[#This Row],[Precio_Venta_Unitario]], 0)</f>
        <v>780.91</v>
      </c>
      <c r="L2676" s="3">
        <f>AVERAGEIF(TablaDatosEmpresa[Nombre_Producto],TablaDatosEmpresa[[#This Row],[Nombre_Producto]],TablaDatosEmpresa[Costo_Unitario])</f>
        <v>10.520482758620702</v>
      </c>
      <c r="M2676" s="3">
        <f>IF(TablaDatosEmpresa[[#This Row],[Tipo_Movimiento]] = "Venta", -TablaDatosEmpresa[[#This Row],[Cantidad]] * TablaDatosEmpresa[[#This Row],[CosteAdquisicionPromedio]], 0)</f>
        <v>136.76627586206911</v>
      </c>
      <c r="N2676" s="3">
        <f>TablaDatosEmpresa[[#This Row],[Ingresos]]-TablaDatosEmpresa[[#This Row],[Coste_Vemta]]</f>
        <v>644.1437241379308</v>
      </c>
    </row>
    <row r="2677" spans="1:14" x14ac:dyDescent="0.3">
      <c r="A2677">
        <v>2678</v>
      </c>
      <c r="B2677" s="1">
        <v>44955</v>
      </c>
      <c r="C2677" t="s">
        <v>10</v>
      </c>
      <c r="D2677" t="s">
        <v>14</v>
      </c>
      <c r="E2677" t="s">
        <v>41</v>
      </c>
      <c r="F2677">
        <v>-5</v>
      </c>
      <c r="G2677" s="3">
        <v>0</v>
      </c>
      <c r="H2677" s="3">
        <v>158.97</v>
      </c>
      <c r="I2677" t="s">
        <v>10</v>
      </c>
      <c r="J2677" t="s">
        <v>15</v>
      </c>
      <c r="K2677" s="3">
        <f>IF(TablaDatosEmpresa[[#This Row],[Tipo_Movimiento]] = "Venta", -TablaDatosEmpresa[[#This Row],[Cantidad]] * TablaDatosEmpresa[[#This Row],[Precio_Venta_Unitario]], 0)</f>
        <v>794.85</v>
      </c>
      <c r="L2677" s="3">
        <f>AVERAGEIF(TablaDatosEmpresa[Nombre_Producto],TablaDatosEmpresa[[#This Row],[Nombre_Producto]],TablaDatosEmpresa[Costo_Unitario])</f>
        <v>38.917210440456756</v>
      </c>
      <c r="M2677" s="3">
        <f>IF(TablaDatosEmpresa[[#This Row],[Tipo_Movimiento]] = "Venta", -TablaDatosEmpresa[[#This Row],[Cantidad]] * TablaDatosEmpresa[[#This Row],[CosteAdquisicionPromedio]], 0)</f>
        <v>194.58605220228378</v>
      </c>
      <c r="N2677" s="3">
        <f>TablaDatosEmpresa[[#This Row],[Ingresos]]-TablaDatosEmpresa[[#This Row],[Coste_Vemta]]</f>
        <v>600.26394779771624</v>
      </c>
    </row>
    <row r="2678" spans="1:14" x14ac:dyDescent="0.3">
      <c r="A2678">
        <v>2679</v>
      </c>
      <c r="B2678" s="1">
        <v>44955</v>
      </c>
      <c r="C2678" t="s">
        <v>10</v>
      </c>
      <c r="D2678" t="s">
        <v>25</v>
      </c>
      <c r="E2678" t="s">
        <v>43</v>
      </c>
      <c r="F2678">
        <v>-35</v>
      </c>
      <c r="G2678" s="3">
        <v>0</v>
      </c>
      <c r="H2678" s="3">
        <v>94.79</v>
      </c>
      <c r="I2678" t="s">
        <v>10</v>
      </c>
      <c r="J2678" t="s">
        <v>15</v>
      </c>
      <c r="K2678" s="3">
        <f>IF(TablaDatosEmpresa[[#This Row],[Tipo_Movimiento]] = "Venta", -TablaDatosEmpresa[[#This Row],[Cantidad]] * TablaDatosEmpresa[[#This Row],[Precio_Venta_Unitario]], 0)</f>
        <v>3317.65</v>
      </c>
      <c r="L2678" s="3">
        <f>AVERAGEIF(TablaDatosEmpresa[Nombre_Producto],TablaDatosEmpresa[[#This Row],[Nombre_Producto]],TablaDatosEmpresa[Costo_Unitario])</f>
        <v>18.458651685393257</v>
      </c>
      <c r="M2678" s="3">
        <f>IF(TablaDatosEmpresa[[#This Row],[Tipo_Movimiento]] = "Venta", -TablaDatosEmpresa[[#This Row],[Cantidad]] * TablaDatosEmpresa[[#This Row],[CosteAdquisicionPromedio]], 0)</f>
        <v>646.05280898876401</v>
      </c>
      <c r="N2678" s="3">
        <f>TablaDatosEmpresa[[#This Row],[Ingresos]]-TablaDatosEmpresa[[#This Row],[Coste_Vemta]]</f>
        <v>2671.5971910112362</v>
      </c>
    </row>
    <row r="2679" spans="1:14" x14ac:dyDescent="0.3">
      <c r="A2679">
        <v>2680</v>
      </c>
      <c r="B2679" s="1">
        <v>44955</v>
      </c>
      <c r="C2679" t="s">
        <v>10</v>
      </c>
      <c r="D2679" t="s">
        <v>27</v>
      </c>
      <c r="E2679" t="s">
        <v>44</v>
      </c>
      <c r="F2679">
        <v>-34</v>
      </c>
      <c r="G2679" s="3">
        <v>0</v>
      </c>
      <c r="H2679" s="3">
        <v>503.05</v>
      </c>
      <c r="I2679" t="s">
        <v>10</v>
      </c>
      <c r="J2679" t="s">
        <v>31</v>
      </c>
      <c r="K2679" s="3">
        <f>IF(TablaDatosEmpresa[[#This Row],[Tipo_Movimiento]] = "Venta", -TablaDatosEmpresa[[#This Row],[Cantidad]] * TablaDatosEmpresa[[#This Row],[Precio_Venta_Unitario]], 0)</f>
        <v>17103.7</v>
      </c>
      <c r="L2679" s="3">
        <f>AVERAGEIF(TablaDatosEmpresa[Nombre_Producto],TablaDatosEmpresa[[#This Row],[Nombre_Producto]],TablaDatosEmpresa[Costo_Unitario])</f>
        <v>111.99406451612904</v>
      </c>
      <c r="M2679" s="3">
        <f>IF(TablaDatosEmpresa[[#This Row],[Tipo_Movimiento]] = "Venta", -TablaDatosEmpresa[[#This Row],[Cantidad]] * TablaDatosEmpresa[[#This Row],[CosteAdquisicionPromedio]], 0)</f>
        <v>3807.7981935483876</v>
      </c>
      <c r="N2679" s="3">
        <f>TablaDatosEmpresa[[#This Row],[Ingresos]]-TablaDatosEmpresa[[#This Row],[Coste_Vemta]]</f>
        <v>13295.901806451613</v>
      </c>
    </row>
    <row r="2680" spans="1:14" x14ac:dyDescent="0.3">
      <c r="A2680">
        <v>2681</v>
      </c>
      <c r="B2680" s="1">
        <v>44955</v>
      </c>
      <c r="C2680" t="s">
        <v>16</v>
      </c>
      <c r="D2680" t="s">
        <v>17</v>
      </c>
      <c r="E2680" t="s">
        <v>42</v>
      </c>
      <c r="F2680">
        <v>60</v>
      </c>
      <c r="G2680" s="3">
        <v>453.21</v>
      </c>
      <c r="H2680" s="3">
        <v>0</v>
      </c>
      <c r="I2680" t="s">
        <v>46</v>
      </c>
      <c r="J2680" t="s">
        <v>18</v>
      </c>
      <c r="K2680" s="3">
        <f>IF(TablaDatosEmpresa[[#This Row],[Tipo_Movimiento]] = "Venta", -TablaDatosEmpresa[[#This Row],[Cantidad]] * TablaDatosEmpresa[[#This Row],[Precio_Venta_Unitario]], 0)</f>
        <v>0</v>
      </c>
      <c r="L2680" s="3">
        <f>AVERAGEIF(TablaDatosEmpresa[Nombre_Producto],TablaDatosEmpresa[[#This Row],[Nombre_Producto]],TablaDatosEmpresa[Costo_Unitario])</f>
        <v>206.67616747181975</v>
      </c>
      <c r="M2680" s="3">
        <f>IF(TablaDatosEmpresa[[#This Row],[Tipo_Movimiento]] = "Venta", -TablaDatosEmpresa[[#This Row],[Cantidad]] * TablaDatosEmpresa[[#This Row],[CosteAdquisicionPromedio]], 0)</f>
        <v>0</v>
      </c>
      <c r="N2680" s="3">
        <f>TablaDatosEmpresa[[#This Row],[Ingresos]]-TablaDatosEmpresa[[#This Row],[Coste_Vemta]]</f>
        <v>0</v>
      </c>
    </row>
    <row r="2681" spans="1:14" x14ac:dyDescent="0.3">
      <c r="A2681">
        <v>2682</v>
      </c>
      <c r="B2681" s="1">
        <v>44955</v>
      </c>
      <c r="C2681" t="s">
        <v>16</v>
      </c>
      <c r="D2681" t="s">
        <v>19</v>
      </c>
      <c r="E2681" t="s">
        <v>20</v>
      </c>
      <c r="F2681">
        <v>95</v>
      </c>
      <c r="G2681" s="3">
        <v>148.75</v>
      </c>
      <c r="H2681" s="3">
        <v>0</v>
      </c>
      <c r="I2681" t="s">
        <v>46</v>
      </c>
      <c r="J2681" t="s">
        <v>18</v>
      </c>
      <c r="K2681" s="3">
        <f>IF(TablaDatosEmpresa[[#This Row],[Tipo_Movimiento]] = "Venta", -TablaDatosEmpresa[[#This Row],[Cantidad]] * TablaDatosEmpresa[[#This Row],[Precio_Venta_Unitario]], 0)</f>
        <v>0</v>
      </c>
      <c r="L2681" s="3">
        <f>AVERAGEIF(TablaDatosEmpresa[Nombre_Producto],TablaDatosEmpresa[[#This Row],[Nombre_Producto]],TablaDatosEmpresa[Costo_Unitario])</f>
        <v>66.956770642201846</v>
      </c>
      <c r="M2681" s="3">
        <f>IF(TablaDatosEmpresa[[#This Row],[Tipo_Movimiento]] = "Venta", -TablaDatosEmpresa[[#This Row],[Cantidad]] * TablaDatosEmpresa[[#This Row],[CosteAdquisicionPromedio]], 0)</f>
        <v>0</v>
      </c>
      <c r="N2681" s="3">
        <f>TablaDatosEmpresa[[#This Row],[Ingresos]]-TablaDatosEmpresa[[#This Row],[Coste_Vemta]]</f>
        <v>0</v>
      </c>
    </row>
    <row r="2682" spans="1:14" x14ac:dyDescent="0.3">
      <c r="A2682">
        <v>2683</v>
      </c>
      <c r="B2682" s="1">
        <v>44955</v>
      </c>
      <c r="C2682" t="s">
        <v>10</v>
      </c>
      <c r="D2682" t="s">
        <v>29</v>
      </c>
      <c r="E2682" t="s">
        <v>30</v>
      </c>
      <c r="F2682">
        <v>-27</v>
      </c>
      <c r="G2682" s="3">
        <v>0</v>
      </c>
      <c r="H2682" s="3">
        <v>79.86</v>
      </c>
      <c r="I2682" t="s">
        <v>10</v>
      </c>
      <c r="J2682" t="s">
        <v>15</v>
      </c>
      <c r="K2682" s="3">
        <f>IF(TablaDatosEmpresa[[#This Row],[Tipo_Movimiento]] = "Venta", -TablaDatosEmpresa[[#This Row],[Cantidad]] * TablaDatosEmpresa[[#This Row],[Precio_Venta_Unitario]], 0)</f>
        <v>2156.2199999999998</v>
      </c>
      <c r="L2682" s="3">
        <f>AVERAGEIF(TablaDatosEmpresa[Nombre_Producto],TablaDatosEmpresa[[#This Row],[Nombre_Producto]],TablaDatosEmpresa[Costo_Unitario])</f>
        <v>15.49574137931034</v>
      </c>
      <c r="M2682" s="3">
        <f>IF(TablaDatosEmpresa[[#This Row],[Tipo_Movimiento]] = "Venta", -TablaDatosEmpresa[[#This Row],[Cantidad]] * TablaDatosEmpresa[[#This Row],[CosteAdquisicionPromedio]], 0)</f>
        <v>418.38501724137916</v>
      </c>
      <c r="N2682" s="3">
        <f>TablaDatosEmpresa[[#This Row],[Ingresos]]-TablaDatosEmpresa[[#This Row],[Coste_Vemta]]</f>
        <v>1737.8349827586208</v>
      </c>
    </row>
    <row r="2683" spans="1:14" x14ac:dyDescent="0.3">
      <c r="A2683">
        <v>2684</v>
      </c>
      <c r="B2683" s="1">
        <v>44956</v>
      </c>
      <c r="C2683" t="s">
        <v>10</v>
      </c>
      <c r="D2683" t="s">
        <v>14</v>
      </c>
      <c r="E2683" t="s">
        <v>41</v>
      </c>
      <c r="F2683">
        <v>-16</v>
      </c>
      <c r="G2683" s="3">
        <v>0</v>
      </c>
      <c r="H2683" s="3">
        <v>158.36000000000001</v>
      </c>
      <c r="I2683" t="s">
        <v>10</v>
      </c>
      <c r="J2683" t="s">
        <v>35</v>
      </c>
      <c r="K2683" s="3">
        <f>IF(TablaDatosEmpresa[[#This Row],[Tipo_Movimiento]] = "Venta", -TablaDatosEmpresa[[#This Row],[Cantidad]] * TablaDatosEmpresa[[#This Row],[Precio_Venta_Unitario]], 0)</f>
        <v>2533.7600000000002</v>
      </c>
      <c r="L2683" s="3">
        <f>AVERAGEIF(TablaDatosEmpresa[Nombre_Producto],TablaDatosEmpresa[[#This Row],[Nombre_Producto]],TablaDatosEmpresa[Costo_Unitario])</f>
        <v>38.917210440456756</v>
      </c>
      <c r="M2683" s="3">
        <f>IF(TablaDatosEmpresa[[#This Row],[Tipo_Movimiento]] = "Venta", -TablaDatosEmpresa[[#This Row],[Cantidad]] * TablaDatosEmpresa[[#This Row],[CosteAdquisicionPromedio]], 0)</f>
        <v>622.6753670473081</v>
      </c>
      <c r="N2683" s="3">
        <f>TablaDatosEmpresa[[#This Row],[Ingresos]]-TablaDatosEmpresa[[#This Row],[Coste_Vemta]]</f>
        <v>1911.0846329526921</v>
      </c>
    </row>
    <row r="2684" spans="1:14" x14ac:dyDescent="0.3">
      <c r="A2684">
        <v>2685</v>
      </c>
      <c r="B2684" s="1">
        <v>44956</v>
      </c>
      <c r="C2684" t="s">
        <v>24</v>
      </c>
      <c r="D2684" t="s">
        <v>14</v>
      </c>
      <c r="E2684" t="s">
        <v>41</v>
      </c>
      <c r="F2684">
        <v>145</v>
      </c>
      <c r="G2684" s="3">
        <v>84.82</v>
      </c>
      <c r="H2684" s="3">
        <v>0</v>
      </c>
      <c r="I2684" t="s">
        <v>24</v>
      </c>
      <c r="J2684" t="s">
        <v>36</v>
      </c>
      <c r="K2684" s="3">
        <f>IF(TablaDatosEmpresa[[#This Row],[Tipo_Movimiento]] = "Venta", -TablaDatosEmpresa[[#This Row],[Cantidad]] * TablaDatosEmpresa[[#This Row],[Precio_Venta_Unitario]], 0)</f>
        <v>0</v>
      </c>
      <c r="L2684" s="3">
        <f>AVERAGEIF(TablaDatosEmpresa[Nombre_Producto],TablaDatosEmpresa[[#This Row],[Nombre_Producto]],TablaDatosEmpresa[Costo_Unitario])</f>
        <v>38.917210440456756</v>
      </c>
      <c r="M2684" s="3">
        <f>IF(TablaDatosEmpresa[[#This Row],[Tipo_Movimiento]] = "Venta", -TablaDatosEmpresa[[#This Row],[Cantidad]] * TablaDatosEmpresa[[#This Row],[CosteAdquisicionPromedio]], 0)</f>
        <v>0</v>
      </c>
      <c r="N2684" s="3">
        <f>TablaDatosEmpresa[[#This Row],[Ingresos]]-TablaDatosEmpresa[[#This Row],[Coste_Vemta]]</f>
        <v>0</v>
      </c>
    </row>
    <row r="2685" spans="1:14" x14ac:dyDescent="0.3">
      <c r="A2685">
        <v>2686</v>
      </c>
      <c r="B2685" s="1">
        <v>44956</v>
      </c>
      <c r="C2685" t="s">
        <v>10</v>
      </c>
      <c r="D2685" t="s">
        <v>34</v>
      </c>
      <c r="E2685" t="s">
        <v>45</v>
      </c>
      <c r="F2685">
        <v>-44</v>
      </c>
      <c r="G2685" s="3">
        <v>0</v>
      </c>
      <c r="H2685" s="3">
        <v>348.92</v>
      </c>
      <c r="I2685" t="s">
        <v>10</v>
      </c>
      <c r="J2685" t="s">
        <v>15</v>
      </c>
      <c r="K2685" s="3">
        <f>IF(TablaDatosEmpresa[[#This Row],[Tipo_Movimiento]] = "Venta", -TablaDatosEmpresa[[#This Row],[Cantidad]] * TablaDatosEmpresa[[#This Row],[Precio_Venta_Unitario]], 0)</f>
        <v>15352.480000000001</v>
      </c>
      <c r="L2685" s="3">
        <f>AVERAGEIF(TablaDatosEmpresa[Nombre_Producto],TablaDatosEmpresa[[#This Row],[Nombre_Producto]],TablaDatosEmpresa[Costo_Unitario])</f>
        <v>81.910562499999997</v>
      </c>
      <c r="M2685" s="3">
        <f>IF(TablaDatosEmpresa[[#This Row],[Tipo_Movimiento]] = "Venta", -TablaDatosEmpresa[[#This Row],[Cantidad]] * TablaDatosEmpresa[[#This Row],[CosteAdquisicionPromedio]], 0)</f>
        <v>3604.06475</v>
      </c>
      <c r="N2685" s="3">
        <f>TablaDatosEmpresa[[#This Row],[Ingresos]]-TablaDatosEmpresa[[#This Row],[Coste_Vemta]]</f>
        <v>11748.415250000002</v>
      </c>
    </row>
    <row r="2686" spans="1:14" x14ac:dyDescent="0.3">
      <c r="A2686">
        <v>2687</v>
      </c>
      <c r="B2686" s="1">
        <v>44956</v>
      </c>
      <c r="C2686" t="s">
        <v>16</v>
      </c>
      <c r="D2686" t="s">
        <v>19</v>
      </c>
      <c r="E2686" t="s">
        <v>20</v>
      </c>
      <c r="F2686">
        <v>36</v>
      </c>
      <c r="G2686" s="3">
        <v>151.47</v>
      </c>
      <c r="H2686" s="3">
        <v>0</v>
      </c>
      <c r="I2686" t="s">
        <v>46</v>
      </c>
      <c r="J2686" t="s">
        <v>18</v>
      </c>
      <c r="K2686" s="3">
        <f>IF(TablaDatosEmpresa[[#This Row],[Tipo_Movimiento]] = "Venta", -TablaDatosEmpresa[[#This Row],[Cantidad]] * TablaDatosEmpresa[[#This Row],[Precio_Venta_Unitario]], 0)</f>
        <v>0</v>
      </c>
      <c r="L2686" s="3">
        <f>AVERAGEIF(TablaDatosEmpresa[Nombre_Producto],TablaDatosEmpresa[[#This Row],[Nombre_Producto]],TablaDatosEmpresa[Costo_Unitario])</f>
        <v>66.956770642201846</v>
      </c>
      <c r="M2686" s="3">
        <f>IF(TablaDatosEmpresa[[#This Row],[Tipo_Movimiento]] = "Venta", -TablaDatosEmpresa[[#This Row],[Cantidad]] * TablaDatosEmpresa[[#This Row],[CosteAdquisicionPromedio]], 0)</f>
        <v>0</v>
      </c>
      <c r="N2686" s="3">
        <f>TablaDatosEmpresa[[#This Row],[Ingresos]]-TablaDatosEmpresa[[#This Row],[Coste_Vemta]]</f>
        <v>0</v>
      </c>
    </row>
    <row r="2687" spans="1:14" x14ac:dyDescent="0.3">
      <c r="A2687">
        <v>2688</v>
      </c>
      <c r="B2687" s="1">
        <v>44956</v>
      </c>
      <c r="C2687" t="s">
        <v>10</v>
      </c>
      <c r="D2687" t="s">
        <v>25</v>
      </c>
      <c r="E2687" t="s">
        <v>43</v>
      </c>
      <c r="F2687">
        <v>-24</v>
      </c>
      <c r="G2687" s="3">
        <v>0</v>
      </c>
      <c r="H2687" s="3">
        <v>95.81</v>
      </c>
      <c r="I2687" t="s">
        <v>10</v>
      </c>
      <c r="J2687" t="s">
        <v>31</v>
      </c>
      <c r="K2687" s="3">
        <f>IF(TablaDatosEmpresa[[#This Row],[Tipo_Movimiento]] = "Venta", -TablaDatosEmpresa[[#This Row],[Cantidad]] * TablaDatosEmpresa[[#This Row],[Precio_Venta_Unitario]], 0)</f>
        <v>2299.44</v>
      </c>
      <c r="L2687" s="3">
        <f>AVERAGEIF(TablaDatosEmpresa[Nombre_Producto],TablaDatosEmpresa[[#This Row],[Nombre_Producto]],TablaDatosEmpresa[Costo_Unitario])</f>
        <v>18.458651685393257</v>
      </c>
      <c r="M2687" s="3">
        <f>IF(TablaDatosEmpresa[[#This Row],[Tipo_Movimiento]] = "Venta", -TablaDatosEmpresa[[#This Row],[Cantidad]] * TablaDatosEmpresa[[#This Row],[CosteAdquisicionPromedio]], 0)</f>
        <v>443.00764044943816</v>
      </c>
      <c r="N2687" s="3">
        <f>TablaDatosEmpresa[[#This Row],[Ingresos]]-TablaDatosEmpresa[[#This Row],[Coste_Vemta]]</f>
        <v>1856.4323595505618</v>
      </c>
    </row>
    <row r="2688" spans="1:14" x14ac:dyDescent="0.3">
      <c r="A2688">
        <v>2689</v>
      </c>
      <c r="B2688" s="1">
        <v>44956</v>
      </c>
      <c r="C2688" t="s">
        <v>10</v>
      </c>
      <c r="D2688" t="s">
        <v>34</v>
      </c>
      <c r="E2688" t="s">
        <v>45</v>
      </c>
      <c r="F2688">
        <v>-11</v>
      </c>
      <c r="G2688" s="3">
        <v>0</v>
      </c>
      <c r="H2688" s="3">
        <v>349.96</v>
      </c>
      <c r="I2688" t="s">
        <v>10</v>
      </c>
      <c r="J2688" t="s">
        <v>35</v>
      </c>
      <c r="K2688" s="3">
        <f>IF(TablaDatosEmpresa[[#This Row],[Tipo_Movimiento]] = "Venta", -TablaDatosEmpresa[[#This Row],[Cantidad]] * TablaDatosEmpresa[[#This Row],[Precio_Venta_Unitario]], 0)</f>
        <v>3849.56</v>
      </c>
      <c r="L2688" s="3">
        <f>AVERAGEIF(TablaDatosEmpresa[Nombre_Producto],TablaDatosEmpresa[[#This Row],[Nombre_Producto]],TablaDatosEmpresa[Costo_Unitario])</f>
        <v>81.910562499999997</v>
      </c>
      <c r="M2688" s="3">
        <f>IF(TablaDatosEmpresa[[#This Row],[Tipo_Movimiento]] = "Venta", -TablaDatosEmpresa[[#This Row],[Cantidad]] * TablaDatosEmpresa[[#This Row],[CosteAdquisicionPromedio]], 0)</f>
        <v>901.0161875</v>
      </c>
      <c r="N2688" s="3">
        <f>TablaDatosEmpresa[[#This Row],[Ingresos]]-TablaDatosEmpresa[[#This Row],[Coste_Vemta]]</f>
        <v>2948.5438125000001</v>
      </c>
    </row>
    <row r="2689" spans="1:14" x14ac:dyDescent="0.3">
      <c r="A2689">
        <v>2690</v>
      </c>
      <c r="B2689" s="1">
        <v>44956</v>
      </c>
      <c r="C2689" t="s">
        <v>24</v>
      </c>
      <c r="D2689" t="s">
        <v>32</v>
      </c>
      <c r="E2689" t="s">
        <v>33</v>
      </c>
      <c r="F2689">
        <v>66</v>
      </c>
      <c r="G2689" s="3">
        <v>120.6</v>
      </c>
      <c r="H2689" s="3">
        <v>0</v>
      </c>
      <c r="I2689" t="s">
        <v>24</v>
      </c>
      <c r="J2689" t="s">
        <v>37</v>
      </c>
      <c r="K2689" s="3">
        <f>IF(TablaDatosEmpresa[[#This Row],[Tipo_Movimiento]] = "Venta", -TablaDatosEmpresa[[#This Row],[Cantidad]] * TablaDatosEmpresa[[#This Row],[Precio_Venta_Unitario]], 0)</f>
        <v>0</v>
      </c>
      <c r="L2689" s="3">
        <f>AVERAGEIF(TablaDatosEmpresa[Nombre_Producto],TablaDatosEmpresa[[#This Row],[Nombre_Producto]],TablaDatosEmpresa[Costo_Unitario])</f>
        <v>54.214840425531932</v>
      </c>
      <c r="M2689" s="3">
        <f>IF(TablaDatosEmpresa[[#This Row],[Tipo_Movimiento]] = "Venta", -TablaDatosEmpresa[[#This Row],[Cantidad]] * TablaDatosEmpresa[[#This Row],[CosteAdquisicionPromedio]], 0)</f>
        <v>0</v>
      </c>
      <c r="N2689" s="3">
        <f>TablaDatosEmpresa[[#This Row],[Ingresos]]-TablaDatosEmpresa[[#This Row],[Coste_Vemta]]</f>
        <v>0</v>
      </c>
    </row>
    <row r="2690" spans="1:14" x14ac:dyDescent="0.3">
      <c r="A2690">
        <v>2691</v>
      </c>
      <c r="B2690" s="1">
        <v>44957</v>
      </c>
      <c r="C2690" t="s">
        <v>10</v>
      </c>
      <c r="D2690" t="s">
        <v>19</v>
      </c>
      <c r="E2690" t="s">
        <v>20</v>
      </c>
      <c r="F2690">
        <v>-48</v>
      </c>
      <c r="G2690" s="3">
        <v>0</v>
      </c>
      <c r="H2690" s="3">
        <v>299.33</v>
      </c>
      <c r="I2690" t="s">
        <v>10</v>
      </c>
      <c r="J2690" t="s">
        <v>15</v>
      </c>
      <c r="K2690" s="3">
        <f>IF(TablaDatosEmpresa[[#This Row],[Tipo_Movimiento]] = "Venta", -TablaDatosEmpresa[[#This Row],[Cantidad]] * TablaDatosEmpresa[[#This Row],[Precio_Venta_Unitario]], 0)</f>
        <v>14367.84</v>
      </c>
      <c r="L2690" s="3">
        <f>AVERAGEIF(TablaDatosEmpresa[Nombre_Producto],TablaDatosEmpresa[[#This Row],[Nombre_Producto]],TablaDatosEmpresa[Costo_Unitario])</f>
        <v>66.956770642201846</v>
      </c>
      <c r="M2690" s="3">
        <f>IF(TablaDatosEmpresa[[#This Row],[Tipo_Movimiento]] = "Venta", -TablaDatosEmpresa[[#This Row],[Cantidad]] * TablaDatosEmpresa[[#This Row],[CosteAdquisicionPromedio]], 0)</f>
        <v>3213.9249908256888</v>
      </c>
      <c r="N2690" s="3">
        <f>TablaDatosEmpresa[[#This Row],[Ingresos]]-TablaDatosEmpresa[[#This Row],[Coste_Vemta]]</f>
        <v>11153.91500917431</v>
      </c>
    </row>
    <row r="2691" spans="1:14" x14ac:dyDescent="0.3">
      <c r="A2691">
        <v>2692</v>
      </c>
      <c r="B2691" s="1">
        <v>44957</v>
      </c>
      <c r="C2691" t="s">
        <v>10</v>
      </c>
      <c r="D2691" t="s">
        <v>32</v>
      </c>
      <c r="E2691" t="s">
        <v>33</v>
      </c>
      <c r="F2691">
        <v>-6</v>
      </c>
      <c r="G2691" s="3">
        <v>0</v>
      </c>
      <c r="H2691" s="3">
        <v>218.51</v>
      </c>
      <c r="I2691" t="s">
        <v>10</v>
      </c>
      <c r="J2691" t="s">
        <v>15</v>
      </c>
      <c r="K2691" s="3">
        <f>IF(TablaDatosEmpresa[[#This Row],[Tipo_Movimiento]] = "Venta", -TablaDatosEmpresa[[#This Row],[Cantidad]] * TablaDatosEmpresa[[#This Row],[Precio_Venta_Unitario]], 0)</f>
        <v>1311.06</v>
      </c>
      <c r="L2691" s="3">
        <f>AVERAGEIF(TablaDatosEmpresa[Nombre_Producto],TablaDatosEmpresa[[#This Row],[Nombre_Producto]],TablaDatosEmpresa[Costo_Unitario])</f>
        <v>54.214840425531932</v>
      </c>
      <c r="M2691" s="3">
        <f>IF(TablaDatosEmpresa[[#This Row],[Tipo_Movimiento]] = "Venta", -TablaDatosEmpresa[[#This Row],[Cantidad]] * TablaDatosEmpresa[[#This Row],[CosteAdquisicionPromedio]], 0)</f>
        <v>325.28904255319162</v>
      </c>
      <c r="N2691" s="3">
        <f>TablaDatosEmpresa[[#This Row],[Ingresos]]-TablaDatosEmpresa[[#This Row],[Coste_Vemta]]</f>
        <v>985.77095744680832</v>
      </c>
    </row>
    <row r="2692" spans="1:14" x14ac:dyDescent="0.3">
      <c r="A2692">
        <v>2693</v>
      </c>
      <c r="B2692" s="1">
        <v>44957</v>
      </c>
      <c r="C2692" t="s">
        <v>10</v>
      </c>
      <c r="D2692" t="s">
        <v>27</v>
      </c>
      <c r="E2692" t="s">
        <v>44</v>
      </c>
      <c r="F2692">
        <v>-7</v>
      </c>
      <c r="G2692" s="3">
        <v>0</v>
      </c>
      <c r="H2692" s="3">
        <v>502.06</v>
      </c>
      <c r="I2692" t="s">
        <v>10</v>
      </c>
      <c r="J2692" t="s">
        <v>23</v>
      </c>
      <c r="K2692" s="3">
        <f>IF(TablaDatosEmpresa[[#This Row],[Tipo_Movimiento]] = "Venta", -TablaDatosEmpresa[[#This Row],[Cantidad]] * TablaDatosEmpresa[[#This Row],[Precio_Venta_Unitario]], 0)</f>
        <v>3514.42</v>
      </c>
      <c r="L2692" s="3">
        <f>AVERAGEIF(TablaDatosEmpresa[Nombre_Producto],TablaDatosEmpresa[[#This Row],[Nombre_Producto]],TablaDatosEmpresa[Costo_Unitario])</f>
        <v>111.99406451612904</v>
      </c>
      <c r="M2692" s="3">
        <f>IF(TablaDatosEmpresa[[#This Row],[Tipo_Movimiento]] = "Venta", -TablaDatosEmpresa[[#This Row],[Cantidad]] * TablaDatosEmpresa[[#This Row],[CosteAdquisicionPromedio]], 0)</f>
        <v>783.95845161290333</v>
      </c>
      <c r="N2692" s="3">
        <f>TablaDatosEmpresa[[#This Row],[Ingresos]]-TablaDatosEmpresa[[#This Row],[Coste_Vemta]]</f>
        <v>2730.4615483870966</v>
      </c>
    </row>
    <row r="2693" spans="1:14" x14ac:dyDescent="0.3">
      <c r="A2693">
        <v>2694</v>
      </c>
      <c r="B2693" s="1">
        <v>44957</v>
      </c>
      <c r="C2693" t="s">
        <v>24</v>
      </c>
      <c r="D2693" t="s">
        <v>25</v>
      </c>
      <c r="E2693" t="s">
        <v>43</v>
      </c>
      <c r="F2693">
        <v>256</v>
      </c>
      <c r="G2693" s="3">
        <v>45.99</v>
      </c>
      <c r="H2693" s="3">
        <v>0</v>
      </c>
      <c r="I2693" t="s">
        <v>24</v>
      </c>
      <c r="J2693" t="s">
        <v>37</v>
      </c>
      <c r="K2693" s="3">
        <f>IF(TablaDatosEmpresa[[#This Row],[Tipo_Movimiento]] = "Venta", -TablaDatosEmpresa[[#This Row],[Cantidad]] * TablaDatosEmpresa[[#This Row],[Precio_Venta_Unitario]], 0)</f>
        <v>0</v>
      </c>
      <c r="L2693" s="3">
        <f>AVERAGEIF(TablaDatosEmpresa[Nombre_Producto],TablaDatosEmpresa[[#This Row],[Nombre_Producto]],TablaDatosEmpresa[Costo_Unitario])</f>
        <v>18.458651685393257</v>
      </c>
      <c r="M2693" s="3">
        <f>IF(TablaDatosEmpresa[[#This Row],[Tipo_Movimiento]] = "Venta", -TablaDatosEmpresa[[#This Row],[Cantidad]] * TablaDatosEmpresa[[#This Row],[CosteAdquisicionPromedio]], 0)</f>
        <v>0</v>
      </c>
      <c r="N2693" s="3">
        <f>TablaDatosEmpresa[[#This Row],[Ingresos]]-TablaDatosEmpresa[[#This Row],[Coste_Vemta]]</f>
        <v>0</v>
      </c>
    </row>
    <row r="2694" spans="1:14" x14ac:dyDescent="0.3">
      <c r="A2694">
        <v>2695</v>
      </c>
      <c r="B2694" s="1">
        <v>44957</v>
      </c>
      <c r="C2694" t="s">
        <v>24</v>
      </c>
      <c r="D2694" t="s">
        <v>11</v>
      </c>
      <c r="E2694" t="s">
        <v>12</v>
      </c>
      <c r="F2694">
        <v>106</v>
      </c>
      <c r="G2694" s="3">
        <v>65.680000000000007</v>
      </c>
      <c r="H2694" s="3">
        <v>0</v>
      </c>
      <c r="I2694" t="s">
        <v>24</v>
      </c>
      <c r="J2694" t="s">
        <v>37</v>
      </c>
      <c r="K2694" s="3">
        <f>IF(TablaDatosEmpresa[[#This Row],[Tipo_Movimiento]] = "Venta", -TablaDatosEmpresa[[#This Row],[Cantidad]] * TablaDatosEmpresa[[#This Row],[Precio_Venta_Unitario]], 0)</f>
        <v>0</v>
      </c>
      <c r="L2694" s="3">
        <f>AVERAGEIF(TablaDatosEmpresa[Nombre_Producto],TablaDatosEmpresa[[#This Row],[Nombre_Producto]],TablaDatosEmpresa[Costo_Unitario])</f>
        <v>28.701865793780652</v>
      </c>
      <c r="M2694" s="3">
        <f>IF(TablaDatosEmpresa[[#This Row],[Tipo_Movimiento]] = "Venta", -TablaDatosEmpresa[[#This Row],[Cantidad]] * TablaDatosEmpresa[[#This Row],[CosteAdquisicionPromedio]], 0)</f>
        <v>0</v>
      </c>
      <c r="N2694" s="3">
        <f>TablaDatosEmpresa[[#This Row],[Ingresos]]-TablaDatosEmpresa[[#This Row],[Coste_Vemta]]</f>
        <v>0</v>
      </c>
    </row>
    <row r="2695" spans="1:14" x14ac:dyDescent="0.3">
      <c r="A2695">
        <v>2696</v>
      </c>
      <c r="B2695" s="1">
        <v>44957</v>
      </c>
      <c r="C2695" t="s">
        <v>10</v>
      </c>
      <c r="D2695" t="s">
        <v>32</v>
      </c>
      <c r="E2695" t="s">
        <v>33</v>
      </c>
      <c r="F2695">
        <v>-25</v>
      </c>
      <c r="G2695" s="3">
        <v>0</v>
      </c>
      <c r="H2695" s="3">
        <v>221.23</v>
      </c>
      <c r="I2695" t="s">
        <v>10</v>
      </c>
      <c r="J2695" t="s">
        <v>35</v>
      </c>
      <c r="K2695" s="3">
        <f>IF(TablaDatosEmpresa[[#This Row],[Tipo_Movimiento]] = "Venta", -TablaDatosEmpresa[[#This Row],[Cantidad]] * TablaDatosEmpresa[[#This Row],[Precio_Venta_Unitario]], 0)</f>
        <v>5530.75</v>
      </c>
      <c r="L2695" s="3">
        <f>AVERAGEIF(TablaDatosEmpresa[Nombre_Producto],TablaDatosEmpresa[[#This Row],[Nombre_Producto]],TablaDatosEmpresa[Costo_Unitario])</f>
        <v>54.214840425531932</v>
      </c>
      <c r="M2695" s="3">
        <f>IF(TablaDatosEmpresa[[#This Row],[Tipo_Movimiento]] = "Venta", -TablaDatosEmpresa[[#This Row],[Cantidad]] * TablaDatosEmpresa[[#This Row],[CosteAdquisicionPromedio]], 0)</f>
        <v>1355.3710106382982</v>
      </c>
      <c r="N2695" s="3">
        <f>TablaDatosEmpresa[[#This Row],[Ingresos]]-TablaDatosEmpresa[[#This Row],[Coste_Vemta]]</f>
        <v>4175.3789893617013</v>
      </c>
    </row>
    <row r="2696" spans="1:14" x14ac:dyDescent="0.3">
      <c r="A2696">
        <v>2697</v>
      </c>
      <c r="B2696" s="1">
        <v>44957</v>
      </c>
      <c r="C2696" t="s">
        <v>10</v>
      </c>
      <c r="D2696" t="s">
        <v>25</v>
      </c>
      <c r="E2696" t="s">
        <v>43</v>
      </c>
      <c r="F2696">
        <v>-46</v>
      </c>
      <c r="G2696" s="3">
        <v>0</v>
      </c>
      <c r="H2696" s="3">
        <v>95.87</v>
      </c>
      <c r="I2696" t="s">
        <v>10</v>
      </c>
      <c r="J2696" t="s">
        <v>31</v>
      </c>
      <c r="K2696" s="3">
        <f>IF(TablaDatosEmpresa[[#This Row],[Tipo_Movimiento]] = "Venta", -TablaDatosEmpresa[[#This Row],[Cantidad]] * TablaDatosEmpresa[[#This Row],[Precio_Venta_Unitario]], 0)</f>
        <v>4410.0200000000004</v>
      </c>
      <c r="L2696" s="3">
        <f>AVERAGEIF(TablaDatosEmpresa[Nombre_Producto],TablaDatosEmpresa[[#This Row],[Nombre_Producto]],TablaDatosEmpresa[Costo_Unitario])</f>
        <v>18.458651685393257</v>
      </c>
      <c r="M2696" s="3">
        <f>IF(TablaDatosEmpresa[[#This Row],[Tipo_Movimiento]] = "Venta", -TablaDatosEmpresa[[#This Row],[Cantidad]] * TablaDatosEmpresa[[#This Row],[CosteAdquisicionPromedio]], 0)</f>
        <v>849.09797752808981</v>
      </c>
      <c r="N2696" s="3">
        <f>TablaDatosEmpresa[[#This Row],[Ingresos]]-TablaDatosEmpresa[[#This Row],[Coste_Vemta]]</f>
        <v>3560.9220224719106</v>
      </c>
    </row>
    <row r="2697" spans="1:14" x14ac:dyDescent="0.3">
      <c r="A2697">
        <v>2698</v>
      </c>
      <c r="B2697" s="1">
        <v>44958</v>
      </c>
      <c r="C2697" t="s">
        <v>16</v>
      </c>
      <c r="D2697" t="s">
        <v>27</v>
      </c>
      <c r="E2697" t="s">
        <v>44</v>
      </c>
      <c r="F2697">
        <v>41</v>
      </c>
      <c r="G2697" s="3">
        <v>248.08</v>
      </c>
      <c r="H2697" s="3">
        <v>0</v>
      </c>
      <c r="I2697" t="s">
        <v>46</v>
      </c>
      <c r="J2697" t="s">
        <v>18</v>
      </c>
      <c r="K2697" s="3">
        <f>IF(TablaDatosEmpresa[[#This Row],[Tipo_Movimiento]] = "Venta", -TablaDatosEmpresa[[#This Row],[Cantidad]] * TablaDatosEmpresa[[#This Row],[Precio_Venta_Unitario]], 0)</f>
        <v>0</v>
      </c>
      <c r="L2697" s="3">
        <f>AVERAGEIF(TablaDatosEmpresa[Nombre_Producto],TablaDatosEmpresa[[#This Row],[Nombre_Producto]],TablaDatosEmpresa[Costo_Unitario])</f>
        <v>111.99406451612904</v>
      </c>
      <c r="M2697" s="3">
        <f>IF(TablaDatosEmpresa[[#This Row],[Tipo_Movimiento]] = "Venta", -TablaDatosEmpresa[[#This Row],[Cantidad]] * TablaDatosEmpresa[[#This Row],[CosteAdquisicionPromedio]], 0)</f>
        <v>0</v>
      </c>
      <c r="N2697" s="3">
        <f>TablaDatosEmpresa[[#This Row],[Ingresos]]-TablaDatosEmpresa[[#This Row],[Coste_Vemta]]</f>
        <v>0</v>
      </c>
    </row>
    <row r="2698" spans="1:14" x14ac:dyDescent="0.3">
      <c r="A2698">
        <v>2699</v>
      </c>
      <c r="B2698" s="1">
        <v>44958</v>
      </c>
      <c r="C2698" t="s">
        <v>10</v>
      </c>
      <c r="D2698" t="s">
        <v>14</v>
      </c>
      <c r="E2698" t="s">
        <v>41</v>
      </c>
      <c r="F2698">
        <v>-43</v>
      </c>
      <c r="G2698" s="3">
        <v>0</v>
      </c>
      <c r="H2698" s="3">
        <v>160.66999999999999</v>
      </c>
      <c r="I2698" t="s">
        <v>10</v>
      </c>
      <c r="J2698" t="s">
        <v>35</v>
      </c>
      <c r="K2698" s="3">
        <f>IF(TablaDatosEmpresa[[#This Row],[Tipo_Movimiento]] = "Venta", -TablaDatosEmpresa[[#This Row],[Cantidad]] * TablaDatosEmpresa[[#This Row],[Precio_Venta_Unitario]], 0)</f>
        <v>6908.8099999999995</v>
      </c>
      <c r="L2698" s="3">
        <f>AVERAGEIF(TablaDatosEmpresa[Nombre_Producto],TablaDatosEmpresa[[#This Row],[Nombre_Producto]],TablaDatosEmpresa[Costo_Unitario])</f>
        <v>38.917210440456756</v>
      </c>
      <c r="M2698" s="3">
        <f>IF(TablaDatosEmpresa[[#This Row],[Tipo_Movimiento]] = "Venta", -TablaDatosEmpresa[[#This Row],[Cantidad]] * TablaDatosEmpresa[[#This Row],[CosteAdquisicionPromedio]], 0)</f>
        <v>1673.4400489396405</v>
      </c>
      <c r="N2698" s="3">
        <f>TablaDatosEmpresa[[#This Row],[Ingresos]]-TablaDatosEmpresa[[#This Row],[Coste_Vemta]]</f>
        <v>5235.3699510603592</v>
      </c>
    </row>
    <row r="2699" spans="1:14" x14ac:dyDescent="0.3">
      <c r="A2699">
        <v>2700</v>
      </c>
      <c r="B2699" s="1">
        <v>44958</v>
      </c>
      <c r="C2699" t="s">
        <v>10</v>
      </c>
      <c r="D2699" t="s">
        <v>29</v>
      </c>
      <c r="E2699" t="s">
        <v>30</v>
      </c>
      <c r="F2699">
        <v>-30</v>
      </c>
      <c r="G2699" s="3">
        <v>0</v>
      </c>
      <c r="H2699" s="3">
        <v>79.75</v>
      </c>
      <c r="I2699" t="s">
        <v>10</v>
      </c>
      <c r="J2699" t="s">
        <v>35</v>
      </c>
      <c r="K2699" s="3">
        <f>IF(TablaDatosEmpresa[[#This Row],[Tipo_Movimiento]] = "Venta", -TablaDatosEmpresa[[#This Row],[Cantidad]] * TablaDatosEmpresa[[#This Row],[Precio_Venta_Unitario]], 0)</f>
        <v>2392.5</v>
      </c>
      <c r="L2699" s="3">
        <f>AVERAGEIF(TablaDatosEmpresa[Nombre_Producto],TablaDatosEmpresa[[#This Row],[Nombre_Producto]],TablaDatosEmpresa[Costo_Unitario])</f>
        <v>15.49574137931034</v>
      </c>
      <c r="M2699" s="3">
        <f>IF(TablaDatosEmpresa[[#This Row],[Tipo_Movimiento]] = "Venta", -TablaDatosEmpresa[[#This Row],[Cantidad]] * TablaDatosEmpresa[[#This Row],[CosteAdquisicionPromedio]], 0)</f>
        <v>464.8722413793102</v>
      </c>
      <c r="N2699" s="3">
        <f>TablaDatosEmpresa[[#This Row],[Ingresos]]-TablaDatosEmpresa[[#This Row],[Coste_Vemta]]</f>
        <v>1927.6277586206897</v>
      </c>
    </row>
    <row r="2700" spans="1:14" x14ac:dyDescent="0.3">
      <c r="A2700">
        <v>2701</v>
      </c>
      <c r="B2700" s="1">
        <v>44958</v>
      </c>
      <c r="C2700" t="s">
        <v>10</v>
      </c>
      <c r="D2700" t="s">
        <v>32</v>
      </c>
      <c r="E2700" t="s">
        <v>33</v>
      </c>
      <c r="F2700">
        <v>-30</v>
      </c>
      <c r="G2700" s="3">
        <v>0</v>
      </c>
      <c r="H2700" s="3">
        <v>220.55</v>
      </c>
      <c r="I2700" t="s">
        <v>10</v>
      </c>
      <c r="J2700" t="s">
        <v>35</v>
      </c>
      <c r="K2700" s="3">
        <f>IF(TablaDatosEmpresa[[#This Row],[Tipo_Movimiento]] = "Venta", -TablaDatosEmpresa[[#This Row],[Cantidad]] * TablaDatosEmpresa[[#This Row],[Precio_Venta_Unitario]], 0)</f>
        <v>6616.5</v>
      </c>
      <c r="L2700" s="3">
        <f>AVERAGEIF(TablaDatosEmpresa[Nombre_Producto],TablaDatosEmpresa[[#This Row],[Nombre_Producto]],TablaDatosEmpresa[Costo_Unitario])</f>
        <v>54.214840425531932</v>
      </c>
      <c r="M2700" s="3">
        <f>IF(TablaDatosEmpresa[[#This Row],[Tipo_Movimiento]] = "Venta", -TablaDatosEmpresa[[#This Row],[Cantidad]] * TablaDatosEmpresa[[#This Row],[CosteAdquisicionPromedio]], 0)</f>
        <v>1626.4452127659579</v>
      </c>
      <c r="N2700" s="3">
        <f>TablaDatosEmpresa[[#This Row],[Ingresos]]-TablaDatosEmpresa[[#This Row],[Coste_Vemta]]</f>
        <v>4990.0547872340421</v>
      </c>
    </row>
    <row r="2701" spans="1:14" x14ac:dyDescent="0.3">
      <c r="A2701">
        <v>2702</v>
      </c>
      <c r="B2701" s="1">
        <v>44958</v>
      </c>
      <c r="C2701" t="s">
        <v>10</v>
      </c>
      <c r="D2701" t="s">
        <v>21</v>
      </c>
      <c r="E2701" t="s">
        <v>22</v>
      </c>
      <c r="F2701">
        <v>-21</v>
      </c>
      <c r="G2701" s="3">
        <v>0</v>
      </c>
      <c r="H2701" s="3">
        <v>60.42</v>
      </c>
      <c r="I2701" t="s">
        <v>10</v>
      </c>
      <c r="J2701" t="s">
        <v>23</v>
      </c>
      <c r="K2701" s="3">
        <f>IF(TablaDatosEmpresa[[#This Row],[Tipo_Movimiento]] = "Venta", -TablaDatosEmpresa[[#This Row],[Cantidad]] * TablaDatosEmpresa[[#This Row],[Precio_Venta_Unitario]], 0)</f>
        <v>1268.82</v>
      </c>
      <c r="L2701" s="3">
        <f>AVERAGEIF(TablaDatosEmpresa[Nombre_Producto],TablaDatosEmpresa[[#This Row],[Nombre_Producto]],TablaDatosEmpresa[Costo_Unitario])</f>
        <v>10.520482758620702</v>
      </c>
      <c r="M2701" s="3">
        <f>IF(TablaDatosEmpresa[[#This Row],[Tipo_Movimiento]] = "Venta", -TablaDatosEmpresa[[#This Row],[Cantidad]] * TablaDatosEmpresa[[#This Row],[CosteAdquisicionPromedio]], 0)</f>
        <v>220.93013793103472</v>
      </c>
      <c r="N2701" s="3">
        <f>TablaDatosEmpresa[[#This Row],[Ingresos]]-TablaDatosEmpresa[[#This Row],[Coste_Vemta]]</f>
        <v>1047.8898620689652</v>
      </c>
    </row>
    <row r="2702" spans="1:14" x14ac:dyDescent="0.3">
      <c r="A2702">
        <v>2703</v>
      </c>
      <c r="B2702" s="1">
        <v>44958</v>
      </c>
      <c r="C2702" t="s">
        <v>10</v>
      </c>
      <c r="D2702" t="s">
        <v>25</v>
      </c>
      <c r="E2702" t="s">
        <v>43</v>
      </c>
      <c r="F2702">
        <v>-9</v>
      </c>
      <c r="G2702" s="3">
        <v>0</v>
      </c>
      <c r="H2702" s="3">
        <v>94.8</v>
      </c>
      <c r="I2702" t="s">
        <v>10</v>
      </c>
      <c r="J2702" t="s">
        <v>35</v>
      </c>
      <c r="K2702" s="3">
        <f>IF(TablaDatosEmpresa[[#This Row],[Tipo_Movimiento]] = "Venta", -TablaDatosEmpresa[[#This Row],[Cantidad]] * TablaDatosEmpresa[[#This Row],[Precio_Venta_Unitario]], 0)</f>
        <v>853.19999999999993</v>
      </c>
      <c r="L2702" s="3">
        <f>AVERAGEIF(TablaDatosEmpresa[Nombre_Producto],TablaDatosEmpresa[[#This Row],[Nombre_Producto]],TablaDatosEmpresa[Costo_Unitario])</f>
        <v>18.458651685393257</v>
      </c>
      <c r="M2702" s="3">
        <f>IF(TablaDatosEmpresa[[#This Row],[Tipo_Movimiento]] = "Venta", -TablaDatosEmpresa[[#This Row],[Cantidad]] * TablaDatosEmpresa[[#This Row],[CosteAdquisicionPromedio]], 0)</f>
        <v>166.1278651685393</v>
      </c>
      <c r="N2702" s="3">
        <f>TablaDatosEmpresa[[#This Row],[Ingresos]]-TablaDatosEmpresa[[#This Row],[Coste_Vemta]]</f>
        <v>687.07213483146063</v>
      </c>
    </row>
    <row r="2703" spans="1:14" x14ac:dyDescent="0.3">
      <c r="A2703">
        <v>2704</v>
      </c>
      <c r="B2703" s="1">
        <v>44958</v>
      </c>
      <c r="C2703" t="s">
        <v>24</v>
      </c>
      <c r="D2703" t="s">
        <v>21</v>
      </c>
      <c r="E2703" t="s">
        <v>22</v>
      </c>
      <c r="F2703">
        <v>188</v>
      </c>
      <c r="G2703" s="3">
        <v>25.09</v>
      </c>
      <c r="H2703" s="3">
        <v>0</v>
      </c>
      <c r="I2703" t="s">
        <v>24</v>
      </c>
      <c r="J2703" t="s">
        <v>28</v>
      </c>
      <c r="K2703" s="3">
        <f>IF(TablaDatosEmpresa[[#This Row],[Tipo_Movimiento]] = "Venta", -TablaDatosEmpresa[[#This Row],[Cantidad]] * TablaDatosEmpresa[[#This Row],[Precio_Venta_Unitario]], 0)</f>
        <v>0</v>
      </c>
      <c r="L2703" s="3">
        <f>AVERAGEIF(TablaDatosEmpresa[Nombre_Producto],TablaDatosEmpresa[[#This Row],[Nombre_Producto]],TablaDatosEmpresa[Costo_Unitario])</f>
        <v>10.520482758620702</v>
      </c>
      <c r="M2703" s="3">
        <f>IF(TablaDatosEmpresa[[#This Row],[Tipo_Movimiento]] = "Venta", -TablaDatosEmpresa[[#This Row],[Cantidad]] * TablaDatosEmpresa[[#This Row],[CosteAdquisicionPromedio]], 0)</f>
        <v>0</v>
      </c>
      <c r="N2703" s="3">
        <f>TablaDatosEmpresa[[#This Row],[Ingresos]]-TablaDatosEmpresa[[#This Row],[Coste_Vemta]]</f>
        <v>0</v>
      </c>
    </row>
    <row r="2704" spans="1:14" x14ac:dyDescent="0.3">
      <c r="A2704">
        <v>2705</v>
      </c>
      <c r="B2704" s="1">
        <v>44959</v>
      </c>
      <c r="C2704" t="s">
        <v>10</v>
      </c>
      <c r="D2704" t="s">
        <v>27</v>
      </c>
      <c r="E2704" t="s">
        <v>44</v>
      </c>
      <c r="F2704">
        <v>-49</v>
      </c>
      <c r="G2704" s="3">
        <v>0</v>
      </c>
      <c r="H2704" s="3">
        <v>502.55</v>
      </c>
      <c r="I2704" t="s">
        <v>10</v>
      </c>
      <c r="J2704" t="s">
        <v>31</v>
      </c>
      <c r="K2704" s="3">
        <f>IF(TablaDatosEmpresa[[#This Row],[Tipo_Movimiento]] = "Venta", -TablaDatosEmpresa[[#This Row],[Cantidad]] * TablaDatosEmpresa[[#This Row],[Precio_Venta_Unitario]], 0)</f>
        <v>24624.95</v>
      </c>
      <c r="L2704" s="3">
        <f>AVERAGEIF(TablaDatosEmpresa[Nombre_Producto],TablaDatosEmpresa[[#This Row],[Nombre_Producto]],TablaDatosEmpresa[Costo_Unitario])</f>
        <v>111.99406451612904</v>
      </c>
      <c r="M2704" s="3">
        <f>IF(TablaDatosEmpresa[[#This Row],[Tipo_Movimiento]] = "Venta", -TablaDatosEmpresa[[#This Row],[Cantidad]] * TablaDatosEmpresa[[#This Row],[CosteAdquisicionPromedio]], 0)</f>
        <v>5487.7091612903232</v>
      </c>
      <c r="N2704" s="3">
        <f>TablaDatosEmpresa[[#This Row],[Ingresos]]-TablaDatosEmpresa[[#This Row],[Coste_Vemta]]</f>
        <v>19137.240838709677</v>
      </c>
    </row>
    <row r="2705" spans="1:14" x14ac:dyDescent="0.3">
      <c r="A2705">
        <v>2706</v>
      </c>
      <c r="B2705" s="1">
        <v>44959</v>
      </c>
      <c r="C2705" t="s">
        <v>16</v>
      </c>
      <c r="D2705" t="s">
        <v>17</v>
      </c>
      <c r="E2705" t="s">
        <v>42</v>
      </c>
      <c r="F2705">
        <v>78</v>
      </c>
      <c r="G2705" s="3">
        <v>450.26</v>
      </c>
      <c r="H2705" s="3">
        <v>0</v>
      </c>
      <c r="I2705" t="s">
        <v>46</v>
      </c>
      <c r="J2705" t="s">
        <v>18</v>
      </c>
      <c r="K2705" s="3">
        <f>IF(TablaDatosEmpresa[[#This Row],[Tipo_Movimiento]] = "Venta", -TablaDatosEmpresa[[#This Row],[Cantidad]] * TablaDatosEmpresa[[#This Row],[Precio_Venta_Unitario]], 0)</f>
        <v>0</v>
      </c>
      <c r="L2705" s="3">
        <f>AVERAGEIF(TablaDatosEmpresa[Nombre_Producto],TablaDatosEmpresa[[#This Row],[Nombre_Producto]],TablaDatosEmpresa[Costo_Unitario])</f>
        <v>206.67616747181975</v>
      </c>
      <c r="M2705" s="3">
        <f>IF(TablaDatosEmpresa[[#This Row],[Tipo_Movimiento]] = "Venta", -TablaDatosEmpresa[[#This Row],[Cantidad]] * TablaDatosEmpresa[[#This Row],[CosteAdquisicionPromedio]], 0)</f>
        <v>0</v>
      </c>
      <c r="N2705" s="3">
        <f>TablaDatosEmpresa[[#This Row],[Ingresos]]-TablaDatosEmpresa[[#This Row],[Coste_Vemta]]</f>
        <v>0</v>
      </c>
    </row>
    <row r="2706" spans="1:14" x14ac:dyDescent="0.3">
      <c r="A2706">
        <v>2707</v>
      </c>
      <c r="B2706" s="1">
        <v>44959</v>
      </c>
      <c r="C2706" t="s">
        <v>10</v>
      </c>
      <c r="D2706" t="s">
        <v>27</v>
      </c>
      <c r="E2706" t="s">
        <v>44</v>
      </c>
      <c r="F2706">
        <v>-18</v>
      </c>
      <c r="G2706" s="3">
        <v>0</v>
      </c>
      <c r="H2706" s="3">
        <v>503.71</v>
      </c>
      <c r="I2706" t="s">
        <v>10</v>
      </c>
      <c r="J2706" t="s">
        <v>31</v>
      </c>
      <c r="K2706" s="3">
        <f>IF(TablaDatosEmpresa[[#This Row],[Tipo_Movimiento]] = "Venta", -TablaDatosEmpresa[[#This Row],[Cantidad]] * TablaDatosEmpresa[[#This Row],[Precio_Venta_Unitario]], 0)</f>
        <v>9066.7799999999988</v>
      </c>
      <c r="L2706" s="3">
        <f>AVERAGEIF(TablaDatosEmpresa[Nombre_Producto],TablaDatosEmpresa[[#This Row],[Nombre_Producto]],TablaDatosEmpresa[Costo_Unitario])</f>
        <v>111.99406451612904</v>
      </c>
      <c r="M2706" s="3">
        <f>IF(TablaDatosEmpresa[[#This Row],[Tipo_Movimiento]] = "Venta", -TablaDatosEmpresa[[#This Row],[Cantidad]] * TablaDatosEmpresa[[#This Row],[CosteAdquisicionPromedio]], 0)</f>
        <v>2015.8931612903227</v>
      </c>
      <c r="N2706" s="3">
        <f>TablaDatosEmpresa[[#This Row],[Ingresos]]-TablaDatosEmpresa[[#This Row],[Coste_Vemta]]</f>
        <v>7050.8868387096763</v>
      </c>
    </row>
    <row r="2707" spans="1:14" x14ac:dyDescent="0.3">
      <c r="A2707">
        <v>2708</v>
      </c>
      <c r="B2707" s="1">
        <v>44959</v>
      </c>
      <c r="C2707" t="s">
        <v>10</v>
      </c>
      <c r="D2707" t="s">
        <v>27</v>
      </c>
      <c r="E2707" t="s">
        <v>44</v>
      </c>
      <c r="F2707">
        <v>-43</v>
      </c>
      <c r="G2707" s="3">
        <v>0</v>
      </c>
      <c r="H2707" s="3">
        <v>500.93</v>
      </c>
      <c r="I2707" t="s">
        <v>10</v>
      </c>
      <c r="J2707" t="s">
        <v>35</v>
      </c>
      <c r="K2707" s="3">
        <f>IF(TablaDatosEmpresa[[#This Row],[Tipo_Movimiento]] = "Venta", -TablaDatosEmpresa[[#This Row],[Cantidad]] * TablaDatosEmpresa[[#This Row],[Precio_Venta_Unitario]], 0)</f>
        <v>21539.99</v>
      </c>
      <c r="L2707" s="3">
        <f>AVERAGEIF(TablaDatosEmpresa[Nombre_Producto],TablaDatosEmpresa[[#This Row],[Nombre_Producto]],TablaDatosEmpresa[Costo_Unitario])</f>
        <v>111.99406451612904</v>
      </c>
      <c r="M2707" s="3">
        <f>IF(TablaDatosEmpresa[[#This Row],[Tipo_Movimiento]] = "Venta", -TablaDatosEmpresa[[#This Row],[Cantidad]] * TablaDatosEmpresa[[#This Row],[CosteAdquisicionPromedio]], 0)</f>
        <v>4815.7447741935484</v>
      </c>
      <c r="N2707" s="3">
        <f>TablaDatosEmpresa[[#This Row],[Ingresos]]-TablaDatosEmpresa[[#This Row],[Coste_Vemta]]</f>
        <v>16724.245225806451</v>
      </c>
    </row>
    <row r="2708" spans="1:14" x14ac:dyDescent="0.3">
      <c r="A2708">
        <v>2709</v>
      </c>
      <c r="B2708" s="1">
        <v>44959</v>
      </c>
      <c r="C2708" t="s">
        <v>10</v>
      </c>
      <c r="D2708" t="s">
        <v>21</v>
      </c>
      <c r="E2708" t="s">
        <v>22</v>
      </c>
      <c r="F2708">
        <v>-25</v>
      </c>
      <c r="G2708" s="3">
        <v>0</v>
      </c>
      <c r="H2708" s="3">
        <v>59.48</v>
      </c>
      <c r="I2708" t="s">
        <v>10</v>
      </c>
      <c r="J2708" t="s">
        <v>31</v>
      </c>
      <c r="K2708" s="3">
        <f>IF(TablaDatosEmpresa[[#This Row],[Tipo_Movimiento]] = "Venta", -TablaDatosEmpresa[[#This Row],[Cantidad]] * TablaDatosEmpresa[[#This Row],[Precio_Venta_Unitario]], 0)</f>
        <v>1487</v>
      </c>
      <c r="L2708" s="3">
        <f>AVERAGEIF(TablaDatosEmpresa[Nombre_Producto],TablaDatosEmpresa[[#This Row],[Nombre_Producto]],TablaDatosEmpresa[Costo_Unitario])</f>
        <v>10.520482758620702</v>
      </c>
      <c r="M2708" s="3">
        <f>IF(TablaDatosEmpresa[[#This Row],[Tipo_Movimiento]] = "Venta", -TablaDatosEmpresa[[#This Row],[Cantidad]] * TablaDatosEmpresa[[#This Row],[CosteAdquisicionPromedio]], 0)</f>
        <v>263.01206896551753</v>
      </c>
      <c r="N2708" s="3">
        <f>TablaDatosEmpresa[[#This Row],[Ingresos]]-TablaDatosEmpresa[[#This Row],[Coste_Vemta]]</f>
        <v>1223.9879310344825</v>
      </c>
    </row>
    <row r="2709" spans="1:14" x14ac:dyDescent="0.3">
      <c r="A2709">
        <v>2710</v>
      </c>
      <c r="B2709" s="1">
        <v>44959</v>
      </c>
      <c r="C2709" t="s">
        <v>10</v>
      </c>
      <c r="D2709" t="s">
        <v>25</v>
      </c>
      <c r="E2709" t="s">
        <v>43</v>
      </c>
      <c r="F2709">
        <v>-47</v>
      </c>
      <c r="G2709" s="3">
        <v>0</v>
      </c>
      <c r="H2709" s="3">
        <v>94.24</v>
      </c>
      <c r="I2709" t="s">
        <v>10</v>
      </c>
      <c r="J2709" t="s">
        <v>15</v>
      </c>
      <c r="K2709" s="3">
        <f>IF(TablaDatosEmpresa[[#This Row],[Tipo_Movimiento]] = "Venta", -TablaDatosEmpresa[[#This Row],[Cantidad]] * TablaDatosEmpresa[[#This Row],[Precio_Venta_Unitario]], 0)</f>
        <v>4429.28</v>
      </c>
      <c r="L2709" s="3">
        <f>AVERAGEIF(TablaDatosEmpresa[Nombre_Producto],TablaDatosEmpresa[[#This Row],[Nombre_Producto]],TablaDatosEmpresa[Costo_Unitario])</f>
        <v>18.458651685393257</v>
      </c>
      <c r="M2709" s="3">
        <f>IF(TablaDatosEmpresa[[#This Row],[Tipo_Movimiento]] = "Venta", -TablaDatosEmpresa[[#This Row],[Cantidad]] * TablaDatosEmpresa[[#This Row],[CosteAdquisicionPromedio]], 0)</f>
        <v>867.55662921348301</v>
      </c>
      <c r="N2709" s="3">
        <f>TablaDatosEmpresa[[#This Row],[Ingresos]]-TablaDatosEmpresa[[#This Row],[Coste_Vemta]]</f>
        <v>3561.7233707865166</v>
      </c>
    </row>
    <row r="2710" spans="1:14" x14ac:dyDescent="0.3">
      <c r="A2710">
        <v>2711</v>
      </c>
      <c r="B2710" s="1">
        <v>44959</v>
      </c>
      <c r="C2710" t="s">
        <v>10</v>
      </c>
      <c r="D2710" t="s">
        <v>14</v>
      </c>
      <c r="E2710" t="s">
        <v>41</v>
      </c>
      <c r="F2710">
        <v>-44</v>
      </c>
      <c r="G2710" s="3">
        <v>0</v>
      </c>
      <c r="H2710" s="3">
        <v>158.84</v>
      </c>
      <c r="I2710" t="s">
        <v>10</v>
      </c>
      <c r="J2710" t="s">
        <v>31</v>
      </c>
      <c r="K2710" s="3">
        <f>IF(TablaDatosEmpresa[[#This Row],[Tipo_Movimiento]] = "Venta", -TablaDatosEmpresa[[#This Row],[Cantidad]] * TablaDatosEmpresa[[#This Row],[Precio_Venta_Unitario]], 0)</f>
        <v>6988.96</v>
      </c>
      <c r="L2710" s="3">
        <f>AVERAGEIF(TablaDatosEmpresa[Nombre_Producto],TablaDatosEmpresa[[#This Row],[Nombre_Producto]],TablaDatosEmpresa[Costo_Unitario])</f>
        <v>38.917210440456756</v>
      </c>
      <c r="M2710" s="3">
        <f>IF(TablaDatosEmpresa[[#This Row],[Tipo_Movimiento]] = "Venta", -TablaDatosEmpresa[[#This Row],[Cantidad]] * TablaDatosEmpresa[[#This Row],[CosteAdquisicionPromedio]], 0)</f>
        <v>1712.3572593800973</v>
      </c>
      <c r="N2710" s="3">
        <f>TablaDatosEmpresa[[#This Row],[Ingresos]]-TablaDatosEmpresa[[#This Row],[Coste_Vemta]]</f>
        <v>5276.6027406199028</v>
      </c>
    </row>
    <row r="2711" spans="1:14" x14ac:dyDescent="0.3">
      <c r="A2711">
        <v>2712</v>
      </c>
      <c r="B2711" s="1">
        <v>44960</v>
      </c>
      <c r="C2711" t="s">
        <v>10</v>
      </c>
      <c r="D2711" t="s">
        <v>14</v>
      </c>
      <c r="E2711" t="s">
        <v>41</v>
      </c>
      <c r="F2711">
        <v>-24</v>
      </c>
      <c r="G2711" s="3">
        <v>0</v>
      </c>
      <c r="H2711" s="3">
        <v>160.91</v>
      </c>
      <c r="I2711" t="s">
        <v>10</v>
      </c>
      <c r="J2711" t="s">
        <v>13</v>
      </c>
      <c r="K2711" s="3">
        <f>IF(TablaDatosEmpresa[[#This Row],[Tipo_Movimiento]] = "Venta", -TablaDatosEmpresa[[#This Row],[Cantidad]] * TablaDatosEmpresa[[#This Row],[Precio_Venta_Unitario]], 0)</f>
        <v>3861.84</v>
      </c>
      <c r="L2711" s="3">
        <f>AVERAGEIF(TablaDatosEmpresa[Nombre_Producto],TablaDatosEmpresa[[#This Row],[Nombre_Producto]],TablaDatosEmpresa[Costo_Unitario])</f>
        <v>38.917210440456756</v>
      </c>
      <c r="M2711" s="3">
        <f>IF(TablaDatosEmpresa[[#This Row],[Tipo_Movimiento]] = "Venta", -TablaDatosEmpresa[[#This Row],[Cantidad]] * TablaDatosEmpresa[[#This Row],[CosteAdquisicionPromedio]], 0)</f>
        <v>934.01305057096215</v>
      </c>
      <c r="N2711" s="3">
        <f>TablaDatosEmpresa[[#This Row],[Ingresos]]-TablaDatosEmpresa[[#This Row],[Coste_Vemta]]</f>
        <v>2927.826949429038</v>
      </c>
    </row>
    <row r="2712" spans="1:14" x14ac:dyDescent="0.3">
      <c r="A2712">
        <v>2713</v>
      </c>
      <c r="B2712" s="1">
        <v>44960</v>
      </c>
      <c r="C2712" t="s">
        <v>24</v>
      </c>
      <c r="D2712" t="s">
        <v>14</v>
      </c>
      <c r="E2712" t="s">
        <v>41</v>
      </c>
      <c r="F2712">
        <v>291</v>
      </c>
      <c r="G2712" s="3">
        <v>86.66</v>
      </c>
      <c r="H2712" s="3">
        <v>0</v>
      </c>
      <c r="I2712" t="s">
        <v>24</v>
      </c>
      <c r="J2712" t="s">
        <v>37</v>
      </c>
      <c r="K2712" s="3">
        <f>IF(TablaDatosEmpresa[[#This Row],[Tipo_Movimiento]] = "Venta", -TablaDatosEmpresa[[#This Row],[Cantidad]] * TablaDatosEmpresa[[#This Row],[Precio_Venta_Unitario]], 0)</f>
        <v>0</v>
      </c>
      <c r="L2712" s="3">
        <f>AVERAGEIF(TablaDatosEmpresa[Nombre_Producto],TablaDatosEmpresa[[#This Row],[Nombre_Producto]],TablaDatosEmpresa[Costo_Unitario])</f>
        <v>38.917210440456756</v>
      </c>
      <c r="M2712" s="3">
        <f>IF(TablaDatosEmpresa[[#This Row],[Tipo_Movimiento]] = "Venta", -TablaDatosEmpresa[[#This Row],[Cantidad]] * TablaDatosEmpresa[[#This Row],[CosteAdquisicionPromedio]], 0)</f>
        <v>0</v>
      </c>
      <c r="N2712" s="3">
        <f>TablaDatosEmpresa[[#This Row],[Ingresos]]-TablaDatosEmpresa[[#This Row],[Coste_Vemta]]</f>
        <v>0</v>
      </c>
    </row>
    <row r="2713" spans="1:14" x14ac:dyDescent="0.3">
      <c r="A2713">
        <v>2714</v>
      </c>
      <c r="B2713" s="1">
        <v>44960</v>
      </c>
      <c r="C2713" t="s">
        <v>24</v>
      </c>
      <c r="D2713" t="s">
        <v>21</v>
      </c>
      <c r="E2713" t="s">
        <v>22</v>
      </c>
      <c r="F2713">
        <v>282</v>
      </c>
      <c r="G2713" s="3">
        <v>25.41</v>
      </c>
      <c r="H2713" s="3">
        <v>0</v>
      </c>
      <c r="I2713" t="s">
        <v>24</v>
      </c>
      <c r="J2713" t="s">
        <v>26</v>
      </c>
      <c r="K2713" s="3">
        <f>IF(TablaDatosEmpresa[[#This Row],[Tipo_Movimiento]] = "Venta", -TablaDatosEmpresa[[#This Row],[Cantidad]] * TablaDatosEmpresa[[#This Row],[Precio_Venta_Unitario]], 0)</f>
        <v>0</v>
      </c>
      <c r="L2713" s="3">
        <f>AVERAGEIF(TablaDatosEmpresa[Nombre_Producto],TablaDatosEmpresa[[#This Row],[Nombre_Producto]],TablaDatosEmpresa[Costo_Unitario])</f>
        <v>10.520482758620702</v>
      </c>
      <c r="M2713" s="3">
        <f>IF(TablaDatosEmpresa[[#This Row],[Tipo_Movimiento]] = "Venta", -TablaDatosEmpresa[[#This Row],[Cantidad]] * TablaDatosEmpresa[[#This Row],[CosteAdquisicionPromedio]], 0)</f>
        <v>0</v>
      </c>
      <c r="N2713" s="3">
        <f>TablaDatosEmpresa[[#This Row],[Ingresos]]-TablaDatosEmpresa[[#This Row],[Coste_Vemta]]</f>
        <v>0</v>
      </c>
    </row>
    <row r="2714" spans="1:14" x14ac:dyDescent="0.3">
      <c r="A2714">
        <v>2715</v>
      </c>
      <c r="B2714" s="1">
        <v>44960</v>
      </c>
      <c r="C2714" t="s">
        <v>10</v>
      </c>
      <c r="D2714" t="s">
        <v>21</v>
      </c>
      <c r="E2714" t="s">
        <v>22</v>
      </c>
      <c r="F2714">
        <v>-6</v>
      </c>
      <c r="G2714" s="3">
        <v>0</v>
      </c>
      <c r="H2714" s="3">
        <v>60.06</v>
      </c>
      <c r="I2714" t="s">
        <v>10</v>
      </c>
      <c r="J2714" t="s">
        <v>31</v>
      </c>
      <c r="K2714" s="3">
        <f>IF(TablaDatosEmpresa[[#This Row],[Tipo_Movimiento]] = "Venta", -TablaDatosEmpresa[[#This Row],[Cantidad]] * TablaDatosEmpresa[[#This Row],[Precio_Venta_Unitario]], 0)</f>
        <v>360.36</v>
      </c>
      <c r="L2714" s="3">
        <f>AVERAGEIF(TablaDatosEmpresa[Nombre_Producto],TablaDatosEmpresa[[#This Row],[Nombre_Producto]],TablaDatosEmpresa[Costo_Unitario])</f>
        <v>10.520482758620702</v>
      </c>
      <c r="M2714" s="3">
        <f>IF(TablaDatosEmpresa[[#This Row],[Tipo_Movimiento]] = "Venta", -TablaDatosEmpresa[[#This Row],[Cantidad]] * TablaDatosEmpresa[[#This Row],[CosteAdquisicionPromedio]], 0)</f>
        <v>63.12289655172421</v>
      </c>
      <c r="N2714" s="3">
        <f>TablaDatosEmpresa[[#This Row],[Ingresos]]-TablaDatosEmpresa[[#This Row],[Coste_Vemta]]</f>
        <v>297.23710344827578</v>
      </c>
    </row>
    <row r="2715" spans="1:14" x14ac:dyDescent="0.3">
      <c r="A2715">
        <v>2716</v>
      </c>
      <c r="B2715" s="1">
        <v>44960</v>
      </c>
      <c r="C2715" t="s">
        <v>24</v>
      </c>
      <c r="D2715" t="s">
        <v>11</v>
      </c>
      <c r="E2715" t="s">
        <v>12</v>
      </c>
      <c r="F2715">
        <v>96</v>
      </c>
      <c r="G2715" s="3">
        <v>64.819999999999993</v>
      </c>
      <c r="H2715" s="3">
        <v>0</v>
      </c>
      <c r="I2715" t="s">
        <v>24</v>
      </c>
      <c r="J2715" t="s">
        <v>28</v>
      </c>
      <c r="K2715" s="3">
        <f>IF(TablaDatosEmpresa[[#This Row],[Tipo_Movimiento]] = "Venta", -TablaDatosEmpresa[[#This Row],[Cantidad]] * TablaDatosEmpresa[[#This Row],[Precio_Venta_Unitario]], 0)</f>
        <v>0</v>
      </c>
      <c r="L2715" s="3">
        <f>AVERAGEIF(TablaDatosEmpresa[Nombre_Producto],TablaDatosEmpresa[[#This Row],[Nombre_Producto]],TablaDatosEmpresa[Costo_Unitario])</f>
        <v>28.701865793780652</v>
      </c>
      <c r="M2715" s="3">
        <f>IF(TablaDatosEmpresa[[#This Row],[Tipo_Movimiento]] = "Venta", -TablaDatosEmpresa[[#This Row],[Cantidad]] * TablaDatosEmpresa[[#This Row],[CosteAdquisicionPromedio]], 0)</f>
        <v>0</v>
      </c>
      <c r="N2715" s="3">
        <f>TablaDatosEmpresa[[#This Row],[Ingresos]]-TablaDatosEmpresa[[#This Row],[Coste_Vemta]]</f>
        <v>0</v>
      </c>
    </row>
    <row r="2716" spans="1:14" x14ac:dyDescent="0.3">
      <c r="A2716">
        <v>2717</v>
      </c>
      <c r="B2716" s="1">
        <v>44960</v>
      </c>
      <c r="C2716" t="s">
        <v>16</v>
      </c>
      <c r="D2716" t="s">
        <v>17</v>
      </c>
      <c r="E2716" t="s">
        <v>42</v>
      </c>
      <c r="F2716">
        <v>26</v>
      </c>
      <c r="G2716" s="3">
        <v>456.99</v>
      </c>
      <c r="H2716" s="3">
        <v>0</v>
      </c>
      <c r="I2716" t="s">
        <v>46</v>
      </c>
      <c r="J2716" t="s">
        <v>18</v>
      </c>
      <c r="K2716" s="3">
        <f>IF(TablaDatosEmpresa[[#This Row],[Tipo_Movimiento]] = "Venta", -TablaDatosEmpresa[[#This Row],[Cantidad]] * TablaDatosEmpresa[[#This Row],[Precio_Venta_Unitario]], 0)</f>
        <v>0</v>
      </c>
      <c r="L2716" s="3">
        <f>AVERAGEIF(TablaDatosEmpresa[Nombre_Producto],TablaDatosEmpresa[[#This Row],[Nombre_Producto]],TablaDatosEmpresa[Costo_Unitario])</f>
        <v>206.67616747181975</v>
      </c>
      <c r="M2716" s="3">
        <f>IF(TablaDatosEmpresa[[#This Row],[Tipo_Movimiento]] = "Venta", -TablaDatosEmpresa[[#This Row],[Cantidad]] * TablaDatosEmpresa[[#This Row],[CosteAdquisicionPromedio]], 0)</f>
        <v>0</v>
      </c>
      <c r="N2716" s="3">
        <f>TablaDatosEmpresa[[#This Row],[Ingresos]]-TablaDatosEmpresa[[#This Row],[Coste_Vemta]]</f>
        <v>0</v>
      </c>
    </row>
    <row r="2717" spans="1:14" x14ac:dyDescent="0.3">
      <c r="A2717">
        <v>2718</v>
      </c>
      <c r="B2717" s="1">
        <v>44961</v>
      </c>
      <c r="C2717" t="s">
        <v>10</v>
      </c>
      <c r="D2717" t="s">
        <v>27</v>
      </c>
      <c r="E2717" t="s">
        <v>44</v>
      </c>
      <c r="F2717">
        <v>-35</v>
      </c>
      <c r="G2717" s="3">
        <v>0</v>
      </c>
      <c r="H2717" s="3">
        <v>504.21</v>
      </c>
      <c r="I2717" t="s">
        <v>10</v>
      </c>
      <c r="J2717" t="s">
        <v>13</v>
      </c>
      <c r="K2717" s="3">
        <f>IF(TablaDatosEmpresa[[#This Row],[Tipo_Movimiento]] = "Venta", -TablaDatosEmpresa[[#This Row],[Cantidad]] * TablaDatosEmpresa[[#This Row],[Precio_Venta_Unitario]], 0)</f>
        <v>17647.349999999999</v>
      </c>
      <c r="L2717" s="3">
        <f>AVERAGEIF(TablaDatosEmpresa[Nombre_Producto],TablaDatosEmpresa[[#This Row],[Nombre_Producto]],TablaDatosEmpresa[Costo_Unitario])</f>
        <v>111.99406451612904</v>
      </c>
      <c r="M2717" s="3">
        <f>IF(TablaDatosEmpresa[[#This Row],[Tipo_Movimiento]] = "Venta", -TablaDatosEmpresa[[#This Row],[Cantidad]] * TablaDatosEmpresa[[#This Row],[CosteAdquisicionPromedio]], 0)</f>
        <v>3919.7922580645163</v>
      </c>
      <c r="N2717" s="3">
        <f>TablaDatosEmpresa[[#This Row],[Ingresos]]-TablaDatosEmpresa[[#This Row],[Coste_Vemta]]</f>
        <v>13727.557741935481</v>
      </c>
    </row>
    <row r="2718" spans="1:14" x14ac:dyDescent="0.3">
      <c r="A2718">
        <v>2719</v>
      </c>
      <c r="B2718" s="1">
        <v>44961</v>
      </c>
      <c r="C2718" t="s">
        <v>10</v>
      </c>
      <c r="D2718" t="s">
        <v>34</v>
      </c>
      <c r="E2718" t="s">
        <v>45</v>
      </c>
      <c r="F2718">
        <v>-16</v>
      </c>
      <c r="G2718" s="3">
        <v>0</v>
      </c>
      <c r="H2718" s="3">
        <v>351.32</v>
      </c>
      <c r="I2718" t="s">
        <v>10</v>
      </c>
      <c r="J2718" t="s">
        <v>31</v>
      </c>
      <c r="K2718" s="3">
        <f>IF(TablaDatosEmpresa[[#This Row],[Tipo_Movimiento]] = "Venta", -TablaDatosEmpresa[[#This Row],[Cantidad]] * TablaDatosEmpresa[[#This Row],[Precio_Venta_Unitario]], 0)</f>
        <v>5621.12</v>
      </c>
      <c r="L2718" s="3">
        <f>AVERAGEIF(TablaDatosEmpresa[Nombre_Producto],TablaDatosEmpresa[[#This Row],[Nombre_Producto]],TablaDatosEmpresa[Costo_Unitario])</f>
        <v>81.910562499999997</v>
      </c>
      <c r="M2718" s="3">
        <f>IF(TablaDatosEmpresa[[#This Row],[Tipo_Movimiento]] = "Venta", -TablaDatosEmpresa[[#This Row],[Cantidad]] * TablaDatosEmpresa[[#This Row],[CosteAdquisicionPromedio]], 0)</f>
        <v>1310.569</v>
      </c>
      <c r="N2718" s="3">
        <f>TablaDatosEmpresa[[#This Row],[Ingresos]]-TablaDatosEmpresa[[#This Row],[Coste_Vemta]]</f>
        <v>4310.5509999999995</v>
      </c>
    </row>
    <row r="2719" spans="1:14" x14ac:dyDescent="0.3">
      <c r="A2719">
        <v>2720</v>
      </c>
      <c r="B2719" s="1">
        <v>44961</v>
      </c>
      <c r="C2719" t="s">
        <v>10</v>
      </c>
      <c r="D2719" t="s">
        <v>14</v>
      </c>
      <c r="E2719" t="s">
        <v>41</v>
      </c>
      <c r="F2719">
        <v>-24</v>
      </c>
      <c r="G2719" s="3">
        <v>0</v>
      </c>
      <c r="H2719" s="3">
        <v>159.5</v>
      </c>
      <c r="I2719" t="s">
        <v>10</v>
      </c>
      <c r="J2719" t="s">
        <v>35</v>
      </c>
      <c r="K2719" s="3">
        <f>IF(TablaDatosEmpresa[[#This Row],[Tipo_Movimiento]] = "Venta", -TablaDatosEmpresa[[#This Row],[Cantidad]] * TablaDatosEmpresa[[#This Row],[Precio_Venta_Unitario]], 0)</f>
        <v>3828</v>
      </c>
      <c r="L2719" s="3">
        <f>AVERAGEIF(TablaDatosEmpresa[Nombre_Producto],TablaDatosEmpresa[[#This Row],[Nombre_Producto]],TablaDatosEmpresa[Costo_Unitario])</f>
        <v>38.917210440456756</v>
      </c>
      <c r="M2719" s="3">
        <f>IF(TablaDatosEmpresa[[#This Row],[Tipo_Movimiento]] = "Venta", -TablaDatosEmpresa[[#This Row],[Cantidad]] * TablaDatosEmpresa[[#This Row],[CosteAdquisicionPromedio]], 0)</f>
        <v>934.01305057096215</v>
      </c>
      <c r="N2719" s="3">
        <f>TablaDatosEmpresa[[#This Row],[Ingresos]]-TablaDatosEmpresa[[#This Row],[Coste_Vemta]]</f>
        <v>2893.9869494290378</v>
      </c>
    </row>
    <row r="2720" spans="1:14" x14ac:dyDescent="0.3">
      <c r="A2720">
        <v>2721</v>
      </c>
      <c r="B2720" s="1">
        <v>44961</v>
      </c>
      <c r="C2720" t="s">
        <v>10</v>
      </c>
      <c r="D2720" t="s">
        <v>27</v>
      </c>
      <c r="E2720" t="s">
        <v>44</v>
      </c>
      <c r="F2720">
        <v>-21</v>
      </c>
      <c r="G2720" s="3">
        <v>0</v>
      </c>
      <c r="H2720" s="3">
        <v>496.46</v>
      </c>
      <c r="I2720" t="s">
        <v>10</v>
      </c>
      <c r="J2720" t="s">
        <v>35</v>
      </c>
      <c r="K2720" s="3">
        <f>IF(TablaDatosEmpresa[[#This Row],[Tipo_Movimiento]] = "Venta", -TablaDatosEmpresa[[#This Row],[Cantidad]] * TablaDatosEmpresa[[#This Row],[Precio_Venta_Unitario]], 0)</f>
        <v>10425.66</v>
      </c>
      <c r="L2720" s="3">
        <f>AVERAGEIF(TablaDatosEmpresa[Nombre_Producto],TablaDatosEmpresa[[#This Row],[Nombre_Producto]],TablaDatosEmpresa[Costo_Unitario])</f>
        <v>111.99406451612904</v>
      </c>
      <c r="M2720" s="3">
        <f>IF(TablaDatosEmpresa[[#This Row],[Tipo_Movimiento]] = "Venta", -TablaDatosEmpresa[[#This Row],[Cantidad]] * TablaDatosEmpresa[[#This Row],[CosteAdquisicionPromedio]], 0)</f>
        <v>2351.8753548387099</v>
      </c>
      <c r="N2720" s="3">
        <f>TablaDatosEmpresa[[#This Row],[Ingresos]]-TablaDatosEmpresa[[#This Row],[Coste_Vemta]]</f>
        <v>8073.7846451612895</v>
      </c>
    </row>
    <row r="2721" spans="1:14" x14ac:dyDescent="0.3">
      <c r="A2721">
        <v>2722</v>
      </c>
      <c r="B2721" s="1">
        <v>44961</v>
      </c>
      <c r="C2721" t="s">
        <v>10</v>
      </c>
      <c r="D2721" t="s">
        <v>25</v>
      </c>
      <c r="E2721" t="s">
        <v>43</v>
      </c>
      <c r="F2721">
        <v>-43</v>
      </c>
      <c r="G2721" s="3">
        <v>0</v>
      </c>
      <c r="H2721" s="3">
        <v>94.14</v>
      </c>
      <c r="I2721" t="s">
        <v>10</v>
      </c>
      <c r="J2721" t="s">
        <v>35</v>
      </c>
      <c r="K2721" s="3">
        <f>IF(TablaDatosEmpresa[[#This Row],[Tipo_Movimiento]] = "Venta", -TablaDatosEmpresa[[#This Row],[Cantidad]] * TablaDatosEmpresa[[#This Row],[Precio_Venta_Unitario]], 0)</f>
        <v>4048.02</v>
      </c>
      <c r="L2721" s="3">
        <f>AVERAGEIF(TablaDatosEmpresa[Nombre_Producto],TablaDatosEmpresa[[#This Row],[Nombre_Producto]],TablaDatosEmpresa[Costo_Unitario])</f>
        <v>18.458651685393257</v>
      </c>
      <c r="M2721" s="3">
        <f>IF(TablaDatosEmpresa[[#This Row],[Tipo_Movimiento]] = "Venta", -TablaDatosEmpresa[[#This Row],[Cantidad]] * TablaDatosEmpresa[[#This Row],[CosteAdquisicionPromedio]], 0)</f>
        <v>793.72202247191001</v>
      </c>
      <c r="N2721" s="3">
        <f>TablaDatosEmpresa[[#This Row],[Ingresos]]-TablaDatosEmpresa[[#This Row],[Coste_Vemta]]</f>
        <v>3254.2979775280901</v>
      </c>
    </row>
    <row r="2722" spans="1:14" x14ac:dyDescent="0.3">
      <c r="A2722">
        <v>2723</v>
      </c>
      <c r="B2722" s="1">
        <v>44961</v>
      </c>
      <c r="C2722" t="s">
        <v>10</v>
      </c>
      <c r="D2722" t="s">
        <v>21</v>
      </c>
      <c r="E2722" t="s">
        <v>22</v>
      </c>
      <c r="F2722">
        <v>-24</v>
      </c>
      <c r="G2722" s="3">
        <v>0</v>
      </c>
      <c r="H2722" s="3">
        <v>60.46</v>
      </c>
      <c r="I2722" t="s">
        <v>10</v>
      </c>
      <c r="J2722" t="s">
        <v>15</v>
      </c>
      <c r="K2722" s="3">
        <f>IF(TablaDatosEmpresa[[#This Row],[Tipo_Movimiento]] = "Venta", -TablaDatosEmpresa[[#This Row],[Cantidad]] * TablaDatosEmpresa[[#This Row],[Precio_Venta_Unitario]], 0)</f>
        <v>1451.04</v>
      </c>
      <c r="L2722" s="3">
        <f>AVERAGEIF(TablaDatosEmpresa[Nombre_Producto],TablaDatosEmpresa[[#This Row],[Nombre_Producto]],TablaDatosEmpresa[Costo_Unitario])</f>
        <v>10.520482758620702</v>
      </c>
      <c r="M2722" s="3">
        <f>IF(TablaDatosEmpresa[[#This Row],[Tipo_Movimiento]] = "Venta", -TablaDatosEmpresa[[#This Row],[Cantidad]] * TablaDatosEmpresa[[#This Row],[CosteAdquisicionPromedio]], 0)</f>
        <v>252.49158620689684</v>
      </c>
      <c r="N2722" s="3">
        <f>TablaDatosEmpresa[[#This Row],[Ingresos]]-TablaDatosEmpresa[[#This Row],[Coste_Vemta]]</f>
        <v>1198.548413793103</v>
      </c>
    </row>
    <row r="2723" spans="1:14" x14ac:dyDescent="0.3">
      <c r="A2723">
        <v>2724</v>
      </c>
      <c r="B2723" s="1">
        <v>44961</v>
      </c>
      <c r="C2723" t="s">
        <v>10</v>
      </c>
      <c r="D2723" t="s">
        <v>29</v>
      </c>
      <c r="E2723" t="s">
        <v>30</v>
      </c>
      <c r="F2723">
        <v>-50</v>
      </c>
      <c r="G2723" s="3">
        <v>0</v>
      </c>
      <c r="H2723" s="3">
        <v>80.430000000000007</v>
      </c>
      <c r="I2723" t="s">
        <v>10</v>
      </c>
      <c r="J2723" t="s">
        <v>31</v>
      </c>
      <c r="K2723" s="3">
        <f>IF(TablaDatosEmpresa[[#This Row],[Tipo_Movimiento]] = "Venta", -TablaDatosEmpresa[[#This Row],[Cantidad]] * TablaDatosEmpresa[[#This Row],[Precio_Venta_Unitario]], 0)</f>
        <v>4021.5000000000005</v>
      </c>
      <c r="L2723" s="3">
        <f>AVERAGEIF(TablaDatosEmpresa[Nombre_Producto],TablaDatosEmpresa[[#This Row],[Nombre_Producto]],TablaDatosEmpresa[Costo_Unitario])</f>
        <v>15.49574137931034</v>
      </c>
      <c r="M2723" s="3">
        <f>IF(TablaDatosEmpresa[[#This Row],[Tipo_Movimiento]] = "Venta", -TablaDatosEmpresa[[#This Row],[Cantidad]] * TablaDatosEmpresa[[#This Row],[CosteAdquisicionPromedio]], 0)</f>
        <v>774.78706896551705</v>
      </c>
      <c r="N2723" s="3">
        <f>TablaDatosEmpresa[[#This Row],[Ingresos]]-TablaDatosEmpresa[[#This Row],[Coste_Vemta]]</f>
        <v>3246.7129310344835</v>
      </c>
    </row>
    <row r="2724" spans="1:14" x14ac:dyDescent="0.3">
      <c r="A2724">
        <v>2725</v>
      </c>
      <c r="B2724" s="1">
        <v>44962</v>
      </c>
      <c r="C2724" t="s">
        <v>10</v>
      </c>
      <c r="D2724" t="s">
        <v>32</v>
      </c>
      <c r="E2724" t="s">
        <v>33</v>
      </c>
      <c r="F2724">
        <v>-33</v>
      </c>
      <c r="G2724" s="3">
        <v>0</v>
      </c>
      <c r="H2724" s="3">
        <v>221.25</v>
      </c>
      <c r="I2724" t="s">
        <v>10</v>
      </c>
      <c r="J2724" t="s">
        <v>23</v>
      </c>
      <c r="K2724" s="3">
        <f>IF(TablaDatosEmpresa[[#This Row],[Tipo_Movimiento]] = "Venta", -TablaDatosEmpresa[[#This Row],[Cantidad]] * TablaDatosEmpresa[[#This Row],[Precio_Venta_Unitario]], 0)</f>
        <v>7301.25</v>
      </c>
      <c r="L2724" s="3">
        <f>AVERAGEIF(TablaDatosEmpresa[Nombre_Producto],TablaDatosEmpresa[[#This Row],[Nombre_Producto]],TablaDatosEmpresa[Costo_Unitario])</f>
        <v>54.214840425531932</v>
      </c>
      <c r="M2724" s="3">
        <f>IF(TablaDatosEmpresa[[#This Row],[Tipo_Movimiento]] = "Venta", -TablaDatosEmpresa[[#This Row],[Cantidad]] * TablaDatosEmpresa[[#This Row],[CosteAdquisicionPromedio]], 0)</f>
        <v>1789.0897340425538</v>
      </c>
      <c r="N2724" s="3">
        <f>TablaDatosEmpresa[[#This Row],[Ingresos]]-TablaDatosEmpresa[[#This Row],[Coste_Vemta]]</f>
        <v>5512.1602659574464</v>
      </c>
    </row>
    <row r="2725" spans="1:14" x14ac:dyDescent="0.3">
      <c r="A2725">
        <v>2726</v>
      </c>
      <c r="B2725" s="1">
        <v>44962</v>
      </c>
      <c r="C2725" t="s">
        <v>10</v>
      </c>
      <c r="D2725" t="s">
        <v>34</v>
      </c>
      <c r="E2725" t="s">
        <v>45</v>
      </c>
      <c r="F2725">
        <v>-38</v>
      </c>
      <c r="G2725" s="3">
        <v>0</v>
      </c>
      <c r="H2725" s="3">
        <v>351.76</v>
      </c>
      <c r="I2725" t="s">
        <v>10</v>
      </c>
      <c r="J2725" t="s">
        <v>13</v>
      </c>
      <c r="K2725" s="3">
        <f>IF(TablaDatosEmpresa[[#This Row],[Tipo_Movimiento]] = "Venta", -TablaDatosEmpresa[[#This Row],[Cantidad]] * TablaDatosEmpresa[[#This Row],[Precio_Venta_Unitario]], 0)</f>
        <v>13366.88</v>
      </c>
      <c r="L2725" s="3">
        <f>AVERAGEIF(TablaDatosEmpresa[Nombre_Producto],TablaDatosEmpresa[[#This Row],[Nombre_Producto]],TablaDatosEmpresa[Costo_Unitario])</f>
        <v>81.910562499999997</v>
      </c>
      <c r="M2725" s="3">
        <f>IF(TablaDatosEmpresa[[#This Row],[Tipo_Movimiento]] = "Venta", -TablaDatosEmpresa[[#This Row],[Cantidad]] * TablaDatosEmpresa[[#This Row],[CosteAdquisicionPromedio]], 0)</f>
        <v>3112.6013749999997</v>
      </c>
      <c r="N2725" s="3">
        <f>TablaDatosEmpresa[[#This Row],[Ingresos]]-TablaDatosEmpresa[[#This Row],[Coste_Vemta]]</f>
        <v>10254.278624999999</v>
      </c>
    </row>
    <row r="2726" spans="1:14" x14ac:dyDescent="0.3">
      <c r="A2726">
        <v>2727</v>
      </c>
      <c r="B2726" s="1">
        <v>44962</v>
      </c>
      <c r="C2726" t="s">
        <v>10</v>
      </c>
      <c r="D2726" t="s">
        <v>34</v>
      </c>
      <c r="E2726" t="s">
        <v>45</v>
      </c>
      <c r="F2726">
        <v>-23</v>
      </c>
      <c r="G2726" s="3">
        <v>0</v>
      </c>
      <c r="H2726" s="3">
        <v>350.31</v>
      </c>
      <c r="I2726" t="s">
        <v>10</v>
      </c>
      <c r="J2726" t="s">
        <v>31</v>
      </c>
      <c r="K2726" s="3">
        <f>IF(TablaDatosEmpresa[[#This Row],[Tipo_Movimiento]] = "Venta", -TablaDatosEmpresa[[#This Row],[Cantidad]] * TablaDatosEmpresa[[#This Row],[Precio_Venta_Unitario]], 0)</f>
        <v>8057.13</v>
      </c>
      <c r="L2726" s="3">
        <f>AVERAGEIF(TablaDatosEmpresa[Nombre_Producto],TablaDatosEmpresa[[#This Row],[Nombre_Producto]],TablaDatosEmpresa[Costo_Unitario])</f>
        <v>81.910562499999997</v>
      </c>
      <c r="M2726" s="3">
        <f>IF(TablaDatosEmpresa[[#This Row],[Tipo_Movimiento]] = "Venta", -TablaDatosEmpresa[[#This Row],[Cantidad]] * TablaDatosEmpresa[[#This Row],[CosteAdquisicionPromedio]], 0)</f>
        <v>1883.9429375</v>
      </c>
      <c r="N2726" s="3">
        <f>TablaDatosEmpresa[[#This Row],[Ingresos]]-TablaDatosEmpresa[[#This Row],[Coste_Vemta]]</f>
        <v>6173.1870625000001</v>
      </c>
    </row>
    <row r="2727" spans="1:14" x14ac:dyDescent="0.3">
      <c r="A2727">
        <v>2728</v>
      </c>
      <c r="B2727" s="1">
        <v>44962</v>
      </c>
      <c r="C2727" t="s">
        <v>24</v>
      </c>
      <c r="D2727" t="s">
        <v>34</v>
      </c>
      <c r="E2727" t="s">
        <v>45</v>
      </c>
      <c r="F2727">
        <v>117</v>
      </c>
      <c r="G2727" s="3">
        <v>181.47</v>
      </c>
      <c r="H2727" s="3">
        <v>0</v>
      </c>
      <c r="I2727" t="s">
        <v>24</v>
      </c>
      <c r="J2727" t="s">
        <v>36</v>
      </c>
      <c r="K2727" s="3">
        <f>IF(TablaDatosEmpresa[[#This Row],[Tipo_Movimiento]] = "Venta", -TablaDatosEmpresa[[#This Row],[Cantidad]] * TablaDatosEmpresa[[#This Row],[Precio_Venta_Unitario]], 0)</f>
        <v>0</v>
      </c>
      <c r="L2727" s="3">
        <f>AVERAGEIF(TablaDatosEmpresa[Nombre_Producto],TablaDatosEmpresa[[#This Row],[Nombre_Producto]],TablaDatosEmpresa[Costo_Unitario])</f>
        <v>81.910562499999997</v>
      </c>
      <c r="M2727" s="3">
        <f>IF(TablaDatosEmpresa[[#This Row],[Tipo_Movimiento]] = "Venta", -TablaDatosEmpresa[[#This Row],[Cantidad]] * TablaDatosEmpresa[[#This Row],[CosteAdquisicionPromedio]], 0)</f>
        <v>0</v>
      </c>
      <c r="N2727" s="3">
        <f>TablaDatosEmpresa[[#This Row],[Ingresos]]-TablaDatosEmpresa[[#This Row],[Coste_Vemta]]</f>
        <v>0</v>
      </c>
    </row>
    <row r="2728" spans="1:14" x14ac:dyDescent="0.3">
      <c r="A2728">
        <v>2729</v>
      </c>
      <c r="B2728" s="1">
        <v>44962</v>
      </c>
      <c r="C2728" t="s">
        <v>24</v>
      </c>
      <c r="D2728" t="s">
        <v>25</v>
      </c>
      <c r="E2728" t="s">
        <v>43</v>
      </c>
      <c r="F2728">
        <v>221</v>
      </c>
      <c r="G2728" s="3">
        <v>45.29</v>
      </c>
      <c r="H2728" s="3">
        <v>0</v>
      </c>
      <c r="I2728" t="s">
        <v>24</v>
      </c>
      <c r="J2728" t="s">
        <v>37</v>
      </c>
      <c r="K2728" s="3">
        <f>IF(TablaDatosEmpresa[[#This Row],[Tipo_Movimiento]] = "Venta", -TablaDatosEmpresa[[#This Row],[Cantidad]] * TablaDatosEmpresa[[#This Row],[Precio_Venta_Unitario]], 0)</f>
        <v>0</v>
      </c>
      <c r="L2728" s="3">
        <f>AVERAGEIF(TablaDatosEmpresa[Nombre_Producto],TablaDatosEmpresa[[#This Row],[Nombre_Producto]],TablaDatosEmpresa[Costo_Unitario])</f>
        <v>18.458651685393257</v>
      </c>
      <c r="M2728" s="3">
        <f>IF(TablaDatosEmpresa[[#This Row],[Tipo_Movimiento]] = "Venta", -TablaDatosEmpresa[[#This Row],[Cantidad]] * TablaDatosEmpresa[[#This Row],[CosteAdquisicionPromedio]], 0)</f>
        <v>0</v>
      </c>
      <c r="N2728" s="3">
        <f>TablaDatosEmpresa[[#This Row],[Ingresos]]-TablaDatosEmpresa[[#This Row],[Coste_Vemta]]</f>
        <v>0</v>
      </c>
    </row>
    <row r="2729" spans="1:14" x14ac:dyDescent="0.3">
      <c r="A2729">
        <v>2730</v>
      </c>
      <c r="B2729" s="1">
        <v>44962</v>
      </c>
      <c r="C2729" t="s">
        <v>24</v>
      </c>
      <c r="D2729" t="s">
        <v>29</v>
      </c>
      <c r="E2729" t="s">
        <v>30</v>
      </c>
      <c r="F2729">
        <v>84</v>
      </c>
      <c r="G2729" s="3">
        <v>36.380000000000003</v>
      </c>
      <c r="H2729" s="3">
        <v>0</v>
      </c>
      <c r="I2729" t="s">
        <v>24</v>
      </c>
      <c r="J2729" t="s">
        <v>36</v>
      </c>
      <c r="K2729" s="3">
        <f>IF(TablaDatosEmpresa[[#This Row],[Tipo_Movimiento]] = "Venta", -TablaDatosEmpresa[[#This Row],[Cantidad]] * TablaDatosEmpresa[[#This Row],[Precio_Venta_Unitario]], 0)</f>
        <v>0</v>
      </c>
      <c r="L2729" s="3">
        <f>AVERAGEIF(TablaDatosEmpresa[Nombre_Producto],TablaDatosEmpresa[[#This Row],[Nombre_Producto]],TablaDatosEmpresa[Costo_Unitario])</f>
        <v>15.49574137931034</v>
      </c>
      <c r="M2729" s="3">
        <f>IF(TablaDatosEmpresa[[#This Row],[Tipo_Movimiento]] = "Venta", -TablaDatosEmpresa[[#This Row],[Cantidad]] * TablaDatosEmpresa[[#This Row],[CosteAdquisicionPromedio]], 0)</f>
        <v>0</v>
      </c>
      <c r="N2729" s="3">
        <f>TablaDatosEmpresa[[#This Row],[Ingresos]]-TablaDatosEmpresa[[#This Row],[Coste_Vemta]]</f>
        <v>0</v>
      </c>
    </row>
    <row r="2730" spans="1:14" x14ac:dyDescent="0.3">
      <c r="A2730">
        <v>2731</v>
      </c>
      <c r="B2730" s="1">
        <v>44962</v>
      </c>
      <c r="C2730" t="s">
        <v>24</v>
      </c>
      <c r="D2730" t="s">
        <v>29</v>
      </c>
      <c r="E2730" t="s">
        <v>30</v>
      </c>
      <c r="F2730">
        <v>246</v>
      </c>
      <c r="G2730" s="3">
        <v>35.119999999999997</v>
      </c>
      <c r="H2730" s="3">
        <v>0</v>
      </c>
      <c r="I2730" t="s">
        <v>24</v>
      </c>
      <c r="J2730" t="s">
        <v>37</v>
      </c>
      <c r="K2730" s="3">
        <f>IF(TablaDatosEmpresa[[#This Row],[Tipo_Movimiento]] = "Venta", -TablaDatosEmpresa[[#This Row],[Cantidad]] * TablaDatosEmpresa[[#This Row],[Precio_Venta_Unitario]], 0)</f>
        <v>0</v>
      </c>
      <c r="L2730" s="3">
        <f>AVERAGEIF(TablaDatosEmpresa[Nombre_Producto],TablaDatosEmpresa[[#This Row],[Nombre_Producto]],TablaDatosEmpresa[Costo_Unitario])</f>
        <v>15.49574137931034</v>
      </c>
      <c r="M2730" s="3">
        <f>IF(TablaDatosEmpresa[[#This Row],[Tipo_Movimiento]] = "Venta", -TablaDatosEmpresa[[#This Row],[Cantidad]] * TablaDatosEmpresa[[#This Row],[CosteAdquisicionPromedio]], 0)</f>
        <v>0</v>
      </c>
      <c r="N2730" s="3">
        <f>TablaDatosEmpresa[[#This Row],[Ingresos]]-TablaDatosEmpresa[[#This Row],[Coste_Vemta]]</f>
        <v>0</v>
      </c>
    </row>
    <row r="2731" spans="1:14" x14ac:dyDescent="0.3">
      <c r="A2731">
        <v>2732</v>
      </c>
      <c r="B2731" s="1">
        <v>44963</v>
      </c>
      <c r="C2731" t="s">
        <v>24</v>
      </c>
      <c r="D2731" t="s">
        <v>21</v>
      </c>
      <c r="E2731" t="s">
        <v>22</v>
      </c>
      <c r="F2731">
        <v>212</v>
      </c>
      <c r="G2731" s="3">
        <v>24.63</v>
      </c>
      <c r="H2731" s="3">
        <v>0</v>
      </c>
      <c r="I2731" t="s">
        <v>24</v>
      </c>
      <c r="J2731" t="s">
        <v>37</v>
      </c>
      <c r="K2731" s="3">
        <f>IF(TablaDatosEmpresa[[#This Row],[Tipo_Movimiento]] = "Venta", -TablaDatosEmpresa[[#This Row],[Cantidad]] * TablaDatosEmpresa[[#This Row],[Precio_Venta_Unitario]], 0)</f>
        <v>0</v>
      </c>
      <c r="L2731" s="3">
        <f>AVERAGEIF(TablaDatosEmpresa[Nombre_Producto],TablaDatosEmpresa[[#This Row],[Nombre_Producto]],TablaDatosEmpresa[Costo_Unitario])</f>
        <v>10.520482758620702</v>
      </c>
      <c r="M2731" s="3">
        <f>IF(TablaDatosEmpresa[[#This Row],[Tipo_Movimiento]] = "Venta", -TablaDatosEmpresa[[#This Row],[Cantidad]] * TablaDatosEmpresa[[#This Row],[CosteAdquisicionPromedio]], 0)</f>
        <v>0</v>
      </c>
      <c r="N2731" s="3">
        <f>TablaDatosEmpresa[[#This Row],[Ingresos]]-TablaDatosEmpresa[[#This Row],[Coste_Vemta]]</f>
        <v>0</v>
      </c>
    </row>
    <row r="2732" spans="1:14" x14ac:dyDescent="0.3">
      <c r="A2732">
        <v>2733</v>
      </c>
      <c r="B2732" s="1">
        <v>44963</v>
      </c>
      <c r="C2732" t="s">
        <v>16</v>
      </c>
      <c r="D2732" t="s">
        <v>27</v>
      </c>
      <c r="E2732" t="s">
        <v>44</v>
      </c>
      <c r="F2732">
        <v>41</v>
      </c>
      <c r="G2732" s="3">
        <v>251.13</v>
      </c>
      <c r="H2732" s="3">
        <v>0</v>
      </c>
      <c r="I2732" t="s">
        <v>46</v>
      </c>
      <c r="J2732" t="s">
        <v>18</v>
      </c>
      <c r="K2732" s="3">
        <f>IF(TablaDatosEmpresa[[#This Row],[Tipo_Movimiento]] = "Venta", -TablaDatosEmpresa[[#This Row],[Cantidad]] * TablaDatosEmpresa[[#This Row],[Precio_Venta_Unitario]], 0)</f>
        <v>0</v>
      </c>
      <c r="L2732" s="3">
        <f>AVERAGEIF(TablaDatosEmpresa[Nombre_Producto],TablaDatosEmpresa[[#This Row],[Nombre_Producto]],TablaDatosEmpresa[Costo_Unitario])</f>
        <v>111.99406451612904</v>
      </c>
      <c r="M2732" s="3">
        <f>IF(TablaDatosEmpresa[[#This Row],[Tipo_Movimiento]] = "Venta", -TablaDatosEmpresa[[#This Row],[Cantidad]] * TablaDatosEmpresa[[#This Row],[CosteAdquisicionPromedio]], 0)</f>
        <v>0</v>
      </c>
      <c r="N2732" s="3">
        <f>TablaDatosEmpresa[[#This Row],[Ingresos]]-TablaDatosEmpresa[[#This Row],[Coste_Vemta]]</f>
        <v>0</v>
      </c>
    </row>
    <row r="2733" spans="1:14" x14ac:dyDescent="0.3">
      <c r="A2733">
        <v>2734</v>
      </c>
      <c r="B2733" s="1">
        <v>44963</v>
      </c>
      <c r="C2733" t="s">
        <v>24</v>
      </c>
      <c r="D2733" t="s">
        <v>11</v>
      </c>
      <c r="E2733" t="s">
        <v>12</v>
      </c>
      <c r="F2733">
        <v>51</v>
      </c>
      <c r="G2733" s="3">
        <v>65.62</v>
      </c>
      <c r="H2733" s="3">
        <v>0</v>
      </c>
      <c r="I2733" t="s">
        <v>24</v>
      </c>
      <c r="J2733" t="s">
        <v>36</v>
      </c>
      <c r="K2733" s="3">
        <f>IF(TablaDatosEmpresa[[#This Row],[Tipo_Movimiento]] = "Venta", -TablaDatosEmpresa[[#This Row],[Cantidad]] * TablaDatosEmpresa[[#This Row],[Precio_Venta_Unitario]], 0)</f>
        <v>0</v>
      </c>
      <c r="L2733" s="3">
        <f>AVERAGEIF(TablaDatosEmpresa[Nombre_Producto],TablaDatosEmpresa[[#This Row],[Nombre_Producto]],TablaDatosEmpresa[Costo_Unitario])</f>
        <v>28.701865793780652</v>
      </c>
      <c r="M2733" s="3">
        <f>IF(TablaDatosEmpresa[[#This Row],[Tipo_Movimiento]] = "Venta", -TablaDatosEmpresa[[#This Row],[Cantidad]] * TablaDatosEmpresa[[#This Row],[CosteAdquisicionPromedio]], 0)</f>
        <v>0</v>
      </c>
      <c r="N2733" s="3">
        <f>TablaDatosEmpresa[[#This Row],[Ingresos]]-TablaDatosEmpresa[[#This Row],[Coste_Vemta]]</f>
        <v>0</v>
      </c>
    </row>
    <row r="2734" spans="1:14" x14ac:dyDescent="0.3">
      <c r="A2734">
        <v>2735</v>
      </c>
      <c r="B2734" s="1">
        <v>44963</v>
      </c>
      <c r="C2734" t="s">
        <v>10</v>
      </c>
      <c r="D2734" t="s">
        <v>11</v>
      </c>
      <c r="E2734" t="s">
        <v>12</v>
      </c>
      <c r="F2734">
        <v>-45</v>
      </c>
      <c r="G2734" s="3">
        <v>0</v>
      </c>
      <c r="H2734" s="3">
        <v>131.24</v>
      </c>
      <c r="I2734" t="s">
        <v>10</v>
      </c>
      <c r="J2734" t="s">
        <v>23</v>
      </c>
      <c r="K2734" s="3">
        <f>IF(TablaDatosEmpresa[[#This Row],[Tipo_Movimiento]] = "Venta", -TablaDatosEmpresa[[#This Row],[Cantidad]] * TablaDatosEmpresa[[#This Row],[Precio_Venta_Unitario]], 0)</f>
        <v>5905.8</v>
      </c>
      <c r="L2734" s="3">
        <f>AVERAGEIF(TablaDatosEmpresa[Nombre_Producto],TablaDatosEmpresa[[#This Row],[Nombre_Producto]],TablaDatosEmpresa[Costo_Unitario])</f>
        <v>28.701865793780652</v>
      </c>
      <c r="M2734" s="3">
        <f>IF(TablaDatosEmpresa[[#This Row],[Tipo_Movimiento]] = "Venta", -TablaDatosEmpresa[[#This Row],[Cantidad]] * TablaDatosEmpresa[[#This Row],[CosteAdquisicionPromedio]], 0)</f>
        <v>1291.5839607201294</v>
      </c>
      <c r="N2734" s="3">
        <f>TablaDatosEmpresa[[#This Row],[Ingresos]]-TablaDatosEmpresa[[#This Row],[Coste_Vemta]]</f>
        <v>4614.2160392798705</v>
      </c>
    </row>
    <row r="2735" spans="1:14" x14ac:dyDescent="0.3">
      <c r="A2735">
        <v>2736</v>
      </c>
      <c r="B2735" s="1">
        <v>44963</v>
      </c>
      <c r="C2735" t="s">
        <v>10</v>
      </c>
      <c r="D2735" t="s">
        <v>27</v>
      </c>
      <c r="E2735" t="s">
        <v>44</v>
      </c>
      <c r="F2735">
        <v>-25</v>
      </c>
      <c r="G2735" s="3">
        <v>0</v>
      </c>
      <c r="H2735" s="3">
        <v>500.32</v>
      </c>
      <c r="I2735" t="s">
        <v>10</v>
      </c>
      <c r="J2735" t="s">
        <v>13</v>
      </c>
      <c r="K2735" s="3">
        <f>IF(TablaDatosEmpresa[[#This Row],[Tipo_Movimiento]] = "Venta", -TablaDatosEmpresa[[#This Row],[Cantidad]] * TablaDatosEmpresa[[#This Row],[Precio_Venta_Unitario]], 0)</f>
        <v>12508</v>
      </c>
      <c r="L2735" s="3">
        <f>AVERAGEIF(TablaDatosEmpresa[Nombre_Producto],TablaDatosEmpresa[[#This Row],[Nombre_Producto]],TablaDatosEmpresa[Costo_Unitario])</f>
        <v>111.99406451612904</v>
      </c>
      <c r="M2735" s="3">
        <f>IF(TablaDatosEmpresa[[#This Row],[Tipo_Movimiento]] = "Venta", -TablaDatosEmpresa[[#This Row],[Cantidad]] * TablaDatosEmpresa[[#This Row],[CosteAdquisicionPromedio]], 0)</f>
        <v>2799.8516129032259</v>
      </c>
      <c r="N2735" s="3">
        <f>TablaDatosEmpresa[[#This Row],[Ingresos]]-TablaDatosEmpresa[[#This Row],[Coste_Vemta]]</f>
        <v>9708.148387096775</v>
      </c>
    </row>
    <row r="2736" spans="1:14" x14ac:dyDescent="0.3">
      <c r="A2736">
        <v>2737</v>
      </c>
      <c r="B2736" s="1">
        <v>44963</v>
      </c>
      <c r="C2736" t="s">
        <v>24</v>
      </c>
      <c r="D2736" t="s">
        <v>21</v>
      </c>
      <c r="E2736" t="s">
        <v>22</v>
      </c>
      <c r="F2736">
        <v>65</v>
      </c>
      <c r="G2736" s="3">
        <v>24.76</v>
      </c>
      <c r="H2736" s="3">
        <v>0</v>
      </c>
      <c r="I2736" t="s">
        <v>24</v>
      </c>
      <c r="J2736" t="s">
        <v>26</v>
      </c>
      <c r="K2736" s="3">
        <f>IF(TablaDatosEmpresa[[#This Row],[Tipo_Movimiento]] = "Venta", -TablaDatosEmpresa[[#This Row],[Cantidad]] * TablaDatosEmpresa[[#This Row],[Precio_Venta_Unitario]], 0)</f>
        <v>0</v>
      </c>
      <c r="L2736" s="3">
        <f>AVERAGEIF(TablaDatosEmpresa[Nombre_Producto],TablaDatosEmpresa[[#This Row],[Nombre_Producto]],TablaDatosEmpresa[Costo_Unitario])</f>
        <v>10.520482758620702</v>
      </c>
      <c r="M2736" s="3">
        <f>IF(TablaDatosEmpresa[[#This Row],[Tipo_Movimiento]] = "Venta", -TablaDatosEmpresa[[#This Row],[Cantidad]] * TablaDatosEmpresa[[#This Row],[CosteAdquisicionPromedio]], 0)</f>
        <v>0</v>
      </c>
      <c r="N2736" s="3">
        <f>TablaDatosEmpresa[[#This Row],[Ingresos]]-TablaDatosEmpresa[[#This Row],[Coste_Vemta]]</f>
        <v>0</v>
      </c>
    </row>
    <row r="2737" spans="1:14" x14ac:dyDescent="0.3">
      <c r="A2737">
        <v>2738</v>
      </c>
      <c r="B2737" s="1">
        <v>44963</v>
      </c>
      <c r="C2737" t="s">
        <v>24</v>
      </c>
      <c r="D2737" t="s">
        <v>29</v>
      </c>
      <c r="E2737" t="s">
        <v>30</v>
      </c>
      <c r="F2737">
        <v>253</v>
      </c>
      <c r="G2737" s="3">
        <v>36.33</v>
      </c>
      <c r="H2737" s="3">
        <v>0</v>
      </c>
      <c r="I2737" t="s">
        <v>24</v>
      </c>
      <c r="J2737" t="s">
        <v>37</v>
      </c>
      <c r="K2737" s="3">
        <f>IF(TablaDatosEmpresa[[#This Row],[Tipo_Movimiento]] = "Venta", -TablaDatosEmpresa[[#This Row],[Cantidad]] * TablaDatosEmpresa[[#This Row],[Precio_Venta_Unitario]], 0)</f>
        <v>0</v>
      </c>
      <c r="L2737" s="3">
        <f>AVERAGEIF(TablaDatosEmpresa[Nombre_Producto],TablaDatosEmpresa[[#This Row],[Nombre_Producto]],TablaDatosEmpresa[Costo_Unitario])</f>
        <v>15.49574137931034</v>
      </c>
      <c r="M2737" s="3">
        <f>IF(TablaDatosEmpresa[[#This Row],[Tipo_Movimiento]] = "Venta", -TablaDatosEmpresa[[#This Row],[Cantidad]] * TablaDatosEmpresa[[#This Row],[CosteAdquisicionPromedio]], 0)</f>
        <v>0</v>
      </c>
      <c r="N2737" s="3">
        <f>TablaDatosEmpresa[[#This Row],[Ingresos]]-TablaDatosEmpresa[[#This Row],[Coste_Vemta]]</f>
        <v>0</v>
      </c>
    </row>
    <row r="2738" spans="1:14" x14ac:dyDescent="0.3">
      <c r="A2738">
        <v>2739</v>
      </c>
      <c r="B2738" s="1">
        <v>44964</v>
      </c>
      <c r="C2738" t="s">
        <v>24</v>
      </c>
      <c r="D2738" t="s">
        <v>14</v>
      </c>
      <c r="E2738" t="s">
        <v>41</v>
      </c>
      <c r="F2738">
        <v>239</v>
      </c>
      <c r="G2738" s="3">
        <v>84.62</v>
      </c>
      <c r="H2738" s="3">
        <v>0</v>
      </c>
      <c r="I2738" t="s">
        <v>24</v>
      </c>
      <c r="J2738" t="s">
        <v>26</v>
      </c>
      <c r="K2738" s="3">
        <f>IF(TablaDatosEmpresa[[#This Row],[Tipo_Movimiento]] = "Venta", -TablaDatosEmpresa[[#This Row],[Cantidad]] * TablaDatosEmpresa[[#This Row],[Precio_Venta_Unitario]], 0)</f>
        <v>0</v>
      </c>
      <c r="L2738" s="3">
        <f>AVERAGEIF(TablaDatosEmpresa[Nombre_Producto],TablaDatosEmpresa[[#This Row],[Nombre_Producto]],TablaDatosEmpresa[Costo_Unitario])</f>
        <v>38.917210440456756</v>
      </c>
      <c r="M2738" s="3">
        <f>IF(TablaDatosEmpresa[[#This Row],[Tipo_Movimiento]] = "Venta", -TablaDatosEmpresa[[#This Row],[Cantidad]] * TablaDatosEmpresa[[#This Row],[CosteAdquisicionPromedio]], 0)</f>
        <v>0</v>
      </c>
      <c r="N2738" s="3">
        <f>TablaDatosEmpresa[[#This Row],[Ingresos]]-TablaDatosEmpresa[[#This Row],[Coste_Vemta]]</f>
        <v>0</v>
      </c>
    </row>
    <row r="2739" spans="1:14" x14ac:dyDescent="0.3">
      <c r="A2739">
        <v>2740</v>
      </c>
      <c r="B2739" s="1">
        <v>44964</v>
      </c>
      <c r="C2739" t="s">
        <v>24</v>
      </c>
      <c r="D2739" t="s">
        <v>21</v>
      </c>
      <c r="E2739" t="s">
        <v>22</v>
      </c>
      <c r="F2739">
        <v>259</v>
      </c>
      <c r="G2739" s="3">
        <v>25.11</v>
      </c>
      <c r="H2739" s="3">
        <v>0</v>
      </c>
      <c r="I2739" t="s">
        <v>24</v>
      </c>
      <c r="J2739" t="s">
        <v>36</v>
      </c>
      <c r="K2739" s="3">
        <f>IF(TablaDatosEmpresa[[#This Row],[Tipo_Movimiento]] = "Venta", -TablaDatosEmpresa[[#This Row],[Cantidad]] * TablaDatosEmpresa[[#This Row],[Precio_Venta_Unitario]], 0)</f>
        <v>0</v>
      </c>
      <c r="L2739" s="3">
        <f>AVERAGEIF(TablaDatosEmpresa[Nombre_Producto],TablaDatosEmpresa[[#This Row],[Nombre_Producto]],TablaDatosEmpresa[Costo_Unitario])</f>
        <v>10.520482758620702</v>
      </c>
      <c r="M2739" s="3">
        <f>IF(TablaDatosEmpresa[[#This Row],[Tipo_Movimiento]] = "Venta", -TablaDatosEmpresa[[#This Row],[Cantidad]] * TablaDatosEmpresa[[#This Row],[CosteAdquisicionPromedio]], 0)</f>
        <v>0</v>
      </c>
      <c r="N2739" s="3">
        <f>TablaDatosEmpresa[[#This Row],[Ingresos]]-TablaDatosEmpresa[[#This Row],[Coste_Vemta]]</f>
        <v>0</v>
      </c>
    </row>
    <row r="2740" spans="1:14" x14ac:dyDescent="0.3">
      <c r="A2740">
        <v>2741</v>
      </c>
      <c r="B2740" s="1">
        <v>44964</v>
      </c>
      <c r="C2740" t="s">
        <v>24</v>
      </c>
      <c r="D2740" t="s">
        <v>21</v>
      </c>
      <c r="E2740" t="s">
        <v>22</v>
      </c>
      <c r="F2740">
        <v>180</v>
      </c>
      <c r="G2740" s="3">
        <v>24.88</v>
      </c>
      <c r="H2740" s="3">
        <v>0</v>
      </c>
      <c r="I2740" t="s">
        <v>24</v>
      </c>
      <c r="J2740" t="s">
        <v>26</v>
      </c>
      <c r="K2740" s="3">
        <f>IF(TablaDatosEmpresa[[#This Row],[Tipo_Movimiento]] = "Venta", -TablaDatosEmpresa[[#This Row],[Cantidad]] * TablaDatosEmpresa[[#This Row],[Precio_Venta_Unitario]], 0)</f>
        <v>0</v>
      </c>
      <c r="L2740" s="3">
        <f>AVERAGEIF(TablaDatosEmpresa[Nombre_Producto],TablaDatosEmpresa[[#This Row],[Nombre_Producto]],TablaDatosEmpresa[Costo_Unitario])</f>
        <v>10.520482758620702</v>
      </c>
      <c r="M2740" s="3">
        <f>IF(TablaDatosEmpresa[[#This Row],[Tipo_Movimiento]] = "Venta", -TablaDatosEmpresa[[#This Row],[Cantidad]] * TablaDatosEmpresa[[#This Row],[CosteAdquisicionPromedio]], 0)</f>
        <v>0</v>
      </c>
      <c r="N2740" s="3">
        <f>TablaDatosEmpresa[[#This Row],[Ingresos]]-TablaDatosEmpresa[[#This Row],[Coste_Vemta]]</f>
        <v>0</v>
      </c>
    </row>
    <row r="2741" spans="1:14" x14ac:dyDescent="0.3">
      <c r="A2741">
        <v>2742</v>
      </c>
      <c r="B2741" s="1">
        <v>44964</v>
      </c>
      <c r="C2741" t="s">
        <v>24</v>
      </c>
      <c r="D2741" t="s">
        <v>34</v>
      </c>
      <c r="E2741" t="s">
        <v>45</v>
      </c>
      <c r="F2741">
        <v>177</v>
      </c>
      <c r="G2741" s="3">
        <v>178.91</v>
      </c>
      <c r="H2741" s="3">
        <v>0</v>
      </c>
      <c r="I2741" t="s">
        <v>24</v>
      </c>
      <c r="J2741" t="s">
        <v>36</v>
      </c>
      <c r="K2741" s="3">
        <f>IF(TablaDatosEmpresa[[#This Row],[Tipo_Movimiento]] = "Venta", -TablaDatosEmpresa[[#This Row],[Cantidad]] * TablaDatosEmpresa[[#This Row],[Precio_Venta_Unitario]], 0)</f>
        <v>0</v>
      </c>
      <c r="L2741" s="3">
        <f>AVERAGEIF(TablaDatosEmpresa[Nombre_Producto],TablaDatosEmpresa[[#This Row],[Nombre_Producto]],TablaDatosEmpresa[Costo_Unitario])</f>
        <v>81.910562499999997</v>
      </c>
      <c r="M2741" s="3">
        <f>IF(TablaDatosEmpresa[[#This Row],[Tipo_Movimiento]] = "Venta", -TablaDatosEmpresa[[#This Row],[Cantidad]] * TablaDatosEmpresa[[#This Row],[CosteAdquisicionPromedio]], 0)</f>
        <v>0</v>
      </c>
      <c r="N2741" s="3">
        <f>TablaDatosEmpresa[[#This Row],[Ingresos]]-TablaDatosEmpresa[[#This Row],[Coste_Vemta]]</f>
        <v>0</v>
      </c>
    </row>
    <row r="2742" spans="1:14" x14ac:dyDescent="0.3">
      <c r="A2742">
        <v>2743</v>
      </c>
      <c r="B2742" s="1">
        <v>44964</v>
      </c>
      <c r="C2742" t="s">
        <v>24</v>
      </c>
      <c r="D2742" t="s">
        <v>21</v>
      </c>
      <c r="E2742" t="s">
        <v>22</v>
      </c>
      <c r="F2742">
        <v>252</v>
      </c>
      <c r="G2742" s="3">
        <v>25.11</v>
      </c>
      <c r="H2742" s="3">
        <v>0</v>
      </c>
      <c r="I2742" t="s">
        <v>24</v>
      </c>
      <c r="J2742" t="s">
        <v>37</v>
      </c>
      <c r="K2742" s="3">
        <f>IF(TablaDatosEmpresa[[#This Row],[Tipo_Movimiento]] = "Venta", -TablaDatosEmpresa[[#This Row],[Cantidad]] * TablaDatosEmpresa[[#This Row],[Precio_Venta_Unitario]], 0)</f>
        <v>0</v>
      </c>
      <c r="L2742" s="3">
        <f>AVERAGEIF(TablaDatosEmpresa[Nombre_Producto],TablaDatosEmpresa[[#This Row],[Nombre_Producto]],TablaDatosEmpresa[Costo_Unitario])</f>
        <v>10.520482758620702</v>
      </c>
      <c r="M2742" s="3">
        <f>IF(TablaDatosEmpresa[[#This Row],[Tipo_Movimiento]] = "Venta", -TablaDatosEmpresa[[#This Row],[Cantidad]] * TablaDatosEmpresa[[#This Row],[CosteAdquisicionPromedio]], 0)</f>
        <v>0</v>
      </c>
      <c r="N2742" s="3">
        <f>TablaDatosEmpresa[[#This Row],[Ingresos]]-TablaDatosEmpresa[[#This Row],[Coste_Vemta]]</f>
        <v>0</v>
      </c>
    </row>
    <row r="2743" spans="1:14" x14ac:dyDescent="0.3">
      <c r="A2743">
        <v>2744</v>
      </c>
      <c r="B2743" s="1">
        <v>44964</v>
      </c>
      <c r="C2743" t="s">
        <v>24</v>
      </c>
      <c r="D2743" t="s">
        <v>34</v>
      </c>
      <c r="E2743" t="s">
        <v>45</v>
      </c>
      <c r="F2743">
        <v>95</v>
      </c>
      <c r="G2743" s="3">
        <v>179.68</v>
      </c>
      <c r="H2743" s="3">
        <v>0</v>
      </c>
      <c r="I2743" t="s">
        <v>24</v>
      </c>
      <c r="J2743" t="s">
        <v>26</v>
      </c>
      <c r="K2743" s="3">
        <f>IF(TablaDatosEmpresa[[#This Row],[Tipo_Movimiento]] = "Venta", -TablaDatosEmpresa[[#This Row],[Cantidad]] * TablaDatosEmpresa[[#This Row],[Precio_Venta_Unitario]], 0)</f>
        <v>0</v>
      </c>
      <c r="L2743" s="3">
        <f>AVERAGEIF(TablaDatosEmpresa[Nombre_Producto],TablaDatosEmpresa[[#This Row],[Nombre_Producto]],TablaDatosEmpresa[Costo_Unitario])</f>
        <v>81.910562499999997</v>
      </c>
      <c r="M2743" s="3">
        <f>IF(TablaDatosEmpresa[[#This Row],[Tipo_Movimiento]] = "Venta", -TablaDatosEmpresa[[#This Row],[Cantidad]] * TablaDatosEmpresa[[#This Row],[CosteAdquisicionPromedio]], 0)</f>
        <v>0</v>
      </c>
      <c r="N2743" s="3">
        <f>TablaDatosEmpresa[[#This Row],[Ingresos]]-TablaDatosEmpresa[[#This Row],[Coste_Vemta]]</f>
        <v>0</v>
      </c>
    </row>
    <row r="2744" spans="1:14" x14ac:dyDescent="0.3">
      <c r="A2744">
        <v>2745</v>
      </c>
      <c r="B2744" s="1">
        <v>44964</v>
      </c>
      <c r="C2744" t="s">
        <v>16</v>
      </c>
      <c r="D2744" t="s">
        <v>17</v>
      </c>
      <c r="E2744" t="s">
        <v>42</v>
      </c>
      <c r="F2744">
        <v>90</v>
      </c>
      <c r="G2744" s="3">
        <v>454.73</v>
      </c>
      <c r="H2744" s="3">
        <v>0</v>
      </c>
      <c r="I2744" t="s">
        <v>46</v>
      </c>
      <c r="J2744" t="s">
        <v>18</v>
      </c>
      <c r="K2744" s="3">
        <f>IF(TablaDatosEmpresa[[#This Row],[Tipo_Movimiento]] = "Venta", -TablaDatosEmpresa[[#This Row],[Cantidad]] * TablaDatosEmpresa[[#This Row],[Precio_Venta_Unitario]], 0)</f>
        <v>0</v>
      </c>
      <c r="L2744" s="3">
        <f>AVERAGEIF(TablaDatosEmpresa[Nombre_Producto],TablaDatosEmpresa[[#This Row],[Nombre_Producto]],TablaDatosEmpresa[Costo_Unitario])</f>
        <v>206.67616747181975</v>
      </c>
      <c r="M2744" s="3">
        <f>IF(TablaDatosEmpresa[[#This Row],[Tipo_Movimiento]] = "Venta", -TablaDatosEmpresa[[#This Row],[Cantidad]] * TablaDatosEmpresa[[#This Row],[CosteAdquisicionPromedio]], 0)</f>
        <v>0</v>
      </c>
      <c r="N2744" s="3">
        <f>TablaDatosEmpresa[[#This Row],[Ingresos]]-TablaDatosEmpresa[[#This Row],[Coste_Vemta]]</f>
        <v>0</v>
      </c>
    </row>
    <row r="2745" spans="1:14" x14ac:dyDescent="0.3">
      <c r="A2745">
        <v>2746</v>
      </c>
      <c r="B2745" s="1">
        <v>44965</v>
      </c>
      <c r="C2745" t="s">
        <v>10</v>
      </c>
      <c r="D2745" t="s">
        <v>27</v>
      </c>
      <c r="E2745" t="s">
        <v>44</v>
      </c>
      <c r="F2745">
        <v>-47</v>
      </c>
      <c r="G2745" s="3">
        <v>0</v>
      </c>
      <c r="H2745" s="3">
        <v>503.83</v>
      </c>
      <c r="I2745" t="s">
        <v>10</v>
      </c>
      <c r="J2745" t="s">
        <v>31</v>
      </c>
      <c r="K2745" s="3">
        <f>IF(TablaDatosEmpresa[[#This Row],[Tipo_Movimiento]] = "Venta", -TablaDatosEmpresa[[#This Row],[Cantidad]] * TablaDatosEmpresa[[#This Row],[Precio_Venta_Unitario]], 0)</f>
        <v>23680.01</v>
      </c>
      <c r="L2745" s="3">
        <f>AVERAGEIF(TablaDatosEmpresa[Nombre_Producto],TablaDatosEmpresa[[#This Row],[Nombre_Producto]],TablaDatosEmpresa[Costo_Unitario])</f>
        <v>111.99406451612904</v>
      </c>
      <c r="M2745" s="3">
        <f>IF(TablaDatosEmpresa[[#This Row],[Tipo_Movimiento]] = "Venta", -TablaDatosEmpresa[[#This Row],[Cantidad]] * TablaDatosEmpresa[[#This Row],[CosteAdquisicionPromedio]], 0)</f>
        <v>5263.721032258065</v>
      </c>
      <c r="N2745" s="3">
        <f>TablaDatosEmpresa[[#This Row],[Ingresos]]-TablaDatosEmpresa[[#This Row],[Coste_Vemta]]</f>
        <v>18416.288967741933</v>
      </c>
    </row>
    <row r="2746" spans="1:14" x14ac:dyDescent="0.3">
      <c r="A2746">
        <v>2747</v>
      </c>
      <c r="B2746" s="1">
        <v>44965</v>
      </c>
      <c r="C2746" t="s">
        <v>16</v>
      </c>
      <c r="D2746" t="s">
        <v>17</v>
      </c>
      <c r="E2746" t="s">
        <v>42</v>
      </c>
      <c r="F2746">
        <v>55</v>
      </c>
      <c r="G2746" s="3">
        <v>452.6</v>
      </c>
      <c r="H2746" s="3">
        <v>0</v>
      </c>
      <c r="I2746" t="s">
        <v>46</v>
      </c>
      <c r="J2746" t="s">
        <v>18</v>
      </c>
      <c r="K2746" s="3">
        <f>IF(TablaDatosEmpresa[[#This Row],[Tipo_Movimiento]] = "Venta", -TablaDatosEmpresa[[#This Row],[Cantidad]] * TablaDatosEmpresa[[#This Row],[Precio_Venta_Unitario]], 0)</f>
        <v>0</v>
      </c>
      <c r="L2746" s="3">
        <f>AVERAGEIF(TablaDatosEmpresa[Nombre_Producto],TablaDatosEmpresa[[#This Row],[Nombre_Producto]],TablaDatosEmpresa[Costo_Unitario])</f>
        <v>206.67616747181975</v>
      </c>
      <c r="M2746" s="3">
        <f>IF(TablaDatosEmpresa[[#This Row],[Tipo_Movimiento]] = "Venta", -TablaDatosEmpresa[[#This Row],[Cantidad]] * TablaDatosEmpresa[[#This Row],[CosteAdquisicionPromedio]], 0)</f>
        <v>0</v>
      </c>
      <c r="N2746" s="3">
        <f>TablaDatosEmpresa[[#This Row],[Ingresos]]-TablaDatosEmpresa[[#This Row],[Coste_Vemta]]</f>
        <v>0</v>
      </c>
    </row>
    <row r="2747" spans="1:14" x14ac:dyDescent="0.3">
      <c r="A2747">
        <v>2748</v>
      </c>
      <c r="B2747" s="1">
        <v>44965</v>
      </c>
      <c r="C2747" t="s">
        <v>10</v>
      </c>
      <c r="D2747" t="s">
        <v>19</v>
      </c>
      <c r="E2747" t="s">
        <v>20</v>
      </c>
      <c r="F2747">
        <v>-49</v>
      </c>
      <c r="G2747" s="3">
        <v>0</v>
      </c>
      <c r="H2747" s="3">
        <v>296.32</v>
      </c>
      <c r="I2747" t="s">
        <v>10</v>
      </c>
      <c r="J2747" t="s">
        <v>13</v>
      </c>
      <c r="K2747" s="3">
        <f>IF(TablaDatosEmpresa[[#This Row],[Tipo_Movimiento]] = "Venta", -TablaDatosEmpresa[[#This Row],[Cantidad]] * TablaDatosEmpresa[[#This Row],[Precio_Venta_Unitario]], 0)</f>
        <v>14519.68</v>
      </c>
      <c r="L2747" s="3">
        <f>AVERAGEIF(TablaDatosEmpresa[Nombre_Producto],TablaDatosEmpresa[[#This Row],[Nombre_Producto]],TablaDatosEmpresa[Costo_Unitario])</f>
        <v>66.956770642201846</v>
      </c>
      <c r="M2747" s="3">
        <f>IF(TablaDatosEmpresa[[#This Row],[Tipo_Movimiento]] = "Venta", -TablaDatosEmpresa[[#This Row],[Cantidad]] * TablaDatosEmpresa[[#This Row],[CosteAdquisicionPromedio]], 0)</f>
        <v>3280.8817614678906</v>
      </c>
      <c r="N2747" s="3">
        <f>TablaDatosEmpresa[[#This Row],[Ingresos]]-TablaDatosEmpresa[[#This Row],[Coste_Vemta]]</f>
        <v>11238.79823853211</v>
      </c>
    </row>
    <row r="2748" spans="1:14" x14ac:dyDescent="0.3">
      <c r="A2748">
        <v>2749</v>
      </c>
      <c r="B2748" s="1">
        <v>44965</v>
      </c>
      <c r="C2748" t="s">
        <v>10</v>
      </c>
      <c r="D2748" t="s">
        <v>25</v>
      </c>
      <c r="E2748" t="s">
        <v>43</v>
      </c>
      <c r="F2748">
        <v>-17</v>
      </c>
      <c r="G2748" s="3">
        <v>0</v>
      </c>
      <c r="H2748" s="3">
        <v>95.75</v>
      </c>
      <c r="I2748" t="s">
        <v>10</v>
      </c>
      <c r="J2748" t="s">
        <v>13</v>
      </c>
      <c r="K2748" s="3">
        <f>IF(TablaDatosEmpresa[[#This Row],[Tipo_Movimiento]] = "Venta", -TablaDatosEmpresa[[#This Row],[Cantidad]] * TablaDatosEmpresa[[#This Row],[Precio_Venta_Unitario]], 0)</f>
        <v>1627.75</v>
      </c>
      <c r="L2748" s="3">
        <f>AVERAGEIF(TablaDatosEmpresa[Nombre_Producto],TablaDatosEmpresa[[#This Row],[Nombre_Producto]],TablaDatosEmpresa[Costo_Unitario])</f>
        <v>18.458651685393257</v>
      </c>
      <c r="M2748" s="3">
        <f>IF(TablaDatosEmpresa[[#This Row],[Tipo_Movimiento]] = "Venta", -TablaDatosEmpresa[[#This Row],[Cantidad]] * TablaDatosEmpresa[[#This Row],[CosteAdquisicionPromedio]], 0)</f>
        <v>313.79707865168535</v>
      </c>
      <c r="N2748" s="3">
        <f>TablaDatosEmpresa[[#This Row],[Ingresos]]-TablaDatosEmpresa[[#This Row],[Coste_Vemta]]</f>
        <v>1313.9529213483147</v>
      </c>
    </row>
    <row r="2749" spans="1:14" x14ac:dyDescent="0.3">
      <c r="A2749">
        <v>2750</v>
      </c>
      <c r="B2749" s="1">
        <v>44965</v>
      </c>
      <c r="C2749" t="s">
        <v>24</v>
      </c>
      <c r="D2749" t="s">
        <v>25</v>
      </c>
      <c r="E2749" t="s">
        <v>43</v>
      </c>
      <c r="F2749">
        <v>118</v>
      </c>
      <c r="G2749" s="3">
        <v>45.18</v>
      </c>
      <c r="H2749" s="3">
        <v>0</v>
      </c>
      <c r="I2749" t="s">
        <v>24</v>
      </c>
      <c r="J2749" t="s">
        <v>28</v>
      </c>
      <c r="K2749" s="3">
        <f>IF(TablaDatosEmpresa[[#This Row],[Tipo_Movimiento]] = "Venta", -TablaDatosEmpresa[[#This Row],[Cantidad]] * TablaDatosEmpresa[[#This Row],[Precio_Venta_Unitario]], 0)</f>
        <v>0</v>
      </c>
      <c r="L2749" s="3">
        <f>AVERAGEIF(TablaDatosEmpresa[Nombre_Producto],TablaDatosEmpresa[[#This Row],[Nombre_Producto]],TablaDatosEmpresa[Costo_Unitario])</f>
        <v>18.458651685393257</v>
      </c>
      <c r="M2749" s="3">
        <f>IF(TablaDatosEmpresa[[#This Row],[Tipo_Movimiento]] = "Venta", -TablaDatosEmpresa[[#This Row],[Cantidad]] * TablaDatosEmpresa[[#This Row],[CosteAdquisicionPromedio]], 0)</f>
        <v>0</v>
      </c>
      <c r="N2749" s="3">
        <f>TablaDatosEmpresa[[#This Row],[Ingresos]]-TablaDatosEmpresa[[#This Row],[Coste_Vemta]]</f>
        <v>0</v>
      </c>
    </row>
    <row r="2750" spans="1:14" x14ac:dyDescent="0.3">
      <c r="A2750">
        <v>2751</v>
      </c>
      <c r="B2750" s="1">
        <v>44965</v>
      </c>
      <c r="C2750" t="s">
        <v>10</v>
      </c>
      <c r="D2750" t="s">
        <v>14</v>
      </c>
      <c r="E2750" t="s">
        <v>41</v>
      </c>
      <c r="F2750">
        <v>-46</v>
      </c>
      <c r="G2750" s="3">
        <v>0</v>
      </c>
      <c r="H2750" s="3">
        <v>160.41999999999999</v>
      </c>
      <c r="I2750" t="s">
        <v>10</v>
      </c>
      <c r="J2750" t="s">
        <v>23</v>
      </c>
      <c r="K2750" s="3">
        <f>IF(TablaDatosEmpresa[[#This Row],[Tipo_Movimiento]] = "Venta", -TablaDatosEmpresa[[#This Row],[Cantidad]] * TablaDatosEmpresa[[#This Row],[Precio_Venta_Unitario]], 0)</f>
        <v>7379.32</v>
      </c>
      <c r="L2750" s="3">
        <f>AVERAGEIF(TablaDatosEmpresa[Nombre_Producto],TablaDatosEmpresa[[#This Row],[Nombre_Producto]],TablaDatosEmpresa[Costo_Unitario])</f>
        <v>38.917210440456756</v>
      </c>
      <c r="M2750" s="3">
        <f>IF(TablaDatosEmpresa[[#This Row],[Tipo_Movimiento]] = "Venta", -TablaDatosEmpresa[[#This Row],[Cantidad]] * TablaDatosEmpresa[[#This Row],[CosteAdquisicionPromedio]], 0)</f>
        <v>1790.1916802610108</v>
      </c>
      <c r="N2750" s="3">
        <f>TablaDatosEmpresa[[#This Row],[Ingresos]]-TablaDatosEmpresa[[#This Row],[Coste_Vemta]]</f>
        <v>5589.1283197389894</v>
      </c>
    </row>
    <row r="2751" spans="1:14" x14ac:dyDescent="0.3">
      <c r="A2751">
        <v>2752</v>
      </c>
      <c r="B2751" s="1">
        <v>44966</v>
      </c>
      <c r="C2751" t="s">
        <v>10</v>
      </c>
      <c r="D2751" t="s">
        <v>17</v>
      </c>
      <c r="E2751" t="s">
        <v>42</v>
      </c>
      <c r="F2751">
        <v>-49</v>
      </c>
      <c r="G2751" s="3">
        <v>0</v>
      </c>
      <c r="H2751" s="3">
        <v>900.26</v>
      </c>
      <c r="I2751" t="s">
        <v>10</v>
      </c>
      <c r="J2751" t="s">
        <v>23</v>
      </c>
      <c r="K2751" s="3">
        <f>IF(TablaDatosEmpresa[[#This Row],[Tipo_Movimiento]] = "Venta", -TablaDatosEmpresa[[#This Row],[Cantidad]] * TablaDatosEmpresa[[#This Row],[Precio_Venta_Unitario]], 0)</f>
        <v>44112.74</v>
      </c>
      <c r="L2751" s="3">
        <f>AVERAGEIF(TablaDatosEmpresa[Nombre_Producto],TablaDatosEmpresa[[#This Row],[Nombre_Producto]],TablaDatosEmpresa[Costo_Unitario])</f>
        <v>206.67616747181975</v>
      </c>
      <c r="M2751" s="3">
        <f>IF(TablaDatosEmpresa[[#This Row],[Tipo_Movimiento]] = "Venta", -TablaDatosEmpresa[[#This Row],[Cantidad]] * TablaDatosEmpresa[[#This Row],[CosteAdquisicionPromedio]], 0)</f>
        <v>10127.132206119168</v>
      </c>
      <c r="N2751" s="3">
        <f>TablaDatosEmpresa[[#This Row],[Ingresos]]-TablaDatosEmpresa[[#This Row],[Coste_Vemta]]</f>
        <v>33985.60779388083</v>
      </c>
    </row>
    <row r="2752" spans="1:14" x14ac:dyDescent="0.3">
      <c r="A2752">
        <v>2753</v>
      </c>
      <c r="B2752" s="1">
        <v>44966</v>
      </c>
      <c r="C2752" t="s">
        <v>10</v>
      </c>
      <c r="D2752" t="s">
        <v>25</v>
      </c>
      <c r="E2752" t="s">
        <v>43</v>
      </c>
      <c r="F2752">
        <v>-47</v>
      </c>
      <c r="G2752" s="3">
        <v>0</v>
      </c>
      <c r="H2752" s="3">
        <v>94.05</v>
      </c>
      <c r="I2752" t="s">
        <v>10</v>
      </c>
      <c r="J2752" t="s">
        <v>31</v>
      </c>
      <c r="K2752" s="3">
        <f>IF(TablaDatosEmpresa[[#This Row],[Tipo_Movimiento]] = "Venta", -TablaDatosEmpresa[[#This Row],[Cantidad]] * TablaDatosEmpresa[[#This Row],[Precio_Venta_Unitario]], 0)</f>
        <v>4420.3499999999995</v>
      </c>
      <c r="L2752" s="3">
        <f>AVERAGEIF(TablaDatosEmpresa[Nombre_Producto],TablaDatosEmpresa[[#This Row],[Nombre_Producto]],TablaDatosEmpresa[Costo_Unitario])</f>
        <v>18.458651685393257</v>
      </c>
      <c r="M2752" s="3">
        <f>IF(TablaDatosEmpresa[[#This Row],[Tipo_Movimiento]] = "Venta", -TablaDatosEmpresa[[#This Row],[Cantidad]] * TablaDatosEmpresa[[#This Row],[CosteAdquisicionPromedio]], 0)</f>
        <v>867.55662921348301</v>
      </c>
      <c r="N2752" s="3">
        <f>TablaDatosEmpresa[[#This Row],[Ingresos]]-TablaDatosEmpresa[[#This Row],[Coste_Vemta]]</f>
        <v>3552.7933707865163</v>
      </c>
    </row>
    <row r="2753" spans="1:14" x14ac:dyDescent="0.3">
      <c r="A2753">
        <v>2754</v>
      </c>
      <c r="B2753" s="1">
        <v>44966</v>
      </c>
      <c r="C2753" t="s">
        <v>10</v>
      </c>
      <c r="D2753" t="s">
        <v>29</v>
      </c>
      <c r="E2753" t="s">
        <v>30</v>
      </c>
      <c r="F2753">
        <v>-26</v>
      </c>
      <c r="G2753" s="3">
        <v>0</v>
      </c>
      <c r="H2753" s="3">
        <v>79.56</v>
      </c>
      <c r="I2753" t="s">
        <v>10</v>
      </c>
      <c r="J2753" t="s">
        <v>35</v>
      </c>
      <c r="K2753" s="3">
        <f>IF(TablaDatosEmpresa[[#This Row],[Tipo_Movimiento]] = "Venta", -TablaDatosEmpresa[[#This Row],[Cantidad]] * TablaDatosEmpresa[[#This Row],[Precio_Venta_Unitario]], 0)</f>
        <v>2068.56</v>
      </c>
      <c r="L2753" s="3">
        <f>AVERAGEIF(TablaDatosEmpresa[Nombre_Producto],TablaDatosEmpresa[[#This Row],[Nombre_Producto]],TablaDatosEmpresa[Costo_Unitario])</f>
        <v>15.49574137931034</v>
      </c>
      <c r="M2753" s="3">
        <f>IF(TablaDatosEmpresa[[#This Row],[Tipo_Movimiento]] = "Venta", -TablaDatosEmpresa[[#This Row],[Cantidad]] * TablaDatosEmpresa[[#This Row],[CosteAdquisicionPromedio]], 0)</f>
        <v>402.88927586206887</v>
      </c>
      <c r="N2753" s="3">
        <f>TablaDatosEmpresa[[#This Row],[Ingresos]]-TablaDatosEmpresa[[#This Row],[Coste_Vemta]]</f>
        <v>1665.6707241379311</v>
      </c>
    </row>
    <row r="2754" spans="1:14" x14ac:dyDescent="0.3">
      <c r="A2754">
        <v>2755</v>
      </c>
      <c r="B2754" s="1">
        <v>44966</v>
      </c>
      <c r="C2754" t="s">
        <v>10</v>
      </c>
      <c r="D2754" t="s">
        <v>25</v>
      </c>
      <c r="E2754" t="s">
        <v>43</v>
      </c>
      <c r="F2754">
        <v>-43</v>
      </c>
      <c r="G2754" s="3">
        <v>0</v>
      </c>
      <c r="H2754" s="3">
        <v>95.3</v>
      </c>
      <c r="I2754" t="s">
        <v>10</v>
      </c>
      <c r="J2754" t="s">
        <v>35</v>
      </c>
      <c r="K2754" s="3">
        <f>IF(TablaDatosEmpresa[[#This Row],[Tipo_Movimiento]] = "Venta", -TablaDatosEmpresa[[#This Row],[Cantidad]] * TablaDatosEmpresa[[#This Row],[Precio_Venta_Unitario]], 0)</f>
        <v>4097.8999999999996</v>
      </c>
      <c r="L2754" s="3">
        <f>AVERAGEIF(TablaDatosEmpresa[Nombre_Producto],TablaDatosEmpresa[[#This Row],[Nombre_Producto]],TablaDatosEmpresa[Costo_Unitario])</f>
        <v>18.458651685393257</v>
      </c>
      <c r="M2754" s="3">
        <f>IF(TablaDatosEmpresa[[#This Row],[Tipo_Movimiento]] = "Venta", -TablaDatosEmpresa[[#This Row],[Cantidad]] * TablaDatosEmpresa[[#This Row],[CosteAdquisicionPromedio]], 0)</f>
        <v>793.72202247191001</v>
      </c>
      <c r="N2754" s="3">
        <f>TablaDatosEmpresa[[#This Row],[Ingresos]]-TablaDatosEmpresa[[#This Row],[Coste_Vemta]]</f>
        <v>3304.1779775280897</v>
      </c>
    </row>
    <row r="2755" spans="1:14" x14ac:dyDescent="0.3">
      <c r="A2755">
        <v>2756</v>
      </c>
      <c r="B2755" s="1">
        <v>44966</v>
      </c>
      <c r="C2755" t="s">
        <v>10</v>
      </c>
      <c r="D2755" t="s">
        <v>32</v>
      </c>
      <c r="E2755" t="s">
        <v>33</v>
      </c>
      <c r="F2755">
        <v>-26</v>
      </c>
      <c r="G2755" s="3">
        <v>0</v>
      </c>
      <c r="H2755" s="3">
        <v>220.82</v>
      </c>
      <c r="I2755" t="s">
        <v>10</v>
      </c>
      <c r="J2755" t="s">
        <v>15</v>
      </c>
      <c r="K2755" s="3">
        <f>IF(TablaDatosEmpresa[[#This Row],[Tipo_Movimiento]] = "Venta", -TablaDatosEmpresa[[#This Row],[Cantidad]] * TablaDatosEmpresa[[#This Row],[Precio_Venta_Unitario]], 0)</f>
        <v>5741.32</v>
      </c>
      <c r="L2755" s="3">
        <f>AVERAGEIF(TablaDatosEmpresa[Nombre_Producto],TablaDatosEmpresa[[#This Row],[Nombre_Producto]],TablaDatosEmpresa[Costo_Unitario])</f>
        <v>54.214840425531932</v>
      </c>
      <c r="M2755" s="3">
        <f>IF(TablaDatosEmpresa[[#This Row],[Tipo_Movimiento]] = "Venta", -TablaDatosEmpresa[[#This Row],[Cantidad]] * TablaDatosEmpresa[[#This Row],[CosteAdquisicionPromedio]], 0)</f>
        <v>1409.5858510638302</v>
      </c>
      <c r="N2755" s="3">
        <f>TablaDatosEmpresa[[#This Row],[Ingresos]]-TablaDatosEmpresa[[#This Row],[Coste_Vemta]]</f>
        <v>4331.7341489361697</v>
      </c>
    </row>
    <row r="2756" spans="1:14" x14ac:dyDescent="0.3">
      <c r="A2756">
        <v>2757</v>
      </c>
      <c r="B2756" s="1">
        <v>44966</v>
      </c>
      <c r="C2756" t="s">
        <v>24</v>
      </c>
      <c r="D2756" t="s">
        <v>21</v>
      </c>
      <c r="E2756" t="s">
        <v>22</v>
      </c>
      <c r="F2756">
        <v>88</v>
      </c>
      <c r="G2756" s="3">
        <v>25.01</v>
      </c>
      <c r="H2756" s="3">
        <v>0</v>
      </c>
      <c r="I2756" t="s">
        <v>24</v>
      </c>
      <c r="J2756" t="s">
        <v>26</v>
      </c>
      <c r="K2756" s="3">
        <f>IF(TablaDatosEmpresa[[#This Row],[Tipo_Movimiento]] = "Venta", -TablaDatosEmpresa[[#This Row],[Cantidad]] * TablaDatosEmpresa[[#This Row],[Precio_Venta_Unitario]], 0)</f>
        <v>0</v>
      </c>
      <c r="L2756" s="3">
        <f>AVERAGEIF(TablaDatosEmpresa[Nombre_Producto],TablaDatosEmpresa[[#This Row],[Nombre_Producto]],TablaDatosEmpresa[Costo_Unitario])</f>
        <v>10.520482758620702</v>
      </c>
      <c r="M2756" s="3">
        <f>IF(TablaDatosEmpresa[[#This Row],[Tipo_Movimiento]] = "Venta", -TablaDatosEmpresa[[#This Row],[Cantidad]] * TablaDatosEmpresa[[#This Row],[CosteAdquisicionPromedio]], 0)</f>
        <v>0</v>
      </c>
      <c r="N2756" s="3">
        <f>TablaDatosEmpresa[[#This Row],[Ingresos]]-TablaDatosEmpresa[[#This Row],[Coste_Vemta]]</f>
        <v>0</v>
      </c>
    </row>
    <row r="2757" spans="1:14" x14ac:dyDescent="0.3">
      <c r="A2757">
        <v>2758</v>
      </c>
      <c r="B2757" s="1">
        <v>44966</v>
      </c>
      <c r="C2757" t="s">
        <v>10</v>
      </c>
      <c r="D2757" t="s">
        <v>11</v>
      </c>
      <c r="E2757" t="s">
        <v>12</v>
      </c>
      <c r="F2757">
        <v>-15</v>
      </c>
      <c r="G2757" s="3">
        <v>0</v>
      </c>
      <c r="H2757" s="3">
        <v>128.88999999999999</v>
      </c>
      <c r="I2757" t="s">
        <v>10</v>
      </c>
      <c r="J2757" t="s">
        <v>13</v>
      </c>
      <c r="K2757" s="3">
        <f>IF(TablaDatosEmpresa[[#This Row],[Tipo_Movimiento]] = "Venta", -TablaDatosEmpresa[[#This Row],[Cantidad]] * TablaDatosEmpresa[[#This Row],[Precio_Venta_Unitario]], 0)</f>
        <v>1933.35</v>
      </c>
      <c r="L2757" s="3">
        <f>AVERAGEIF(TablaDatosEmpresa[Nombre_Producto],TablaDatosEmpresa[[#This Row],[Nombre_Producto]],TablaDatosEmpresa[Costo_Unitario])</f>
        <v>28.701865793780652</v>
      </c>
      <c r="M2757" s="3">
        <f>IF(TablaDatosEmpresa[[#This Row],[Tipo_Movimiento]] = "Venta", -TablaDatosEmpresa[[#This Row],[Cantidad]] * TablaDatosEmpresa[[#This Row],[CosteAdquisicionPromedio]], 0)</f>
        <v>430.52798690670977</v>
      </c>
      <c r="N2757" s="3">
        <f>TablaDatosEmpresa[[#This Row],[Ingresos]]-TablaDatosEmpresa[[#This Row],[Coste_Vemta]]</f>
        <v>1502.82201309329</v>
      </c>
    </row>
    <row r="2758" spans="1:14" x14ac:dyDescent="0.3">
      <c r="A2758">
        <v>2759</v>
      </c>
      <c r="B2758" s="1">
        <v>44967</v>
      </c>
      <c r="C2758" t="s">
        <v>10</v>
      </c>
      <c r="D2758" t="s">
        <v>11</v>
      </c>
      <c r="E2758" t="s">
        <v>12</v>
      </c>
      <c r="F2758">
        <v>-8</v>
      </c>
      <c r="G2758" s="3">
        <v>0</v>
      </c>
      <c r="H2758" s="3">
        <v>130.41</v>
      </c>
      <c r="I2758" t="s">
        <v>10</v>
      </c>
      <c r="J2758" t="s">
        <v>23</v>
      </c>
      <c r="K2758" s="3">
        <f>IF(TablaDatosEmpresa[[#This Row],[Tipo_Movimiento]] = "Venta", -TablaDatosEmpresa[[#This Row],[Cantidad]] * TablaDatosEmpresa[[#This Row],[Precio_Venta_Unitario]], 0)</f>
        <v>1043.28</v>
      </c>
      <c r="L2758" s="3">
        <f>AVERAGEIF(TablaDatosEmpresa[Nombre_Producto],TablaDatosEmpresa[[#This Row],[Nombre_Producto]],TablaDatosEmpresa[Costo_Unitario])</f>
        <v>28.701865793780652</v>
      </c>
      <c r="M2758" s="3">
        <f>IF(TablaDatosEmpresa[[#This Row],[Tipo_Movimiento]] = "Venta", -TablaDatosEmpresa[[#This Row],[Cantidad]] * TablaDatosEmpresa[[#This Row],[CosteAdquisicionPromedio]], 0)</f>
        <v>229.61492635024521</v>
      </c>
      <c r="N2758" s="3">
        <f>TablaDatosEmpresa[[#This Row],[Ingresos]]-TablaDatosEmpresa[[#This Row],[Coste_Vemta]]</f>
        <v>813.66507364975473</v>
      </c>
    </row>
    <row r="2759" spans="1:14" x14ac:dyDescent="0.3">
      <c r="A2759">
        <v>2760</v>
      </c>
      <c r="B2759" s="1">
        <v>44967</v>
      </c>
      <c r="C2759" t="s">
        <v>10</v>
      </c>
      <c r="D2759" t="s">
        <v>32</v>
      </c>
      <c r="E2759" t="s">
        <v>33</v>
      </c>
      <c r="F2759">
        <v>-14</v>
      </c>
      <c r="G2759" s="3">
        <v>0</v>
      </c>
      <c r="H2759" s="3">
        <v>220.32</v>
      </c>
      <c r="I2759" t="s">
        <v>10</v>
      </c>
      <c r="J2759" t="s">
        <v>15</v>
      </c>
      <c r="K2759" s="3">
        <f>IF(TablaDatosEmpresa[[#This Row],[Tipo_Movimiento]] = "Venta", -TablaDatosEmpresa[[#This Row],[Cantidad]] * TablaDatosEmpresa[[#This Row],[Precio_Venta_Unitario]], 0)</f>
        <v>3084.48</v>
      </c>
      <c r="L2759" s="3">
        <f>AVERAGEIF(TablaDatosEmpresa[Nombre_Producto],TablaDatosEmpresa[[#This Row],[Nombre_Producto]],TablaDatosEmpresa[Costo_Unitario])</f>
        <v>54.214840425531932</v>
      </c>
      <c r="M2759" s="3">
        <f>IF(TablaDatosEmpresa[[#This Row],[Tipo_Movimiento]] = "Venta", -TablaDatosEmpresa[[#This Row],[Cantidad]] * TablaDatosEmpresa[[#This Row],[CosteAdquisicionPromedio]], 0)</f>
        <v>759.00776595744708</v>
      </c>
      <c r="N2759" s="3">
        <f>TablaDatosEmpresa[[#This Row],[Ingresos]]-TablaDatosEmpresa[[#This Row],[Coste_Vemta]]</f>
        <v>2325.4722340425528</v>
      </c>
    </row>
    <row r="2760" spans="1:14" x14ac:dyDescent="0.3">
      <c r="A2760">
        <v>2761</v>
      </c>
      <c r="B2760" s="1">
        <v>44967</v>
      </c>
      <c r="C2760" t="s">
        <v>10</v>
      </c>
      <c r="D2760" t="s">
        <v>19</v>
      </c>
      <c r="E2760" t="s">
        <v>20</v>
      </c>
      <c r="F2760">
        <v>-44</v>
      </c>
      <c r="G2760" s="3">
        <v>0</v>
      </c>
      <c r="H2760" s="3">
        <v>299.04000000000002</v>
      </c>
      <c r="I2760" t="s">
        <v>10</v>
      </c>
      <c r="J2760" t="s">
        <v>23</v>
      </c>
      <c r="K2760" s="3">
        <f>IF(TablaDatosEmpresa[[#This Row],[Tipo_Movimiento]] = "Venta", -TablaDatosEmpresa[[#This Row],[Cantidad]] * TablaDatosEmpresa[[#This Row],[Precio_Venta_Unitario]], 0)</f>
        <v>13157.76</v>
      </c>
      <c r="L2760" s="3">
        <f>AVERAGEIF(TablaDatosEmpresa[Nombre_Producto],TablaDatosEmpresa[[#This Row],[Nombre_Producto]],TablaDatosEmpresa[Costo_Unitario])</f>
        <v>66.956770642201846</v>
      </c>
      <c r="M2760" s="3">
        <f>IF(TablaDatosEmpresa[[#This Row],[Tipo_Movimiento]] = "Venta", -TablaDatosEmpresa[[#This Row],[Cantidad]] * TablaDatosEmpresa[[#This Row],[CosteAdquisicionPromedio]], 0)</f>
        <v>2946.0979082568811</v>
      </c>
      <c r="N2760" s="3">
        <f>TablaDatosEmpresa[[#This Row],[Ingresos]]-TablaDatosEmpresa[[#This Row],[Coste_Vemta]]</f>
        <v>10211.662091743119</v>
      </c>
    </row>
    <row r="2761" spans="1:14" x14ac:dyDescent="0.3">
      <c r="A2761">
        <v>2762</v>
      </c>
      <c r="B2761" s="1">
        <v>44967</v>
      </c>
      <c r="C2761" t="s">
        <v>10</v>
      </c>
      <c r="D2761" t="s">
        <v>14</v>
      </c>
      <c r="E2761" t="s">
        <v>41</v>
      </c>
      <c r="F2761">
        <v>-39</v>
      </c>
      <c r="G2761" s="3">
        <v>0</v>
      </c>
      <c r="H2761" s="3">
        <v>158.32</v>
      </c>
      <c r="I2761" t="s">
        <v>10</v>
      </c>
      <c r="J2761" t="s">
        <v>23</v>
      </c>
      <c r="K2761" s="3">
        <f>IF(TablaDatosEmpresa[[#This Row],[Tipo_Movimiento]] = "Venta", -TablaDatosEmpresa[[#This Row],[Cantidad]] * TablaDatosEmpresa[[#This Row],[Precio_Venta_Unitario]], 0)</f>
        <v>6174.48</v>
      </c>
      <c r="L2761" s="3">
        <f>AVERAGEIF(TablaDatosEmpresa[Nombre_Producto],TablaDatosEmpresa[[#This Row],[Nombre_Producto]],TablaDatosEmpresa[Costo_Unitario])</f>
        <v>38.917210440456756</v>
      </c>
      <c r="M2761" s="3">
        <f>IF(TablaDatosEmpresa[[#This Row],[Tipo_Movimiento]] = "Venta", -TablaDatosEmpresa[[#This Row],[Cantidad]] * TablaDatosEmpresa[[#This Row],[CosteAdquisicionPromedio]], 0)</f>
        <v>1517.7712071778135</v>
      </c>
      <c r="N2761" s="3">
        <f>TablaDatosEmpresa[[#This Row],[Ingresos]]-TablaDatosEmpresa[[#This Row],[Coste_Vemta]]</f>
        <v>4656.7087928221863</v>
      </c>
    </row>
    <row r="2762" spans="1:14" x14ac:dyDescent="0.3">
      <c r="A2762">
        <v>2763</v>
      </c>
      <c r="B2762" s="1">
        <v>44967</v>
      </c>
      <c r="C2762" t="s">
        <v>16</v>
      </c>
      <c r="D2762" t="s">
        <v>17</v>
      </c>
      <c r="E2762" t="s">
        <v>42</v>
      </c>
      <c r="F2762">
        <v>68</v>
      </c>
      <c r="G2762" s="3">
        <v>459.32</v>
      </c>
      <c r="H2762" s="3">
        <v>0</v>
      </c>
      <c r="I2762" t="s">
        <v>46</v>
      </c>
      <c r="J2762" t="s">
        <v>18</v>
      </c>
      <c r="K2762" s="3">
        <f>IF(TablaDatosEmpresa[[#This Row],[Tipo_Movimiento]] = "Venta", -TablaDatosEmpresa[[#This Row],[Cantidad]] * TablaDatosEmpresa[[#This Row],[Precio_Venta_Unitario]], 0)</f>
        <v>0</v>
      </c>
      <c r="L2762" s="3">
        <f>AVERAGEIF(TablaDatosEmpresa[Nombre_Producto],TablaDatosEmpresa[[#This Row],[Nombre_Producto]],TablaDatosEmpresa[Costo_Unitario])</f>
        <v>206.67616747181975</v>
      </c>
      <c r="M2762" s="3">
        <f>IF(TablaDatosEmpresa[[#This Row],[Tipo_Movimiento]] = "Venta", -TablaDatosEmpresa[[#This Row],[Cantidad]] * TablaDatosEmpresa[[#This Row],[CosteAdquisicionPromedio]], 0)</f>
        <v>0</v>
      </c>
      <c r="N2762" s="3">
        <f>TablaDatosEmpresa[[#This Row],[Ingresos]]-TablaDatosEmpresa[[#This Row],[Coste_Vemta]]</f>
        <v>0</v>
      </c>
    </row>
    <row r="2763" spans="1:14" x14ac:dyDescent="0.3">
      <c r="A2763">
        <v>2764</v>
      </c>
      <c r="B2763" s="1">
        <v>44967</v>
      </c>
      <c r="C2763" t="s">
        <v>24</v>
      </c>
      <c r="D2763" t="s">
        <v>32</v>
      </c>
      <c r="E2763" t="s">
        <v>33</v>
      </c>
      <c r="F2763">
        <v>261</v>
      </c>
      <c r="G2763" s="3">
        <v>121.66</v>
      </c>
      <c r="H2763" s="3">
        <v>0</v>
      </c>
      <c r="I2763" t="s">
        <v>24</v>
      </c>
      <c r="J2763" t="s">
        <v>28</v>
      </c>
      <c r="K2763" s="3">
        <f>IF(TablaDatosEmpresa[[#This Row],[Tipo_Movimiento]] = "Venta", -TablaDatosEmpresa[[#This Row],[Cantidad]] * TablaDatosEmpresa[[#This Row],[Precio_Venta_Unitario]], 0)</f>
        <v>0</v>
      </c>
      <c r="L2763" s="3">
        <f>AVERAGEIF(TablaDatosEmpresa[Nombre_Producto],TablaDatosEmpresa[[#This Row],[Nombre_Producto]],TablaDatosEmpresa[Costo_Unitario])</f>
        <v>54.214840425531932</v>
      </c>
      <c r="M2763" s="3">
        <f>IF(TablaDatosEmpresa[[#This Row],[Tipo_Movimiento]] = "Venta", -TablaDatosEmpresa[[#This Row],[Cantidad]] * TablaDatosEmpresa[[#This Row],[CosteAdquisicionPromedio]], 0)</f>
        <v>0</v>
      </c>
      <c r="N2763" s="3">
        <f>TablaDatosEmpresa[[#This Row],[Ingresos]]-TablaDatosEmpresa[[#This Row],[Coste_Vemta]]</f>
        <v>0</v>
      </c>
    </row>
    <row r="2764" spans="1:14" x14ac:dyDescent="0.3">
      <c r="A2764">
        <v>2765</v>
      </c>
      <c r="B2764" s="1">
        <v>44967</v>
      </c>
      <c r="C2764" t="s">
        <v>10</v>
      </c>
      <c r="D2764" t="s">
        <v>25</v>
      </c>
      <c r="E2764" t="s">
        <v>43</v>
      </c>
      <c r="F2764">
        <v>-37</v>
      </c>
      <c r="G2764" s="3">
        <v>0</v>
      </c>
      <c r="H2764" s="3">
        <v>94.07</v>
      </c>
      <c r="I2764" t="s">
        <v>10</v>
      </c>
      <c r="J2764" t="s">
        <v>13</v>
      </c>
      <c r="K2764" s="3">
        <f>IF(TablaDatosEmpresa[[#This Row],[Tipo_Movimiento]] = "Venta", -TablaDatosEmpresa[[#This Row],[Cantidad]] * TablaDatosEmpresa[[#This Row],[Precio_Venta_Unitario]], 0)</f>
        <v>3480.5899999999997</v>
      </c>
      <c r="L2764" s="3">
        <f>AVERAGEIF(TablaDatosEmpresa[Nombre_Producto],TablaDatosEmpresa[[#This Row],[Nombre_Producto]],TablaDatosEmpresa[Costo_Unitario])</f>
        <v>18.458651685393257</v>
      </c>
      <c r="M2764" s="3">
        <f>IF(TablaDatosEmpresa[[#This Row],[Tipo_Movimiento]] = "Venta", -TablaDatosEmpresa[[#This Row],[Cantidad]] * TablaDatosEmpresa[[#This Row],[CosteAdquisicionPromedio]], 0)</f>
        <v>682.97011235955051</v>
      </c>
      <c r="N2764" s="3">
        <f>TablaDatosEmpresa[[#This Row],[Ingresos]]-TablaDatosEmpresa[[#This Row],[Coste_Vemta]]</f>
        <v>2797.6198876404492</v>
      </c>
    </row>
    <row r="2765" spans="1:14" x14ac:dyDescent="0.3">
      <c r="A2765">
        <v>2766</v>
      </c>
      <c r="B2765" s="1">
        <v>44968</v>
      </c>
      <c r="C2765" t="s">
        <v>10</v>
      </c>
      <c r="D2765" t="s">
        <v>14</v>
      </c>
      <c r="E2765" t="s">
        <v>41</v>
      </c>
      <c r="F2765">
        <v>-49</v>
      </c>
      <c r="G2765" s="3">
        <v>0</v>
      </c>
      <c r="H2765" s="3">
        <v>160.51</v>
      </c>
      <c r="I2765" t="s">
        <v>10</v>
      </c>
      <c r="J2765" t="s">
        <v>35</v>
      </c>
      <c r="K2765" s="3">
        <f>IF(TablaDatosEmpresa[[#This Row],[Tipo_Movimiento]] = "Venta", -TablaDatosEmpresa[[#This Row],[Cantidad]] * TablaDatosEmpresa[[#This Row],[Precio_Venta_Unitario]], 0)</f>
        <v>7864.99</v>
      </c>
      <c r="L2765" s="3">
        <f>AVERAGEIF(TablaDatosEmpresa[Nombre_Producto],TablaDatosEmpresa[[#This Row],[Nombre_Producto]],TablaDatosEmpresa[Costo_Unitario])</f>
        <v>38.917210440456756</v>
      </c>
      <c r="M2765" s="3">
        <f>IF(TablaDatosEmpresa[[#This Row],[Tipo_Movimiento]] = "Venta", -TablaDatosEmpresa[[#This Row],[Cantidad]] * TablaDatosEmpresa[[#This Row],[CosteAdquisicionPromedio]], 0)</f>
        <v>1906.9433115823811</v>
      </c>
      <c r="N2765" s="3">
        <f>TablaDatosEmpresa[[#This Row],[Ingresos]]-TablaDatosEmpresa[[#This Row],[Coste_Vemta]]</f>
        <v>5958.0466884176185</v>
      </c>
    </row>
    <row r="2766" spans="1:14" x14ac:dyDescent="0.3">
      <c r="A2766">
        <v>2767</v>
      </c>
      <c r="B2766" s="1">
        <v>44968</v>
      </c>
      <c r="C2766" t="s">
        <v>24</v>
      </c>
      <c r="D2766" t="s">
        <v>32</v>
      </c>
      <c r="E2766" t="s">
        <v>33</v>
      </c>
      <c r="F2766">
        <v>132</v>
      </c>
      <c r="G2766" s="3">
        <v>121.99</v>
      </c>
      <c r="H2766" s="3">
        <v>0</v>
      </c>
      <c r="I2766" t="s">
        <v>24</v>
      </c>
      <c r="J2766" t="s">
        <v>37</v>
      </c>
      <c r="K2766" s="3">
        <f>IF(TablaDatosEmpresa[[#This Row],[Tipo_Movimiento]] = "Venta", -TablaDatosEmpresa[[#This Row],[Cantidad]] * TablaDatosEmpresa[[#This Row],[Precio_Venta_Unitario]], 0)</f>
        <v>0</v>
      </c>
      <c r="L2766" s="3">
        <f>AVERAGEIF(TablaDatosEmpresa[Nombre_Producto],TablaDatosEmpresa[[#This Row],[Nombre_Producto]],TablaDatosEmpresa[Costo_Unitario])</f>
        <v>54.214840425531932</v>
      </c>
      <c r="M2766" s="3">
        <f>IF(TablaDatosEmpresa[[#This Row],[Tipo_Movimiento]] = "Venta", -TablaDatosEmpresa[[#This Row],[Cantidad]] * TablaDatosEmpresa[[#This Row],[CosteAdquisicionPromedio]], 0)</f>
        <v>0</v>
      </c>
      <c r="N2766" s="3">
        <f>TablaDatosEmpresa[[#This Row],[Ingresos]]-TablaDatosEmpresa[[#This Row],[Coste_Vemta]]</f>
        <v>0</v>
      </c>
    </row>
    <row r="2767" spans="1:14" x14ac:dyDescent="0.3">
      <c r="A2767">
        <v>2768</v>
      </c>
      <c r="B2767" s="1">
        <v>44968</v>
      </c>
      <c r="C2767" t="s">
        <v>24</v>
      </c>
      <c r="D2767" t="s">
        <v>34</v>
      </c>
      <c r="E2767" t="s">
        <v>45</v>
      </c>
      <c r="F2767">
        <v>243</v>
      </c>
      <c r="G2767" s="3">
        <v>181.52</v>
      </c>
      <c r="H2767" s="3">
        <v>0</v>
      </c>
      <c r="I2767" t="s">
        <v>24</v>
      </c>
      <c r="J2767" t="s">
        <v>28</v>
      </c>
      <c r="K2767" s="3">
        <f>IF(TablaDatosEmpresa[[#This Row],[Tipo_Movimiento]] = "Venta", -TablaDatosEmpresa[[#This Row],[Cantidad]] * TablaDatosEmpresa[[#This Row],[Precio_Venta_Unitario]], 0)</f>
        <v>0</v>
      </c>
      <c r="L2767" s="3">
        <f>AVERAGEIF(TablaDatosEmpresa[Nombre_Producto],TablaDatosEmpresa[[#This Row],[Nombre_Producto]],TablaDatosEmpresa[Costo_Unitario])</f>
        <v>81.910562499999997</v>
      </c>
      <c r="M2767" s="3">
        <f>IF(TablaDatosEmpresa[[#This Row],[Tipo_Movimiento]] = "Venta", -TablaDatosEmpresa[[#This Row],[Cantidad]] * TablaDatosEmpresa[[#This Row],[CosteAdquisicionPromedio]], 0)</f>
        <v>0</v>
      </c>
      <c r="N2767" s="3">
        <f>TablaDatosEmpresa[[#This Row],[Ingresos]]-TablaDatosEmpresa[[#This Row],[Coste_Vemta]]</f>
        <v>0</v>
      </c>
    </row>
    <row r="2768" spans="1:14" x14ac:dyDescent="0.3">
      <c r="A2768">
        <v>2769</v>
      </c>
      <c r="B2768" s="1">
        <v>44968</v>
      </c>
      <c r="C2768" t="s">
        <v>24</v>
      </c>
      <c r="D2768" t="s">
        <v>11</v>
      </c>
      <c r="E2768" t="s">
        <v>12</v>
      </c>
      <c r="F2768">
        <v>198</v>
      </c>
      <c r="G2768" s="3">
        <v>65.12</v>
      </c>
      <c r="H2768" s="3">
        <v>0</v>
      </c>
      <c r="I2768" t="s">
        <v>24</v>
      </c>
      <c r="J2768" t="s">
        <v>36</v>
      </c>
      <c r="K2768" s="3">
        <f>IF(TablaDatosEmpresa[[#This Row],[Tipo_Movimiento]] = "Venta", -TablaDatosEmpresa[[#This Row],[Cantidad]] * TablaDatosEmpresa[[#This Row],[Precio_Venta_Unitario]], 0)</f>
        <v>0</v>
      </c>
      <c r="L2768" s="3">
        <f>AVERAGEIF(TablaDatosEmpresa[Nombre_Producto],TablaDatosEmpresa[[#This Row],[Nombre_Producto]],TablaDatosEmpresa[Costo_Unitario])</f>
        <v>28.701865793780652</v>
      </c>
      <c r="M2768" s="3">
        <f>IF(TablaDatosEmpresa[[#This Row],[Tipo_Movimiento]] = "Venta", -TablaDatosEmpresa[[#This Row],[Cantidad]] * TablaDatosEmpresa[[#This Row],[CosteAdquisicionPromedio]], 0)</f>
        <v>0</v>
      </c>
      <c r="N2768" s="3">
        <f>TablaDatosEmpresa[[#This Row],[Ingresos]]-TablaDatosEmpresa[[#This Row],[Coste_Vemta]]</f>
        <v>0</v>
      </c>
    </row>
    <row r="2769" spans="1:14" x14ac:dyDescent="0.3">
      <c r="A2769">
        <v>2770</v>
      </c>
      <c r="B2769" s="1">
        <v>44968</v>
      </c>
      <c r="C2769" t="s">
        <v>10</v>
      </c>
      <c r="D2769" t="s">
        <v>29</v>
      </c>
      <c r="E2769" t="s">
        <v>30</v>
      </c>
      <c r="F2769">
        <v>-38</v>
      </c>
      <c r="G2769" s="3">
        <v>0</v>
      </c>
      <c r="H2769" s="3">
        <v>80.53</v>
      </c>
      <c r="I2769" t="s">
        <v>10</v>
      </c>
      <c r="J2769" t="s">
        <v>31</v>
      </c>
      <c r="K2769" s="3">
        <f>IF(TablaDatosEmpresa[[#This Row],[Tipo_Movimiento]] = "Venta", -TablaDatosEmpresa[[#This Row],[Cantidad]] * TablaDatosEmpresa[[#This Row],[Precio_Venta_Unitario]], 0)</f>
        <v>3060.14</v>
      </c>
      <c r="L2769" s="3">
        <f>AVERAGEIF(TablaDatosEmpresa[Nombre_Producto],TablaDatosEmpresa[[#This Row],[Nombre_Producto]],TablaDatosEmpresa[Costo_Unitario])</f>
        <v>15.49574137931034</v>
      </c>
      <c r="M2769" s="3">
        <f>IF(TablaDatosEmpresa[[#This Row],[Tipo_Movimiento]] = "Venta", -TablaDatosEmpresa[[#This Row],[Cantidad]] * TablaDatosEmpresa[[#This Row],[CosteAdquisicionPromedio]], 0)</f>
        <v>588.8381724137929</v>
      </c>
      <c r="N2769" s="3">
        <f>TablaDatosEmpresa[[#This Row],[Ingresos]]-TablaDatosEmpresa[[#This Row],[Coste_Vemta]]</f>
        <v>2471.3018275862069</v>
      </c>
    </row>
    <row r="2770" spans="1:14" x14ac:dyDescent="0.3">
      <c r="A2770">
        <v>2771</v>
      </c>
      <c r="B2770" s="1">
        <v>44968</v>
      </c>
      <c r="C2770" t="s">
        <v>16</v>
      </c>
      <c r="D2770" t="s">
        <v>17</v>
      </c>
      <c r="E2770" t="s">
        <v>42</v>
      </c>
      <c r="F2770">
        <v>67</v>
      </c>
      <c r="G2770" s="3">
        <v>459.35</v>
      </c>
      <c r="H2770" s="3">
        <v>0</v>
      </c>
      <c r="I2770" t="s">
        <v>46</v>
      </c>
      <c r="J2770" t="s">
        <v>18</v>
      </c>
      <c r="K2770" s="3">
        <f>IF(TablaDatosEmpresa[[#This Row],[Tipo_Movimiento]] = "Venta", -TablaDatosEmpresa[[#This Row],[Cantidad]] * TablaDatosEmpresa[[#This Row],[Precio_Venta_Unitario]], 0)</f>
        <v>0</v>
      </c>
      <c r="L2770" s="3">
        <f>AVERAGEIF(TablaDatosEmpresa[Nombre_Producto],TablaDatosEmpresa[[#This Row],[Nombre_Producto]],TablaDatosEmpresa[Costo_Unitario])</f>
        <v>206.67616747181975</v>
      </c>
      <c r="M2770" s="3">
        <f>IF(TablaDatosEmpresa[[#This Row],[Tipo_Movimiento]] = "Venta", -TablaDatosEmpresa[[#This Row],[Cantidad]] * TablaDatosEmpresa[[#This Row],[CosteAdquisicionPromedio]], 0)</f>
        <v>0</v>
      </c>
      <c r="N2770" s="3">
        <f>TablaDatosEmpresa[[#This Row],[Ingresos]]-TablaDatosEmpresa[[#This Row],[Coste_Vemta]]</f>
        <v>0</v>
      </c>
    </row>
    <row r="2771" spans="1:14" x14ac:dyDescent="0.3">
      <c r="A2771">
        <v>2772</v>
      </c>
      <c r="B2771" s="1">
        <v>44968</v>
      </c>
      <c r="C2771" t="s">
        <v>24</v>
      </c>
      <c r="D2771" t="s">
        <v>34</v>
      </c>
      <c r="E2771" t="s">
        <v>45</v>
      </c>
      <c r="F2771">
        <v>288</v>
      </c>
      <c r="G2771" s="3">
        <v>177.14</v>
      </c>
      <c r="H2771" s="3">
        <v>0</v>
      </c>
      <c r="I2771" t="s">
        <v>24</v>
      </c>
      <c r="J2771" t="s">
        <v>37</v>
      </c>
      <c r="K2771" s="3">
        <f>IF(TablaDatosEmpresa[[#This Row],[Tipo_Movimiento]] = "Venta", -TablaDatosEmpresa[[#This Row],[Cantidad]] * TablaDatosEmpresa[[#This Row],[Precio_Venta_Unitario]], 0)</f>
        <v>0</v>
      </c>
      <c r="L2771" s="3">
        <f>AVERAGEIF(TablaDatosEmpresa[Nombre_Producto],TablaDatosEmpresa[[#This Row],[Nombre_Producto]],TablaDatosEmpresa[Costo_Unitario])</f>
        <v>81.910562499999997</v>
      </c>
      <c r="M2771" s="3">
        <f>IF(TablaDatosEmpresa[[#This Row],[Tipo_Movimiento]] = "Venta", -TablaDatosEmpresa[[#This Row],[Cantidad]] * TablaDatosEmpresa[[#This Row],[CosteAdquisicionPromedio]], 0)</f>
        <v>0</v>
      </c>
      <c r="N2771" s="3">
        <f>TablaDatosEmpresa[[#This Row],[Ingresos]]-TablaDatosEmpresa[[#This Row],[Coste_Vemta]]</f>
        <v>0</v>
      </c>
    </row>
    <row r="2772" spans="1:14" x14ac:dyDescent="0.3">
      <c r="A2772">
        <v>2773</v>
      </c>
      <c r="B2772" s="1">
        <v>44969</v>
      </c>
      <c r="C2772" t="s">
        <v>10</v>
      </c>
      <c r="D2772" t="s">
        <v>11</v>
      </c>
      <c r="E2772" t="s">
        <v>12</v>
      </c>
      <c r="F2772">
        <v>-18</v>
      </c>
      <c r="G2772" s="3">
        <v>0</v>
      </c>
      <c r="H2772" s="3">
        <v>128.69</v>
      </c>
      <c r="I2772" t="s">
        <v>10</v>
      </c>
      <c r="J2772" t="s">
        <v>23</v>
      </c>
      <c r="K2772" s="3">
        <f>IF(TablaDatosEmpresa[[#This Row],[Tipo_Movimiento]] = "Venta", -TablaDatosEmpresa[[#This Row],[Cantidad]] * TablaDatosEmpresa[[#This Row],[Precio_Venta_Unitario]], 0)</f>
        <v>2316.42</v>
      </c>
      <c r="L2772" s="3">
        <f>AVERAGEIF(TablaDatosEmpresa[Nombre_Producto],TablaDatosEmpresa[[#This Row],[Nombre_Producto]],TablaDatosEmpresa[Costo_Unitario])</f>
        <v>28.701865793780652</v>
      </c>
      <c r="M2772" s="3">
        <f>IF(TablaDatosEmpresa[[#This Row],[Tipo_Movimiento]] = "Venta", -TablaDatosEmpresa[[#This Row],[Cantidad]] * TablaDatosEmpresa[[#This Row],[CosteAdquisicionPromedio]], 0)</f>
        <v>516.63358428805168</v>
      </c>
      <c r="N2772" s="3">
        <f>TablaDatosEmpresa[[#This Row],[Ingresos]]-TablaDatosEmpresa[[#This Row],[Coste_Vemta]]</f>
        <v>1799.7864157119484</v>
      </c>
    </row>
    <row r="2773" spans="1:14" x14ac:dyDescent="0.3">
      <c r="A2773">
        <v>2774</v>
      </c>
      <c r="B2773" s="1">
        <v>44969</v>
      </c>
      <c r="C2773" t="s">
        <v>16</v>
      </c>
      <c r="D2773" t="s">
        <v>17</v>
      </c>
      <c r="E2773" t="s">
        <v>42</v>
      </c>
      <c r="F2773">
        <v>23</v>
      </c>
      <c r="G2773" s="3">
        <v>459.23</v>
      </c>
      <c r="H2773" s="3">
        <v>0</v>
      </c>
      <c r="I2773" t="s">
        <v>46</v>
      </c>
      <c r="J2773" t="s">
        <v>18</v>
      </c>
      <c r="K2773" s="3">
        <f>IF(TablaDatosEmpresa[[#This Row],[Tipo_Movimiento]] = "Venta", -TablaDatosEmpresa[[#This Row],[Cantidad]] * TablaDatosEmpresa[[#This Row],[Precio_Venta_Unitario]], 0)</f>
        <v>0</v>
      </c>
      <c r="L2773" s="3">
        <f>AVERAGEIF(TablaDatosEmpresa[Nombre_Producto],TablaDatosEmpresa[[#This Row],[Nombre_Producto]],TablaDatosEmpresa[Costo_Unitario])</f>
        <v>206.67616747181975</v>
      </c>
      <c r="M2773" s="3">
        <f>IF(TablaDatosEmpresa[[#This Row],[Tipo_Movimiento]] = "Venta", -TablaDatosEmpresa[[#This Row],[Cantidad]] * TablaDatosEmpresa[[#This Row],[CosteAdquisicionPromedio]], 0)</f>
        <v>0</v>
      </c>
      <c r="N2773" s="3">
        <f>TablaDatosEmpresa[[#This Row],[Ingresos]]-TablaDatosEmpresa[[#This Row],[Coste_Vemta]]</f>
        <v>0</v>
      </c>
    </row>
    <row r="2774" spans="1:14" x14ac:dyDescent="0.3">
      <c r="A2774">
        <v>2775</v>
      </c>
      <c r="B2774" s="1">
        <v>44969</v>
      </c>
      <c r="C2774" t="s">
        <v>10</v>
      </c>
      <c r="D2774" t="s">
        <v>29</v>
      </c>
      <c r="E2774" t="s">
        <v>30</v>
      </c>
      <c r="F2774">
        <v>-19</v>
      </c>
      <c r="G2774" s="3">
        <v>0</v>
      </c>
      <c r="H2774" s="3">
        <v>79.61</v>
      </c>
      <c r="I2774" t="s">
        <v>10</v>
      </c>
      <c r="J2774" t="s">
        <v>23</v>
      </c>
      <c r="K2774" s="3">
        <f>IF(TablaDatosEmpresa[[#This Row],[Tipo_Movimiento]] = "Venta", -TablaDatosEmpresa[[#This Row],[Cantidad]] * TablaDatosEmpresa[[#This Row],[Precio_Venta_Unitario]], 0)</f>
        <v>1512.59</v>
      </c>
      <c r="L2774" s="3">
        <f>AVERAGEIF(TablaDatosEmpresa[Nombre_Producto],TablaDatosEmpresa[[#This Row],[Nombre_Producto]],TablaDatosEmpresa[Costo_Unitario])</f>
        <v>15.49574137931034</v>
      </c>
      <c r="M2774" s="3">
        <f>IF(TablaDatosEmpresa[[#This Row],[Tipo_Movimiento]] = "Venta", -TablaDatosEmpresa[[#This Row],[Cantidad]] * TablaDatosEmpresa[[#This Row],[CosteAdquisicionPromedio]], 0)</f>
        <v>294.41908620689645</v>
      </c>
      <c r="N2774" s="3">
        <f>TablaDatosEmpresa[[#This Row],[Ingresos]]-TablaDatosEmpresa[[#This Row],[Coste_Vemta]]</f>
        <v>1218.1709137931034</v>
      </c>
    </row>
    <row r="2775" spans="1:14" x14ac:dyDescent="0.3">
      <c r="A2775">
        <v>2776</v>
      </c>
      <c r="B2775" s="1">
        <v>44969</v>
      </c>
      <c r="C2775" t="s">
        <v>10</v>
      </c>
      <c r="D2775" t="s">
        <v>17</v>
      </c>
      <c r="E2775" t="s">
        <v>42</v>
      </c>
      <c r="F2775">
        <v>-31</v>
      </c>
      <c r="G2775" s="3">
        <v>0</v>
      </c>
      <c r="H2775" s="3">
        <v>902.06</v>
      </c>
      <c r="I2775" t="s">
        <v>10</v>
      </c>
      <c r="J2775" t="s">
        <v>15</v>
      </c>
      <c r="K2775" s="3">
        <f>IF(TablaDatosEmpresa[[#This Row],[Tipo_Movimiento]] = "Venta", -TablaDatosEmpresa[[#This Row],[Cantidad]] * TablaDatosEmpresa[[#This Row],[Precio_Venta_Unitario]], 0)</f>
        <v>27963.859999999997</v>
      </c>
      <c r="L2775" s="3">
        <f>AVERAGEIF(TablaDatosEmpresa[Nombre_Producto],TablaDatosEmpresa[[#This Row],[Nombre_Producto]],TablaDatosEmpresa[Costo_Unitario])</f>
        <v>206.67616747181975</v>
      </c>
      <c r="M2775" s="3">
        <f>IF(TablaDatosEmpresa[[#This Row],[Tipo_Movimiento]] = "Venta", -TablaDatosEmpresa[[#This Row],[Cantidad]] * TablaDatosEmpresa[[#This Row],[CosteAdquisicionPromedio]], 0)</f>
        <v>6406.9611916264121</v>
      </c>
      <c r="N2775" s="3">
        <f>TablaDatosEmpresa[[#This Row],[Ingresos]]-TablaDatosEmpresa[[#This Row],[Coste_Vemta]]</f>
        <v>21556.898808373586</v>
      </c>
    </row>
    <row r="2776" spans="1:14" x14ac:dyDescent="0.3">
      <c r="A2776">
        <v>2777</v>
      </c>
      <c r="B2776" s="1">
        <v>44969</v>
      </c>
      <c r="C2776" t="s">
        <v>10</v>
      </c>
      <c r="D2776" t="s">
        <v>21</v>
      </c>
      <c r="E2776" t="s">
        <v>22</v>
      </c>
      <c r="F2776">
        <v>-47</v>
      </c>
      <c r="G2776" s="3">
        <v>0</v>
      </c>
      <c r="H2776" s="3">
        <v>59.57</v>
      </c>
      <c r="I2776" t="s">
        <v>10</v>
      </c>
      <c r="J2776" t="s">
        <v>13</v>
      </c>
      <c r="K2776" s="3">
        <f>IF(TablaDatosEmpresa[[#This Row],[Tipo_Movimiento]] = "Venta", -TablaDatosEmpresa[[#This Row],[Cantidad]] * TablaDatosEmpresa[[#This Row],[Precio_Venta_Unitario]], 0)</f>
        <v>2799.79</v>
      </c>
      <c r="L2776" s="3">
        <f>AVERAGEIF(TablaDatosEmpresa[Nombre_Producto],TablaDatosEmpresa[[#This Row],[Nombre_Producto]],TablaDatosEmpresa[Costo_Unitario])</f>
        <v>10.520482758620702</v>
      </c>
      <c r="M2776" s="3">
        <f>IF(TablaDatosEmpresa[[#This Row],[Tipo_Movimiento]] = "Venta", -TablaDatosEmpresa[[#This Row],[Cantidad]] * TablaDatosEmpresa[[#This Row],[CosteAdquisicionPromedio]], 0)</f>
        <v>494.46268965517299</v>
      </c>
      <c r="N2776" s="3">
        <f>TablaDatosEmpresa[[#This Row],[Ingresos]]-TablaDatosEmpresa[[#This Row],[Coste_Vemta]]</f>
        <v>2305.3273103448269</v>
      </c>
    </row>
    <row r="2777" spans="1:14" x14ac:dyDescent="0.3">
      <c r="A2777">
        <v>2778</v>
      </c>
      <c r="B2777" s="1">
        <v>44969</v>
      </c>
      <c r="C2777" t="s">
        <v>24</v>
      </c>
      <c r="D2777" t="s">
        <v>14</v>
      </c>
      <c r="E2777" t="s">
        <v>41</v>
      </c>
      <c r="F2777">
        <v>168</v>
      </c>
      <c r="G2777" s="3">
        <v>86.99</v>
      </c>
      <c r="H2777" s="3">
        <v>0</v>
      </c>
      <c r="I2777" t="s">
        <v>24</v>
      </c>
      <c r="J2777" t="s">
        <v>36</v>
      </c>
      <c r="K2777" s="3">
        <f>IF(TablaDatosEmpresa[[#This Row],[Tipo_Movimiento]] = "Venta", -TablaDatosEmpresa[[#This Row],[Cantidad]] * TablaDatosEmpresa[[#This Row],[Precio_Venta_Unitario]], 0)</f>
        <v>0</v>
      </c>
      <c r="L2777" s="3">
        <f>AVERAGEIF(TablaDatosEmpresa[Nombre_Producto],TablaDatosEmpresa[[#This Row],[Nombre_Producto]],TablaDatosEmpresa[Costo_Unitario])</f>
        <v>38.917210440456756</v>
      </c>
      <c r="M2777" s="3">
        <f>IF(TablaDatosEmpresa[[#This Row],[Tipo_Movimiento]] = "Venta", -TablaDatosEmpresa[[#This Row],[Cantidad]] * TablaDatosEmpresa[[#This Row],[CosteAdquisicionPromedio]], 0)</f>
        <v>0</v>
      </c>
      <c r="N2777" s="3">
        <f>TablaDatosEmpresa[[#This Row],[Ingresos]]-TablaDatosEmpresa[[#This Row],[Coste_Vemta]]</f>
        <v>0</v>
      </c>
    </row>
    <row r="2778" spans="1:14" x14ac:dyDescent="0.3">
      <c r="A2778">
        <v>2779</v>
      </c>
      <c r="B2778" s="1">
        <v>44969</v>
      </c>
      <c r="C2778" t="s">
        <v>10</v>
      </c>
      <c r="D2778" t="s">
        <v>14</v>
      </c>
      <c r="E2778" t="s">
        <v>41</v>
      </c>
      <c r="F2778">
        <v>-19</v>
      </c>
      <c r="G2778" s="3">
        <v>0</v>
      </c>
      <c r="H2778" s="3">
        <v>159.63999999999999</v>
      </c>
      <c r="I2778" t="s">
        <v>10</v>
      </c>
      <c r="J2778" t="s">
        <v>23</v>
      </c>
      <c r="K2778" s="3">
        <f>IF(TablaDatosEmpresa[[#This Row],[Tipo_Movimiento]] = "Venta", -TablaDatosEmpresa[[#This Row],[Cantidad]] * TablaDatosEmpresa[[#This Row],[Precio_Venta_Unitario]], 0)</f>
        <v>3033.16</v>
      </c>
      <c r="L2778" s="3">
        <f>AVERAGEIF(TablaDatosEmpresa[Nombre_Producto],TablaDatosEmpresa[[#This Row],[Nombre_Producto]],TablaDatosEmpresa[Costo_Unitario])</f>
        <v>38.917210440456756</v>
      </c>
      <c r="M2778" s="3">
        <f>IF(TablaDatosEmpresa[[#This Row],[Tipo_Movimiento]] = "Venta", -TablaDatosEmpresa[[#This Row],[Cantidad]] * TablaDatosEmpresa[[#This Row],[CosteAdquisicionPromedio]], 0)</f>
        <v>739.42699836867837</v>
      </c>
      <c r="N2778" s="3">
        <f>TablaDatosEmpresa[[#This Row],[Ingresos]]-TablaDatosEmpresa[[#This Row],[Coste_Vemta]]</f>
        <v>2293.7330016313217</v>
      </c>
    </row>
    <row r="2779" spans="1:14" x14ac:dyDescent="0.3">
      <c r="A2779">
        <v>2780</v>
      </c>
      <c r="B2779" s="1">
        <v>44970</v>
      </c>
      <c r="C2779" t="s">
        <v>24</v>
      </c>
      <c r="D2779" t="s">
        <v>11</v>
      </c>
      <c r="E2779" t="s">
        <v>12</v>
      </c>
      <c r="F2779">
        <v>271</v>
      </c>
      <c r="G2779" s="3">
        <v>66.430000000000007</v>
      </c>
      <c r="H2779" s="3">
        <v>0</v>
      </c>
      <c r="I2779" t="s">
        <v>24</v>
      </c>
      <c r="J2779" t="s">
        <v>26</v>
      </c>
      <c r="K2779" s="3">
        <f>IF(TablaDatosEmpresa[[#This Row],[Tipo_Movimiento]] = "Venta", -TablaDatosEmpresa[[#This Row],[Cantidad]] * TablaDatosEmpresa[[#This Row],[Precio_Venta_Unitario]], 0)</f>
        <v>0</v>
      </c>
      <c r="L2779" s="3">
        <f>AVERAGEIF(TablaDatosEmpresa[Nombre_Producto],TablaDatosEmpresa[[#This Row],[Nombre_Producto]],TablaDatosEmpresa[Costo_Unitario])</f>
        <v>28.701865793780652</v>
      </c>
      <c r="M2779" s="3">
        <f>IF(TablaDatosEmpresa[[#This Row],[Tipo_Movimiento]] = "Venta", -TablaDatosEmpresa[[#This Row],[Cantidad]] * TablaDatosEmpresa[[#This Row],[CosteAdquisicionPromedio]], 0)</f>
        <v>0</v>
      </c>
      <c r="N2779" s="3">
        <f>TablaDatosEmpresa[[#This Row],[Ingresos]]-TablaDatosEmpresa[[#This Row],[Coste_Vemta]]</f>
        <v>0</v>
      </c>
    </row>
    <row r="2780" spans="1:14" x14ac:dyDescent="0.3">
      <c r="A2780">
        <v>2781</v>
      </c>
      <c r="B2780" s="1">
        <v>44970</v>
      </c>
      <c r="C2780" t="s">
        <v>10</v>
      </c>
      <c r="D2780" t="s">
        <v>14</v>
      </c>
      <c r="E2780" t="s">
        <v>41</v>
      </c>
      <c r="F2780">
        <v>-13</v>
      </c>
      <c r="G2780" s="3">
        <v>0</v>
      </c>
      <c r="H2780" s="3">
        <v>160.91</v>
      </c>
      <c r="I2780" t="s">
        <v>10</v>
      </c>
      <c r="J2780" t="s">
        <v>23</v>
      </c>
      <c r="K2780" s="3">
        <f>IF(TablaDatosEmpresa[[#This Row],[Tipo_Movimiento]] = "Venta", -TablaDatosEmpresa[[#This Row],[Cantidad]] * TablaDatosEmpresa[[#This Row],[Precio_Venta_Unitario]], 0)</f>
        <v>2091.83</v>
      </c>
      <c r="L2780" s="3">
        <f>AVERAGEIF(TablaDatosEmpresa[Nombre_Producto],TablaDatosEmpresa[[#This Row],[Nombre_Producto]],TablaDatosEmpresa[Costo_Unitario])</f>
        <v>38.917210440456756</v>
      </c>
      <c r="M2780" s="3">
        <f>IF(TablaDatosEmpresa[[#This Row],[Tipo_Movimiento]] = "Venta", -TablaDatosEmpresa[[#This Row],[Cantidad]] * TablaDatosEmpresa[[#This Row],[CosteAdquisicionPromedio]], 0)</f>
        <v>505.92373572593783</v>
      </c>
      <c r="N2780" s="3">
        <f>TablaDatosEmpresa[[#This Row],[Ingresos]]-TablaDatosEmpresa[[#This Row],[Coste_Vemta]]</f>
        <v>1585.9062642740621</v>
      </c>
    </row>
    <row r="2781" spans="1:14" x14ac:dyDescent="0.3">
      <c r="A2781">
        <v>2782</v>
      </c>
      <c r="B2781" s="1">
        <v>44970</v>
      </c>
      <c r="C2781" t="s">
        <v>16</v>
      </c>
      <c r="D2781" t="s">
        <v>27</v>
      </c>
      <c r="E2781" t="s">
        <v>44</v>
      </c>
      <c r="F2781">
        <v>31</v>
      </c>
      <c r="G2781" s="3">
        <v>252.66</v>
      </c>
      <c r="H2781" s="3">
        <v>0</v>
      </c>
      <c r="I2781" t="s">
        <v>46</v>
      </c>
      <c r="J2781" t="s">
        <v>18</v>
      </c>
      <c r="K2781" s="3">
        <f>IF(TablaDatosEmpresa[[#This Row],[Tipo_Movimiento]] = "Venta", -TablaDatosEmpresa[[#This Row],[Cantidad]] * TablaDatosEmpresa[[#This Row],[Precio_Venta_Unitario]], 0)</f>
        <v>0</v>
      </c>
      <c r="L2781" s="3">
        <f>AVERAGEIF(TablaDatosEmpresa[Nombre_Producto],TablaDatosEmpresa[[#This Row],[Nombre_Producto]],TablaDatosEmpresa[Costo_Unitario])</f>
        <v>111.99406451612904</v>
      </c>
      <c r="M2781" s="3">
        <f>IF(TablaDatosEmpresa[[#This Row],[Tipo_Movimiento]] = "Venta", -TablaDatosEmpresa[[#This Row],[Cantidad]] * TablaDatosEmpresa[[#This Row],[CosteAdquisicionPromedio]], 0)</f>
        <v>0</v>
      </c>
      <c r="N2781" s="3">
        <f>TablaDatosEmpresa[[#This Row],[Ingresos]]-TablaDatosEmpresa[[#This Row],[Coste_Vemta]]</f>
        <v>0</v>
      </c>
    </row>
    <row r="2782" spans="1:14" x14ac:dyDescent="0.3">
      <c r="A2782">
        <v>2783</v>
      </c>
      <c r="B2782" s="1">
        <v>44970</v>
      </c>
      <c r="C2782" t="s">
        <v>16</v>
      </c>
      <c r="D2782" t="s">
        <v>17</v>
      </c>
      <c r="E2782" t="s">
        <v>42</v>
      </c>
      <c r="F2782">
        <v>79</v>
      </c>
      <c r="G2782" s="3">
        <v>458.1</v>
      </c>
      <c r="H2782" s="3">
        <v>0</v>
      </c>
      <c r="I2782" t="s">
        <v>46</v>
      </c>
      <c r="J2782" t="s">
        <v>18</v>
      </c>
      <c r="K2782" s="3">
        <f>IF(TablaDatosEmpresa[[#This Row],[Tipo_Movimiento]] = "Venta", -TablaDatosEmpresa[[#This Row],[Cantidad]] * TablaDatosEmpresa[[#This Row],[Precio_Venta_Unitario]], 0)</f>
        <v>0</v>
      </c>
      <c r="L2782" s="3">
        <f>AVERAGEIF(TablaDatosEmpresa[Nombre_Producto],TablaDatosEmpresa[[#This Row],[Nombre_Producto]],TablaDatosEmpresa[Costo_Unitario])</f>
        <v>206.67616747181975</v>
      </c>
      <c r="M2782" s="3">
        <f>IF(TablaDatosEmpresa[[#This Row],[Tipo_Movimiento]] = "Venta", -TablaDatosEmpresa[[#This Row],[Cantidad]] * TablaDatosEmpresa[[#This Row],[CosteAdquisicionPromedio]], 0)</f>
        <v>0</v>
      </c>
      <c r="N2782" s="3">
        <f>TablaDatosEmpresa[[#This Row],[Ingresos]]-TablaDatosEmpresa[[#This Row],[Coste_Vemta]]</f>
        <v>0</v>
      </c>
    </row>
    <row r="2783" spans="1:14" x14ac:dyDescent="0.3">
      <c r="A2783">
        <v>2784</v>
      </c>
      <c r="B2783" s="1">
        <v>44970</v>
      </c>
      <c r="C2783" t="s">
        <v>16</v>
      </c>
      <c r="D2783" t="s">
        <v>17</v>
      </c>
      <c r="E2783" t="s">
        <v>42</v>
      </c>
      <c r="F2783">
        <v>52</v>
      </c>
      <c r="G2783" s="3">
        <v>444.79</v>
      </c>
      <c r="H2783" s="3">
        <v>0</v>
      </c>
      <c r="I2783" t="s">
        <v>46</v>
      </c>
      <c r="J2783" t="s">
        <v>18</v>
      </c>
      <c r="K2783" s="3">
        <f>IF(TablaDatosEmpresa[[#This Row],[Tipo_Movimiento]] = "Venta", -TablaDatosEmpresa[[#This Row],[Cantidad]] * TablaDatosEmpresa[[#This Row],[Precio_Venta_Unitario]], 0)</f>
        <v>0</v>
      </c>
      <c r="L2783" s="3">
        <f>AVERAGEIF(TablaDatosEmpresa[Nombre_Producto],TablaDatosEmpresa[[#This Row],[Nombre_Producto]],TablaDatosEmpresa[Costo_Unitario])</f>
        <v>206.67616747181975</v>
      </c>
      <c r="M2783" s="3">
        <f>IF(TablaDatosEmpresa[[#This Row],[Tipo_Movimiento]] = "Venta", -TablaDatosEmpresa[[#This Row],[Cantidad]] * TablaDatosEmpresa[[#This Row],[CosteAdquisicionPromedio]], 0)</f>
        <v>0</v>
      </c>
      <c r="N2783" s="3">
        <f>TablaDatosEmpresa[[#This Row],[Ingresos]]-TablaDatosEmpresa[[#This Row],[Coste_Vemta]]</f>
        <v>0</v>
      </c>
    </row>
    <row r="2784" spans="1:14" x14ac:dyDescent="0.3">
      <c r="A2784">
        <v>2785</v>
      </c>
      <c r="B2784" s="1">
        <v>44970</v>
      </c>
      <c r="C2784" t="s">
        <v>24</v>
      </c>
      <c r="D2784" t="s">
        <v>25</v>
      </c>
      <c r="E2784" t="s">
        <v>43</v>
      </c>
      <c r="F2784">
        <v>219</v>
      </c>
      <c r="G2784" s="3">
        <v>45.03</v>
      </c>
      <c r="H2784" s="3">
        <v>0</v>
      </c>
      <c r="I2784" t="s">
        <v>24</v>
      </c>
      <c r="J2784" t="s">
        <v>37</v>
      </c>
      <c r="K2784" s="3">
        <f>IF(TablaDatosEmpresa[[#This Row],[Tipo_Movimiento]] = "Venta", -TablaDatosEmpresa[[#This Row],[Cantidad]] * TablaDatosEmpresa[[#This Row],[Precio_Venta_Unitario]], 0)</f>
        <v>0</v>
      </c>
      <c r="L2784" s="3">
        <f>AVERAGEIF(TablaDatosEmpresa[Nombre_Producto],TablaDatosEmpresa[[#This Row],[Nombre_Producto]],TablaDatosEmpresa[Costo_Unitario])</f>
        <v>18.458651685393257</v>
      </c>
      <c r="M2784" s="3">
        <f>IF(TablaDatosEmpresa[[#This Row],[Tipo_Movimiento]] = "Venta", -TablaDatosEmpresa[[#This Row],[Cantidad]] * TablaDatosEmpresa[[#This Row],[CosteAdquisicionPromedio]], 0)</f>
        <v>0</v>
      </c>
      <c r="N2784" s="3">
        <f>TablaDatosEmpresa[[#This Row],[Ingresos]]-TablaDatosEmpresa[[#This Row],[Coste_Vemta]]</f>
        <v>0</v>
      </c>
    </row>
    <row r="2785" spans="1:14" x14ac:dyDescent="0.3">
      <c r="A2785">
        <v>2786</v>
      </c>
      <c r="B2785" s="1">
        <v>44970</v>
      </c>
      <c r="C2785" t="s">
        <v>10</v>
      </c>
      <c r="D2785" t="s">
        <v>17</v>
      </c>
      <c r="E2785" t="s">
        <v>42</v>
      </c>
      <c r="F2785">
        <v>-40</v>
      </c>
      <c r="G2785" s="3">
        <v>0</v>
      </c>
      <c r="H2785" s="3">
        <v>898.93</v>
      </c>
      <c r="I2785" t="s">
        <v>10</v>
      </c>
      <c r="J2785" t="s">
        <v>35</v>
      </c>
      <c r="K2785" s="3">
        <f>IF(TablaDatosEmpresa[[#This Row],[Tipo_Movimiento]] = "Venta", -TablaDatosEmpresa[[#This Row],[Cantidad]] * TablaDatosEmpresa[[#This Row],[Precio_Venta_Unitario]], 0)</f>
        <v>35957.199999999997</v>
      </c>
      <c r="L2785" s="3">
        <f>AVERAGEIF(TablaDatosEmpresa[Nombre_Producto],TablaDatosEmpresa[[#This Row],[Nombre_Producto]],TablaDatosEmpresa[Costo_Unitario])</f>
        <v>206.67616747181975</v>
      </c>
      <c r="M2785" s="3">
        <f>IF(TablaDatosEmpresa[[#This Row],[Tipo_Movimiento]] = "Venta", -TablaDatosEmpresa[[#This Row],[Cantidad]] * TablaDatosEmpresa[[#This Row],[CosteAdquisicionPromedio]], 0)</f>
        <v>8267.0466988727894</v>
      </c>
      <c r="N2785" s="3">
        <f>TablaDatosEmpresa[[#This Row],[Ingresos]]-TablaDatosEmpresa[[#This Row],[Coste_Vemta]]</f>
        <v>27690.153301127208</v>
      </c>
    </row>
    <row r="2786" spans="1:14" x14ac:dyDescent="0.3">
      <c r="A2786">
        <v>2787</v>
      </c>
      <c r="B2786" s="1">
        <v>44971</v>
      </c>
      <c r="C2786" t="s">
        <v>10</v>
      </c>
      <c r="D2786" t="s">
        <v>27</v>
      </c>
      <c r="E2786" t="s">
        <v>44</v>
      </c>
      <c r="F2786">
        <v>-12</v>
      </c>
      <c r="G2786" s="3">
        <v>0</v>
      </c>
      <c r="H2786" s="3">
        <v>496.18</v>
      </c>
      <c r="I2786" t="s">
        <v>10</v>
      </c>
      <c r="J2786" t="s">
        <v>31</v>
      </c>
      <c r="K2786" s="3">
        <f>IF(TablaDatosEmpresa[[#This Row],[Tipo_Movimiento]] = "Venta", -TablaDatosEmpresa[[#This Row],[Cantidad]] * TablaDatosEmpresa[[#This Row],[Precio_Venta_Unitario]], 0)</f>
        <v>5954.16</v>
      </c>
      <c r="L2786" s="3">
        <f>AVERAGEIF(TablaDatosEmpresa[Nombre_Producto],TablaDatosEmpresa[[#This Row],[Nombre_Producto]],TablaDatosEmpresa[Costo_Unitario])</f>
        <v>111.99406451612904</v>
      </c>
      <c r="M2786" s="3">
        <f>IF(TablaDatosEmpresa[[#This Row],[Tipo_Movimiento]] = "Venta", -TablaDatosEmpresa[[#This Row],[Cantidad]] * TablaDatosEmpresa[[#This Row],[CosteAdquisicionPromedio]], 0)</f>
        <v>1343.9287741935486</v>
      </c>
      <c r="N2786" s="3">
        <f>TablaDatosEmpresa[[#This Row],[Ingresos]]-TablaDatosEmpresa[[#This Row],[Coste_Vemta]]</f>
        <v>4610.2312258064512</v>
      </c>
    </row>
    <row r="2787" spans="1:14" x14ac:dyDescent="0.3">
      <c r="A2787">
        <v>2788</v>
      </c>
      <c r="B2787" s="1">
        <v>44971</v>
      </c>
      <c r="C2787" t="s">
        <v>16</v>
      </c>
      <c r="D2787" t="s">
        <v>27</v>
      </c>
      <c r="E2787" t="s">
        <v>44</v>
      </c>
      <c r="F2787">
        <v>41</v>
      </c>
      <c r="G2787" s="3">
        <v>247.81</v>
      </c>
      <c r="H2787" s="3">
        <v>0</v>
      </c>
      <c r="I2787" t="s">
        <v>46</v>
      </c>
      <c r="J2787" t="s">
        <v>18</v>
      </c>
      <c r="K2787" s="3">
        <f>IF(TablaDatosEmpresa[[#This Row],[Tipo_Movimiento]] = "Venta", -TablaDatosEmpresa[[#This Row],[Cantidad]] * TablaDatosEmpresa[[#This Row],[Precio_Venta_Unitario]], 0)</f>
        <v>0</v>
      </c>
      <c r="L2787" s="3">
        <f>AVERAGEIF(TablaDatosEmpresa[Nombre_Producto],TablaDatosEmpresa[[#This Row],[Nombre_Producto]],TablaDatosEmpresa[Costo_Unitario])</f>
        <v>111.99406451612904</v>
      </c>
      <c r="M2787" s="3">
        <f>IF(TablaDatosEmpresa[[#This Row],[Tipo_Movimiento]] = "Venta", -TablaDatosEmpresa[[#This Row],[Cantidad]] * TablaDatosEmpresa[[#This Row],[CosteAdquisicionPromedio]], 0)</f>
        <v>0</v>
      </c>
      <c r="N2787" s="3">
        <f>TablaDatosEmpresa[[#This Row],[Ingresos]]-TablaDatosEmpresa[[#This Row],[Coste_Vemta]]</f>
        <v>0</v>
      </c>
    </row>
    <row r="2788" spans="1:14" x14ac:dyDescent="0.3">
      <c r="A2788">
        <v>2789</v>
      </c>
      <c r="B2788" s="1">
        <v>44971</v>
      </c>
      <c r="C2788" t="s">
        <v>10</v>
      </c>
      <c r="D2788" t="s">
        <v>27</v>
      </c>
      <c r="E2788" t="s">
        <v>44</v>
      </c>
      <c r="F2788">
        <v>-28</v>
      </c>
      <c r="G2788" s="3">
        <v>0</v>
      </c>
      <c r="H2788" s="3">
        <v>504.82</v>
      </c>
      <c r="I2788" t="s">
        <v>10</v>
      </c>
      <c r="J2788" t="s">
        <v>13</v>
      </c>
      <c r="K2788" s="3">
        <f>IF(TablaDatosEmpresa[[#This Row],[Tipo_Movimiento]] = "Venta", -TablaDatosEmpresa[[#This Row],[Cantidad]] * TablaDatosEmpresa[[#This Row],[Precio_Venta_Unitario]], 0)</f>
        <v>14134.96</v>
      </c>
      <c r="L2788" s="3">
        <f>AVERAGEIF(TablaDatosEmpresa[Nombre_Producto],TablaDatosEmpresa[[#This Row],[Nombre_Producto]],TablaDatosEmpresa[Costo_Unitario])</f>
        <v>111.99406451612904</v>
      </c>
      <c r="M2788" s="3">
        <f>IF(TablaDatosEmpresa[[#This Row],[Tipo_Movimiento]] = "Venta", -TablaDatosEmpresa[[#This Row],[Cantidad]] * TablaDatosEmpresa[[#This Row],[CosteAdquisicionPromedio]], 0)</f>
        <v>3135.8338064516133</v>
      </c>
      <c r="N2788" s="3">
        <f>TablaDatosEmpresa[[#This Row],[Ingresos]]-TablaDatosEmpresa[[#This Row],[Coste_Vemta]]</f>
        <v>10999.126193548385</v>
      </c>
    </row>
    <row r="2789" spans="1:14" x14ac:dyDescent="0.3">
      <c r="A2789">
        <v>2790</v>
      </c>
      <c r="B2789" s="1">
        <v>44971</v>
      </c>
      <c r="C2789" t="s">
        <v>10</v>
      </c>
      <c r="D2789" t="s">
        <v>25</v>
      </c>
      <c r="E2789" t="s">
        <v>43</v>
      </c>
      <c r="F2789">
        <v>-22</v>
      </c>
      <c r="G2789" s="3">
        <v>0</v>
      </c>
      <c r="H2789" s="3">
        <v>94.67</v>
      </c>
      <c r="I2789" t="s">
        <v>10</v>
      </c>
      <c r="J2789" t="s">
        <v>15</v>
      </c>
      <c r="K2789" s="3">
        <f>IF(TablaDatosEmpresa[[#This Row],[Tipo_Movimiento]] = "Venta", -TablaDatosEmpresa[[#This Row],[Cantidad]] * TablaDatosEmpresa[[#This Row],[Precio_Venta_Unitario]], 0)</f>
        <v>2082.7400000000002</v>
      </c>
      <c r="L2789" s="3">
        <f>AVERAGEIF(TablaDatosEmpresa[Nombre_Producto],TablaDatosEmpresa[[#This Row],[Nombre_Producto]],TablaDatosEmpresa[Costo_Unitario])</f>
        <v>18.458651685393257</v>
      </c>
      <c r="M2789" s="3">
        <f>IF(TablaDatosEmpresa[[#This Row],[Tipo_Movimiento]] = "Venta", -TablaDatosEmpresa[[#This Row],[Cantidad]] * TablaDatosEmpresa[[#This Row],[CosteAdquisicionPromedio]], 0)</f>
        <v>406.09033707865166</v>
      </c>
      <c r="N2789" s="3">
        <f>TablaDatosEmpresa[[#This Row],[Ingresos]]-TablaDatosEmpresa[[#This Row],[Coste_Vemta]]</f>
        <v>1676.6496629213486</v>
      </c>
    </row>
    <row r="2790" spans="1:14" x14ac:dyDescent="0.3">
      <c r="A2790">
        <v>2791</v>
      </c>
      <c r="B2790" s="1">
        <v>44971</v>
      </c>
      <c r="C2790" t="s">
        <v>10</v>
      </c>
      <c r="D2790" t="s">
        <v>32</v>
      </c>
      <c r="E2790" t="s">
        <v>33</v>
      </c>
      <c r="F2790">
        <v>-43</v>
      </c>
      <c r="G2790" s="3">
        <v>0</v>
      </c>
      <c r="H2790" s="3">
        <v>221.95</v>
      </c>
      <c r="I2790" t="s">
        <v>10</v>
      </c>
      <c r="J2790" t="s">
        <v>23</v>
      </c>
      <c r="K2790" s="3">
        <f>IF(TablaDatosEmpresa[[#This Row],[Tipo_Movimiento]] = "Venta", -TablaDatosEmpresa[[#This Row],[Cantidad]] * TablaDatosEmpresa[[#This Row],[Precio_Venta_Unitario]], 0)</f>
        <v>9543.85</v>
      </c>
      <c r="L2790" s="3">
        <f>AVERAGEIF(TablaDatosEmpresa[Nombre_Producto],TablaDatosEmpresa[[#This Row],[Nombre_Producto]],TablaDatosEmpresa[Costo_Unitario])</f>
        <v>54.214840425531932</v>
      </c>
      <c r="M2790" s="3">
        <f>IF(TablaDatosEmpresa[[#This Row],[Tipo_Movimiento]] = "Venta", -TablaDatosEmpresa[[#This Row],[Cantidad]] * TablaDatosEmpresa[[#This Row],[CosteAdquisicionPromedio]], 0)</f>
        <v>2331.2381382978729</v>
      </c>
      <c r="N2790" s="3">
        <f>TablaDatosEmpresa[[#This Row],[Ingresos]]-TablaDatosEmpresa[[#This Row],[Coste_Vemta]]</f>
        <v>7212.6118617021275</v>
      </c>
    </row>
    <row r="2791" spans="1:14" x14ac:dyDescent="0.3">
      <c r="A2791">
        <v>2792</v>
      </c>
      <c r="B2791" s="1">
        <v>44971</v>
      </c>
      <c r="C2791" t="s">
        <v>10</v>
      </c>
      <c r="D2791" t="s">
        <v>27</v>
      </c>
      <c r="E2791" t="s">
        <v>44</v>
      </c>
      <c r="F2791">
        <v>-31</v>
      </c>
      <c r="G2791" s="3">
        <v>0</v>
      </c>
      <c r="H2791" s="3">
        <v>499.55</v>
      </c>
      <c r="I2791" t="s">
        <v>10</v>
      </c>
      <c r="J2791" t="s">
        <v>15</v>
      </c>
      <c r="K2791" s="3">
        <f>IF(TablaDatosEmpresa[[#This Row],[Tipo_Movimiento]] = "Venta", -TablaDatosEmpresa[[#This Row],[Cantidad]] * TablaDatosEmpresa[[#This Row],[Precio_Venta_Unitario]], 0)</f>
        <v>15486.050000000001</v>
      </c>
      <c r="L2791" s="3">
        <f>AVERAGEIF(TablaDatosEmpresa[Nombre_Producto],TablaDatosEmpresa[[#This Row],[Nombre_Producto]],TablaDatosEmpresa[Costo_Unitario])</f>
        <v>111.99406451612904</v>
      </c>
      <c r="M2791" s="3">
        <f>IF(TablaDatosEmpresa[[#This Row],[Tipo_Movimiento]] = "Venta", -TablaDatosEmpresa[[#This Row],[Cantidad]] * TablaDatosEmpresa[[#This Row],[CosteAdquisicionPromedio]], 0)</f>
        <v>3471.8160000000003</v>
      </c>
      <c r="N2791" s="3">
        <f>TablaDatosEmpresa[[#This Row],[Ingresos]]-TablaDatosEmpresa[[#This Row],[Coste_Vemta]]</f>
        <v>12014.234</v>
      </c>
    </row>
    <row r="2792" spans="1:14" x14ac:dyDescent="0.3">
      <c r="A2792">
        <v>2793</v>
      </c>
      <c r="B2792" s="1">
        <v>44972</v>
      </c>
      <c r="C2792" t="s">
        <v>10</v>
      </c>
      <c r="D2792" t="s">
        <v>25</v>
      </c>
      <c r="E2792" t="s">
        <v>43</v>
      </c>
      <c r="F2792">
        <v>-39</v>
      </c>
      <c r="G2792" s="3">
        <v>0</v>
      </c>
      <c r="H2792" s="3">
        <v>94.9</v>
      </c>
      <c r="I2792" t="s">
        <v>10</v>
      </c>
      <c r="J2792" t="s">
        <v>35</v>
      </c>
      <c r="K2792" s="3">
        <f>IF(TablaDatosEmpresa[[#This Row],[Tipo_Movimiento]] = "Venta", -TablaDatosEmpresa[[#This Row],[Cantidad]] * TablaDatosEmpresa[[#This Row],[Precio_Venta_Unitario]], 0)</f>
        <v>3701.1000000000004</v>
      </c>
      <c r="L2792" s="3">
        <f>AVERAGEIF(TablaDatosEmpresa[Nombre_Producto],TablaDatosEmpresa[[#This Row],[Nombre_Producto]],TablaDatosEmpresa[Costo_Unitario])</f>
        <v>18.458651685393257</v>
      </c>
      <c r="M2792" s="3">
        <f>IF(TablaDatosEmpresa[[#This Row],[Tipo_Movimiento]] = "Venta", -TablaDatosEmpresa[[#This Row],[Cantidad]] * TablaDatosEmpresa[[#This Row],[CosteAdquisicionPromedio]], 0)</f>
        <v>719.88741573033701</v>
      </c>
      <c r="N2792" s="3">
        <f>TablaDatosEmpresa[[#This Row],[Ingresos]]-TablaDatosEmpresa[[#This Row],[Coste_Vemta]]</f>
        <v>2981.2125842696632</v>
      </c>
    </row>
    <row r="2793" spans="1:14" x14ac:dyDescent="0.3">
      <c r="A2793">
        <v>2794</v>
      </c>
      <c r="B2793" s="1">
        <v>44972</v>
      </c>
      <c r="C2793" t="s">
        <v>10</v>
      </c>
      <c r="D2793" t="s">
        <v>21</v>
      </c>
      <c r="E2793" t="s">
        <v>22</v>
      </c>
      <c r="F2793">
        <v>-35</v>
      </c>
      <c r="G2793" s="3">
        <v>0</v>
      </c>
      <c r="H2793" s="3">
        <v>60</v>
      </c>
      <c r="I2793" t="s">
        <v>10</v>
      </c>
      <c r="J2793" t="s">
        <v>13</v>
      </c>
      <c r="K2793" s="3">
        <f>IF(TablaDatosEmpresa[[#This Row],[Tipo_Movimiento]] = "Venta", -TablaDatosEmpresa[[#This Row],[Cantidad]] * TablaDatosEmpresa[[#This Row],[Precio_Venta_Unitario]], 0)</f>
        <v>2100</v>
      </c>
      <c r="L2793" s="3">
        <f>AVERAGEIF(TablaDatosEmpresa[Nombre_Producto],TablaDatosEmpresa[[#This Row],[Nombre_Producto]],TablaDatosEmpresa[Costo_Unitario])</f>
        <v>10.520482758620702</v>
      </c>
      <c r="M2793" s="3">
        <f>IF(TablaDatosEmpresa[[#This Row],[Tipo_Movimiento]] = "Venta", -TablaDatosEmpresa[[#This Row],[Cantidad]] * TablaDatosEmpresa[[#This Row],[CosteAdquisicionPromedio]], 0)</f>
        <v>368.21689655172457</v>
      </c>
      <c r="N2793" s="3">
        <f>TablaDatosEmpresa[[#This Row],[Ingresos]]-TablaDatosEmpresa[[#This Row],[Coste_Vemta]]</f>
        <v>1731.7831034482754</v>
      </c>
    </row>
    <row r="2794" spans="1:14" x14ac:dyDescent="0.3">
      <c r="A2794">
        <v>2795</v>
      </c>
      <c r="B2794" s="1">
        <v>44972</v>
      </c>
      <c r="C2794" t="s">
        <v>10</v>
      </c>
      <c r="D2794" t="s">
        <v>25</v>
      </c>
      <c r="E2794" t="s">
        <v>43</v>
      </c>
      <c r="F2794">
        <v>-49</v>
      </c>
      <c r="G2794" s="3">
        <v>0</v>
      </c>
      <c r="H2794" s="3">
        <v>95.38</v>
      </c>
      <c r="I2794" t="s">
        <v>10</v>
      </c>
      <c r="J2794" t="s">
        <v>15</v>
      </c>
      <c r="K2794" s="3">
        <f>IF(TablaDatosEmpresa[[#This Row],[Tipo_Movimiento]] = "Venta", -TablaDatosEmpresa[[#This Row],[Cantidad]] * TablaDatosEmpresa[[#This Row],[Precio_Venta_Unitario]], 0)</f>
        <v>4673.62</v>
      </c>
      <c r="L2794" s="3">
        <f>AVERAGEIF(TablaDatosEmpresa[Nombre_Producto],TablaDatosEmpresa[[#This Row],[Nombre_Producto]],TablaDatosEmpresa[Costo_Unitario])</f>
        <v>18.458651685393257</v>
      </c>
      <c r="M2794" s="3">
        <f>IF(TablaDatosEmpresa[[#This Row],[Tipo_Movimiento]] = "Venta", -TablaDatosEmpresa[[#This Row],[Cantidad]] * TablaDatosEmpresa[[#This Row],[CosteAdquisicionPromedio]], 0)</f>
        <v>904.47393258426962</v>
      </c>
      <c r="N2794" s="3">
        <f>TablaDatosEmpresa[[#This Row],[Ingresos]]-TablaDatosEmpresa[[#This Row],[Coste_Vemta]]</f>
        <v>3769.1460674157302</v>
      </c>
    </row>
    <row r="2795" spans="1:14" x14ac:dyDescent="0.3">
      <c r="A2795">
        <v>2796</v>
      </c>
      <c r="B2795" s="1">
        <v>44972</v>
      </c>
      <c r="C2795" t="s">
        <v>24</v>
      </c>
      <c r="D2795" t="s">
        <v>32</v>
      </c>
      <c r="E2795" t="s">
        <v>33</v>
      </c>
      <c r="F2795">
        <v>77</v>
      </c>
      <c r="G2795" s="3">
        <v>119.94</v>
      </c>
      <c r="H2795" s="3">
        <v>0</v>
      </c>
      <c r="I2795" t="s">
        <v>24</v>
      </c>
      <c r="J2795" t="s">
        <v>28</v>
      </c>
      <c r="K2795" s="3">
        <f>IF(TablaDatosEmpresa[[#This Row],[Tipo_Movimiento]] = "Venta", -TablaDatosEmpresa[[#This Row],[Cantidad]] * TablaDatosEmpresa[[#This Row],[Precio_Venta_Unitario]], 0)</f>
        <v>0</v>
      </c>
      <c r="L2795" s="3">
        <f>AVERAGEIF(TablaDatosEmpresa[Nombre_Producto],TablaDatosEmpresa[[#This Row],[Nombre_Producto]],TablaDatosEmpresa[Costo_Unitario])</f>
        <v>54.214840425531932</v>
      </c>
      <c r="M2795" s="3">
        <f>IF(TablaDatosEmpresa[[#This Row],[Tipo_Movimiento]] = "Venta", -TablaDatosEmpresa[[#This Row],[Cantidad]] * TablaDatosEmpresa[[#This Row],[CosteAdquisicionPromedio]], 0)</f>
        <v>0</v>
      </c>
      <c r="N2795" s="3">
        <f>TablaDatosEmpresa[[#This Row],[Ingresos]]-TablaDatosEmpresa[[#This Row],[Coste_Vemta]]</f>
        <v>0</v>
      </c>
    </row>
    <row r="2796" spans="1:14" x14ac:dyDescent="0.3">
      <c r="A2796">
        <v>2797</v>
      </c>
      <c r="B2796" s="1">
        <v>44972</v>
      </c>
      <c r="C2796" t="s">
        <v>10</v>
      </c>
      <c r="D2796" t="s">
        <v>21</v>
      </c>
      <c r="E2796" t="s">
        <v>22</v>
      </c>
      <c r="F2796">
        <v>-35</v>
      </c>
      <c r="G2796" s="3">
        <v>0</v>
      </c>
      <c r="H2796" s="3">
        <v>59.74</v>
      </c>
      <c r="I2796" t="s">
        <v>10</v>
      </c>
      <c r="J2796" t="s">
        <v>35</v>
      </c>
      <c r="K2796" s="3">
        <f>IF(TablaDatosEmpresa[[#This Row],[Tipo_Movimiento]] = "Venta", -TablaDatosEmpresa[[#This Row],[Cantidad]] * TablaDatosEmpresa[[#This Row],[Precio_Venta_Unitario]], 0)</f>
        <v>2090.9</v>
      </c>
      <c r="L2796" s="3">
        <f>AVERAGEIF(TablaDatosEmpresa[Nombre_Producto],TablaDatosEmpresa[[#This Row],[Nombre_Producto]],TablaDatosEmpresa[Costo_Unitario])</f>
        <v>10.520482758620702</v>
      </c>
      <c r="M2796" s="3">
        <f>IF(TablaDatosEmpresa[[#This Row],[Tipo_Movimiento]] = "Venta", -TablaDatosEmpresa[[#This Row],[Cantidad]] * TablaDatosEmpresa[[#This Row],[CosteAdquisicionPromedio]], 0)</f>
        <v>368.21689655172457</v>
      </c>
      <c r="N2796" s="3">
        <f>TablaDatosEmpresa[[#This Row],[Ingresos]]-TablaDatosEmpresa[[#This Row],[Coste_Vemta]]</f>
        <v>1722.6831034482755</v>
      </c>
    </row>
    <row r="2797" spans="1:14" x14ac:dyDescent="0.3">
      <c r="A2797">
        <v>2798</v>
      </c>
      <c r="B2797" s="1">
        <v>44972</v>
      </c>
      <c r="C2797" t="s">
        <v>24</v>
      </c>
      <c r="D2797" t="s">
        <v>25</v>
      </c>
      <c r="E2797" t="s">
        <v>43</v>
      </c>
      <c r="F2797">
        <v>220</v>
      </c>
      <c r="G2797" s="3">
        <v>44.26</v>
      </c>
      <c r="H2797" s="3">
        <v>0</v>
      </c>
      <c r="I2797" t="s">
        <v>24</v>
      </c>
      <c r="J2797" t="s">
        <v>26</v>
      </c>
      <c r="K2797" s="3">
        <f>IF(TablaDatosEmpresa[[#This Row],[Tipo_Movimiento]] = "Venta", -TablaDatosEmpresa[[#This Row],[Cantidad]] * TablaDatosEmpresa[[#This Row],[Precio_Venta_Unitario]], 0)</f>
        <v>0</v>
      </c>
      <c r="L2797" s="3">
        <f>AVERAGEIF(TablaDatosEmpresa[Nombre_Producto],TablaDatosEmpresa[[#This Row],[Nombre_Producto]],TablaDatosEmpresa[Costo_Unitario])</f>
        <v>18.458651685393257</v>
      </c>
      <c r="M2797" s="3">
        <f>IF(TablaDatosEmpresa[[#This Row],[Tipo_Movimiento]] = "Venta", -TablaDatosEmpresa[[#This Row],[Cantidad]] * TablaDatosEmpresa[[#This Row],[CosteAdquisicionPromedio]], 0)</f>
        <v>0</v>
      </c>
      <c r="N2797" s="3">
        <f>TablaDatosEmpresa[[#This Row],[Ingresos]]-TablaDatosEmpresa[[#This Row],[Coste_Vemta]]</f>
        <v>0</v>
      </c>
    </row>
    <row r="2798" spans="1:14" x14ac:dyDescent="0.3">
      <c r="A2798">
        <v>2799</v>
      </c>
      <c r="B2798" s="1">
        <v>44972</v>
      </c>
      <c r="C2798" t="s">
        <v>24</v>
      </c>
      <c r="D2798" t="s">
        <v>32</v>
      </c>
      <c r="E2798" t="s">
        <v>33</v>
      </c>
      <c r="F2798">
        <v>237</v>
      </c>
      <c r="G2798" s="3">
        <v>119.96</v>
      </c>
      <c r="H2798" s="3">
        <v>0</v>
      </c>
      <c r="I2798" t="s">
        <v>24</v>
      </c>
      <c r="J2798" t="s">
        <v>36</v>
      </c>
      <c r="K2798" s="3">
        <f>IF(TablaDatosEmpresa[[#This Row],[Tipo_Movimiento]] = "Venta", -TablaDatosEmpresa[[#This Row],[Cantidad]] * TablaDatosEmpresa[[#This Row],[Precio_Venta_Unitario]], 0)</f>
        <v>0</v>
      </c>
      <c r="L2798" s="3">
        <f>AVERAGEIF(TablaDatosEmpresa[Nombre_Producto],TablaDatosEmpresa[[#This Row],[Nombre_Producto]],TablaDatosEmpresa[Costo_Unitario])</f>
        <v>54.214840425531932</v>
      </c>
      <c r="M2798" s="3">
        <f>IF(TablaDatosEmpresa[[#This Row],[Tipo_Movimiento]] = "Venta", -TablaDatosEmpresa[[#This Row],[Cantidad]] * TablaDatosEmpresa[[#This Row],[CosteAdquisicionPromedio]], 0)</f>
        <v>0</v>
      </c>
      <c r="N2798" s="3">
        <f>TablaDatosEmpresa[[#This Row],[Ingresos]]-TablaDatosEmpresa[[#This Row],[Coste_Vemta]]</f>
        <v>0</v>
      </c>
    </row>
    <row r="2799" spans="1:14" x14ac:dyDescent="0.3">
      <c r="A2799">
        <v>2800</v>
      </c>
      <c r="B2799" s="1">
        <v>44973</v>
      </c>
      <c r="C2799" t="s">
        <v>24</v>
      </c>
      <c r="D2799" t="s">
        <v>14</v>
      </c>
      <c r="E2799" t="s">
        <v>41</v>
      </c>
      <c r="F2799">
        <v>232</v>
      </c>
      <c r="G2799" s="3">
        <v>86.55</v>
      </c>
      <c r="H2799" s="3">
        <v>0</v>
      </c>
      <c r="I2799" t="s">
        <v>24</v>
      </c>
      <c r="J2799" t="s">
        <v>28</v>
      </c>
      <c r="K2799" s="3">
        <f>IF(TablaDatosEmpresa[[#This Row],[Tipo_Movimiento]] = "Venta", -TablaDatosEmpresa[[#This Row],[Cantidad]] * TablaDatosEmpresa[[#This Row],[Precio_Venta_Unitario]], 0)</f>
        <v>0</v>
      </c>
      <c r="L2799" s="3">
        <f>AVERAGEIF(TablaDatosEmpresa[Nombre_Producto],TablaDatosEmpresa[[#This Row],[Nombre_Producto]],TablaDatosEmpresa[Costo_Unitario])</f>
        <v>38.917210440456756</v>
      </c>
      <c r="M2799" s="3">
        <f>IF(TablaDatosEmpresa[[#This Row],[Tipo_Movimiento]] = "Venta", -TablaDatosEmpresa[[#This Row],[Cantidad]] * TablaDatosEmpresa[[#This Row],[CosteAdquisicionPromedio]], 0)</f>
        <v>0</v>
      </c>
      <c r="N2799" s="3">
        <f>TablaDatosEmpresa[[#This Row],[Ingresos]]-TablaDatosEmpresa[[#This Row],[Coste_Vemta]]</f>
        <v>0</v>
      </c>
    </row>
    <row r="2800" spans="1:14" x14ac:dyDescent="0.3">
      <c r="A2800">
        <v>2801</v>
      </c>
      <c r="B2800" s="1">
        <v>44973</v>
      </c>
      <c r="C2800" t="s">
        <v>10</v>
      </c>
      <c r="D2800" t="s">
        <v>19</v>
      </c>
      <c r="E2800" t="s">
        <v>20</v>
      </c>
      <c r="F2800">
        <v>-28</v>
      </c>
      <c r="G2800" s="3">
        <v>0</v>
      </c>
      <c r="H2800" s="3">
        <v>297.52999999999997</v>
      </c>
      <c r="I2800" t="s">
        <v>10</v>
      </c>
      <c r="J2800" t="s">
        <v>35</v>
      </c>
      <c r="K2800" s="3">
        <f>IF(TablaDatosEmpresa[[#This Row],[Tipo_Movimiento]] = "Venta", -TablaDatosEmpresa[[#This Row],[Cantidad]] * TablaDatosEmpresa[[#This Row],[Precio_Venta_Unitario]], 0)</f>
        <v>8330.84</v>
      </c>
      <c r="L2800" s="3">
        <f>AVERAGEIF(TablaDatosEmpresa[Nombre_Producto],TablaDatosEmpresa[[#This Row],[Nombre_Producto]],TablaDatosEmpresa[Costo_Unitario])</f>
        <v>66.956770642201846</v>
      </c>
      <c r="M2800" s="3">
        <f>IF(TablaDatosEmpresa[[#This Row],[Tipo_Movimiento]] = "Venta", -TablaDatosEmpresa[[#This Row],[Cantidad]] * TablaDatosEmpresa[[#This Row],[CosteAdquisicionPromedio]], 0)</f>
        <v>1874.7895779816517</v>
      </c>
      <c r="N2800" s="3">
        <f>TablaDatosEmpresa[[#This Row],[Ingresos]]-TablaDatosEmpresa[[#This Row],[Coste_Vemta]]</f>
        <v>6456.0504220183484</v>
      </c>
    </row>
    <row r="2801" spans="1:14" x14ac:dyDescent="0.3">
      <c r="A2801">
        <v>2802</v>
      </c>
      <c r="B2801" s="1">
        <v>44973</v>
      </c>
      <c r="C2801" t="s">
        <v>24</v>
      </c>
      <c r="D2801" t="s">
        <v>21</v>
      </c>
      <c r="E2801" t="s">
        <v>22</v>
      </c>
      <c r="F2801">
        <v>282</v>
      </c>
      <c r="G2801" s="3">
        <v>25.14</v>
      </c>
      <c r="H2801" s="3">
        <v>0</v>
      </c>
      <c r="I2801" t="s">
        <v>24</v>
      </c>
      <c r="J2801" t="s">
        <v>26</v>
      </c>
      <c r="K2801" s="3">
        <f>IF(TablaDatosEmpresa[[#This Row],[Tipo_Movimiento]] = "Venta", -TablaDatosEmpresa[[#This Row],[Cantidad]] * TablaDatosEmpresa[[#This Row],[Precio_Venta_Unitario]], 0)</f>
        <v>0</v>
      </c>
      <c r="L2801" s="3">
        <f>AVERAGEIF(TablaDatosEmpresa[Nombre_Producto],TablaDatosEmpresa[[#This Row],[Nombre_Producto]],TablaDatosEmpresa[Costo_Unitario])</f>
        <v>10.520482758620702</v>
      </c>
      <c r="M2801" s="3">
        <f>IF(TablaDatosEmpresa[[#This Row],[Tipo_Movimiento]] = "Venta", -TablaDatosEmpresa[[#This Row],[Cantidad]] * TablaDatosEmpresa[[#This Row],[CosteAdquisicionPromedio]], 0)</f>
        <v>0</v>
      </c>
      <c r="N2801" s="3">
        <f>TablaDatosEmpresa[[#This Row],[Ingresos]]-TablaDatosEmpresa[[#This Row],[Coste_Vemta]]</f>
        <v>0</v>
      </c>
    </row>
    <row r="2802" spans="1:14" x14ac:dyDescent="0.3">
      <c r="A2802">
        <v>2803</v>
      </c>
      <c r="B2802" s="1">
        <v>44973</v>
      </c>
      <c r="C2802" t="s">
        <v>24</v>
      </c>
      <c r="D2802" t="s">
        <v>14</v>
      </c>
      <c r="E2802" t="s">
        <v>41</v>
      </c>
      <c r="F2802">
        <v>79</v>
      </c>
      <c r="G2802" s="3">
        <v>85.64</v>
      </c>
      <c r="H2802" s="3">
        <v>0</v>
      </c>
      <c r="I2802" t="s">
        <v>24</v>
      </c>
      <c r="J2802" t="s">
        <v>28</v>
      </c>
      <c r="K2802" s="3">
        <f>IF(TablaDatosEmpresa[[#This Row],[Tipo_Movimiento]] = "Venta", -TablaDatosEmpresa[[#This Row],[Cantidad]] * TablaDatosEmpresa[[#This Row],[Precio_Venta_Unitario]], 0)</f>
        <v>0</v>
      </c>
      <c r="L2802" s="3">
        <f>AVERAGEIF(TablaDatosEmpresa[Nombre_Producto],TablaDatosEmpresa[[#This Row],[Nombre_Producto]],TablaDatosEmpresa[Costo_Unitario])</f>
        <v>38.917210440456756</v>
      </c>
      <c r="M2802" s="3">
        <f>IF(TablaDatosEmpresa[[#This Row],[Tipo_Movimiento]] = "Venta", -TablaDatosEmpresa[[#This Row],[Cantidad]] * TablaDatosEmpresa[[#This Row],[CosteAdquisicionPromedio]], 0)</f>
        <v>0</v>
      </c>
      <c r="N2802" s="3">
        <f>TablaDatosEmpresa[[#This Row],[Ingresos]]-TablaDatosEmpresa[[#This Row],[Coste_Vemta]]</f>
        <v>0</v>
      </c>
    </row>
    <row r="2803" spans="1:14" x14ac:dyDescent="0.3">
      <c r="A2803">
        <v>2804</v>
      </c>
      <c r="B2803" s="1">
        <v>44973</v>
      </c>
      <c r="C2803" t="s">
        <v>10</v>
      </c>
      <c r="D2803" t="s">
        <v>17</v>
      </c>
      <c r="E2803" t="s">
        <v>42</v>
      </c>
      <c r="F2803">
        <v>-38</v>
      </c>
      <c r="G2803" s="3">
        <v>0</v>
      </c>
      <c r="H2803" s="3">
        <v>906.91</v>
      </c>
      <c r="I2803" t="s">
        <v>10</v>
      </c>
      <c r="J2803" t="s">
        <v>35</v>
      </c>
      <c r="K2803" s="3">
        <f>IF(TablaDatosEmpresa[[#This Row],[Tipo_Movimiento]] = "Venta", -TablaDatosEmpresa[[#This Row],[Cantidad]] * TablaDatosEmpresa[[#This Row],[Precio_Venta_Unitario]], 0)</f>
        <v>34462.58</v>
      </c>
      <c r="L2803" s="3">
        <f>AVERAGEIF(TablaDatosEmpresa[Nombre_Producto],TablaDatosEmpresa[[#This Row],[Nombre_Producto]],TablaDatosEmpresa[Costo_Unitario])</f>
        <v>206.67616747181975</v>
      </c>
      <c r="M2803" s="3">
        <f>IF(TablaDatosEmpresa[[#This Row],[Tipo_Movimiento]] = "Venta", -TablaDatosEmpresa[[#This Row],[Cantidad]] * TablaDatosEmpresa[[#This Row],[CosteAdquisicionPromedio]], 0)</f>
        <v>7853.6943639291503</v>
      </c>
      <c r="N2803" s="3">
        <f>TablaDatosEmpresa[[#This Row],[Ingresos]]-TablaDatosEmpresa[[#This Row],[Coste_Vemta]]</f>
        <v>26608.885636070852</v>
      </c>
    </row>
    <row r="2804" spans="1:14" x14ac:dyDescent="0.3">
      <c r="A2804">
        <v>2805</v>
      </c>
      <c r="B2804" s="1">
        <v>44973</v>
      </c>
      <c r="C2804" t="s">
        <v>16</v>
      </c>
      <c r="D2804" t="s">
        <v>19</v>
      </c>
      <c r="E2804" t="s">
        <v>20</v>
      </c>
      <c r="F2804">
        <v>93</v>
      </c>
      <c r="G2804" s="3">
        <v>148.02000000000001</v>
      </c>
      <c r="H2804" s="3">
        <v>0</v>
      </c>
      <c r="I2804" t="s">
        <v>46</v>
      </c>
      <c r="J2804" t="s">
        <v>18</v>
      </c>
      <c r="K2804" s="3">
        <f>IF(TablaDatosEmpresa[[#This Row],[Tipo_Movimiento]] = "Venta", -TablaDatosEmpresa[[#This Row],[Cantidad]] * TablaDatosEmpresa[[#This Row],[Precio_Venta_Unitario]], 0)</f>
        <v>0</v>
      </c>
      <c r="L2804" s="3">
        <f>AVERAGEIF(TablaDatosEmpresa[Nombre_Producto],TablaDatosEmpresa[[#This Row],[Nombre_Producto]],TablaDatosEmpresa[Costo_Unitario])</f>
        <v>66.956770642201846</v>
      </c>
      <c r="M2804" s="3">
        <f>IF(TablaDatosEmpresa[[#This Row],[Tipo_Movimiento]] = "Venta", -TablaDatosEmpresa[[#This Row],[Cantidad]] * TablaDatosEmpresa[[#This Row],[CosteAdquisicionPromedio]], 0)</f>
        <v>0</v>
      </c>
      <c r="N2804" s="3">
        <f>TablaDatosEmpresa[[#This Row],[Ingresos]]-TablaDatosEmpresa[[#This Row],[Coste_Vemta]]</f>
        <v>0</v>
      </c>
    </row>
    <row r="2805" spans="1:14" x14ac:dyDescent="0.3">
      <c r="A2805">
        <v>2806</v>
      </c>
      <c r="B2805" s="1">
        <v>44973</v>
      </c>
      <c r="C2805" t="s">
        <v>10</v>
      </c>
      <c r="D2805" t="s">
        <v>29</v>
      </c>
      <c r="E2805" t="s">
        <v>30</v>
      </c>
      <c r="F2805">
        <v>-26</v>
      </c>
      <c r="G2805" s="3">
        <v>0</v>
      </c>
      <c r="H2805" s="3">
        <v>79.75</v>
      </c>
      <c r="I2805" t="s">
        <v>10</v>
      </c>
      <c r="J2805" t="s">
        <v>35</v>
      </c>
      <c r="K2805" s="3">
        <f>IF(TablaDatosEmpresa[[#This Row],[Tipo_Movimiento]] = "Venta", -TablaDatosEmpresa[[#This Row],[Cantidad]] * TablaDatosEmpresa[[#This Row],[Precio_Venta_Unitario]], 0)</f>
        <v>2073.5</v>
      </c>
      <c r="L2805" s="3">
        <f>AVERAGEIF(TablaDatosEmpresa[Nombre_Producto],TablaDatosEmpresa[[#This Row],[Nombre_Producto]],TablaDatosEmpresa[Costo_Unitario])</f>
        <v>15.49574137931034</v>
      </c>
      <c r="M2805" s="3">
        <f>IF(TablaDatosEmpresa[[#This Row],[Tipo_Movimiento]] = "Venta", -TablaDatosEmpresa[[#This Row],[Cantidad]] * TablaDatosEmpresa[[#This Row],[CosteAdquisicionPromedio]], 0)</f>
        <v>402.88927586206887</v>
      </c>
      <c r="N2805" s="3">
        <f>TablaDatosEmpresa[[#This Row],[Ingresos]]-TablaDatosEmpresa[[#This Row],[Coste_Vemta]]</f>
        <v>1670.6107241379311</v>
      </c>
    </row>
    <row r="2806" spans="1:14" x14ac:dyDescent="0.3">
      <c r="A2806">
        <v>2807</v>
      </c>
      <c r="B2806" s="1">
        <v>44974</v>
      </c>
      <c r="C2806" t="s">
        <v>10</v>
      </c>
      <c r="D2806" t="s">
        <v>25</v>
      </c>
      <c r="E2806" t="s">
        <v>43</v>
      </c>
      <c r="F2806">
        <v>-35</v>
      </c>
      <c r="G2806" s="3">
        <v>0</v>
      </c>
      <c r="H2806" s="3">
        <v>94.51</v>
      </c>
      <c r="I2806" t="s">
        <v>10</v>
      </c>
      <c r="J2806" t="s">
        <v>13</v>
      </c>
      <c r="K2806" s="3">
        <f>IF(TablaDatosEmpresa[[#This Row],[Tipo_Movimiento]] = "Venta", -TablaDatosEmpresa[[#This Row],[Cantidad]] * TablaDatosEmpresa[[#This Row],[Precio_Venta_Unitario]], 0)</f>
        <v>3307.8500000000004</v>
      </c>
      <c r="L2806" s="3">
        <f>AVERAGEIF(TablaDatosEmpresa[Nombre_Producto],TablaDatosEmpresa[[#This Row],[Nombre_Producto]],TablaDatosEmpresa[Costo_Unitario])</f>
        <v>18.458651685393257</v>
      </c>
      <c r="M2806" s="3">
        <f>IF(TablaDatosEmpresa[[#This Row],[Tipo_Movimiento]] = "Venta", -TablaDatosEmpresa[[#This Row],[Cantidad]] * TablaDatosEmpresa[[#This Row],[CosteAdquisicionPromedio]], 0)</f>
        <v>646.05280898876401</v>
      </c>
      <c r="N2806" s="3">
        <f>TablaDatosEmpresa[[#This Row],[Ingresos]]-TablaDatosEmpresa[[#This Row],[Coste_Vemta]]</f>
        <v>2661.7971910112365</v>
      </c>
    </row>
    <row r="2807" spans="1:14" x14ac:dyDescent="0.3">
      <c r="A2807">
        <v>2808</v>
      </c>
      <c r="B2807" s="1">
        <v>44974</v>
      </c>
      <c r="C2807" t="s">
        <v>10</v>
      </c>
      <c r="D2807" t="s">
        <v>25</v>
      </c>
      <c r="E2807" t="s">
        <v>43</v>
      </c>
      <c r="F2807">
        <v>-39</v>
      </c>
      <c r="G2807" s="3">
        <v>0</v>
      </c>
      <c r="H2807" s="3">
        <v>94.27</v>
      </c>
      <c r="I2807" t="s">
        <v>10</v>
      </c>
      <c r="J2807" t="s">
        <v>23</v>
      </c>
      <c r="K2807" s="3">
        <f>IF(TablaDatosEmpresa[[#This Row],[Tipo_Movimiento]] = "Venta", -TablaDatosEmpresa[[#This Row],[Cantidad]] * TablaDatosEmpresa[[#This Row],[Precio_Venta_Unitario]], 0)</f>
        <v>3676.5299999999997</v>
      </c>
      <c r="L2807" s="3">
        <f>AVERAGEIF(TablaDatosEmpresa[Nombre_Producto],TablaDatosEmpresa[[#This Row],[Nombre_Producto]],TablaDatosEmpresa[Costo_Unitario])</f>
        <v>18.458651685393257</v>
      </c>
      <c r="M2807" s="3">
        <f>IF(TablaDatosEmpresa[[#This Row],[Tipo_Movimiento]] = "Venta", -TablaDatosEmpresa[[#This Row],[Cantidad]] * TablaDatosEmpresa[[#This Row],[CosteAdquisicionPromedio]], 0)</f>
        <v>719.88741573033701</v>
      </c>
      <c r="N2807" s="3">
        <f>TablaDatosEmpresa[[#This Row],[Ingresos]]-TablaDatosEmpresa[[#This Row],[Coste_Vemta]]</f>
        <v>2956.6425842696626</v>
      </c>
    </row>
    <row r="2808" spans="1:14" x14ac:dyDescent="0.3">
      <c r="A2808">
        <v>2809</v>
      </c>
      <c r="B2808" s="1">
        <v>44974</v>
      </c>
      <c r="C2808" t="s">
        <v>10</v>
      </c>
      <c r="D2808" t="s">
        <v>25</v>
      </c>
      <c r="E2808" t="s">
        <v>43</v>
      </c>
      <c r="F2808">
        <v>-5</v>
      </c>
      <c r="G2808" s="3">
        <v>0</v>
      </c>
      <c r="H2808" s="3">
        <v>94.31</v>
      </c>
      <c r="I2808" t="s">
        <v>10</v>
      </c>
      <c r="J2808" t="s">
        <v>23</v>
      </c>
      <c r="K2808" s="3">
        <f>IF(TablaDatosEmpresa[[#This Row],[Tipo_Movimiento]] = "Venta", -TablaDatosEmpresa[[#This Row],[Cantidad]] * TablaDatosEmpresa[[#This Row],[Precio_Venta_Unitario]], 0)</f>
        <v>471.55</v>
      </c>
      <c r="L2808" s="3">
        <f>AVERAGEIF(TablaDatosEmpresa[Nombre_Producto],TablaDatosEmpresa[[#This Row],[Nombre_Producto]],TablaDatosEmpresa[Costo_Unitario])</f>
        <v>18.458651685393257</v>
      </c>
      <c r="M2808" s="3">
        <f>IF(TablaDatosEmpresa[[#This Row],[Tipo_Movimiento]] = "Venta", -TablaDatosEmpresa[[#This Row],[Cantidad]] * TablaDatosEmpresa[[#This Row],[CosteAdquisicionPromedio]], 0)</f>
        <v>92.293258426966275</v>
      </c>
      <c r="N2808" s="3">
        <f>TablaDatosEmpresa[[#This Row],[Ingresos]]-TablaDatosEmpresa[[#This Row],[Coste_Vemta]]</f>
        <v>379.25674157303376</v>
      </c>
    </row>
    <row r="2809" spans="1:14" x14ac:dyDescent="0.3">
      <c r="A2809">
        <v>2810</v>
      </c>
      <c r="B2809" s="1">
        <v>44974</v>
      </c>
      <c r="C2809" t="s">
        <v>24</v>
      </c>
      <c r="D2809" t="s">
        <v>32</v>
      </c>
      <c r="E2809" t="s">
        <v>33</v>
      </c>
      <c r="F2809">
        <v>293</v>
      </c>
      <c r="G2809" s="3">
        <v>119.85</v>
      </c>
      <c r="H2809" s="3">
        <v>0</v>
      </c>
      <c r="I2809" t="s">
        <v>24</v>
      </c>
      <c r="J2809" t="s">
        <v>28</v>
      </c>
      <c r="K2809" s="3">
        <f>IF(TablaDatosEmpresa[[#This Row],[Tipo_Movimiento]] = "Venta", -TablaDatosEmpresa[[#This Row],[Cantidad]] * TablaDatosEmpresa[[#This Row],[Precio_Venta_Unitario]], 0)</f>
        <v>0</v>
      </c>
      <c r="L2809" s="3">
        <f>AVERAGEIF(TablaDatosEmpresa[Nombre_Producto],TablaDatosEmpresa[[#This Row],[Nombre_Producto]],TablaDatosEmpresa[Costo_Unitario])</f>
        <v>54.214840425531932</v>
      </c>
      <c r="M2809" s="3">
        <f>IF(TablaDatosEmpresa[[#This Row],[Tipo_Movimiento]] = "Venta", -TablaDatosEmpresa[[#This Row],[Cantidad]] * TablaDatosEmpresa[[#This Row],[CosteAdquisicionPromedio]], 0)</f>
        <v>0</v>
      </c>
      <c r="N2809" s="3">
        <f>TablaDatosEmpresa[[#This Row],[Ingresos]]-TablaDatosEmpresa[[#This Row],[Coste_Vemta]]</f>
        <v>0</v>
      </c>
    </row>
    <row r="2810" spans="1:14" x14ac:dyDescent="0.3">
      <c r="A2810">
        <v>2811</v>
      </c>
      <c r="B2810" s="1">
        <v>44974</v>
      </c>
      <c r="C2810" t="s">
        <v>10</v>
      </c>
      <c r="D2810" t="s">
        <v>25</v>
      </c>
      <c r="E2810" t="s">
        <v>43</v>
      </c>
      <c r="F2810">
        <v>-26</v>
      </c>
      <c r="G2810" s="3">
        <v>0</v>
      </c>
      <c r="H2810" s="3">
        <v>95.7</v>
      </c>
      <c r="I2810" t="s">
        <v>10</v>
      </c>
      <c r="J2810" t="s">
        <v>31</v>
      </c>
      <c r="K2810" s="3">
        <f>IF(TablaDatosEmpresa[[#This Row],[Tipo_Movimiento]] = "Venta", -TablaDatosEmpresa[[#This Row],[Cantidad]] * TablaDatosEmpresa[[#This Row],[Precio_Venta_Unitario]], 0)</f>
        <v>2488.2000000000003</v>
      </c>
      <c r="L2810" s="3">
        <f>AVERAGEIF(TablaDatosEmpresa[Nombre_Producto],TablaDatosEmpresa[[#This Row],[Nombre_Producto]],TablaDatosEmpresa[Costo_Unitario])</f>
        <v>18.458651685393257</v>
      </c>
      <c r="M2810" s="3">
        <f>IF(TablaDatosEmpresa[[#This Row],[Tipo_Movimiento]] = "Venta", -TablaDatosEmpresa[[#This Row],[Cantidad]] * TablaDatosEmpresa[[#This Row],[CosteAdquisicionPromedio]], 0)</f>
        <v>479.92494382022466</v>
      </c>
      <c r="N2810" s="3">
        <f>TablaDatosEmpresa[[#This Row],[Ingresos]]-TablaDatosEmpresa[[#This Row],[Coste_Vemta]]</f>
        <v>2008.2750561797757</v>
      </c>
    </row>
    <row r="2811" spans="1:14" x14ac:dyDescent="0.3">
      <c r="A2811">
        <v>2812</v>
      </c>
      <c r="B2811" s="1">
        <v>44974</v>
      </c>
      <c r="C2811" t="s">
        <v>24</v>
      </c>
      <c r="D2811" t="s">
        <v>32</v>
      </c>
      <c r="E2811" t="s">
        <v>33</v>
      </c>
      <c r="F2811">
        <v>276</v>
      </c>
      <c r="G2811" s="3">
        <v>120.75</v>
      </c>
      <c r="H2811" s="3">
        <v>0</v>
      </c>
      <c r="I2811" t="s">
        <v>24</v>
      </c>
      <c r="J2811" t="s">
        <v>36</v>
      </c>
      <c r="K2811" s="3">
        <f>IF(TablaDatosEmpresa[[#This Row],[Tipo_Movimiento]] = "Venta", -TablaDatosEmpresa[[#This Row],[Cantidad]] * TablaDatosEmpresa[[#This Row],[Precio_Venta_Unitario]], 0)</f>
        <v>0</v>
      </c>
      <c r="L2811" s="3">
        <f>AVERAGEIF(TablaDatosEmpresa[Nombre_Producto],TablaDatosEmpresa[[#This Row],[Nombre_Producto]],TablaDatosEmpresa[Costo_Unitario])</f>
        <v>54.214840425531932</v>
      </c>
      <c r="M2811" s="3">
        <f>IF(TablaDatosEmpresa[[#This Row],[Tipo_Movimiento]] = "Venta", -TablaDatosEmpresa[[#This Row],[Cantidad]] * TablaDatosEmpresa[[#This Row],[CosteAdquisicionPromedio]], 0)</f>
        <v>0</v>
      </c>
      <c r="N2811" s="3">
        <f>TablaDatosEmpresa[[#This Row],[Ingresos]]-TablaDatosEmpresa[[#This Row],[Coste_Vemta]]</f>
        <v>0</v>
      </c>
    </row>
    <row r="2812" spans="1:14" x14ac:dyDescent="0.3">
      <c r="A2812">
        <v>2813</v>
      </c>
      <c r="B2812" s="1">
        <v>44974</v>
      </c>
      <c r="C2812" t="s">
        <v>24</v>
      </c>
      <c r="D2812" t="s">
        <v>25</v>
      </c>
      <c r="E2812" t="s">
        <v>43</v>
      </c>
      <c r="F2812">
        <v>55</v>
      </c>
      <c r="G2812" s="3">
        <v>44.67</v>
      </c>
      <c r="H2812" s="3">
        <v>0</v>
      </c>
      <c r="I2812" t="s">
        <v>24</v>
      </c>
      <c r="J2812" t="s">
        <v>26</v>
      </c>
      <c r="K2812" s="3">
        <f>IF(TablaDatosEmpresa[[#This Row],[Tipo_Movimiento]] = "Venta", -TablaDatosEmpresa[[#This Row],[Cantidad]] * TablaDatosEmpresa[[#This Row],[Precio_Venta_Unitario]], 0)</f>
        <v>0</v>
      </c>
      <c r="L2812" s="3">
        <f>AVERAGEIF(TablaDatosEmpresa[Nombre_Producto],TablaDatosEmpresa[[#This Row],[Nombre_Producto]],TablaDatosEmpresa[Costo_Unitario])</f>
        <v>18.458651685393257</v>
      </c>
      <c r="M2812" s="3">
        <f>IF(TablaDatosEmpresa[[#This Row],[Tipo_Movimiento]] = "Venta", -TablaDatosEmpresa[[#This Row],[Cantidad]] * TablaDatosEmpresa[[#This Row],[CosteAdquisicionPromedio]], 0)</f>
        <v>0</v>
      </c>
      <c r="N2812" s="3">
        <f>TablaDatosEmpresa[[#This Row],[Ingresos]]-TablaDatosEmpresa[[#This Row],[Coste_Vemta]]</f>
        <v>0</v>
      </c>
    </row>
    <row r="2813" spans="1:14" x14ac:dyDescent="0.3">
      <c r="A2813">
        <v>2814</v>
      </c>
      <c r="B2813" s="1">
        <v>44975</v>
      </c>
      <c r="C2813" t="s">
        <v>10</v>
      </c>
      <c r="D2813" t="s">
        <v>14</v>
      </c>
      <c r="E2813" t="s">
        <v>41</v>
      </c>
      <c r="F2813">
        <v>-33</v>
      </c>
      <c r="G2813" s="3">
        <v>0</v>
      </c>
      <c r="H2813" s="3">
        <v>158.36000000000001</v>
      </c>
      <c r="I2813" t="s">
        <v>10</v>
      </c>
      <c r="J2813" t="s">
        <v>23</v>
      </c>
      <c r="K2813" s="3">
        <f>IF(TablaDatosEmpresa[[#This Row],[Tipo_Movimiento]] = "Venta", -TablaDatosEmpresa[[#This Row],[Cantidad]] * TablaDatosEmpresa[[#This Row],[Precio_Venta_Unitario]], 0)</f>
        <v>5225.88</v>
      </c>
      <c r="L2813" s="3">
        <f>AVERAGEIF(TablaDatosEmpresa[Nombre_Producto],TablaDatosEmpresa[[#This Row],[Nombre_Producto]],TablaDatosEmpresa[Costo_Unitario])</f>
        <v>38.917210440456756</v>
      </c>
      <c r="M2813" s="3">
        <f>IF(TablaDatosEmpresa[[#This Row],[Tipo_Movimiento]] = "Venta", -TablaDatosEmpresa[[#This Row],[Cantidad]] * TablaDatosEmpresa[[#This Row],[CosteAdquisicionPromedio]], 0)</f>
        <v>1284.267944535073</v>
      </c>
      <c r="N2813" s="3">
        <f>TablaDatosEmpresa[[#This Row],[Ingresos]]-TablaDatosEmpresa[[#This Row],[Coste_Vemta]]</f>
        <v>3941.6120554649269</v>
      </c>
    </row>
    <row r="2814" spans="1:14" x14ac:dyDescent="0.3">
      <c r="A2814">
        <v>2815</v>
      </c>
      <c r="B2814" s="1">
        <v>44975</v>
      </c>
      <c r="C2814" t="s">
        <v>16</v>
      </c>
      <c r="D2814" t="s">
        <v>19</v>
      </c>
      <c r="E2814" t="s">
        <v>20</v>
      </c>
      <c r="F2814">
        <v>97</v>
      </c>
      <c r="G2814" s="3">
        <v>152.22</v>
      </c>
      <c r="H2814" s="3">
        <v>0</v>
      </c>
      <c r="I2814" t="s">
        <v>46</v>
      </c>
      <c r="J2814" t="s">
        <v>18</v>
      </c>
      <c r="K2814" s="3">
        <f>IF(TablaDatosEmpresa[[#This Row],[Tipo_Movimiento]] = "Venta", -TablaDatosEmpresa[[#This Row],[Cantidad]] * TablaDatosEmpresa[[#This Row],[Precio_Venta_Unitario]], 0)</f>
        <v>0</v>
      </c>
      <c r="L2814" s="3">
        <f>AVERAGEIF(TablaDatosEmpresa[Nombre_Producto],TablaDatosEmpresa[[#This Row],[Nombre_Producto]],TablaDatosEmpresa[Costo_Unitario])</f>
        <v>66.956770642201846</v>
      </c>
      <c r="M2814" s="3">
        <f>IF(TablaDatosEmpresa[[#This Row],[Tipo_Movimiento]] = "Venta", -TablaDatosEmpresa[[#This Row],[Cantidad]] * TablaDatosEmpresa[[#This Row],[CosteAdquisicionPromedio]], 0)</f>
        <v>0</v>
      </c>
      <c r="N2814" s="3">
        <f>TablaDatosEmpresa[[#This Row],[Ingresos]]-TablaDatosEmpresa[[#This Row],[Coste_Vemta]]</f>
        <v>0</v>
      </c>
    </row>
    <row r="2815" spans="1:14" x14ac:dyDescent="0.3">
      <c r="A2815">
        <v>2816</v>
      </c>
      <c r="B2815" s="1">
        <v>44975</v>
      </c>
      <c r="C2815" t="s">
        <v>24</v>
      </c>
      <c r="D2815" t="s">
        <v>34</v>
      </c>
      <c r="E2815" t="s">
        <v>45</v>
      </c>
      <c r="F2815">
        <v>116</v>
      </c>
      <c r="G2815" s="3">
        <v>181.76</v>
      </c>
      <c r="H2815" s="3">
        <v>0</v>
      </c>
      <c r="I2815" t="s">
        <v>24</v>
      </c>
      <c r="J2815" t="s">
        <v>26</v>
      </c>
      <c r="K2815" s="3">
        <f>IF(TablaDatosEmpresa[[#This Row],[Tipo_Movimiento]] = "Venta", -TablaDatosEmpresa[[#This Row],[Cantidad]] * TablaDatosEmpresa[[#This Row],[Precio_Venta_Unitario]], 0)</f>
        <v>0</v>
      </c>
      <c r="L2815" s="3">
        <f>AVERAGEIF(TablaDatosEmpresa[Nombre_Producto],TablaDatosEmpresa[[#This Row],[Nombre_Producto]],TablaDatosEmpresa[Costo_Unitario])</f>
        <v>81.910562499999997</v>
      </c>
      <c r="M2815" s="3">
        <f>IF(TablaDatosEmpresa[[#This Row],[Tipo_Movimiento]] = "Venta", -TablaDatosEmpresa[[#This Row],[Cantidad]] * TablaDatosEmpresa[[#This Row],[CosteAdquisicionPromedio]], 0)</f>
        <v>0</v>
      </c>
      <c r="N2815" s="3">
        <f>TablaDatosEmpresa[[#This Row],[Ingresos]]-TablaDatosEmpresa[[#This Row],[Coste_Vemta]]</f>
        <v>0</v>
      </c>
    </row>
    <row r="2816" spans="1:14" x14ac:dyDescent="0.3">
      <c r="A2816">
        <v>2817</v>
      </c>
      <c r="B2816" s="1">
        <v>44975</v>
      </c>
      <c r="C2816" t="s">
        <v>24</v>
      </c>
      <c r="D2816" t="s">
        <v>11</v>
      </c>
      <c r="E2816" t="s">
        <v>12</v>
      </c>
      <c r="F2816">
        <v>293</v>
      </c>
      <c r="G2816" s="3">
        <v>66.5</v>
      </c>
      <c r="H2816" s="3">
        <v>0</v>
      </c>
      <c r="I2816" t="s">
        <v>24</v>
      </c>
      <c r="J2816" t="s">
        <v>36</v>
      </c>
      <c r="K2816" s="3">
        <f>IF(TablaDatosEmpresa[[#This Row],[Tipo_Movimiento]] = "Venta", -TablaDatosEmpresa[[#This Row],[Cantidad]] * TablaDatosEmpresa[[#This Row],[Precio_Venta_Unitario]], 0)</f>
        <v>0</v>
      </c>
      <c r="L2816" s="3">
        <f>AVERAGEIF(TablaDatosEmpresa[Nombre_Producto],TablaDatosEmpresa[[#This Row],[Nombre_Producto]],TablaDatosEmpresa[Costo_Unitario])</f>
        <v>28.701865793780652</v>
      </c>
      <c r="M2816" s="3">
        <f>IF(TablaDatosEmpresa[[#This Row],[Tipo_Movimiento]] = "Venta", -TablaDatosEmpresa[[#This Row],[Cantidad]] * TablaDatosEmpresa[[#This Row],[CosteAdquisicionPromedio]], 0)</f>
        <v>0</v>
      </c>
      <c r="N2816" s="3">
        <f>TablaDatosEmpresa[[#This Row],[Ingresos]]-TablaDatosEmpresa[[#This Row],[Coste_Vemta]]</f>
        <v>0</v>
      </c>
    </row>
    <row r="2817" spans="1:14" x14ac:dyDescent="0.3">
      <c r="A2817">
        <v>2818</v>
      </c>
      <c r="B2817" s="1">
        <v>44975</v>
      </c>
      <c r="C2817" t="s">
        <v>24</v>
      </c>
      <c r="D2817" t="s">
        <v>11</v>
      </c>
      <c r="E2817" t="s">
        <v>12</v>
      </c>
      <c r="F2817">
        <v>182</v>
      </c>
      <c r="G2817" s="3">
        <v>64.73</v>
      </c>
      <c r="H2817" s="3">
        <v>0</v>
      </c>
      <c r="I2817" t="s">
        <v>24</v>
      </c>
      <c r="J2817" t="s">
        <v>26</v>
      </c>
      <c r="K2817" s="3">
        <f>IF(TablaDatosEmpresa[[#This Row],[Tipo_Movimiento]] = "Venta", -TablaDatosEmpresa[[#This Row],[Cantidad]] * TablaDatosEmpresa[[#This Row],[Precio_Venta_Unitario]], 0)</f>
        <v>0</v>
      </c>
      <c r="L2817" s="3">
        <f>AVERAGEIF(TablaDatosEmpresa[Nombre_Producto],TablaDatosEmpresa[[#This Row],[Nombre_Producto]],TablaDatosEmpresa[Costo_Unitario])</f>
        <v>28.701865793780652</v>
      </c>
      <c r="M2817" s="3">
        <f>IF(TablaDatosEmpresa[[#This Row],[Tipo_Movimiento]] = "Venta", -TablaDatosEmpresa[[#This Row],[Cantidad]] * TablaDatosEmpresa[[#This Row],[CosteAdquisicionPromedio]], 0)</f>
        <v>0</v>
      </c>
      <c r="N2817" s="3">
        <f>TablaDatosEmpresa[[#This Row],[Ingresos]]-TablaDatosEmpresa[[#This Row],[Coste_Vemta]]</f>
        <v>0</v>
      </c>
    </row>
    <row r="2818" spans="1:14" x14ac:dyDescent="0.3">
      <c r="A2818">
        <v>2819</v>
      </c>
      <c r="B2818" s="1">
        <v>44975</v>
      </c>
      <c r="C2818" t="s">
        <v>10</v>
      </c>
      <c r="D2818" t="s">
        <v>11</v>
      </c>
      <c r="E2818" t="s">
        <v>12</v>
      </c>
      <c r="F2818">
        <v>-18</v>
      </c>
      <c r="G2818" s="3">
        <v>0</v>
      </c>
      <c r="H2818" s="3">
        <v>128.9</v>
      </c>
      <c r="I2818" t="s">
        <v>10</v>
      </c>
      <c r="J2818" t="s">
        <v>23</v>
      </c>
      <c r="K2818" s="3">
        <f>IF(TablaDatosEmpresa[[#This Row],[Tipo_Movimiento]] = "Venta", -TablaDatosEmpresa[[#This Row],[Cantidad]] * TablaDatosEmpresa[[#This Row],[Precio_Venta_Unitario]], 0)</f>
        <v>2320.2000000000003</v>
      </c>
      <c r="L2818" s="3">
        <f>AVERAGEIF(TablaDatosEmpresa[Nombre_Producto],TablaDatosEmpresa[[#This Row],[Nombre_Producto]],TablaDatosEmpresa[Costo_Unitario])</f>
        <v>28.701865793780652</v>
      </c>
      <c r="M2818" s="3">
        <f>IF(TablaDatosEmpresa[[#This Row],[Tipo_Movimiento]] = "Venta", -TablaDatosEmpresa[[#This Row],[Cantidad]] * TablaDatosEmpresa[[#This Row],[CosteAdquisicionPromedio]], 0)</f>
        <v>516.63358428805168</v>
      </c>
      <c r="N2818" s="3">
        <f>TablaDatosEmpresa[[#This Row],[Ingresos]]-TablaDatosEmpresa[[#This Row],[Coste_Vemta]]</f>
        <v>1803.5664157119486</v>
      </c>
    </row>
    <row r="2819" spans="1:14" x14ac:dyDescent="0.3">
      <c r="A2819">
        <v>2820</v>
      </c>
      <c r="B2819" s="1">
        <v>44975</v>
      </c>
      <c r="C2819" t="s">
        <v>10</v>
      </c>
      <c r="D2819" t="s">
        <v>29</v>
      </c>
      <c r="E2819" t="s">
        <v>30</v>
      </c>
      <c r="F2819">
        <v>-50</v>
      </c>
      <c r="G2819" s="3">
        <v>0</v>
      </c>
      <c r="H2819" s="3">
        <v>80.459999999999994</v>
      </c>
      <c r="I2819" t="s">
        <v>10</v>
      </c>
      <c r="J2819" t="s">
        <v>13</v>
      </c>
      <c r="K2819" s="3">
        <f>IF(TablaDatosEmpresa[[#This Row],[Tipo_Movimiento]] = "Venta", -TablaDatosEmpresa[[#This Row],[Cantidad]] * TablaDatosEmpresa[[#This Row],[Precio_Venta_Unitario]], 0)</f>
        <v>4022.9999999999995</v>
      </c>
      <c r="L2819" s="3">
        <f>AVERAGEIF(TablaDatosEmpresa[Nombre_Producto],TablaDatosEmpresa[[#This Row],[Nombre_Producto]],TablaDatosEmpresa[Costo_Unitario])</f>
        <v>15.49574137931034</v>
      </c>
      <c r="M2819" s="3">
        <f>IF(TablaDatosEmpresa[[#This Row],[Tipo_Movimiento]] = "Venta", -TablaDatosEmpresa[[#This Row],[Cantidad]] * TablaDatosEmpresa[[#This Row],[CosteAdquisicionPromedio]], 0)</f>
        <v>774.78706896551705</v>
      </c>
      <c r="N2819" s="3">
        <f>TablaDatosEmpresa[[#This Row],[Ingresos]]-TablaDatosEmpresa[[#This Row],[Coste_Vemta]]</f>
        <v>3248.2129310344826</v>
      </c>
    </row>
    <row r="2820" spans="1:14" x14ac:dyDescent="0.3">
      <c r="A2820">
        <v>2821</v>
      </c>
      <c r="B2820" s="1">
        <v>44976</v>
      </c>
      <c r="C2820" t="s">
        <v>10</v>
      </c>
      <c r="D2820" t="s">
        <v>21</v>
      </c>
      <c r="E2820" t="s">
        <v>22</v>
      </c>
      <c r="F2820">
        <v>-28</v>
      </c>
      <c r="G2820" s="3">
        <v>0</v>
      </c>
      <c r="H2820" s="3">
        <v>59.58</v>
      </c>
      <c r="I2820" t="s">
        <v>10</v>
      </c>
      <c r="J2820" t="s">
        <v>23</v>
      </c>
      <c r="K2820" s="3">
        <f>IF(TablaDatosEmpresa[[#This Row],[Tipo_Movimiento]] = "Venta", -TablaDatosEmpresa[[#This Row],[Cantidad]] * TablaDatosEmpresa[[#This Row],[Precio_Venta_Unitario]], 0)</f>
        <v>1668.24</v>
      </c>
      <c r="L2820" s="3">
        <f>AVERAGEIF(TablaDatosEmpresa[Nombre_Producto],TablaDatosEmpresa[[#This Row],[Nombre_Producto]],TablaDatosEmpresa[Costo_Unitario])</f>
        <v>10.520482758620702</v>
      </c>
      <c r="M2820" s="3">
        <f>IF(TablaDatosEmpresa[[#This Row],[Tipo_Movimiento]] = "Venta", -TablaDatosEmpresa[[#This Row],[Cantidad]] * TablaDatosEmpresa[[#This Row],[CosteAdquisicionPromedio]], 0)</f>
        <v>294.57351724137965</v>
      </c>
      <c r="N2820" s="3">
        <f>TablaDatosEmpresa[[#This Row],[Ingresos]]-TablaDatosEmpresa[[#This Row],[Coste_Vemta]]</f>
        <v>1373.6664827586203</v>
      </c>
    </row>
    <row r="2821" spans="1:14" x14ac:dyDescent="0.3">
      <c r="A2821">
        <v>2822</v>
      </c>
      <c r="B2821" s="1">
        <v>44976</v>
      </c>
      <c r="C2821" t="s">
        <v>24</v>
      </c>
      <c r="D2821" t="s">
        <v>29</v>
      </c>
      <c r="E2821" t="s">
        <v>30</v>
      </c>
      <c r="F2821">
        <v>238</v>
      </c>
      <c r="G2821" s="3">
        <v>35.89</v>
      </c>
      <c r="H2821" s="3">
        <v>0</v>
      </c>
      <c r="I2821" t="s">
        <v>24</v>
      </c>
      <c r="J2821" t="s">
        <v>37</v>
      </c>
      <c r="K2821" s="3">
        <f>IF(TablaDatosEmpresa[[#This Row],[Tipo_Movimiento]] = "Venta", -TablaDatosEmpresa[[#This Row],[Cantidad]] * TablaDatosEmpresa[[#This Row],[Precio_Venta_Unitario]], 0)</f>
        <v>0</v>
      </c>
      <c r="L2821" s="3">
        <f>AVERAGEIF(TablaDatosEmpresa[Nombre_Producto],TablaDatosEmpresa[[#This Row],[Nombre_Producto]],TablaDatosEmpresa[Costo_Unitario])</f>
        <v>15.49574137931034</v>
      </c>
      <c r="M2821" s="3">
        <f>IF(TablaDatosEmpresa[[#This Row],[Tipo_Movimiento]] = "Venta", -TablaDatosEmpresa[[#This Row],[Cantidad]] * TablaDatosEmpresa[[#This Row],[CosteAdquisicionPromedio]], 0)</f>
        <v>0</v>
      </c>
      <c r="N2821" s="3">
        <f>TablaDatosEmpresa[[#This Row],[Ingresos]]-TablaDatosEmpresa[[#This Row],[Coste_Vemta]]</f>
        <v>0</v>
      </c>
    </row>
    <row r="2822" spans="1:14" x14ac:dyDescent="0.3">
      <c r="A2822">
        <v>2823</v>
      </c>
      <c r="B2822" s="1">
        <v>44976</v>
      </c>
      <c r="C2822" t="s">
        <v>24</v>
      </c>
      <c r="D2822" t="s">
        <v>21</v>
      </c>
      <c r="E2822" t="s">
        <v>22</v>
      </c>
      <c r="F2822">
        <v>221</v>
      </c>
      <c r="G2822" s="3">
        <v>24.64</v>
      </c>
      <c r="H2822" s="3">
        <v>0</v>
      </c>
      <c r="I2822" t="s">
        <v>24</v>
      </c>
      <c r="J2822" t="s">
        <v>26</v>
      </c>
      <c r="K2822" s="3">
        <f>IF(TablaDatosEmpresa[[#This Row],[Tipo_Movimiento]] = "Venta", -TablaDatosEmpresa[[#This Row],[Cantidad]] * TablaDatosEmpresa[[#This Row],[Precio_Venta_Unitario]], 0)</f>
        <v>0</v>
      </c>
      <c r="L2822" s="3">
        <f>AVERAGEIF(TablaDatosEmpresa[Nombre_Producto],TablaDatosEmpresa[[#This Row],[Nombre_Producto]],TablaDatosEmpresa[Costo_Unitario])</f>
        <v>10.520482758620702</v>
      </c>
      <c r="M2822" s="3">
        <f>IF(TablaDatosEmpresa[[#This Row],[Tipo_Movimiento]] = "Venta", -TablaDatosEmpresa[[#This Row],[Cantidad]] * TablaDatosEmpresa[[#This Row],[CosteAdquisicionPromedio]], 0)</f>
        <v>0</v>
      </c>
      <c r="N2822" s="3">
        <f>TablaDatosEmpresa[[#This Row],[Ingresos]]-TablaDatosEmpresa[[#This Row],[Coste_Vemta]]</f>
        <v>0</v>
      </c>
    </row>
    <row r="2823" spans="1:14" x14ac:dyDescent="0.3">
      <c r="A2823">
        <v>2824</v>
      </c>
      <c r="B2823" s="1">
        <v>44976</v>
      </c>
      <c r="C2823" t="s">
        <v>24</v>
      </c>
      <c r="D2823" t="s">
        <v>25</v>
      </c>
      <c r="E2823" t="s">
        <v>43</v>
      </c>
      <c r="F2823">
        <v>92</v>
      </c>
      <c r="G2823" s="3">
        <v>44.27</v>
      </c>
      <c r="H2823" s="3">
        <v>0</v>
      </c>
      <c r="I2823" t="s">
        <v>24</v>
      </c>
      <c r="J2823" t="s">
        <v>37</v>
      </c>
      <c r="K2823" s="3">
        <f>IF(TablaDatosEmpresa[[#This Row],[Tipo_Movimiento]] = "Venta", -TablaDatosEmpresa[[#This Row],[Cantidad]] * TablaDatosEmpresa[[#This Row],[Precio_Venta_Unitario]], 0)</f>
        <v>0</v>
      </c>
      <c r="L2823" s="3">
        <f>AVERAGEIF(TablaDatosEmpresa[Nombre_Producto],TablaDatosEmpresa[[#This Row],[Nombre_Producto]],TablaDatosEmpresa[Costo_Unitario])</f>
        <v>18.458651685393257</v>
      </c>
      <c r="M2823" s="3">
        <f>IF(TablaDatosEmpresa[[#This Row],[Tipo_Movimiento]] = "Venta", -TablaDatosEmpresa[[#This Row],[Cantidad]] * TablaDatosEmpresa[[#This Row],[CosteAdquisicionPromedio]], 0)</f>
        <v>0</v>
      </c>
      <c r="N2823" s="3">
        <f>TablaDatosEmpresa[[#This Row],[Ingresos]]-TablaDatosEmpresa[[#This Row],[Coste_Vemta]]</f>
        <v>0</v>
      </c>
    </row>
    <row r="2824" spans="1:14" x14ac:dyDescent="0.3">
      <c r="A2824">
        <v>2825</v>
      </c>
      <c r="B2824" s="1">
        <v>44976</v>
      </c>
      <c r="C2824" t="s">
        <v>10</v>
      </c>
      <c r="D2824" t="s">
        <v>27</v>
      </c>
      <c r="E2824" t="s">
        <v>44</v>
      </c>
      <c r="F2824">
        <v>-16</v>
      </c>
      <c r="G2824" s="3">
        <v>0</v>
      </c>
      <c r="H2824" s="3">
        <v>497.55</v>
      </c>
      <c r="I2824" t="s">
        <v>10</v>
      </c>
      <c r="J2824" t="s">
        <v>23</v>
      </c>
      <c r="K2824" s="3">
        <f>IF(TablaDatosEmpresa[[#This Row],[Tipo_Movimiento]] = "Venta", -TablaDatosEmpresa[[#This Row],[Cantidad]] * TablaDatosEmpresa[[#This Row],[Precio_Venta_Unitario]], 0)</f>
        <v>7960.8</v>
      </c>
      <c r="L2824" s="3">
        <f>AVERAGEIF(TablaDatosEmpresa[Nombre_Producto],TablaDatosEmpresa[[#This Row],[Nombre_Producto]],TablaDatosEmpresa[Costo_Unitario])</f>
        <v>111.99406451612904</v>
      </c>
      <c r="M2824" s="3">
        <f>IF(TablaDatosEmpresa[[#This Row],[Tipo_Movimiento]] = "Venta", -TablaDatosEmpresa[[#This Row],[Cantidad]] * TablaDatosEmpresa[[#This Row],[CosteAdquisicionPromedio]], 0)</f>
        <v>1791.9050322580647</v>
      </c>
      <c r="N2824" s="3">
        <f>TablaDatosEmpresa[[#This Row],[Ingresos]]-TablaDatosEmpresa[[#This Row],[Coste_Vemta]]</f>
        <v>6168.894967741935</v>
      </c>
    </row>
    <row r="2825" spans="1:14" x14ac:dyDescent="0.3">
      <c r="A2825">
        <v>2826</v>
      </c>
      <c r="B2825" s="1">
        <v>44976</v>
      </c>
      <c r="C2825" t="s">
        <v>10</v>
      </c>
      <c r="D2825" t="s">
        <v>21</v>
      </c>
      <c r="E2825" t="s">
        <v>22</v>
      </c>
      <c r="F2825">
        <v>-8</v>
      </c>
      <c r="G2825" s="3">
        <v>0</v>
      </c>
      <c r="H2825" s="3">
        <v>59.92</v>
      </c>
      <c r="I2825" t="s">
        <v>10</v>
      </c>
      <c r="J2825" t="s">
        <v>13</v>
      </c>
      <c r="K2825" s="3">
        <f>IF(TablaDatosEmpresa[[#This Row],[Tipo_Movimiento]] = "Venta", -TablaDatosEmpresa[[#This Row],[Cantidad]] * TablaDatosEmpresa[[#This Row],[Precio_Venta_Unitario]], 0)</f>
        <v>479.36</v>
      </c>
      <c r="L2825" s="3">
        <f>AVERAGEIF(TablaDatosEmpresa[Nombre_Producto],TablaDatosEmpresa[[#This Row],[Nombre_Producto]],TablaDatosEmpresa[Costo_Unitario])</f>
        <v>10.520482758620702</v>
      </c>
      <c r="M2825" s="3">
        <f>IF(TablaDatosEmpresa[[#This Row],[Tipo_Movimiento]] = "Venta", -TablaDatosEmpresa[[#This Row],[Cantidad]] * TablaDatosEmpresa[[#This Row],[CosteAdquisicionPromedio]], 0)</f>
        <v>84.163862068965614</v>
      </c>
      <c r="N2825" s="3">
        <f>TablaDatosEmpresa[[#This Row],[Ingresos]]-TablaDatosEmpresa[[#This Row],[Coste_Vemta]]</f>
        <v>395.1961379310344</v>
      </c>
    </row>
    <row r="2826" spans="1:14" x14ac:dyDescent="0.3">
      <c r="A2826">
        <v>2827</v>
      </c>
      <c r="B2826" s="1">
        <v>44977</v>
      </c>
      <c r="C2826" t="s">
        <v>10</v>
      </c>
      <c r="D2826" t="s">
        <v>25</v>
      </c>
      <c r="E2826" t="s">
        <v>43</v>
      </c>
      <c r="F2826">
        <v>-34</v>
      </c>
      <c r="G2826" s="3">
        <v>0</v>
      </c>
      <c r="H2826" s="3">
        <v>95.64</v>
      </c>
      <c r="I2826" t="s">
        <v>10</v>
      </c>
      <c r="J2826" t="s">
        <v>23</v>
      </c>
      <c r="K2826" s="3">
        <f>IF(TablaDatosEmpresa[[#This Row],[Tipo_Movimiento]] = "Venta", -TablaDatosEmpresa[[#This Row],[Cantidad]] * TablaDatosEmpresa[[#This Row],[Precio_Venta_Unitario]], 0)</f>
        <v>3251.76</v>
      </c>
      <c r="L2826" s="3">
        <f>AVERAGEIF(TablaDatosEmpresa[Nombre_Producto],TablaDatosEmpresa[[#This Row],[Nombre_Producto]],TablaDatosEmpresa[Costo_Unitario])</f>
        <v>18.458651685393257</v>
      </c>
      <c r="M2826" s="3">
        <f>IF(TablaDatosEmpresa[[#This Row],[Tipo_Movimiento]] = "Venta", -TablaDatosEmpresa[[#This Row],[Cantidad]] * TablaDatosEmpresa[[#This Row],[CosteAdquisicionPromedio]], 0)</f>
        <v>627.59415730337071</v>
      </c>
      <c r="N2826" s="3">
        <f>TablaDatosEmpresa[[#This Row],[Ingresos]]-TablaDatosEmpresa[[#This Row],[Coste_Vemta]]</f>
        <v>2624.1658426966296</v>
      </c>
    </row>
    <row r="2827" spans="1:14" x14ac:dyDescent="0.3">
      <c r="A2827">
        <v>2828</v>
      </c>
      <c r="B2827" s="1">
        <v>44977</v>
      </c>
      <c r="C2827" t="s">
        <v>10</v>
      </c>
      <c r="D2827" t="s">
        <v>34</v>
      </c>
      <c r="E2827" t="s">
        <v>45</v>
      </c>
      <c r="F2827">
        <v>-5</v>
      </c>
      <c r="G2827" s="3">
        <v>0</v>
      </c>
      <c r="H2827" s="3">
        <v>346.92</v>
      </c>
      <c r="I2827" t="s">
        <v>10</v>
      </c>
      <c r="J2827" t="s">
        <v>31</v>
      </c>
      <c r="K2827" s="3">
        <f>IF(TablaDatosEmpresa[[#This Row],[Tipo_Movimiento]] = "Venta", -TablaDatosEmpresa[[#This Row],[Cantidad]] * TablaDatosEmpresa[[#This Row],[Precio_Venta_Unitario]], 0)</f>
        <v>1734.6000000000001</v>
      </c>
      <c r="L2827" s="3">
        <f>AVERAGEIF(TablaDatosEmpresa[Nombre_Producto],TablaDatosEmpresa[[#This Row],[Nombre_Producto]],TablaDatosEmpresa[Costo_Unitario])</f>
        <v>81.910562499999997</v>
      </c>
      <c r="M2827" s="3">
        <f>IF(TablaDatosEmpresa[[#This Row],[Tipo_Movimiento]] = "Venta", -TablaDatosEmpresa[[#This Row],[Cantidad]] * TablaDatosEmpresa[[#This Row],[CosteAdquisicionPromedio]], 0)</f>
        <v>409.55281249999996</v>
      </c>
      <c r="N2827" s="3">
        <f>TablaDatosEmpresa[[#This Row],[Ingresos]]-TablaDatosEmpresa[[#This Row],[Coste_Vemta]]</f>
        <v>1325.0471875000003</v>
      </c>
    </row>
    <row r="2828" spans="1:14" x14ac:dyDescent="0.3">
      <c r="A2828">
        <v>2829</v>
      </c>
      <c r="B2828" s="1">
        <v>44977</v>
      </c>
      <c r="C2828" t="s">
        <v>24</v>
      </c>
      <c r="D2828" t="s">
        <v>14</v>
      </c>
      <c r="E2828" t="s">
        <v>41</v>
      </c>
      <c r="F2828">
        <v>117</v>
      </c>
      <c r="G2828" s="3">
        <v>86.54</v>
      </c>
      <c r="H2828" s="3">
        <v>0</v>
      </c>
      <c r="I2828" t="s">
        <v>24</v>
      </c>
      <c r="J2828" t="s">
        <v>36</v>
      </c>
      <c r="K2828" s="3">
        <f>IF(TablaDatosEmpresa[[#This Row],[Tipo_Movimiento]] = "Venta", -TablaDatosEmpresa[[#This Row],[Cantidad]] * TablaDatosEmpresa[[#This Row],[Precio_Venta_Unitario]], 0)</f>
        <v>0</v>
      </c>
      <c r="L2828" s="3">
        <f>AVERAGEIF(TablaDatosEmpresa[Nombre_Producto],TablaDatosEmpresa[[#This Row],[Nombre_Producto]],TablaDatosEmpresa[Costo_Unitario])</f>
        <v>38.917210440456756</v>
      </c>
      <c r="M2828" s="3">
        <f>IF(TablaDatosEmpresa[[#This Row],[Tipo_Movimiento]] = "Venta", -TablaDatosEmpresa[[#This Row],[Cantidad]] * TablaDatosEmpresa[[#This Row],[CosteAdquisicionPromedio]], 0)</f>
        <v>0</v>
      </c>
      <c r="N2828" s="3">
        <f>TablaDatosEmpresa[[#This Row],[Ingresos]]-TablaDatosEmpresa[[#This Row],[Coste_Vemta]]</f>
        <v>0</v>
      </c>
    </row>
    <row r="2829" spans="1:14" x14ac:dyDescent="0.3">
      <c r="A2829">
        <v>2830</v>
      </c>
      <c r="B2829" s="1">
        <v>44977</v>
      </c>
      <c r="C2829" t="s">
        <v>10</v>
      </c>
      <c r="D2829" t="s">
        <v>32</v>
      </c>
      <c r="E2829" t="s">
        <v>33</v>
      </c>
      <c r="F2829">
        <v>-20</v>
      </c>
      <c r="G2829" s="3">
        <v>0</v>
      </c>
      <c r="H2829" s="3">
        <v>220.41</v>
      </c>
      <c r="I2829" t="s">
        <v>10</v>
      </c>
      <c r="J2829" t="s">
        <v>31</v>
      </c>
      <c r="K2829" s="3">
        <f>IF(TablaDatosEmpresa[[#This Row],[Tipo_Movimiento]] = "Venta", -TablaDatosEmpresa[[#This Row],[Cantidad]] * TablaDatosEmpresa[[#This Row],[Precio_Venta_Unitario]], 0)</f>
        <v>4408.2</v>
      </c>
      <c r="L2829" s="3">
        <f>AVERAGEIF(TablaDatosEmpresa[Nombre_Producto],TablaDatosEmpresa[[#This Row],[Nombre_Producto]],TablaDatosEmpresa[Costo_Unitario])</f>
        <v>54.214840425531932</v>
      </c>
      <c r="M2829" s="3">
        <f>IF(TablaDatosEmpresa[[#This Row],[Tipo_Movimiento]] = "Venta", -TablaDatosEmpresa[[#This Row],[Cantidad]] * TablaDatosEmpresa[[#This Row],[CosteAdquisicionPromedio]], 0)</f>
        <v>1084.2968085106386</v>
      </c>
      <c r="N2829" s="3">
        <f>TablaDatosEmpresa[[#This Row],[Ingresos]]-TablaDatosEmpresa[[#This Row],[Coste_Vemta]]</f>
        <v>3323.9031914893612</v>
      </c>
    </row>
    <row r="2830" spans="1:14" x14ac:dyDescent="0.3">
      <c r="A2830">
        <v>2831</v>
      </c>
      <c r="B2830" s="1">
        <v>44977</v>
      </c>
      <c r="C2830" t="s">
        <v>10</v>
      </c>
      <c r="D2830" t="s">
        <v>25</v>
      </c>
      <c r="E2830" t="s">
        <v>43</v>
      </c>
      <c r="F2830">
        <v>-13</v>
      </c>
      <c r="G2830" s="3">
        <v>0</v>
      </c>
      <c r="H2830" s="3">
        <v>94.1</v>
      </c>
      <c r="I2830" t="s">
        <v>10</v>
      </c>
      <c r="J2830" t="s">
        <v>31</v>
      </c>
      <c r="K2830" s="3">
        <f>IF(TablaDatosEmpresa[[#This Row],[Tipo_Movimiento]] = "Venta", -TablaDatosEmpresa[[#This Row],[Cantidad]] * TablaDatosEmpresa[[#This Row],[Precio_Venta_Unitario]], 0)</f>
        <v>1223.3</v>
      </c>
      <c r="L2830" s="3">
        <f>AVERAGEIF(TablaDatosEmpresa[Nombre_Producto],TablaDatosEmpresa[[#This Row],[Nombre_Producto]],TablaDatosEmpresa[Costo_Unitario])</f>
        <v>18.458651685393257</v>
      </c>
      <c r="M2830" s="3">
        <f>IF(TablaDatosEmpresa[[#This Row],[Tipo_Movimiento]] = "Venta", -TablaDatosEmpresa[[#This Row],[Cantidad]] * TablaDatosEmpresa[[#This Row],[CosteAdquisicionPromedio]], 0)</f>
        <v>239.96247191011233</v>
      </c>
      <c r="N2830" s="3">
        <f>TablaDatosEmpresa[[#This Row],[Ingresos]]-TablaDatosEmpresa[[#This Row],[Coste_Vemta]]</f>
        <v>983.33752808988766</v>
      </c>
    </row>
    <row r="2831" spans="1:14" x14ac:dyDescent="0.3">
      <c r="A2831">
        <v>2832</v>
      </c>
      <c r="B2831" s="1">
        <v>44977</v>
      </c>
      <c r="C2831" t="s">
        <v>10</v>
      </c>
      <c r="D2831" t="s">
        <v>29</v>
      </c>
      <c r="E2831" t="s">
        <v>30</v>
      </c>
      <c r="F2831">
        <v>-28</v>
      </c>
      <c r="G2831" s="3">
        <v>0</v>
      </c>
      <c r="H2831" s="3">
        <v>79.66</v>
      </c>
      <c r="I2831" t="s">
        <v>10</v>
      </c>
      <c r="J2831" t="s">
        <v>15</v>
      </c>
      <c r="K2831" s="3">
        <f>IF(TablaDatosEmpresa[[#This Row],[Tipo_Movimiento]] = "Venta", -TablaDatosEmpresa[[#This Row],[Cantidad]] * TablaDatosEmpresa[[#This Row],[Precio_Venta_Unitario]], 0)</f>
        <v>2230.48</v>
      </c>
      <c r="L2831" s="3">
        <f>AVERAGEIF(TablaDatosEmpresa[Nombre_Producto],TablaDatosEmpresa[[#This Row],[Nombre_Producto]],TablaDatosEmpresa[Costo_Unitario])</f>
        <v>15.49574137931034</v>
      </c>
      <c r="M2831" s="3">
        <f>IF(TablaDatosEmpresa[[#This Row],[Tipo_Movimiento]] = "Venta", -TablaDatosEmpresa[[#This Row],[Cantidad]] * TablaDatosEmpresa[[#This Row],[CosteAdquisicionPromedio]], 0)</f>
        <v>433.88075862068951</v>
      </c>
      <c r="N2831" s="3">
        <f>TablaDatosEmpresa[[#This Row],[Ingresos]]-TablaDatosEmpresa[[#This Row],[Coste_Vemta]]</f>
        <v>1796.5992413793106</v>
      </c>
    </row>
    <row r="2832" spans="1:14" x14ac:dyDescent="0.3">
      <c r="A2832">
        <v>2833</v>
      </c>
      <c r="B2832" s="1">
        <v>44977</v>
      </c>
      <c r="C2832" t="s">
        <v>24</v>
      </c>
      <c r="D2832" t="s">
        <v>34</v>
      </c>
      <c r="E2832" t="s">
        <v>45</v>
      </c>
      <c r="F2832">
        <v>231</v>
      </c>
      <c r="G2832" s="3">
        <v>178.87</v>
      </c>
      <c r="H2832" s="3">
        <v>0</v>
      </c>
      <c r="I2832" t="s">
        <v>24</v>
      </c>
      <c r="J2832" t="s">
        <v>37</v>
      </c>
      <c r="K2832" s="3">
        <f>IF(TablaDatosEmpresa[[#This Row],[Tipo_Movimiento]] = "Venta", -TablaDatosEmpresa[[#This Row],[Cantidad]] * TablaDatosEmpresa[[#This Row],[Precio_Venta_Unitario]], 0)</f>
        <v>0</v>
      </c>
      <c r="L2832" s="3">
        <f>AVERAGEIF(TablaDatosEmpresa[Nombre_Producto],TablaDatosEmpresa[[#This Row],[Nombre_Producto]],TablaDatosEmpresa[Costo_Unitario])</f>
        <v>81.910562499999997</v>
      </c>
      <c r="M2832" s="3">
        <f>IF(TablaDatosEmpresa[[#This Row],[Tipo_Movimiento]] = "Venta", -TablaDatosEmpresa[[#This Row],[Cantidad]] * TablaDatosEmpresa[[#This Row],[CosteAdquisicionPromedio]], 0)</f>
        <v>0</v>
      </c>
      <c r="N2832" s="3">
        <f>TablaDatosEmpresa[[#This Row],[Ingresos]]-TablaDatosEmpresa[[#This Row],[Coste_Vemta]]</f>
        <v>0</v>
      </c>
    </row>
    <row r="2833" spans="1:14" x14ac:dyDescent="0.3">
      <c r="A2833">
        <v>2834</v>
      </c>
      <c r="B2833" s="1">
        <v>44978</v>
      </c>
      <c r="C2833" t="s">
        <v>10</v>
      </c>
      <c r="D2833" t="s">
        <v>34</v>
      </c>
      <c r="E2833" t="s">
        <v>45</v>
      </c>
      <c r="F2833">
        <v>-46</v>
      </c>
      <c r="G2833" s="3">
        <v>0</v>
      </c>
      <c r="H2833" s="3">
        <v>351.74</v>
      </c>
      <c r="I2833" t="s">
        <v>10</v>
      </c>
      <c r="J2833" t="s">
        <v>23</v>
      </c>
      <c r="K2833" s="3">
        <f>IF(TablaDatosEmpresa[[#This Row],[Tipo_Movimiento]] = "Venta", -TablaDatosEmpresa[[#This Row],[Cantidad]] * TablaDatosEmpresa[[#This Row],[Precio_Venta_Unitario]], 0)</f>
        <v>16180.04</v>
      </c>
      <c r="L2833" s="3">
        <f>AVERAGEIF(TablaDatosEmpresa[Nombre_Producto],TablaDatosEmpresa[[#This Row],[Nombre_Producto]],TablaDatosEmpresa[Costo_Unitario])</f>
        <v>81.910562499999997</v>
      </c>
      <c r="M2833" s="3">
        <f>IF(TablaDatosEmpresa[[#This Row],[Tipo_Movimiento]] = "Venta", -TablaDatosEmpresa[[#This Row],[Cantidad]] * TablaDatosEmpresa[[#This Row],[CosteAdquisicionPromedio]], 0)</f>
        <v>3767.8858749999999</v>
      </c>
      <c r="N2833" s="3">
        <f>TablaDatosEmpresa[[#This Row],[Ingresos]]-TablaDatosEmpresa[[#This Row],[Coste_Vemta]]</f>
        <v>12412.154125000001</v>
      </c>
    </row>
    <row r="2834" spans="1:14" x14ac:dyDescent="0.3">
      <c r="A2834">
        <v>2835</v>
      </c>
      <c r="B2834" s="1">
        <v>44978</v>
      </c>
      <c r="C2834" t="s">
        <v>24</v>
      </c>
      <c r="D2834" t="s">
        <v>14</v>
      </c>
      <c r="E2834" t="s">
        <v>41</v>
      </c>
      <c r="F2834">
        <v>193</v>
      </c>
      <c r="G2834" s="3">
        <v>85.18</v>
      </c>
      <c r="H2834" s="3">
        <v>0</v>
      </c>
      <c r="I2834" t="s">
        <v>24</v>
      </c>
      <c r="J2834" t="s">
        <v>37</v>
      </c>
      <c r="K2834" s="3">
        <f>IF(TablaDatosEmpresa[[#This Row],[Tipo_Movimiento]] = "Venta", -TablaDatosEmpresa[[#This Row],[Cantidad]] * TablaDatosEmpresa[[#This Row],[Precio_Venta_Unitario]], 0)</f>
        <v>0</v>
      </c>
      <c r="L2834" s="3">
        <f>AVERAGEIF(TablaDatosEmpresa[Nombre_Producto],TablaDatosEmpresa[[#This Row],[Nombre_Producto]],TablaDatosEmpresa[Costo_Unitario])</f>
        <v>38.917210440456756</v>
      </c>
      <c r="M2834" s="3">
        <f>IF(TablaDatosEmpresa[[#This Row],[Tipo_Movimiento]] = "Venta", -TablaDatosEmpresa[[#This Row],[Cantidad]] * TablaDatosEmpresa[[#This Row],[CosteAdquisicionPromedio]], 0)</f>
        <v>0</v>
      </c>
      <c r="N2834" s="3">
        <f>TablaDatosEmpresa[[#This Row],[Ingresos]]-TablaDatosEmpresa[[#This Row],[Coste_Vemta]]</f>
        <v>0</v>
      </c>
    </row>
    <row r="2835" spans="1:14" x14ac:dyDescent="0.3">
      <c r="A2835">
        <v>2836</v>
      </c>
      <c r="B2835" s="1">
        <v>44978</v>
      </c>
      <c r="C2835" t="s">
        <v>24</v>
      </c>
      <c r="D2835" t="s">
        <v>25</v>
      </c>
      <c r="E2835" t="s">
        <v>43</v>
      </c>
      <c r="F2835">
        <v>125</v>
      </c>
      <c r="G2835" s="3">
        <v>45.78</v>
      </c>
      <c r="H2835" s="3">
        <v>0</v>
      </c>
      <c r="I2835" t="s">
        <v>24</v>
      </c>
      <c r="J2835" t="s">
        <v>36</v>
      </c>
      <c r="K2835" s="3">
        <f>IF(TablaDatosEmpresa[[#This Row],[Tipo_Movimiento]] = "Venta", -TablaDatosEmpresa[[#This Row],[Cantidad]] * TablaDatosEmpresa[[#This Row],[Precio_Venta_Unitario]], 0)</f>
        <v>0</v>
      </c>
      <c r="L2835" s="3">
        <f>AVERAGEIF(TablaDatosEmpresa[Nombre_Producto],TablaDatosEmpresa[[#This Row],[Nombre_Producto]],TablaDatosEmpresa[Costo_Unitario])</f>
        <v>18.458651685393257</v>
      </c>
      <c r="M2835" s="3">
        <f>IF(TablaDatosEmpresa[[#This Row],[Tipo_Movimiento]] = "Venta", -TablaDatosEmpresa[[#This Row],[Cantidad]] * TablaDatosEmpresa[[#This Row],[CosteAdquisicionPromedio]], 0)</f>
        <v>0</v>
      </c>
      <c r="N2835" s="3">
        <f>TablaDatosEmpresa[[#This Row],[Ingresos]]-TablaDatosEmpresa[[#This Row],[Coste_Vemta]]</f>
        <v>0</v>
      </c>
    </row>
    <row r="2836" spans="1:14" x14ac:dyDescent="0.3">
      <c r="A2836">
        <v>2837</v>
      </c>
      <c r="B2836" s="1">
        <v>44978</v>
      </c>
      <c r="C2836" t="s">
        <v>24</v>
      </c>
      <c r="D2836" t="s">
        <v>32</v>
      </c>
      <c r="E2836" t="s">
        <v>33</v>
      </c>
      <c r="F2836">
        <v>89</v>
      </c>
      <c r="G2836" s="3">
        <v>119.29</v>
      </c>
      <c r="H2836" s="3">
        <v>0</v>
      </c>
      <c r="I2836" t="s">
        <v>24</v>
      </c>
      <c r="J2836" t="s">
        <v>37</v>
      </c>
      <c r="K2836" s="3">
        <f>IF(TablaDatosEmpresa[[#This Row],[Tipo_Movimiento]] = "Venta", -TablaDatosEmpresa[[#This Row],[Cantidad]] * TablaDatosEmpresa[[#This Row],[Precio_Venta_Unitario]], 0)</f>
        <v>0</v>
      </c>
      <c r="L2836" s="3">
        <f>AVERAGEIF(TablaDatosEmpresa[Nombre_Producto],TablaDatosEmpresa[[#This Row],[Nombre_Producto]],TablaDatosEmpresa[Costo_Unitario])</f>
        <v>54.214840425531932</v>
      </c>
      <c r="M2836" s="3">
        <f>IF(TablaDatosEmpresa[[#This Row],[Tipo_Movimiento]] = "Venta", -TablaDatosEmpresa[[#This Row],[Cantidad]] * TablaDatosEmpresa[[#This Row],[CosteAdquisicionPromedio]], 0)</f>
        <v>0</v>
      </c>
      <c r="N2836" s="3">
        <f>TablaDatosEmpresa[[#This Row],[Ingresos]]-TablaDatosEmpresa[[#This Row],[Coste_Vemta]]</f>
        <v>0</v>
      </c>
    </row>
    <row r="2837" spans="1:14" x14ac:dyDescent="0.3">
      <c r="A2837">
        <v>2838</v>
      </c>
      <c r="B2837" s="1">
        <v>44978</v>
      </c>
      <c r="C2837" t="s">
        <v>10</v>
      </c>
      <c r="D2837" t="s">
        <v>19</v>
      </c>
      <c r="E2837" t="s">
        <v>20</v>
      </c>
      <c r="F2837">
        <v>-44</v>
      </c>
      <c r="G2837" s="3">
        <v>0</v>
      </c>
      <c r="H2837" s="3">
        <v>300.57</v>
      </c>
      <c r="I2837" t="s">
        <v>10</v>
      </c>
      <c r="J2837" t="s">
        <v>15</v>
      </c>
      <c r="K2837" s="3">
        <f>IF(TablaDatosEmpresa[[#This Row],[Tipo_Movimiento]] = "Venta", -TablaDatosEmpresa[[#This Row],[Cantidad]] * TablaDatosEmpresa[[#This Row],[Precio_Venta_Unitario]], 0)</f>
        <v>13225.08</v>
      </c>
      <c r="L2837" s="3">
        <f>AVERAGEIF(TablaDatosEmpresa[Nombre_Producto],TablaDatosEmpresa[[#This Row],[Nombre_Producto]],TablaDatosEmpresa[Costo_Unitario])</f>
        <v>66.956770642201846</v>
      </c>
      <c r="M2837" s="3">
        <f>IF(TablaDatosEmpresa[[#This Row],[Tipo_Movimiento]] = "Venta", -TablaDatosEmpresa[[#This Row],[Cantidad]] * TablaDatosEmpresa[[#This Row],[CosteAdquisicionPromedio]], 0)</f>
        <v>2946.0979082568811</v>
      </c>
      <c r="N2837" s="3">
        <f>TablaDatosEmpresa[[#This Row],[Ingresos]]-TablaDatosEmpresa[[#This Row],[Coste_Vemta]]</f>
        <v>10278.982091743119</v>
      </c>
    </row>
    <row r="2838" spans="1:14" x14ac:dyDescent="0.3">
      <c r="A2838">
        <v>2839</v>
      </c>
      <c r="B2838" s="1">
        <v>44978</v>
      </c>
      <c r="C2838" t="s">
        <v>24</v>
      </c>
      <c r="D2838" t="s">
        <v>34</v>
      </c>
      <c r="E2838" t="s">
        <v>45</v>
      </c>
      <c r="F2838">
        <v>144</v>
      </c>
      <c r="G2838" s="3">
        <v>179.08</v>
      </c>
      <c r="H2838" s="3">
        <v>0</v>
      </c>
      <c r="I2838" t="s">
        <v>24</v>
      </c>
      <c r="J2838" t="s">
        <v>28</v>
      </c>
      <c r="K2838" s="3">
        <f>IF(TablaDatosEmpresa[[#This Row],[Tipo_Movimiento]] = "Venta", -TablaDatosEmpresa[[#This Row],[Cantidad]] * TablaDatosEmpresa[[#This Row],[Precio_Venta_Unitario]], 0)</f>
        <v>0</v>
      </c>
      <c r="L2838" s="3">
        <f>AVERAGEIF(TablaDatosEmpresa[Nombre_Producto],TablaDatosEmpresa[[#This Row],[Nombre_Producto]],TablaDatosEmpresa[Costo_Unitario])</f>
        <v>81.910562499999997</v>
      </c>
      <c r="M2838" s="3">
        <f>IF(TablaDatosEmpresa[[#This Row],[Tipo_Movimiento]] = "Venta", -TablaDatosEmpresa[[#This Row],[Cantidad]] * TablaDatosEmpresa[[#This Row],[CosteAdquisicionPromedio]], 0)</f>
        <v>0</v>
      </c>
      <c r="N2838" s="3">
        <f>TablaDatosEmpresa[[#This Row],[Ingresos]]-TablaDatosEmpresa[[#This Row],[Coste_Vemta]]</f>
        <v>0</v>
      </c>
    </row>
    <row r="2839" spans="1:14" x14ac:dyDescent="0.3">
      <c r="A2839">
        <v>2840</v>
      </c>
      <c r="B2839" s="1">
        <v>44978</v>
      </c>
      <c r="C2839" t="s">
        <v>10</v>
      </c>
      <c r="D2839" t="s">
        <v>11</v>
      </c>
      <c r="E2839" t="s">
        <v>12</v>
      </c>
      <c r="F2839">
        <v>-28</v>
      </c>
      <c r="G2839" s="3">
        <v>0</v>
      </c>
      <c r="H2839" s="3">
        <v>129.72999999999999</v>
      </c>
      <c r="I2839" t="s">
        <v>10</v>
      </c>
      <c r="J2839" t="s">
        <v>13</v>
      </c>
      <c r="K2839" s="3">
        <f>IF(TablaDatosEmpresa[[#This Row],[Tipo_Movimiento]] = "Venta", -TablaDatosEmpresa[[#This Row],[Cantidad]] * TablaDatosEmpresa[[#This Row],[Precio_Venta_Unitario]], 0)</f>
        <v>3632.4399999999996</v>
      </c>
      <c r="L2839" s="3">
        <f>AVERAGEIF(TablaDatosEmpresa[Nombre_Producto],TablaDatosEmpresa[[#This Row],[Nombre_Producto]],TablaDatosEmpresa[Costo_Unitario])</f>
        <v>28.701865793780652</v>
      </c>
      <c r="M2839" s="3">
        <f>IF(TablaDatosEmpresa[[#This Row],[Tipo_Movimiento]] = "Venta", -TablaDatosEmpresa[[#This Row],[Cantidad]] * TablaDatosEmpresa[[#This Row],[CosteAdquisicionPromedio]], 0)</f>
        <v>803.65224222585823</v>
      </c>
      <c r="N2839" s="3">
        <f>TablaDatosEmpresa[[#This Row],[Ingresos]]-TablaDatosEmpresa[[#This Row],[Coste_Vemta]]</f>
        <v>2828.7877577741415</v>
      </c>
    </row>
    <row r="2840" spans="1:14" x14ac:dyDescent="0.3">
      <c r="A2840">
        <v>2841</v>
      </c>
      <c r="B2840" s="1">
        <v>44979</v>
      </c>
      <c r="C2840" t="s">
        <v>10</v>
      </c>
      <c r="D2840" t="s">
        <v>32</v>
      </c>
      <c r="E2840" t="s">
        <v>33</v>
      </c>
      <c r="F2840">
        <v>-46</v>
      </c>
      <c r="G2840" s="3">
        <v>0</v>
      </c>
      <c r="H2840" s="3">
        <v>218.81</v>
      </c>
      <c r="I2840" t="s">
        <v>10</v>
      </c>
      <c r="J2840" t="s">
        <v>31</v>
      </c>
      <c r="K2840" s="3">
        <f>IF(TablaDatosEmpresa[[#This Row],[Tipo_Movimiento]] = "Venta", -TablaDatosEmpresa[[#This Row],[Cantidad]] * TablaDatosEmpresa[[#This Row],[Precio_Venta_Unitario]], 0)</f>
        <v>10065.26</v>
      </c>
      <c r="L2840" s="3">
        <f>AVERAGEIF(TablaDatosEmpresa[Nombre_Producto],TablaDatosEmpresa[[#This Row],[Nombre_Producto]],TablaDatosEmpresa[Costo_Unitario])</f>
        <v>54.214840425531932</v>
      </c>
      <c r="M2840" s="3">
        <f>IF(TablaDatosEmpresa[[#This Row],[Tipo_Movimiento]] = "Venta", -TablaDatosEmpresa[[#This Row],[Cantidad]] * TablaDatosEmpresa[[#This Row],[CosteAdquisicionPromedio]], 0)</f>
        <v>2493.882659574469</v>
      </c>
      <c r="N2840" s="3">
        <f>TablaDatosEmpresa[[#This Row],[Ingresos]]-TablaDatosEmpresa[[#This Row],[Coste_Vemta]]</f>
        <v>7571.3773404255317</v>
      </c>
    </row>
    <row r="2841" spans="1:14" x14ac:dyDescent="0.3">
      <c r="A2841">
        <v>2842</v>
      </c>
      <c r="B2841" s="1">
        <v>44979</v>
      </c>
      <c r="C2841" t="s">
        <v>24</v>
      </c>
      <c r="D2841" t="s">
        <v>34</v>
      </c>
      <c r="E2841" t="s">
        <v>45</v>
      </c>
      <c r="F2841">
        <v>102</v>
      </c>
      <c r="G2841" s="3">
        <v>176.76</v>
      </c>
      <c r="H2841" s="3">
        <v>0</v>
      </c>
      <c r="I2841" t="s">
        <v>24</v>
      </c>
      <c r="J2841" t="s">
        <v>26</v>
      </c>
      <c r="K2841" s="3">
        <f>IF(TablaDatosEmpresa[[#This Row],[Tipo_Movimiento]] = "Venta", -TablaDatosEmpresa[[#This Row],[Cantidad]] * TablaDatosEmpresa[[#This Row],[Precio_Venta_Unitario]], 0)</f>
        <v>0</v>
      </c>
      <c r="L2841" s="3">
        <f>AVERAGEIF(TablaDatosEmpresa[Nombre_Producto],TablaDatosEmpresa[[#This Row],[Nombre_Producto]],TablaDatosEmpresa[Costo_Unitario])</f>
        <v>81.910562499999997</v>
      </c>
      <c r="M2841" s="3">
        <f>IF(TablaDatosEmpresa[[#This Row],[Tipo_Movimiento]] = "Venta", -TablaDatosEmpresa[[#This Row],[Cantidad]] * TablaDatosEmpresa[[#This Row],[CosteAdquisicionPromedio]], 0)</f>
        <v>0</v>
      </c>
      <c r="N2841" s="3">
        <f>TablaDatosEmpresa[[#This Row],[Ingresos]]-TablaDatosEmpresa[[#This Row],[Coste_Vemta]]</f>
        <v>0</v>
      </c>
    </row>
    <row r="2842" spans="1:14" x14ac:dyDescent="0.3">
      <c r="A2842">
        <v>2843</v>
      </c>
      <c r="B2842" s="1">
        <v>44979</v>
      </c>
      <c r="C2842" t="s">
        <v>10</v>
      </c>
      <c r="D2842" t="s">
        <v>25</v>
      </c>
      <c r="E2842" t="s">
        <v>43</v>
      </c>
      <c r="F2842">
        <v>-37</v>
      </c>
      <c r="G2842" s="3">
        <v>0</v>
      </c>
      <c r="H2842" s="3">
        <v>94.57</v>
      </c>
      <c r="I2842" t="s">
        <v>10</v>
      </c>
      <c r="J2842" t="s">
        <v>23</v>
      </c>
      <c r="K2842" s="3">
        <f>IF(TablaDatosEmpresa[[#This Row],[Tipo_Movimiento]] = "Venta", -TablaDatosEmpresa[[#This Row],[Cantidad]] * TablaDatosEmpresa[[#This Row],[Precio_Venta_Unitario]], 0)</f>
        <v>3499.0899999999997</v>
      </c>
      <c r="L2842" s="3">
        <f>AVERAGEIF(TablaDatosEmpresa[Nombre_Producto],TablaDatosEmpresa[[#This Row],[Nombre_Producto]],TablaDatosEmpresa[Costo_Unitario])</f>
        <v>18.458651685393257</v>
      </c>
      <c r="M2842" s="3">
        <f>IF(TablaDatosEmpresa[[#This Row],[Tipo_Movimiento]] = "Venta", -TablaDatosEmpresa[[#This Row],[Cantidad]] * TablaDatosEmpresa[[#This Row],[CosteAdquisicionPromedio]], 0)</f>
        <v>682.97011235955051</v>
      </c>
      <c r="N2842" s="3">
        <f>TablaDatosEmpresa[[#This Row],[Ingresos]]-TablaDatosEmpresa[[#This Row],[Coste_Vemta]]</f>
        <v>2816.1198876404492</v>
      </c>
    </row>
    <row r="2843" spans="1:14" x14ac:dyDescent="0.3">
      <c r="A2843">
        <v>2844</v>
      </c>
      <c r="B2843" s="1">
        <v>44979</v>
      </c>
      <c r="C2843" t="s">
        <v>10</v>
      </c>
      <c r="D2843" t="s">
        <v>11</v>
      </c>
      <c r="E2843" t="s">
        <v>12</v>
      </c>
      <c r="F2843">
        <v>-13</v>
      </c>
      <c r="G2843" s="3">
        <v>0</v>
      </c>
      <c r="H2843" s="3">
        <v>129.08000000000001</v>
      </c>
      <c r="I2843" t="s">
        <v>10</v>
      </c>
      <c r="J2843" t="s">
        <v>31</v>
      </c>
      <c r="K2843" s="3">
        <f>IF(TablaDatosEmpresa[[#This Row],[Tipo_Movimiento]] = "Venta", -TablaDatosEmpresa[[#This Row],[Cantidad]] * TablaDatosEmpresa[[#This Row],[Precio_Venta_Unitario]], 0)</f>
        <v>1678.0400000000002</v>
      </c>
      <c r="L2843" s="3">
        <f>AVERAGEIF(TablaDatosEmpresa[Nombre_Producto],TablaDatosEmpresa[[#This Row],[Nombre_Producto]],TablaDatosEmpresa[Costo_Unitario])</f>
        <v>28.701865793780652</v>
      </c>
      <c r="M2843" s="3">
        <f>IF(TablaDatosEmpresa[[#This Row],[Tipo_Movimiento]] = "Venta", -TablaDatosEmpresa[[#This Row],[Cantidad]] * TablaDatosEmpresa[[#This Row],[CosteAdquisicionPromedio]], 0)</f>
        <v>373.12425531914846</v>
      </c>
      <c r="N2843" s="3">
        <f>TablaDatosEmpresa[[#This Row],[Ingresos]]-TablaDatosEmpresa[[#This Row],[Coste_Vemta]]</f>
        <v>1304.9157446808517</v>
      </c>
    </row>
    <row r="2844" spans="1:14" x14ac:dyDescent="0.3">
      <c r="A2844">
        <v>2845</v>
      </c>
      <c r="B2844" s="1">
        <v>44979</v>
      </c>
      <c r="C2844" t="s">
        <v>16</v>
      </c>
      <c r="D2844" t="s">
        <v>19</v>
      </c>
      <c r="E2844" t="s">
        <v>20</v>
      </c>
      <c r="F2844">
        <v>90</v>
      </c>
      <c r="G2844" s="3">
        <v>152.91</v>
      </c>
      <c r="H2844" s="3">
        <v>0</v>
      </c>
      <c r="I2844" t="s">
        <v>46</v>
      </c>
      <c r="J2844" t="s">
        <v>18</v>
      </c>
      <c r="K2844" s="3">
        <f>IF(TablaDatosEmpresa[[#This Row],[Tipo_Movimiento]] = "Venta", -TablaDatosEmpresa[[#This Row],[Cantidad]] * TablaDatosEmpresa[[#This Row],[Precio_Venta_Unitario]], 0)</f>
        <v>0</v>
      </c>
      <c r="L2844" s="3">
        <f>AVERAGEIF(TablaDatosEmpresa[Nombre_Producto],TablaDatosEmpresa[[#This Row],[Nombre_Producto]],TablaDatosEmpresa[Costo_Unitario])</f>
        <v>66.956770642201846</v>
      </c>
      <c r="M2844" s="3">
        <f>IF(TablaDatosEmpresa[[#This Row],[Tipo_Movimiento]] = "Venta", -TablaDatosEmpresa[[#This Row],[Cantidad]] * TablaDatosEmpresa[[#This Row],[CosteAdquisicionPromedio]], 0)</f>
        <v>0</v>
      </c>
      <c r="N2844" s="3">
        <f>TablaDatosEmpresa[[#This Row],[Ingresos]]-TablaDatosEmpresa[[#This Row],[Coste_Vemta]]</f>
        <v>0</v>
      </c>
    </row>
    <row r="2845" spans="1:14" x14ac:dyDescent="0.3">
      <c r="A2845">
        <v>2846</v>
      </c>
      <c r="B2845" s="1">
        <v>44979</v>
      </c>
      <c r="C2845" t="s">
        <v>24</v>
      </c>
      <c r="D2845" t="s">
        <v>21</v>
      </c>
      <c r="E2845" t="s">
        <v>22</v>
      </c>
      <c r="F2845">
        <v>79</v>
      </c>
      <c r="G2845" s="3">
        <v>24.95</v>
      </c>
      <c r="H2845" s="3">
        <v>0</v>
      </c>
      <c r="I2845" t="s">
        <v>24</v>
      </c>
      <c r="J2845" t="s">
        <v>36</v>
      </c>
      <c r="K2845" s="3">
        <f>IF(TablaDatosEmpresa[[#This Row],[Tipo_Movimiento]] = "Venta", -TablaDatosEmpresa[[#This Row],[Cantidad]] * TablaDatosEmpresa[[#This Row],[Precio_Venta_Unitario]], 0)</f>
        <v>0</v>
      </c>
      <c r="L2845" s="3">
        <f>AVERAGEIF(TablaDatosEmpresa[Nombre_Producto],TablaDatosEmpresa[[#This Row],[Nombre_Producto]],TablaDatosEmpresa[Costo_Unitario])</f>
        <v>10.520482758620702</v>
      </c>
      <c r="M2845" s="3">
        <f>IF(TablaDatosEmpresa[[#This Row],[Tipo_Movimiento]] = "Venta", -TablaDatosEmpresa[[#This Row],[Cantidad]] * TablaDatosEmpresa[[#This Row],[CosteAdquisicionPromedio]], 0)</f>
        <v>0</v>
      </c>
      <c r="N2845" s="3">
        <f>TablaDatosEmpresa[[#This Row],[Ingresos]]-TablaDatosEmpresa[[#This Row],[Coste_Vemta]]</f>
        <v>0</v>
      </c>
    </row>
    <row r="2846" spans="1:14" x14ac:dyDescent="0.3">
      <c r="A2846">
        <v>2847</v>
      </c>
      <c r="B2846" s="1">
        <v>44979</v>
      </c>
      <c r="C2846" t="s">
        <v>24</v>
      </c>
      <c r="D2846" t="s">
        <v>25</v>
      </c>
      <c r="E2846" t="s">
        <v>43</v>
      </c>
      <c r="F2846">
        <v>131</v>
      </c>
      <c r="G2846" s="3">
        <v>45.87</v>
      </c>
      <c r="H2846" s="3">
        <v>0</v>
      </c>
      <c r="I2846" t="s">
        <v>24</v>
      </c>
      <c r="J2846" t="s">
        <v>37</v>
      </c>
      <c r="K2846" s="3">
        <f>IF(TablaDatosEmpresa[[#This Row],[Tipo_Movimiento]] = "Venta", -TablaDatosEmpresa[[#This Row],[Cantidad]] * TablaDatosEmpresa[[#This Row],[Precio_Venta_Unitario]], 0)</f>
        <v>0</v>
      </c>
      <c r="L2846" s="3">
        <f>AVERAGEIF(TablaDatosEmpresa[Nombre_Producto],TablaDatosEmpresa[[#This Row],[Nombre_Producto]],TablaDatosEmpresa[Costo_Unitario])</f>
        <v>18.458651685393257</v>
      </c>
      <c r="M2846" s="3">
        <f>IF(TablaDatosEmpresa[[#This Row],[Tipo_Movimiento]] = "Venta", -TablaDatosEmpresa[[#This Row],[Cantidad]] * TablaDatosEmpresa[[#This Row],[CosteAdquisicionPromedio]], 0)</f>
        <v>0</v>
      </c>
      <c r="N2846" s="3">
        <f>TablaDatosEmpresa[[#This Row],[Ingresos]]-TablaDatosEmpresa[[#This Row],[Coste_Vemta]]</f>
        <v>0</v>
      </c>
    </row>
    <row r="2847" spans="1:14" x14ac:dyDescent="0.3">
      <c r="A2847">
        <v>2848</v>
      </c>
      <c r="B2847" s="1">
        <v>44980</v>
      </c>
      <c r="C2847" t="s">
        <v>24</v>
      </c>
      <c r="D2847" t="s">
        <v>25</v>
      </c>
      <c r="E2847" t="s">
        <v>43</v>
      </c>
      <c r="F2847">
        <v>77</v>
      </c>
      <c r="G2847" s="3">
        <v>45.55</v>
      </c>
      <c r="H2847" s="3">
        <v>0</v>
      </c>
      <c r="I2847" t="s">
        <v>24</v>
      </c>
      <c r="J2847" t="s">
        <v>37</v>
      </c>
      <c r="K2847" s="3">
        <f>IF(TablaDatosEmpresa[[#This Row],[Tipo_Movimiento]] = "Venta", -TablaDatosEmpresa[[#This Row],[Cantidad]] * TablaDatosEmpresa[[#This Row],[Precio_Venta_Unitario]], 0)</f>
        <v>0</v>
      </c>
      <c r="L2847" s="3">
        <f>AVERAGEIF(TablaDatosEmpresa[Nombre_Producto],TablaDatosEmpresa[[#This Row],[Nombre_Producto]],TablaDatosEmpresa[Costo_Unitario])</f>
        <v>18.458651685393257</v>
      </c>
      <c r="M2847" s="3">
        <f>IF(TablaDatosEmpresa[[#This Row],[Tipo_Movimiento]] = "Venta", -TablaDatosEmpresa[[#This Row],[Cantidad]] * TablaDatosEmpresa[[#This Row],[CosteAdquisicionPromedio]], 0)</f>
        <v>0</v>
      </c>
      <c r="N2847" s="3">
        <f>TablaDatosEmpresa[[#This Row],[Ingresos]]-TablaDatosEmpresa[[#This Row],[Coste_Vemta]]</f>
        <v>0</v>
      </c>
    </row>
    <row r="2848" spans="1:14" x14ac:dyDescent="0.3">
      <c r="A2848">
        <v>2849</v>
      </c>
      <c r="B2848" s="1">
        <v>44980</v>
      </c>
      <c r="C2848" t="s">
        <v>10</v>
      </c>
      <c r="D2848" t="s">
        <v>27</v>
      </c>
      <c r="E2848" t="s">
        <v>44</v>
      </c>
      <c r="F2848">
        <v>-16</v>
      </c>
      <c r="G2848" s="3">
        <v>0</v>
      </c>
      <c r="H2848" s="3">
        <v>495.89</v>
      </c>
      <c r="I2848" t="s">
        <v>10</v>
      </c>
      <c r="J2848" t="s">
        <v>13</v>
      </c>
      <c r="K2848" s="3">
        <f>IF(TablaDatosEmpresa[[#This Row],[Tipo_Movimiento]] = "Venta", -TablaDatosEmpresa[[#This Row],[Cantidad]] * TablaDatosEmpresa[[#This Row],[Precio_Venta_Unitario]], 0)</f>
        <v>7934.24</v>
      </c>
      <c r="L2848" s="3">
        <f>AVERAGEIF(TablaDatosEmpresa[Nombre_Producto],TablaDatosEmpresa[[#This Row],[Nombre_Producto]],TablaDatosEmpresa[Costo_Unitario])</f>
        <v>111.99406451612904</v>
      </c>
      <c r="M2848" s="3">
        <f>IF(TablaDatosEmpresa[[#This Row],[Tipo_Movimiento]] = "Venta", -TablaDatosEmpresa[[#This Row],[Cantidad]] * TablaDatosEmpresa[[#This Row],[CosteAdquisicionPromedio]], 0)</f>
        <v>1791.9050322580647</v>
      </c>
      <c r="N2848" s="3">
        <f>TablaDatosEmpresa[[#This Row],[Ingresos]]-TablaDatosEmpresa[[#This Row],[Coste_Vemta]]</f>
        <v>6142.3349677419355</v>
      </c>
    </row>
    <row r="2849" spans="1:14" x14ac:dyDescent="0.3">
      <c r="A2849">
        <v>2850</v>
      </c>
      <c r="B2849" s="1">
        <v>44980</v>
      </c>
      <c r="C2849" t="s">
        <v>10</v>
      </c>
      <c r="D2849" t="s">
        <v>21</v>
      </c>
      <c r="E2849" t="s">
        <v>22</v>
      </c>
      <c r="F2849">
        <v>-28</v>
      </c>
      <c r="G2849" s="3">
        <v>0</v>
      </c>
      <c r="H2849" s="3">
        <v>59.94</v>
      </c>
      <c r="I2849" t="s">
        <v>10</v>
      </c>
      <c r="J2849" t="s">
        <v>15</v>
      </c>
      <c r="K2849" s="3">
        <f>IF(TablaDatosEmpresa[[#This Row],[Tipo_Movimiento]] = "Venta", -TablaDatosEmpresa[[#This Row],[Cantidad]] * TablaDatosEmpresa[[#This Row],[Precio_Venta_Unitario]], 0)</f>
        <v>1678.32</v>
      </c>
      <c r="L2849" s="3">
        <f>AVERAGEIF(TablaDatosEmpresa[Nombre_Producto],TablaDatosEmpresa[[#This Row],[Nombre_Producto]],TablaDatosEmpresa[Costo_Unitario])</f>
        <v>10.520482758620702</v>
      </c>
      <c r="M2849" s="3">
        <f>IF(TablaDatosEmpresa[[#This Row],[Tipo_Movimiento]] = "Venta", -TablaDatosEmpresa[[#This Row],[Cantidad]] * TablaDatosEmpresa[[#This Row],[CosteAdquisicionPromedio]], 0)</f>
        <v>294.57351724137965</v>
      </c>
      <c r="N2849" s="3">
        <f>TablaDatosEmpresa[[#This Row],[Ingresos]]-TablaDatosEmpresa[[#This Row],[Coste_Vemta]]</f>
        <v>1383.7464827586202</v>
      </c>
    </row>
    <row r="2850" spans="1:14" x14ac:dyDescent="0.3">
      <c r="A2850">
        <v>2851</v>
      </c>
      <c r="B2850" s="1">
        <v>44980</v>
      </c>
      <c r="C2850" t="s">
        <v>10</v>
      </c>
      <c r="D2850" t="s">
        <v>27</v>
      </c>
      <c r="E2850" t="s">
        <v>44</v>
      </c>
      <c r="F2850">
        <v>-12</v>
      </c>
      <c r="G2850" s="3">
        <v>0</v>
      </c>
      <c r="H2850" s="3">
        <v>501.57</v>
      </c>
      <c r="I2850" t="s">
        <v>10</v>
      </c>
      <c r="J2850" t="s">
        <v>23</v>
      </c>
      <c r="K2850" s="3">
        <f>IF(TablaDatosEmpresa[[#This Row],[Tipo_Movimiento]] = "Venta", -TablaDatosEmpresa[[#This Row],[Cantidad]] * TablaDatosEmpresa[[#This Row],[Precio_Venta_Unitario]], 0)</f>
        <v>6018.84</v>
      </c>
      <c r="L2850" s="3">
        <f>AVERAGEIF(TablaDatosEmpresa[Nombre_Producto],TablaDatosEmpresa[[#This Row],[Nombre_Producto]],TablaDatosEmpresa[Costo_Unitario])</f>
        <v>111.99406451612904</v>
      </c>
      <c r="M2850" s="3">
        <f>IF(TablaDatosEmpresa[[#This Row],[Tipo_Movimiento]] = "Venta", -TablaDatosEmpresa[[#This Row],[Cantidad]] * TablaDatosEmpresa[[#This Row],[CosteAdquisicionPromedio]], 0)</f>
        <v>1343.9287741935486</v>
      </c>
      <c r="N2850" s="3">
        <f>TablaDatosEmpresa[[#This Row],[Ingresos]]-TablaDatosEmpresa[[#This Row],[Coste_Vemta]]</f>
        <v>4674.9112258064515</v>
      </c>
    </row>
    <row r="2851" spans="1:14" x14ac:dyDescent="0.3">
      <c r="A2851">
        <v>2852</v>
      </c>
      <c r="B2851" s="1">
        <v>44980</v>
      </c>
      <c r="C2851" t="s">
        <v>16</v>
      </c>
      <c r="D2851" t="s">
        <v>27</v>
      </c>
      <c r="E2851" t="s">
        <v>44</v>
      </c>
      <c r="F2851">
        <v>22</v>
      </c>
      <c r="G2851" s="3">
        <v>246.37</v>
      </c>
      <c r="H2851" s="3">
        <v>0</v>
      </c>
      <c r="I2851" t="s">
        <v>46</v>
      </c>
      <c r="J2851" t="s">
        <v>18</v>
      </c>
      <c r="K2851" s="3">
        <f>IF(TablaDatosEmpresa[[#This Row],[Tipo_Movimiento]] = "Venta", -TablaDatosEmpresa[[#This Row],[Cantidad]] * TablaDatosEmpresa[[#This Row],[Precio_Venta_Unitario]], 0)</f>
        <v>0</v>
      </c>
      <c r="L2851" s="3">
        <f>AVERAGEIF(TablaDatosEmpresa[Nombre_Producto],TablaDatosEmpresa[[#This Row],[Nombre_Producto]],TablaDatosEmpresa[Costo_Unitario])</f>
        <v>111.99406451612904</v>
      </c>
      <c r="M2851" s="3">
        <f>IF(TablaDatosEmpresa[[#This Row],[Tipo_Movimiento]] = "Venta", -TablaDatosEmpresa[[#This Row],[Cantidad]] * TablaDatosEmpresa[[#This Row],[CosteAdquisicionPromedio]], 0)</f>
        <v>0</v>
      </c>
      <c r="N2851" s="3">
        <f>TablaDatosEmpresa[[#This Row],[Ingresos]]-TablaDatosEmpresa[[#This Row],[Coste_Vemta]]</f>
        <v>0</v>
      </c>
    </row>
    <row r="2852" spans="1:14" x14ac:dyDescent="0.3">
      <c r="A2852">
        <v>2853</v>
      </c>
      <c r="B2852" s="1">
        <v>44980</v>
      </c>
      <c r="C2852" t="s">
        <v>24</v>
      </c>
      <c r="D2852" t="s">
        <v>34</v>
      </c>
      <c r="E2852" t="s">
        <v>45</v>
      </c>
      <c r="F2852">
        <v>267</v>
      </c>
      <c r="G2852" s="3">
        <v>183.65</v>
      </c>
      <c r="H2852" s="3">
        <v>0</v>
      </c>
      <c r="I2852" t="s">
        <v>24</v>
      </c>
      <c r="J2852" t="s">
        <v>36</v>
      </c>
      <c r="K2852" s="3">
        <f>IF(TablaDatosEmpresa[[#This Row],[Tipo_Movimiento]] = "Venta", -TablaDatosEmpresa[[#This Row],[Cantidad]] * TablaDatosEmpresa[[#This Row],[Precio_Venta_Unitario]], 0)</f>
        <v>0</v>
      </c>
      <c r="L2852" s="3">
        <f>AVERAGEIF(TablaDatosEmpresa[Nombre_Producto],TablaDatosEmpresa[[#This Row],[Nombre_Producto]],TablaDatosEmpresa[Costo_Unitario])</f>
        <v>81.910562499999997</v>
      </c>
      <c r="M2852" s="3">
        <f>IF(TablaDatosEmpresa[[#This Row],[Tipo_Movimiento]] = "Venta", -TablaDatosEmpresa[[#This Row],[Cantidad]] * TablaDatosEmpresa[[#This Row],[CosteAdquisicionPromedio]], 0)</f>
        <v>0</v>
      </c>
      <c r="N2852" s="3">
        <f>TablaDatosEmpresa[[#This Row],[Ingresos]]-TablaDatosEmpresa[[#This Row],[Coste_Vemta]]</f>
        <v>0</v>
      </c>
    </row>
    <row r="2853" spans="1:14" x14ac:dyDescent="0.3">
      <c r="A2853">
        <v>2854</v>
      </c>
      <c r="B2853" s="1">
        <v>44980</v>
      </c>
      <c r="C2853" t="s">
        <v>10</v>
      </c>
      <c r="D2853" t="s">
        <v>25</v>
      </c>
      <c r="E2853" t="s">
        <v>43</v>
      </c>
      <c r="F2853">
        <v>-39</v>
      </c>
      <c r="G2853" s="3">
        <v>0</v>
      </c>
      <c r="H2853" s="3">
        <v>95.07</v>
      </c>
      <c r="I2853" t="s">
        <v>10</v>
      </c>
      <c r="J2853" t="s">
        <v>13</v>
      </c>
      <c r="K2853" s="3">
        <f>IF(TablaDatosEmpresa[[#This Row],[Tipo_Movimiento]] = "Venta", -TablaDatosEmpresa[[#This Row],[Cantidad]] * TablaDatosEmpresa[[#This Row],[Precio_Venta_Unitario]], 0)</f>
        <v>3707.7299999999996</v>
      </c>
      <c r="L2853" s="3">
        <f>AVERAGEIF(TablaDatosEmpresa[Nombre_Producto],TablaDatosEmpresa[[#This Row],[Nombre_Producto]],TablaDatosEmpresa[Costo_Unitario])</f>
        <v>18.458651685393257</v>
      </c>
      <c r="M2853" s="3">
        <f>IF(TablaDatosEmpresa[[#This Row],[Tipo_Movimiento]] = "Venta", -TablaDatosEmpresa[[#This Row],[Cantidad]] * TablaDatosEmpresa[[#This Row],[CosteAdquisicionPromedio]], 0)</f>
        <v>719.88741573033701</v>
      </c>
      <c r="N2853" s="3">
        <f>TablaDatosEmpresa[[#This Row],[Ingresos]]-TablaDatosEmpresa[[#This Row],[Coste_Vemta]]</f>
        <v>2987.8425842696624</v>
      </c>
    </row>
    <row r="2854" spans="1:14" x14ac:dyDescent="0.3">
      <c r="A2854">
        <v>2855</v>
      </c>
      <c r="B2854" s="1">
        <v>44981</v>
      </c>
      <c r="C2854" t="s">
        <v>10</v>
      </c>
      <c r="D2854" t="s">
        <v>19</v>
      </c>
      <c r="E2854" t="s">
        <v>20</v>
      </c>
      <c r="F2854">
        <v>-36</v>
      </c>
      <c r="G2854" s="3">
        <v>0</v>
      </c>
      <c r="H2854" s="3">
        <v>301.79000000000002</v>
      </c>
      <c r="I2854" t="s">
        <v>10</v>
      </c>
      <c r="J2854" t="s">
        <v>15</v>
      </c>
      <c r="K2854" s="3">
        <f>IF(TablaDatosEmpresa[[#This Row],[Tipo_Movimiento]] = "Venta", -TablaDatosEmpresa[[#This Row],[Cantidad]] * TablaDatosEmpresa[[#This Row],[Precio_Venta_Unitario]], 0)</f>
        <v>10864.44</v>
      </c>
      <c r="L2854" s="3">
        <f>AVERAGEIF(TablaDatosEmpresa[Nombre_Producto],TablaDatosEmpresa[[#This Row],[Nombre_Producto]],TablaDatosEmpresa[Costo_Unitario])</f>
        <v>66.956770642201846</v>
      </c>
      <c r="M2854" s="3">
        <f>IF(TablaDatosEmpresa[[#This Row],[Tipo_Movimiento]] = "Venta", -TablaDatosEmpresa[[#This Row],[Cantidad]] * TablaDatosEmpresa[[#This Row],[CosteAdquisicionPromedio]], 0)</f>
        <v>2410.4437431192664</v>
      </c>
      <c r="N2854" s="3">
        <f>TablaDatosEmpresa[[#This Row],[Ingresos]]-TablaDatosEmpresa[[#This Row],[Coste_Vemta]]</f>
        <v>8453.996256880735</v>
      </c>
    </row>
    <row r="2855" spans="1:14" x14ac:dyDescent="0.3">
      <c r="A2855">
        <v>2856</v>
      </c>
      <c r="B2855" s="1">
        <v>44981</v>
      </c>
      <c r="C2855" t="s">
        <v>24</v>
      </c>
      <c r="D2855" t="s">
        <v>21</v>
      </c>
      <c r="E2855" t="s">
        <v>22</v>
      </c>
      <c r="F2855">
        <v>101</v>
      </c>
      <c r="G2855" s="3">
        <v>25.13</v>
      </c>
      <c r="H2855" s="3">
        <v>0</v>
      </c>
      <c r="I2855" t="s">
        <v>24</v>
      </c>
      <c r="J2855" t="s">
        <v>28</v>
      </c>
      <c r="K2855" s="3">
        <f>IF(TablaDatosEmpresa[[#This Row],[Tipo_Movimiento]] = "Venta", -TablaDatosEmpresa[[#This Row],[Cantidad]] * TablaDatosEmpresa[[#This Row],[Precio_Venta_Unitario]], 0)</f>
        <v>0</v>
      </c>
      <c r="L2855" s="3">
        <f>AVERAGEIF(TablaDatosEmpresa[Nombre_Producto],TablaDatosEmpresa[[#This Row],[Nombre_Producto]],TablaDatosEmpresa[Costo_Unitario])</f>
        <v>10.520482758620702</v>
      </c>
      <c r="M2855" s="3">
        <f>IF(TablaDatosEmpresa[[#This Row],[Tipo_Movimiento]] = "Venta", -TablaDatosEmpresa[[#This Row],[Cantidad]] * TablaDatosEmpresa[[#This Row],[CosteAdquisicionPromedio]], 0)</f>
        <v>0</v>
      </c>
      <c r="N2855" s="3">
        <f>TablaDatosEmpresa[[#This Row],[Ingresos]]-TablaDatosEmpresa[[#This Row],[Coste_Vemta]]</f>
        <v>0</v>
      </c>
    </row>
    <row r="2856" spans="1:14" x14ac:dyDescent="0.3">
      <c r="A2856">
        <v>2857</v>
      </c>
      <c r="B2856" s="1">
        <v>44981</v>
      </c>
      <c r="C2856" t="s">
        <v>10</v>
      </c>
      <c r="D2856" t="s">
        <v>29</v>
      </c>
      <c r="E2856" t="s">
        <v>30</v>
      </c>
      <c r="F2856">
        <v>-7</v>
      </c>
      <c r="G2856" s="3">
        <v>0</v>
      </c>
      <c r="H2856" s="3">
        <v>80.13</v>
      </c>
      <c r="I2856" t="s">
        <v>10</v>
      </c>
      <c r="J2856" t="s">
        <v>13</v>
      </c>
      <c r="K2856" s="3">
        <f>IF(TablaDatosEmpresa[[#This Row],[Tipo_Movimiento]] = "Venta", -TablaDatosEmpresa[[#This Row],[Cantidad]] * TablaDatosEmpresa[[#This Row],[Precio_Venta_Unitario]], 0)</f>
        <v>560.91</v>
      </c>
      <c r="L2856" s="3">
        <f>AVERAGEIF(TablaDatosEmpresa[Nombre_Producto],TablaDatosEmpresa[[#This Row],[Nombre_Producto]],TablaDatosEmpresa[Costo_Unitario])</f>
        <v>15.49574137931034</v>
      </c>
      <c r="M2856" s="3">
        <f>IF(TablaDatosEmpresa[[#This Row],[Tipo_Movimiento]] = "Venta", -TablaDatosEmpresa[[#This Row],[Cantidad]] * TablaDatosEmpresa[[#This Row],[CosteAdquisicionPromedio]], 0)</f>
        <v>108.47018965517238</v>
      </c>
      <c r="N2856" s="3">
        <f>TablaDatosEmpresa[[#This Row],[Ingresos]]-TablaDatosEmpresa[[#This Row],[Coste_Vemta]]</f>
        <v>452.43981034482761</v>
      </c>
    </row>
    <row r="2857" spans="1:14" x14ac:dyDescent="0.3">
      <c r="A2857">
        <v>2858</v>
      </c>
      <c r="B2857" s="1">
        <v>44981</v>
      </c>
      <c r="C2857" t="s">
        <v>24</v>
      </c>
      <c r="D2857" t="s">
        <v>11</v>
      </c>
      <c r="E2857" t="s">
        <v>12</v>
      </c>
      <c r="F2857">
        <v>67</v>
      </c>
      <c r="G2857" s="3">
        <v>66.34</v>
      </c>
      <c r="H2857" s="3">
        <v>0</v>
      </c>
      <c r="I2857" t="s">
        <v>24</v>
      </c>
      <c r="J2857" t="s">
        <v>36</v>
      </c>
      <c r="K2857" s="3">
        <f>IF(TablaDatosEmpresa[[#This Row],[Tipo_Movimiento]] = "Venta", -TablaDatosEmpresa[[#This Row],[Cantidad]] * TablaDatosEmpresa[[#This Row],[Precio_Venta_Unitario]], 0)</f>
        <v>0</v>
      </c>
      <c r="L2857" s="3">
        <f>AVERAGEIF(TablaDatosEmpresa[Nombre_Producto],TablaDatosEmpresa[[#This Row],[Nombre_Producto]],TablaDatosEmpresa[Costo_Unitario])</f>
        <v>28.701865793780652</v>
      </c>
      <c r="M2857" s="3">
        <f>IF(TablaDatosEmpresa[[#This Row],[Tipo_Movimiento]] = "Venta", -TablaDatosEmpresa[[#This Row],[Cantidad]] * TablaDatosEmpresa[[#This Row],[CosteAdquisicionPromedio]], 0)</f>
        <v>0</v>
      </c>
      <c r="N2857" s="3">
        <f>TablaDatosEmpresa[[#This Row],[Ingresos]]-TablaDatosEmpresa[[#This Row],[Coste_Vemta]]</f>
        <v>0</v>
      </c>
    </row>
    <row r="2858" spans="1:14" x14ac:dyDescent="0.3">
      <c r="A2858">
        <v>2859</v>
      </c>
      <c r="B2858" s="1">
        <v>44981</v>
      </c>
      <c r="C2858" t="s">
        <v>16</v>
      </c>
      <c r="D2858" t="s">
        <v>17</v>
      </c>
      <c r="E2858" t="s">
        <v>42</v>
      </c>
      <c r="F2858">
        <v>57</v>
      </c>
      <c r="G2858" s="3">
        <v>442.25</v>
      </c>
      <c r="H2858" s="3">
        <v>0</v>
      </c>
      <c r="I2858" t="s">
        <v>46</v>
      </c>
      <c r="J2858" t="s">
        <v>18</v>
      </c>
      <c r="K2858" s="3">
        <f>IF(TablaDatosEmpresa[[#This Row],[Tipo_Movimiento]] = "Venta", -TablaDatosEmpresa[[#This Row],[Cantidad]] * TablaDatosEmpresa[[#This Row],[Precio_Venta_Unitario]], 0)</f>
        <v>0</v>
      </c>
      <c r="L2858" s="3">
        <f>AVERAGEIF(TablaDatosEmpresa[Nombre_Producto],TablaDatosEmpresa[[#This Row],[Nombre_Producto]],TablaDatosEmpresa[Costo_Unitario])</f>
        <v>206.67616747181975</v>
      </c>
      <c r="M2858" s="3">
        <f>IF(TablaDatosEmpresa[[#This Row],[Tipo_Movimiento]] = "Venta", -TablaDatosEmpresa[[#This Row],[Cantidad]] * TablaDatosEmpresa[[#This Row],[CosteAdquisicionPromedio]], 0)</f>
        <v>0</v>
      </c>
      <c r="N2858" s="3">
        <f>TablaDatosEmpresa[[#This Row],[Ingresos]]-TablaDatosEmpresa[[#This Row],[Coste_Vemta]]</f>
        <v>0</v>
      </c>
    </row>
    <row r="2859" spans="1:14" x14ac:dyDescent="0.3">
      <c r="A2859">
        <v>2860</v>
      </c>
      <c r="B2859" s="1">
        <v>44981</v>
      </c>
      <c r="C2859" t="s">
        <v>10</v>
      </c>
      <c r="D2859" t="s">
        <v>29</v>
      </c>
      <c r="E2859" t="s">
        <v>30</v>
      </c>
      <c r="F2859">
        <v>-6</v>
      </c>
      <c r="G2859" s="3">
        <v>0</v>
      </c>
      <c r="H2859" s="3">
        <v>79.62</v>
      </c>
      <c r="I2859" t="s">
        <v>10</v>
      </c>
      <c r="J2859" t="s">
        <v>15</v>
      </c>
      <c r="K2859" s="3">
        <f>IF(TablaDatosEmpresa[[#This Row],[Tipo_Movimiento]] = "Venta", -TablaDatosEmpresa[[#This Row],[Cantidad]] * TablaDatosEmpresa[[#This Row],[Precio_Venta_Unitario]], 0)</f>
        <v>477.72</v>
      </c>
      <c r="L2859" s="3">
        <f>AVERAGEIF(TablaDatosEmpresa[Nombre_Producto],TablaDatosEmpresa[[#This Row],[Nombre_Producto]],TablaDatosEmpresa[Costo_Unitario])</f>
        <v>15.49574137931034</v>
      </c>
      <c r="M2859" s="3">
        <f>IF(TablaDatosEmpresa[[#This Row],[Tipo_Movimiento]] = "Venta", -TablaDatosEmpresa[[#This Row],[Cantidad]] * TablaDatosEmpresa[[#This Row],[CosteAdquisicionPromedio]], 0)</f>
        <v>92.974448275862045</v>
      </c>
      <c r="N2859" s="3">
        <f>TablaDatosEmpresa[[#This Row],[Ingresos]]-TablaDatosEmpresa[[#This Row],[Coste_Vemta]]</f>
        <v>384.74555172413795</v>
      </c>
    </row>
    <row r="2860" spans="1:14" x14ac:dyDescent="0.3">
      <c r="A2860">
        <v>2861</v>
      </c>
      <c r="B2860" s="1">
        <v>44982</v>
      </c>
      <c r="C2860" t="s">
        <v>16</v>
      </c>
      <c r="D2860" t="s">
        <v>19</v>
      </c>
      <c r="E2860" t="s">
        <v>20</v>
      </c>
      <c r="F2860">
        <v>37</v>
      </c>
      <c r="G2860" s="3">
        <v>149.08000000000001</v>
      </c>
      <c r="H2860" s="3">
        <v>0</v>
      </c>
      <c r="I2860" t="s">
        <v>46</v>
      </c>
      <c r="J2860" t="s">
        <v>18</v>
      </c>
      <c r="K2860" s="3">
        <f>IF(TablaDatosEmpresa[[#This Row],[Tipo_Movimiento]] = "Venta", -TablaDatosEmpresa[[#This Row],[Cantidad]] * TablaDatosEmpresa[[#This Row],[Precio_Venta_Unitario]], 0)</f>
        <v>0</v>
      </c>
      <c r="L2860" s="3">
        <f>AVERAGEIF(TablaDatosEmpresa[Nombre_Producto],TablaDatosEmpresa[[#This Row],[Nombre_Producto]],TablaDatosEmpresa[Costo_Unitario])</f>
        <v>66.956770642201846</v>
      </c>
      <c r="M2860" s="3">
        <f>IF(TablaDatosEmpresa[[#This Row],[Tipo_Movimiento]] = "Venta", -TablaDatosEmpresa[[#This Row],[Cantidad]] * TablaDatosEmpresa[[#This Row],[CosteAdquisicionPromedio]], 0)</f>
        <v>0</v>
      </c>
      <c r="N2860" s="3">
        <f>TablaDatosEmpresa[[#This Row],[Ingresos]]-TablaDatosEmpresa[[#This Row],[Coste_Vemta]]</f>
        <v>0</v>
      </c>
    </row>
    <row r="2861" spans="1:14" x14ac:dyDescent="0.3">
      <c r="A2861">
        <v>2862</v>
      </c>
      <c r="B2861" s="1">
        <v>44982</v>
      </c>
      <c r="C2861" t="s">
        <v>10</v>
      </c>
      <c r="D2861" t="s">
        <v>17</v>
      </c>
      <c r="E2861" t="s">
        <v>42</v>
      </c>
      <c r="F2861">
        <v>-13</v>
      </c>
      <c r="G2861" s="3">
        <v>0</v>
      </c>
      <c r="H2861" s="3">
        <v>892.51</v>
      </c>
      <c r="I2861" t="s">
        <v>10</v>
      </c>
      <c r="J2861" t="s">
        <v>35</v>
      </c>
      <c r="K2861" s="3">
        <f>IF(TablaDatosEmpresa[[#This Row],[Tipo_Movimiento]] = "Venta", -TablaDatosEmpresa[[#This Row],[Cantidad]] * TablaDatosEmpresa[[#This Row],[Precio_Venta_Unitario]], 0)</f>
        <v>11602.63</v>
      </c>
      <c r="L2861" s="3">
        <f>AVERAGEIF(TablaDatosEmpresa[Nombre_Producto],TablaDatosEmpresa[[#This Row],[Nombre_Producto]],TablaDatosEmpresa[Costo_Unitario])</f>
        <v>206.67616747181975</v>
      </c>
      <c r="M2861" s="3">
        <f>IF(TablaDatosEmpresa[[#This Row],[Tipo_Movimiento]] = "Venta", -TablaDatosEmpresa[[#This Row],[Cantidad]] * TablaDatosEmpresa[[#This Row],[CosteAdquisicionPromedio]], 0)</f>
        <v>2686.7901771336569</v>
      </c>
      <c r="N2861" s="3">
        <f>TablaDatosEmpresa[[#This Row],[Ingresos]]-TablaDatosEmpresa[[#This Row],[Coste_Vemta]]</f>
        <v>8915.8398228663427</v>
      </c>
    </row>
    <row r="2862" spans="1:14" x14ac:dyDescent="0.3">
      <c r="A2862">
        <v>2863</v>
      </c>
      <c r="B2862" s="1">
        <v>44982</v>
      </c>
      <c r="C2862" t="s">
        <v>24</v>
      </c>
      <c r="D2862" t="s">
        <v>32</v>
      </c>
      <c r="E2862" t="s">
        <v>33</v>
      </c>
      <c r="F2862">
        <v>122</v>
      </c>
      <c r="G2862" s="3">
        <v>120.52</v>
      </c>
      <c r="H2862" s="3">
        <v>0</v>
      </c>
      <c r="I2862" t="s">
        <v>24</v>
      </c>
      <c r="J2862" t="s">
        <v>28</v>
      </c>
      <c r="K2862" s="3">
        <f>IF(TablaDatosEmpresa[[#This Row],[Tipo_Movimiento]] = "Venta", -TablaDatosEmpresa[[#This Row],[Cantidad]] * TablaDatosEmpresa[[#This Row],[Precio_Venta_Unitario]], 0)</f>
        <v>0</v>
      </c>
      <c r="L2862" s="3">
        <f>AVERAGEIF(TablaDatosEmpresa[Nombre_Producto],TablaDatosEmpresa[[#This Row],[Nombre_Producto]],TablaDatosEmpresa[Costo_Unitario])</f>
        <v>54.214840425531932</v>
      </c>
      <c r="M2862" s="3">
        <f>IF(TablaDatosEmpresa[[#This Row],[Tipo_Movimiento]] = "Venta", -TablaDatosEmpresa[[#This Row],[Cantidad]] * TablaDatosEmpresa[[#This Row],[CosteAdquisicionPromedio]], 0)</f>
        <v>0</v>
      </c>
      <c r="N2862" s="3">
        <f>TablaDatosEmpresa[[#This Row],[Ingresos]]-TablaDatosEmpresa[[#This Row],[Coste_Vemta]]</f>
        <v>0</v>
      </c>
    </row>
    <row r="2863" spans="1:14" x14ac:dyDescent="0.3">
      <c r="A2863">
        <v>2864</v>
      </c>
      <c r="B2863" s="1">
        <v>44982</v>
      </c>
      <c r="C2863" t="s">
        <v>24</v>
      </c>
      <c r="D2863" t="s">
        <v>32</v>
      </c>
      <c r="E2863" t="s">
        <v>33</v>
      </c>
      <c r="F2863">
        <v>83</v>
      </c>
      <c r="G2863" s="3">
        <v>117.7</v>
      </c>
      <c r="H2863" s="3">
        <v>0</v>
      </c>
      <c r="I2863" t="s">
        <v>24</v>
      </c>
      <c r="J2863" t="s">
        <v>36</v>
      </c>
      <c r="K2863" s="3">
        <f>IF(TablaDatosEmpresa[[#This Row],[Tipo_Movimiento]] = "Venta", -TablaDatosEmpresa[[#This Row],[Cantidad]] * TablaDatosEmpresa[[#This Row],[Precio_Venta_Unitario]], 0)</f>
        <v>0</v>
      </c>
      <c r="L2863" s="3">
        <f>AVERAGEIF(TablaDatosEmpresa[Nombre_Producto],TablaDatosEmpresa[[#This Row],[Nombre_Producto]],TablaDatosEmpresa[Costo_Unitario])</f>
        <v>54.214840425531932</v>
      </c>
      <c r="M2863" s="3">
        <f>IF(TablaDatosEmpresa[[#This Row],[Tipo_Movimiento]] = "Venta", -TablaDatosEmpresa[[#This Row],[Cantidad]] * TablaDatosEmpresa[[#This Row],[CosteAdquisicionPromedio]], 0)</f>
        <v>0</v>
      </c>
      <c r="N2863" s="3">
        <f>TablaDatosEmpresa[[#This Row],[Ingresos]]-TablaDatosEmpresa[[#This Row],[Coste_Vemta]]</f>
        <v>0</v>
      </c>
    </row>
    <row r="2864" spans="1:14" x14ac:dyDescent="0.3">
      <c r="A2864">
        <v>2865</v>
      </c>
      <c r="B2864" s="1">
        <v>44982</v>
      </c>
      <c r="C2864" t="s">
        <v>10</v>
      </c>
      <c r="D2864" t="s">
        <v>21</v>
      </c>
      <c r="E2864" t="s">
        <v>22</v>
      </c>
      <c r="F2864">
        <v>-47</v>
      </c>
      <c r="G2864" s="3">
        <v>0</v>
      </c>
      <c r="H2864" s="3">
        <v>60</v>
      </c>
      <c r="I2864" t="s">
        <v>10</v>
      </c>
      <c r="J2864" t="s">
        <v>31</v>
      </c>
      <c r="K2864" s="3">
        <f>IF(TablaDatosEmpresa[[#This Row],[Tipo_Movimiento]] = "Venta", -TablaDatosEmpresa[[#This Row],[Cantidad]] * TablaDatosEmpresa[[#This Row],[Precio_Venta_Unitario]], 0)</f>
        <v>2820</v>
      </c>
      <c r="L2864" s="3">
        <f>AVERAGEIF(TablaDatosEmpresa[Nombre_Producto],TablaDatosEmpresa[[#This Row],[Nombre_Producto]],TablaDatosEmpresa[Costo_Unitario])</f>
        <v>10.520482758620702</v>
      </c>
      <c r="M2864" s="3">
        <f>IF(TablaDatosEmpresa[[#This Row],[Tipo_Movimiento]] = "Venta", -TablaDatosEmpresa[[#This Row],[Cantidad]] * TablaDatosEmpresa[[#This Row],[CosteAdquisicionPromedio]], 0)</f>
        <v>494.46268965517299</v>
      </c>
      <c r="N2864" s="3">
        <f>TablaDatosEmpresa[[#This Row],[Ingresos]]-TablaDatosEmpresa[[#This Row],[Coste_Vemta]]</f>
        <v>2325.5373103448269</v>
      </c>
    </row>
    <row r="2865" spans="1:14" x14ac:dyDescent="0.3">
      <c r="A2865">
        <v>2866</v>
      </c>
      <c r="B2865" s="1">
        <v>44982</v>
      </c>
      <c r="C2865" t="s">
        <v>10</v>
      </c>
      <c r="D2865" t="s">
        <v>34</v>
      </c>
      <c r="E2865" t="s">
        <v>45</v>
      </c>
      <c r="F2865">
        <v>-27</v>
      </c>
      <c r="G2865" s="3">
        <v>0</v>
      </c>
      <c r="H2865" s="3">
        <v>349.27</v>
      </c>
      <c r="I2865" t="s">
        <v>10</v>
      </c>
      <c r="J2865" t="s">
        <v>13</v>
      </c>
      <c r="K2865" s="3">
        <f>IF(TablaDatosEmpresa[[#This Row],[Tipo_Movimiento]] = "Venta", -TablaDatosEmpresa[[#This Row],[Cantidad]] * TablaDatosEmpresa[[#This Row],[Precio_Venta_Unitario]], 0)</f>
        <v>9430.2899999999991</v>
      </c>
      <c r="L2865" s="3">
        <f>AVERAGEIF(TablaDatosEmpresa[Nombre_Producto],TablaDatosEmpresa[[#This Row],[Nombre_Producto]],TablaDatosEmpresa[Costo_Unitario])</f>
        <v>81.910562499999997</v>
      </c>
      <c r="M2865" s="3">
        <f>IF(TablaDatosEmpresa[[#This Row],[Tipo_Movimiento]] = "Venta", -TablaDatosEmpresa[[#This Row],[Cantidad]] * TablaDatosEmpresa[[#This Row],[CosteAdquisicionPromedio]], 0)</f>
        <v>2211.5851874999998</v>
      </c>
      <c r="N2865" s="3">
        <f>TablaDatosEmpresa[[#This Row],[Ingresos]]-TablaDatosEmpresa[[#This Row],[Coste_Vemta]]</f>
        <v>7218.7048124999992</v>
      </c>
    </row>
    <row r="2866" spans="1:14" x14ac:dyDescent="0.3">
      <c r="A2866">
        <v>2867</v>
      </c>
      <c r="B2866" s="1">
        <v>44982</v>
      </c>
      <c r="C2866" t="s">
        <v>10</v>
      </c>
      <c r="D2866" t="s">
        <v>25</v>
      </c>
      <c r="E2866" t="s">
        <v>43</v>
      </c>
      <c r="F2866">
        <v>-48</v>
      </c>
      <c r="G2866" s="3">
        <v>0</v>
      </c>
      <c r="H2866" s="3">
        <v>95.51</v>
      </c>
      <c r="I2866" t="s">
        <v>10</v>
      </c>
      <c r="J2866" t="s">
        <v>13</v>
      </c>
      <c r="K2866" s="3">
        <f>IF(TablaDatosEmpresa[[#This Row],[Tipo_Movimiento]] = "Venta", -TablaDatosEmpresa[[#This Row],[Cantidad]] * TablaDatosEmpresa[[#This Row],[Precio_Venta_Unitario]], 0)</f>
        <v>4584.4800000000005</v>
      </c>
      <c r="L2866" s="3">
        <f>AVERAGEIF(TablaDatosEmpresa[Nombre_Producto],TablaDatosEmpresa[[#This Row],[Nombre_Producto]],TablaDatosEmpresa[Costo_Unitario])</f>
        <v>18.458651685393257</v>
      </c>
      <c r="M2866" s="3">
        <f>IF(TablaDatosEmpresa[[#This Row],[Tipo_Movimiento]] = "Venta", -TablaDatosEmpresa[[#This Row],[Cantidad]] * TablaDatosEmpresa[[#This Row],[CosteAdquisicionPromedio]], 0)</f>
        <v>886.01528089887631</v>
      </c>
      <c r="N2866" s="3">
        <f>TablaDatosEmpresa[[#This Row],[Ingresos]]-TablaDatosEmpresa[[#This Row],[Coste_Vemta]]</f>
        <v>3698.464719101124</v>
      </c>
    </row>
    <row r="2867" spans="1:14" x14ac:dyDescent="0.3">
      <c r="A2867">
        <v>2868</v>
      </c>
      <c r="B2867" s="1">
        <v>44983</v>
      </c>
      <c r="C2867" t="s">
        <v>10</v>
      </c>
      <c r="D2867" t="s">
        <v>14</v>
      </c>
      <c r="E2867" t="s">
        <v>41</v>
      </c>
      <c r="F2867">
        <v>-15</v>
      </c>
      <c r="G2867" s="3">
        <v>0</v>
      </c>
      <c r="H2867" s="3">
        <v>159.9</v>
      </c>
      <c r="I2867" t="s">
        <v>10</v>
      </c>
      <c r="J2867" t="s">
        <v>31</v>
      </c>
      <c r="K2867" s="3">
        <f>IF(TablaDatosEmpresa[[#This Row],[Tipo_Movimiento]] = "Venta", -TablaDatosEmpresa[[#This Row],[Cantidad]] * TablaDatosEmpresa[[#This Row],[Precio_Venta_Unitario]], 0)</f>
        <v>2398.5</v>
      </c>
      <c r="L2867" s="3">
        <f>AVERAGEIF(TablaDatosEmpresa[Nombre_Producto],TablaDatosEmpresa[[#This Row],[Nombre_Producto]],TablaDatosEmpresa[Costo_Unitario])</f>
        <v>38.917210440456756</v>
      </c>
      <c r="M2867" s="3">
        <f>IF(TablaDatosEmpresa[[#This Row],[Tipo_Movimiento]] = "Venta", -TablaDatosEmpresa[[#This Row],[Cantidad]] * TablaDatosEmpresa[[#This Row],[CosteAdquisicionPromedio]], 0)</f>
        <v>583.75815660685134</v>
      </c>
      <c r="N2867" s="3">
        <f>TablaDatosEmpresa[[#This Row],[Ingresos]]-TablaDatosEmpresa[[#This Row],[Coste_Vemta]]</f>
        <v>1814.7418433931487</v>
      </c>
    </row>
    <row r="2868" spans="1:14" x14ac:dyDescent="0.3">
      <c r="A2868">
        <v>2869</v>
      </c>
      <c r="B2868" s="1">
        <v>44983</v>
      </c>
      <c r="C2868" t="s">
        <v>10</v>
      </c>
      <c r="D2868" t="s">
        <v>19</v>
      </c>
      <c r="E2868" t="s">
        <v>20</v>
      </c>
      <c r="F2868">
        <v>-32</v>
      </c>
      <c r="G2868" s="3">
        <v>0</v>
      </c>
      <c r="H2868" s="3">
        <v>299.99</v>
      </c>
      <c r="I2868" t="s">
        <v>10</v>
      </c>
      <c r="J2868" t="s">
        <v>35</v>
      </c>
      <c r="K2868" s="3">
        <f>IF(TablaDatosEmpresa[[#This Row],[Tipo_Movimiento]] = "Venta", -TablaDatosEmpresa[[#This Row],[Cantidad]] * TablaDatosEmpresa[[#This Row],[Precio_Venta_Unitario]], 0)</f>
        <v>9599.68</v>
      </c>
      <c r="L2868" s="3">
        <f>AVERAGEIF(TablaDatosEmpresa[Nombre_Producto],TablaDatosEmpresa[[#This Row],[Nombre_Producto]],TablaDatosEmpresa[Costo_Unitario])</f>
        <v>66.956770642201846</v>
      </c>
      <c r="M2868" s="3">
        <f>IF(TablaDatosEmpresa[[#This Row],[Tipo_Movimiento]] = "Venta", -TablaDatosEmpresa[[#This Row],[Cantidad]] * TablaDatosEmpresa[[#This Row],[CosteAdquisicionPromedio]], 0)</f>
        <v>2142.6166605504591</v>
      </c>
      <c r="N2868" s="3">
        <f>TablaDatosEmpresa[[#This Row],[Ingresos]]-TablaDatosEmpresa[[#This Row],[Coste_Vemta]]</f>
        <v>7457.0633394495417</v>
      </c>
    </row>
    <row r="2869" spans="1:14" x14ac:dyDescent="0.3">
      <c r="A2869">
        <v>2870</v>
      </c>
      <c r="B2869" s="1">
        <v>44983</v>
      </c>
      <c r="C2869" t="s">
        <v>10</v>
      </c>
      <c r="D2869" t="s">
        <v>21</v>
      </c>
      <c r="E2869" t="s">
        <v>22</v>
      </c>
      <c r="F2869">
        <v>-24</v>
      </c>
      <c r="G2869" s="3">
        <v>0</v>
      </c>
      <c r="H2869" s="3">
        <v>60.1</v>
      </c>
      <c r="I2869" t="s">
        <v>10</v>
      </c>
      <c r="J2869" t="s">
        <v>15</v>
      </c>
      <c r="K2869" s="3">
        <f>IF(TablaDatosEmpresa[[#This Row],[Tipo_Movimiento]] = "Venta", -TablaDatosEmpresa[[#This Row],[Cantidad]] * TablaDatosEmpresa[[#This Row],[Precio_Venta_Unitario]], 0)</f>
        <v>1442.4</v>
      </c>
      <c r="L2869" s="3">
        <f>AVERAGEIF(TablaDatosEmpresa[Nombre_Producto],TablaDatosEmpresa[[#This Row],[Nombre_Producto]],TablaDatosEmpresa[Costo_Unitario])</f>
        <v>10.520482758620702</v>
      </c>
      <c r="M2869" s="3">
        <f>IF(TablaDatosEmpresa[[#This Row],[Tipo_Movimiento]] = "Venta", -TablaDatosEmpresa[[#This Row],[Cantidad]] * TablaDatosEmpresa[[#This Row],[CosteAdquisicionPromedio]], 0)</f>
        <v>252.49158620689684</v>
      </c>
      <c r="N2869" s="3">
        <f>TablaDatosEmpresa[[#This Row],[Ingresos]]-TablaDatosEmpresa[[#This Row],[Coste_Vemta]]</f>
        <v>1189.9084137931031</v>
      </c>
    </row>
    <row r="2870" spans="1:14" x14ac:dyDescent="0.3">
      <c r="A2870">
        <v>2871</v>
      </c>
      <c r="B2870" s="1">
        <v>44983</v>
      </c>
      <c r="C2870" t="s">
        <v>10</v>
      </c>
      <c r="D2870" t="s">
        <v>17</v>
      </c>
      <c r="E2870" t="s">
        <v>42</v>
      </c>
      <c r="F2870">
        <v>-31</v>
      </c>
      <c r="G2870" s="3">
        <v>0</v>
      </c>
      <c r="H2870" s="3">
        <v>898</v>
      </c>
      <c r="I2870" t="s">
        <v>10</v>
      </c>
      <c r="J2870" t="s">
        <v>23</v>
      </c>
      <c r="K2870" s="3">
        <f>IF(TablaDatosEmpresa[[#This Row],[Tipo_Movimiento]] = "Venta", -TablaDatosEmpresa[[#This Row],[Cantidad]] * TablaDatosEmpresa[[#This Row],[Precio_Venta_Unitario]], 0)</f>
        <v>27838</v>
      </c>
      <c r="L2870" s="3">
        <f>AVERAGEIF(TablaDatosEmpresa[Nombre_Producto],TablaDatosEmpresa[[#This Row],[Nombre_Producto]],TablaDatosEmpresa[Costo_Unitario])</f>
        <v>206.67616747181975</v>
      </c>
      <c r="M2870" s="3">
        <f>IF(TablaDatosEmpresa[[#This Row],[Tipo_Movimiento]] = "Venta", -TablaDatosEmpresa[[#This Row],[Cantidad]] * TablaDatosEmpresa[[#This Row],[CosteAdquisicionPromedio]], 0)</f>
        <v>6406.9611916264121</v>
      </c>
      <c r="N2870" s="3">
        <f>TablaDatosEmpresa[[#This Row],[Ingresos]]-TablaDatosEmpresa[[#This Row],[Coste_Vemta]]</f>
        <v>21431.038808373589</v>
      </c>
    </row>
    <row r="2871" spans="1:14" x14ac:dyDescent="0.3">
      <c r="A2871">
        <v>2872</v>
      </c>
      <c r="B2871" s="1">
        <v>44983</v>
      </c>
      <c r="C2871" t="s">
        <v>24</v>
      </c>
      <c r="D2871" t="s">
        <v>34</v>
      </c>
      <c r="E2871" t="s">
        <v>45</v>
      </c>
      <c r="F2871">
        <v>289</v>
      </c>
      <c r="G2871" s="3">
        <v>180.42</v>
      </c>
      <c r="H2871" s="3">
        <v>0</v>
      </c>
      <c r="I2871" t="s">
        <v>24</v>
      </c>
      <c r="J2871" t="s">
        <v>37</v>
      </c>
      <c r="K2871" s="3">
        <f>IF(TablaDatosEmpresa[[#This Row],[Tipo_Movimiento]] = "Venta", -TablaDatosEmpresa[[#This Row],[Cantidad]] * TablaDatosEmpresa[[#This Row],[Precio_Venta_Unitario]], 0)</f>
        <v>0</v>
      </c>
      <c r="L2871" s="3">
        <f>AVERAGEIF(TablaDatosEmpresa[Nombre_Producto],TablaDatosEmpresa[[#This Row],[Nombre_Producto]],TablaDatosEmpresa[Costo_Unitario])</f>
        <v>81.910562499999997</v>
      </c>
      <c r="M2871" s="3">
        <f>IF(TablaDatosEmpresa[[#This Row],[Tipo_Movimiento]] = "Venta", -TablaDatosEmpresa[[#This Row],[Cantidad]] * TablaDatosEmpresa[[#This Row],[CosteAdquisicionPromedio]], 0)</f>
        <v>0</v>
      </c>
      <c r="N2871" s="3">
        <f>TablaDatosEmpresa[[#This Row],[Ingresos]]-TablaDatosEmpresa[[#This Row],[Coste_Vemta]]</f>
        <v>0</v>
      </c>
    </row>
    <row r="2872" spans="1:14" x14ac:dyDescent="0.3">
      <c r="A2872">
        <v>2873</v>
      </c>
      <c r="B2872" s="1">
        <v>44983</v>
      </c>
      <c r="C2872" t="s">
        <v>24</v>
      </c>
      <c r="D2872" t="s">
        <v>14</v>
      </c>
      <c r="E2872" t="s">
        <v>41</v>
      </c>
      <c r="F2872">
        <v>251</v>
      </c>
      <c r="G2872" s="3">
        <v>84.45</v>
      </c>
      <c r="H2872" s="3">
        <v>0</v>
      </c>
      <c r="I2872" t="s">
        <v>24</v>
      </c>
      <c r="J2872" t="s">
        <v>36</v>
      </c>
      <c r="K2872" s="3">
        <f>IF(TablaDatosEmpresa[[#This Row],[Tipo_Movimiento]] = "Venta", -TablaDatosEmpresa[[#This Row],[Cantidad]] * TablaDatosEmpresa[[#This Row],[Precio_Venta_Unitario]], 0)</f>
        <v>0</v>
      </c>
      <c r="L2872" s="3">
        <f>AVERAGEIF(TablaDatosEmpresa[Nombre_Producto],TablaDatosEmpresa[[#This Row],[Nombre_Producto]],TablaDatosEmpresa[Costo_Unitario])</f>
        <v>38.917210440456756</v>
      </c>
      <c r="M2872" s="3">
        <f>IF(TablaDatosEmpresa[[#This Row],[Tipo_Movimiento]] = "Venta", -TablaDatosEmpresa[[#This Row],[Cantidad]] * TablaDatosEmpresa[[#This Row],[CosteAdquisicionPromedio]], 0)</f>
        <v>0</v>
      </c>
      <c r="N2872" s="3">
        <f>TablaDatosEmpresa[[#This Row],[Ingresos]]-TablaDatosEmpresa[[#This Row],[Coste_Vemta]]</f>
        <v>0</v>
      </c>
    </row>
    <row r="2873" spans="1:14" x14ac:dyDescent="0.3">
      <c r="A2873">
        <v>2874</v>
      </c>
      <c r="B2873" s="1">
        <v>44983</v>
      </c>
      <c r="C2873" t="s">
        <v>10</v>
      </c>
      <c r="D2873" t="s">
        <v>34</v>
      </c>
      <c r="E2873" t="s">
        <v>45</v>
      </c>
      <c r="F2873">
        <v>-15</v>
      </c>
      <c r="G2873" s="3">
        <v>0</v>
      </c>
      <c r="H2873" s="3">
        <v>348.25</v>
      </c>
      <c r="I2873" t="s">
        <v>10</v>
      </c>
      <c r="J2873" t="s">
        <v>23</v>
      </c>
      <c r="K2873" s="3">
        <f>IF(TablaDatosEmpresa[[#This Row],[Tipo_Movimiento]] = "Venta", -TablaDatosEmpresa[[#This Row],[Cantidad]] * TablaDatosEmpresa[[#This Row],[Precio_Venta_Unitario]], 0)</f>
        <v>5223.75</v>
      </c>
      <c r="L2873" s="3">
        <f>AVERAGEIF(TablaDatosEmpresa[Nombre_Producto],TablaDatosEmpresa[[#This Row],[Nombre_Producto]],TablaDatosEmpresa[Costo_Unitario])</f>
        <v>81.910562499999997</v>
      </c>
      <c r="M2873" s="3">
        <f>IF(TablaDatosEmpresa[[#This Row],[Tipo_Movimiento]] = "Venta", -TablaDatosEmpresa[[#This Row],[Cantidad]] * TablaDatosEmpresa[[#This Row],[CosteAdquisicionPromedio]], 0)</f>
        <v>1228.6584375</v>
      </c>
      <c r="N2873" s="3">
        <f>TablaDatosEmpresa[[#This Row],[Ingresos]]-TablaDatosEmpresa[[#This Row],[Coste_Vemta]]</f>
        <v>3995.0915624999998</v>
      </c>
    </row>
    <row r="2874" spans="1:14" x14ac:dyDescent="0.3">
      <c r="A2874">
        <v>2875</v>
      </c>
      <c r="B2874" s="1">
        <v>44984</v>
      </c>
      <c r="C2874" t="s">
        <v>24</v>
      </c>
      <c r="D2874" t="s">
        <v>29</v>
      </c>
      <c r="E2874" t="s">
        <v>30</v>
      </c>
      <c r="F2874">
        <v>204</v>
      </c>
      <c r="G2874" s="3">
        <v>35.9</v>
      </c>
      <c r="H2874" s="3">
        <v>0</v>
      </c>
      <c r="I2874" t="s">
        <v>24</v>
      </c>
      <c r="J2874" t="s">
        <v>26</v>
      </c>
      <c r="K2874" s="3">
        <f>IF(TablaDatosEmpresa[[#This Row],[Tipo_Movimiento]] = "Venta", -TablaDatosEmpresa[[#This Row],[Cantidad]] * TablaDatosEmpresa[[#This Row],[Precio_Venta_Unitario]], 0)</f>
        <v>0</v>
      </c>
      <c r="L2874" s="3">
        <f>AVERAGEIF(TablaDatosEmpresa[Nombre_Producto],TablaDatosEmpresa[[#This Row],[Nombre_Producto]],TablaDatosEmpresa[Costo_Unitario])</f>
        <v>15.49574137931034</v>
      </c>
      <c r="M2874" s="3">
        <f>IF(TablaDatosEmpresa[[#This Row],[Tipo_Movimiento]] = "Venta", -TablaDatosEmpresa[[#This Row],[Cantidad]] * TablaDatosEmpresa[[#This Row],[CosteAdquisicionPromedio]], 0)</f>
        <v>0</v>
      </c>
      <c r="N2874" s="3">
        <f>TablaDatosEmpresa[[#This Row],[Ingresos]]-TablaDatosEmpresa[[#This Row],[Coste_Vemta]]</f>
        <v>0</v>
      </c>
    </row>
    <row r="2875" spans="1:14" x14ac:dyDescent="0.3">
      <c r="A2875">
        <v>2876</v>
      </c>
      <c r="B2875" s="1">
        <v>44984</v>
      </c>
      <c r="C2875" t="s">
        <v>24</v>
      </c>
      <c r="D2875" t="s">
        <v>14</v>
      </c>
      <c r="E2875" t="s">
        <v>41</v>
      </c>
      <c r="F2875">
        <v>292</v>
      </c>
      <c r="G2875" s="3">
        <v>84.27</v>
      </c>
      <c r="H2875" s="3">
        <v>0</v>
      </c>
      <c r="I2875" t="s">
        <v>24</v>
      </c>
      <c r="J2875" t="s">
        <v>28</v>
      </c>
      <c r="K2875" s="3">
        <f>IF(TablaDatosEmpresa[[#This Row],[Tipo_Movimiento]] = "Venta", -TablaDatosEmpresa[[#This Row],[Cantidad]] * TablaDatosEmpresa[[#This Row],[Precio_Venta_Unitario]], 0)</f>
        <v>0</v>
      </c>
      <c r="L2875" s="3">
        <f>AVERAGEIF(TablaDatosEmpresa[Nombre_Producto],TablaDatosEmpresa[[#This Row],[Nombre_Producto]],TablaDatosEmpresa[Costo_Unitario])</f>
        <v>38.917210440456756</v>
      </c>
      <c r="M2875" s="3">
        <f>IF(TablaDatosEmpresa[[#This Row],[Tipo_Movimiento]] = "Venta", -TablaDatosEmpresa[[#This Row],[Cantidad]] * TablaDatosEmpresa[[#This Row],[CosteAdquisicionPromedio]], 0)</f>
        <v>0</v>
      </c>
      <c r="N2875" s="3">
        <f>TablaDatosEmpresa[[#This Row],[Ingresos]]-TablaDatosEmpresa[[#This Row],[Coste_Vemta]]</f>
        <v>0</v>
      </c>
    </row>
    <row r="2876" spans="1:14" x14ac:dyDescent="0.3">
      <c r="A2876">
        <v>2877</v>
      </c>
      <c r="B2876" s="1">
        <v>44984</v>
      </c>
      <c r="C2876" t="s">
        <v>16</v>
      </c>
      <c r="D2876" t="s">
        <v>27</v>
      </c>
      <c r="E2876" t="s">
        <v>44</v>
      </c>
      <c r="F2876">
        <v>23</v>
      </c>
      <c r="G2876" s="3">
        <v>246.2</v>
      </c>
      <c r="H2876" s="3">
        <v>0</v>
      </c>
      <c r="I2876" t="s">
        <v>46</v>
      </c>
      <c r="J2876" t="s">
        <v>18</v>
      </c>
      <c r="K2876" s="3">
        <f>IF(TablaDatosEmpresa[[#This Row],[Tipo_Movimiento]] = "Venta", -TablaDatosEmpresa[[#This Row],[Cantidad]] * TablaDatosEmpresa[[#This Row],[Precio_Venta_Unitario]], 0)</f>
        <v>0</v>
      </c>
      <c r="L2876" s="3">
        <f>AVERAGEIF(TablaDatosEmpresa[Nombre_Producto],TablaDatosEmpresa[[#This Row],[Nombre_Producto]],TablaDatosEmpresa[Costo_Unitario])</f>
        <v>111.99406451612904</v>
      </c>
      <c r="M2876" s="3">
        <f>IF(TablaDatosEmpresa[[#This Row],[Tipo_Movimiento]] = "Venta", -TablaDatosEmpresa[[#This Row],[Cantidad]] * TablaDatosEmpresa[[#This Row],[CosteAdquisicionPromedio]], 0)</f>
        <v>0</v>
      </c>
      <c r="N2876" s="3">
        <f>TablaDatosEmpresa[[#This Row],[Ingresos]]-TablaDatosEmpresa[[#This Row],[Coste_Vemta]]</f>
        <v>0</v>
      </c>
    </row>
    <row r="2877" spans="1:14" x14ac:dyDescent="0.3">
      <c r="A2877">
        <v>2878</v>
      </c>
      <c r="B2877" s="1">
        <v>44984</v>
      </c>
      <c r="C2877" t="s">
        <v>10</v>
      </c>
      <c r="D2877" t="s">
        <v>25</v>
      </c>
      <c r="E2877" t="s">
        <v>43</v>
      </c>
      <c r="F2877">
        <v>-32</v>
      </c>
      <c r="G2877" s="3">
        <v>0</v>
      </c>
      <c r="H2877" s="3">
        <v>95.44</v>
      </c>
      <c r="I2877" t="s">
        <v>10</v>
      </c>
      <c r="J2877" t="s">
        <v>13</v>
      </c>
      <c r="K2877" s="3">
        <f>IF(TablaDatosEmpresa[[#This Row],[Tipo_Movimiento]] = "Venta", -TablaDatosEmpresa[[#This Row],[Cantidad]] * TablaDatosEmpresa[[#This Row],[Precio_Venta_Unitario]], 0)</f>
        <v>3054.08</v>
      </c>
      <c r="L2877" s="3">
        <f>AVERAGEIF(TablaDatosEmpresa[Nombre_Producto],TablaDatosEmpresa[[#This Row],[Nombre_Producto]],TablaDatosEmpresa[Costo_Unitario])</f>
        <v>18.458651685393257</v>
      </c>
      <c r="M2877" s="3">
        <f>IF(TablaDatosEmpresa[[#This Row],[Tipo_Movimiento]] = "Venta", -TablaDatosEmpresa[[#This Row],[Cantidad]] * TablaDatosEmpresa[[#This Row],[CosteAdquisicionPromedio]], 0)</f>
        <v>590.67685393258421</v>
      </c>
      <c r="N2877" s="3">
        <f>TablaDatosEmpresa[[#This Row],[Ingresos]]-TablaDatosEmpresa[[#This Row],[Coste_Vemta]]</f>
        <v>2463.4031460674159</v>
      </c>
    </row>
    <row r="2878" spans="1:14" x14ac:dyDescent="0.3">
      <c r="A2878">
        <v>2879</v>
      </c>
      <c r="B2878" s="1">
        <v>44984</v>
      </c>
      <c r="C2878" t="s">
        <v>10</v>
      </c>
      <c r="D2878" t="s">
        <v>19</v>
      </c>
      <c r="E2878" t="s">
        <v>20</v>
      </c>
      <c r="F2878">
        <v>-16</v>
      </c>
      <c r="G2878" s="3">
        <v>0</v>
      </c>
      <c r="H2878" s="3">
        <v>300.51</v>
      </c>
      <c r="I2878" t="s">
        <v>10</v>
      </c>
      <c r="J2878" t="s">
        <v>13</v>
      </c>
      <c r="K2878" s="3">
        <f>IF(TablaDatosEmpresa[[#This Row],[Tipo_Movimiento]] = "Venta", -TablaDatosEmpresa[[#This Row],[Cantidad]] * TablaDatosEmpresa[[#This Row],[Precio_Venta_Unitario]], 0)</f>
        <v>4808.16</v>
      </c>
      <c r="L2878" s="3">
        <f>AVERAGEIF(TablaDatosEmpresa[Nombre_Producto],TablaDatosEmpresa[[#This Row],[Nombre_Producto]],TablaDatosEmpresa[Costo_Unitario])</f>
        <v>66.956770642201846</v>
      </c>
      <c r="M2878" s="3">
        <f>IF(TablaDatosEmpresa[[#This Row],[Tipo_Movimiento]] = "Venta", -TablaDatosEmpresa[[#This Row],[Cantidad]] * TablaDatosEmpresa[[#This Row],[CosteAdquisicionPromedio]], 0)</f>
        <v>1071.3083302752295</v>
      </c>
      <c r="N2878" s="3">
        <f>TablaDatosEmpresa[[#This Row],[Ingresos]]-TablaDatosEmpresa[[#This Row],[Coste_Vemta]]</f>
        <v>3736.8516697247705</v>
      </c>
    </row>
    <row r="2879" spans="1:14" x14ac:dyDescent="0.3">
      <c r="A2879">
        <v>2880</v>
      </c>
      <c r="B2879" s="1">
        <v>44984</v>
      </c>
      <c r="C2879" t="s">
        <v>16</v>
      </c>
      <c r="D2879" t="s">
        <v>19</v>
      </c>
      <c r="E2879" t="s">
        <v>20</v>
      </c>
      <c r="F2879">
        <v>85</v>
      </c>
      <c r="G2879" s="3">
        <v>151.6</v>
      </c>
      <c r="H2879" s="3">
        <v>0</v>
      </c>
      <c r="I2879" t="s">
        <v>46</v>
      </c>
      <c r="J2879" t="s">
        <v>18</v>
      </c>
      <c r="K2879" s="3">
        <f>IF(TablaDatosEmpresa[[#This Row],[Tipo_Movimiento]] = "Venta", -TablaDatosEmpresa[[#This Row],[Cantidad]] * TablaDatosEmpresa[[#This Row],[Precio_Venta_Unitario]], 0)</f>
        <v>0</v>
      </c>
      <c r="L2879" s="3">
        <f>AVERAGEIF(TablaDatosEmpresa[Nombre_Producto],TablaDatosEmpresa[[#This Row],[Nombre_Producto]],TablaDatosEmpresa[Costo_Unitario])</f>
        <v>66.956770642201846</v>
      </c>
      <c r="M2879" s="3">
        <f>IF(TablaDatosEmpresa[[#This Row],[Tipo_Movimiento]] = "Venta", -TablaDatosEmpresa[[#This Row],[Cantidad]] * TablaDatosEmpresa[[#This Row],[CosteAdquisicionPromedio]], 0)</f>
        <v>0</v>
      </c>
      <c r="N2879" s="3">
        <f>TablaDatosEmpresa[[#This Row],[Ingresos]]-TablaDatosEmpresa[[#This Row],[Coste_Vemta]]</f>
        <v>0</v>
      </c>
    </row>
    <row r="2880" spans="1:14" x14ac:dyDescent="0.3">
      <c r="A2880">
        <v>2881</v>
      </c>
      <c r="B2880" s="1">
        <v>44984</v>
      </c>
      <c r="C2880" t="s">
        <v>10</v>
      </c>
      <c r="D2880" t="s">
        <v>11</v>
      </c>
      <c r="E2880" t="s">
        <v>12</v>
      </c>
      <c r="F2880">
        <v>-16</v>
      </c>
      <c r="G2880" s="3">
        <v>0</v>
      </c>
      <c r="H2880" s="3">
        <v>130.04</v>
      </c>
      <c r="I2880" t="s">
        <v>10</v>
      </c>
      <c r="J2880" t="s">
        <v>31</v>
      </c>
      <c r="K2880" s="3">
        <f>IF(TablaDatosEmpresa[[#This Row],[Tipo_Movimiento]] = "Venta", -TablaDatosEmpresa[[#This Row],[Cantidad]] * TablaDatosEmpresa[[#This Row],[Precio_Venta_Unitario]], 0)</f>
        <v>2080.64</v>
      </c>
      <c r="L2880" s="3">
        <f>AVERAGEIF(TablaDatosEmpresa[Nombre_Producto],TablaDatosEmpresa[[#This Row],[Nombre_Producto]],TablaDatosEmpresa[Costo_Unitario])</f>
        <v>28.701865793780652</v>
      </c>
      <c r="M2880" s="3">
        <f>IF(TablaDatosEmpresa[[#This Row],[Tipo_Movimiento]] = "Venta", -TablaDatosEmpresa[[#This Row],[Cantidad]] * TablaDatosEmpresa[[#This Row],[CosteAdquisicionPromedio]], 0)</f>
        <v>459.22985270049043</v>
      </c>
      <c r="N2880" s="3">
        <f>TablaDatosEmpresa[[#This Row],[Ingresos]]-TablaDatosEmpresa[[#This Row],[Coste_Vemta]]</f>
        <v>1621.4101472995094</v>
      </c>
    </row>
    <row r="2881" spans="1:14" x14ac:dyDescent="0.3">
      <c r="A2881">
        <v>2882</v>
      </c>
      <c r="B2881" s="1">
        <v>44985</v>
      </c>
      <c r="C2881" t="s">
        <v>24</v>
      </c>
      <c r="D2881" t="s">
        <v>11</v>
      </c>
      <c r="E2881" t="s">
        <v>12</v>
      </c>
      <c r="F2881">
        <v>65</v>
      </c>
      <c r="G2881" s="3">
        <v>65.349999999999994</v>
      </c>
      <c r="H2881" s="3">
        <v>0</v>
      </c>
      <c r="I2881" t="s">
        <v>24</v>
      </c>
      <c r="J2881" t="s">
        <v>37</v>
      </c>
      <c r="K2881" s="3">
        <f>IF(TablaDatosEmpresa[[#This Row],[Tipo_Movimiento]] = "Venta", -TablaDatosEmpresa[[#This Row],[Cantidad]] * TablaDatosEmpresa[[#This Row],[Precio_Venta_Unitario]], 0)</f>
        <v>0</v>
      </c>
      <c r="L2881" s="3">
        <f>AVERAGEIF(TablaDatosEmpresa[Nombre_Producto],TablaDatosEmpresa[[#This Row],[Nombre_Producto]],TablaDatosEmpresa[Costo_Unitario])</f>
        <v>28.701865793780652</v>
      </c>
      <c r="M2881" s="3">
        <f>IF(TablaDatosEmpresa[[#This Row],[Tipo_Movimiento]] = "Venta", -TablaDatosEmpresa[[#This Row],[Cantidad]] * TablaDatosEmpresa[[#This Row],[CosteAdquisicionPromedio]], 0)</f>
        <v>0</v>
      </c>
      <c r="N2881" s="3">
        <f>TablaDatosEmpresa[[#This Row],[Ingresos]]-TablaDatosEmpresa[[#This Row],[Coste_Vemta]]</f>
        <v>0</v>
      </c>
    </row>
    <row r="2882" spans="1:14" x14ac:dyDescent="0.3">
      <c r="A2882">
        <v>2883</v>
      </c>
      <c r="B2882" s="1">
        <v>44985</v>
      </c>
      <c r="C2882" t="s">
        <v>16</v>
      </c>
      <c r="D2882" t="s">
        <v>17</v>
      </c>
      <c r="E2882" t="s">
        <v>42</v>
      </c>
      <c r="F2882">
        <v>96</v>
      </c>
      <c r="G2882" s="3">
        <v>441.73</v>
      </c>
      <c r="H2882" s="3">
        <v>0</v>
      </c>
      <c r="I2882" t="s">
        <v>46</v>
      </c>
      <c r="J2882" t="s">
        <v>18</v>
      </c>
      <c r="K2882" s="3">
        <f>IF(TablaDatosEmpresa[[#This Row],[Tipo_Movimiento]] = "Venta", -TablaDatosEmpresa[[#This Row],[Cantidad]] * TablaDatosEmpresa[[#This Row],[Precio_Venta_Unitario]], 0)</f>
        <v>0</v>
      </c>
      <c r="L2882" s="3">
        <f>AVERAGEIF(TablaDatosEmpresa[Nombre_Producto],TablaDatosEmpresa[[#This Row],[Nombre_Producto]],TablaDatosEmpresa[Costo_Unitario])</f>
        <v>206.67616747181975</v>
      </c>
      <c r="M2882" s="3">
        <f>IF(TablaDatosEmpresa[[#This Row],[Tipo_Movimiento]] = "Venta", -TablaDatosEmpresa[[#This Row],[Cantidad]] * TablaDatosEmpresa[[#This Row],[CosteAdquisicionPromedio]], 0)</f>
        <v>0</v>
      </c>
      <c r="N2882" s="3">
        <f>TablaDatosEmpresa[[#This Row],[Ingresos]]-TablaDatosEmpresa[[#This Row],[Coste_Vemta]]</f>
        <v>0</v>
      </c>
    </row>
    <row r="2883" spans="1:14" x14ac:dyDescent="0.3">
      <c r="A2883">
        <v>2884</v>
      </c>
      <c r="B2883" s="1">
        <v>44985</v>
      </c>
      <c r="C2883" t="s">
        <v>24</v>
      </c>
      <c r="D2883" t="s">
        <v>32</v>
      </c>
      <c r="E2883" t="s">
        <v>33</v>
      </c>
      <c r="F2883">
        <v>88</v>
      </c>
      <c r="G2883" s="3">
        <v>119.42</v>
      </c>
      <c r="H2883" s="3">
        <v>0</v>
      </c>
      <c r="I2883" t="s">
        <v>24</v>
      </c>
      <c r="J2883" t="s">
        <v>26</v>
      </c>
      <c r="K2883" s="3">
        <f>IF(TablaDatosEmpresa[[#This Row],[Tipo_Movimiento]] = "Venta", -TablaDatosEmpresa[[#This Row],[Cantidad]] * TablaDatosEmpresa[[#This Row],[Precio_Venta_Unitario]], 0)</f>
        <v>0</v>
      </c>
      <c r="L2883" s="3">
        <f>AVERAGEIF(TablaDatosEmpresa[Nombre_Producto],TablaDatosEmpresa[[#This Row],[Nombre_Producto]],TablaDatosEmpresa[Costo_Unitario])</f>
        <v>54.214840425531932</v>
      </c>
      <c r="M2883" s="3">
        <f>IF(TablaDatosEmpresa[[#This Row],[Tipo_Movimiento]] = "Venta", -TablaDatosEmpresa[[#This Row],[Cantidad]] * TablaDatosEmpresa[[#This Row],[CosteAdquisicionPromedio]], 0)</f>
        <v>0</v>
      </c>
      <c r="N2883" s="3">
        <f>TablaDatosEmpresa[[#This Row],[Ingresos]]-TablaDatosEmpresa[[#This Row],[Coste_Vemta]]</f>
        <v>0</v>
      </c>
    </row>
    <row r="2884" spans="1:14" x14ac:dyDescent="0.3">
      <c r="A2884">
        <v>2885</v>
      </c>
      <c r="B2884" s="1">
        <v>44985</v>
      </c>
      <c r="C2884" t="s">
        <v>10</v>
      </c>
      <c r="D2884" t="s">
        <v>21</v>
      </c>
      <c r="E2884" t="s">
        <v>22</v>
      </c>
      <c r="F2884">
        <v>-50</v>
      </c>
      <c r="G2884" s="3">
        <v>0</v>
      </c>
      <c r="H2884" s="3">
        <v>59.51</v>
      </c>
      <c r="I2884" t="s">
        <v>10</v>
      </c>
      <c r="J2884" t="s">
        <v>13</v>
      </c>
      <c r="K2884" s="3">
        <f>IF(TablaDatosEmpresa[[#This Row],[Tipo_Movimiento]] = "Venta", -TablaDatosEmpresa[[#This Row],[Cantidad]] * TablaDatosEmpresa[[#This Row],[Precio_Venta_Unitario]], 0)</f>
        <v>2975.5</v>
      </c>
      <c r="L2884" s="3">
        <f>AVERAGEIF(TablaDatosEmpresa[Nombre_Producto],TablaDatosEmpresa[[#This Row],[Nombre_Producto]],TablaDatosEmpresa[Costo_Unitario])</f>
        <v>10.520482758620702</v>
      </c>
      <c r="M2884" s="3">
        <f>IF(TablaDatosEmpresa[[#This Row],[Tipo_Movimiento]] = "Venta", -TablaDatosEmpresa[[#This Row],[Cantidad]] * TablaDatosEmpresa[[#This Row],[CosteAdquisicionPromedio]], 0)</f>
        <v>526.02413793103506</v>
      </c>
      <c r="N2884" s="3">
        <f>TablaDatosEmpresa[[#This Row],[Ingresos]]-TablaDatosEmpresa[[#This Row],[Coste_Vemta]]</f>
        <v>2449.4758620689649</v>
      </c>
    </row>
    <row r="2885" spans="1:14" x14ac:dyDescent="0.3">
      <c r="A2885">
        <v>2886</v>
      </c>
      <c r="B2885" s="1">
        <v>44985</v>
      </c>
      <c r="C2885" t="s">
        <v>16</v>
      </c>
      <c r="D2885" t="s">
        <v>27</v>
      </c>
      <c r="E2885" t="s">
        <v>44</v>
      </c>
      <c r="F2885">
        <v>93</v>
      </c>
      <c r="G2885" s="3">
        <v>248.29</v>
      </c>
      <c r="H2885" s="3">
        <v>0</v>
      </c>
      <c r="I2885" t="s">
        <v>46</v>
      </c>
      <c r="J2885" t="s">
        <v>18</v>
      </c>
      <c r="K2885" s="3">
        <f>IF(TablaDatosEmpresa[[#This Row],[Tipo_Movimiento]] = "Venta", -TablaDatosEmpresa[[#This Row],[Cantidad]] * TablaDatosEmpresa[[#This Row],[Precio_Venta_Unitario]], 0)</f>
        <v>0</v>
      </c>
      <c r="L2885" s="3">
        <f>AVERAGEIF(TablaDatosEmpresa[Nombre_Producto],TablaDatosEmpresa[[#This Row],[Nombre_Producto]],TablaDatosEmpresa[Costo_Unitario])</f>
        <v>111.99406451612904</v>
      </c>
      <c r="M2885" s="3">
        <f>IF(TablaDatosEmpresa[[#This Row],[Tipo_Movimiento]] = "Venta", -TablaDatosEmpresa[[#This Row],[Cantidad]] * TablaDatosEmpresa[[#This Row],[CosteAdquisicionPromedio]], 0)</f>
        <v>0</v>
      </c>
      <c r="N2885" s="3">
        <f>TablaDatosEmpresa[[#This Row],[Ingresos]]-TablaDatosEmpresa[[#This Row],[Coste_Vemta]]</f>
        <v>0</v>
      </c>
    </row>
    <row r="2886" spans="1:14" x14ac:dyDescent="0.3">
      <c r="A2886">
        <v>2887</v>
      </c>
      <c r="B2886" s="1">
        <v>44985</v>
      </c>
      <c r="C2886" t="s">
        <v>10</v>
      </c>
      <c r="D2886" t="s">
        <v>21</v>
      </c>
      <c r="E2886" t="s">
        <v>22</v>
      </c>
      <c r="F2886">
        <v>-28</v>
      </c>
      <c r="G2886" s="3">
        <v>0</v>
      </c>
      <c r="H2886" s="3">
        <v>60.18</v>
      </c>
      <c r="I2886" t="s">
        <v>10</v>
      </c>
      <c r="J2886" t="s">
        <v>35</v>
      </c>
      <c r="K2886" s="3">
        <f>IF(TablaDatosEmpresa[[#This Row],[Tipo_Movimiento]] = "Venta", -TablaDatosEmpresa[[#This Row],[Cantidad]] * TablaDatosEmpresa[[#This Row],[Precio_Venta_Unitario]], 0)</f>
        <v>1685.04</v>
      </c>
      <c r="L2886" s="3">
        <f>AVERAGEIF(TablaDatosEmpresa[Nombre_Producto],TablaDatosEmpresa[[#This Row],[Nombre_Producto]],TablaDatosEmpresa[Costo_Unitario])</f>
        <v>10.520482758620702</v>
      </c>
      <c r="M2886" s="3">
        <f>IF(TablaDatosEmpresa[[#This Row],[Tipo_Movimiento]] = "Venta", -TablaDatosEmpresa[[#This Row],[Cantidad]] * TablaDatosEmpresa[[#This Row],[CosteAdquisicionPromedio]], 0)</f>
        <v>294.57351724137965</v>
      </c>
      <c r="N2886" s="3">
        <f>TablaDatosEmpresa[[#This Row],[Ingresos]]-TablaDatosEmpresa[[#This Row],[Coste_Vemta]]</f>
        <v>1390.4664827586203</v>
      </c>
    </row>
    <row r="2887" spans="1:14" x14ac:dyDescent="0.3">
      <c r="A2887">
        <v>2888</v>
      </c>
      <c r="B2887" s="1">
        <v>44985</v>
      </c>
      <c r="C2887" t="s">
        <v>10</v>
      </c>
      <c r="D2887" t="s">
        <v>19</v>
      </c>
      <c r="E2887" t="s">
        <v>20</v>
      </c>
      <c r="F2887">
        <v>-18</v>
      </c>
      <c r="G2887" s="3">
        <v>0</v>
      </c>
      <c r="H2887" s="3">
        <v>298.69</v>
      </c>
      <c r="I2887" t="s">
        <v>10</v>
      </c>
      <c r="J2887" t="s">
        <v>35</v>
      </c>
      <c r="K2887" s="3">
        <f>IF(TablaDatosEmpresa[[#This Row],[Tipo_Movimiento]] = "Venta", -TablaDatosEmpresa[[#This Row],[Cantidad]] * TablaDatosEmpresa[[#This Row],[Precio_Venta_Unitario]], 0)</f>
        <v>5376.42</v>
      </c>
      <c r="L2887" s="3">
        <f>AVERAGEIF(TablaDatosEmpresa[Nombre_Producto],TablaDatosEmpresa[[#This Row],[Nombre_Producto]],TablaDatosEmpresa[Costo_Unitario])</f>
        <v>66.956770642201846</v>
      </c>
      <c r="M2887" s="3">
        <f>IF(TablaDatosEmpresa[[#This Row],[Tipo_Movimiento]] = "Venta", -TablaDatosEmpresa[[#This Row],[Cantidad]] * TablaDatosEmpresa[[#This Row],[CosteAdquisicionPromedio]], 0)</f>
        <v>1205.2218715596332</v>
      </c>
      <c r="N2887" s="3">
        <f>TablaDatosEmpresa[[#This Row],[Ingresos]]-TablaDatosEmpresa[[#This Row],[Coste_Vemta]]</f>
        <v>4171.1981284403664</v>
      </c>
    </row>
    <row r="2888" spans="1:14" x14ac:dyDescent="0.3">
      <c r="A2888">
        <v>2889</v>
      </c>
      <c r="B2888" s="1">
        <v>44986</v>
      </c>
      <c r="C2888" t="s">
        <v>10</v>
      </c>
      <c r="D2888" t="s">
        <v>19</v>
      </c>
      <c r="E2888" t="s">
        <v>20</v>
      </c>
      <c r="F2888">
        <v>-8</v>
      </c>
      <c r="G2888" s="3">
        <v>0</v>
      </c>
      <c r="H2888" s="3">
        <v>299.99</v>
      </c>
      <c r="I2888" t="s">
        <v>10</v>
      </c>
      <c r="J2888" t="s">
        <v>15</v>
      </c>
      <c r="K2888" s="3">
        <f>IF(TablaDatosEmpresa[[#This Row],[Tipo_Movimiento]] = "Venta", -TablaDatosEmpresa[[#This Row],[Cantidad]] * TablaDatosEmpresa[[#This Row],[Precio_Venta_Unitario]], 0)</f>
        <v>2399.92</v>
      </c>
      <c r="L2888" s="3">
        <f>AVERAGEIF(TablaDatosEmpresa[Nombre_Producto],TablaDatosEmpresa[[#This Row],[Nombre_Producto]],TablaDatosEmpresa[Costo_Unitario])</f>
        <v>66.956770642201846</v>
      </c>
      <c r="M2888" s="3">
        <f>IF(TablaDatosEmpresa[[#This Row],[Tipo_Movimiento]] = "Venta", -TablaDatosEmpresa[[#This Row],[Cantidad]] * TablaDatosEmpresa[[#This Row],[CosteAdquisicionPromedio]], 0)</f>
        <v>535.65416513761477</v>
      </c>
      <c r="N2888" s="3">
        <f>TablaDatosEmpresa[[#This Row],[Ingresos]]-TablaDatosEmpresa[[#This Row],[Coste_Vemta]]</f>
        <v>1864.2658348623854</v>
      </c>
    </row>
    <row r="2889" spans="1:14" x14ac:dyDescent="0.3">
      <c r="A2889">
        <v>2890</v>
      </c>
      <c r="B2889" s="1">
        <v>44986</v>
      </c>
      <c r="C2889" t="s">
        <v>10</v>
      </c>
      <c r="D2889" t="s">
        <v>17</v>
      </c>
      <c r="E2889" t="s">
        <v>42</v>
      </c>
      <c r="F2889">
        <v>-22</v>
      </c>
      <c r="G2889" s="3">
        <v>0</v>
      </c>
      <c r="H2889" s="3">
        <v>906.76</v>
      </c>
      <c r="I2889" t="s">
        <v>10</v>
      </c>
      <c r="J2889" t="s">
        <v>13</v>
      </c>
      <c r="K2889" s="3">
        <f>IF(TablaDatosEmpresa[[#This Row],[Tipo_Movimiento]] = "Venta", -TablaDatosEmpresa[[#This Row],[Cantidad]] * TablaDatosEmpresa[[#This Row],[Precio_Venta_Unitario]], 0)</f>
        <v>19948.72</v>
      </c>
      <c r="L2889" s="3">
        <f>AVERAGEIF(TablaDatosEmpresa[Nombre_Producto],TablaDatosEmpresa[[#This Row],[Nombre_Producto]],TablaDatosEmpresa[Costo_Unitario])</f>
        <v>206.67616747181975</v>
      </c>
      <c r="M2889" s="3">
        <f>IF(TablaDatosEmpresa[[#This Row],[Tipo_Movimiento]] = "Venta", -TablaDatosEmpresa[[#This Row],[Cantidad]] * TablaDatosEmpresa[[#This Row],[CosteAdquisicionPromedio]], 0)</f>
        <v>4546.8756843800347</v>
      </c>
      <c r="N2889" s="3">
        <f>TablaDatosEmpresa[[#This Row],[Ingresos]]-TablaDatosEmpresa[[#This Row],[Coste_Vemta]]</f>
        <v>15401.844315619966</v>
      </c>
    </row>
    <row r="2890" spans="1:14" x14ac:dyDescent="0.3">
      <c r="A2890">
        <v>2891</v>
      </c>
      <c r="B2890" s="1">
        <v>44986</v>
      </c>
      <c r="C2890" t="s">
        <v>24</v>
      </c>
      <c r="D2890" t="s">
        <v>32</v>
      </c>
      <c r="E2890" t="s">
        <v>33</v>
      </c>
      <c r="F2890">
        <v>240</v>
      </c>
      <c r="G2890" s="3">
        <v>120.47</v>
      </c>
      <c r="H2890" s="3">
        <v>0</v>
      </c>
      <c r="I2890" t="s">
        <v>24</v>
      </c>
      <c r="J2890" t="s">
        <v>28</v>
      </c>
      <c r="K2890" s="3">
        <f>IF(TablaDatosEmpresa[[#This Row],[Tipo_Movimiento]] = "Venta", -TablaDatosEmpresa[[#This Row],[Cantidad]] * TablaDatosEmpresa[[#This Row],[Precio_Venta_Unitario]], 0)</f>
        <v>0</v>
      </c>
      <c r="L2890" s="3">
        <f>AVERAGEIF(TablaDatosEmpresa[Nombre_Producto],TablaDatosEmpresa[[#This Row],[Nombre_Producto]],TablaDatosEmpresa[Costo_Unitario])</f>
        <v>54.214840425531932</v>
      </c>
      <c r="M2890" s="3">
        <f>IF(TablaDatosEmpresa[[#This Row],[Tipo_Movimiento]] = "Venta", -TablaDatosEmpresa[[#This Row],[Cantidad]] * TablaDatosEmpresa[[#This Row],[CosteAdquisicionPromedio]], 0)</f>
        <v>0</v>
      </c>
      <c r="N2890" s="3">
        <f>TablaDatosEmpresa[[#This Row],[Ingresos]]-TablaDatosEmpresa[[#This Row],[Coste_Vemta]]</f>
        <v>0</v>
      </c>
    </row>
    <row r="2891" spans="1:14" x14ac:dyDescent="0.3">
      <c r="A2891">
        <v>2892</v>
      </c>
      <c r="B2891" s="1">
        <v>44986</v>
      </c>
      <c r="C2891" t="s">
        <v>10</v>
      </c>
      <c r="D2891" t="s">
        <v>29</v>
      </c>
      <c r="E2891" t="s">
        <v>30</v>
      </c>
      <c r="F2891">
        <v>-40</v>
      </c>
      <c r="G2891" s="3">
        <v>0</v>
      </c>
      <c r="H2891" s="3">
        <v>80.06</v>
      </c>
      <c r="I2891" t="s">
        <v>10</v>
      </c>
      <c r="J2891" t="s">
        <v>35</v>
      </c>
      <c r="K2891" s="3">
        <f>IF(TablaDatosEmpresa[[#This Row],[Tipo_Movimiento]] = "Venta", -TablaDatosEmpresa[[#This Row],[Cantidad]] * TablaDatosEmpresa[[#This Row],[Precio_Venta_Unitario]], 0)</f>
        <v>3202.4</v>
      </c>
      <c r="L2891" s="3">
        <f>AVERAGEIF(TablaDatosEmpresa[Nombre_Producto],TablaDatosEmpresa[[#This Row],[Nombre_Producto]],TablaDatosEmpresa[Costo_Unitario])</f>
        <v>15.49574137931034</v>
      </c>
      <c r="M2891" s="3">
        <f>IF(TablaDatosEmpresa[[#This Row],[Tipo_Movimiento]] = "Venta", -TablaDatosEmpresa[[#This Row],[Cantidad]] * TablaDatosEmpresa[[#This Row],[CosteAdquisicionPromedio]], 0)</f>
        <v>619.8296551724136</v>
      </c>
      <c r="N2891" s="3">
        <f>TablaDatosEmpresa[[#This Row],[Ingresos]]-TablaDatosEmpresa[[#This Row],[Coste_Vemta]]</f>
        <v>2582.5703448275863</v>
      </c>
    </row>
    <row r="2892" spans="1:14" x14ac:dyDescent="0.3">
      <c r="A2892">
        <v>2893</v>
      </c>
      <c r="B2892" s="1">
        <v>44986</v>
      </c>
      <c r="C2892" t="s">
        <v>10</v>
      </c>
      <c r="D2892" t="s">
        <v>17</v>
      </c>
      <c r="E2892" t="s">
        <v>42</v>
      </c>
      <c r="F2892">
        <v>-23</v>
      </c>
      <c r="G2892" s="3">
        <v>0</v>
      </c>
      <c r="H2892" s="3">
        <v>896.31</v>
      </c>
      <c r="I2892" t="s">
        <v>10</v>
      </c>
      <c r="J2892" t="s">
        <v>31</v>
      </c>
      <c r="K2892" s="3">
        <f>IF(TablaDatosEmpresa[[#This Row],[Tipo_Movimiento]] = "Venta", -TablaDatosEmpresa[[#This Row],[Cantidad]] * TablaDatosEmpresa[[#This Row],[Precio_Venta_Unitario]], 0)</f>
        <v>20615.129999999997</v>
      </c>
      <c r="L2892" s="3">
        <f>AVERAGEIF(TablaDatosEmpresa[Nombre_Producto],TablaDatosEmpresa[[#This Row],[Nombre_Producto]],TablaDatosEmpresa[Costo_Unitario])</f>
        <v>206.67616747181975</v>
      </c>
      <c r="M2892" s="3">
        <f>IF(TablaDatosEmpresa[[#This Row],[Tipo_Movimiento]] = "Venta", -TablaDatosEmpresa[[#This Row],[Cantidad]] * TablaDatosEmpresa[[#This Row],[CosteAdquisicionPromedio]], 0)</f>
        <v>4753.5518518518547</v>
      </c>
      <c r="N2892" s="3">
        <f>TablaDatosEmpresa[[#This Row],[Ingresos]]-TablaDatosEmpresa[[#This Row],[Coste_Vemta]]</f>
        <v>15861.578148148143</v>
      </c>
    </row>
    <row r="2893" spans="1:14" x14ac:dyDescent="0.3">
      <c r="A2893">
        <v>2894</v>
      </c>
      <c r="B2893" s="1">
        <v>44986</v>
      </c>
      <c r="C2893" t="s">
        <v>24</v>
      </c>
      <c r="D2893" t="s">
        <v>25</v>
      </c>
      <c r="E2893" t="s">
        <v>43</v>
      </c>
      <c r="F2893">
        <v>116</v>
      </c>
      <c r="G2893" s="3">
        <v>44.95</v>
      </c>
      <c r="H2893" s="3">
        <v>0</v>
      </c>
      <c r="I2893" t="s">
        <v>24</v>
      </c>
      <c r="J2893" t="s">
        <v>37</v>
      </c>
      <c r="K2893" s="3">
        <f>IF(TablaDatosEmpresa[[#This Row],[Tipo_Movimiento]] = "Venta", -TablaDatosEmpresa[[#This Row],[Cantidad]] * TablaDatosEmpresa[[#This Row],[Precio_Venta_Unitario]], 0)</f>
        <v>0</v>
      </c>
      <c r="L2893" s="3">
        <f>AVERAGEIF(TablaDatosEmpresa[Nombre_Producto],TablaDatosEmpresa[[#This Row],[Nombre_Producto]],TablaDatosEmpresa[Costo_Unitario])</f>
        <v>18.458651685393257</v>
      </c>
      <c r="M2893" s="3">
        <f>IF(TablaDatosEmpresa[[#This Row],[Tipo_Movimiento]] = "Venta", -TablaDatosEmpresa[[#This Row],[Cantidad]] * TablaDatosEmpresa[[#This Row],[CosteAdquisicionPromedio]], 0)</f>
        <v>0</v>
      </c>
      <c r="N2893" s="3">
        <f>TablaDatosEmpresa[[#This Row],[Ingresos]]-TablaDatosEmpresa[[#This Row],[Coste_Vemta]]</f>
        <v>0</v>
      </c>
    </row>
    <row r="2894" spans="1:14" x14ac:dyDescent="0.3">
      <c r="A2894">
        <v>2895</v>
      </c>
      <c r="B2894" s="1">
        <v>44987</v>
      </c>
      <c r="C2894" t="s">
        <v>24</v>
      </c>
      <c r="D2894" t="s">
        <v>14</v>
      </c>
      <c r="E2894" t="s">
        <v>41</v>
      </c>
      <c r="F2894">
        <v>236</v>
      </c>
      <c r="G2894" s="3">
        <v>85.36</v>
      </c>
      <c r="H2894" s="3">
        <v>0</v>
      </c>
      <c r="I2894" t="s">
        <v>24</v>
      </c>
      <c r="J2894" t="s">
        <v>28</v>
      </c>
      <c r="K2894" s="3">
        <f>IF(TablaDatosEmpresa[[#This Row],[Tipo_Movimiento]] = "Venta", -TablaDatosEmpresa[[#This Row],[Cantidad]] * TablaDatosEmpresa[[#This Row],[Precio_Venta_Unitario]], 0)</f>
        <v>0</v>
      </c>
      <c r="L2894" s="3">
        <f>AVERAGEIF(TablaDatosEmpresa[Nombre_Producto],TablaDatosEmpresa[[#This Row],[Nombre_Producto]],TablaDatosEmpresa[Costo_Unitario])</f>
        <v>38.917210440456756</v>
      </c>
      <c r="M2894" s="3">
        <f>IF(TablaDatosEmpresa[[#This Row],[Tipo_Movimiento]] = "Venta", -TablaDatosEmpresa[[#This Row],[Cantidad]] * TablaDatosEmpresa[[#This Row],[CosteAdquisicionPromedio]], 0)</f>
        <v>0</v>
      </c>
      <c r="N2894" s="3">
        <f>TablaDatosEmpresa[[#This Row],[Ingresos]]-TablaDatosEmpresa[[#This Row],[Coste_Vemta]]</f>
        <v>0</v>
      </c>
    </row>
    <row r="2895" spans="1:14" x14ac:dyDescent="0.3">
      <c r="A2895">
        <v>2896</v>
      </c>
      <c r="B2895" s="1">
        <v>44987</v>
      </c>
      <c r="C2895" t="s">
        <v>24</v>
      </c>
      <c r="D2895" t="s">
        <v>14</v>
      </c>
      <c r="E2895" t="s">
        <v>41</v>
      </c>
      <c r="F2895">
        <v>71</v>
      </c>
      <c r="G2895" s="3">
        <v>86.28</v>
      </c>
      <c r="H2895" s="3">
        <v>0</v>
      </c>
      <c r="I2895" t="s">
        <v>24</v>
      </c>
      <c r="J2895" t="s">
        <v>26</v>
      </c>
      <c r="K2895" s="3">
        <f>IF(TablaDatosEmpresa[[#This Row],[Tipo_Movimiento]] = "Venta", -TablaDatosEmpresa[[#This Row],[Cantidad]] * TablaDatosEmpresa[[#This Row],[Precio_Venta_Unitario]], 0)</f>
        <v>0</v>
      </c>
      <c r="L2895" s="3">
        <f>AVERAGEIF(TablaDatosEmpresa[Nombre_Producto],TablaDatosEmpresa[[#This Row],[Nombre_Producto]],TablaDatosEmpresa[Costo_Unitario])</f>
        <v>38.917210440456756</v>
      </c>
      <c r="M2895" s="3">
        <f>IF(TablaDatosEmpresa[[#This Row],[Tipo_Movimiento]] = "Venta", -TablaDatosEmpresa[[#This Row],[Cantidad]] * TablaDatosEmpresa[[#This Row],[CosteAdquisicionPromedio]], 0)</f>
        <v>0</v>
      </c>
      <c r="N2895" s="3">
        <f>TablaDatosEmpresa[[#This Row],[Ingresos]]-TablaDatosEmpresa[[#This Row],[Coste_Vemta]]</f>
        <v>0</v>
      </c>
    </row>
    <row r="2896" spans="1:14" x14ac:dyDescent="0.3">
      <c r="A2896">
        <v>2897</v>
      </c>
      <c r="B2896" s="1">
        <v>44987</v>
      </c>
      <c r="C2896" t="s">
        <v>10</v>
      </c>
      <c r="D2896" t="s">
        <v>27</v>
      </c>
      <c r="E2896" t="s">
        <v>44</v>
      </c>
      <c r="F2896">
        <v>-5</v>
      </c>
      <c r="G2896" s="3">
        <v>0</v>
      </c>
      <c r="H2896" s="3">
        <v>502.4</v>
      </c>
      <c r="I2896" t="s">
        <v>10</v>
      </c>
      <c r="J2896" t="s">
        <v>15</v>
      </c>
      <c r="K2896" s="3">
        <f>IF(TablaDatosEmpresa[[#This Row],[Tipo_Movimiento]] = "Venta", -TablaDatosEmpresa[[#This Row],[Cantidad]] * TablaDatosEmpresa[[#This Row],[Precio_Venta_Unitario]], 0)</f>
        <v>2512</v>
      </c>
      <c r="L2896" s="3">
        <f>AVERAGEIF(TablaDatosEmpresa[Nombre_Producto],TablaDatosEmpresa[[#This Row],[Nombre_Producto]],TablaDatosEmpresa[Costo_Unitario])</f>
        <v>111.99406451612904</v>
      </c>
      <c r="M2896" s="3">
        <f>IF(TablaDatosEmpresa[[#This Row],[Tipo_Movimiento]] = "Venta", -TablaDatosEmpresa[[#This Row],[Cantidad]] * TablaDatosEmpresa[[#This Row],[CosteAdquisicionPromedio]], 0)</f>
        <v>559.97032258064519</v>
      </c>
      <c r="N2896" s="3">
        <f>TablaDatosEmpresa[[#This Row],[Ingresos]]-TablaDatosEmpresa[[#This Row],[Coste_Vemta]]</f>
        <v>1952.0296774193548</v>
      </c>
    </row>
    <row r="2897" spans="1:14" x14ac:dyDescent="0.3">
      <c r="A2897">
        <v>2898</v>
      </c>
      <c r="B2897" s="1">
        <v>44987</v>
      </c>
      <c r="C2897" t="s">
        <v>16</v>
      </c>
      <c r="D2897" t="s">
        <v>19</v>
      </c>
      <c r="E2897" t="s">
        <v>20</v>
      </c>
      <c r="F2897">
        <v>82</v>
      </c>
      <c r="G2897" s="3">
        <v>152.99</v>
      </c>
      <c r="H2897" s="3">
        <v>0</v>
      </c>
      <c r="I2897" t="s">
        <v>46</v>
      </c>
      <c r="J2897" t="s">
        <v>18</v>
      </c>
      <c r="K2897" s="3">
        <f>IF(TablaDatosEmpresa[[#This Row],[Tipo_Movimiento]] = "Venta", -TablaDatosEmpresa[[#This Row],[Cantidad]] * TablaDatosEmpresa[[#This Row],[Precio_Venta_Unitario]], 0)</f>
        <v>0</v>
      </c>
      <c r="L2897" s="3">
        <f>AVERAGEIF(TablaDatosEmpresa[Nombre_Producto],TablaDatosEmpresa[[#This Row],[Nombre_Producto]],TablaDatosEmpresa[Costo_Unitario])</f>
        <v>66.956770642201846</v>
      </c>
      <c r="M2897" s="3">
        <f>IF(TablaDatosEmpresa[[#This Row],[Tipo_Movimiento]] = "Venta", -TablaDatosEmpresa[[#This Row],[Cantidad]] * TablaDatosEmpresa[[#This Row],[CosteAdquisicionPromedio]], 0)</f>
        <v>0</v>
      </c>
      <c r="N2897" s="3">
        <f>TablaDatosEmpresa[[#This Row],[Ingresos]]-TablaDatosEmpresa[[#This Row],[Coste_Vemta]]</f>
        <v>0</v>
      </c>
    </row>
    <row r="2898" spans="1:14" x14ac:dyDescent="0.3">
      <c r="A2898">
        <v>2899</v>
      </c>
      <c r="B2898" s="1">
        <v>44987</v>
      </c>
      <c r="C2898" t="s">
        <v>10</v>
      </c>
      <c r="D2898" t="s">
        <v>11</v>
      </c>
      <c r="E2898" t="s">
        <v>12</v>
      </c>
      <c r="F2898">
        <v>-44</v>
      </c>
      <c r="G2898" s="3">
        <v>0</v>
      </c>
      <c r="H2898" s="3">
        <v>128.78</v>
      </c>
      <c r="I2898" t="s">
        <v>10</v>
      </c>
      <c r="J2898" t="s">
        <v>23</v>
      </c>
      <c r="K2898" s="3">
        <f>IF(TablaDatosEmpresa[[#This Row],[Tipo_Movimiento]] = "Venta", -TablaDatosEmpresa[[#This Row],[Cantidad]] * TablaDatosEmpresa[[#This Row],[Precio_Venta_Unitario]], 0)</f>
        <v>5666.32</v>
      </c>
      <c r="L2898" s="3">
        <f>AVERAGEIF(TablaDatosEmpresa[Nombre_Producto],TablaDatosEmpresa[[#This Row],[Nombre_Producto]],TablaDatosEmpresa[Costo_Unitario])</f>
        <v>28.701865793780652</v>
      </c>
      <c r="M2898" s="3">
        <f>IF(TablaDatosEmpresa[[#This Row],[Tipo_Movimiento]] = "Venta", -TablaDatosEmpresa[[#This Row],[Cantidad]] * TablaDatosEmpresa[[#This Row],[CosteAdquisicionPromedio]], 0)</f>
        <v>1262.8820949263486</v>
      </c>
      <c r="N2898" s="3">
        <f>TablaDatosEmpresa[[#This Row],[Ingresos]]-TablaDatosEmpresa[[#This Row],[Coste_Vemta]]</f>
        <v>4403.4379050736516</v>
      </c>
    </row>
    <row r="2899" spans="1:14" x14ac:dyDescent="0.3">
      <c r="A2899">
        <v>2900</v>
      </c>
      <c r="B2899" s="1">
        <v>44987</v>
      </c>
      <c r="C2899" t="s">
        <v>24</v>
      </c>
      <c r="D2899" t="s">
        <v>11</v>
      </c>
      <c r="E2899" t="s">
        <v>12</v>
      </c>
      <c r="F2899">
        <v>158</v>
      </c>
      <c r="G2899" s="3">
        <v>64.459999999999994</v>
      </c>
      <c r="H2899" s="3">
        <v>0</v>
      </c>
      <c r="I2899" t="s">
        <v>24</v>
      </c>
      <c r="J2899" t="s">
        <v>36</v>
      </c>
      <c r="K2899" s="3">
        <f>IF(TablaDatosEmpresa[[#This Row],[Tipo_Movimiento]] = "Venta", -TablaDatosEmpresa[[#This Row],[Cantidad]] * TablaDatosEmpresa[[#This Row],[Precio_Venta_Unitario]], 0)</f>
        <v>0</v>
      </c>
      <c r="L2899" s="3">
        <f>AVERAGEIF(TablaDatosEmpresa[Nombre_Producto],TablaDatosEmpresa[[#This Row],[Nombre_Producto]],TablaDatosEmpresa[Costo_Unitario])</f>
        <v>28.701865793780652</v>
      </c>
      <c r="M2899" s="3">
        <f>IF(TablaDatosEmpresa[[#This Row],[Tipo_Movimiento]] = "Venta", -TablaDatosEmpresa[[#This Row],[Cantidad]] * TablaDatosEmpresa[[#This Row],[CosteAdquisicionPromedio]], 0)</f>
        <v>0</v>
      </c>
      <c r="N2899" s="3">
        <f>TablaDatosEmpresa[[#This Row],[Ingresos]]-TablaDatosEmpresa[[#This Row],[Coste_Vemta]]</f>
        <v>0</v>
      </c>
    </row>
    <row r="2900" spans="1:14" x14ac:dyDescent="0.3">
      <c r="A2900">
        <v>2901</v>
      </c>
      <c r="B2900" s="1">
        <v>44987</v>
      </c>
      <c r="C2900" t="s">
        <v>16</v>
      </c>
      <c r="D2900" t="s">
        <v>27</v>
      </c>
      <c r="E2900" t="s">
        <v>44</v>
      </c>
      <c r="F2900">
        <v>87</v>
      </c>
      <c r="G2900" s="3">
        <v>250.23</v>
      </c>
      <c r="H2900" s="3">
        <v>0</v>
      </c>
      <c r="I2900" t="s">
        <v>46</v>
      </c>
      <c r="J2900" t="s">
        <v>18</v>
      </c>
      <c r="K2900" s="3">
        <f>IF(TablaDatosEmpresa[[#This Row],[Tipo_Movimiento]] = "Venta", -TablaDatosEmpresa[[#This Row],[Cantidad]] * TablaDatosEmpresa[[#This Row],[Precio_Venta_Unitario]], 0)</f>
        <v>0</v>
      </c>
      <c r="L2900" s="3">
        <f>AVERAGEIF(TablaDatosEmpresa[Nombre_Producto],TablaDatosEmpresa[[#This Row],[Nombre_Producto]],TablaDatosEmpresa[Costo_Unitario])</f>
        <v>111.99406451612904</v>
      </c>
      <c r="M2900" s="3">
        <f>IF(TablaDatosEmpresa[[#This Row],[Tipo_Movimiento]] = "Venta", -TablaDatosEmpresa[[#This Row],[Cantidad]] * TablaDatosEmpresa[[#This Row],[CosteAdquisicionPromedio]], 0)</f>
        <v>0</v>
      </c>
      <c r="N2900" s="3">
        <f>TablaDatosEmpresa[[#This Row],[Ingresos]]-TablaDatosEmpresa[[#This Row],[Coste_Vemta]]</f>
        <v>0</v>
      </c>
    </row>
    <row r="2901" spans="1:14" x14ac:dyDescent="0.3">
      <c r="A2901">
        <v>2902</v>
      </c>
      <c r="B2901" s="1">
        <v>44988</v>
      </c>
      <c r="C2901" t="s">
        <v>24</v>
      </c>
      <c r="D2901" t="s">
        <v>11</v>
      </c>
      <c r="E2901" t="s">
        <v>12</v>
      </c>
      <c r="F2901">
        <v>165</v>
      </c>
      <c r="G2901" s="3">
        <v>65.03</v>
      </c>
      <c r="H2901" s="3">
        <v>0</v>
      </c>
      <c r="I2901" t="s">
        <v>24</v>
      </c>
      <c r="J2901" t="s">
        <v>26</v>
      </c>
      <c r="K2901" s="3">
        <f>IF(TablaDatosEmpresa[[#This Row],[Tipo_Movimiento]] = "Venta", -TablaDatosEmpresa[[#This Row],[Cantidad]] * TablaDatosEmpresa[[#This Row],[Precio_Venta_Unitario]], 0)</f>
        <v>0</v>
      </c>
      <c r="L2901" s="3">
        <f>AVERAGEIF(TablaDatosEmpresa[Nombre_Producto],TablaDatosEmpresa[[#This Row],[Nombre_Producto]],TablaDatosEmpresa[Costo_Unitario])</f>
        <v>28.701865793780652</v>
      </c>
      <c r="M2901" s="3">
        <f>IF(TablaDatosEmpresa[[#This Row],[Tipo_Movimiento]] = "Venta", -TablaDatosEmpresa[[#This Row],[Cantidad]] * TablaDatosEmpresa[[#This Row],[CosteAdquisicionPromedio]], 0)</f>
        <v>0</v>
      </c>
      <c r="N2901" s="3">
        <f>TablaDatosEmpresa[[#This Row],[Ingresos]]-TablaDatosEmpresa[[#This Row],[Coste_Vemta]]</f>
        <v>0</v>
      </c>
    </row>
    <row r="2902" spans="1:14" x14ac:dyDescent="0.3">
      <c r="A2902">
        <v>2903</v>
      </c>
      <c r="B2902" s="1">
        <v>44988</v>
      </c>
      <c r="C2902" t="s">
        <v>10</v>
      </c>
      <c r="D2902" t="s">
        <v>29</v>
      </c>
      <c r="E2902" t="s">
        <v>30</v>
      </c>
      <c r="F2902">
        <v>-45</v>
      </c>
      <c r="G2902" s="3">
        <v>0</v>
      </c>
      <c r="H2902" s="3">
        <v>80.05</v>
      </c>
      <c r="I2902" t="s">
        <v>10</v>
      </c>
      <c r="J2902" t="s">
        <v>13</v>
      </c>
      <c r="K2902" s="3">
        <f>IF(TablaDatosEmpresa[[#This Row],[Tipo_Movimiento]] = "Venta", -TablaDatosEmpresa[[#This Row],[Cantidad]] * TablaDatosEmpresa[[#This Row],[Precio_Venta_Unitario]], 0)</f>
        <v>3602.25</v>
      </c>
      <c r="L2902" s="3">
        <f>AVERAGEIF(TablaDatosEmpresa[Nombre_Producto],TablaDatosEmpresa[[#This Row],[Nombre_Producto]],TablaDatosEmpresa[Costo_Unitario])</f>
        <v>15.49574137931034</v>
      </c>
      <c r="M2902" s="3">
        <f>IF(TablaDatosEmpresa[[#This Row],[Tipo_Movimiento]] = "Venta", -TablaDatosEmpresa[[#This Row],[Cantidad]] * TablaDatosEmpresa[[#This Row],[CosteAdquisicionPromedio]], 0)</f>
        <v>697.30836206896527</v>
      </c>
      <c r="N2902" s="3">
        <f>TablaDatosEmpresa[[#This Row],[Ingresos]]-TablaDatosEmpresa[[#This Row],[Coste_Vemta]]</f>
        <v>2904.9416379310346</v>
      </c>
    </row>
    <row r="2903" spans="1:14" x14ac:dyDescent="0.3">
      <c r="A2903">
        <v>2904</v>
      </c>
      <c r="B2903" s="1">
        <v>44988</v>
      </c>
      <c r="C2903" t="s">
        <v>24</v>
      </c>
      <c r="D2903" t="s">
        <v>21</v>
      </c>
      <c r="E2903" t="s">
        <v>22</v>
      </c>
      <c r="F2903">
        <v>284</v>
      </c>
      <c r="G2903" s="3">
        <v>24.86</v>
      </c>
      <c r="H2903" s="3">
        <v>0</v>
      </c>
      <c r="I2903" t="s">
        <v>24</v>
      </c>
      <c r="J2903" t="s">
        <v>26</v>
      </c>
      <c r="K2903" s="3">
        <f>IF(TablaDatosEmpresa[[#This Row],[Tipo_Movimiento]] = "Venta", -TablaDatosEmpresa[[#This Row],[Cantidad]] * TablaDatosEmpresa[[#This Row],[Precio_Venta_Unitario]], 0)</f>
        <v>0</v>
      </c>
      <c r="L2903" s="3">
        <f>AVERAGEIF(TablaDatosEmpresa[Nombre_Producto],TablaDatosEmpresa[[#This Row],[Nombre_Producto]],TablaDatosEmpresa[Costo_Unitario])</f>
        <v>10.520482758620702</v>
      </c>
      <c r="M2903" s="3">
        <f>IF(TablaDatosEmpresa[[#This Row],[Tipo_Movimiento]] = "Venta", -TablaDatosEmpresa[[#This Row],[Cantidad]] * TablaDatosEmpresa[[#This Row],[CosteAdquisicionPromedio]], 0)</f>
        <v>0</v>
      </c>
      <c r="N2903" s="3">
        <f>TablaDatosEmpresa[[#This Row],[Ingresos]]-TablaDatosEmpresa[[#This Row],[Coste_Vemta]]</f>
        <v>0</v>
      </c>
    </row>
    <row r="2904" spans="1:14" x14ac:dyDescent="0.3">
      <c r="A2904">
        <v>2905</v>
      </c>
      <c r="B2904" s="1">
        <v>44988</v>
      </c>
      <c r="C2904" t="s">
        <v>10</v>
      </c>
      <c r="D2904" t="s">
        <v>32</v>
      </c>
      <c r="E2904" t="s">
        <v>33</v>
      </c>
      <c r="F2904">
        <v>-14</v>
      </c>
      <c r="G2904" s="3">
        <v>0</v>
      </c>
      <c r="H2904" s="3">
        <v>221.85</v>
      </c>
      <c r="I2904" t="s">
        <v>10</v>
      </c>
      <c r="J2904" t="s">
        <v>23</v>
      </c>
      <c r="K2904" s="3">
        <f>IF(TablaDatosEmpresa[[#This Row],[Tipo_Movimiento]] = "Venta", -TablaDatosEmpresa[[#This Row],[Cantidad]] * TablaDatosEmpresa[[#This Row],[Precio_Venta_Unitario]], 0)</f>
        <v>3105.9</v>
      </c>
      <c r="L2904" s="3">
        <f>AVERAGEIF(TablaDatosEmpresa[Nombre_Producto],TablaDatosEmpresa[[#This Row],[Nombre_Producto]],TablaDatosEmpresa[Costo_Unitario])</f>
        <v>54.214840425531932</v>
      </c>
      <c r="M2904" s="3">
        <f>IF(TablaDatosEmpresa[[#This Row],[Tipo_Movimiento]] = "Venta", -TablaDatosEmpresa[[#This Row],[Cantidad]] * TablaDatosEmpresa[[#This Row],[CosteAdquisicionPromedio]], 0)</f>
        <v>759.00776595744708</v>
      </c>
      <c r="N2904" s="3">
        <f>TablaDatosEmpresa[[#This Row],[Ingresos]]-TablaDatosEmpresa[[#This Row],[Coste_Vemta]]</f>
        <v>2346.8922340425529</v>
      </c>
    </row>
    <row r="2905" spans="1:14" x14ac:dyDescent="0.3">
      <c r="A2905">
        <v>2906</v>
      </c>
      <c r="B2905" s="1">
        <v>44988</v>
      </c>
      <c r="C2905" t="s">
        <v>10</v>
      </c>
      <c r="D2905" t="s">
        <v>32</v>
      </c>
      <c r="E2905" t="s">
        <v>33</v>
      </c>
      <c r="F2905">
        <v>-48</v>
      </c>
      <c r="G2905" s="3">
        <v>0</v>
      </c>
      <c r="H2905" s="3">
        <v>220.55</v>
      </c>
      <c r="I2905" t="s">
        <v>10</v>
      </c>
      <c r="J2905" t="s">
        <v>35</v>
      </c>
      <c r="K2905" s="3">
        <f>IF(TablaDatosEmpresa[[#This Row],[Tipo_Movimiento]] = "Venta", -TablaDatosEmpresa[[#This Row],[Cantidad]] * TablaDatosEmpresa[[#This Row],[Precio_Venta_Unitario]], 0)</f>
        <v>10586.400000000001</v>
      </c>
      <c r="L2905" s="3">
        <f>AVERAGEIF(TablaDatosEmpresa[Nombre_Producto],TablaDatosEmpresa[[#This Row],[Nombre_Producto]],TablaDatosEmpresa[Costo_Unitario])</f>
        <v>54.214840425531932</v>
      </c>
      <c r="M2905" s="3">
        <f>IF(TablaDatosEmpresa[[#This Row],[Tipo_Movimiento]] = "Venta", -TablaDatosEmpresa[[#This Row],[Cantidad]] * TablaDatosEmpresa[[#This Row],[CosteAdquisicionPromedio]], 0)</f>
        <v>2602.312340425533</v>
      </c>
      <c r="N2905" s="3">
        <f>TablaDatosEmpresa[[#This Row],[Ingresos]]-TablaDatosEmpresa[[#This Row],[Coste_Vemta]]</f>
        <v>7984.0876595744685</v>
      </c>
    </row>
    <row r="2906" spans="1:14" x14ac:dyDescent="0.3">
      <c r="A2906">
        <v>2907</v>
      </c>
      <c r="B2906" s="1">
        <v>44988</v>
      </c>
      <c r="C2906" t="s">
        <v>24</v>
      </c>
      <c r="D2906" t="s">
        <v>29</v>
      </c>
      <c r="E2906" t="s">
        <v>30</v>
      </c>
      <c r="F2906">
        <v>205</v>
      </c>
      <c r="G2906" s="3">
        <v>35.9</v>
      </c>
      <c r="H2906" s="3">
        <v>0</v>
      </c>
      <c r="I2906" t="s">
        <v>24</v>
      </c>
      <c r="J2906" t="s">
        <v>28</v>
      </c>
      <c r="K2906" s="3">
        <f>IF(TablaDatosEmpresa[[#This Row],[Tipo_Movimiento]] = "Venta", -TablaDatosEmpresa[[#This Row],[Cantidad]] * TablaDatosEmpresa[[#This Row],[Precio_Venta_Unitario]], 0)</f>
        <v>0</v>
      </c>
      <c r="L2906" s="3">
        <f>AVERAGEIF(TablaDatosEmpresa[Nombre_Producto],TablaDatosEmpresa[[#This Row],[Nombre_Producto]],TablaDatosEmpresa[Costo_Unitario])</f>
        <v>15.49574137931034</v>
      </c>
      <c r="M2906" s="3">
        <f>IF(TablaDatosEmpresa[[#This Row],[Tipo_Movimiento]] = "Venta", -TablaDatosEmpresa[[#This Row],[Cantidad]] * TablaDatosEmpresa[[#This Row],[CosteAdquisicionPromedio]], 0)</f>
        <v>0</v>
      </c>
      <c r="N2906" s="3">
        <f>TablaDatosEmpresa[[#This Row],[Ingresos]]-TablaDatosEmpresa[[#This Row],[Coste_Vemta]]</f>
        <v>0</v>
      </c>
    </row>
    <row r="2907" spans="1:14" x14ac:dyDescent="0.3">
      <c r="A2907">
        <v>2908</v>
      </c>
      <c r="B2907" s="1">
        <v>44988</v>
      </c>
      <c r="C2907" t="s">
        <v>10</v>
      </c>
      <c r="D2907" t="s">
        <v>17</v>
      </c>
      <c r="E2907" t="s">
        <v>42</v>
      </c>
      <c r="F2907">
        <v>-41</v>
      </c>
      <c r="G2907" s="3">
        <v>0</v>
      </c>
      <c r="H2907" s="3">
        <v>903.69</v>
      </c>
      <c r="I2907" t="s">
        <v>10</v>
      </c>
      <c r="J2907" t="s">
        <v>23</v>
      </c>
      <c r="K2907" s="3">
        <f>IF(TablaDatosEmpresa[[#This Row],[Tipo_Movimiento]] = "Venta", -TablaDatosEmpresa[[#This Row],[Cantidad]] * TablaDatosEmpresa[[#This Row],[Precio_Venta_Unitario]], 0)</f>
        <v>37051.29</v>
      </c>
      <c r="L2907" s="3">
        <f>AVERAGEIF(TablaDatosEmpresa[Nombre_Producto],TablaDatosEmpresa[[#This Row],[Nombre_Producto]],TablaDatosEmpresa[Costo_Unitario])</f>
        <v>206.67616747181975</v>
      </c>
      <c r="M2907" s="3">
        <f>IF(TablaDatosEmpresa[[#This Row],[Tipo_Movimiento]] = "Venta", -TablaDatosEmpresa[[#This Row],[Cantidad]] * TablaDatosEmpresa[[#This Row],[CosteAdquisicionPromedio]], 0)</f>
        <v>8473.7228663446094</v>
      </c>
      <c r="N2907" s="3">
        <f>TablaDatosEmpresa[[#This Row],[Ingresos]]-TablaDatosEmpresa[[#This Row],[Coste_Vemta]]</f>
        <v>28577.567133655393</v>
      </c>
    </row>
    <row r="2908" spans="1:14" x14ac:dyDescent="0.3">
      <c r="A2908">
        <v>2909</v>
      </c>
      <c r="B2908" s="1">
        <v>44989</v>
      </c>
      <c r="C2908" t="s">
        <v>24</v>
      </c>
      <c r="D2908" t="s">
        <v>32</v>
      </c>
      <c r="E2908" t="s">
        <v>33</v>
      </c>
      <c r="F2908">
        <v>176</v>
      </c>
      <c r="G2908" s="3">
        <v>119.11</v>
      </c>
      <c r="H2908" s="3">
        <v>0</v>
      </c>
      <c r="I2908" t="s">
        <v>24</v>
      </c>
      <c r="J2908" t="s">
        <v>26</v>
      </c>
      <c r="K2908" s="3">
        <f>IF(TablaDatosEmpresa[[#This Row],[Tipo_Movimiento]] = "Venta", -TablaDatosEmpresa[[#This Row],[Cantidad]] * TablaDatosEmpresa[[#This Row],[Precio_Venta_Unitario]], 0)</f>
        <v>0</v>
      </c>
      <c r="L2908" s="3">
        <f>AVERAGEIF(TablaDatosEmpresa[Nombre_Producto],TablaDatosEmpresa[[#This Row],[Nombre_Producto]],TablaDatosEmpresa[Costo_Unitario])</f>
        <v>54.214840425531932</v>
      </c>
      <c r="M2908" s="3">
        <f>IF(TablaDatosEmpresa[[#This Row],[Tipo_Movimiento]] = "Venta", -TablaDatosEmpresa[[#This Row],[Cantidad]] * TablaDatosEmpresa[[#This Row],[CosteAdquisicionPromedio]], 0)</f>
        <v>0</v>
      </c>
      <c r="N2908" s="3">
        <f>TablaDatosEmpresa[[#This Row],[Ingresos]]-TablaDatosEmpresa[[#This Row],[Coste_Vemta]]</f>
        <v>0</v>
      </c>
    </row>
    <row r="2909" spans="1:14" x14ac:dyDescent="0.3">
      <c r="A2909">
        <v>2910</v>
      </c>
      <c r="B2909" s="1">
        <v>44989</v>
      </c>
      <c r="C2909" t="s">
        <v>24</v>
      </c>
      <c r="D2909" t="s">
        <v>21</v>
      </c>
      <c r="E2909" t="s">
        <v>22</v>
      </c>
      <c r="F2909">
        <v>277</v>
      </c>
      <c r="G2909" s="3">
        <v>25.18</v>
      </c>
      <c r="H2909" s="3">
        <v>0</v>
      </c>
      <c r="I2909" t="s">
        <v>24</v>
      </c>
      <c r="J2909" t="s">
        <v>36</v>
      </c>
      <c r="K2909" s="3">
        <f>IF(TablaDatosEmpresa[[#This Row],[Tipo_Movimiento]] = "Venta", -TablaDatosEmpresa[[#This Row],[Cantidad]] * TablaDatosEmpresa[[#This Row],[Precio_Venta_Unitario]], 0)</f>
        <v>0</v>
      </c>
      <c r="L2909" s="3">
        <f>AVERAGEIF(TablaDatosEmpresa[Nombre_Producto],TablaDatosEmpresa[[#This Row],[Nombre_Producto]],TablaDatosEmpresa[Costo_Unitario])</f>
        <v>10.520482758620702</v>
      </c>
      <c r="M2909" s="3">
        <f>IF(TablaDatosEmpresa[[#This Row],[Tipo_Movimiento]] = "Venta", -TablaDatosEmpresa[[#This Row],[Cantidad]] * TablaDatosEmpresa[[#This Row],[CosteAdquisicionPromedio]], 0)</f>
        <v>0</v>
      </c>
      <c r="N2909" s="3">
        <f>TablaDatosEmpresa[[#This Row],[Ingresos]]-TablaDatosEmpresa[[#This Row],[Coste_Vemta]]</f>
        <v>0</v>
      </c>
    </row>
    <row r="2910" spans="1:14" x14ac:dyDescent="0.3">
      <c r="A2910">
        <v>2911</v>
      </c>
      <c r="B2910" s="1">
        <v>44989</v>
      </c>
      <c r="C2910" t="s">
        <v>10</v>
      </c>
      <c r="D2910" t="s">
        <v>11</v>
      </c>
      <c r="E2910" t="s">
        <v>12</v>
      </c>
      <c r="F2910">
        <v>-8</v>
      </c>
      <c r="G2910" s="3">
        <v>0</v>
      </c>
      <c r="H2910" s="3">
        <v>131.08000000000001</v>
      </c>
      <c r="I2910" t="s">
        <v>10</v>
      </c>
      <c r="J2910" t="s">
        <v>13</v>
      </c>
      <c r="K2910" s="3">
        <f>IF(TablaDatosEmpresa[[#This Row],[Tipo_Movimiento]] = "Venta", -TablaDatosEmpresa[[#This Row],[Cantidad]] * TablaDatosEmpresa[[#This Row],[Precio_Venta_Unitario]], 0)</f>
        <v>1048.6400000000001</v>
      </c>
      <c r="L2910" s="3">
        <f>AVERAGEIF(TablaDatosEmpresa[Nombre_Producto],TablaDatosEmpresa[[#This Row],[Nombre_Producto]],TablaDatosEmpresa[Costo_Unitario])</f>
        <v>28.701865793780652</v>
      </c>
      <c r="M2910" s="3">
        <f>IF(TablaDatosEmpresa[[#This Row],[Tipo_Movimiento]] = "Venta", -TablaDatosEmpresa[[#This Row],[Cantidad]] * TablaDatosEmpresa[[#This Row],[CosteAdquisicionPromedio]], 0)</f>
        <v>229.61492635024521</v>
      </c>
      <c r="N2910" s="3">
        <f>TablaDatosEmpresa[[#This Row],[Ingresos]]-TablaDatosEmpresa[[#This Row],[Coste_Vemta]]</f>
        <v>819.02507364975486</v>
      </c>
    </row>
    <row r="2911" spans="1:14" x14ac:dyDescent="0.3">
      <c r="A2911">
        <v>2912</v>
      </c>
      <c r="B2911" s="1">
        <v>44989</v>
      </c>
      <c r="C2911" t="s">
        <v>10</v>
      </c>
      <c r="D2911" t="s">
        <v>34</v>
      </c>
      <c r="E2911" t="s">
        <v>45</v>
      </c>
      <c r="F2911">
        <v>-26</v>
      </c>
      <c r="G2911" s="3">
        <v>0</v>
      </c>
      <c r="H2911" s="3">
        <v>352.2</v>
      </c>
      <c r="I2911" t="s">
        <v>10</v>
      </c>
      <c r="J2911" t="s">
        <v>23</v>
      </c>
      <c r="K2911" s="3">
        <f>IF(TablaDatosEmpresa[[#This Row],[Tipo_Movimiento]] = "Venta", -TablaDatosEmpresa[[#This Row],[Cantidad]] * TablaDatosEmpresa[[#This Row],[Precio_Venta_Unitario]], 0)</f>
        <v>9157.1999999999989</v>
      </c>
      <c r="L2911" s="3">
        <f>AVERAGEIF(TablaDatosEmpresa[Nombre_Producto],TablaDatosEmpresa[[#This Row],[Nombre_Producto]],TablaDatosEmpresa[Costo_Unitario])</f>
        <v>81.910562499999997</v>
      </c>
      <c r="M2911" s="3">
        <f>IF(TablaDatosEmpresa[[#This Row],[Tipo_Movimiento]] = "Venta", -TablaDatosEmpresa[[#This Row],[Cantidad]] * TablaDatosEmpresa[[#This Row],[CosteAdquisicionPromedio]], 0)</f>
        <v>2129.6746250000001</v>
      </c>
      <c r="N2911" s="3">
        <f>TablaDatosEmpresa[[#This Row],[Ingresos]]-TablaDatosEmpresa[[#This Row],[Coste_Vemta]]</f>
        <v>7027.5253749999993</v>
      </c>
    </row>
    <row r="2912" spans="1:14" x14ac:dyDescent="0.3">
      <c r="A2912">
        <v>2913</v>
      </c>
      <c r="B2912" s="1">
        <v>44989</v>
      </c>
      <c r="C2912" t="s">
        <v>24</v>
      </c>
      <c r="D2912" t="s">
        <v>21</v>
      </c>
      <c r="E2912" t="s">
        <v>22</v>
      </c>
      <c r="F2912">
        <v>101</v>
      </c>
      <c r="G2912" s="3">
        <v>24.57</v>
      </c>
      <c r="H2912" s="3">
        <v>0</v>
      </c>
      <c r="I2912" t="s">
        <v>24</v>
      </c>
      <c r="J2912" t="s">
        <v>26</v>
      </c>
      <c r="K2912" s="3">
        <f>IF(TablaDatosEmpresa[[#This Row],[Tipo_Movimiento]] = "Venta", -TablaDatosEmpresa[[#This Row],[Cantidad]] * TablaDatosEmpresa[[#This Row],[Precio_Venta_Unitario]], 0)</f>
        <v>0</v>
      </c>
      <c r="L2912" s="3">
        <f>AVERAGEIF(TablaDatosEmpresa[Nombre_Producto],TablaDatosEmpresa[[#This Row],[Nombre_Producto]],TablaDatosEmpresa[Costo_Unitario])</f>
        <v>10.520482758620702</v>
      </c>
      <c r="M2912" s="3">
        <f>IF(TablaDatosEmpresa[[#This Row],[Tipo_Movimiento]] = "Venta", -TablaDatosEmpresa[[#This Row],[Cantidad]] * TablaDatosEmpresa[[#This Row],[CosteAdquisicionPromedio]], 0)</f>
        <v>0</v>
      </c>
      <c r="N2912" s="3">
        <f>TablaDatosEmpresa[[#This Row],[Ingresos]]-TablaDatosEmpresa[[#This Row],[Coste_Vemta]]</f>
        <v>0</v>
      </c>
    </row>
    <row r="2913" spans="1:14" x14ac:dyDescent="0.3">
      <c r="A2913">
        <v>2914</v>
      </c>
      <c r="B2913" s="1">
        <v>44989</v>
      </c>
      <c r="C2913" t="s">
        <v>16</v>
      </c>
      <c r="D2913" t="s">
        <v>27</v>
      </c>
      <c r="E2913" t="s">
        <v>44</v>
      </c>
      <c r="F2913">
        <v>90</v>
      </c>
      <c r="G2913" s="3">
        <v>248.44</v>
      </c>
      <c r="H2913" s="3">
        <v>0</v>
      </c>
      <c r="I2913" t="s">
        <v>46</v>
      </c>
      <c r="J2913" t="s">
        <v>18</v>
      </c>
      <c r="K2913" s="3">
        <f>IF(TablaDatosEmpresa[[#This Row],[Tipo_Movimiento]] = "Venta", -TablaDatosEmpresa[[#This Row],[Cantidad]] * TablaDatosEmpresa[[#This Row],[Precio_Venta_Unitario]], 0)</f>
        <v>0</v>
      </c>
      <c r="L2913" s="3">
        <f>AVERAGEIF(TablaDatosEmpresa[Nombre_Producto],TablaDatosEmpresa[[#This Row],[Nombre_Producto]],TablaDatosEmpresa[Costo_Unitario])</f>
        <v>111.99406451612904</v>
      </c>
      <c r="M2913" s="3">
        <f>IF(TablaDatosEmpresa[[#This Row],[Tipo_Movimiento]] = "Venta", -TablaDatosEmpresa[[#This Row],[Cantidad]] * TablaDatosEmpresa[[#This Row],[CosteAdquisicionPromedio]], 0)</f>
        <v>0</v>
      </c>
      <c r="N2913" s="3">
        <f>TablaDatosEmpresa[[#This Row],[Ingresos]]-TablaDatosEmpresa[[#This Row],[Coste_Vemta]]</f>
        <v>0</v>
      </c>
    </row>
    <row r="2914" spans="1:14" x14ac:dyDescent="0.3">
      <c r="A2914">
        <v>2915</v>
      </c>
      <c r="B2914" s="1">
        <v>44989</v>
      </c>
      <c r="C2914" t="s">
        <v>24</v>
      </c>
      <c r="D2914" t="s">
        <v>21</v>
      </c>
      <c r="E2914" t="s">
        <v>22</v>
      </c>
      <c r="F2914">
        <v>145</v>
      </c>
      <c r="G2914" s="3">
        <v>24.66</v>
      </c>
      <c r="H2914" s="3">
        <v>0</v>
      </c>
      <c r="I2914" t="s">
        <v>24</v>
      </c>
      <c r="J2914" t="s">
        <v>28</v>
      </c>
      <c r="K2914" s="3">
        <f>IF(TablaDatosEmpresa[[#This Row],[Tipo_Movimiento]] = "Venta", -TablaDatosEmpresa[[#This Row],[Cantidad]] * TablaDatosEmpresa[[#This Row],[Precio_Venta_Unitario]], 0)</f>
        <v>0</v>
      </c>
      <c r="L2914" s="3">
        <f>AVERAGEIF(TablaDatosEmpresa[Nombre_Producto],TablaDatosEmpresa[[#This Row],[Nombre_Producto]],TablaDatosEmpresa[Costo_Unitario])</f>
        <v>10.520482758620702</v>
      </c>
      <c r="M2914" s="3">
        <f>IF(TablaDatosEmpresa[[#This Row],[Tipo_Movimiento]] = "Venta", -TablaDatosEmpresa[[#This Row],[Cantidad]] * TablaDatosEmpresa[[#This Row],[CosteAdquisicionPromedio]], 0)</f>
        <v>0</v>
      </c>
      <c r="N2914" s="3">
        <f>TablaDatosEmpresa[[#This Row],[Ingresos]]-TablaDatosEmpresa[[#This Row],[Coste_Vemta]]</f>
        <v>0</v>
      </c>
    </row>
    <row r="2915" spans="1:14" x14ac:dyDescent="0.3">
      <c r="A2915">
        <v>2916</v>
      </c>
      <c r="B2915" s="1">
        <v>44990</v>
      </c>
      <c r="C2915" t="s">
        <v>24</v>
      </c>
      <c r="D2915" t="s">
        <v>34</v>
      </c>
      <c r="E2915" t="s">
        <v>45</v>
      </c>
      <c r="F2915">
        <v>105</v>
      </c>
      <c r="G2915" s="3">
        <v>179.25</v>
      </c>
      <c r="H2915" s="3">
        <v>0</v>
      </c>
      <c r="I2915" t="s">
        <v>24</v>
      </c>
      <c r="J2915" t="s">
        <v>36</v>
      </c>
      <c r="K2915" s="3">
        <f>IF(TablaDatosEmpresa[[#This Row],[Tipo_Movimiento]] = "Venta", -TablaDatosEmpresa[[#This Row],[Cantidad]] * TablaDatosEmpresa[[#This Row],[Precio_Venta_Unitario]], 0)</f>
        <v>0</v>
      </c>
      <c r="L2915" s="3">
        <f>AVERAGEIF(TablaDatosEmpresa[Nombre_Producto],TablaDatosEmpresa[[#This Row],[Nombre_Producto]],TablaDatosEmpresa[Costo_Unitario])</f>
        <v>81.910562499999997</v>
      </c>
      <c r="M2915" s="3">
        <f>IF(TablaDatosEmpresa[[#This Row],[Tipo_Movimiento]] = "Venta", -TablaDatosEmpresa[[#This Row],[Cantidad]] * TablaDatosEmpresa[[#This Row],[CosteAdquisicionPromedio]], 0)</f>
        <v>0</v>
      </c>
      <c r="N2915" s="3">
        <f>TablaDatosEmpresa[[#This Row],[Ingresos]]-TablaDatosEmpresa[[#This Row],[Coste_Vemta]]</f>
        <v>0</v>
      </c>
    </row>
    <row r="2916" spans="1:14" x14ac:dyDescent="0.3">
      <c r="A2916">
        <v>2917</v>
      </c>
      <c r="B2916" s="1">
        <v>44990</v>
      </c>
      <c r="C2916" t="s">
        <v>16</v>
      </c>
      <c r="D2916" t="s">
        <v>17</v>
      </c>
      <c r="E2916" t="s">
        <v>42</v>
      </c>
      <c r="F2916">
        <v>41</v>
      </c>
      <c r="G2916" s="3">
        <v>458.45</v>
      </c>
      <c r="H2916" s="3">
        <v>0</v>
      </c>
      <c r="I2916" t="s">
        <v>46</v>
      </c>
      <c r="J2916" t="s">
        <v>18</v>
      </c>
      <c r="K2916" s="3">
        <f>IF(TablaDatosEmpresa[[#This Row],[Tipo_Movimiento]] = "Venta", -TablaDatosEmpresa[[#This Row],[Cantidad]] * TablaDatosEmpresa[[#This Row],[Precio_Venta_Unitario]], 0)</f>
        <v>0</v>
      </c>
      <c r="L2916" s="3">
        <f>AVERAGEIF(TablaDatosEmpresa[Nombre_Producto],TablaDatosEmpresa[[#This Row],[Nombre_Producto]],TablaDatosEmpresa[Costo_Unitario])</f>
        <v>206.67616747181975</v>
      </c>
      <c r="M2916" s="3">
        <f>IF(TablaDatosEmpresa[[#This Row],[Tipo_Movimiento]] = "Venta", -TablaDatosEmpresa[[#This Row],[Cantidad]] * TablaDatosEmpresa[[#This Row],[CosteAdquisicionPromedio]], 0)</f>
        <v>0</v>
      </c>
      <c r="N2916" s="3">
        <f>TablaDatosEmpresa[[#This Row],[Ingresos]]-TablaDatosEmpresa[[#This Row],[Coste_Vemta]]</f>
        <v>0</v>
      </c>
    </row>
    <row r="2917" spans="1:14" x14ac:dyDescent="0.3">
      <c r="A2917">
        <v>2918</v>
      </c>
      <c r="B2917" s="1">
        <v>44990</v>
      </c>
      <c r="C2917" t="s">
        <v>10</v>
      </c>
      <c r="D2917" t="s">
        <v>11</v>
      </c>
      <c r="E2917" t="s">
        <v>12</v>
      </c>
      <c r="F2917">
        <v>-21</v>
      </c>
      <c r="G2917" s="3">
        <v>0</v>
      </c>
      <c r="H2917" s="3">
        <v>130.16999999999999</v>
      </c>
      <c r="I2917" t="s">
        <v>10</v>
      </c>
      <c r="J2917" t="s">
        <v>13</v>
      </c>
      <c r="K2917" s="3">
        <f>IF(TablaDatosEmpresa[[#This Row],[Tipo_Movimiento]] = "Venta", -TablaDatosEmpresa[[#This Row],[Cantidad]] * TablaDatosEmpresa[[#This Row],[Precio_Venta_Unitario]], 0)</f>
        <v>2733.5699999999997</v>
      </c>
      <c r="L2917" s="3">
        <f>AVERAGEIF(TablaDatosEmpresa[Nombre_Producto],TablaDatosEmpresa[[#This Row],[Nombre_Producto]],TablaDatosEmpresa[Costo_Unitario])</f>
        <v>28.701865793780652</v>
      </c>
      <c r="M2917" s="3">
        <f>IF(TablaDatosEmpresa[[#This Row],[Tipo_Movimiento]] = "Venta", -TablaDatosEmpresa[[#This Row],[Cantidad]] * TablaDatosEmpresa[[#This Row],[CosteAdquisicionPromedio]], 0)</f>
        <v>602.7391816693937</v>
      </c>
      <c r="N2917" s="3">
        <f>TablaDatosEmpresa[[#This Row],[Ingresos]]-TablaDatosEmpresa[[#This Row],[Coste_Vemta]]</f>
        <v>2130.8308183306062</v>
      </c>
    </row>
    <row r="2918" spans="1:14" x14ac:dyDescent="0.3">
      <c r="A2918">
        <v>2919</v>
      </c>
      <c r="B2918" s="1">
        <v>44990</v>
      </c>
      <c r="C2918" t="s">
        <v>24</v>
      </c>
      <c r="D2918" t="s">
        <v>29</v>
      </c>
      <c r="E2918" t="s">
        <v>30</v>
      </c>
      <c r="F2918">
        <v>194</v>
      </c>
      <c r="G2918" s="3">
        <v>35.31</v>
      </c>
      <c r="H2918" s="3">
        <v>0</v>
      </c>
      <c r="I2918" t="s">
        <v>24</v>
      </c>
      <c r="J2918" t="s">
        <v>37</v>
      </c>
      <c r="K2918" s="3">
        <f>IF(TablaDatosEmpresa[[#This Row],[Tipo_Movimiento]] = "Venta", -TablaDatosEmpresa[[#This Row],[Cantidad]] * TablaDatosEmpresa[[#This Row],[Precio_Venta_Unitario]], 0)</f>
        <v>0</v>
      </c>
      <c r="L2918" s="3">
        <f>AVERAGEIF(TablaDatosEmpresa[Nombre_Producto],TablaDatosEmpresa[[#This Row],[Nombre_Producto]],TablaDatosEmpresa[Costo_Unitario])</f>
        <v>15.49574137931034</v>
      </c>
      <c r="M2918" s="3">
        <f>IF(TablaDatosEmpresa[[#This Row],[Tipo_Movimiento]] = "Venta", -TablaDatosEmpresa[[#This Row],[Cantidad]] * TablaDatosEmpresa[[#This Row],[CosteAdquisicionPromedio]], 0)</f>
        <v>0</v>
      </c>
      <c r="N2918" s="3">
        <f>TablaDatosEmpresa[[#This Row],[Ingresos]]-TablaDatosEmpresa[[#This Row],[Coste_Vemta]]</f>
        <v>0</v>
      </c>
    </row>
    <row r="2919" spans="1:14" x14ac:dyDescent="0.3">
      <c r="A2919">
        <v>2920</v>
      </c>
      <c r="B2919" s="1">
        <v>44990</v>
      </c>
      <c r="C2919" t="s">
        <v>24</v>
      </c>
      <c r="D2919" t="s">
        <v>21</v>
      </c>
      <c r="E2919" t="s">
        <v>22</v>
      </c>
      <c r="F2919">
        <v>235</v>
      </c>
      <c r="G2919" s="3">
        <v>24.66</v>
      </c>
      <c r="H2919" s="3">
        <v>0</v>
      </c>
      <c r="I2919" t="s">
        <v>24</v>
      </c>
      <c r="J2919" t="s">
        <v>37</v>
      </c>
      <c r="K2919" s="3">
        <f>IF(TablaDatosEmpresa[[#This Row],[Tipo_Movimiento]] = "Venta", -TablaDatosEmpresa[[#This Row],[Cantidad]] * TablaDatosEmpresa[[#This Row],[Precio_Venta_Unitario]], 0)</f>
        <v>0</v>
      </c>
      <c r="L2919" s="3">
        <f>AVERAGEIF(TablaDatosEmpresa[Nombre_Producto],TablaDatosEmpresa[[#This Row],[Nombre_Producto]],TablaDatosEmpresa[Costo_Unitario])</f>
        <v>10.520482758620702</v>
      </c>
      <c r="M2919" s="3">
        <f>IF(TablaDatosEmpresa[[#This Row],[Tipo_Movimiento]] = "Venta", -TablaDatosEmpresa[[#This Row],[Cantidad]] * TablaDatosEmpresa[[#This Row],[CosteAdquisicionPromedio]], 0)</f>
        <v>0</v>
      </c>
      <c r="N2919" s="3">
        <f>TablaDatosEmpresa[[#This Row],[Ingresos]]-TablaDatosEmpresa[[#This Row],[Coste_Vemta]]</f>
        <v>0</v>
      </c>
    </row>
    <row r="2920" spans="1:14" x14ac:dyDescent="0.3">
      <c r="A2920">
        <v>2921</v>
      </c>
      <c r="B2920" s="1">
        <v>44990</v>
      </c>
      <c r="C2920" t="s">
        <v>10</v>
      </c>
      <c r="D2920" t="s">
        <v>34</v>
      </c>
      <c r="E2920" t="s">
        <v>45</v>
      </c>
      <c r="F2920">
        <v>-39</v>
      </c>
      <c r="G2920" s="3">
        <v>0</v>
      </c>
      <c r="H2920" s="3">
        <v>351.94</v>
      </c>
      <c r="I2920" t="s">
        <v>10</v>
      </c>
      <c r="J2920" t="s">
        <v>31</v>
      </c>
      <c r="K2920" s="3">
        <f>IF(TablaDatosEmpresa[[#This Row],[Tipo_Movimiento]] = "Venta", -TablaDatosEmpresa[[#This Row],[Cantidad]] * TablaDatosEmpresa[[#This Row],[Precio_Venta_Unitario]], 0)</f>
        <v>13725.66</v>
      </c>
      <c r="L2920" s="3">
        <f>AVERAGEIF(TablaDatosEmpresa[Nombre_Producto],TablaDatosEmpresa[[#This Row],[Nombre_Producto]],TablaDatosEmpresa[Costo_Unitario])</f>
        <v>81.910562499999997</v>
      </c>
      <c r="M2920" s="3">
        <f>IF(TablaDatosEmpresa[[#This Row],[Tipo_Movimiento]] = "Venta", -TablaDatosEmpresa[[#This Row],[Cantidad]] * TablaDatosEmpresa[[#This Row],[CosteAdquisicionPromedio]], 0)</f>
        <v>3194.5119374999999</v>
      </c>
      <c r="N2920" s="3">
        <f>TablaDatosEmpresa[[#This Row],[Ingresos]]-TablaDatosEmpresa[[#This Row],[Coste_Vemta]]</f>
        <v>10531.1480625</v>
      </c>
    </row>
    <row r="2921" spans="1:14" x14ac:dyDescent="0.3">
      <c r="A2921">
        <v>2922</v>
      </c>
      <c r="B2921" s="1">
        <v>44990</v>
      </c>
      <c r="C2921" t="s">
        <v>24</v>
      </c>
      <c r="D2921" t="s">
        <v>11</v>
      </c>
      <c r="E2921" t="s">
        <v>12</v>
      </c>
      <c r="F2921">
        <v>95</v>
      </c>
      <c r="G2921" s="3">
        <v>64.41</v>
      </c>
      <c r="H2921" s="3">
        <v>0</v>
      </c>
      <c r="I2921" t="s">
        <v>24</v>
      </c>
      <c r="J2921" t="s">
        <v>26</v>
      </c>
      <c r="K2921" s="3">
        <f>IF(TablaDatosEmpresa[[#This Row],[Tipo_Movimiento]] = "Venta", -TablaDatosEmpresa[[#This Row],[Cantidad]] * TablaDatosEmpresa[[#This Row],[Precio_Venta_Unitario]], 0)</f>
        <v>0</v>
      </c>
      <c r="L2921" s="3">
        <f>AVERAGEIF(TablaDatosEmpresa[Nombre_Producto],TablaDatosEmpresa[[#This Row],[Nombre_Producto]],TablaDatosEmpresa[Costo_Unitario])</f>
        <v>28.701865793780652</v>
      </c>
      <c r="M2921" s="3">
        <f>IF(TablaDatosEmpresa[[#This Row],[Tipo_Movimiento]] = "Venta", -TablaDatosEmpresa[[#This Row],[Cantidad]] * TablaDatosEmpresa[[#This Row],[CosteAdquisicionPromedio]], 0)</f>
        <v>0</v>
      </c>
      <c r="N2921" s="3">
        <f>TablaDatosEmpresa[[#This Row],[Ingresos]]-TablaDatosEmpresa[[#This Row],[Coste_Vemta]]</f>
        <v>0</v>
      </c>
    </row>
    <row r="2922" spans="1:14" x14ac:dyDescent="0.3">
      <c r="A2922">
        <v>2923</v>
      </c>
      <c r="B2922" s="1">
        <v>44991</v>
      </c>
      <c r="C2922" t="s">
        <v>24</v>
      </c>
      <c r="D2922" t="s">
        <v>14</v>
      </c>
      <c r="E2922" t="s">
        <v>41</v>
      </c>
      <c r="F2922">
        <v>120</v>
      </c>
      <c r="G2922" s="3">
        <v>85.39</v>
      </c>
      <c r="H2922" s="3">
        <v>0</v>
      </c>
      <c r="I2922" t="s">
        <v>24</v>
      </c>
      <c r="J2922" t="s">
        <v>26</v>
      </c>
      <c r="K2922" s="3">
        <f>IF(TablaDatosEmpresa[[#This Row],[Tipo_Movimiento]] = "Venta", -TablaDatosEmpresa[[#This Row],[Cantidad]] * TablaDatosEmpresa[[#This Row],[Precio_Venta_Unitario]], 0)</f>
        <v>0</v>
      </c>
      <c r="L2922" s="3">
        <f>AVERAGEIF(TablaDatosEmpresa[Nombre_Producto],TablaDatosEmpresa[[#This Row],[Nombre_Producto]],TablaDatosEmpresa[Costo_Unitario])</f>
        <v>38.917210440456756</v>
      </c>
      <c r="M2922" s="3">
        <f>IF(TablaDatosEmpresa[[#This Row],[Tipo_Movimiento]] = "Venta", -TablaDatosEmpresa[[#This Row],[Cantidad]] * TablaDatosEmpresa[[#This Row],[CosteAdquisicionPromedio]], 0)</f>
        <v>0</v>
      </c>
      <c r="N2922" s="3">
        <f>TablaDatosEmpresa[[#This Row],[Ingresos]]-TablaDatosEmpresa[[#This Row],[Coste_Vemta]]</f>
        <v>0</v>
      </c>
    </row>
    <row r="2923" spans="1:14" x14ac:dyDescent="0.3">
      <c r="A2923">
        <v>2924</v>
      </c>
      <c r="B2923" s="1">
        <v>44991</v>
      </c>
      <c r="C2923" t="s">
        <v>10</v>
      </c>
      <c r="D2923" t="s">
        <v>32</v>
      </c>
      <c r="E2923" t="s">
        <v>33</v>
      </c>
      <c r="F2923">
        <v>-10</v>
      </c>
      <c r="G2923" s="3">
        <v>0</v>
      </c>
      <c r="H2923" s="3">
        <v>220.64</v>
      </c>
      <c r="I2923" t="s">
        <v>10</v>
      </c>
      <c r="J2923" t="s">
        <v>35</v>
      </c>
      <c r="K2923" s="3">
        <f>IF(TablaDatosEmpresa[[#This Row],[Tipo_Movimiento]] = "Venta", -TablaDatosEmpresa[[#This Row],[Cantidad]] * TablaDatosEmpresa[[#This Row],[Precio_Venta_Unitario]], 0)</f>
        <v>2206.3999999999996</v>
      </c>
      <c r="L2923" s="3">
        <f>AVERAGEIF(TablaDatosEmpresa[Nombre_Producto],TablaDatosEmpresa[[#This Row],[Nombre_Producto]],TablaDatosEmpresa[Costo_Unitario])</f>
        <v>54.214840425531932</v>
      </c>
      <c r="M2923" s="3">
        <f>IF(TablaDatosEmpresa[[#This Row],[Tipo_Movimiento]] = "Venta", -TablaDatosEmpresa[[#This Row],[Cantidad]] * TablaDatosEmpresa[[#This Row],[CosteAdquisicionPromedio]], 0)</f>
        <v>542.14840425531929</v>
      </c>
      <c r="N2923" s="3">
        <f>TablaDatosEmpresa[[#This Row],[Ingresos]]-TablaDatosEmpresa[[#This Row],[Coste_Vemta]]</f>
        <v>1664.2515957446803</v>
      </c>
    </row>
    <row r="2924" spans="1:14" x14ac:dyDescent="0.3">
      <c r="A2924">
        <v>2925</v>
      </c>
      <c r="B2924" s="1">
        <v>44991</v>
      </c>
      <c r="C2924" t="s">
        <v>10</v>
      </c>
      <c r="D2924" t="s">
        <v>21</v>
      </c>
      <c r="E2924" t="s">
        <v>22</v>
      </c>
      <c r="F2924">
        <v>-44</v>
      </c>
      <c r="G2924" s="3">
        <v>0</v>
      </c>
      <c r="H2924" s="3">
        <v>59.93</v>
      </c>
      <c r="I2924" t="s">
        <v>10</v>
      </c>
      <c r="J2924" t="s">
        <v>13</v>
      </c>
      <c r="K2924" s="3">
        <f>IF(TablaDatosEmpresa[[#This Row],[Tipo_Movimiento]] = "Venta", -TablaDatosEmpresa[[#This Row],[Cantidad]] * TablaDatosEmpresa[[#This Row],[Precio_Venta_Unitario]], 0)</f>
        <v>2636.92</v>
      </c>
      <c r="L2924" s="3">
        <f>AVERAGEIF(TablaDatosEmpresa[Nombre_Producto],TablaDatosEmpresa[[#This Row],[Nombre_Producto]],TablaDatosEmpresa[Costo_Unitario])</f>
        <v>10.520482758620702</v>
      </c>
      <c r="M2924" s="3">
        <f>IF(TablaDatosEmpresa[[#This Row],[Tipo_Movimiento]] = "Venta", -TablaDatosEmpresa[[#This Row],[Cantidad]] * TablaDatosEmpresa[[#This Row],[CosteAdquisicionPromedio]], 0)</f>
        <v>462.90124137931087</v>
      </c>
      <c r="N2924" s="3">
        <f>TablaDatosEmpresa[[#This Row],[Ingresos]]-TablaDatosEmpresa[[#This Row],[Coste_Vemta]]</f>
        <v>2174.0187586206894</v>
      </c>
    </row>
    <row r="2925" spans="1:14" x14ac:dyDescent="0.3">
      <c r="A2925">
        <v>2926</v>
      </c>
      <c r="B2925" s="1">
        <v>44991</v>
      </c>
      <c r="C2925" t="s">
        <v>10</v>
      </c>
      <c r="D2925" t="s">
        <v>27</v>
      </c>
      <c r="E2925" t="s">
        <v>44</v>
      </c>
      <c r="F2925">
        <v>-14</v>
      </c>
      <c r="G2925" s="3">
        <v>0</v>
      </c>
      <c r="H2925" s="3">
        <v>498.94</v>
      </c>
      <c r="I2925" t="s">
        <v>10</v>
      </c>
      <c r="J2925" t="s">
        <v>35</v>
      </c>
      <c r="K2925" s="3">
        <f>IF(TablaDatosEmpresa[[#This Row],[Tipo_Movimiento]] = "Venta", -TablaDatosEmpresa[[#This Row],[Cantidad]] * TablaDatosEmpresa[[#This Row],[Precio_Venta_Unitario]], 0)</f>
        <v>6985.16</v>
      </c>
      <c r="L2925" s="3">
        <f>AVERAGEIF(TablaDatosEmpresa[Nombre_Producto],TablaDatosEmpresa[[#This Row],[Nombre_Producto]],TablaDatosEmpresa[Costo_Unitario])</f>
        <v>111.99406451612904</v>
      </c>
      <c r="M2925" s="3">
        <f>IF(TablaDatosEmpresa[[#This Row],[Tipo_Movimiento]] = "Venta", -TablaDatosEmpresa[[#This Row],[Cantidad]] * TablaDatosEmpresa[[#This Row],[CosteAdquisicionPromedio]], 0)</f>
        <v>1567.9169032258067</v>
      </c>
      <c r="N2925" s="3">
        <f>TablaDatosEmpresa[[#This Row],[Ingresos]]-TablaDatosEmpresa[[#This Row],[Coste_Vemta]]</f>
        <v>5417.243096774193</v>
      </c>
    </row>
    <row r="2926" spans="1:14" x14ac:dyDescent="0.3">
      <c r="A2926">
        <v>2927</v>
      </c>
      <c r="B2926" s="1">
        <v>44991</v>
      </c>
      <c r="C2926" t="s">
        <v>16</v>
      </c>
      <c r="D2926" t="s">
        <v>17</v>
      </c>
      <c r="E2926" t="s">
        <v>42</v>
      </c>
      <c r="F2926">
        <v>83</v>
      </c>
      <c r="G2926" s="3">
        <v>448.24</v>
      </c>
      <c r="H2926" s="3">
        <v>0</v>
      </c>
      <c r="I2926" t="s">
        <v>46</v>
      </c>
      <c r="J2926" t="s">
        <v>18</v>
      </c>
      <c r="K2926" s="3">
        <f>IF(TablaDatosEmpresa[[#This Row],[Tipo_Movimiento]] = "Venta", -TablaDatosEmpresa[[#This Row],[Cantidad]] * TablaDatosEmpresa[[#This Row],[Precio_Venta_Unitario]], 0)</f>
        <v>0</v>
      </c>
      <c r="L2926" s="3">
        <f>AVERAGEIF(TablaDatosEmpresa[Nombre_Producto],TablaDatosEmpresa[[#This Row],[Nombre_Producto]],TablaDatosEmpresa[Costo_Unitario])</f>
        <v>206.67616747181975</v>
      </c>
      <c r="M2926" s="3">
        <f>IF(TablaDatosEmpresa[[#This Row],[Tipo_Movimiento]] = "Venta", -TablaDatosEmpresa[[#This Row],[Cantidad]] * TablaDatosEmpresa[[#This Row],[CosteAdquisicionPromedio]], 0)</f>
        <v>0</v>
      </c>
      <c r="N2926" s="3">
        <f>TablaDatosEmpresa[[#This Row],[Ingresos]]-TablaDatosEmpresa[[#This Row],[Coste_Vemta]]</f>
        <v>0</v>
      </c>
    </row>
    <row r="2927" spans="1:14" x14ac:dyDescent="0.3">
      <c r="A2927">
        <v>2928</v>
      </c>
      <c r="B2927" s="1">
        <v>44991</v>
      </c>
      <c r="C2927" t="s">
        <v>16</v>
      </c>
      <c r="D2927" t="s">
        <v>17</v>
      </c>
      <c r="E2927" t="s">
        <v>42</v>
      </c>
      <c r="F2927">
        <v>20</v>
      </c>
      <c r="G2927" s="3">
        <v>448.94</v>
      </c>
      <c r="H2927" s="3">
        <v>0</v>
      </c>
      <c r="I2927" t="s">
        <v>46</v>
      </c>
      <c r="J2927" t="s">
        <v>18</v>
      </c>
      <c r="K2927" s="3">
        <f>IF(TablaDatosEmpresa[[#This Row],[Tipo_Movimiento]] = "Venta", -TablaDatosEmpresa[[#This Row],[Cantidad]] * TablaDatosEmpresa[[#This Row],[Precio_Venta_Unitario]], 0)</f>
        <v>0</v>
      </c>
      <c r="L2927" s="3">
        <f>AVERAGEIF(TablaDatosEmpresa[Nombre_Producto],TablaDatosEmpresa[[#This Row],[Nombre_Producto]],TablaDatosEmpresa[Costo_Unitario])</f>
        <v>206.67616747181975</v>
      </c>
      <c r="M2927" s="3">
        <f>IF(TablaDatosEmpresa[[#This Row],[Tipo_Movimiento]] = "Venta", -TablaDatosEmpresa[[#This Row],[Cantidad]] * TablaDatosEmpresa[[#This Row],[CosteAdquisicionPromedio]], 0)</f>
        <v>0</v>
      </c>
      <c r="N2927" s="3">
        <f>TablaDatosEmpresa[[#This Row],[Ingresos]]-TablaDatosEmpresa[[#This Row],[Coste_Vemta]]</f>
        <v>0</v>
      </c>
    </row>
    <row r="2928" spans="1:14" x14ac:dyDescent="0.3">
      <c r="A2928">
        <v>2929</v>
      </c>
      <c r="B2928" s="1">
        <v>44991</v>
      </c>
      <c r="C2928" t="s">
        <v>10</v>
      </c>
      <c r="D2928" t="s">
        <v>17</v>
      </c>
      <c r="E2928" t="s">
        <v>42</v>
      </c>
      <c r="F2928">
        <v>-6</v>
      </c>
      <c r="G2928" s="3">
        <v>0</v>
      </c>
      <c r="H2928" s="3">
        <v>903.9</v>
      </c>
      <c r="I2928" t="s">
        <v>10</v>
      </c>
      <c r="J2928" t="s">
        <v>13</v>
      </c>
      <c r="K2928" s="3">
        <f>IF(TablaDatosEmpresa[[#This Row],[Tipo_Movimiento]] = "Venta", -TablaDatosEmpresa[[#This Row],[Cantidad]] * TablaDatosEmpresa[[#This Row],[Precio_Venta_Unitario]], 0)</f>
        <v>5423.4</v>
      </c>
      <c r="L2928" s="3">
        <f>AVERAGEIF(TablaDatosEmpresa[Nombre_Producto],TablaDatosEmpresa[[#This Row],[Nombre_Producto]],TablaDatosEmpresa[Costo_Unitario])</f>
        <v>206.67616747181975</v>
      </c>
      <c r="M2928" s="3">
        <f>IF(TablaDatosEmpresa[[#This Row],[Tipo_Movimiento]] = "Venta", -TablaDatosEmpresa[[#This Row],[Cantidad]] * TablaDatosEmpresa[[#This Row],[CosteAdquisicionPromedio]], 0)</f>
        <v>1240.0570048309185</v>
      </c>
      <c r="N2928" s="3">
        <f>TablaDatosEmpresa[[#This Row],[Ingresos]]-TablaDatosEmpresa[[#This Row],[Coste_Vemta]]</f>
        <v>4183.3429951690814</v>
      </c>
    </row>
    <row r="2929" spans="1:14" x14ac:dyDescent="0.3">
      <c r="A2929">
        <v>2930</v>
      </c>
      <c r="B2929" s="1">
        <v>44992</v>
      </c>
      <c r="C2929" t="s">
        <v>24</v>
      </c>
      <c r="D2929" t="s">
        <v>25</v>
      </c>
      <c r="E2929" t="s">
        <v>43</v>
      </c>
      <c r="F2929">
        <v>218</v>
      </c>
      <c r="G2929" s="3">
        <v>45.28</v>
      </c>
      <c r="H2929" s="3">
        <v>0</v>
      </c>
      <c r="I2929" t="s">
        <v>24</v>
      </c>
      <c r="J2929" t="s">
        <v>37</v>
      </c>
      <c r="K2929" s="3">
        <f>IF(TablaDatosEmpresa[[#This Row],[Tipo_Movimiento]] = "Venta", -TablaDatosEmpresa[[#This Row],[Cantidad]] * TablaDatosEmpresa[[#This Row],[Precio_Venta_Unitario]], 0)</f>
        <v>0</v>
      </c>
      <c r="L2929" s="3">
        <f>AVERAGEIF(TablaDatosEmpresa[Nombre_Producto],TablaDatosEmpresa[[#This Row],[Nombre_Producto]],TablaDatosEmpresa[Costo_Unitario])</f>
        <v>18.458651685393257</v>
      </c>
      <c r="M2929" s="3">
        <f>IF(TablaDatosEmpresa[[#This Row],[Tipo_Movimiento]] = "Venta", -TablaDatosEmpresa[[#This Row],[Cantidad]] * TablaDatosEmpresa[[#This Row],[CosteAdquisicionPromedio]], 0)</f>
        <v>0</v>
      </c>
      <c r="N2929" s="3">
        <f>TablaDatosEmpresa[[#This Row],[Ingresos]]-TablaDatosEmpresa[[#This Row],[Coste_Vemta]]</f>
        <v>0</v>
      </c>
    </row>
    <row r="2930" spans="1:14" x14ac:dyDescent="0.3">
      <c r="A2930">
        <v>2931</v>
      </c>
      <c r="B2930" s="1">
        <v>44992</v>
      </c>
      <c r="C2930" t="s">
        <v>16</v>
      </c>
      <c r="D2930" t="s">
        <v>27</v>
      </c>
      <c r="E2930" t="s">
        <v>44</v>
      </c>
      <c r="F2930">
        <v>50</v>
      </c>
      <c r="G2930" s="3">
        <v>250.2</v>
      </c>
      <c r="H2930" s="3">
        <v>0</v>
      </c>
      <c r="I2930" t="s">
        <v>46</v>
      </c>
      <c r="J2930" t="s">
        <v>18</v>
      </c>
      <c r="K2930" s="3">
        <f>IF(TablaDatosEmpresa[[#This Row],[Tipo_Movimiento]] = "Venta", -TablaDatosEmpresa[[#This Row],[Cantidad]] * TablaDatosEmpresa[[#This Row],[Precio_Venta_Unitario]], 0)</f>
        <v>0</v>
      </c>
      <c r="L2930" s="3">
        <f>AVERAGEIF(TablaDatosEmpresa[Nombre_Producto],TablaDatosEmpresa[[#This Row],[Nombre_Producto]],TablaDatosEmpresa[Costo_Unitario])</f>
        <v>111.99406451612904</v>
      </c>
      <c r="M2930" s="3">
        <f>IF(TablaDatosEmpresa[[#This Row],[Tipo_Movimiento]] = "Venta", -TablaDatosEmpresa[[#This Row],[Cantidad]] * TablaDatosEmpresa[[#This Row],[CosteAdquisicionPromedio]], 0)</f>
        <v>0</v>
      </c>
      <c r="N2930" s="3">
        <f>TablaDatosEmpresa[[#This Row],[Ingresos]]-TablaDatosEmpresa[[#This Row],[Coste_Vemta]]</f>
        <v>0</v>
      </c>
    </row>
    <row r="2931" spans="1:14" x14ac:dyDescent="0.3">
      <c r="A2931">
        <v>2932</v>
      </c>
      <c r="B2931" s="1">
        <v>44992</v>
      </c>
      <c r="C2931" t="s">
        <v>10</v>
      </c>
      <c r="D2931" t="s">
        <v>32</v>
      </c>
      <c r="E2931" t="s">
        <v>33</v>
      </c>
      <c r="F2931">
        <v>-22</v>
      </c>
      <c r="G2931" s="3">
        <v>0</v>
      </c>
      <c r="H2931" s="3">
        <v>220.29</v>
      </c>
      <c r="I2931" t="s">
        <v>10</v>
      </c>
      <c r="J2931" t="s">
        <v>31</v>
      </c>
      <c r="K2931" s="3">
        <f>IF(TablaDatosEmpresa[[#This Row],[Tipo_Movimiento]] = "Venta", -TablaDatosEmpresa[[#This Row],[Cantidad]] * TablaDatosEmpresa[[#This Row],[Precio_Venta_Unitario]], 0)</f>
        <v>4846.38</v>
      </c>
      <c r="L2931" s="3">
        <f>AVERAGEIF(TablaDatosEmpresa[Nombre_Producto],TablaDatosEmpresa[[#This Row],[Nombre_Producto]],TablaDatosEmpresa[Costo_Unitario])</f>
        <v>54.214840425531932</v>
      </c>
      <c r="M2931" s="3">
        <f>IF(TablaDatosEmpresa[[#This Row],[Tipo_Movimiento]] = "Venta", -TablaDatosEmpresa[[#This Row],[Cantidad]] * TablaDatosEmpresa[[#This Row],[CosteAdquisicionPromedio]], 0)</f>
        <v>1192.7264893617025</v>
      </c>
      <c r="N2931" s="3">
        <f>TablaDatosEmpresa[[#This Row],[Ingresos]]-TablaDatosEmpresa[[#This Row],[Coste_Vemta]]</f>
        <v>3653.6535106382976</v>
      </c>
    </row>
    <row r="2932" spans="1:14" x14ac:dyDescent="0.3">
      <c r="A2932">
        <v>2933</v>
      </c>
      <c r="B2932" s="1">
        <v>44992</v>
      </c>
      <c r="C2932" t="s">
        <v>10</v>
      </c>
      <c r="D2932" t="s">
        <v>34</v>
      </c>
      <c r="E2932" t="s">
        <v>45</v>
      </c>
      <c r="F2932">
        <v>-38</v>
      </c>
      <c r="G2932" s="3">
        <v>0</v>
      </c>
      <c r="H2932" s="3">
        <v>348.5</v>
      </c>
      <c r="I2932" t="s">
        <v>10</v>
      </c>
      <c r="J2932" t="s">
        <v>23</v>
      </c>
      <c r="K2932" s="3">
        <f>IF(TablaDatosEmpresa[[#This Row],[Tipo_Movimiento]] = "Venta", -TablaDatosEmpresa[[#This Row],[Cantidad]] * TablaDatosEmpresa[[#This Row],[Precio_Venta_Unitario]], 0)</f>
        <v>13243</v>
      </c>
      <c r="L2932" s="3">
        <f>AVERAGEIF(TablaDatosEmpresa[Nombre_Producto],TablaDatosEmpresa[[#This Row],[Nombre_Producto]],TablaDatosEmpresa[Costo_Unitario])</f>
        <v>81.910562499999997</v>
      </c>
      <c r="M2932" s="3">
        <f>IF(TablaDatosEmpresa[[#This Row],[Tipo_Movimiento]] = "Venta", -TablaDatosEmpresa[[#This Row],[Cantidad]] * TablaDatosEmpresa[[#This Row],[CosteAdquisicionPromedio]], 0)</f>
        <v>3112.6013749999997</v>
      </c>
      <c r="N2932" s="3">
        <f>TablaDatosEmpresa[[#This Row],[Ingresos]]-TablaDatosEmpresa[[#This Row],[Coste_Vemta]]</f>
        <v>10130.398625</v>
      </c>
    </row>
    <row r="2933" spans="1:14" x14ac:dyDescent="0.3">
      <c r="A2933">
        <v>2934</v>
      </c>
      <c r="B2933" s="1">
        <v>44992</v>
      </c>
      <c r="C2933" t="s">
        <v>24</v>
      </c>
      <c r="D2933" t="s">
        <v>32</v>
      </c>
      <c r="E2933" t="s">
        <v>33</v>
      </c>
      <c r="F2933">
        <v>58</v>
      </c>
      <c r="G2933" s="3">
        <v>120.56</v>
      </c>
      <c r="H2933" s="3">
        <v>0</v>
      </c>
      <c r="I2933" t="s">
        <v>24</v>
      </c>
      <c r="J2933" t="s">
        <v>36</v>
      </c>
      <c r="K2933" s="3">
        <f>IF(TablaDatosEmpresa[[#This Row],[Tipo_Movimiento]] = "Venta", -TablaDatosEmpresa[[#This Row],[Cantidad]] * TablaDatosEmpresa[[#This Row],[Precio_Venta_Unitario]], 0)</f>
        <v>0</v>
      </c>
      <c r="L2933" s="3">
        <f>AVERAGEIF(TablaDatosEmpresa[Nombre_Producto],TablaDatosEmpresa[[#This Row],[Nombre_Producto]],TablaDatosEmpresa[Costo_Unitario])</f>
        <v>54.214840425531932</v>
      </c>
      <c r="M2933" s="3">
        <f>IF(TablaDatosEmpresa[[#This Row],[Tipo_Movimiento]] = "Venta", -TablaDatosEmpresa[[#This Row],[Cantidad]] * TablaDatosEmpresa[[#This Row],[CosteAdquisicionPromedio]], 0)</f>
        <v>0</v>
      </c>
      <c r="N2933" s="3">
        <f>TablaDatosEmpresa[[#This Row],[Ingresos]]-TablaDatosEmpresa[[#This Row],[Coste_Vemta]]</f>
        <v>0</v>
      </c>
    </row>
    <row r="2934" spans="1:14" x14ac:dyDescent="0.3">
      <c r="A2934">
        <v>2935</v>
      </c>
      <c r="B2934" s="1">
        <v>44992</v>
      </c>
      <c r="C2934" t="s">
        <v>10</v>
      </c>
      <c r="D2934" t="s">
        <v>34</v>
      </c>
      <c r="E2934" t="s">
        <v>45</v>
      </c>
      <c r="F2934">
        <v>-11</v>
      </c>
      <c r="G2934" s="3">
        <v>0</v>
      </c>
      <c r="H2934" s="3">
        <v>352.51</v>
      </c>
      <c r="I2934" t="s">
        <v>10</v>
      </c>
      <c r="J2934" t="s">
        <v>13</v>
      </c>
      <c r="K2934" s="3">
        <f>IF(TablaDatosEmpresa[[#This Row],[Tipo_Movimiento]] = "Venta", -TablaDatosEmpresa[[#This Row],[Cantidad]] * TablaDatosEmpresa[[#This Row],[Precio_Venta_Unitario]], 0)</f>
        <v>3877.6099999999997</v>
      </c>
      <c r="L2934" s="3">
        <f>AVERAGEIF(TablaDatosEmpresa[Nombre_Producto],TablaDatosEmpresa[[#This Row],[Nombre_Producto]],TablaDatosEmpresa[Costo_Unitario])</f>
        <v>81.910562499999997</v>
      </c>
      <c r="M2934" s="3">
        <f>IF(TablaDatosEmpresa[[#This Row],[Tipo_Movimiento]] = "Venta", -TablaDatosEmpresa[[#This Row],[Cantidad]] * TablaDatosEmpresa[[#This Row],[CosteAdquisicionPromedio]], 0)</f>
        <v>901.0161875</v>
      </c>
      <c r="N2934" s="3">
        <f>TablaDatosEmpresa[[#This Row],[Ingresos]]-TablaDatosEmpresa[[#This Row],[Coste_Vemta]]</f>
        <v>2976.5938124999998</v>
      </c>
    </row>
    <row r="2935" spans="1:14" x14ac:dyDescent="0.3">
      <c r="A2935">
        <v>2936</v>
      </c>
      <c r="B2935" s="1">
        <v>44993</v>
      </c>
      <c r="C2935" t="s">
        <v>10</v>
      </c>
      <c r="D2935" t="s">
        <v>25</v>
      </c>
      <c r="E2935" t="s">
        <v>43</v>
      </c>
      <c r="F2935">
        <v>-50</v>
      </c>
      <c r="G2935" s="3">
        <v>0</v>
      </c>
      <c r="H2935" s="3">
        <v>94.26</v>
      </c>
      <c r="I2935" t="s">
        <v>10</v>
      </c>
      <c r="J2935" t="s">
        <v>15</v>
      </c>
      <c r="K2935" s="3">
        <f>IF(TablaDatosEmpresa[[#This Row],[Tipo_Movimiento]] = "Venta", -TablaDatosEmpresa[[#This Row],[Cantidad]] * TablaDatosEmpresa[[#This Row],[Precio_Venta_Unitario]], 0)</f>
        <v>4713</v>
      </c>
      <c r="L2935" s="3">
        <f>AVERAGEIF(TablaDatosEmpresa[Nombre_Producto],TablaDatosEmpresa[[#This Row],[Nombre_Producto]],TablaDatosEmpresa[Costo_Unitario])</f>
        <v>18.458651685393257</v>
      </c>
      <c r="M2935" s="3">
        <f>IF(TablaDatosEmpresa[[#This Row],[Tipo_Movimiento]] = "Venta", -TablaDatosEmpresa[[#This Row],[Cantidad]] * TablaDatosEmpresa[[#This Row],[CosteAdquisicionPromedio]], 0)</f>
        <v>922.93258426966281</v>
      </c>
      <c r="N2935" s="3">
        <f>TablaDatosEmpresa[[#This Row],[Ingresos]]-TablaDatosEmpresa[[#This Row],[Coste_Vemta]]</f>
        <v>3790.0674157303374</v>
      </c>
    </row>
    <row r="2936" spans="1:14" x14ac:dyDescent="0.3">
      <c r="A2936">
        <v>2937</v>
      </c>
      <c r="B2936" s="1">
        <v>44993</v>
      </c>
      <c r="C2936" t="s">
        <v>10</v>
      </c>
      <c r="D2936" t="s">
        <v>21</v>
      </c>
      <c r="E2936" t="s">
        <v>22</v>
      </c>
      <c r="F2936">
        <v>-14</v>
      </c>
      <c r="G2936" s="3">
        <v>0</v>
      </c>
      <c r="H2936" s="3">
        <v>60.47</v>
      </c>
      <c r="I2936" t="s">
        <v>10</v>
      </c>
      <c r="J2936" t="s">
        <v>15</v>
      </c>
      <c r="K2936" s="3">
        <f>IF(TablaDatosEmpresa[[#This Row],[Tipo_Movimiento]] = "Venta", -TablaDatosEmpresa[[#This Row],[Cantidad]] * TablaDatosEmpresa[[#This Row],[Precio_Venta_Unitario]], 0)</f>
        <v>846.57999999999993</v>
      </c>
      <c r="L2936" s="3">
        <f>AVERAGEIF(TablaDatosEmpresa[Nombre_Producto],TablaDatosEmpresa[[#This Row],[Nombre_Producto]],TablaDatosEmpresa[Costo_Unitario])</f>
        <v>10.520482758620702</v>
      </c>
      <c r="M2936" s="3">
        <f>IF(TablaDatosEmpresa[[#This Row],[Tipo_Movimiento]] = "Venta", -TablaDatosEmpresa[[#This Row],[Cantidad]] * TablaDatosEmpresa[[#This Row],[CosteAdquisicionPromedio]], 0)</f>
        <v>147.28675862068982</v>
      </c>
      <c r="N2936" s="3">
        <f>TablaDatosEmpresa[[#This Row],[Ingresos]]-TablaDatosEmpresa[[#This Row],[Coste_Vemta]]</f>
        <v>699.29324137931007</v>
      </c>
    </row>
    <row r="2937" spans="1:14" x14ac:dyDescent="0.3">
      <c r="A2937">
        <v>2938</v>
      </c>
      <c r="B2937" s="1">
        <v>44993</v>
      </c>
      <c r="C2937" t="s">
        <v>10</v>
      </c>
      <c r="D2937" t="s">
        <v>19</v>
      </c>
      <c r="E2937" t="s">
        <v>20</v>
      </c>
      <c r="F2937">
        <v>-9</v>
      </c>
      <c r="G2937" s="3">
        <v>0</v>
      </c>
      <c r="H2937" s="3">
        <v>296.60000000000002</v>
      </c>
      <c r="I2937" t="s">
        <v>10</v>
      </c>
      <c r="J2937" t="s">
        <v>13</v>
      </c>
      <c r="K2937" s="3">
        <f>IF(TablaDatosEmpresa[[#This Row],[Tipo_Movimiento]] = "Venta", -TablaDatosEmpresa[[#This Row],[Cantidad]] * TablaDatosEmpresa[[#This Row],[Precio_Venta_Unitario]], 0)</f>
        <v>2669.4</v>
      </c>
      <c r="L2937" s="3">
        <f>AVERAGEIF(TablaDatosEmpresa[Nombre_Producto],TablaDatosEmpresa[[#This Row],[Nombre_Producto]],TablaDatosEmpresa[Costo_Unitario])</f>
        <v>66.956770642201846</v>
      </c>
      <c r="M2937" s="3">
        <f>IF(TablaDatosEmpresa[[#This Row],[Tipo_Movimiento]] = "Venta", -TablaDatosEmpresa[[#This Row],[Cantidad]] * TablaDatosEmpresa[[#This Row],[CosteAdquisicionPromedio]], 0)</f>
        <v>602.6109357798166</v>
      </c>
      <c r="N2937" s="3">
        <f>TablaDatosEmpresa[[#This Row],[Ingresos]]-TablaDatosEmpresa[[#This Row],[Coste_Vemta]]</f>
        <v>2066.7890642201837</v>
      </c>
    </row>
    <row r="2938" spans="1:14" x14ac:dyDescent="0.3">
      <c r="A2938">
        <v>2939</v>
      </c>
      <c r="B2938" s="1">
        <v>44993</v>
      </c>
      <c r="C2938" t="s">
        <v>24</v>
      </c>
      <c r="D2938" t="s">
        <v>25</v>
      </c>
      <c r="E2938" t="s">
        <v>43</v>
      </c>
      <c r="F2938">
        <v>60</v>
      </c>
      <c r="G2938" s="3">
        <v>45.22</v>
      </c>
      <c r="H2938" s="3">
        <v>0</v>
      </c>
      <c r="I2938" t="s">
        <v>24</v>
      </c>
      <c r="J2938" t="s">
        <v>36</v>
      </c>
      <c r="K2938" s="3">
        <f>IF(TablaDatosEmpresa[[#This Row],[Tipo_Movimiento]] = "Venta", -TablaDatosEmpresa[[#This Row],[Cantidad]] * TablaDatosEmpresa[[#This Row],[Precio_Venta_Unitario]], 0)</f>
        <v>0</v>
      </c>
      <c r="L2938" s="3">
        <f>AVERAGEIF(TablaDatosEmpresa[Nombre_Producto],TablaDatosEmpresa[[#This Row],[Nombre_Producto]],TablaDatosEmpresa[Costo_Unitario])</f>
        <v>18.458651685393257</v>
      </c>
      <c r="M2938" s="3">
        <f>IF(TablaDatosEmpresa[[#This Row],[Tipo_Movimiento]] = "Venta", -TablaDatosEmpresa[[#This Row],[Cantidad]] * TablaDatosEmpresa[[#This Row],[CosteAdquisicionPromedio]], 0)</f>
        <v>0</v>
      </c>
      <c r="N2938" s="3">
        <f>TablaDatosEmpresa[[#This Row],[Ingresos]]-TablaDatosEmpresa[[#This Row],[Coste_Vemta]]</f>
        <v>0</v>
      </c>
    </row>
    <row r="2939" spans="1:14" x14ac:dyDescent="0.3">
      <c r="A2939">
        <v>2940</v>
      </c>
      <c r="B2939" s="1">
        <v>44993</v>
      </c>
      <c r="C2939" t="s">
        <v>10</v>
      </c>
      <c r="D2939" t="s">
        <v>34</v>
      </c>
      <c r="E2939" t="s">
        <v>45</v>
      </c>
      <c r="F2939">
        <v>-46</v>
      </c>
      <c r="G2939" s="3">
        <v>0</v>
      </c>
      <c r="H2939" s="3">
        <v>349.33</v>
      </c>
      <c r="I2939" t="s">
        <v>10</v>
      </c>
      <c r="J2939" t="s">
        <v>23</v>
      </c>
      <c r="K2939" s="3">
        <f>IF(TablaDatosEmpresa[[#This Row],[Tipo_Movimiento]] = "Venta", -TablaDatosEmpresa[[#This Row],[Cantidad]] * TablaDatosEmpresa[[#This Row],[Precio_Venta_Unitario]], 0)</f>
        <v>16069.179999999998</v>
      </c>
      <c r="L2939" s="3">
        <f>AVERAGEIF(TablaDatosEmpresa[Nombre_Producto],TablaDatosEmpresa[[#This Row],[Nombre_Producto]],TablaDatosEmpresa[Costo_Unitario])</f>
        <v>81.910562499999997</v>
      </c>
      <c r="M2939" s="3">
        <f>IF(TablaDatosEmpresa[[#This Row],[Tipo_Movimiento]] = "Venta", -TablaDatosEmpresa[[#This Row],[Cantidad]] * TablaDatosEmpresa[[#This Row],[CosteAdquisicionPromedio]], 0)</f>
        <v>3767.8858749999999</v>
      </c>
      <c r="N2939" s="3">
        <f>TablaDatosEmpresa[[#This Row],[Ingresos]]-TablaDatosEmpresa[[#This Row],[Coste_Vemta]]</f>
        <v>12301.294124999999</v>
      </c>
    </row>
    <row r="2940" spans="1:14" x14ac:dyDescent="0.3">
      <c r="A2940">
        <v>2941</v>
      </c>
      <c r="B2940" s="1">
        <v>44993</v>
      </c>
      <c r="C2940" t="s">
        <v>24</v>
      </c>
      <c r="D2940" t="s">
        <v>11</v>
      </c>
      <c r="E2940" t="s">
        <v>12</v>
      </c>
      <c r="F2940">
        <v>133</v>
      </c>
      <c r="G2940" s="3">
        <v>65.47</v>
      </c>
      <c r="H2940" s="3">
        <v>0</v>
      </c>
      <c r="I2940" t="s">
        <v>24</v>
      </c>
      <c r="J2940" t="s">
        <v>36</v>
      </c>
      <c r="K2940" s="3">
        <f>IF(TablaDatosEmpresa[[#This Row],[Tipo_Movimiento]] = "Venta", -TablaDatosEmpresa[[#This Row],[Cantidad]] * TablaDatosEmpresa[[#This Row],[Precio_Venta_Unitario]], 0)</f>
        <v>0</v>
      </c>
      <c r="L2940" s="3">
        <f>AVERAGEIF(TablaDatosEmpresa[Nombre_Producto],TablaDatosEmpresa[[#This Row],[Nombre_Producto]],TablaDatosEmpresa[Costo_Unitario])</f>
        <v>28.701865793780652</v>
      </c>
      <c r="M2940" s="3">
        <f>IF(TablaDatosEmpresa[[#This Row],[Tipo_Movimiento]] = "Venta", -TablaDatosEmpresa[[#This Row],[Cantidad]] * TablaDatosEmpresa[[#This Row],[CosteAdquisicionPromedio]], 0)</f>
        <v>0</v>
      </c>
      <c r="N2940" s="3">
        <f>TablaDatosEmpresa[[#This Row],[Ingresos]]-TablaDatosEmpresa[[#This Row],[Coste_Vemta]]</f>
        <v>0</v>
      </c>
    </row>
    <row r="2941" spans="1:14" x14ac:dyDescent="0.3">
      <c r="A2941">
        <v>2942</v>
      </c>
      <c r="B2941" s="1">
        <v>44993</v>
      </c>
      <c r="C2941" t="s">
        <v>10</v>
      </c>
      <c r="D2941" t="s">
        <v>29</v>
      </c>
      <c r="E2941" t="s">
        <v>30</v>
      </c>
      <c r="F2941">
        <v>-15</v>
      </c>
      <c r="G2941" s="3">
        <v>0</v>
      </c>
      <c r="H2941" s="3">
        <v>80.680000000000007</v>
      </c>
      <c r="I2941" t="s">
        <v>10</v>
      </c>
      <c r="J2941" t="s">
        <v>13</v>
      </c>
      <c r="K2941" s="3">
        <f>IF(TablaDatosEmpresa[[#This Row],[Tipo_Movimiento]] = "Venta", -TablaDatosEmpresa[[#This Row],[Cantidad]] * TablaDatosEmpresa[[#This Row],[Precio_Venta_Unitario]], 0)</f>
        <v>1210.2</v>
      </c>
      <c r="L2941" s="3">
        <f>AVERAGEIF(TablaDatosEmpresa[Nombre_Producto],TablaDatosEmpresa[[#This Row],[Nombre_Producto]],TablaDatosEmpresa[Costo_Unitario])</f>
        <v>15.49574137931034</v>
      </c>
      <c r="M2941" s="3">
        <f>IF(TablaDatosEmpresa[[#This Row],[Tipo_Movimiento]] = "Venta", -TablaDatosEmpresa[[#This Row],[Cantidad]] * TablaDatosEmpresa[[#This Row],[CosteAdquisicionPromedio]], 0)</f>
        <v>232.4361206896551</v>
      </c>
      <c r="N2941" s="3">
        <f>TablaDatosEmpresa[[#This Row],[Ingresos]]-TablaDatosEmpresa[[#This Row],[Coste_Vemta]]</f>
        <v>977.76387931034492</v>
      </c>
    </row>
    <row r="2942" spans="1:14" x14ac:dyDescent="0.3">
      <c r="A2942">
        <v>2943</v>
      </c>
      <c r="B2942" s="1">
        <v>44994</v>
      </c>
      <c r="C2942" t="s">
        <v>24</v>
      </c>
      <c r="D2942" t="s">
        <v>11</v>
      </c>
      <c r="E2942" t="s">
        <v>12</v>
      </c>
      <c r="F2942">
        <v>108</v>
      </c>
      <c r="G2942" s="3">
        <v>66.23</v>
      </c>
      <c r="H2942" s="3">
        <v>0</v>
      </c>
      <c r="I2942" t="s">
        <v>24</v>
      </c>
      <c r="J2942" t="s">
        <v>28</v>
      </c>
      <c r="K2942" s="3">
        <f>IF(TablaDatosEmpresa[[#This Row],[Tipo_Movimiento]] = "Venta", -TablaDatosEmpresa[[#This Row],[Cantidad]] * TablaDatosEmpresa[[#This Row],[Precio_Venta_Unitario]], 0)</f>
        <v>0</v>
      </c>
      <c r="L2942" s="3">
        <f>AVERAGEIF(TablaDatosEmpresa[Nombre_Producto],TablaDatosEmpresa[[#This Row],[Nombre_Producto]],TablaDatosEmpresa[Costo_Unitario])</f>
        <v>28.701865793780652</v>
      </c>
      <c r="M2942" s="3">
        <f>IF(TablaDatosEmpresa[[#This Row],[Tipo_Movimiento]] = "Venta", -TablaDatosEmpresa[[#This Row],[Cantidad]] * TablaDatosEmpresa[[#This Row],[CosteAdquisicionPromedio]], 0)</f>
        <v>0</v>
      </c>
      <c r="N2942" s="3">
        <f>TablaDatosEmpresa[[#This Row],[Ingresos]]-TablaDatosEmpresa[[#This Row],[Coste_Vemta]]</f>
        <v>0</v>
      </c>
    </row>
    <row r="2943" spans="1:14" x14ac:dyDescent="0.3">
      <c r="A2943">
        <v>2944</v>
      </c>
      <c r="B2943" s="1">
        <v>44994</v>
      </c>
      <c r="C2943" t="s">
        <v>10</v>
      </c>
      <c r="D2943" t="s">
        <v>32</v>
      </c>
      <c r="E2943" t="s">
        <v>33</v>
      </c>
      <c r="F2943">
        <v>-39</v>
      </c>
      <c r="G2943" s="3">
        <v>0</v>
      </c>
      <c r="H2943" s="3">
        <v>221.49</v>
      </c>
      <c r="I2943" t="s">
        <v>10</v>
      </c>
      <c r="J2943" t="s">
        <v>13</v>
      </c>
      <c r="K2943" s="3">
        <f>IF(TablaDatosEmpresa[[#This Row],[Tipo_Movimiento]] = "Venta", -TablaDatosEmpresa[[#This Row],[Cantidad]] * TablaDatosEmpresa[[#This Row],[Precio_Venta_Unitario]], 0)</f>
        <v>8638.11</v>
      </c>
      <c r="L2943" s="3">
        <f>AVERAGEIF(TablaDatosEmpresa[Nombre_Producto],TablaDatosEmpresa[[#This Row],[Nombre_Producto]],TablaDatosEmpresa[Costo_Unitario])</f>
        <v>54.214840425531932</v>
      </c>
      <c r="M2943" s="3">
        <f>IF(TablaDatosEmpresa[[#This Row],[Tipo_Movimiento]] = "Venta", -TablaDatosEmpresa[[#This Row],[Cantidad]] * TablaDatosEmpresa[[#This Row],[CosteAdquisicionPromedio]], 0)</f>
        <v>2114.3787765957454</v>
      </c>
      <c r="N2943" s="3">
        <f>TablaDatosEmpresa[[#This Row],[Ingresos]]-TablaDatosEmpresa[[#This Row],[Coste_Vemta]]</f>
        <v>6523.7312234042547</v>
      </c>
    </row>
    <row r="2944" spans="1:14" x14ac:dyDescent="0.3">
      <c r="A2944">
        <v>2945</v>
      </c>
      <c r="B2944" s="1">
        <v>44994</v>
      </c>
      <c r="C2944" t="s">
        <v>24</v>
      </c>
      <c r="D2944" t="s">
        <v>14</v>
      </c>
      <c r="E2944" t="s">
        <v>41</v>
      </c>
      <c r="F2944">
        <v>289</v>
      </c>
      <c r="G2944" s="3">
        <v>86.24</v>
      </c>
      <c r="H2944" s="3">
        <v>0</v>
      </c>
      <c r="I2944" t="s">
        <v>24</v>
      </c>
      <c r="J2944" t="s">
        <v>26</v>
      </c>
      <c r="K2944" s="3">
        <f>IF(TablaDatosEmpresa[[#This Row],[Tipo_Movimiento]] = "Venta", -TablaDatosEmpresa[[#This Row],[Cantidad]] * TablaDatosEmpresa[[#This Row],[Precio_Venta_Unitario]], 0)</f>
        <v>0</v>
      </c>
      <c r="L2944" s="3">
        <f>AVERAGEIF(TablaDatosEmpresa[Nombre_Producto],TablaDatosEmpresa[[#This Row],[Nombre_Producto]],TablaDatosEmpresa[Costo_Unitario])</f>
        <v>38.917210440456756</v>
      </c>
      <c r="M2944" s="3">
        <f>IF(TablaDatosEmpresa[[#This Row],[Tipo_Movimiento]] = "Venta", -TablaDatosEmpresa[[#This Row],[Cantidad]] * TablaDatosEmpresa[[#This Row],[CosteAdquisicionPromedio]], 0)</f>
        <v>0</v>
      </c>
      <c r="N2944" s="3">
        <f>TablaDatosEmpresa[[#This Row],[Ingresos]]-TablaDatosEmpresa[[#This Row],[Coste_Vemta]]</f>
        <v>0</v>
      </c>
    </row>
    <row r="2945" spans="1:14" x14ac:dyDescent="0.3">
      <c r="A2945">
        <v>2946</v>
      </c>
      <c r="B2945" s="1">
        <v>44994</v>
      </c>
      <c r="C2945" t="s">
        <v>10</v>
      </c>
      <c r="D2945" t="s">
        <v>11</v>
      </c>
      <c r="E2945" t="s">
        <v>12</v>
      </c>
      <c r="F2945">
        <v>-16</v>
      </c>
      <c r="G2945" s="3">
        <v>0</v>
      </c>
      <c r="H2945" s="3">
        <v>131.25</v>
      </c>
      <c r="I2945" t="s">
        <v>10</v>
      </c>
      <c r="J2945" t="s">
        <v>13</v>
      </c>
      <c r="K2945" s="3">
        <f>IF(TablaDatosEmpresa[[#This Row],[Tipo_Movimiento]] = "Venta", -TablaDatosEmpresa[[#This Row],[Cantidad]] * TablaDatosEmpresa[[#This Row],[Precio_Venta_Unitario]], 0)</f>
        <v>2100</v>
      </c>
      <c r="L2945" s="3">
        <f>AVERAGEIF(TablaDatosEmpresa[Nombre_Producto],TablaDatosEmpresa[[#This Row],[Nombre_Producto]],TablaDatosEmpresa[Costo_Unitario])</f>
        <v>28.701865793780652</v>
      </c>
      <c r="M2945" s="3">
        <f>IF(TablaDatosEmpresa[[#This Row],[Tipo_Movimiento]] = "Venta", -TablaDatosEmpresa[[#This Row],[Cantidad]] * TablaDatosEmpresa[[#This Row],[CosteAdquisicionPromedio]], 0)</f>
        <v>459.22985270049043</v>
      </c>
      <c r="N2945" s="3">
        <f>TablaDatosEmpresa[[#This Row],[Ingresos]]-TablaDatosEmpresa[[#This Row],[Coste_Vemta]]</f>
        <v>1640.7701472995095</v>
      </c>
    </row>
    <row r="2946" spans="1:14" x14ac:dyDescent="0.3">
      <c r="A2946">
        <v>2947</v>
      </c>
      <c r="B2946" s="1">
        <v>44994</v>
      </c>
      <c r="C2946" t="s">
        <v>16</v>
      </c>
      <c r="D2946" t="s">
        <v>27</v>
      </c>
      <c r="E2946" t="s">
        <v>44</v>
      </c>
      <c r="F2946">
        <v>66</v>
      </c>
      <c r="G2946" s="3">
        <v>252.5</v>
      </c>
      <c r="H2946" s="3">
        <v>0</v>
      </c>
      <c r="I2946" t="s">
        <v>46</v>
      </c>
      <c r="J2946" t="s">
        <v>18</v>
      </c>
      <c r="K2946" s="3">
        <f>IF(TablaDatosEmpresa[[#This Row],[Tipo_Movimiento]] = "Venta", -TablaDatosEmpresa[[#This Row],[Cantidad]] * TablaDatosEmpresa[[#This Row],[Precio_Venta_Unitario]], 0)</f>
        <v>0</v>
      </c>
      <c r="L2946" s="3">
        <f>AVERAGEIF(TablaDatosEmpresa[Nombre_Producto],TablaDatosEmpresa[[#This Row],[Nombre_Producto]],TablaDatosEmpresa[Costo_Unitario])</f>
        <v>111.99406451612904</v>
      </c>
      <c r="M2946" s="3">
        <f>IF(TablaDatosEmpresa[[#This Row],[Tipo_Movimiento]] = "Venta", -TablaDatosEmpresa[[#This Row],[Cantidad]] * TablaDatosEmpresa[[#This Row],[CosteAdquisicionPromedio]], 0)</f>
        <v>0</v>
      </c>
      <c r="N2946" s="3">
        <f>TablaDatosEmpresa[[#This Row],[Ingresos]]-TablaDatosEmpresa[[#This Row],[Coste_Vemta]]</f>
        <v>0</v>
      </c>
    </row>
    <row r="2947" spans="1:14" x14ac:dyDescent="0.3">
      <c r="A2947">
        <v>2948</v>
      </c>
      <c r="B2947" s="1">
        <v>44994</v>
      </c>
      <c r="C2947" t="s">
        <v>16</v>
      </c>
      <c r="D2947" t="s">
        <v>27</v>
      </c>
      <c r="E2947" t="s">
        <v>44</v>
      </c>
      <c r="F2947">
        <v>50</v>
      </c>
      <c r="G2947" s="3">
        <v>251.74</v>
      </c>
      <c r="H2947" s="3">
        <v>0</v>
      </c>
      <c r="I2947" t="s">
        <v>46</v>
      </c>
      <c r="J2947" t="s">
        <v>18</v>
      </c>
      <c r="K2947" s="3">
        <f>IF(TablaDatosEmpresa[[#This Row],[Tipo_Movimiento]] = "Venta", -TablaDatosEmpresa[[#This Row],[Cantidad]] * TablaDatosEmpresa[[#This Row],[Precio_Venta_Unitario]], 0)</f>
        <v>0</v>
      </c>
      <c r="L2947" s="3">
        <f>AVERAGEIF(TablaDatosEmpresa[Nombre_Producto],TablaDatosEmpresa[[#This Row],[Nombre_Producto]],TablaDatosEmpresa[Costo_Unitario])</f>
        <v>111.99406451612904</v>
      </c>
      <c r="M2947" s="3">
        <f>IF(TablaDatosEmpresa[[#This Row],[Tipo_Movimiento]] = "Venta", -TablaDatosEmpresa[[#This Row],[Cantidad]] * TablaDatosEmpresa[[#This Row],[CosteAdquisicionPromedio]], 0)</f>
        <v>0</v>
      </c>
      <c r="N2947" s="3">
        <f>TablaDatosEmpresa[[#This Row],[Ingresos]]-TablaDatosEmpresa[[#This Row],[Coste_Vemta]]</f>
        <v>0</v>
      </c>
    </row>
    <row r="2948" spans="1:14" x14ac:dyDescent="0.3">
      <c r="A2948">
        <v>2949</v>
      </c>
      <c r="B2948" s="1">
        <v>44994</v>
      </c>
      <c r="C2948" t="s">
        <v>10</v>
      </c>
      <c r="D2948" t="s">
        <v>34</v>
      </c>
      <c r="E2948" t="s">
        <v>45</v>
      </c>
      <c r="F2948">
        <v>-33</v>
      </c>
      <c r="G2948" s="3">
        <v>0</v>
      </c>
      <c r="H2948" s="3">
        <v>348.06</v>
      </c>
      <c r="I2948" t="s">
        <v>10</v>
      </c>
      <c r="J2948" t="s">
        <v>35</v>
      </c>
      <c r="K2948" s="3">
        <f>IF(TablaDatosEmpresa[[#This Row],[Tipo_Movimiento]] = "Venta", -TablaDatosEmpresa[[#This Row],[Cantidad]] * TablaDatosEmpresa[[#This Row],[Precio_Venta_Unitario]], 0)</f>
        <v>11485.98</v>
      </c>
      <c r="L2948" s="3">
        <f>AVERAGEIF(TablaDatosEmpresa[Nombre_Producto],TablaDatosEmpresa[[#This Row],[Nombre_Producto]],TablaDatosEmpresa[Costo_Unitario])</f>
        <v>81.910562499999997</v>
      </c>
      <c r="M2948" s="3">
        <f>IF(TablaDatosEmpresa[[#This Row],[Tipo_Movimiento]] = "Venta", -TablaDatosEmpresa[[#This Row],[Cantidad]] * TablaDatosEmpresa[[#This Row],[CosteAdquisicionPromedio]], 0)</f>
        <v>2703.0485625000001</v>
      </c>
      <c r="N2948" s="3">
        <f>TablaDatosEmpresa[[#This Row],[Ingresos]]-TablaDatosEmpresa[[#This Row],[Coste_Vemta]]</f>
        <v>8782.9314374999994</v>
      </c>
    </row>
    <row r="2949" spans="1:14" x14ac:dyDescent="0.3">
      <c r="A2949">
        <v>2950</v>
      </c>
      <c r="B2949" s="1">
        <v>44995</v>
      </c>
      <c r="C2949" t="s">
        <v>24</v>
      </c>
      <c r="D2949" t="s">
        <v>25</v>
      </c>
      <c r="E2949" t="s">
        <v>43</v>
      </c>
      <c r="F2949">
        <v>245</v>
      </c>
      <c r="G2949" s="3">
        <v>45.97</v>
      </c>
      <c r="H2949" s="3">
        <v>0</v>
      </c>
      <c r="I2949" t="s">
        <v>24</v>
      </c>
      <c r="J2949" t="s">
        <v>37</v>
      </c>
      <c r="K2949" s="3">
        <f>IF(TablaDatosEmpresa[[#This Row],[Tipo_Movimiento]] = "Venta", -TablaDatosEmpresa[[#This Row],[Cantidad]] * TablaDatosEmpresa[[#This Row],[Precio_Venta_Unitario]], 0)</f>
        <v>0</v>
      </c>
      <c r="L2949" s="3">
        <f>AVERAGEIF(TablaDatosEmpresa[Nombre_Producto],TablaDatosEmpresa[[#This Row],[Nombre_Producto]],TablaDatosEmpresa[Costo_Unitario])</f>
        <v>18.458651685393257</v>
      </c>
      <c r="M2949" s="3">
        <f>IF(TablaDatosEmpresa[[#This Row],[Tipo_Movimiento]] = "Venta", -TablaDatosEmpresa[[#This Row],[Cantidad]] * TablaDatosEmpresa[[#This Row],[CosteAdquisicionPromedio]], 0)</f>
        <v>0</v>
      </c>
      <c r="N2949" s="3">
        <f>TablaDatosEmpresa[[#This Row],[Ingresos]]-TablaDatosEmpresa[[#This Row],[Coste_Vemta]]</f>
        <v>0</v>
      </c>
    </row>
    <row r="2950" spans="1:14" x14ac:dyDescent="0.3">
      <c r="A2950">
        <v>2951</v>
      </c>
      <c r="B2950" s="1">
        <v>44995</v>
      </c>
      <c r="C2950" t="s">
        <v>10</v>
      </c>
      <c r="D2950" t="s">
        <v>21</v>
      </c>
      <c r="E2950" t="s">
        <v>22</v>
      </c>
      <c r="F2950">
        <v>-5</v>
      </c>
      <c r="G2950" s="3">
        <v>0</v>
      </c>
      <c r="H2950" s="3">
        <v>59.6</v>
      </c>
      <c r="I2950" t="s">
        <v>10</v>
      </c>
      <c r="J2950" t="s">
        <v>31</v>
      </c>
      <c r="K2950" s="3">
        <f>IF(TablaDatosEmpresa[[#This Row],[Tipo_Movimiento]] = "Venta", -TablaDatosEmpresa[[#This Row],[Cantidad]] * TablaDatosEmpresa[[#This Row],[Precio_Venta_Unitario]], 0)</f>
        <v>298</v>
      </c>
      <c r="L2950" s="3">
        <f>AVERAGEIF(TablaDatosEmpresa[Nombre_Producto],TablaDatosEmpresa[[#This Row],[Nombre_Producto]],TablaDatosEmpresa[Costo_Unitario])</f>
        <v>10.520482758620702</v>
      </c>
      <c r="M2950" s="3">
        <f>IF(TablaDatosEmpresa[[#This Row],[Tipo_Movimiento]] = "Venta", -TablaDatosEmpresa[[#This Row],[Cantidad]] * TablaDatosEmpresa[[#This Row],[CosteAdquisicionPromedio]], 0)</f>
        <v>52.602413793103509</v>
      </c>
      <c r="N2950" s="3">
        <f>TablaDatosEmpresa[[#This Row],[Ingresos]]-TablaDatosEmpresa[[#This Row],[Coste_Vemta]]</f>
        <v>245.39758620689651</v>
      </c>
    </row>
    <row r="2951" spans="1:14" x14ac:dyDescent="0.3">
      <c r="A2951">
        <v>2952</v>
      </c>
      <c r="B2951" s="1">
        <v>44995</v>
      </c>
      <c r="C2951" t="s">
        <v>24</v>
      </c>
      <c r="D2951" t="s">
        <v>34</v>
      </c>
      <c r="E2951" t="s">
        <v>45</v>
      </c>
      <c r="F2951">
        <v>111</v>
      </c>
      <c r="G2951" s="3">
        <v>177.16</v>
      </c>
      <c r="H2951" s="3">
        <v>0</v>
      </c>
      <c r="I2951" t="s">
        <v>24</v>
      </c>
      <c r="J2951" t="s">
        <v>37</v>
      </c>
      <c r="K2951" s="3">
        <f>IF(TablaDatosEmpresa[[#This Row],[Tipo_Movimiento]] = "Venta", -TablaDatosEmpresa[[#This Row],[Cantidad]] * TablaDatosEmpresa[[#This Row],[Precio_Venta_Unitario]], 0)</f>
        <v>0</v>
      </c>
      <c r="L2951" s="3">
        <f>AVERAGEIF(TablaDatosEmpresa[Nombre_Producto],TablaDatosEmpresa[[#This Row],[Nombre_Producto]],TablaDatosEmpresa[Costo_Unitario])</f>
        <v>81.910562499999997</v>
      </c>
      <c r="M2951" s="3">
        <f>IF(TablaDatosEmpresa[[#This Row],[Tipo_Movimiento]] = "Venta", -TablaDatosEmpresa[[#This Row],[Cantidad]] * TablaDatosEmpresa[[#This Row],[CosteAdquisicionPromedio]], 0)</f>
        <v>0</v>
      </c>
      <c r="N2951" s="3">
        <f>TablaDatosEmpresa[[#This Row],[Ingresos]]-TablaDatosEmpresa[[#This Row],[Coste_Vemta]]</f>
        <v>0</v>
      </c>
    </row>
    <row r="2952" spans="1:14" x14ac:dyDescent="0.3">
      <c r="A2952">
        <v>2953</v>
      </c>
      <c r="B2952" s="1">
        <v>44995</v>
      </c>
      <c r="C2952" t="s">
        <v>24</v>
      </c>
      <c r="D2952" t="s">
        <v>21</v>
      </c>
      <c r="E2952" t="s">
        <v>22</v>
      </c>
      <c r="F2952">
        <v>292</v>
      </c>
      <c r="G2952" s="3">
        <v>25.24</v>
      </c>
      <c r="H2952" s="3">
        <v>0</v>
      </c>
      <c r="I2952" t="s">
        <v>24</v>
      </c>
      <c r="J2952" t="s">
        <v>36</v>
      </c>
      <c r="K2952" s="3">
        <f>IF(TablaDatosEmpresa[[#This Row],[Tipo_Movimiento]] = "Venta", -TablaDatosEmpresa[[#This Row],[Cantidad]] * TablaDatosEmpresa[[#This Row],[Precio_Venta_Unitario]], 0)</f>
        <v>0</v>
      </c>
      <c r="L2952" s="3">
        <f>AVERAGEIF(TablaDatosEmpresa[Nombre_Producto],TablaDatosEmpresa[[#This Row],[Nombre_Producto]],TablaDatosEmpresa[Costo_Unitario])</f>
        <v>10.520482758620702</v>
      </c>
      <c r="M2952" s="3">
        <f>IF(TablaDatosEmpresa[[#This Row],[Tipo_Movimiento]] = "Venta", -TablaDatosEmpresa[[#This Row],[Cantidad]] * TablaDatosEmpresa[[#This Row],[CosteAdquisicionPromedio]], 0)</f>
        <v>0</v>
      </c>
      <c r="N2952" s="3">
        <f>TablaDatosEmpresa[[#This Row],[Ingresos]]-TablaDatosEmpresa[[#This Row],[Coste_Vemta]]</f>
        <v>0</v>
      </c>
    </row>
    <row r="2953" spans="1:14" x14ac:dyDescent="0.3">
      <c r="A2953">
        <v>2954</v>
      </c>
      <c r="B2953" s="1">
        <v>44995</v>
      </c>
      <c r="C2953" t="s">
        <v>24</v>
      </c>
      <c r="D2953" t="s">
        <v>21</v>
      </c>
      <c r="E2953" t="s">
        <v>22</v>
      </c>
      <c r="F2953">
        <v>117</v>
      </c>
      <c r="G2953" s="3">
        <v>25.41</v>
      </c>
      <c r="H2953" s="3">
        <v>0</v>
      </c>
      <c r="I2953" t="s">
        <v>24</v>
      </c>
      <c r="J2953" t="s">
        <v>36</v>
      </c>
      <c r="K2953" s="3">
        <f>IF(TablaDatosEmpresa[[#This Row],[Tipo_Movimiento]] = "Venta", -TablaDatosEmpresa[[#This Row],[Cantidad]] * TablaDatosEmpresa[[#This Row],[Precio_Venta_Unitario]], 0)</f>
        <v>0</v>
      </c>
      <c r="L2953" s="3">
        <f>AVERAGEIF(TablaDatosEmpresa[Nombre_Producto],TablaDatosEmpresa[[#This Row],[Nombre_Producto]],TablaDatosEmpresa[Costo_Unitario])</f>
        <v>10.520482758620702</v>
      </c>
      <c r="M2953" s="3">
        <f>IF(TablaDatosEmpresa[[#This Row],[Tipo_Movimiento]] = "Venta", -TablaDatosEmpresa[[#This Row],[Cantidad]] * TablaDatosEmpresa[[#This Row],[CosteAdquisicionPromedio]], 0)</f>
        <v>0</v>
      </c>
      <c r="N2953" s="3">
        <f>TablaDatosEmpresa[[#This Row],[Ingresos]]-TablaDatosEmpresa[[#This Row],[Coste_Vemta]]</f>
        <v>0</v>
      </c>
    </row>
    <row r="2954" spans="1:14" x14ac:dyDescent="0.3">
      <c r="A2954">
        <v>2955</v>
      </c>
      <c r="B2954" s="1">
        <v>44995</v>
      </c>
      <c r="C2954" t="s">
        <v>16</v>
      </c>
      <c r="D2954" t="s">
        <v>19</v>
      </c>
      <c r="E2954" t="s">
        <v>20</v>
      </c>
      <c r="F2954">
        <v>71</v>
      </c>
      <c r="G2954" s="3">
        <v>150.07</v>
      </c>
      <c r="H2954" s="3">
        <v>0</v>
      </c>
      <c r="I2954" t="s">
        <v>46</v>
      </c>
      <c r="J2954" t="s">
        <v>18</v>
      </c>
      <c r="K2954" s="3">
        <f>IF(TablaDatosEmpresa[[#This Row],[Tipo_Movimiento]] = "Venta", -TablaDatosEmpresa[[#This Row],[Cantidad]] * TablaDatosEmpresa[[#This Row],[Precio_Venta_Unitario]], 0)</f>
        <v>0</v>
      </c>
      <c r="L2954" s="3">
        <f>AVERAGEIF(TablaDatosEmpresa[Nombre_Producto],TablaDatosEmpresa[[#This Row],[Nombre_Producto]],TablaDatosEmpresa[Costo_Unitario])</f>
        <v>66.956770642201846</v>
      </c>
      <c r="M2954" s="3">
        <f>IF(TablaDatosEmpresa[[#This Row],[Tipo_Movimiento]] = "Venta", -TablaDatosEmpresa[[#This Row],[Cantidad]] * TablaDatosEmpresa[[#This Row],[CosteAdquisicionPromedio]], 0)</f>
        <v>0</v>
      </c>
      <c r="N2954" s="3">
        <f>TablaDatosEmpresa[[#This Row],[Ingresos]]-TablaDatosEmpresa[[#This Row],[Coste_Vemta]]</f>
        <v>0</v>
      </c>
    </row>
    <row r="2955" spans="1:14" x14ac:dyDescent="0.3">
      <c r="A2955">
        <v>2956</v>
      </c>
      <c r="B2955" s="1">
        <v>44995</v>
      </c>
      <c r="C2955" t="s">
        <v>24</v>
      </c>
      <c r="D2955" t="s">
        <v>32</v>
      </c>
      <c r="E2955" t="s">
        <v>33</v>
      </c>
      <c r="F2955">
        <v>166</v>
      </c>
      <c r="G2955" s="3">
        <v>121.18</v>
      </c>
      <c r="H2955" s="3">
        <v>0</v>
      </c>
      <c r="I2955" t="s">
        <v>24</v>
      </c>
      <c r="J2955" t="s">
        <v>37</v>
      </c>
      <c r="K2955" s="3">
        <f>IF(TablaDatosEmpresa[[#This Row],[Tipo_Movimiento]] = "Venta", -TablaDatosEmpresa[[#This Row],[Cantidad]] * TablaDatosEmpresa[[#This Row],[Precio_Venta_Unitario]], 0)</f>
        <v>0</v>
      </c>
      <c r="L2955" s="3">
        <f>AVERAGEIF(TablaDatosEmpresa[Nombre_Producto],TablaDatosEmpresa[[#This Row],[Nombre_Producto]],TablaDatosEmpresa[Costo_Unitario])</f>
        <v>54.214840425531932</v>
      </c>
      <c r="M2955" s="3">
        <f>IF(TablaDatosEmpresa[[#This Row],[Tipo_Movimiento]] = "Venta", -TablaDatosEmpresa[[#This Row],[Cantidad]] * TablaDatosEmpresa[[#This Row],[CosteAdquisicionPromedio]], 0)</f>
        <v>0</v>
      </c>
      <c r="N2955" s="3">
        <f>TablaDatosEmpresa[[#This Row],[Ingresos]]-TablaDatosEmpresa[[#This Row],[Coste_Vemta]]</f>
        <v>0</v>
      </c>
    </row>
    <row r="2956" spans="1:14" x14ac:dyDescent="0.3">
      <c r="A2956">
        <v>2957</v>
      </c>
      <c r="B2956" s="1">
        <v>44996</v>
      </c>
      <c r="C2956" t="s">
        <v>10</v>
      </c>
      <c r="D2956" t="s">
        <v>27</v>
      </c>
      <c r="E2956" t="s">
        <v>44</v>
      </c>
      <c r="F2956">
        <v>-26</v>
      </c>
      <c r="G2956" s="3">
        <v>0</v>
      </c>
      <c r="H2956" s="3">
        <v>497.88</v>
      </c>
      <c r="I2956" t="s">
        <v>10</v>
      </c>
      <c r="J2956" t="s">
        <v>13</v>
      </c>
      <c r="K2956" s="3">
        <f>IF(TablaDatosEmpresa[[#This Row],[Tipo_Movimiento]] = "Venta", -TablaDatosEmpresa[[#This Row],[Cantidad]] * TablaDatosEmpresa[[#This Row],[Precio_Venta_Unitario]], 0)</f>
        <v>12944.88</v>
      </c>
      <c r="L2956" s="3">
        <f>AVERAGEIF(TablaDatosEmpresa[Nombre_Producto],TablaDatosEmpresa[[#This Row],[Nombre_Producto]],TablaDatosEmpresa[Costo_Unitario])</f>
        <v>111.99406451612904</v>
      </c>
      <c r="M2956" s="3">
        <f>IF(TablaDatosEmpresa[[#This Row],[Tipo_Movimiento]] = "Venta", -TablaDatosEmpresa[[#This Row],[Cantidad]] * TablaDatosEmpresa[[#This Row],[CosteAdquisicionPromedio]], 0)</f>
        <v>2911.8456774193551</v>
      </c>
      <c r="N2956" s="3">
        <f>TablaDatosEmpresa[[#This Row],[Ingresos]]-TablaDatosEmpresa[[#This Row],[Coste_Vemta]]</f>
        <v>10033.034322580645</v>
      </c>
    </row>
    <row r="2957" spans="1:14" x14ac:dyDescent="0.3">
      <c r="A2957">
        <v>2958</v>
      </c>
      <c r="B2957" s="1">
        <v>44996</v>
      </c>
      <c r="C2957" t="s">
        <v>10</v>
      </c>
      <c r="D2957" t="s">
        <v>11</v>
      </c>
      <c r="E2957" t="s">
        <v>12</v>
      </c>
      <c r="F2957">
        <v>-13</v>
      </c>
      <c r="G2957" s="3">
        <v>0</v>
      </c>
      <c r="H2957" s="3">
        <v>129.5</v>
      </c>
      <c r="I2957" t="s">
        <v>10</v>
      </c>
      <c r="J2957" t="s">
        <v>13</v>
      </c>
      <c r="K2957" s="3">
        <f>IF(TablaDatosEmpresa[[#This Row],[Tipo_Movimiento]] = "Venta", -TablaDatosEmpresa[[#This Row],[Cantidad]] * TablaDatosEmpresa[[#This Row],[Precio_Venta_Unitario]], 0)</f>
        <v>1683.5</v>
      </c>
      <c r="L2957" s="3">
        <f>AVERAGEIF(TablaDatosEmpresa[Nombre_Producto],TablaDatosEmpresa[[#This Row],[Nombre_Producto]],TablaDatosEmpresa[Costo_Unitario])</f>
        <v>28.701865793780652</v>
      </c>
      <c r="M2957" s="3">
        <f>IF(TablaDatosEmpresa[[#This Row],[Tipo_Movimiento]] = "Venta", -TablaDatosEmpresa[[#This Row],[Cantidad]] * TablaDatosEmpresa[[#This Row],[CosteAdquisicionPromedio]], 0)</f>
        <v>373.12425531914846</v>
      </c>
      <c r="N2957" s="3">
        <f>TablaDatosEmpresa[[#This Row],[Ingresos]]-TablaDatosEmpresa[[#This Row],[Coste_Vemta]]</f>
        <v>1310.3757446808515</v>
      </c>
    </row>
    <row r="2958" spans="1:14" x14ac:dyDescent="0.3">
      <c r="A2958">
        <v>2959</v>
      </c>
      <c r="B2958" s="1">
        <v>44996</v>
      </c>
      <c r="C2958" t="s">
        <v>10</v>
      </c>
      <c r="D2958" t="s">
        <v>19</v>
      </c>
      <c r="E2958" t="s">
        <v>20</v>
      </c>
      <c r="F2958">
        <v>-26</v>
      </c>
      <c r="G2958" s="3">
        <v>0</v>
      </c>
      <c r="H2958" s="3">
        <v>299.01</v>
      </c>
      <c r="I2958" t="s">
        <v>10</v>
      </c>
      <c r="J2958" t="s">
        <v>15</v>
      </c>
      <c r="K2958" s="3">
        <f>IF(TablaDatosEmpresa[[#This Row],[Tipo_Movimiento]] = "Venta", -TablaDatosEmpresa[[#This Row],[Cantidad]] * TablaDatosEmpresa[[#This Row],[Precio_Venta_Unitario]], 0)</f>
        <v>7774.26</v>
      </c>
      <c r="L2958" s="3">
        <f>AVERAGEIF(TablaDatosEmpresa[Nombre_Producto],TablaDatosEmpresa[[#This Row],[Nombre_Producto]],TablaDatosEmpresa[Costo_Unitario])</f>
        <v>66.956770642201846</v>
      </c>
      <c r="M2958" s="3">
        <f>IF(TablaDatosEmpresa[[#This Row],[Tipo_Movimiento]] = "Venta", -TablaDatosEmpresa[[#This Row],[Cantidad]] * TablaDatosEmpresa[[#This Row],[CosteAdquisicionPromedio]], 0)</f>
        <v>1740.8760366972481</v>
      </c>
      <c r="N2958" s="3">
        <f>TablaDatosEmpresa[[#This Row],[Ingresos]]-TablaDatosEmpresa[[#This Row],[Coste_Vemta]]</f>
        <v>6033.3839633027519</v>
      </c>
    </row>
    <row r="2959" spans="1:14" x14ac:dyDescent="0.3">
      <c r="A2959">
        <v>2960</v>
      </c>
      <c r="B2959" s="1">
        <v>44996</v>
      </c>
      <c r="C2959" t="s">
        <v>10</v>
      </c>
      <c r="D2959" t="s">
        <v>17</v>
      </c>
      <c r="E2959" t="s">
        <v>42</v>
      </c>
      <c r="F2959">
        <v>-17</v>
      </c>
      <c r="G2959" s="3">
        <v>0</v>
      </c>
      <c r="H2959" s="3">
        <v>904.7</v>
      </c>
      <c r="I2959" t="s">
        <v>10</v>
      </c>
      <c r="J2959" t="s">
        <v>31</v>
      </c>
      <c r="K2959" s="3">
        <f>IF(TablaDatosEmpresa[[#This Row],[Tipo_Movimiento]] = "Venta", -TablaDatosEmpresa[[#This Row],[Cantidad]] * TablaDatosEmpresa[[#This Row],[Precio_Venta_Unitario]], 0)</f>
        <v>15379.900000000001</v>
      </c>
      <c r="L2959" s="3">
        <f>AVERAGEIF(TablaDatosEmpresa[Nombre_Producto],TablaDatosEmpresa[[#This Row],[Nombre_Producto]],TablaDatosEmpresa[Costo_Unitario])</f>
        <v>206.67616747181975</v>
      </c>
      <c r="M2959" s="3">
        <f>IF(TablaDatosEmpresa[[#This Row],[Tipo_Movimiento]] = "Venta", -TablaDatosEmpresa[[#This Row],[Cantidad]] * TablaDatosEmpresa[[#This Row],[CosteAdquisicionPromedio]], 0)</f>
        <v>3513.4948470209356</v>
      </c>
      <c r="N2959" s="3">
        <f>TablaDatosEmpresa[[#This Row],[Ingresos]]-TablaDatosEmpresa[[#This Row],[Coste_Vemta]]</f>
        <v>11866.405152979067</v>
      </c>
    </row>
    <row r="2960" spans="1:14" x14ac:dyDescent="0.3">
      <c r="A2960">
        <v>2961</v>
      </c>
      <c r="B2960" s="1">
        <v>44996</v>
      </c>
      <c r="C2960" t="s">
        <v>24</v>
      </c>
      <c r="D2960" t="s">
        <v>11</v>
      </c>
      <c r="E2960" t="s">
        <v>12</v>
      </c>
      <c r="F2960">
        <v>252</v>
      </c>
      <c r="G2960" s="3">
        <v>66.489999999999995</v>
      </c>
      <c r="H2960" s="3">
        <v>0</v>
      </c>
      <c r="I2960" t="s">
        <v>24</v>
      </c>
      <c r="J2960" t="s">
        <v>26</v>
      </c>
      <c r="K2960" s="3">
        <f>IF(TablaDatosEmpresa[[#This Row],[Tipo_Movimiento]] = "Venta", -TablaDatosEmpresa[[#This Row],[Cantidad]] * TablaDatosEmpresa[[#This Row],[Precio_Venta_Unitario]], 0)</f>
        <v>0</v>
      </c>
      <c r="L2960" s="3">
        <f>AVERAGEIF(TablaDatosEmpresa[Nombre_Producto],TablaDatosEmpresa[[#This Row],[Nombre_Producto]],TablaDatosEmpresa[Costo_Unitario])</f>
        <v>28.701865793780652</v>
      </c>
      <c r="M2960" s="3">
        <f>IF(TablaDatosEmpresa[[#This Row],[Tipo_Movimiento]] = "Venta", -TablaDatosEmpresa[[#This Row],[Cantidad]] * TablaDatosEmpresa[[#This Row],[CosteAdquisicionPromedio]], 0)</f>
        <v>0</v>
      </c>
      <c r="N2960" s="3">
        <f>TablaDatosEmpresa[[#This Row],[Ingresos]]-TablaDatosEmpresa[[#This Row],[Coste_Vemta]]</f>
        <v>0</v>
      </c>
    </row>
    <row r="2961" spans="1:14" x14ac:dyDescent="0.3">
      <c r="A2961">
        <v>2962</v>
      </c>
      <c r="B2961" s="1">
        <v>44996</v>
      </c>
      <c r="C2961" t="s">
        <v>10</v>
      </c>
      <c r="D2961" t="s">
        <v>27</v>
      </c>
      <c r="E2961" t="s">
        <v>44</v>
      </c>
      <c r="F2961">
        <v>-34</v>
      </c>
      <c r="G2961" s="3">
        <v>0</v>
      </c>
      <c r="H2961" s="3">
        <v>503.91</v>
      </c>
      <c r="I2961" t="s">
        <v>10</v>
      </c>
      <c r="J2961" t="s">
        <v>15</v>
      </c>
      <c r="K2961" s="3">
        <f>IF(TablaDatosEmpresa[[#This Row],[Tipo_Movimiento]] = "Venta", -TablaDatosEmpresa[[#This Row],[Cantidad]] * TablaDatosEmpresa[[#This Row],[Precio_Venta_Unitario]], 0)</f>
        <v>17132.940000000002</v>
      </c>
      <c r="L2961" s="3">
        <f>AVERAGEIF(TablaDatosEmpresa[Nombre_Producto],TablaDatosEmpresa[[#This Row],[Nombre_Producto]],TablaDatosEmpresa[Costo_Unitario])</f>
        <v>111.99406451612904</v>
      </c>
      <c r="M2961" s="3">
        <f>IF(TablaDatosEmpresa[[#This Row],[Tipo_Movimiento]] = "Venta", -TablaDatosEmpresa[[#This Row],[Cantidad]] * TablaDatosEmpresa[[#This Row],[CosteAdquisicionPromedio]], 0)</f>
        <v>3807.7981935483876</v>
      </c>
      <c r="N2961" s="3">
        <f>TablaDatosEmpresa[[#This Row],[Ingresos]]-TablaDatosEmpresa[[#This Row],[Coste_Vemta]]</f>
        <v>13325.141806451615</v>
      </c>
    </row>
    <row r="2962" spans="1:14" x14ac:dyDescent="0.3">
      <c r="A2962">
        <v>2963</v>
      </c>
      <c r="B2962" s="1">
        <v>44996</v>
      </c>
      <c r="C2962" t="s">
        <v>24</v>
      </c>
      <c r="D2962" t="s">
        <v>29</v>
      </c>
      <c r="E2962" t="s">
        <v>30</v>
      </c>
      <c r="F2962">
        <v>160</v>
      </c>
      <c r="G2962" s="3">
        <v>35.65</v>
      </c>
      <c r="H2962" s="3">
        <v>0</v>
      </c>
      <c r="I2962" t="s">
        <v>24</v>
      </c>
      <c r="J2962" t="s">
        <v>26</v>
      </c>
      <c r="K2962" s="3">
        <f>IF(TablaDatosEmpresa[[#This Row],[Tipo_Movimiento]] = "Venta", -TablaDatosEmpresa[[#This Row],[Cantidad]] * TablaDatosEmpresa[[#This Row],[Precio_Venta_Unitario]], 0)</f>
        <v>0</v>
      </c>
      <c r="L2962" s="3">
        <f>AVERAGEIF(TablaDatosEmpresa[Nombre_Producto],TablaDatosEmpresa[[#This Row],[Nombre_Producto]],TablaDatosEmpresa[Costo_Unitario])</f>
        <v>15.49574137931034</v>
      </c>
      <c r="M2962" s="3">
        <f>IF(TablaDatosEmpresa[[#This Row],[Tipo_Movimiento]] = "Venta", -TablaDatosEmpresa[[#This Row],[Cantidad]] * TablaDatosEmpresa[[#This Row],[CosteAdquisicionPromedio]], 0)</f>
        <v>0</v>
      </c>
      <c r="N2962" s="3">
        <f>TablaDatosEmpresa[[#This Row],[Ingresos]]-TablaDatosEmpresa[[#This Row],[Coste_Vemta]]</f>
        <v>0</v>
      </c>
    </row>
    <row r="2963" spans="1:14" x14ac:dyDescent="0.3">
      <c r="A2963">
        <v>2964</v>
      </c>
      <c r="B2963" s="1">
        <v>44997</v>
      </c>
      <c r="C2963" t="s">
        <v>10</v>
      </c>
      <c r="D2963" t="s">
        <v>32</v>
      </c>
      <c r="E2963" t="s">
        <v>33</v>
      </c>
      <c r="F2963">
        <v>-21</v>
      </c>
      <c r="G2963" s="3">
        <v>0</v>
      </c>
      <c r="H2963" s="3">
        <v>220.53</v>
      </c>
      <c r="I2963" t="s">
        <v>10</v>
      </c>
      <c r="J2963" t="s">
        <v>15</v>
      </c>
      <c r="K2963" s="3">
        <f>IF(TablaDatosEmpresa[[#This Row],[Tipo_Movimiento]] = "Venta", -TablaDatosEmpresa[[#This Row],[Cantidad]] * TablaDatosEmpresa[[#This Row],[Precio_Venta_Unitario]], 0)</f>
        <v>4631.13</v>
      </c>
      <c r="L2963" s="3">
        <f>AVERAGEIF(TablaDatosEmpresa[Nombre_Producto],TablaDatosEmpresa[[#This Row],[Nombre_Producto]],TablaDatosEmpresa[Costo_Unitario])</f>
        <v>54.214840425531932</v>
      </c>
      <c r="M2963" s="3">
        <f>IF(TablaDatosEmpresa[[#This Row],[Tipo_Movimiento]] = "Venta", -TablaDatosEmpresa[[#This Row],[Cantidad]] * TablaDatosEmpresa[[#This Row],[CosteAdquisicionPromedio]], 0)</f>
        <v>1138.5116489361706</v>
      </c>
      <c r="N2963" s="3">
        <f>TablaDatosEmpresa[[#This Row],[Ingresos]]-TablaDatosEmpresa[[#This Row],[Coste_Vemta]]</f>
        <v>3492.6183510638293</v>
      </c>
    </row>
    <row r="2964" spans="1:14" x14ac:dyDescent="0.3">
      <c r="A2964">
        <v>2965</v>
      </c>
      <c r="B2964" s="1">
        <v>44997</v>
      </c>
      <c r="C2964" t="s">
        <v>10</v>
      </c>
      <c r="D2964" t="s">
        <v>17</v>
      </c>
      <c r="E2964" t="s">
        <v>42</v>
      </c>
      <c r="F2964">
        <v>-16</v>
      </c>
      <c r="G2964" s="3">
        <v>0</v>
      </c>
      <c r="H2964" s="3">
        <v>901.02</v>
      </c>
      <c r="I2964" t="s">
        <v>10</v>
      </c>
      <c r="J2964" t="s">
        <v>23</v>
      </c>
      <c r="K2964" s="3">
        <f>IF(TablaDatosEmpresa[[#This Row],[Tipo_Movimiento]] = "Venta", -TablaDatosEmpresa[[#This Row],[Cantidad]] * TablaDatosEmpresa[[#This Row],[Precio_Venta_Unitario]], 0)</f>
        <v>14416.32</v>
      </c>
      <c r="L2964" s="3">
        <f>AVERAGEIF(TablaDatosEmpresa[Nombre_Producto],TablaDatosEmpresa[[#This Row],[Nombre_Producto]],TablaDatosEmpresa[Costo_Unitario])</f>
        <v>206.67616747181975</v>
      </c>
      <c r="M2964" s="3">
        <f>IF(TablaDatosEmpresa[[#This Row],[Tipo_Movimiento]] = "Venta", -TablaDatosEmpresa[[#This Row],[Cantidad]] * TablaDatosEmpresa[[#This Row],[CosteAdquisicionPromedio]], 0)</f>
        <v>3306.818679549116</v>
      </c>
      <c r="N2964" s="3">
        <f>TablaDatosEmpresa[[#This Row],[Ingresos]]-TablaDatosEmpresa[[#This Row],[Coste_Vemta]]</f>
        <v>11109.501320450883</v>
      </c>
    </row>
    <row r="2965" spans="1:14" x14ac:dyDescent="0.3">
      <c r="A2965">
        <v>2966</v>
      </c>
      <c r="B2965" s="1">
        <v>44997</v>
      </c>
      <c r="C2965" t="s">
        <v>10</v>
      </c>
      <c r="D2965" t="s">
        <v>21</v>
      </c>
      <c r="E2965" t="s">
        <v>22</v>
      </c>
      <c r="F2965">
        <v>-17</v>
      </c>
      <c r="G2965" s="3">
        <v>0</v>
      </c>
      <c r="H2965" s="3">
        <v>59.5</v>
      </c>
      <c r="I2965" t="s">
        <v>10</v>
      </c>
      <c r="J2965" t="s">
        <v>13</v>
      </c>
      <c r="K2965" s="3">
        <f>IF(TablaDatosEmpresa[[#This Row],[Tipo_Movimiento]] = "Venta", -TablaDatosEmpresa[[#This Row],[Cantidad]] * TablaDatosEmpresa[[#This Row],[Precio_Venta_Unitario]], 0)</f>
        <v>1011.5</v>
      </c>
      <c r="L2965" s="3">
        <f>AVERAGEIF(TablaDatosEmpresa[Nombre_Producto],TablaDatosEmpresa[[#This Row],[Nombre_Producto]],TablaDatosEmpresa[Costo_Unitario])</f>
        <v>10.520482758620702</v>
      </c>
      <c r="M2965" s="3">
        <f>IF(TablaDatosEmpresa[[#This Row],[Tipo_Movimiento]] = "Venta", -TablaDatosEmpresa[[#This Row],[Cantidad]] * TablaDatosEmpresa[[#This Row],[CosteAdquisicionPromedio]], 0)</f>
        <v>178.84820689655191</v>
      </c>
      <c r="N2965" s="3">
        <f>TablaDatosEmpresa[[#This Row],[Ingresos]]-TablaDatosEmpresa[[#This Row],[Coste_Vemta]]</f>
        <v>832.65179310344809</v>
      </c>
    </row>
    <row r="2966" spans="1:14" x14ac:dyDescent="0.3">
      <c r="A2966">
        <v>2967</v>
      </c>
      <c r="B2966" s="1">
        <v>44997</v>
      </c>
      <c r="C2966" t="s">
        <v>10</v>
      </c>
      <c r="D2966" t="s">
        <v>19</v>
      </c>
      <c r="E2966" t="s">
        <v>20</v>
      </c>
      <c r="F2966">
        <v>-10</v>
      </c>
      <c r="G2966" s="3">
        <v>0</v>
      </c>
      <c r="H2966" s="3">
        <v>300.11</v>
      </c>
      <c r="I2966" t="s">
        <v>10</v>
      </c>
      <c r="J2966" t="s">
        <v>23</v>
      </c>
      <c r="K2966" s="3">
        <f>IF(TablaDatosEmpresa[[#This Row],[Tipo_Movimiento]] = "Venta", -TablaDatosEmpresa[[#This Row],[Cantidad]] * TablaDatosEmpresa[[#This Row],[Precio_Venta_Unitario]], 0)</f>
        <v>3001.1000000000004</v>
      </c>
      <c r="L2966" s="3">
        <f>AVERAGEIF(TablaDatosEmpresa[Nombre_Producto],TablaDatosEmpresa[[#This Row],[Nombre_Producto]],TablaDatosEmpresa[Costo_Unitario])</f>
        <v>66.956770642201846</v>
      </c>
      <c r="M2966" s="3">
        <f>IF(TablaDatosEmpresa[[#This Row],[Tipo_Movimiento]] = "Venta", -TablaDatosEmpresa[[#This Row],[Cantidad]] * TablaDatosEmpresa[[#This Row],[CosteAdquisicionPromedio]], 0)</f>
        <v>669.56770642201843</v>
      </c>
      <c r="N2966" s="3">
        <f>TablaDatosEmpresa[[#This Row],[Ingresos]]-TablaDatosEmpresa[[#This Row],[Coste_Vemta]]</f>
        <v>2331.5322935779818</v>
      </c>
    </row>
    <row r="2967" spans="1:14" x14ac:dyDescent="0.3">
      <c r="A2967">
        <v>2968</v>
      </c>
      <c r="B2967" s="1">
        <v>44997</v>
      </c>
      <c r="C2967" t="s">
        <v>10</v>
      </c>
      <c r="D2967" t="s">
        <v>34</v>
      </c>
      <c r="E2967" t="s">
        <v>45</v>
      </c>
      <c r="F2967">
        <v>-45</v>
      </c>
      <c r="G2967" s="3">
        <v>0</v>
      </c>
      <c r="H2967" s="3">
        <v>349.26</v>
      </c>
      <c r="I2967" t="s">
        <v>10</v>
      </c>
      <c r="J2967" t="s">
        <v>35</v>
      </c>
      <c r="K2967" s="3">
        <f>IF(TablaDatosEmpresa[[#This Row],[Tipo_Movimiento]] = "Venta", -TablaDatosEmpresa[[#This Row],[Cantidad]] * TablaDatosEmpresa[[#This Row],[Precio_Venta_Unitario]], 0)</f>
        <v>15716.699999999999</v>
      </c>
      <c r="L2967" s="3">
        <f>AVERAGEIF(TablaDatosEmpresa[Nombre_Producto],TablaDatosEmpresa[[#This Row],[Nombre_Producto]],TablaDatosEmpresa[Costo_Unitario])</f>
        <v>81.910562499999997</v>
      </c>
      <c r="M2967" s="3">
        <f>IF(TablaDatosEmpresa[[#This Row],[Tipo_Movimiento]] = "Venta", -TablaDatosEmpresa[[#This Row],[Cantidad]] * TablaDatosEmpresa[[#This Row],[CosteAdquisicionPromedio]], 0)</f>
        <v>3685.9753124999997</v>
      </c>
      <c r="N2967" s="3">
        <f>TablaDatosEmpresa[[#This Row],[Ingresos]]-TablaDatosEmpresa[[#This Row],[Coste_Vemta]]</f>
        <v>12030.724687499998</v>
      </c>
    </row>
    <row r="2968" spans="1:14" x14ac:dyDescent="0.3">
      <c r="A2968">
        <v>2969</v>
      </c>
      <c r="B2968" s="1">
        <v>44997</v>
      </c>
      <c r="C2968" t="s">
        <v>24</v>
      </c>
      <c r="D2968" t="s">
        <v>25</v>
      </c>
      <c r="E2968" t="s">
        <v>43</v>
      </c>
      <c r="F2968">
        <v>119</v>
      </c>
      <c r="G2968" s="3">
        <v>44.74</v>
      </c>
      <c r="H2968" s="3">
        <v>0</v>
      </c>
      <c r="I2968" t="s">
        <v>24</v>
      </c>
      <c r="J2968" t="s">
        <v>26</v>
      </c>
      <c r="K2968" s="3">
        <f>IF(TablaDatosEmpresa[[#This Row],[Tipo_Movimiento]] = "Venta", -TablaDatosEmpresa[[#This Row],[Cantidad]] * TablaDatosEmpresa[[#This Row],[Precio_Venta_Unitario]], 0)</f>
        <v>0</v>
      </c>
      <c r="L2968" s="3">
        <f>AVERAGEIF(TablaDatosEmpresa[Nombre_Producto],TablaDatosEmpresa[[#This Row],[Nombre_Producto]],TablaDatosEmpresa[Costo_Unitario])</f>
        <v>18.458651685393257</v>
      </c>
      <c r="M2968" s="3">
        <f>IF(TablaDatosEmpresa[[#This Row],[Tipo_Movimiento]] = "Venta", -TablaDatosEmpresa[[#This Row],[Cantidad]] * TablaDatosEmpresa[[#This Row],[CosteAdquisicionPromedio]], 0)</f>
        <v>0</v>
      </c>
      <c r="N2968" s="3">
        <f>TablaDatosEmpresa[[#This Row],[Ingresos]]-TablaDatosEmpresa[[#This Row],[Coste_Vemta]]</f>
        <v>0</v>
      </c>
    </row>
    <row r="2969" spans="1:14" x14ac:dyDescent="0.3">
      <c r="A2969">
        <v>2970</v>
      </c>
      <c r="B2969" s="1">
        <v>44998</v>
      </c>
      <c r="C2969" t="s">
        <v>16</v>
      </c>
      <c r="D2969" t="s">
        <v>27</v>
      </c>
      <c r="E2969" t="s">
        <v>44</v>
      </c>
      <c r="F2969">
        <v>82</v>
      </c>
      <c r="G2969" s="3">
        <v>252.97</v>
      </c>
      <c r="H2969" s="3">
        <v>0</v>
      </c>
      <c r="I2969" t="s">
        <v>46</v>
      </c>
      <c r="J2969" t="s">
        <v>18</v>
      </c>
      <c r="K2969" s="3">
        <f>IF(TablaDatosEmpresa[[#This Row],[Tipo_Movimiento]] = "Venta", -TablaDatosEmpresa[[#This Row],[Cantidad]] * TablaDatosEmpresa[[#This Row],[Precio_Venta_Unitario]], 0)</f>
        <v>0</v>
      </c>
      <c r="L2969" s="3">
        <f>AVERAGEIF(TablaDatosEmpresa[Nombre_Producto],TablaDatosEmpresa[[#This Row],[Nombre_Producto]],TablaDatosEmpresa[Costo_Unitario])</f>
        <v>111.99406451612904</v>
      </c>
      <c r="M2969" s="3">
        <f>IF(TablaDatosEmpresa[[#This Row],[Tipo_Movimiento]] = "Venta", -TablaDatosEmpresa[[#This Row],[Cantidad]] * TablaDatosEmpresa[[#This Row],[CosteAdquisicionPromedio]], 0)</f>
        <v>0</v>
      </c>
      <c r="N2969" s="3">
        <f>TablaDatosEmpresa[[#This Row],[Ingresos]]-TablaDatosEmpresa[[#This Row],[Coste_Vemta]]</f>
        <v>0</v>
      </c>
    </row>
    <row r="2970" spans="1:14" x14ac:dyDescent="0.3">
      <c r="A2970">
        <v>2971</v>
      </c>
      <c r="B2970" s="1">
        <v>44998</v>
      </c>
      <c r="C2970" t="s">
        <v>10</v>
      </c>
      <c r="D2970" t="s">
        <v>34</v>
      </c>
      <c r="E2970" t="s">
        <v>45</v>
      </c>
      <c r="F2970">
        <v>-46</v>
      </c>
      <c r="G2970" s="3">
        <v>0</v>
      </c>
      <c r="H2970" s="3">
        <v>352.37</v>
      </c>
      <c r="I2970" t="s">
        <v>10</v>
      </c>
      <c r="J2970" t="s">
        <v>31</v>
      </c>
      <c r="K2970" s="3">
        <f>IF(TablaDatosEmpresa[[#This Row],[Tipo_Movimiento]] = "Venta", -TablaDatosEmpresa[[#This Row],[Cantidad]] * TablaDatosEmpresa[[#This Row],[Precio_Venta_Unitario]], 0)</f>
        <v>16209.02</v>
      </c>
      <c r="L2970" s="3">
        <f>AVERAGEIF(TablaDatosEmpresa[Nombre_Producto],TablaDatosEmpresa[[#This Row],[Nombre_Producto]],TablaDatosEmpresa[Costo_Unitario])</f>
        <v>81.910562499999997</v>
      </c>
      <c r="M2970" s="3">
        <f>IF(TablaDatosEmpresa[[#This Row],[Tipo_Movimiento]] = "Venta", -TablaDatosEmpresa[[#This Row],[Cantidad]] * TablaDatosEmpresa[[#This Row],[CosteAdquisicionPromedio]], 0)</f>
        <v>3767.8858749999999</v>
      </c>
      <c r="N2970" s="3">
        <f>TablaDatosEmpresa[[#This Row],[Ingresos]]-TablaDatosEmpresa[[#This Row],[Coste_Vemta]]</f>
        <v>12441.134125</v>
      </c>
    </row>
    <row r="2971" spans="1:14" x14ac:dyDescent="0.3">
      <c r="A2971">
        <v>2972</v>
      </c>
      <c r="B2971" s="1">
        <v>44998</v>
      </c>
      <c r="C2971" t="s">
        <v>10</v>
      </c>
      <c r="D2971" t="s">
        <v>32</v>
      </c>
      <c r="E2971" t="s">
        <v>33</v>
      </c>
      <c r="F2971">
        <v>-15</v>
      </c>
      <c r="G2971" s="3">
        <v>0</v>
      </c>
      <c r="H2971" s="3">
        <v>217.92</v>
      </c>
      <c r="I2971" t="s">
        <v>10</v>
      </c>
      <c r="J2971" t="s">
        <v>15</v>
      </c>
      <c r="K2971" s="3">
        <f>IF(TablaDatosEmpresa[[#This Row],[Tipo_Movimiento]] = "Venta", -TablaDatosEmpresa[[#This Row],[Cantidad]] * TablaDatosEmpresa[[#This Row],[Precio_Venta_Unitario]], 0)</f>
        <v>3268.7999999999997</v>
      </c>
      <c r="L2971" s="3">
        <f>AVERAGEIF(TablaDatosEmpresa[Nombre_Producto],TablaDatosEmpresa[[#This Row],[Nombre_Producto]],TablaDatosEmpresa[Costo_Unitario])</f>
        <v>54.214840425531932</v>
      </c>
      <c r="M2971" s="3">
        <f>IF(TablaDatosEmpresa[[#This Row],[Tipo_Movimiento]] = "Venta", -TablaDatosEmpresa[[#This Row],[Cantidad]] * TablaDatosEmpresa[[#This Row],[CosteAdquisicionPromedio]], 0)</f>
        <v>813.22260638297894</v>
      </c>
      <c r="N2971" s="3">
        <f>TablaDatosEmpresa[[#This Row],[Ingresos]]-TablaDatosEmpresa[[#This Row],[Coste_Vemta]]</f>
        <v>2455.5773936170208</v>
      </c>
    </row>
    <row r="2972" spans="1:14" x14ac:dyDescent="0.3">
      <c r="A2972">
        <v>2973</v>
      </c>
      <c r="B2972" s="1">
        <v>44998</v>
      </c>
      <c r="C2972" t="s">
        <v>24</v>
      </c>
      <c r="D2972" t="s">
        <v>11</v>
      </c>
      <c r="E2972" t="s">
        <v>12</v>
      </c>
      <c r="F2972">
        <v>236</v>
      </c>
      <c r="G2972" s="3">
        <v>66.3</v>
      </c>
      <c r="H2972" s="3">
        <v>0</v>
      </c>
      <c r="I2972" t="s">
        <v>24</v>
      </c>
      <c r="J2972" t="s">
        <v>28</v>
      </c>
      <c r="K2972" s="3">
        <f>IF(TablaDatosEmpresa[[#This Row],[Tipo_Movimiento]] = "Venta", -TablaDatosEmpresa[[#This Row],[Cantidad]] * TablaDatosEmpresa[[#This Row],[Precio_Venta_Unitario]], 0)</f>
        <v>0</v>
      </c>
      <c r="L2972" s="3">
        <f>AVERAGEIF(TablaDatosEmpresa[Nombre_Producto],TablaDatosEmpresa[[#This Row],[Nombre_Producto]],TablaDatosEmpresa[Costo_Unitario])</f>
        <v>28.701865793780652</v>
      </c>
      <c r="M2972" s="3">
        <f>IF(TablaDatosEmpresa[[#This Row],[Tipo_Movimiento]] = "Venta", -TablaDatosEmpresa[[#This Row],[Cantidad]] * TablaDatosEmpresa[[#This Row],[CosteAdquisicionPromedio]], 0)</f>
        <v>0</v>
      </c>
      <c r="N2972" s="3">
        <f>TablaDatosEmpresa[[#This Row],[Ingresos]]-TablaDatosEmpresa[[#This Row],[Coste_Vemta]]</f>
        <v>0</v>
      </c>
    </row>
    <row r="2973" spans="1:14" x14ac:dyDescent="0.3">
      <c r="A2973">
        <v>2974</v>
      </c>
      <c r="B2973" s="1">
        <v>44998</v>
      </c>
      <c r="C2973" t="s">
        <v>10</v>
      </c>
      <c r="D2973" t="s">
        <v>19</v>
      </c>
      <c r="E2973" t="s">
        <v>20</v>
      </c>
      <c r="F2973">
        <v>-29</v>
      </c>
      <c r="G2973" s="3">
        <v>0</v>
      </c>
      <c r="H2973" s="3">
        <v>299.24</v>
      </c>
      <c r="I2973" t="s">
        <v>10</v>
      </c>
      <c r="J2973" t="s">
        <v>31</v>
      </c>
      <c r="K2973" s="3">
        <f>IF(TablaDatosEmpresa[[#This Row],[Tipo_Movimiento]] = "Venta", -TablaDatosEmpresa[[#This Row],[Cantidad]] * TablaDatosEmpresa[[#This Row],[Precio_Venta_Unitario]], 0)</f>
        <v>8677.9600000000009</v>
      </c>
      <c r="L2973" s="3">
        <f>AVERAGEIF(TablaDatosEmpresa[Nombre_Producto],TablaDatosEmpresa[[#This Row],[Nombre_Producto]],TablaDatosEmpresa[Costo_Unitario])</f>
        <v>66.956770642201846</v>
      </c>
      <c r="M2973" s="3">
        <f>IF(TablaDatosEmpresa[[#This Row],[Tipo_Movimiento]] = "Venta", -TablaDatosEmpresa[[#This Row],[Cantidad]] * TablaDatosEmpresa[[#This Row],[CosteAdquisicionPromedio]], 0)</f>
        <v>1941.7463486238535</v>
      </c>
      <c r="N2973" s="3">
        <f>TablaDatosEmpresa[[#This Row],[Ingresos]]-TablaDatosEmpresa[[#This Row],[Coste_Vemta]]</f>
        <v>6736.213651376147</v>
      </c>
    </row>
    <row r="2974" spans="1:14" x14ac:dyDescent="0.3">
      <c r="A2974">
        <v>2975</v>
      </c>
      <c r="B2974" s="1">
        <v>44998</v>
      </c>
      <c r="C2974" t="s">
        <v>24</v>
      </c>
      <c r="D2974" t="s">
        <v>14</v>
      </c>
      <c r="E2974" t="s">
        <v>41</v>
      </c>
      <c r="F2974">
        <v>65</v>
      </c>
      <c r="G2974" s="3">
        <v>85.53</v>
      </c>
      <c r="H2974" s="3">
        <v>0</v>
      </c>
      <c r="I2974" t="s">
        <v>24</v>
      </c>
      <c r="J2974" t="s">
        <v>36</v>
      </c>
      <c r="K2974" s="3">
        <f>IF(TablaDatosEmpresa[[#This Row],[Tipo_Movimiento]] = "Venta", -TablaDatosEmpresa[[#This Row],[Cantidad]] * TablaDatosEmpresa[[#This Row],[Precio_Venta_Unitario]], 0)</f>
        <v>0</v>
      </c>
      <c r="L2974" s="3">
        <f>AVERAGEIF(TablaDatosEmpresa[Nombre_Producto],TablaDatosEmpresa[[#This Row],[Nombre_Producto]],TablaDatosEmpresa[Costo_Unitario])</f>
        <v>38.917210440456756</v>
      </c>
      <c r="M2974" s="3">
        <f>IF(TablaDatosEmpresa[[#This Row],[Tipo_Movimiento]] = "Venta", -TablaDatosEmpresa[[#This Row],[Cantidad]] * TablaDatosEmpresa[[#This Row],[CosteAdquisicionPromedio]], 0)</f>
        <v>0</v>
      </c>
      <c r="N2974" s="3">
        <f>TablaDatosEmpresa[[#This Row],[Ingresos]]-TablaDatosEmpresa[[#This Row],[Coste_Vemta]]</f>
        <v>0</v>
      </c>
    </row>
    <row r="2975" spans="1:14" x14ac:dyDescent="0.3">
      <c r="A2975">
        <v>2976</v>
      </c>
      <c r="B2975" s="1">
        <v>44998</v>
      </c>
      <c r="C2975" t="s">
        <v>10</v>
      </c>
      <c r="D2975" t="s">
        <v>34</v>
      </c>
      <c r="E2975" t="s">
        <v>45</v>
      </c>
      <c r="F2975">
        <v>-9</v>
      </c>
      <c r="G2975" s="3">
        <v>0</v>
      </c>
      <c r="H2975" s="3">
        <v>350</v>
      </c>
      <c r="I2975" t="s">
        <v>10</v>
      </c>
      <c r="J2975" t="s">
        <v>13</v>
      </c>
      <c r="K2975" s="3">
        <f>IF(TablaDatosEmpresa[[#This Row],[Tipo_Movimiento]] = "Venta", -TablaDatosEmpresa[[#This Row],[Cantidad]] * TablaDatosEmpresa[[#This Row],[Precio_Venta_Unitario]], 0)</f>
        <v>3150</v>
      </c>
      <c r="L2975" s="3">
        <f>AVERAGEIF(TablaDatosEmpresa[Nombre_Producto],TablaDatosEmpresa[[#This Row],[Nombre_Producto]],TablaDatosEmpresa[Costo_Unitario])</f>
        <v>81.910562499999997</v>
      </c>
      <c r="M2975" s="3">
        <f>IF(TablaDatosEmpresa[[#This Row],[Tipo_Movimiento]] = "Venta", -TablaDatosEmpresa[[#This Row],[Cantidad]] * TablaDatosEmpresa[[#This Row],[CosteAdquisicionPromedio]], 0)</f>
        <v>737.19506249999995</v>
      </c>
      <c r="N2975" s="3">
        <f>TablaDatosEmpresa[[#This Row],[Ingresos]]-TablaDatosEmpresa[[#This Row],[Coste_Vemta]]</f>
        <v>2412.8049375000001</v>
      </c>
    </row>
    <row r="2976" spans="1:14" x14ac:dyDescent="0.3">
      <c r="A2976">
        <v>2977</v>
      </c>
      <c r="B2976" s="1">
        <v>44999</v>
      </c>
      <c r="C2976" t="s">
        <v>10</v>
      </c>
      <c r="D2976" t="s">
        <v>17</v>
      </c>
      <c r="E2976" t="s">
        <v>42</v>
      </c>
      <c r="F2976">
        <v>-11</v>
      </c>
      <c r="G2976" s="3">
        <v>0</v>
      </c>
      <c r="H2976" s="3">
        <v>897.21</v>
      </c>
      <c r="I2976" t="s">
        <v>10</v>
      </c>
      <c r="J2976" t="s">
        <v>15</v>
      </c>
      <c r="K2976" s="3">
        <f>IF(TablaDatosEmpresa[[#This Row],[Tipo_Movimiento]] = "Venta", -TablaDatosEmpresa[[#This Row],[Cantidad]] * TablaDatosEmpresa[[#This Row],[Precio_Venta_Unitario]], 0)</f>
        <v>9869.3100000000013</v>
      </c>
      <c r="L2976" s="3">
        <f>AVERAGEIF(TablaDatosEmpresa[Nombre_Producto],TablaDatosEmpresa[[#This Row],[Nombre_Producto]],TablaDatosEmpresa[Costo_Unitario])</f>
        <v>206.67616747181975</v>
      </c>
      <c r="M2976" s="3">
        <f>IF(TablaDatosEmpresa[[#This Row],[Tipo_Movimiento]] = "Venta", -TablaDatosEmpresa[[#This Row],[Cantidad]] * TablaDatosEmpresa[[#This Row],[CosteAdquisicionPromedio]], 0)</f>
        <v>2273.4378421900174</v>
      </c>
      <c r="N2976" s="3">
        <f>TablaDatosEmpresa[[#This Row],[Ingresos]]-TablaDatosEmpresa[[#This Row],[Coste_Vemta]]</f>
        <v>7595.8721578099839</v>
      </c>
    </row>
    <row r="2977" spans="1:14" x14ac:dyDescent="0.3">
      <c r="A2977">
        <v>2978</v>
      </c>
      <c r="B2977" s="1">
        <v>44999</v>
      </c>
      <c r="C2977" t="s">
        <v>24</v>
      </c>
      <c r="D2977" t="s">
        <v>29</v>
      </c>
      <c r="E2977" t="s">
        <v>30</v>
      </c>
      <c r="F2977">
        <v>211</v>
      </c>
      <c r="G2977" s="3">
        <v>36.15</v>
      </c>
      <c r="H2977" s="3">
        <v>0</v>
      </c>
      <c r="I2977" t="s">
        <v>24</v>
      </c>
      <c r="J2977" t="s">
        <v>28</v>
      </c>
      <c r="K2977" s="3">
        <f>IF(TablaDatosEmpresa[[#This Row],[Tipo_Movimiento]] = "Venta", -TablaDatosEmpresa[[#This Row],[Cantidad]] * TablaDatosEmpresa[[#This Row],[Precio_Venta_Unitario]], 0)</f>
        <v>0</v>
      </c>
      <c r="L2977" s="3">
        <f>AVERAGEIF(TablaDatosEmpresa[Nombre_Producto],TablaDatosEmpresa[[#This Row],[Nombre_Producto]],TablaDatosEmpresa[Costo_Unitario])</f>
        <v>15.49574137931034</v>
      </c>
      <c r="M2977" s="3">
        <f>IF(TablaDatosEmpresa[[#This Row],[Tipo_Movimiento]] = "Venta", -TablaDatosEmpresa[[#This Row],[Cantidad]] * TablaDatosEmpresa[[#This Row],[CosteAdquisicionPromedio]], 0)</f>
        <v>0</v>
      </c>
      <c r="N2977" s="3">
        <f>TablaDatosEmpresa[[#This Row],[Ingresos]]-TablaDatosEmpresa[[#This Row],[Coste_Vemta]]</f>
        <v>0</v>
      </c>
    </row>
    <row r="2978" spans="1:14" x14ac:dyDescent="0.3">
      <c r="A2978">
        <v>2979</v>
      </c>
      <c r="B2978" s="1">
        <v>44999</v>
      </c>
      <c r="C2978" t="s">
        <v>16</v>
      </c>
      <c r="D2978" t="s">
        <v>27</v>
      </c>
      <c r="E2978" t="s">
        <v>44</v>
      </c>
      <c r="F2978">
        <v>38</v>
      </c>
      <c r="G2978" s="3">
        <v>248.28</v>
      </c>
      <c r="H2978" s="3">
        <v>0</v>
      </c>
      <c r="I2978" t="s">
        <v>46</v>
      </c>
      <c r="J2978" t="s">
        <v>18</v>
      </c>
      <c r="K2978" s="3">
        <f>IF(TablaDatosEmpresa[[#This Row],[Tipo_Movimiento]] = "Venta", -TablaDatosEmpresa[[#This Row],[Cantidad]] * TablaDatosEmpresa[[#This Row],[Precio_Venta_Unitario]], 0)</f>
        <v>0</v>
      </c>
      <c r="L2978" s="3">
        <f>AVERAGEIF(TablaDatosEmpresa[Nombre_Producto],TablaDatosEmpresa[[#This Row],[Nombre_Producto]],TablaDatosEmpresa[Costo_Unitario])</f>
        <v>111.99406451612904</v>
      </c>
      <c r="M2978" s="3">
        <f>IF(TablaDatosEmpresa[[#This Row],[Tipo_Movimiento]] = "Venta", -TablaDatosEmpresa[[#This Row],[Cantidad]] * TablaDatosEmpresa[[#This Row],[CosteAdquisicionPromedio]], 0)</f>
        <v>0</v>
      </c>
      <c r="N2978" s="3">
        <f>TablaDatosEmpresa[[#This Row],[Ingresos]]-TablaDatosEmpresa[[#This Row],[Coste_Vemta]]</f>
        <v>0</v>
      </c>
    </row>
    <row r="2979" spans="1:14" x14ac:dyDescent="0.3">
      <c r="A2979">
        <v>2980</v>
      </c>
      <c r="B2979" s="1">
        <v>44999</v>
      </c>
      <c r="C2979" t="s">
        <v>24</v>
      </c>
      <c r="D2979" t="s">
        <v>14</v>
      </c>
      <c r="E2979" t="s">
        <v>41</v>
      </c>
      <c r="F2979">
        <v>242</v>
      </c>
      <c r="G2979" s="3">
        <v>85.89</v>
      </c>
      <c r="H2979" s="3">
        <v>0</v>
      </c>
      <c r="I2979" t="s">
        <v>24</v>
      </c>
      <c r="J2979" t="s">
        <v>36</v>
      </c>
      <c r="K2979" s="3">
        <f>IF(TablaDatosEmpresa[[#This Row],[Tipo_Movimiento]] = "Venta", -TablaDatosEmpresa[[#This Row],[Cantidad]] * TablaDatosEmpresa[[#This Row],[Precio_Venta_Unitario]], 0)</f>
        <v>0</v>
      </c>
      <c r="L2979" s="3">
        <f>AVERAGEIF(TablaDatosEmpresa[Nombre_Producto],TablaDatosEmpresa[[#This Row],[Nombre_Producto]],TablaDatosEmpresa[Costo_Unitario])</f>
        <v>38.917210440456756</v>
      </c>
      <c r="M2979" s="3">
        <f>IF(TablaDatosEmpresa[[#This Row],[Tipo_Movimiento]] = "Venta", -TablaDatosEmpresa[[#This Row],[Cantidad]] * TablaDatosEmpresa[[#This Row],[CosteAdquisicionPromedio]], 0)</f>
        <v>0</v>
      </c>
      <c r="N2979" s="3">
        <f>TablaDatosEmpresa[[#This Row],[Ingresos]]-TablaDatosEmpresa[[#This Row],[Coste_Vemta]]</f>
        <v>0</v>
      </c>
    </row>
    <row r="2980" spans="1:14" x14ac:dyDescent="0.3">
      <c r="A2980">
        <v>2981</v>
      </c>
      <c r="B2980" s="1">
        <v>44999</v>
      </c>
      <c r="C2980" t="s">
        <v>10</v>
      </c>
      <c r="D2980" t="s">
        <v>25</v>
      </c>
      <c r="E2980" t="s">
        <v>43</v>
      </c>
      <c r="F2980">
        <v>-41</v>
      </c>
      <c r="G2980" s="3">
        <v>0</v>
      </c>
      <c r="H2980" s="3">
        <v>95.58</v>
      </c>
      <c r="I2980" t="s">
        <v>10</v>
      </c>
      <c r="J2980" t="s">
        <v>31</v>
      </c>
      <c r="K2980" s="3">
        <f>IF(TablaDatosEmpresa[[#This Row],[Tipo_Movimiento]] = "Venta", -TablaDatosEmpresa[[#This Row],[Cantidad]] * TablaDatosEmpresa[[#This Row],[Precio_Venta_Unitario]], 0)</f>
        <v>3918.7799999999997</v>
      </c>
      <c r="L2980" s="3">
        <f>AVERAGEIF(TablaDatosEmpresa[Nombre_Producto],TablaDatosEmpresa[[#This Row],[Nombre_Producto]],TablaDatosEmpresa[Costo_Unitario])</f>
        <v>18.458651685393257</v>
      </c>
      <c r="M2980" s="3">
        <f>IF(TablaDatosEmpresa[[#This Row],[Tipo_Movimiento]] = "Venta", -TablaDatosEmpresa[[#This Row],[Cantidad]] * TablaDatosEmpresa[[#This Row],[CosteAdquisicionPromedio]], 0)</f>
        <v>756.80471910112351</v>
      </c>
      <c r="N2980" s="3">
        <f>TablaDatosEmpresa[[#This Row],[Ingresos]]-TablaDatosEmpresa[[#This Row],[Coste_Vemta]]</f>
        <v>3161.975280898876</v>
      </c>
    </row>
    <row r="2981" spans="1:14" x14ac:dyDescent="0.3">
      <c r="A2981">
        <v>2982</v>
      </c>
      <c r="B2981" s="1">
        <v>44999</v>
      </c>
      <c r="C2981" t="s">
        <v>16</v>
      </c>
      <c r="D2981" t="s">
        <v>17</v>
      </c>
      <c r="E2981" t="s">
        <v>42</v>
      </c>
      <c r="F2981">
        <v>89</v>
      </c>
      <c r="G2981" s="3">
        <v>458.47</v>
      </c>
      <c r="H2981" s="3">
        <v>0</v>
      </c>
      <c r="I2981" t="s">
        <v>46</v>
      </c>
      <c r="J2981" t="s">
        <v>18</v>
      </c>
      <c r="K2981" s="3">
        <f>IF(TablaDatosEmpresa[[#This Row],[Tipo_Movimiento]] = "Venta", -TablaDatosEmpresa[[#This Row],[Cantidad]] * TablaDatosEmpresa[[#This Row],[Precio_Venta_Unitario]], 0)</f>
        <v>0</v>
      </c>
      <c r="L2981" s="3">
        <f>AVERAGEIF(TablaDatosEmpresa[Nombre_Producto],TablaDatosEmpresa[[#This Row],[Nombre_Producto]],TablaDatosEmpresa[Costo_Unitario])</f>
        <v>206.67616747181975</v>
      </c>
      <c r="M2981" s="3">
        <f>IF(TablaDatosEmpresa[[#This Row],[Tipo_Movimiento]] = "Venta", -TablaDatosEmpresa[[#This Row],[Cantidad]] * TablaDatosEmpresa[[#This Row],[CosteAdquisicionPromedio]], 0)</f>
        <v>0</v>
      </c>
      <c r="N2981" s="3">
        <f>TablaDatosEmpresa[[#This Row],[Ingresos]]-TablaDatosEmpresa[[#This Row],[Coste_Vemta]]</f>
        <v>0</v>
      </c>
    </row>
    <row r="2982" spans="1:14" x14ac:dyDescent="0.3">
      <c r="A2982">
        <v>2983</v>
      </c>
      <c r="B2982" s="1">
        <v>44999</v>
      </c>
      <c r="C2982" t="s">
        <v>10</v>
      </c>
      <c r="D2982" t="s">
        <v>11</v>
      </c>
      <c r="E2982" t="s">
        <v>12</v>
      </c>
      <c r="F2982">
        <v>-42</v>
      </c>
      <c r="G2982" s="3">
        <v>0</v>
      </c>
      <c r="H2982" s="3">
        <v>129.02000000000001</v>
      </c>
      <c r="I2982" t="s">
        <v>10</v>
      </c>
      <c r="J2982" t="s">
        <v>35</v>
      </c>
      <c r="K2982" s="3">
        <f>IF(TablaDatosEmpresa[[#This Row],[Tipo_Movimiento]] = "Venta", -TablaDatosEmpresa[[#This Row],[Cantidad]] * TablaDatosEmpresa[[#This Row],[Precio_Venta_Unitario]], 0)</f>
        <v>5418.84</v>
      </c>
      <c r="L2982" s="3">
        <f>AVERAGEIF(TablaDatosEmpresa[Nombre_Producto],TablaDatosEmpresa[[#This Row],[Nombre_Producto]],TablaDatosEmpresa[Costo_Unitario])</f>
        <v>28.701865793780652</v>
      </c>
      <c r="M2982" s="3">
        <f>IF(TablaDatosEmpresa[[#This Row],[Tipo_Movimiento]] = "Venta", -TablaDatosEmpresa[[#This Row],[Cantidad]] * TablaDatosEmpresa[[#This Row],[CosteAdquisicionPromedio]], 0)</f>
        <v>1205.4783633387874</v>
      </c>
      <c r="N2982" s="3">
        <f>TablaDatosEmpresa[[#This Row],[Ingresos]]-TablaDatosEmpresa[[#This Row],[Coste_Vemta]]</f>
        <v>4213.3616366612132</v>
      </c>
    </row>
    <row r="2983" spans="1:14" x14ac:dyDescent="0.3">
      <c r="A2983">
        <v>2984</v>
      </c>
      <c r="B2983" s="1">
        <v>45000</v>
      </c>
      <c r="C2983" t="s">
        <v>24</v>
      </c>
      <c r="D2983" t="s">
        <v>11</v>
      </c>
      <c r="E2983" t="s">
        <v>12</v>
      </c>
      <c r="F2983">
        <v>241</v>
      </c>
      <c r="G2983" s="3">
        <v>66.47</v>
      </c>
      <c r="H2983" s="3">
        <v>0</v>
      </c>
      <c r="I2983" t="s">
        <v>24</v>
      </c>
      <c r="J2983" t="s">
        <v>26</v>
      </c>
      <c r="K2983" s="3">
        <f>IF(TablaDatosEmpresa[[#This Row],[Tipo_Movimiento]] = "Venta", -TablaDatosEmpresa[[#This Row],[Cantidad]] * TablaDatosEmpresa[[#This Row],[Precio_Venta_Unitario]], 0)</f>
        <v>0</v>
      </c>
      <c r="L2983" s="3">
        <f>AVERAGEIF(TablaDatosEmpresa[Nombre_Producto],TablaDatosEmpresa[[#This Row],[Nombre_Producto]],TablaDatosEmpresa[Costo_Unitario])</f>
        <v>28.701865793780652</v>
      </c>
      <c r="M2983" s="3">
        <f>IF(TablaDatosEmpresa[[#This Row],[Tipo_Movimiento]] = "Venta", -TablaDatosEmpresa[[#This Row],[Cantidad]] * TablaDatosEmpresa[[#This Row],[CosteAdquisicionPromedio]], 0)</f>
        <v>0</v>
      </c>
      <c r="N2983" s="3">
        <f>TablaDatosEmpresa[[#This Row],[Ingresos]]-TablaDatosEmpresa[[#This Row],[Coste_Vemta]]</f>
        <v>0</v>
      </c>
    </row>
    <row r="2984" spans="1:14" x14ac:dyDescent="0.3">
      <c r="A2984">
        <v>2985</v>
      </c>
      <c r="B2984" s="1">
        <v>45000</v>
      </c>
      <c r="C2984" t="s">
        <v>16</v>
      </c>
      <c r="D2984" t="s">
        <v>19</v>
      </c>
      <c r="E2984" t="s">
        <v>20</v>
      </c>
      <c r="F2984">
        <v>22</v>
      </c>
      <c r="G2984" s="3">
        <v>147.96</v>
      </c>
      <c r="H2984" s="3">
        <v>0</v>
      </c>
      <c r="I2984" t="s">
        <v>46</v>
      </c>
      <c r="J2984" t="s">
        <v>18</v>
      </c>
      <c r="K2984" s="3">
        <f>IF(TablaDatosEmpresa[[#This Row],[Tipo_Movimiento]] = "Venta", -TablaDatosEmpresa[[#This Row],[Cantidad]] * TablaDatosEmpresa[[#This Row],[Precio_Venta_Unitario]], 0)</f>
        <v>0</v>
      </c>
      <c r="L2984" s="3">
        <f>AVERAGEIF(TablaDatosEmpresa[Nombre_Producto],TablaDatosEmpresa[[#This Row],[Nombre_Producto]],TablaDatosEmpresa[Costo_Unitario])</f>
        <v>66.956770642201846</v>
      </c>
      <c r="M2984" s="3">
        <f>IF(TablaDatosEmpresa[[#This Row],[Tipo_Movimiento]] = "Venta", -TablaDatosEmpresa[[#This Row],[Cantidad]] * TablaDatosEmpresa[[#This Row],[CosteAdquisicionPromedio]], 0)</f>
        <v>0</v>
      </c>
      <c r="N2984" s="3">
        <f>TablaDatosEmpresa[[#This Row],[Ingresos]]-TablaDatosEmpresa[[#This Row],[Coste_Vemta]]</f>
        <v>0</v>
      </c>
    </row>
    <row r="2985" spans="1:14" x14ac:dyDescent="0.3">
      <c r="A2985">
        <v>2986</v>
      </c>
      <c r="B2985" s="1">
        <v>45000</v>
      </c>
      <c r="C2985" t="s">
        <v>24</v>
      </c>
      <c r="D2985" t="s">
        <v>32</v>
      </c>
      <c r="E2985" t="s">
        <v>33</v>
      </c>
      <c r="F2985">
        <v>71</v>
      </c>
      <c r="G2985" s="3">
        <v>119.85</v>
      </c>
      <c r="H2985" s="3">
        <v>0</v>
      </c>
      <c r="I2985" t="s">
        <v>24</v>
      </c>
      <c r="J2985" t="s">
        <v>37</v>
      </c>
      <c r="K2985" s="3">
        <f>IF(TablaDatosEmpresa[[#This Row],[Tipo_Movimiento]] = "Venta", -TablaDatosEmpresa[[#This Row],[Cantidad]] * TablaDatosEmpresa[[#This Row],[Precio_Venta_Unitario]], 0)</f>
        <v>0</v>
      </c>
      <c r="L2985" s="3">
        <f>AVERAGEIF(TablaDatosEmpresa[Nombre_Producto],TablaDatosEmpresa[[#This Row],[Nombre_Producto]],TablaDatosEmpresa[Costo_Unitario])</f>
        <v>54.214840425531932</v>
      </c>
      <c r="M2985" s="3">
        <f>IF(TablaDatosEmpresa[[#This Row],[Tipo_Movimiento]] = "Venta", -TablaDatosEmpresa[[#This Row],[Cantidad]] * TablaDatosEmpresa[[#This Row],[CosteAdquisicionPromedio]], 0)</f>
        <v>0</v>
      </c>
      <c r="N2985" s="3">
        <f>TablaDatosEmpresa[[#This Row],[Ingresos]]-TablaDatosEmpresa[[#This Row],[Coste_Vemta]]</f>
        <v>0</v>
      </c>
    </row>
    <row r="2986" spans="1:14" x14ac:dyDescent="0.3">
      <c r="A2986">
        <v>2987</v>
      </c>
      <c r="B2986" s="1">
        <v>45000</v>
      </c>
      <c r="C2986" t="s">
        <v>10</v>
      </c>
      <c r="D2986" t="s">
        <v>34</v>
      </c>
      <c r="E2986" t="s">
        <v>45</v>
      </c>
      <c r="F2986">
        <v>-26</v>
      </c>
      <c r="G2986" s="3">
        <v>0</v>
      </c>
      <c r="H2986" s="3">
        <v>349.63</v>
      </c>
      <c r="I2986" t="s">
        <v>10</v>
      </c>
      <c r="J2986" t="s">
        <v>23</v>
      </c>
      <c r="K2986" s="3">
        <f>IF(TablaDatosEmpresa[[#This Row],[Tipo_Movimiento]] = "Venta", -TablaDatosEmpresa[[#This Row],[Cantidad]] * TablaDatosEmpresa[[#This Row],[Precio_Venta_Unitario]], 0)</f>
        <v>9090.3799999999992</v>
      </c>
      <c r="L2986" s="3">
        <f>AVERAGEIF(TablaDatosEmpresa[Nombre_Producto],TablaDatosEmpresa[[#This Row],[Nombre_Producto]],TablaDatosEmpresa[Costo_Unitario])</f>
        <v>81.910562499999997</v>
      </c>
      <c r="M2986" s="3">
        <f>IF(TablaDatosEmpresa[[#This Row],[Tipo_Movimiento]] = "Venta", -TablaDatosEmpresa[[#This Row],[Cantidad]] * TablaDatosEmpresa[[#This Row],[CosteAdquisicionPromedio]], 0)</f>
        <v>2129.6746250000001</v>
      </c>
      <c r="N2986" s="3">
        <f>TablaDatosEmpresa[[#This Row],[Ingresos]]-TablaDatosEmpresa[[#This Row],[Coste_Vemta]]</f>
        <v>6960.7053749999995</v>
      </c>
    </row>
    <row r="2987" spans="1:14" x14ac:dyDescent="0.3">
      <c r="A2987">
        <v>2988</v>
      </c>
      <c r="B2987" s="1">
        <v>45000</v>
      </c>
      <c r="C2987" t="s">
        <v>10</v>
      </c>
      <c r="D2987" t="s">
        <v>25</v>
      </c>
      <c r="E2987" t="s">
        <v>43</v>
      </c>
      <c r="F2987">
        <v>-47</v>
      </c>
      <c r="G2987" s="3">
        <v>0</v>
      </c>
      <c r="H2987" s="3">
        <v>95.89</v>
      </c>
      <c r="I2987" t="s">
        <v>10</v>
      </c>
      <c r="J2987" t="s">
        <v>15</v>
      </c>
      <c r="K2987" s="3">
        <f>IF(TablaDatosEmpresa[[#This Row],[Tipo_Movimiento]] = "Venta", -TablaDatosEmpresa[[#This Row],[Cantidad]] * TablaDatosEmpresa[[#This Row],[Precio_Venta_Unitario]], 0)</f>
        <v>4506.83</v>
      </c>
      <c r="L2987" s="3">
        <f>AVERAGEIF(TablaDatosEmpresa[Nombre_Producto],TablaDatosEmpresa[[#This Row],[Nombre_Producto]],TablaDatosEmpresa[Costo_Unitario])</f>
        <v>18.458651685393257</v>
      </c>
      <c r="M2987" s="3">
        <f>IF(TablaDatosEmpresa[[#This Row],[Tipo_Movimiento]] = "Venta", -TablaDatosEmpresa[[#This Row],[Cantidad]] * TablaDatosEmpresa[[#This Row],[CosteAdquisicionPromedio]], 0)</f>
        <v>867.55662921348301</v>
      </c>
      <c r="N2987" s="3">
        <f>TablaDatosEmpresa[[#This Row],[Ingresos]]-TablaDatosEmpresa[[#This Row],[Coste_Vemta]]</f>
        <v>3639.2733707865168</v>
      </c>
    </row>
    <row r="2988" spans="1:14" x14ac:dyDescent="0.3">
      <c r="A2988">
        <v>2989</v>
      </c>
      <c r="B2988" s="1">
        <v>45000</v>
      </c>
      <c r="C2988" t="s">
        <v>10</v>
      </c>
      <c r="D2988" t="s">
        <v>17</v>
      </c>
      <c r="E2988" t="s">
        <v>42</v>
      </c>
      <c r="F2988">
        <v>-31</v>
      </c>
      <c r="G2988" s="3">
        <v>0</v>
      </c>
      <c r="H2988" s="3">
        <v>891.68</v>
      </c>
      <c r="I2988" t="s">
        <v>10</v>
      </c>
      <c r="J2988" t="s">
        <v>23</v>
      </c>
      <c r="K2988" s="3">
        <f>IF(TablaDatosEmpresa[[#This Row],[Tipo_Movimiento]] = "Venta", -TablaDatosEmpresa[[#This Row],[Cantidad]] * TablaDatosEmpresa[[#This Row],[Precio_Venta_Unitario]], 0)</f>
        <v>27642.079999999998</v>
      </c>
      <c r="L2988" s="3">
        <f>AVERAGEIF(TablaDatosEmpresa[Nombre_Producto],TablaDatosEmpresa[[#This Row],[Nombre_Producto]],TablaDatosEmpresa[Costo_Unitario])</f>
        <v>206.67616747181975</v>
      </c>
      <c r="M2988" s="3">
        <f>IF(TablaDatosEmpresa[[#This Row],[Tipo_Movimiento]] = "Venta", -TablaDatosEmpresa[[#This Row],[Cantidad]] * TablaDatosEmpresa[[#This Row],[CosteAdquisicionPromedio]], 0)</f>
        <v>6406.9611916264121</v>
      </c>
      <c r="N2988" s="3">
        <f>TablaDatosEmpresa[[#This Row],[Ingresos]]-TablaDatosEmpresa[[#This Row],[Coste_Vemta]]</f>
        <v>21235.118808373587</v>
      </c>
    </row>
    <row r="2989" spans="1:14" x14ac:dyDescent="0.3">
      <c r="A2989">
        <v>2990</v>
      </c>
      <c r="B2989" s="1">
        <v>45000</v>
      </c>
      <c r="C2989" t="s">
        <v>10</v>
      </c>
      <c r="D2989" t="s">
        <v>29</v>
      </c>
      <c r="E2989" t="s">
        <v>30</v>
      </c>
      <c r="F2989">
        <v>-37</v>
      </c>
      <c r="G2989" s="3">
        <v>0</v>
      </c>
      <c r="H2989" s="3">
        <v>80.08</v>
      </c>
      <c r="I2989" t="s">
        <v>10</v>
      </c>
      <c r="J2989" t="s">
        <v>31</v>
      </c>
      <c r="K2989" s="3">
        <f>IF(TablaDatosEmpresa[[#This Row],[Tipo_Movimiento]] = "Venta", -TablaDatosEmpresa[[#This Row],[Cantidad]] * TablaDatosEmpresa[[#This Row],[Precio_Venta_Unitario]], 0)</f>
        <v>2962.96</v>
      </c>
      <c r="L2989" s="3">
        <f>AVERAGEIF(TablaDatosEmpresa[Nombre_Producto],TablaDatosEmpresa[[#This Row],[Nombre_Producto]],TablaDatosEmpresa[Costo_Unitario])</f>
        <v>15.49574137931034</v>
      </c>
      <c r="M2989" s="3">
        <f>IF(TablaDatosEmpresa[[#This Row],[Tipo_Movimiento]] = "Venta", -TablaDatosEmpresa[[#This Row],[Cantidad]] * TablaDatosEmpresa[[#This Row],[CosteAdquisicionPromedio]], 0)</f>
        <v>573.34243103448262</v>
      </c>
      <c r="N2989" s="3">
        <f>TablaDatosEmpresa[[#This Row],[Ingresos]]-TablaDatosEmpresa[[#This Row],[Coste_Vemta]]</f>
        <v>2389.6175689655174</v>
      </c>
    </row>
    <row r="2990" spans="1:14" x14ac:dyDescent="0.3">
      <c r="A2990">
        <v>2991</v>
      </c>
      <c r="B2990" s="1">
        <v>45001</v>
      </c>
      <c r="C2990" t="s">
        <v>10</v>
      </c>
      <c r="D2990" t="s">
        <v>34</v>
      </c>
      <c r="E2990" t="s">
        <v>45</v>
      </c>
      <c r="F2990">
        <v>-31</v>
      </c>
      <c r="G2990" s="3">
        <v>0</v>
      </c>
      <c r="H2990" s="3">
        <v>348.09</v>
      </c>
      <c r="I2990" t="s">
        <v>10</v>
      </c>
      <c r="J2990" t="s">
        <v>35</v>
      </c>
      <c r="K2990" s="3">
        <f>IF(TablaDatosEmpresa[[#This Row],[Tipo_Movimiento]] = "Venta", -TablaDatosEmpresa[[#This Row],[Cantidad]] * TablaDatosEmpresa[[#This Row],[Precio_Venta_Unitario]], 0)</f>
        <v>10790.789999999999</v>
      </c>
      <c r="L2990" s="3">
        <f>AVERAGEIF(TablaDatosEmpresa[Nombre_Producto],TablaDatosEmpresa[[#This Row],[Nombre_Producto]],TablaDatosEmpresa[Costo_Unitario])</f>
        <v>81.910562499999997</v>
      </c>
      <c r="M2990" s="3">
        <f>IF(TablaDatosEmpresa[[#This Row],[Tipo_Movimiento]] = "Venta", -TablaDatosEmpresa[[#This Row],[Cantidad]] * TablaDatosEmpresa[[#This Row],[CosteAdquisicionPromedio]], 0)</f>
        <v>2539.2274374999997</v>
      </c>
      <c r="N2990" s="3">
        <f>TablaDatosEmpresa[[#This Row],[Ingresos]]-TablaDatosEmpresa[[#This Row],[Coste_Vemta]]</f>
        <v>8251.5625624999993</v>
      </c>
    </row>
    <row r="2991" spans="1:14" x14ac:dyDescent="0.3">
      <c r="A2991">
        <v>2992</v>
      </c>
      <c r="B2991" s="1">
        <v>45001</v>
      </c>
      <c r="C2991" t="s">
        <v>10</v>
      </c>
      <c r="D2991" t="s">
        <v>21</v>
      </c>
      <c r="E2991" t="s">
        <v>22</v>
      </c>
      <c r="F2991">
        <v>-31</v>
      </c>
      <c r="G2991" s="3">
        <v>0</v>
      </c>
      <c r="H2991" s="3">
        <v>59.8</v>
      </c>
      <c r="I2991" t="s">
        <v>10</v>
      </c>
      <c r="J2991" t="s">
        <v>15</v>
      </c>
      <c r="K2991" s="3">
        <f>IF(TablaDatosEmpresa[[#This Row],[Tipo_Movimiento]] = "Venta", -TablaDatosEmpresa[[#This Row],[Cantidad]] * TablaDatosEmpresa[[#This Row],[Precio_Venta_Unitario]], 0)</f>
        <v>1853.8</v>
      </c>
      <c r="L2991" s="3">
        <f>AVERAGEIF(TablaDatosEmpresa[Nombre_Producto],TablaDatosEmpresa[[#This Row],[Nombre_Producto]],TablaDatosEmpresa[Costo_Unitario])</f>
        <v>10.520482758620702</v>
      </c>
      <c r="M2991" s="3">
        <f>IF(TablaDatosEmpresa[[#This Row],[Tipo_Movimiento]] = "Venta", -TablaDatosEmpresa[[#This Row],[Cantidad]] * TablaDatosEmpresa[[#This Row],[CosteAdquisicionPromedio]], 0)</f>
        <v>326.13496551724177</v>
      </c>
      <c r="N2991" s="3">
        <f>TablaDatosEmpresa[[#This Row],[Ingresos]]-TablaDatosEmpresa[[#This Row],[Coste_Vemta]]</f>
        <v>1527.6650344827581</v>
      </c>
    </row>
    <row r="2992" spans="1:14" x14ac:dyDescent="0.3">
      <c r="A2992">
        <v>2993</v>
      </c>
      <c r="B2992" s="1">
        <v>45001</v>
      </c>
      <c r="C2992" t="s">
        <v>10</v>
      </c>
      <c r="D2992" t="s">
        <v>21</v>
      </c>
      <c r="E2992" t="s">
        <v>22</v>
      </c>
      <c r="F2992">
        <v>-19</v>
      </c>
      <c r="G2992" s="3">
        <v>0</v>
      </c>
      <c r="H2992" s="3">
        <v>60.53</v>
      </c>
      <c r="I2992" t="s">
        <v>10</v>
      </c>
      <c r="J2992" t="s">
        <v>15</v>
      </c>
      <c r="K2992" s="3">
        <f>IF(TablaDatosEmpresa[[#This Row],[Tipo_Movimiento]] = "Venta", -TablaDatosEmpresa[[#This Row],[Cantidad]] * TablaDatosEmpresa[[#This Row],[Precio_Venta_Unitario]], 0)</f>
        <v>1150.07</v>
      </c>
      <c r="L2992" s="3">
        <f>AVERAGEIF(TablaDatosEmpresa[Nombre_Producto],TablaDatosEmpresa[[#This Row],[Nombre_Producto]],TablaDatosEmpresa[Costo_Unitario])</f>
        <v>10.520482758620702</v>
      </c>
      <c r="M2992" s="3">
        <f>IF(TablaDatosEmpresa[[#This Row],[Tipo_Movimiento]] = "Venta", -TablaDatosEmpresa[[#This Row],[Cantidad]] * TablaDatosEmpresa[[#This Row],[CosteAdquisicionPromedio]], 0)</f>
        <v>199.88917241379335</v>
      </c>
      <c r="N2992" s="3">
        <f>TablaDatosEmpresa[[#This Row],[Ingresos]]-TablaDatosEmpresa[[#This Row],[Coste_Vemta]]</f>
        <v>950.18082758620653</v>
      </c>
    </row>
    <row r="2993" spans="1:14" x14ac:dyDescent="0.3">
      <c r="A2993">
        <v>2994</v>
      </c>
      <c r="B2993" s="1">
        <v>45001</v>
      </c>
      <c r="C2993" t="s">
        <v>24</v>
      </c>
      <c r="D2993" t="s">
        <v>14</v>
      </c>
      <c r="E2993" t="s">
        <v>41</v>
      </c>
      <c r="F2993">
        <v>53</v>
      </c>
      <c r="G2993" s="3">
        <v>86.91</v>
      </c>
      <c r="H2993" s="3">
        <v>0</v>
      </c>
      <c r="I2993" t="s">
        <v>24</v>
      </c>
      <c r="J2993" t="s">
        <v>37</v>
      </c>
      <c r="K2993" s="3">
        <f>IF(TablaDatosEmpresa[[#This Row],[Tipo_Movimiento]] = "Venta", -TablaDatosEmpresa[[#This Row],[Cantidad]] * TablaDatosEmpresa[[#This Row],[Precio_Venta_Unitario]], 0)</f>
        <v>0</v>
      </c>
      <c r="L2993" s="3">
        <f>AVERAGEIF(TablaDatosEmpresa[Nombre_Producto],TablaDatosEmpresa[[#This Row],[Nombre_Producto]],TablaDatosEmpresa[Costo_Unitario])</f>
        <v>38.917210440456756</v>
      </c>
      <c r="M2993" s="3">
        <f>IF(TablaDatosEmpresa[[#This Row],[Tipo_Movimiento]] = "Venta", -TablaDatosEmpresa[[#This Row],[Cantidad]] * TablaDatosEmpresa[[#This Row],[CosteAdquisicionPromedio]], 0)</f>
        <v>0</v>
      </c>
      <c r="N2993" s="3">
        <f>TablaDatosEmpresa[[#This Row],[Ingresos]]-TablaDatosEmpresa[[#This Row],[Coste_Vemta]]</f>
        <v>0</v>
      </c>
    </row>
    <row r="2994" spans="1:14" x14ac:dyDescent="0.3">
      <c r="A2994">
        <v>2995</v>
      </c>
      <c r="B2994" s="1">
        <v>45001</v>
      </c>
      <c r="C2994" t="s">
        <v>10</v>
      </c>
      <c r="D2994" t="s">
        <v>19</v>
      </c>
      <c r="E2994" t="s">
        <v>20</v>
      </c>
      <c r="F2994">
        <v>-30</v>
      </c>
      <c r="G2994" s="3">
        <v>0</v>
      </c>
      <c r="H2994" s="3">
        <v>299.41000000000003</v>
      </c>
      <c r="I2994" t="s">
        <v>10</v>
      </c>
      <c r="J2994" t="s">
        <v>31</v>
      </c>
      <c r="K2994" s="3">
        <f>IF(TablaDatosEmpresa[[#This Row],[Tipo_Movimiento]] = "Venta", -TablaDatosEmpresa[[#This Row],[Cantidad]] * TablaDatosEmpresa[[#This Row],[Precio_Venta_Unitario]], 0)</f>
        <v>8982.3000000000011</v>
      </c>
      <c r="L2994" s="3">
        <f>AVERAGEIF(TablaDatosEmpresa[Nombre_Producto],TablaDatosEmpresa[[#This Row],[Nombre_Producto]],TablaDatosEmpresa[Costo_Unitario])</f>
        <v>66.956770642201846</v>
      </c>
      <c r="M2994" s="3">
        <f>IF(TablaDatosEmpresa[[#This Row],[Tipo_Movimiento]] = "Venta", -TablaDatosEmpresa[[#This Row],[Cantidad]] * TablaDatosEmpresa[[#This Row],[CosteAdquisicionPromedio]], 0)</f>
        <v>2008.7031192660554</v>
      </c>
      <c r="N2994" s="3">
        <f>TablaDatosEmpresa[[#This Row],[Ingresos]]-TablaDatosEmpresa[[#This Row],[Coste_Vemta]]</f>
        <v>6973.5968807339459</v>
      </c>
    </row>
    <row r="2995" spans="1:14" x14ac:dyDescent="0.3">
      <c r="A2995">
        <v>2996</v>
      </c>
      <c r="B2995" s="1">
        <v>45001</v>
      </c>
      <c r="C2995" t="s">
        <v>24</v>
      </c>
      <c r="D2995" t="s">
        <v>21</v>
      </c>
      <c r="E2995" t="s">
        <v>22</v>
      </c>
      <c r="F2995">
        <v>262</v>
      </c>
      <c r="G2995" s="3">
        <v>25.2</v>
      </c>
      <c r="H2995" s="3">
        <v>0</v>
      </c>
      <c r="I2995" t="s">
        <v>24</v>
      </c>
      <c r="J2995" t="s">
        <v>26</v>
      </c>
      <c r="K2995" s="3">
        <f>IF(TablaDatosEmpresa[[#This Row],[Tipo_Movimiento]] = "Venta", -TablaDatosEmpresa[[#This Row],[Cantidad]] * TablaDatosEmpresa[[#This Row],[Precio_Venta_Unitario]], 0)</f>
        <v>0</v>
      </c>
      <c r="L2995" s="3">
        <f>AVERAGEIF(TablaDatosEmpresa[Nombre_Producto],TablaDatosEmpresa[[#This Row],[Nombre_Producto]],TablaDatosEmpresa[Costo_Unitario])</f>
        <v>10.520482758620702</v>
      </c>
      <c r="M2995" s="3">
        <f>IF(TablaDatosEmpresa[[#This Row],[Tipo_Movimiento]] = "Venta", -TablaDatosEmpresa[[#This Row],[Cantidad]] * TablaDatosEmpresa[[#This Row],[CosteAdquisicionPromedio]], 0)</f>
        <v>0</v>
      </c>
      <c r="N2995" s="3">
        <f>TablaDatosEmpresa[[#This Row],[Ingresos]]-TablaDatosEmpresa[[#This Row],[Coste_Vemta]]</f>
        <v>0</v>
      </c>
    </row>
    <row r="2996" spans="1:14" x14ac:dyDescent="0.3">
      <c r="A2996">
        <v>2997</v>
      </c>
      <c r="B2996" s="1">
        <v>45001</v>
      </c>
      <c r="C2996" t="s">
        <v>16</v>
      </c>
      <c r="D2996" t="s">
        <v>19</v>
      </c>
      <c r="E2996" t="s">
        <v>20</v>
      </c>
      <c r="F2996">
        <v>27</v>
      </c>
      <c r="G2996" s="3">
        <v>150.38</v>
      </c>
      <c r="H2996" s="3">
        <v>0</v>
      </c>
      <c r="I2996" t="s">
        <v>46</v>
      </c>
      <c r="J2996" t="s">
        <v>18</v>
      </c>
      <c r="K2996" s="3">
        <f>IF(TablaDatosEmpresa[[#This Row],[Tipo_Movimiento]] = "Venta", -TablaDatosEmpresa[[#This Row],[Cantidad]] * TablaDatosEmpresa[[#This Row],[Precio_Venta_Unitario]], 0)</f>
        <v>0</v>
      </c>
      <c r="L2996" s="3">
        <f>AVERAGEIF(TablaDatosEmpresa[Nombre_Producto],TablaDatosEmpresa[[#This Row],[Nombre_Producto]],TablaDatosEmpresa[Costo_Unitario])</f>
        <v>66.956770642201846</v>
      </c>
      <c r="M2996" s="3">
        <f>IF(TablaDatosEmpresa[[#This Row],[Tipo_Movimiento]] = "Venta", -TablaDatosEmpresa[[#This Row],[Cantidad]] * TablaDatosEmpresa[[#This Row],[CosteAdquisicionPromedio]], 0)</f>
        <v>0</v>
      </c>
      <c r="N2996" s="3">
        <f>TablaDatosEmpresa[[#This Row],[Ingresos]]-TablaDatosEmpresa[[#This Row],[Coste_Vemta]]</f>
        <v>0</v>
      </c>
    </row>
    <row r="2997" spans="1:14" x14ac:dyDescent="0.3">
      <c r="A2997">
        <v>2998</v>
      </c>
      <c r="B2997" s="1">
        <v>45002</v>
      </c>
      <c r="C2997" t="s">
        <v>16</v>
      </c>
      <c r="D2997" t="s">
        <v>19</v>
      </c>
      <c r="E2997" t="s">
        <v>20</v>
      </c>
      <c r="F2997">
        <v>92</v>
      </c>
      <c r="G2997" s="3">
        <v>152.82</v>
      </c>
      <c r="H2997" s="3">
        <v>0</v>
      </c>
      <c r="I2997" t="s">
        <v>46</v>
      </c>
      <c r="J2997" t="s">
        <v>18</v>
      </c>
      <c r="K2997" s="3">
        <f>IF(TablaDatosEmpresa[[#This Row],[Tipo_Movimiento]] = "Venta", -TablaDatosEmpresa[[#This Row],[Cantidad]] * TablaDatosEmpresa[[#This Row],[Precio_Venta_Unitario]], 0)</f>
        <v>0</v>
      </c>
      <c r="L2997" s="3">
        <f>AVERAGEIF(TablaDatosEmpresa[Nombre_Producto],TablaDatosEmpresa[[#This Row],[Nombre_Producto]],TablaDatosEmpresa[Costo_Unitario])</f>
        <v>66.956770642201846</v>
      </c>
      <c r="M2997" s="3">
        <f>IF(TablaDatosEmpresa[[#This Row],[Tipo_Movimiento]] = "Venta", -TablaDatosEmpresa[[#This Row],[Cantidad]] * TablaDatosEmpresa[[#This Row],[CosteAdquisicionPromedio]], 0)</f>
        <v>0</v>
      </c>
      <c r="N2997" s="3">
        <f>TablaDatosEmpresa[[#This Row],[Ingresos]]-TablaDatosEmpresa[[#This Row],[Coste_Vemta]]</f>
        <v>0</v>
      </c>
    </row>
    <row r="2998" spans="1:14" x14ac:dyDescent="0.3">
      <c r="A2998">
        <v>2999</v>
      </c>
      <c r="B2998" s="1">
        <v>45002</v>
      </c>
      <c r="C2998" t="s">
        <v>10</v>
      </c>
      <c r="D2998" t="s">
        <v>21</v>
      </c>
      <c r="E2998" t="s">
        <v>22</v>
      </c>
      <c r="F2998">
        <v>-8</v>
      </c>
      <c r="G2998" s="3">
        <v>0</v>
      </c>
      <c r="H2998" s="3">
        <v>59.66</v>
      </c>
      <c r="I2998" t="s">
        <v>10</v>
      </c>
      <c r="J2998" t="s">
        <v>31</v>
      </c>
      <c r="K2998" s="3">
        <f>IF(TablaDatosEmpresa[[#This Row],[Tipo_Movimiento]] = "Venta", -TablaDatosEmpresa[[#This Row],[Cantidad]] * TablaDatosEmpresa[[#This Row],[Precio_Venta_Unitario]], 0)</f>
        <v>477.28</v>
      </c>
      <c r="L2998" s="3">
        <f>AVERAGEIF(TablaDatosEmpresa[Nombre_Producto],TablaDatosEmpresa[[#This Row],[Nombre_Producto]],TablaDatosEmpresa[Costo_Unitario])</f>
        <v>10.520482758620702</v>
      </c>
      <c r="M2998" s="3">
        <f>IF(TablaDatosEmpresa[[#This Row],[Tipo_Movimiento]] = "Venta", -TablaDatosEmpresa[[#This Row],[Cantidad]] * TablaDatosEmpresa[[#This Row],[CosteAdquisicionPromedio]], 0)</f>
        <v>84.163862068965614</v>
      </c>
      <c r="N2998" s="3">
        <f>TablaDatosEmpresa[[#This Row],[Ingresos]]-TablaDatosEmpresa[[#This Row],[Coste_Vemta]]</f>
        <v>393.11613793103436</v>
      </c>
    </row>
    <row r="2999" spans="1:14" x14ac:dyDescent="0.3">
      <c r="A2999">
        <v>3000</v>
      </c>
      <c r="B2999" s="1">
        <v>45002</v>
      </c>
      <c r="C2999" t="s">
        <v>24</v>
      </c>
      <c r="D2999" t="s">
        <v>21</v>
      </c>
      <c r="E2999" t="s">
        <v>22</v>
      </c>
      <c r="F2999">
        <v>61</v>
      </c>
      <c r="G2999" s="3">
        <v>25.43</v>
      </c>
      <c r="H2999" s="3">
        <v>0</v>
      </c>
      <c r="I2999" t="s">
        <v>24</v>
      </c>
      <c r="J2999" t="s">
        <v>28</v>
      </c>
      <c r="K2999" s="3">
        <f>IF(TablaDatosEmpresa[[#This Row],[Tipo_Movimiento]] = "Venta", -TablaDatosEmpresa[[#This Row],[Cantidad]] * TablaDatosEmpresa[[#This Row],[Precio_Venta_Unitario]], 0)</f>
        <v>0</v>
      </c>
      <c r="L2999" s="3">
        <f>AVERAGEIF(TablaDatosEmpresa[Nombre_Producto],TablaDatosEmpresa[[#This Row],[Nombre_Producto]],TablaDatosEmpresa[Costo_Unitario])</f>
        <v>10.520482758620702</v>
      </c>
      <c r="M2999" s="3">
        <f>IF(TablaDatosEmpresa[[#This Row],[Tipo_Movimiento]] = "Venta", -TablaDatosEmpresa[[#This Row],[Cantidad]] * TablaDatosEmpresa[[#This Row],[CosteAdquisicionPromedio]], 0)</f>
        <v>0</v>
      </c>
      <c r="N2999" s="3">
        <f>TablaDatosEmpresa[[#This Row],[Ingresos]]-TablaDatosEmpresa[[#This Row],[Coste_Vemta]]</f>
        <v>0</v>
      </c>
    </row>
    <row r="3000" spans="1:14" x14ac:dyDescent="0.3">
      <c r="A3000">
        <v>3001</v>
      </c>
      <c r="B3000" s="1">
        <v>45002</v>
      </c>
      <c r="C3000" t="s">
        <v>10</v>
      </c>
      <c r="D3000" t="s">
        <v>27</v>
      </c>
      <c r="E3000" t="s">
        <v>44</v>
      </c>
      <c r="F3000">
        <v>-40</v>
      </c>
      <c r="G3000" s="3">
        <v>0</v>
      </c>
      <c r="H3000" s="3">
        <v>498.47</v>
      </c>
      <c r="I3000" t="s">
        <v>10</v>
      </c>
      <c r="J3000" t="s">
        <v>31</v>
      </c>
      <c r="K3000" s="3">
        <f>IF(TablaDatosEmpresa[[#This Row],[Tipo_Movimiento]] = "Venta", -TablaDatosEmpresa[[#This Row],[Cantidad]] * TablaDatosEmpresa[[#This Row],[Precio_Venta_Unitario]], 0)</f>
        <v>19938.800000000003</v>
      </c>
      <c r="L3000" s="3">
        <f>AVERAGEIF(TablaDatosEmpresa[Nombre_Producto],TablaDatosEmpresa[[#This Row],[Nombre_Producto]],TablaDatosEmpresa[Costo_Unitario])</f>
        <v>111.99406451612904</v>
      </c>
      <c r="M3000" s="3">
        <f>IF(TablaDatosEmpresa[[#This Row],[Tipo_Movimiento]] = "Venta", -TablaDatosEmpresa[[#This Row],[Cantidad]] * TablaDatosEmpresa[[#This Row],[CosteAdquisicionPromedio]], 0)</f>
        <v>4479.7625806451615</v>
      </c>
      <c r="N3000" s="3">
        <f>TablaDatosEmpresa[[#This Row],[Ingresos]]-TablaDatosEmpresa[[#This Row],[Coste_Vemta]]</f>
        <v>15459.037419354841</v>
      </c>
    </row>
    <row r="3001" spans="1:14" x14ac:dyDescent="0.3">
      <c r="A3001">
        <v>3002</v>
      </c>
      <c r="B3001" s="1">
        <v>45002</v>
      </c>
      <c r="C3001" t="s">
        <v>10</v>
      </c>
      <c r="D3001" t="s">
        <v>32</v>
      </c>
      <c r="E3001" t="s">
        <v>33</v>
      </c>
      <c r="F3001">
        <v>-48</v>
      </c>
      <c r="G3001" s="3">
        <v>0</v>
      </c>
      <c r="H3001" s="3">
        <v>221.23</v>
      </c>
      <c r="I3001" t="s">
        <v>10</v>
      </c>
      <c r="J3001" t="s">
        <v>23</v>
      </c>
      <c r="K3001" s="3">
        <f>IF(TablaDatosEmpresa[[#This Row],[Tipo_Movimiento]] = "Venta", -TablaDatosEmpresa[[#This Row],[Cantidad]] * TablaDatosEmpresa[[#This Row],[Precio_Venta_Unitario]], 0)</f>
        <v>10619.039999999999</v>
      </c>
      <c r="L3001" s="3">
        <f>AVERAGEIF(TablaDatosEmpresa[Nombre_Producto],TablaDatosEmpresa[[#This Row],[Nombre_Producto]],TablaDatosEmpresa[Costo_Unitario])</f>
        <v>54.214840425531932</v>
      </c>
      <c r="M3001" s="3">
        <f>IF(TablaDatosEmpresa[[#This Row],[Tipo_Movimiento]] = "Venta", -TablaDatosEmpresa[[#This Row],[Cantidad]] * TablaDatosEmpresa[[#This Row],[CosteAdquisicionPromedio]], 0)</f>
        <v>2602.312340425533</v>
      </c>
      <c r="N3001" s="3">
        <f>TablaDatosEmpresa[[#This Row],[Ingresos]]-TablaDatosEmpresa[[#This Row],[Coste_Vemta]]</f>
        <v>8016.7276595744661</v>
      </c>
    </row>
    <row r="3002" spans="1:14" x14ac:dyDescent="0.3">
      <c r="A3002">
        <v>3003</v>
      </c>
      <c r="B3002" s="1">
        <v>45002</v>
      </c>
      <c r="C3002" t="s">
        <v>10</v>
      </c>
      <c r="D3002" t="s">
        <v>34</v>
      </c>
      <c r="E3002" t="s">
        <v>45</v>
      </c>
      <c r="F3002">
        <v>-19</v>
      </c>
      <c r="G3002" s="3">
        <v>0</v>
      </c>
      <c r="H3002" s="3">
        <v>352.02</v>
      </c>
      <c r="I3002" t="s">
        <v>10</v>
      </c>
      <c r="J3002" t="s">
        <v>35</v>
      </c>
      <c r="K3002" s="3">
        <f>IF(TablaDatosEmpresa[[#This Row],[Tipo_Movimiento]] = "Venta", -TablaDatosEmpresa[[#This Row],[Cantidad]] * TablaDatosEmpresa[[#This Row],[Precio_Venta_Unitario]], 0)</f>
        <v>6688.3799999999992</v>
      </c>
      <c r="L3002" s="3">
        <f>AVERAGEIF(TablaDatosEmpresa[Nombre_Producto],TablaDatosEmpresa[[#This Row],[Nombre_Producto]],TablaDatosEmpresa[Costo_Unitario])</f>
        <v>81.910562499999997</v>
      </c>
      <c r="M3002" s="3">
        <f>IF(TablaDatosEmpresa[[#This Row],[Tipo_Movimiento]] = "Venta", -TablaDatosEmpresa[[#This Row],[Cantidad]] * TablaDatosEmpresa[[#This Row],[CosteAdquisicionPromedio]], 0)</f>
        <v>1556.3006874999999</v>
      </c>
      <c r="N3002" s="3">
        <f>TablaDatosEmpresa[[#This Row],[Ingresos]]-TablaDatosEmpresa[[#This Row],[Coste_Vemta]]</f>
        <v>5132.0793124999991</v>
      </c>
    </row>
    <row r="3003" spans="1:14" x14ac:dyDescent="0.3">
      <c r="A3003">
        <v>3004</v>
      </c>
      <c r="B3003" s="1">
        <v>45003</v>
      </c>
      <c r="C3003" t="s">
        <v>16</v>
      </c>
      <c r="D3003" t="s">
        <v>17</v>
      </c>
      <c r="E3003" t="s">
        <v>42</v>
      </c>
      <c r="F3003">
        <v>90</v>
      </c>
      <c r="G3003" s="3">
        <v>456.47</v>
      </c>
      <c r="H3003" s="3">
        <v>0</v>
      </c>
      <c r="I3003" t="s">
        <v>46</v>
      </c>
      <c r="J3003" t="s">
        <v>18</v>
      </c>
      <c r="K3003" s="3">
        <f>IF(TablaDatosEmpresa[[#This Row],[Tipo_Movimiento]] = "Venta", -TablaDatosEmpresa[[#This Row],[Cantidad]] * TablaDatosEmpresa[[#This Row],[Precio_Venta_Unitario]], 0)</f>
        <v>0</v>
      </c>
      <c r="L3003" s="3">
        <f>AVERAGEIF(TablaDatosEmpresa[Nombre_Producto],TablaDatosEmpresa[[#This Row],[Nombre_Producto]],TablaDatosEmpresa[Costo_Unitario])</f>
        <v>206.67616747181975</v>
      </c>
      <c r="M3003" s="3">
        <f>IF(TablaDatosEmpresa[[#This Row],[Tipo_Movimiento]] = "Venta", -TablaDatosEmpresa[[#This Row],[Cantidad]] * TablaDatosEmpresa[[#This Row],[CosteAdquisicionPromedio]], 0)</f>
        <v>0</v>
      </c>
      <c r="N3003" s="3">
        <f>TablaDatosEmpresa[[#This Row],[Ingresos]]-TablaDatosEmpresa[[#This Row],[Coste_Vemta]]</f>
        <v>0</v>
      </c>
    </row>
    <row r="3004" spans="1:14" x14ac:dyDescent="0.3">
      <c r="A3004">
        <v>3005</v>
      </c>
      <c r="B3004" s="1">
        <v>45003</v>
      </c>
      <c r="C3004" t="s">
        <v>10</v>
      </c>
      <c r="D3004" t="s">
        <v>25</v>
      </c>
      <c r="E3004" t="s">
        <v>43</v>
      </c>
      <c r="F3004">
        <v>-15</v>
      </c>
      <c r="G3004" s="3">
        <v>0</v>
      </c>
      <c r="H3004" s="3">
        <v>94.68</v>
      </c>
      <c r="I3004" t="s">
        <v>10</v>
      </c>
      <c r="J3004" t="s">
        <v>13</v>
      </c>
      <c r="K3004" s="3">
        <f>IF(TablaDatosEmpresa[[#This Row],[Tipo_Movimiento]] = "Venta", -TablaDatosEmpresa[[#This Row],[Cantidad]] * TablaDatosEmpresa[[#This Row],[Precio_Venta_Unitario]], 0)</f>
        <v>1420.2</v>
      </c>
      <c r="L3004" s="3">
        <f>AVERAGEIF(TablaDatosEmpresa[Nombre_Producto],TablaDatosEmpresa[[#This Row],[Nombre_Producto]],TablaDatosEmpresa[Costo_Unitario])</f>
        <v>18.458651685393257</v>
      </c>
      <c r="M3004" s="3">
        <f>IF(TablaDatosEmpresa[[#This Row],[Tipo_Movimiento]] = "Venta", -TablaDatosEmpresa[[#This Row],[Cantidad]] * TablaDatosEmpresa[[#This Row],[CosteAdquisicionPromedio]], 0)</f>
        <v>276.87977528089885</v>
      </c>
      <c r="N3004" s="3">
        <f>TablaDatosEmpresa[[#This Row],[Ingresos]]-TablaDatosEmpresa[[#This Row],[Coste_Vemta]]</f>
        <v>1143.3202247191011</v>
      </c>
    </row>
    <row r="3005" spans="1:14" x14ac:dyDescent="0.3">
      <c r="A3005">
        <v>3006</v>
      </c>
      <c r="B3005" s="1">
        <v>45003</v>
      </c>
      <c r="C3005" t="s">
        <v>10</v>
      </c>
      <c r="D3005" t="s">
        <v>17</v>
      </c>
      <c r="E3005" t="s">
        <v>42</v>
      </c>
      <c r="F3005">
        <v>-40</v>
      </c>
      <c r="G3005" s="3">
        <v>0</v>
      </c>
      <c r="H3005" s="3">
        <v>901.74</v>
      </c>
      <c r="I3005" t="s">
        <v>10</v>
      </c>
      <c r="J3005" t="s">
        <v>23</v>
      </c>
      <c r="K3005" s="3">
        <f>IF(TablaDatosEmpresa[[#This Row],[Tipo_Movimiento]] = "Venta", -TablaDatosEmpresa[[#This Row],[Cantidad]] * TablaDatosEmpresa[[#This Row],[Precio_Venta_Unitario]], 0)</f>
        <v>36069.599999999999</v>
      </c>
      <c r="L3005" s="3">
        <f>AVERAGEIF(TablaDatosEmpresa[Nombre_Producto],TablaDatosEmpresa[[#This Row],[Nombre_Producto]],TablaDatosEmpresa[Costo_Unitario])</f>
        <v>206.67616747181975</v>
      </c>
      <c r="M3005" s="3">
        <f>IF(TablaDatosEmpresa[[#This Row],[Tipo_Movimiento]] = "Venta", -TablaDatosEmpresa[[#This Row],[Cantidad]] * TablaDatosEmpresa[[#This Row],[CosteAdquisicionPromedio]], 0)</f>
        <v>8267.0466988727894</v>
      </c>
      <c r="N3005" s="3">
        <f>TablaDatosEmpresa[[#This Row],[Ingresos]]-TablaDatosEmpresa[[#This Row],[Coste_Vemta]]</f>
        <v>27802.553301127209</v>
      </c>
    </row>
    <row r="3006" spans="1:14" x14ac:dyDescent="0.3">
      <c r="A3006">
        <v>3007</v>
      </c>
      <c r="B3006" s="1">
        <v>45003</v>
      </c>
      <c r="C3006" t="s">
        <v>10</v>
      </c>
      <c r="D3006" t="s">
        <v>14</v>
      </c>
      <c r="E3006" t="s">
        <v>41</v>
      </c>
      <c r="F3006">
        <v>-14</v>
      </c>
      <c r="G3006" s="3">
        <v>0</v>
      </c>
      <c r="H3006" s="3">
        <v>158.97</v>
      </c>
      <c r="I3006" t="s">
        <v>10</v>
      </c>
      <c r="J3006" t="s">
        <v>23</v>
      </c>
      <c r="K3006" s="3">
        <f>IF(TablaDatosEmpresa[[#This Row],[Tipo_Movimiento]] = "Venta", -TablaDatosEmpresa[[#This Row],[Cantidad]] * TablaDatosEmpresa[[#This Row],[Precio_Venta_Unitario]], 0)</f>
        <v>2225.58</v>
      </c>
      <c r="L3006" s="3">
        <f>AVERAGEIF(TablaDatosEmpresa[Nombre_Producto],TablaDatosEmpresa[[#This Row],[Nombre_Producto]],TablaDatosEmpresa[Costo_Unitario])</f>
        <v>38.917210440456756</v>
      </c>
      <c r="M3006" s="3">
        <f>IF(TablaDatosEmpresa[[#This Row],[Tipo_Movimiento]] = "Venta", -TablaDatosEmpresa[[#This Row],[Cantidad]] * TablaDatosEmpresa[[#This Row],[CosteAdquisicionPromedio]], 0)</f>
        <v>544.84094616639459</v>
      </c>
      <c r="N3006" s="3">
        <f>TablaDatosEmpresa[[#This Row],[Ingresos]]-TablaDatosEmpresa[[#This Row],[Coste_Vemta]]</f>
        <v>1680.7390538336053</v>
      </c>
    </row>
    <row r="3007" spans="1:14" x14ac:dyDescent="0.3">
      <c r="A3007">
        <v>3008</v>
      </c>
      <c r="B3007" s="1">
        <v>45003</v>
      </c>
      <c r="C3007" t="s">
        <v>24</v>
      </c>
      <c r="D3007" t="s">
        <v>14</v>
      </c>
      <c r="E3007" t="s">
        <v>41</v>
      </c>
      <c r="F3007">
        <v>291</v>
      </c>
      <c r="G3007" s="3">
        <v>84.38</v>
      </c>
      <c r="H3007" s="3">
        <v>0</v>
      </c>
      <c r="I3007" t="s">
        <v>24</v>
      </c>
      <c r="J3007" t="s">
        <v>26</v>
      </c>
      <c r="K3007" s="3">
        <f>IF(TablaDatosEmpresa[[#This Row],[Tipo_Movimiento]] = "Venta", -TablaDatosEmpresa[[#This Row],[Cantidad]] * TablaDatosEmpresa[[#This Row],[Precio_Venta_Unitario]], 0)</f>
        <v>0</v>
      </c>
      <c r="L3007" s="3">
        <f>AVERAGEIF(TablaDatosEmpresa[Nombre_Producto],TablaDatosEmpresa[[#This Row],[Nombre_Producto]],TablaDatosEmpresa[Costo_Unitario])</f>
        <v>38.917210440456756</v>
      </c>
      <c r="M3007" s="3">
        <f>IF(TablaDatosEmpresa[[#This Row],[Tipo_Movimiento]] = "Venta", -TablaDatosEmpresa[[#This Row],[Cantidad]] * TablaDatosEmpresa[[#This Row],[CosteAdquisicionPromedio]], 0)</f>
        <v>0</v>
      </c>
      <c r="N3007" s="3">
        <f>TablaDatosEmpresa[[#This Row],[Ingresos]]-TablaDatosEmpresa[[#This Row],[Coste_Vemta]]</f>
        <v>0</v>
      </c>
    </row>
    <row r="3008" spans="1:14" x14ac:dyDescent="0.3">
      <c r="A3008">
        <v>3009</v>
      </c>
      <c r="B3008" s="1">
        <v>45003</v>
      </c>
      <c r="C3008" t="s">
        <v>24</v>
      </c>
      <c r="D3008" t="s">
        <v>25</v>
      </c>
      <c r="E3008" t="s">
        <v>43</v>
      </c>
      <c r="F3008">
        <v>267</v>
      </c>
      <c r="G3008" s="3">
        <v>44.67</v>
      </c>
      <c r="H3008" s="3">
        <v>0</v>
      </c>
      <c r="I3008" t="s">
        <v>24</v>
      </c>
      <c r="J3008" t="s">
        <v>37</v>
      </c>
      <c r="K3008" s="3">
        <f>IF(TablaDatosEmpresa[[#This Row],[Tipo_Movimiento]] = "Venta", -TablaDatosEmpresa[[#This Row],[Cantidad]] * TablaDatosEmpresa[[#This Row],[Precio_Venta_Unitario]], 0)</f>
        <v>0</v>
      </c>
      <c r="L3008" s="3">
        <f>AVERAGEIF(TablaDatosEmpresa[Nombre_Producto],TablaDatosEmpresa[[#This Row],[Nombre_Producto]],TablaDatosEmpresa[Costo_Unitario])</f>
        <v>18.458651685393257</v>
      </c>
      <c r="M3008" s="3">
        <f>IF(TablaDatosEmpresa[[#This Row],[Tipo_Movimiento]] = "Venta", -TablaDatosEmpresa[[#This Row],[Cantidad]] * TablaDatosEmpresa[[#This Row],[CosteAdquisicionPromedio]], 0)</f>
        <v>0</v>
      </c>
      <c r="N3008" s="3">
        <f>TablaDatosEmpresa[[#This Row],[Ingresos]]-TablaDatosEmpresa[[#This Row],[Coste_Vemta]]</f>
        <v>0</v>
      </c>
    </row>
    <row r="3009" spans="1:14" x14ac:dyDescent="0.3">
      <c r="A3009">
        <v>3010</v>
      </c>
      <c r="B3009" s="1">
        <v>45003</v>
      </c>
      <c r="C3009" t="s">
        <v>16</v>
      </c>
      <c r="D3009" t="s">
        <v>17</v>
      </c>
      <c r="E3009" t="s">
        <v>42</v>
      </c>
      <c r="F3009">
        <v>69</v>
      </c>
      <c r="G3009" s="3">
        <v>449.12</v>
      </c>
      <c r="H3009" s="3">
        <v>0</v>
      </c>
      <c r="I3009" t="s">
        <v>46</v>
      </c>
      <c r="J3009" t="s">
        <v>18</v>
      </c>
      <c r="K3009" s="3">
        <f>IF(TablaDatosEmpresa[[#This Row],[Tipo_Movimiento]] = "Venta", -TablaDatosEmpresa[[#This Row],[Cantidad]] * TablaDatosEmpresa[[#This Row],[Precio_Venta_Unitario]], 0)</f>
        <v>0</v>
      </c>
      <c r="L3009" s="3">
        <f>AVERAGEIF(TablaDatosEmpresa[Nombre_Producto],TablaDatosEmpresa[[#This Row],[Nombre_Producto]],TablaDatosEmpresa[Costo_Unitario])</f>
        <v>206.67616747181975</v>
      </c>
      <c r="M3009" s="3">
        <f>IF(TablaDatosEmpresa[[#This Row],[Tipo_Movimiento]] = "Venta", -TablaDatosEmpresa[[#This Row],[Cantidad]] * TablaDatosEmpresa[[#This Row],[CosteAdquisicionPromedio]], 0)</f>
        <v>0</v>
      </c>
      <c r="N3009" s="3">
        <f>TablaDatosEmpresa[[#This Row],[Ingresos]]-TablaDatosEmpresa[[#This Row],[Coste_Vemta]]</f>
        <v>0</v>
      </c>
    </row>
    <row r="3010" spans="1:14" x14ac:dyDescent="0.3">
      <c r="A3010">
        <v>3011</v>
      </c>
      <c r="B3010" s="1">
        <v>45004</v>
      </c>
      <c r="C3010" t="s">
        <v>16</v>
      </c>
      <c r="D3010" t="s">
        <v>27</v>
      </c>
      <c r="E3010" t="s">
        <v>44</v>
      </c>
      <c r="F3010">
        <v>41</v>
      </c>
      <c r="G3010" s="3">
        <v>247.12</v>
      </c>
      <c r="H3010" s="3">
        <v>0</v>
      </c>
      <c r="I3010" t="s">
        <v>46</v>
      </c>
      <c r="J3010" t="s">
        <v>18</v>
      </c>
      <c r="K3010" s="3">
        <f>IF(TablaDatosEmpresa[[#This Row],[Tipo_Movimiento]] = "Venta", -TablaDatosEmpresa[[#This Row],[Cantidad]] * TablaDatosEmpresa[[#This Row],[Precio_Venta_Unitario]], 0)</f>
        <v>0</v>
      </c>
      <c r="L3010" s="3">
        <f>AVERAGEIF(TablaDatosEmpresa[Nombre_Producto],TablaDatosEmpresa[[#This Row],[Nombre_Producto]],TablaDatosEmpresa[Costo_Unitario])</f>
        <v>111.99406451612904</v>
      </c>
      <c r="M3010" s="3">
        <f>IF(TablaDatosEmpresa[[#This Row],[Tipo_Movimiento]] = "Venta", -TablaDatosEmpresa[[#This Row],[Cantidad]] * TablaDatosEmpresa[[#This Row],[CosteAdquisicionPromedio]], 0)</f>
        <v>0</v>
      </c>
      <c r="N3010" s="3">
        <f>TablaDatosEmpresa[[#This Row],[Ingresos]]-TablaDatosEmpresa[[#This Row],[Coste_Vemta]]</f>
        <v>0</v>
      </c>
    </row>
    <row r="3011" spans="1:14" x14ac:dyDescent="0.3">
      <c r="A3011">
        <v>3012</v>
      </c>
      <c r="B3011" s="1">
        <v>45004</v>
      </c>
      <c r="C3011" t="s">
        <v>24</v>
      </c>
      <c r="D3011" t="s">
        <v>14</v>
      </c>
      <c r="E3011" t="s">
        <v>41</v>
      </c>
      <c r="F3011">
        <v>224</v>
      </c>
      <c r="G3011" s="3">
        <v>86.7</v>
      </c>
      <c r="H3011" s="3">
        <v>0</v>
      </c>
      <c r="I3011" t="s">
        <v>24</v>
      </c>
      <c r="J3011" t="s">
        <v>26</v>
      </c>
      <c r="K3011" s="3">
        <f>IF(TablaDatosEmpresa[[#This Row],[Tipo_Movimiento]] = "Venta", -TablaDatosEmpresa[[#This Row],[Cantidad]] * TablaDatosEmpresa[[#This Row],[Precio_Venta_Unitario]], 0)</f>
        <v>0</v>
      </c>
      <c r="L3011" s="3">
        <f>AVERAGEIF(TablaDatosEmpresa[Nombre_Producto],TablaDatosEmpresa[[#This Row],[Nombre_Producto]],TablaDatosEmpresa[Costo_Unitario])</f>
        <v>38.917210440456756</v>
      </c>
      <c r="M3011" s="3">
        <f>IF(TablaDatosEmpresa[[#This Row],[Tipo_Movimiento]] = "Venta", -TablaDatosEmpresa[[#This Row],[Cantidad]] * TablaDatosEmpresa[[#This Row],[CosteAdquisicionPromedio]], 0)</f>
        <v>0</v>
      </c>
      <c r="N3011" s="3">
        <f>TablaDatosEmpresa[[#This Row],[Ingresos]]-TablaDatosEmpresa[[#This Row],[Coste_Vemta]]</f>
        <v>0</v>
      </c>
    </row>
    <row r="3012" spans="1:14" x14ac:dyDescent="0.3">
      <c r="A3012">
        <v>3013</v>
      </c>
      <c r="B3012" s="1">
        <v>45004</v>
      </c>
      <c r="C3012" t="s">
        <v>16</v>
      </c>
      <c r="D3012" t="s">
        <v>27</v>
      </c>
      <c r="E3012" t="s">
        <v>44</v>
      </c>
      <c r="F3012">
        <v>59</v>
      </c>
      <c r="G3012" s="3">
        <v>249.95</v>
      </c>
      <c r="H3012" s="3">
        <v>0</v>
      </c>
      <c r="I3012" t="s">
        <v>46</v>
      </c>
      <c r="J3012" t="s">
        <v>18</v>
      </c>
      <c r="K3012" s="3">
        <f>IF(TablaDatosEmpresa[[#This Row],[Tipo_Movimiento]] = "Venta", -TablaDatosEmpresa[[#This Row],[Cantidad]] * TablaDatosEmpresa[[#This Row],[Precio_Venta_Unitario]], 0)</f>
        <v>0</v>
      </c>
      <c r="L3012" s="3">
        <f>AVERAGEIF(TablaDatosEmpresa[Nombre_Producto],TablaDatosEmpresa[[#This Row],[Nombre_Producto]],TablaDatosEmpresa[Costo_Unitario])</f>
        <v>111.99406451612904</v>
      </c>
      <c r="M3012" s="3">
        <f>IF(TablaDatosEmpresa[[#This Row],[Tipo_Movimiento]] = "Venta", -TablaDatosEmpresa[[#This Row],[Cantidad]] * TablaDatosEmpresa[[#This Row],[CosteAdquisicionPromedio]], 0)</f>
        <v>0</v>
      </c>
      <c r="N3012" s="3">
        <f>TablaDatosEmpresa[[#This Row],[Ingresos]]-TablaDatosEmpresa[[#This Row],[Coste_Vemta]]</f>
        <v>0</v>
      </c>
    </row>
    <row r="3013" spans="1:14" x14ac:dyDescent="0.3">
      <c r="A3013">
        <v>3014</v>
      </c>
      <c r="B3013" s="1">
        <v>45004</v>
      </c>
      <c r="C3013" t="s">
        <v>10</v>
      </c>
      <c r="D3013" t="s">
        <v>17</v>
      </c>
      <c r="E3013" t="s">
        <v>42</v>
      </c>
      <c r="F3013">
        <v>-6</v>
      </c>
      <c r="G3013" s="3">
        <v>0</v>
      </c>
      <c r="H3013" s="3">
        <v>904.47</v>
      </c>
      <c r="I3013" t="s">
        <v>10</v>
      </c>
      <c r="J3013" t="s">
        <v>15</v>
      </c>
      <c r="K3013" s="3">
        <f>IF(TablaDatosEmpresa[[#This Row],[Tipo_Movimiento]] = "Venta", -TablaDatosEmpresa[[#This Row],[Cantidad]] * TablaDatosEmpresa[[#This Row],[Precio_Venta_Unitario]], 0)</f>
        <v>5426.82</v>
      </c>
      <c r="L3013" s="3">
        <f>AVERAGEIF(TablaDatosEmpresa[Nombre_Producto],TablaDatosEmpresa[[#This Row],[Nombre_Producto]],TablaDatosEmpresa[Costo_Unitario])</f>
        <v>206.67616747181975</v>
      </c>
      <c r="M3013" s="3">
        <f>IF(TablaDatosEmpresa[[#This Row],[Tipo_Movimiento]] = "Venta", -TablaDatosEmpresa[[#This Row],[Cantidad]] * TablaDatosEmpresa[[#This Row],[CosteAdquisicionPromedio]], 0)</f>
        <v>1240.0570048309185</v>
      </c>
      <c r="N3013" s="3">
        <f>TablaDatosEmpresa[[#This Row],[Ingresos]]-TablaDatosEmpresa[[#This Row],[Coste_Vemta]]</f>
        <v>4186.7629951690815</v>
      </c>
    </row>
    <row r="3014" spans="1:14" x14ac:dyDescent="0.3">
      <c r="A3014">
        <v>3015</v>
      </c>
      <c r="B3014" s="1">
        <v>45004</v>
      </c>
      <c r="C3014" t="s">
        <v>10</v>
      </c>
      <c r="D3014" t="s">
        <v>34</v>
      </c>
      <c r="E3014" t="s">
        <v>45</v>
      </c>
      <c r="F3014">
        <v>-39</v>
      </c>
      <c r="G3014" s="3">
        <v>0</v>
      </c>
      <c r="H3014" s="3">
        <v>349.86</v>
      </c>
      <c r="I3014" t="s">
        <v>10</v>
      </c>
      <c r="J3014" t="s">
        <v>35</v>
      </c>
      <c r="K3014" s="3">
        <f>IF(TablaDatosEmpresa[[#This Row],[Tipo_Movimiento]] = "Venta", -TablaDatosEmpresa[[#This Row],[Cantidad]] * TablaDatosEmpresa[[#This Row],[Precio_Venta_Unitario]], 0)</f>
        <v>13644.54</v>
      </c>
      <c r="L3014" s="3">
        <f>AVERAGEIF(TablaDatosEmpresa[Nombre_Producto],TablaDatosEmpresa[[#This Row],[Nombre_Producto]],TablaDatosEmpresa[Costo_Unitario])</f>
        <v>81.910562499999997</v>
      </c>
      <c r="M3014" s="3">
        <f>IF(TablaDatosEmpresa[[#This Row],[Tipo_Movimiento]] = "Venta", -TablaDatosEmpresa[[#This Row],[Cantidad]] * TablaDatosEmpresa[[#This Row],[CosteAdquisicionPromedio]], 0)</f>
        <v>3194.5119374999999</v>
      </c>
      <c r="N3014" s="3">
        <f>TablaDatosEmpresa[[#This Row],[Ingresos]]-TablaDatosEmpresa[[#This Row],[Coste_Vemta]]</f>
        <v>10450.028062500001</v>
      </c>
    </row>
    <row r="3015" spans="1:14" x14ac:dyDescent="0.3">
      <c r="A3015">
        <v>3016</v>
      </c>
      <c r="B3015" s="1">
        <v>45004</v>
      </c>
      <c r="C3015" t="s">
        <v>10</v>
      </c>
      <c r="D3015" t="s">
        <v>34</v>
      </c>
      <c r="E3015" t="s">
        <v>45</v>
      </c>
      <c r="F3015">
        <v>-27</v>
      </c>
      <c r="G3015" s="3">
        <v>0</v>
      </c>
      <c r="H3015" s="3">
        <v>346.92</v>
      </c>
      <c r="I3015" t="s">
        <v>10</v>
      </c>
      <c r="J3015" t="s">
        <v>13</v>
      </c>
      <c r="K3015" s="3">
        <f>IF(TablaDatosEmpresa[[#This Row],[Tipo_Movimiento]] = "Venta", -TablaDatosEmpresa[[#This Row],[Cantidad]] * TablaDatosEmpresa[[#This Row],[Precio_Venta_Unitario]], 0)</f>
        <v>9366.84</v>
      </c>
      <c r="L3015" s="3">
        <f>AVERAGEIF(TablaDatosEmpresa[Nombre_Producto],TablaDatosEmpresa[[#This Row],[Nombre_Producto]],TablaDatosEmpresa[Costo_Unitario])</f>
        <v>81.910562499999997</v>
      </c>
      <c r="M3015" s="3">
        <f>IF(TablaDatosEmpresa[[#This Row],[Tipo_Movimiento]] = "Venta", -TablaDatosEmpresa[[#This Row],[Cantidad]] * TablaDatosEmpresa[[#This Row],[CosteAdquisicionPromedio]], 0)</f>
        <v>2211.5851874999998</v>
      </c>
      <c r="N3015" s="3">
        <f>TablaDatosEmpresa[[#This Row],[Ingresos]]-TablaDatosEmpresa[[#This Row],[Coste_Vemta]]</f>
        <v>7155.2548125000003</v>
      </c>
    </row>
    <row r="3016" spans="1:14" x14ac:dyDescent="0.3">
      <c r="A3016">
        <v>3017</v>
      </c>
      <c r="B3016" s="1">
        <v>45004</v>
      </c>
      <c r="C3016" t="s">
        <v>10</v>
      </c>
      <c r="D3016" t="s">
        <v>14</v>
      </c>
      <c r="E3016" t="s">
        <v>41</v>
      </c>
      <c r="F3016">
        <v>-33</v>
      </c>
      <c r="G3016" s="3">
        <v>0</v>
      </c>
      <c r="H3016" s="3">
        <v>159.33000000000001</v>
      </c>
      <c r="I3016" t="s">
        <v>10</v>
      </c>
      <c r="J3016" t="s">
        <v>15</v>
      </c>
      <c r="K3016" s="3">
        <f>IF(TablaDatosEmpresa[[#This Row],[Tipo_Movimiento]] = "Venta", -TablaDatosEmpresa[[#This Row],[Cantidad]] * TablaDatosEmpresa[[#This Row],[Precio_Venta_Unitario]], 0)</f>
        <v>5257.89</v>
      </c>
      <c r="L3016" s="3">
        <f>AVERAGEIF(TablaDatosEmpresa[Nombre_Producto],TablaDatosEmpresa[[#This Row],[Nombre_Producto]],TablaDatosEmpresa[Costo_Unitario])</f>
        <v>38.917210440456756</v>
      </c>
      <c r="M3016" s="3">
        <f>IF(TablaDatosEmpresa[[#This Row],[Tipo_Movimiento]] = "Venta", -TablaDatosEmpresa[[#This Row],[Cantidad]] * TablaDatosEmpresa[[#This Row],[CosteAdquisicionPromedio]], 0)</f>
        <v>1284.267944535073</v>
      </c>
      <c r="N3016" s="3">
        <f>TablaDatosEmpresa[[#This Row],[Ingresos]]-TablaDatosEmpresa[[#This Row],[Coste_Vemta]]</f>
        <v>3973.6220554649271</v>
      </c>
    </row>
    <row r="3017" spans="1:14" x14ac:dyDescent="0.3">
      <c r="A3017">
        <v>3018</v>
      </c>
      <c r="B3017" s="1">
        <v>45005</v>
      </c>
      <c r="C3017" t="s">
        <v>10</v>
      </c>
      <c r="D3017" t="s">
        <v>17</v>
      </c>
      <c r="E3017" t="s">
        <v>42</v>
      </c>
      <c r="F3017">
        <v>-29</v>
      </c>
      <c r="G3017" s="3">
        <v>0</v>
      </c>
      <c r="H3017" s="3">
        <v>901.41</v>
      </c>
      <c r="I3017" t="s">
        <v>10</v>
      </c>
      <c r="J3017" t="s">
        <v>31</v>
      </c>
      <c r="K3017" s="3">
        <f>IF(TablaDatosEmpresa[[#This Row],[Tipo_Movimiento]] = "Venta", -TablaDatosEmpresa[[#This Row],[Cantidad]] * TablaDatosEmpresa[[#This Row],[Precio_Venta_Unitario]], 0)</f>
        <v>26140.89</v>
      </c>
      <c r="L3017" s="3">
        <f>AVERAGEIF(TablaDatosEmpresa[Nombre_Producto],TablaDatosEmpresa[[#This Row],[Nombre_Producto]],TablaDatosEmpresa[Costo_Unitario])</f>
        <v>206.67616747181975</v>
      </c>
      <c r="M3017" s="3">
        <f>IF(TablaDatosEmpresa[[#This Row],[Tipo_Movimiento]] = "Venta", -TablaDatosEmpresa[[#This Row],[Cantidad]] * TablaDatosEmpresa[[#This Row],[CosteAdquisicionPromedio]], 0)</f>
        <v>5993.608856682773</v>
      </c>
      <c r="N3017" s="3">
        <f>TablaDatosEmpresa[[#This Row],[Ingresos]]-TablaDatosEmpresa[[#This Row],[Coste_Vemta]]</f>
        <v>20147.281143317225</v>
      </c>
    </row>
    <row r="3018" spans="1:14" x14ac:dyDescent="0.3">
      <c r="A3018">
        <v>3019</v>
      </c>
      <c r="B3018" s="1">
        <v>45005</v>
      </c>
      <c r="C3018" t="s">
        <v>24</v>
      </c>
      <c r="D3018" t="s">
        <v>14</v>
      </c>
      <c r="E3018" t="s">
        <v>41</v>
      </c>
      <c r="F3018">
        <v>256</v>
      </c>
      <c r="G3018" s="3">
        <v>84.31</v>
      </c>
      <c r="H3018" s="3">
        <v>0</v>
      </c>
      <c r="I3018" t="s">
        <v>24</v>
      </c>
      <c r="J3018" t="s">
        <v>37</v>
      </c>
      <c r="K3018" s="3">
        <f>IF(TablaDatosEmpresa[[#This Row],[Tipo_Movimiento]] = "Venta", -TablaDatosEmpresa[[#This Row],[Cantidad]] * TablaDatosEmpresa[[#This Row],[Precio_Venta_Unitario]], 0)</f>
        <v>0</v>
      </c>
      <c r="L3018" s="3">
        <f>AVERAGEIF(TablaDatosEmpresa[Nombre_Producto],TablaDatosEmpresa[[#This Row],[Nombre_Producto]],TablaDatosEmpresa[Costo_Unitario])</f>
        <v>38.917210440456756</v>
      </c>
      <c r="M3018" s="3">
        <f>IF(TablaDatosEmpresa[[#This Row],[Tipo_Movimiento]] = "Venta", -TablaDatosEmpresa[[#This Row],[Cantidad]] * TablaDatosEmpresa[[#This Row],[CosteAdquisicionPromedio]], 0)</f>
        <v>0</v>
      </c>
      <c r="N3018" s="3">
        <f>TablaDatosEmpresa[[#This Row],[Ingresos]]-TablaDatosEmpresa[[#This Row],[Coste_Vemta]]</f>
        <v>0</v>
      </c>
    </row>
    <row r="3019" spans="1:14" x14ac:dyDescent="0.3">
      <c r="A3019">
        <v>3020</v>
      </c>
      <c r="B3019" s="1">
        <v>45005</v>
      </c>
      <c r="C3019" t="s">
        <v>16</v>
      </c>
      <c r="D3019" t="s">
        <v>17</v>
      </c>
      <c r="E3019" t="s">
        <v>42</v>
      </c>
      <c r="F3019">
        <v>53</v>
      </c>
      <c r="G3019" s="3">
        <v>447.1</v>
      </c>
      <c r="H3019" s="3">
        <v>0</v>
      </c>
      <c r="I3019" t="s">
        <v>46</v>
      </c>
      <c r="J3019" t="s">
        <v>18</v>
      </c>
      <c r="K3019" s="3">
        <f>IF(TablaDatosEmpresa[[#This Row],[Tipo_Movimiento]] = "Venta", -TablaDatosEmpresa[[#This Row],[Cantidad]] * TablaDatosEmpresa[[#This Row],[Precio_Venta_Unitario]], 0)</f>
        <v>0</v>
      </c>
      <c r="L3019" s="3">
        <f>AVERAGEIF(TablaDatosEmpresa[Nombre_Producto],TablaDatosEmpresa[[#This Row],[Nombre_Producto]],TablaDatosEmpresa[Costo_Unitario])</f>
        <v>206.67616747181975</v>
      </c>
      <c r="M3019" s="3">
        <f>IF(TablaDatosEmpresa[[#This Row],[Tipo_Movimiento]] = "Venta", -TablaDatosEmpresa[[#This Row],[Cantidad]] * TablaDatosEmpresa[[#This Row],[CosteAdquisicionPromedio]], 0)</f>
        <v>0</v>
      </c>
      <c r="N3019" s="3">
        <f>TablaDatosEmpresa[[#This Row],[Ingresos]]-TablaDatosEmpresa[[#This Row],[Coste_Vemta]]</f>
        <v>0</v>
      </c>
    </row>
    <row r="3020" spans="1:14" x14ac:dyDescent="0.3">
      <c r="A3020">
        <v>3021</v>
      </c>
      <c r="B3020" s="1">
        <v>45005</v>
      </c>
      <c r="C3020" t="s">
        <v>10</v>
      </c>
      <c r="D3020" t="s">
        <v>25</v>
      </c>
      <c r="E3020" t="s">
        <v>43</v>
      </c>
      <c r="F3020">
        <v>-28</v>
      </c>
      <c r="G3020" s="3">
        <v>0</v>
      </c>
      <c r="H3020" s="3">
        <v>95.14</v>
      </c>
      <c r="I3020" t="s">
        <v>10</v>
      </c>
      <c r="J3020" t="s">
        <v>23</v>
      </c>
      <c r="K3020" s="3">
        <f>IF(TablaDatosEmpresa[[#This Row],[Tipo_Movimiento]] = "Venta", -TablaDatosEmpresa[[#This Row],[Cantidad]] * TablaDatosEmpresa[[#This Row],[Precio_Venta_Unitario]], 0)</f>
        <v>2663.92</v>
      </c>
      <c r="L3020" s="3">
        <f>AVERAGEIF(TablaDatosEmpresa[Nombre_Producto],TablaDatosEmpresa[[#This Row],[Nombre_Producto]],TablaDatosEmpresa[Costo_Unitario])</f>
        <v>18.458651685393257</v>
      </c>
      <c r="M3020" s="3">
        <f>IF(TablaDatosEmpresa[[#This Row],[Tipo_Movimiento]] = "Venta", -TablaDatosEmpresa[[#This Row],[Cantidad]] * TablaDatosEmpresa[[#This Row],[CosteAdquisicionPromedio]], 0)</f>
        <v>516.84224719101121</v>
      </c>
      <c r="N3020" s="3">
        <f>TablaDatosEmpresa[[#This Row],[Ingresos]]-TablaDatosEmpresa[[#This Row],[Coste_Vemta]]</f>
        <v>2147.0777528089889</v>
      </c>
    </row>
    <row r="3021" spans="1:14" x14ac:dyDescent="0.3">
      <c r="A3021">
        <v>3022</v>
      </c>
      <c r="B3021" s="1">
        <v>45005</v>
      </c>
      <c r="C3021" t="s">
        <v>10</v>
      </c>
      <c r="D3021" t="s">
        <v>17</v>
      </c>
      <c r="E3021" t="s">
        <v>42</v>
      </c>
      <c r="F3021">
        <v>-39</v>
      </c>
      <c r="G3021" s="3">
        <v>0</v>
      </c>
      <c r="H3021" s="3">
        <v>896.54</v>
      </c>
      <c r="I3021" t="s">
        <v>10</v>
      </c>
      <c r="J3021" t="s">
        <v>23</v>
      </c>
      <c r="K3021" s="3">
        <f>IF(TablaDatosEmpresa[[#This Row],[Tipo_Movimiento]] = "Venta", -TablaDatosEmpresa[[#This Row],[Cantidad]] * TablaDatosEmpresa[[#This Row],[Precio_Venta_Unitario]], 0)</f>
        <v>34965.06</v>
      </c>
      <c r="L3021" s="3">
        <f>AVERAGEIF(TablaDatosEmpresa[Nombre_Producto],TablaDatosEmpresa[[#This Row],[Nombre_Producto]],TablaDatosEmpresa[Costo_Unitario])</f>
        <v>206.67616747181975</v>
      </c>
      <c r="M3021" s="3">
        <f>IF(TablaDatosEmpresa[[#This Row],[Tipo_Movimiento]] = "Venta", -TablaDatosEmpresa[[#This Row],[Cantidad]] * TablaDatosEmpresa[[#This Row],[CosteAdquisicionPromedio]], 0)</f>
        <v>8060.3705314009703</v>
      </c>
      <c r="N3021" s="3">
        <f>TablaDatosEmpresa[[#This Row],[Ingresos]]-TablaDatosEmpresa[[#This Row],[Coste_Vemta]]</f>
        <v>26904.689468599026</v>
      </c>
    </row>
    <row r="3022" spans="1:14" x14ac:dyDescent="0.3">
      <c r="A3022">
        <v>3023</v>
      </c>
      <c r="B3022" s="1">
        <v>45005</v>
      </c>
      <c r="C3022" t="s">
        <v>24</v>
      </c>
      <c r="D3022" t="s">
        <v>34</v>
      </c>
      <c r="E3022" t="s">
        <v>45</v>
      </c>
      <c r="F3022">
        <v>171</v>
      </c>
      <c r="G3022" s="3">
        <v>180.69</v>
      </c>
      <c r="H3022" s="3">
        <v>0</v>
      </c>
      <c r="I3022" t="s">
        <v>24</v>
      </c>
      <c r="J3022" t="s">
        <v>37</v>
      </c>
      <c r="K3022" s="3">
        <f>IF(TablaDatosEmpresa[[#This Row],[Tipo_Movimiento]] = "Venta", -TablaDatosEmpresa[[#This Row],[Cantidad]] * TablaDatosEmpresa[[#This Row],[Precio_Venta_Unitario]], 0)</f>
        <v>0</v>
      </c>
      <c r="L3022" s="3">
        <f>AVERAGEIF(TablaDatosEmpresa[Nombre_Producto],TablaDatosEmpresa[[#This Row],[Nombre_Producto]],TablaDatosEmpresa[Costo_Unitario])</f>
        <v>81.910562499999997</v>
      </c>
      <c r="M3022" s="3">
        <f>IF(TablaDatosEmpresa[[#This Row],[Tipo_Movimiento]] = "Venta", -TablaDatosEmpresa[[#This Row],[Cantidad]] * TablaDatosEmpresa[[#This Row],[CosteAdquisicionPromedio]], 0)</f>
        <v>0</v>
      </c>
      <c r="N3022" s="3">
        <f>TablaDatosEmpresa[[#This Row],[Ingresos]]-TablaDatosEmpresa[[#This Row],[Coste_Vemta]]</f>
        <v>0</v>
      </c>
    </row>
    <row r="3023" spans="1:14" x14ac:dyDescent="0.3">
      <c r="A3023">
        <v>3024</v>
      </c>
      <c r="B3023" s="1">
        <v>45005</v>
      </c>
      <c r="C3023" t="s">
        <v>24</v>
      </c>
      <c r="D3023" t="s">
        <v>11</v>
      </c>
      <c r="E3023" t="s">
        <v>12</v>
      </c>
      <c r="F3023">
        <v>203</v>
      </c>
      <c r="G3023" s="3">
        <v>65.16</v>
      </c>
      <c r="H3023" s="3">
        <v>0</v>
      </c>
      <c r="I3023" t="s">
        <v>24</v>
      </c>
      <c r="J3023" t="s">
        <v>26</v>
      </c>
      <c r="K3023" s="3">
        <f>IF(TablaDatosEmpresa[[#This Row],[Tipo_Movimiento]] = "Venta", -TablaDatosEmpresa[[#This Row],[Cantidad]] * TablaDatosEmpresa[[#This Row],[Precio_Venta_Unitario]], 0)</f>
        <v>0</v>
      </c>
      <c r="L3023" s="3">
        <f>AVERAGEIF(TablaDatosEmpresa[Nombre_Producto],TablaDatosEmpresa[[#This Row],[Nombre_Producto]],TablaDatosEmpresa[Costo_Unitario])</f>
        <v>28.701865793780652</v>
      </c>
      <c r="M3023" s="3">
        <f>IF(TablaDatosEmpresa[[#This Row],[Tipo_Movimiento]] = "Venta", -TablaDatosEmpresa[[#This Row],[Cantidad]] * TablaDatosEmpresa[[#This Row],[CosteAdquisicionPromedio]], 0)</f>
        <v>0</v>
      </c>
      <c r="N3023" s="3">
        <f>TablaDatosEmpresa[[#This Row],[Ingresos]]-TablaDatosEmpresa[[#This Row],[Coste_Vemta]]</f>
        <v>0</v>
      </c>
    </row>
    <row r="3024" spans="1:14" x14ac:dyDescent="0.3">
      <c r="A3024">
        <v>3025</v>
      </c>
      <c r="B3024" s="1">
        <v>45006</v>
      </c>
      <c r="C3024" t="s">
        <v>10</v>
      </c>
      <c r="D3024" t="s">
        <v>29</v>
      </c>
      <c r="E3024" t="s">
        <v>30</v>
      </c>
      <c r="F3024">
        <v>-11</v>
      </c>
      <c r="G3024" s="3">
        <v>0</v>
      </c>
      <c r="H3024" s="3">
        <v>80.27</v>
      </c>
      <c r="I3024" t="s">
        <v>10</v>
      </c>
      <c r="J3024" t="s">
        <v>13</v>
      </c>
      <c r="K3024" s="3">
        <f>IF(TablaDatosEmpresa[[#This Row],[Tipo_Movimiento]] = "Venta", -TablaDatosEmpresa[[#This Row],[Cantidad]] * TablaDatosEmpresa[[#This Row],[Precio_Venta_Unitario]], 0)</f>
        <v>882.96999999999991</v>
      </c>
      <c r="L3024" s="3">
        <f>AVERAGEIF(TablaDatosEmpresa[Nombre_Producto],TablaDatosEmpresa[[#This Row],[Nombre_Producto]],TablaDatosEmpresa[Costo_Unitario])</f>
        <v>15.49574137931034</v>
      </c>
      <c r="M3024" s="3">
        <f>IF(TablaDatosEmpresa[[#This Row],[Tipo_Movimiento]] = "Venta", -TablaDatosEmpresa[[#This Row],[Cantidad]] * TablaDatosEmpresa[[#This Row],[CosteAdquisicionPromedio]], 0)</f>
        <v>170.45315517241374</v>
      </c>
      <c r="N3024" s="3">
        <f>TablaDatosEmpresa[[#This Row],[Ingresos]]-TablaDatosEmpresa[[#This Row],[Coste_Vemta]]</f>
        <v>712.51684482758617</v>
      </c>
    </row>
    <row r="3025" spans="1:14" x14ac:dyDescent="0.3">
      <c r="A3025">
        <v>3026</v>
      </c>
      <c r="B3025" s="1">
        <v>45006</v>
      </c>
      <c r="C3025" t="s">
        <v>24</v>
      </c>
      <c r="D3025" t="s">
        <v>21</v>
      </c>
      <c r="E3025" t="s">
        <v>22</v>
      </c>
      <c r="F3025">
        <v>53</v>
      </c>
      <c r="G3025" s="3">
        <v>24.6</v>
      </c>
      <c r="H3025" s="3">
        <v>0</v>
      </c>
      <c r="I3025" t="s">
        <v>24</v>
      </c>
      <c r="J3025" t="s">
        <v>36</v>
      </c>
      <c r="K3025" s="3">
        <f>IF(TablaDatosEmpresa[[#This Row],[Tipo_Movimiento]] = "Venta", -TablaDatosEmpresa[[#This Row],[Cantidad]] * TablaDatosEmpresa[[#This Row],[Precio_Venta_Unitario]], 0)</f>
        <v>0</v>
      </c>
      <c r="L3025" s="3">
        <f>AVERAGEIF(TablaDatosEmpresa[Nombre_Producto],TablaDatosEmpresa[[#This Row],[Nombre_Producto]],TablaDatosEmpresa[Costo_Unitario])</f>
        <v>10.520482758620702</v>
      </c>
      <c r="M3025" s="3">
        <f>IF(TablaDatosEmpresa[[#This Row],[Tipo_Movimiento]] = "Venta", -TablaDatosEmpresa[[#This Row],[Cantidad]] * TablaDatosEmpresa[[#This Row],[CosteAdquisicionPromedio]], 0)</f>
        <v>0</v>
      </c>
      <c r="N3025" s="3">
        <f>TablaDatosEmpresa[[#This Row],[Ingresos]]-TablaDatosEmpresa[[#This Row],[Coste_Vemta]]</f>
        <v>0</v>
      </c>
    </row>
    <row r="3026" spans="1:14" x14ac:dyDescent="0.3">
      <c r="A3026">
        <v>3027</v>
      </c>
      <c r="B3026" s="1">
        <v>45006</v>
      </c>
      <c r="C3026" t="s">
        <v>16</v>
      </c>
      <c r="D3026" t="s">
        <v>17</v>
      </c>
      <c r="E3026" t="s">
        <v>42</v>
      </c>
      <c r="F3026">
        <v>25</v>
      </c>
      <c r="G3026" s="3">
        <v>445.16</v>
      </c>
      <c r="H3026" s="3">
        <v>0</v>
      </c>
      <c r="I3026" t="s">
        <v>46</v>
      </c>
      <c r="J3026" t="s">
        <v>18</v>
      </c>
      <c r="K3026" s="3">
        <f>IF(TablaDatosEmpresa[[#This Row],[Tipo_Movimiento]] = "Venta", -TablaDatosEmpresa[[#This Row],[Cantidad]] * TablaDatosEmpresa[[#This Row],[Precio_Venta_Unitario]], 0)</f>
        <v>0</v>
      </c>
      <c r="L3026" s="3">
        <f>AVERAGEIF(TablaDatosEmpresa[Nombre_Producto],TablaDatosEmpresa[[#This Row],[Nombre_Producto]],TablaDatosEmpresa[Costo_Unitario])</f>
        <v>206.67616747181975</v>
      </c>
      <c r="M3026" s="3">
        <f>IF(TablaDatosEmpresa[[#This Row],[Tipo_Movimiento]] = "Venta", -TablaDatosEmpresa[[#This Row],[Cantidad]] * TablaDatosEmpresa[[#This Row],[CosteAdquisicionPromedio]], 0)</f>
        <v>0</v>
      </c>
      <c r="N3026" s="3">
        <f>TablaDatosEmpresa[[#This Row],[Ingresos]]-TablaDatosEmpresa[[#This Row],[Coste_Vemta]]</f>
        <v>0</v>
      </c>
    </row>
    <row r="3027" spans="1:14" x14ac:dyDescent="0.3">
      <c r="A3027">
        <v>3028</v>
      </c>
      <c r="B3027" s="1">
        <v>45006</v>
      </c>
      <c r="C3027" t="s">
        <v>10</v>
      </c>
      <c r="D3027" t="s">
        <v>29</v>
      </c>
      <c r="E3027" t="s">
        <v>30</v>
      </c>
      <c r="F3027">
        <v>-49</v>
      </c>
      <c r="G3027" s="3">
        <v>0</v>
      </c>
      <c r="H3027" s="3">
        <v>80.25</v>
      </c>
      <c r="I3027" t="s">
        <v>10</v>
      </c>
      <c r="J3027" t="s">
        <v>35</v>
      </c>
      <c r="K3027" s="3">
        <f>IF(TablaDatosEmpresa[[#This Row],[Tipo_Movimiento]] = "Venta", -TablaDatosEmpresa[[#This Row],[Cantidad]] * TablaDatosEmpresa[[#This Row],[Precio_Venta_Unitario]], 0)</f>
        <v>3932.25</v>
      </c>
      <c r="L3027" s="3">
        <f>AVERAGEIF(TablaDatosEmpresa[Nombre_Producto],TablaDatosEmpresa[[#This Row],[Nombre_Producto]],TablaDatosEmpresa[Costo_Unitario])</f>
        <v>15.49574137931034</v>
      </c>
      <c r="M3027" s="3">
        <f>IF(TablaDatosEmpresa[[#This Row],[Tipo_Movimiento]] = "Venta", -TablaDatosEmpresa[[#This Row],[Cantidad]] * TablaDatosEmpresa[[#This Row],[CosteAdquisicionPromedio]], 0)</f>
        <v>759.29132758620665</v>
      </c>
      <c r="N3027" s="3">
        <f>TablaDatosEmpresa[[#This Row],[Ingresos]]-TablaDatosEmpresa[[#This Row],[Coste_Vemta]]</f>
        <v>3172.9586724137935</v>
      </c>
    </row>
    <row r="3028" spans="1:14" x14ac:dyDescent="0.3">
      <c r="A3028">
        <v>3029</v>
      </c>
      <c r="B3028" s="1">
        <v>45006</v>
      </c>
      <c r="C3028" t="s">
        <v>24</v>
      </c>
      <c r="D3028" t="s">
        <v>11</v>
      </c>
      <c r="E3028" t="s">
        <v>12</v>
      </c>
      <c r="F3028">
        <v>196</v>
      </c>
      <c r="G3028" s="3">
        <v>65.27</v>
      </c>
      <c r="H3028" s="3">
        <v>0</v>
      </c>
      <c r="I3028" t="s">
        <v>24</v>
      </c>
      <c r="J3028" t="s">
        <v>36</v>
      </c>
      <c r="K3028" s="3">
        <f>IF(TablaDatosEmpresa[[#This Row],[Tipo_Movimiento]] = "Venta", -TablaDatosEmpresa[[#This Row],[Cantidad]] * TablaDatosEmpresa[[#This Row],[Precio_Venta_Unitario]], 0)</f>
        <v>0</v>
      </c>
      <c r="L3028" s="3">
        <f>AVERAGEIF(TablaDatosEmpresa[Nombre_Producto],TablaDatosEmpresa[[#This Row],[Nombre_Producto]],TablaDatosEmpresa[Costo_Unitario])</f>
        <v>28.701865793780652</v>
      </c>
      <c r="M3028" s="3">
        <f>IF(TablaDatosEmpresa[[#This Row],[Tipo_Movimiento]] = "Venta", -TablaDatosEmpresa[[#This Row],[Cantidad]] * TablaDatosEmpresa[[#This Row],[CosteAdquisicionPromedio]], 0)</f>
        <v>0</v>
      </c>
      <c r="N3028" s="3">
        <f>TablaDatosEmpresa[[#This Row],[Ingresos]]-TablaDatosEmpresa[[#This Row],[Coste_Vemta]]</f>
        <v>0</v>
      </c>
    </row>
    <row r="3029" spans="1:14" x14ac:dyDescent="0.3">
      <c r="A3029">
        <v>3030</v>
      </c>
      <c r="B3029" s="1">
        <v>45006</v>
      </c>
      <c r="C3029" t="s">
        <v>10</v>
      </c>
      <c r="D3029" t="s">
        <v>29</v>
      </c>
      <c r="E3029" t="s">
        <v>30</v>
      </c>
      <c r="F3029">
        <v>-15</v>
      </c>
      <c r="G3029" s="3">
        <v>0</v>
      </c>
      <c r="H3029" s="3">
        <v>79.19</v>
      </c>
      <c r="I3029" t="s">
        <v>10</v>
      </c>
      <c r="J3029" t="s">
        <v>15</v>
      </c>
      <c r="K3029" s="3">
        <f>IF(TablaDatosEmpresa[[#This Row],[Tipo_Movimiento]] = "Venta", -TablaDatosEmpresa[[#This Row],[Cantidad]] * TablaDatosEmpresa[[#This Row],[Precio_Venta_Unitario]], 0)</f>
        <v>1187.8499999999999</v>
      </c>
      <c r="L3029" s="3">
        <f>AVERAGEIF(TablaDatosEmpresa[Nombre_Producto],TablaDatosEmpresa[[#This Row],[Nombre_Producto]],TablaDatosEmpresa[Costo_Unitario])</f>
        <v>15.49574137931034</v>
      </c>
      <c r="M3029" s="3">
        <f>IF(TablaDatosEmpresa[[#This Row],[Tipo_Movimiento]] = "Venta", -TablaDatosEmpresa[[#This Row],[Cantidad]] * TablaDatosEmpresa[[#This Row],[CosteAdquisicionPromedio]], 0)</f>
        <v>232.4361206896551</v>
      </c>
      <c r="N3029" s="3">
        <f>TablaDatosEmpresa[[#This Row],[Ingresos]]-TablaDatosEmpresa[[#This Row],[Coste_Vemta]]</f>
        <v>955.41387931034478</v>
      </c>
    </row>
    <row r="3030" spans="1:14" x14ac:dyDescent="0.3">
      <c r="A3030">
        <v>3031</v>
      </c>
      <c r="B3030" s="1">
        <v>45006</v>
      </c>
      <c r="C3030" t="s">
        <v>10</v>
      </c>
      <c r="D3030" t="s">
        <v>19</v>
      </c>
      <c r="E3030" t="s">
        <v>20</v>
      </c>
      <c r="F3030">
        <v>-23</v>
      </c>
      <c r="G3030" s="3">
        <v>0</v>
      </c>
      <c r="H3030" s="3">
        <v>297.02</v>
      </c>
      <c r="I3030" t="s">
        <v>10</v>
      </c>
      <c r="J3030" t="s">
        <v>13</v>
      </c>
      <c r="K3030" s="3">
        <f>IF(TablaDatosEmpresa[[#This Row],[Tipo_Movimiento]] = "Venta", -TablaDatosEmpresa[[#This Row],[Cantidad]] * TablaDatosEmpresa[[#This Row],[Precio_Venta_Unitario]], 0)</f>
        <v>6831.4599999999991</v>
      </c>
      <c r="L3030" s="3">
        <f>AVERAGEIF(TablaDatosEmpresa[Nombre_Producto],TablaDatosEmpresa[[#This Row],[Nombre_Producto]],TablaDatosEmpresa[Costo_Unitario])</f>
        <v>66.956770642201846</v>
      </c>
      <c r="M3030" s="3">
        <f>IF(TablaDatosEmpresa[[#This Row],[Tipo_Movimiento]] = "Venta", -TablaDatosEmpresa[[#This Row],[Cantidad]] * TablaDatosEmpresa[[#This Row],[CosteAdquisicionPromedio]], 0)</f>
        <v>1540.0057247706425</v>
      </c>
      <c r="N3030" s="3">
        <f>TablaDatosEmpresa[[#This Row],[Ingresos]]-TablaDatosEmpresa[[#This Row],[Coste_Vemta]]</f>
        <v>5291.4542752293564</v>
      </c>
    </row>
    <row r="3031" spans="1:14" x14ac:dyDescent="0.3">
      <c r="A3031">
        <v>3032</v>
      </c>
      <c r="B3031" s="1">
        <v>45007</v>
      </c>
      <c r="C3031" t="s">
        <v>24</v>
      </c>
      <c r="D3031" t="s">
        <v>29</v>
      </c>
      <c r="E3031" t="s">
        <v>30</v>
      </c>
      <c r="F3031">
        <v>128</v>
      </c>
      <c r="G3031" s="3">
        <v>35.57</v>
      </c>
      <c r="H3031" s="3">
        <v>0</v>
      </c>
      <c r="I3031" t="s">
        <v>24</v>
      </c>
      <c r="J3031" t="s">
        <v>37</v>
      </c>
      <c r="K3031" s="3">
        <f>IF(TablaDatosEmpresa[[#This Row],[Tipo_Movimiento]] = "Venta", -TablaDatosEmpresa[[#This Row],[Cantidad]] * TablaDatosEmpresa[[#This Row],[Precio_Venta_Unitario]], 0)</f>
        <v>0</v>
      </c>
      <c r="L3031" s="3">
        <f>AVERAGEIF(TablaDatosEmpresa[Nombre_Producto],TablaDatosEmpresa[[#This Row],[Nombre_Producto]],TablaDatosEmpresa[Costo_Unitario])</f>
        <v>15.49574137931034</v>
      </c>
      <c r="M3031" s="3">
        <f>IF(TablaDatosEmpresa[[#This Row],[Tipo_Movimiento]] = "Venta", -TablaDatosEmpresa[[#This Row],[Cantidad]] * TablaDatosEmpresa[[#This Row],[CosteAdquisicionPromedio]], 0)</f>
        <v>0</v>
      </c>
      <c r="N3031" s="3">
        <f>TablaDatosEmpresa[[#This Row],[Ingresos]]-TablaDatosEmpresa[[#This Row],[Coste_Vemta]]</f>
        <v>0</v>
      </c>
    </row>
    <row r="3032" spans="1:14" x14ac:dyDescent="0.3">
      <c r="A3032">
        <v>3033</v>
      </c>
      <c r="B3032" s="1">
        <v>45007</v>
      </c>
      <c r="C3032" t="s">
        <v>10</v>
      </c>
      <c r="D3032" t="s">
        <v>19</v>
      </c>
      <c r="E3032" t="s">
        <v>20</v>
      </c>
      <c r="F3032">
        <v>-27</v>
      </c>
      <c r="G3032" s="3">
        <v>0</v>
      </c>
      <c r="H3032" s="3">
        <v>296.81</v>
      </c>
      <c r="I3032" t="s">
        <v>10</v>
      </c>
      <c r="J3032" t="s">
        <v>15</v>
      </c>
      <c r="K3032" s="3">
        <f>IF(TablaDatosEmpresa[[#This Row],[Tipo_Movimiento]] = "Venta", -TablaDatosEmpresa[[#This Row],[Cantidad]] * TablaDatosEmpresa[[#This Row],[Precio_Venta_Unitario]], 0)</f>
        <v>8013.87</v>
      </c>
      <c r="L3032" s="3">
        <f>AVERAGEIF(TablaDatosEmpresa[Nombre_Producto],TablaDatosEmpresa[[#This Row],[Nombre_Producto]],TablaDatosEmpresa[Costo_Unitario])</f>
        <v>66.956770642201846</v>
      </c>
      <c r="M3032" s="3">
        <f>IF(TablaDatosEmpresa[[#This Row],[Tipo_Movimiento]] = "Venta", -TablaDatosEmpresa[[#This Row],[Cantidad]] * TablaDatosEmpresa[[#This Row],[CosteAdquisicionPromedio]], 0)</f>
        <v>1807.8328073394498</v>
      </c>
      <c r="N3032" s="3">
        <f>TablaDatosEmpresa[[#This Row],[Ingresos]]-TablaDatosEmpresa[[#This Row],[Coste_Vemta]]</f>
        <v>6206.0371926605503</v>
      </c>
    </row>
    <row r="3033" spans="1:14" x14ac:dyDescent="0.3">
      <c r="A3033">
        <v>3034</v>
      </c>
      <c r="B3033" s="1">
        <v>45007</v>
      </c>
      <c r="C3033" t="s">
        <v>10</v>
      </c>
      <c r="D3033" t="s">
        <v>11</v>
      </c>
      <c r="E3033" t="s">
        <v>12</v>
      </c>
      <c r="F3033">
        <v>-24</v>
      </c>
      <c r="G3033" s="3">
        <v>0</v>
      </c>
      <c r="H3033" s="3">
        <v>129.22999999999999</v>
      </c>
      <c r="I3033" t="s">
        <v>10</v>
      </c>
      <c r="J3033" t="s">
        <v>15</v>
      </c>
      <c r="K3033" s="3">
        <f>IF(TablaDatosEmpresa[[#This Row],[Tipo_Movimiento]] = "Venta", -TablaDatosEmpresa[[#This Row],[Cantidad]] * TablaDatosEmpresa[[#This Row],[Precio_Venta_Unitario]], 0)</f>
        <v>3101.5199999999995</v>
      </c>
      <c r="L3033" s="3">
        <f>AVERAGEIF(TablaDatosEmpresa[Nombre_Producto],TablaDatosEmpresa[[#This Row],[Nombre_Producto]],TablaDatosEmpresa[Costo_Unitario])</f>
        <v>28.701865793780652</v>
      </c>
      <c r="M3033" s="3">
        <f>IF(TablaDatosEmpresa[[#This Row],[Tipo_Movimiento]] = "Venta", -TablaDatosEmpresa[[#This Row],[Cantidad]] * TablaDatosEmpresa[[#This Row],[CosteAdquisicionPromedio]], 0)</f>
        <v>688.84477905073561</v>
      </c>
      <c r="N3033" s="3">
        <f>TablaDatosEmpresa[[#This Row],[Ingresos]]-TablaDatosEmpresa[[#This Row],[Coste_Vemta]]</f>
        <v>2412.6752209492638</v>
      </c>
    </row>
    <row r="3034" spans="1:14" x14ac:dyDescent="0.3">
      <c r="A3034">
        <v>3035</v>
      </c>
      <c r="B3034" s="1">
        <v>45007</v>
      </c>
      <c r="C3034" t="s">
        <v>10</v>
      </c>
      <c r="D3034" t="s">
        <v>17</v>
      </c>
      <c r="E3034" t="s">
        <v>42</v>
      </c>
      <c r="F3034">
        <v>-46</v>
      </c>
      <c r="G3034" s="3">
        <v>0</v>
      </c>
      <c r="H3034" s="3">
        <v>898.77</v>
      </c>
      <c r="I3034" t="s">
        <v>10</v>
      </c>
      <c r="J3034" t="s">
        <v>35</v>
      </c>
      <c r="K3034" s="3">
        <f>IF(TablaDatosEmpresa[[#This Row],[Tipo_Movimiento]] = "Venta", -TablaDatosEmpresa[[#This Row],[Cantidad]] * TablaDatosEmpresa[[#This Row],[Precio_Venta_Unitario]], 0)</f>
        <v>41343.42</v>
      </c>
      <c r="L3034" s="3">
        <f>AVERAGEIF(TablaDatosEmpresa[Nombre_Producto],TablaDatosEmpresa[[#This Row],[Nombre_Producto]],TablaDatosEmpresa[Costo_Unitario])</f>
        <v>206.67616747181975</v>
      </c>
      <c r="M3034" s="3">
        <f>IF(TablaDatosEmpresa[[#This Row],[Tipo_Movimiento]] = "Venta", -TablaDatosEmpresa[[#This Row],[Cantidad]] * TablaDatosEmpresa[[#This Row],[CosteAdquisicionPromedio]], 0)</f>
        <v>9507.1037037037095</v>
      </c>
      <c r="N3034" s="3">
        <f>TablaDatosEmpresa[[#This Row],[Ingresos]]-TablaDatosEmpresa[[#This Row],[Coste_Vemta]]</f>
        <v>31836.316296296289</v>
      </c>
    </row>
    <row r="3035" spans="1:14" x14ac:dyDescent="0.3">
      <c r="A3035">
        <v>3036</v>
      </c>
      <c r="B3035" s="1">
        <v>45007</v>
      </c>
      <c r="C3035" t="s">
        <v>10</v>
      </c>
      <c r="D3035" t="s">
        <v>32</v>
      </c>
      <c r="E3035" t="s">
        <v>33</v>
      </c>
      <c r="F3035">
        <v>-49</v>
      </c>
      <c r="G3035" s="3">
        <v>0</v>
      </c>
      <c r="H3035" s="3">
        <v>219.33</v>
      </c>
      <c r="I3035" t="s">
        <v>10</v>
      </c>
      <c r="J3035" t="s">
        <v>35</v>
      </c>
      <c r="K3035" s="3">
        <f>IF(TablaDatosEmpresa[[#This Row],[Tipo_Movimiento]] = "Venta", -TablaDatosEmpresa[[#This Row],[Cantidad]] * TablaDatosEmpresa[[#This Row],[Precio_Venta_Unitario]], 0)</f>
        <v>10747.17</v>
      </c>
      <c r="L3035" s="3">
        <f>AVERAGEIF(TablaDatosEmpresa[Nombre_Producto],TablaDatosEmpresa[[#This Row],[Nombre_Producto]],TablaDatosEmpresa[Costo_Unitario])</f>
        <v>54.214840425531932</v>
      </c>
      <c r="M3035" s="3">
        <f>IF(TablaDatosEmpresa[[#This Row],[Tipo_Movimiento]] = "Venta", -TablaDatosEmpresa[[#This Row],[Cantidad]] * TablaDatosEmpresa[[#This Row],[CosteAdquisicionPromedio]], 0)</f>
        <v>2656.5271808510647</v>
      </c>
      <c r="N3035" s="3">
        <f>TablaDatosEmpresa[[#This Row],[Ingresos]]-TablaDatosEmpresa[[#This Row],[Coste_Vemta]]</f>
        <v>8090.6428191489358</v>
      </c>
    </row>
    <row r="3036" spans="1:14" x14ac:dyDescent="0.3">
      <c r="A3036">
        <v>3037</v>
      </c>
      <c r="B3036" s="1">
        <v>45007</v>
      </c>
      <c r="C3036" t="s">
        <v>10</v>
      </c>
      <c r="D3036" t="s">
        <v>17</v>
      </c>
      <c r="E3036" t="s">
        <v>42</v>
      </c>
      <c r="F3036">
        <v>-15</v>
      </c>
      <c r="G3036" s="3">
        <v>0</v>
      </c>
      <c r="H3036" s="3">
        <v>893.16</v>
      </c>
      <c r="I3036" t="s">
        <v>10</v>
      </c>
      <c r="J3036" t="s">
        <v>23</v>
      </c>
      <c r="K3036" s="3">
        <f>IF(TablaDatosEmpresa[[#This Row],[Tipo_Movimiento]] = "Venta", -TablaDatosEmpresa[[#This Row],[Cantidad]] * TablaDatosEmpresa[[#This Row],[Precio_Venta_Unitario]], 0)</f>
        <v>13397.4</v>
      </c>
      <c r="L3036" s="3">
        <f>AVERAGEIF(TablaDatosEmpresa[Nombre_Producto],TablaDatosEmpresa[[#This Row],[Nombre_Producto]],TablaDatosEmpresa[Costo_Unitario])</f>
        <v>206.67616747181975</v>
      </c>
      <c r="M3036" s="3">
        <f>IF(TablaDatosEmpresa[[#This Row],[Tipo_Movimiento]] = "Venta", -TablaDatosEmpresa[[#This Row],[Cantidad]] * TablaDatosEmpresa[[#This Row],[CosteAdquisicionPromedio]], 0)</f>
        <v>3100.1425120772965</v>
      </c>
      <c r="N3036" s="3">
        <f>TablaDatosEmpresa[[#This Row],[Ingresos]]-TablaDatosEmpresa[[#This Row],[Coste_Vemta]]</f>
        <v>10297.257487922703</v>
      </c>
    </row>
    <row r="3037" spans="1:14" x14ac:dyDescent="0.3">
      <c r="A3037">
        <v>3038</v>
      </c>
      <c r="B3037" s="1">
        <v>45008</v>
      </c>
      <c r="C3037" t="s">
        <v>10</v>
      </c>
      <c r="D3037" t="s">
        <v>21</v>
      </c>
      <c r="E3037" t="s">
        <v>22</v>
      </c>
      <c r="F3037">
        <v>-34</v>
      </c>
      <c r="G3037" s="3">
        <v>0</v>
      </c>
      <c r="H3037" s="3">
        <v>60.42</v>
      </c>
      <c r="I3037" t="s">
        <v>10</v>
      </c>
      <c r="J3037" t="s">
        <v>35</v>
      </c>
      <c r="K3037" s="3">
        <f>IF(TablaDatosEmpresa[[#This Row],[Tipo_Movimiento]] = "Venta", -TablaDatosEmpresa[[#This Row],[Cantidad]] * TablaDatosEmpresa[[#This Row],[Precio_Venta_Unitario]], 0)</f>
        <v>2054.2800000000002</v>
      </c>
      <c r="L3037" s="3">
        <f>AVERAGEIF(TablaDatosEmpresa[Nombre_Producto],TablaDatosEmpresa[[#This Row],[Nombre_Producto]],TablaDatosEmpresa[Costo_Unitario])</f>
        <v>10.520482758620702</v>
      </c>
      <c r="M3037" s="3">
        <f>IF(TablaDatosEmpresa[[#This Row],[Tipo_Movimiento]] = "Venta", -TablaDatosEmpresa[[#This Row],[Cantidad]] * TablaDatosEmpresa[[#This Row],[CosteAdquisicionPromedio]], 0)</f>
        <v>357.69641379310383</v>
      </c>
      <c r="N3037" s="3">
        <f>TablaDatosEmpresa[[#This Row],[Ingresos]]-TablaDatosEmpresa[[#This Row],[Coste_Vemta]]</f>
        <v>1696.5835862068964</v>
      </c>
    </row>
    <row r="3038" spans="1:14" x14ac:dyDescent="0.3">
      <c r="A3038">
        <v>3039</v>
      </c>
      <c r="B3038" s="1">
        <v>45008</v>
      </c>
      <c r="C3038" t="s">
        <v>10</v>
      </c>
      <c r="D3038" t="s">
        <v>14</v>
      </c>
      <c r="E3038" t="s">
        <v>41</v>
      </c>
      <c r="F3038">
        <v>-17</v>
      </c>
      <c r="G3038" s="3">
        <v>0</v>
      </c>
      <c r="H3038" s="3">
        <v>159.75</v>
      </c>
      <c r="I3038" t="s">
        <v>10</v>
      </c>
      <c r="J3038" t="s">
        <v>13</v>
      </c>
      <c r="K3038" s="3">
        <f>IF(TablaDatosEmpresa[[#This Row],[Tipo_Movimiento]] = "Venta", -TablaDatosEmpresa[[#This Row],[Cantidad]] * TablaDatosEmpresa[[#This Row],[Precio_Venta_Unitario]], 0)</f>
        <v>2715.75</v>
      </c>
      <c r="L3038" s="3">
        <f>AVERAGEIF(TablaDatosEmpresa[Nombre_Producto],TablaDatosEmpresa[[#This Row],[Nombre_Producto]],TablaDatosEmpresa[Costo_Unitario])</f>
        <v>38.917210440456756</v>
      </c>
      <c r="M3038" s="3">
        <f>IF(TablaDatosEmpresa[[#This Row],[Tipo_Movimiento]] = "Venta", -TablaDatosEmpresa[[#This Row],[Cantidad]] * TablaDatosEmpresa[[#This Row],[CosteAdquisicionPromedio]], 0)</f>
        <v>661.59257748776486</v>
      </c>
      <c r="N3038" s="3">
        <f>TablaDatosEmpresa[[#This Row],[Ingresos]]-TablaDatosEmpresa[[#This Row],[Coste_Vemta]]</f>
        <v>2054.1574225122349</v>
      </c>
    </row>
    <row r="3039" spans="1:14" x14ac:dyDescent="0.3">
      <c r="A3039">
        <v>3040</v>
      </c>
      <c r="B3039" s="1">
        <v>45008</v>
      </c>
      <c r="C3039" t="s">
        <v>24</v>
      </c>
      <c r="D3039" t="s">
        <v>32</v>
      </c>
      <c r="E3039" t="s">
        <v>33</v>
      </c>
      <c r="F3039">
        <v>118</v>
      </c>
      <c r="G3039" s="3">
        <v>121.07</v>
      </c>
      <c r="H3039" s="3">
        <v>0</v>
      </c>
      <c r="I3039" t="s">
        <v>24</v>
      </c>
      <c r="J3039" t="s">
        <v>28</v>
      </c>
      <c r="K3039" s="3">
        <f>IF(TablaDatosEmpresa[[#This Row],[Tipo_Movimiento]] = "Venta", -TablaDatosEmpresa[[#This Row],[Cantidad]] * TablaDatosEmpresa[[#This Row],[Precio_Venta_Unitario]], 0)</f>
        <v>0</v>
      </c>
      <c r="L3039" s="3">
        <f>AVERAGEIF(TablaDatosEmpresa[Nombre_Producto],TablaDatosEmpresa[[#This Row],[Nombre_Producto]],TablaDatosEmpresa[Costo_Unitario])</f>
        <v>54.214840425531932</v>
      </c>
      <c r="M3039" s="3">
        <f>IF(TablaDatosEmpresa[[#This Row],[Tipo_Movimiento]] = "Venta", -TablaDatosEmpresa[[#This Row],[Cantidad]] * TablaDatosEmpresa[[#This Row],[CosteAdquisicionPromedio]], 0)</f>
        <v>0</v>
      </c>
      <c r="N3039" s="3">
        <f>TablaDatosEmpresa[[#This Row],[Ingresos]]-TablaDatosEmpresa[[#This Row],[Coste_Vemta]]</f>
        <v>0</v>
      </c>
    </row>
    <row r="3040" spans="1:14" x14ac:dyDescent="0.3">
      <c r="A3040">
        <v>3041</v>
      </c>
      <c r="B3040" s="1">
        <v>45008</v>
      </c>
      <c r="C3040" t="s">
        <v>10</v>
      </c>
      <c r="D3040" t="s">
        <v>34</v>
      </c>
      <c r="E3040" t="s">
        <v>45</v>
      </c>
      <c r="F3040">
        <v>-44</v>
      </c>
      <c r="G3040" s="3">
        <v>0</v>
      </c>
      <c r="H3040" s="3">
        <v>346.84</v>
      </c>
      <c r="I3040" t="s">
        <v>10</v>
      </c>
      <c r="J3040" t="s">
        <v>23</v>
      </c>
      <c r="K3040" s="3">
        <f>IF(TablaDatosEmpresa[[#This Row],[Tipo_Movimiento]] = "Venta", -TablaDatosEmpresa[[#This Row],[Cantidad]] * TablaDatosEmpresa[[#This Row],[Precio_Venta_Unitario]], 0)</f>
        <v>15260.96</v>
      </c>
      <c r="L3040" s="3">
        <f>AVERAGEIF(TablaDatosEmpresa[Nombre_Producto],TablaDatosEmpresa[[#This Row],[Nombre_Producto]],TablaDatosEmpresa[Costo_Unitario])</f>
        <v>81.910562499999997</v>
      </c>
      <c r="M3040" s="3">
        <f>IF(TablaDatosEmpresa[[#This Row],[Tipo_Movimiento]] = "Venta", -TablaDatosEmpresa[[#This Row],[Cantidad]] * TablaDatosEmpresa[[#This Row],[CosteAdquisicionPromedio]], 0)</f>
        <v>3604.06475</v>
      </c>
      <c r="N3040" s="3">
        <f>TablaDatosEmpresa[[#This Row],[Ingresos]]-TablaDatosEmpresa[[#This Row],[Coste_Vemta]]</f>
        <v>11656.89525</v>
      </c>
    </row>
    <row r="3041" spans="1:14" x14ac:dyDescent="0.3">
      <c r="A3041">
        <v>3042</v>
      </c>
      <c r="B3041" s="1">
        <v>45008</v>
      </c>
      <c r="C3041" t="s">
        <v>24</v>
      </c>
      <c r="D3041" t="s">
        <v>21</v>
      </c>
      <c r="E3041" t="s">
        <v>22</v>
      </c>
      <c r="F3041">
        <v>299</v>
      </c>
      <c r="G3041" s="3">
        <v>25.01</v>
      </c>
      <c r="H3041" s="3">
        <v>0</v>
      </c>
      <c r="I3041" t="s">
        <v>24</v>
      </c>
      <c r="J3041" t="s">
        <v>37</v>
      </c>
      <c r="K3041" s="3">
        <f>IF(TablaDatosEmpresa[[#This Row],[Tipo_Movimiento]] = "Venta", -TablaDatosEmpresa[[#This Row],[Cantidad]] * TablaDatosEmpresa[[#This Row],[Precio_Venta_Unitario]], 0)</f>
        <v>0</v>
      </c>
      <c r="L3041" s="3">
        <f>AVERAGEIF(TablaDatosEmpresa[Nombre_Producto],TablaDatosEmpresa[[#This Row],[Nombre_Producto]],TablaDatosEmpresa[Costo_Unitario])</f>
        <v>10.520482758620702</v>
      </c>
      <c r="M3041" s="3">
        <f>IF(TablaDatosEmpresa[[#This Row],[Tipo_Movimiento]] = "Venta", -TablaDatosEmpresa[[#This Row],[Cantidad]] * TablaDatosEmpresa[[#This Row],[CosteAdquisicionPromedio]], 0)</f>
        <v>0</v>
      </c>
      <c r="N3041" s="3">
        <f>TablaDatosEmpresa[[#This Row],[Ingresos]]-TablaDatosEmpresa[[#This Row],[Coste_Vemta]]</f>
        <v>0</v>
      </c>
    </row>
    <row r="3042" spans="1:14" x14ac:dyDescent="0.3">
      <c r="A3042">
        <v>3043</v>
      </c>
      <c r="B3042" s="1">
        <v>45008</v>
      </c>
      <c r="C3042" t="s">
        <v>10</v>
      </c>
      <c r="D3042" t="s">
        <v>17</v>
      </c>
      <c r="E3042" t="s">
        <v>42</v>
      </c>
      <c r="F3042">
        <v>-49</v>
      </c>
      <c r="G3042" s="3">
        <v>0</v>
      </c>
      <c r="H3042" s="3">
        <v>902.11</v>
      </c>
      <c r="I3042" t="s">
        <v>10</v>
      </c>
      <c r="J3042" t="s">
        <v>15</v>
      </c>
      <c r="K3042" s="3">
        <f>IF(TablaDatosEmpresa[[#This Row],[Tipo_Movimiento]] = "Venta", -TablaDatosEmpresa[[#This Row],[Cantidad]] * TablaDatosEmpresa[[#This Row],[Precio_Venta_Unitario]], 0)</f>
        <v>44203.39</v>
      </c>
      <c r="L3042" s="3">
        <f>AVERAGEIF(TablaDatosEmpresa[Nombre_Producto],TablaDatosEmpresa[[#This Row],[Nombre_Producto]],TablaDatosEmpresa[Costo_Unitario])</f>
        <v>206.67616747181975</v>
      </c>
      <c r="M3042" s="3">
        <f>IF(TablaDatosEmpresa[[#This Row],[Tipo_Movimiento]] = "Venta", -TablaDatosEmpresa[[#This Row],[Cantidad]] * TablaDatosEmpresa[[#This Row],[CosteAdquisicionPromedio]], 0)</f>
        <v>10127.132206119168</v>
      </c>
      <c r="N3042" s="3">
        <f>TablaDatosEmpresa[[#This Row],[Ingresos]]-TablaDatosEmpresa[[#This Row],[Coste_Vemta]]</f>
        <v>34076.257793880832</v>
      </c>
    </row>
    <row r="3043" spans="1:14" x14ac:dyDescent="0.3">
      <c r="A3043">
        <v>3044</v>
      </c>
      <c r="B3043" s="1">
        <v>45008</v>
      </c>
      <c r="C3043" t="s">
        <v>24</v>
      </c>
      <c r="D3043" t="s">
        <v>32</v>
      </c>
      <c r="E3043" t="s">
        <v>33</v>
      </c>
      <c r="F3043">
        <v>114</v>
      </c>
      <c r="G3043" s="3">
        <v>121.24</v>
      </c>
      <c r="H3043" s="3">
        <v>0</v>
      </c>
      <c r="I3043" t="s">
        <v>24</v>
      </c>
      <c r="J3043" t="s">
        <v>37</v>
      </c>
      <c r="K3043" s="3">
        <f>IF(TablaDatosEmpresa[[#This Row],[Tipo_Movimiento]] = "Venta", -TablaDatosEmpresa[[#This Row],[Cantidad]] * TablaDatosEmpresa[[#This Row],[Precio_Venta_Unitario]], 0)</f>
        <v>0</v>
      </c>
      <c r="L3043" s="3">
        <f>AVERAGEIF(TablaDatosEmpresa[Nombre_Producto],TablaDatosEmpresa[[#This Row],[Nombre_Producto]],TablaDatosEmpresa[Costo_Unitario])</f>
        <v>54.214840425531932</v>
      </c>
      <c r="M3043" s="3">
        <f>IF(TablaDatosEmpresa[[#This Row],[Tipo_Movimiento]] = "Venta", -TablaDatosEmpresa[[#This Row],[Cantidad]] * TablaDatosEmpresa[[#This Row],[CosteAdquisicionPromedio]], 0)</f>
        <v>0</v>
      </c>
      <c r="N3043" s="3">
        <f>TablaDatosEmpresa[[#This Row],[Ingresos]]-TablaDatosEmpresa[[#This Row],[Coste_Vemta]]</f>
        <v>0</v>
      </c>
    </row>
    <row r="3044" spans="1:14" x14ac:dyDescent="0.3">
      <c r="A3044">
        <v>3045</v>
      </c>
      <c r="B3044" s="1">
        <v>45009</v>
      </c>
      <c r="C3044" t="s">
        <v>24</v>
      </c>
      <c r="D3044" t="s">
        <v>32</v>
      </c>
      <c r="E3044" t="s">
        <v>33</v>
      </c>
      <c r="F3044">
        <v>175</v>
      </c>
      <c r="G3044" s="3">
        <v>121.61</v>
      </c>
      <c r="H3044" s="3">
        <v>0</v>
      </c>
      <c r="I3044" t="s">
        <v>24</v>
      </c>
      <c r="J3044" t="s">
        <v>36</v>
      </c>
      <c r="K3044" s="3">
        <f>IF(TablaDatosEmpresa[[#This Row],[Tipo_Movimiento]] = "Venta", -TablaDatosEmpresa[[#This Row],[Cantidad]] * TablaDatosEmpresa[[#This Row],[Precio_Venta_Unitario]], 0)</f>
        <v>0</v>
      </c>
      <c r="L3044" s="3">
        <f>AVERAGEIF(TablaDatosEmpresa[Nombre_Producto],TablaDatosEmpresa[[#This Row],[Nombre_Producto]],TablaDatosEmpresa[Costo_Unitario])</f>
        <v>54.214840425531932</v>
      </c>
      <c r="M3044" s="3">
        <f>IF(TablaDatosEmpresa[[#This Row],[Tipo_Movimiento]] = "Venta", -TablaDatosEmpresa[[#This Row],[Cantidad]] * TablaDatosEmpresa[[#This Row],[CosteAdquisicionPromedio]], 0)</f>
        <v>0</v>
      </c>
      <c r="N3044" s="3">
        <f>TablaDatosEmpresa[[#This Row],[Ingresos]]-TablaDatosEmpresa[[#This Row],[Coste_Vemta]]</f>
        <v>0</v>
      </c>
    </row>
    <row r="3045" spans="1:14" x14ac:dyDescent="0.3">
      <c r="A3045">
        <v>3046</v>
      </c>
      <c r="B3045" s="1">
        <v>45009</v>
      </c>
      <c r="C3045" t="s">
        <v>24</v>
      </c>
      <c r="D3045" t="s">
        <v>11</v>
      </c>
      <c r="E3045" t="s">
        <v>12</v>
      </c>
      <c r="F3045">
        <v>218</v>
      </c>
      <c r="G3045" s="3">
        <v>65.05</v>
      </c>
      <c r="H3045" s="3">
        <v>0</v>
      </c>
      <c r="I3045" t="s">
        <v>24</v>
      </c>
      <c r="J3045" t="s">
        <v>26</v>
      </c>
      <c r="K3045" s="3">
        <f>IF(TablaDatosEmpresa[[#This Row],[Tipo_Movimiento]] = "Venta", -TablaDatosEmpresa[[#This Row],[Cantidad]] * TablaDatosEmpresa[[#This Row],[Precio_Venta_Unitario]], 0)</f>
        <v>0</v>
      </c>
      <c r="L3045" s="3">
        <f>AVERAGEIF(TablaDatosEmpresa[Nombre_Producto],TablaDatosEmpresa[[#This Row],[Nombre_Producto]],TablaDatosEmpresa[Costo_Unitario])</f>
        <v>28.701865793780652</v>
      </c>
      <c r="M3045" s="3">
        <f>IF(TablaDatosEmpresa[[#This Row],[Tipo_Movimiento]] = "Venta", -TablaDatosEmpresa[[#This Row],[Cantidad]] * TablaDatosEmpresa[[#This Row],[CosteAdquisicionPromedio]], 0)</f>
        <v>0</v>
      </c>
      <c r="N3045" s="3">
        <f>TablaDatosEmpresa[[#This Row],[Ingresos]]-TablaDatosEmpresa[[#This Row],[Coste_Vemta]]</f>
        <v>0</v>
      </c>
    </row>
    <row r="3046" spans="1:14" x14ac:dyDescent="0.3">
      <c r="A3046">
        <v>3047</v>
      </c>
      <c r="B3046" s="1">
        <v>45009</v>
      </c>
      <c r="C3046" t="s">
        <v>10</v>
      </c>
      <c r="D3046" t="s">
        <v>21</v>
      </c>
      <c r="E3046" t="s">
        <v>22</v>
      </c>
      <c r="F3046">
        <v>-8</v>
      </c>
      <c r="G3046" s="3">
        <v>0</v>
      </c>
      <c r="H3046" s="3">
        <v>59.97</v>
      </c>
      <c r="I3046" t="s">
        <v>10</v>
      </c>
      <c r="J3046" t="s">
        <v>13</v>
      </c>
      <c r="K3046" s="3">
        <f>IF(TablaDatosEmpresa[[#This Row],[Tipo_Movimiento]] = "Venta", -TablaDatosEmpresa[[#This Row],[Cantidad]] * TablaDatosEmpresa[[#This Row],[Precio_Venta_Unitario]], 0)</f>
        <v>479.76</v>
      </c>
      <c r="L3046" s="3">
        <f>AVERAGEIF(TablaDatosEmpresa[Nombre_Producto],TablaDatosEmpresa[[#This Row],[Nombre_Producto]],TablaDatosEmpresa[Costo_Unitario])</f>
        <v>10.520482758620702</v>
      </c>
      <c r="M3046" s="3">
        <f>IF(TablaDatosEmpresa[[#This Row],[Tipo_Movimiento]] = "Venta", -TablaDatosEmpresa[[#This Row],[Cantidad]] * TablaDatosEmpresa[[#This Row],[CosteAdquisicionPromedio]], 0)</f>
        <v>84.163862068965614</v>
      </c>
      <c r="N3046" s="3">
        <f>TablaDatosEmpresa[[#This Row],[Ingresos]]-TablaDatosEmpresa[[#This Row],[Coste_Vemta]]</f>
        <v>395.59613793103438</v>
      </c>
    </row>
    <row r="3047" spans="1:14" x14ac:dyDescent="0.3">
      <c r="A3047">
        <v>3048</v>
      </c>
      <c r="B3047" s="1">
        <v>45009</v>
      </c>
      <c r="C3047" t="s">
        <v>16</v>
      </c>
      <c r="D3047" t="s">
        <v>27</v>
      </c>
      <c r="E3047" t="s">
        <v>44</v>
      </c>
      <c r="F3047">
        <v>40</v>
      </c>
      <c r="G3047" s="3">
        <v>248.68</v>
      </c>
      <c r="H3047" s="3">
        <v>0</v>
      </c>
      <c r="I3047" t="s">
        <v>46</v>
      </c>
      <c r="J3047" t="s">
        <v>18</v>
      </c>
      <c r="K3047" s="3">
        <f>IF(TablaDatosEmpresa[[#This Row],[Tipo_Movimiento]] = "Venta", -TablaDatosEmpresa[[#This Row],[Cantidad]] * TablaDatosEmpresa[[#This Row],[Precio_Venta_Unitario]], 0)</f>
        <v>0</v>
      </c>
      <c r="L3047" s="3">
        <f>AVERAGEIF(TablaDatosEmpresa[Nombre_Producto],TablaDatosEmpresa[[#This Row],[Nombre_Producto]],TablaDatosEmpresa[Costo_Unitario])</f>
        <v>111.99406451612904</v>
      </c>
      <c r="M3047" s="3">
        <f>IF(TablaDatosEmpresa[[#This Row],[Tipo_Movimiento]] = "Venta", -TablaDatosEmpresa[[#This Row],[Cantidad]] * TablaDatosEmpresa[[#This Row],[CosteAdquisicionPromedio]], 0)</f>
        <v>0</v>
      </c>
      <c r="N3047" s="3">
        <f>TablaDatosEmpresa[[#This Row],[Ingresos]]-TablaDatosEmpresa[[#This Row],[Coste_Vemta]]</f>
        <v>0</v>
      </c>
    </row>
    <row r="3048" spans="1:14" x14ac:dyDescent="0.3">
      <c r="A3048">
        <v>3049</v>
      </c>
      <c r="B3048" s="1">
        <v>45009</v>
      </c>
      <c r="C3048" t="s">
        <v>10</v>
      </c>
      <c r="D3048" t="s">
        <v>34</v>
      </c>
      <c r="E3048" t="s">
        <v>45</v>
      </c>
      <c r="F3048">
        <v>-38</v>
      </c>
      <c r="G3048" s="3">
        <v>0</v>
      </c>
      <c r="H3048" s="3">
        <v>349.65</v>
      </c>
      <c r="I3048" t="s">
        <v>10</v>
      </c>
      <c r="J3048" t="s">
        <v>15</v>
      </c>
      <c r="K3048" s="3">
        <f>IF(TablaDatosEmpresa[[#This Row],[Tipo_Movimiento]] = "Venta", -TablaDatosEmpresa[[#This Row],[Cantidad]] * TablaDatosEmpresa[[#This Row],[Precio_Venta_Unitario]], 0)</f>
        <v>13286.699999999999</v>
      </c>
      <c r="L3048" s="3">
        <f>AVERAGEIF(TablaDatosEmpresa[Nombre_Producto],TablaDatosEmpresa[[#This Row],[Nombre_Producto]],TablaDatosEmpresa[Costo_Unitario])</f>
        <v>81.910562499999997</v>
      </c>
      <c r="M3048" s="3">
        <f>IF(TablaDatosEmpresa[[#This Row],[Tipo_Movimiento]] = "Venta", -TablaDatosEmpresa[[#This Row],[Cantidad]] * TablaDatosEmpresa[[#This Row],[CosteAdquisicionPromedio]], 0)</f>
        <v>3112.6013749999997</v>
      </c>
      <c r="N3048" s="3">
        <f>TablaDatosEmpresa[[#This Row],[Ingresos]]-TablaDatosEmpresa[[#This Row],[Coste_Vemta]]</f>
        <v>10174.098624999999</v>
      </c>
    </row>
    <row r="3049" spans="1:14" x14ac:dyDescent="0.3">
      <c r="A3049">
        <v>3050</v>
      </c>
      <c r="B3049" s="1">
        <v>45009</v>
      </c>
      <c r="C3049" t="s">
        <v>10</v>
      </c>
      <c r="D3049" t="s">
        <v>27</v>
      </c>
      <c r="E3049" t="s">
        <v>44</v>
      </c>
      <c r="F3049">
        <v>-18</v>
      </c>
      <c r="G3049" s="3">
        <v>0</v>
      </c>
      <c r="H3049" s="3">
        <v>495.68</v>
      </c>
      <c r="I3049" t="s">
        <v>10</v>
      </c>
      <c r="J3049" t="s">
        <v>31</v>
      </c>
      <c r="K3049" s="3">
        <f>IF(TablaDatosEmpresa[[#This Row],[Tipo_Movimiento]] = "Venta", -TablaDatosEmpresa[[#This Row],[Cantidad]] * TablaDatosEmpresa[[#This Row],[Precio_Venta_Unitario]], 0)</f>
        <v>8922.24</v>
      </c>
      <c r="L3049" s="3">
        <f>AVERAGEIF(TablaDatosEmpresa[Nombre_Producto],TablaDatosEmpresa[[#This Row],[Nombre_Producto]],TablaDatosEmpresa[Costo_Unitario])</f>
        <v>111.99406451612904</v>
      </c>
      <c r="M3049" s="3">
        <f>IF(TablaDatosEmpresa[[#This Row],[Tipo_Movimiento]] = "Venta", -TablaDatosEmpresa[[#This Row],[Cantidad]] * TablaDatosEmpresa[[#This Row],[CosteAdquisicionPromedio]], 0)</f>
        <v>2015.8931612903227</v>
      </c>
      <c r="N3049" s="3">
        <f>TablaDatosEmpresa[[#This Row],[Ingresos]]-TablaDatosEmpresa[[#This Row],[Coste_Vemta]]</f>
        <v>6906.3468387096773</v>
      </c>
    </row>
    <row r="3050" spans="1:14" x14ac:dyDescent="0.3">
      <c r="A3050">
        <v>3051</v>
      </c>
      <c r="B3050" s="1">
        <v>45009</v>
      </c>
      <c r="C3050" t="s">
        <v>10</v>
      </c>
      <c r="D3050" t="s">
        <v>29</v>
      </c>
      <c r="E3050" t="s">
        <v>30</v>
      </c>
      <c r="F3050">
        <v>-42</v>
      </c>
      <c r="G3050" s="3">
        <v>0</v>
      </c>
      <c r="H3050" s="3">
        <v>80.42</v>
      </c>
      <c r="I3050" t="s">
        <v>10</v>
      </c>
      <c r="J3050" t="s">
        <v>35</v>
      </c>
      <c r="K3050" s="3">
        <f>IF(TablaDatosEmpresa[[#This Row],[Tipo_Movimiento]] = "Venta", -TablaDatosEmpresa[[#This Row],[Cantidad]] * TablaDatosEmpresa[[#This Row],[Precio_Venta_Unitario]], 0)</f>
        <v>3377.64</v>
      </c>
      <c r="L3050" s="3">
        <f>AVERAGEIF(TablaDatosEmpresa[Nombre_Producto],TablaDatosEmpresa[[#This Row],[Nombre_Producto]],TablaDatosEmpresa[Costo_Unitario])</f>
        <v>15.49574137931034</v>
      </c>
      <c r="M3050" s="3">
        <f>IF(TablaDatosEmpresa[[#This Row],[Tipo_Movimiento]] = "Venta", -TablaDatosEmpresa[[#This Row],[Cantidad]] * TablaDatosEmpresa[[#This Row],[CosteAdquisicionPromedio]], 0)</f>
        <v>650.82113793103429</v>
      </c>
      <c r="N3050" s="3">
        <f>TablaDatosEmpresa[[#This Row],[Ingresos]]-TablaDatosEmpresa[[#This Row],[Coste_Vemta]]</f>
        <v>2726.8188620689657</v>
      </c>
    </row>
    <row r="3051" spans="1:14" x14ac:dyDescent="0.3">
      <c r="A3051">
        <v>3052</v>
      </c>
      <c r="B3051" s="1">
        <v>45010</v>
      </c>
      <c r="C3051" t="s">
        <v>10</v>
      </c>
      <c r="D3051" t="s">
        <v>11</v>
      </c>
      <c r="E3051" t="s">
        <v>12</v>
      </c>
      <c r="F3051">
        <v>-35</v>
      </c>
      <c r="G3051" s="3">
        <v>0</v>
      </c>
      <c r="H3051" s="3">
        <v>128.85</v>
      </c>
      <c r="I3051" t="s">
        <v>10</v>
      </c>
      <c r="J3051" t="s">
        <v>13</v>
      </c>
      <c r="K3051" s="3">
        <f>IF(TablaDatosEmpresa[[#This Row],[Tipo_Movimiento]] = "Venta", -TablaDatosEmpresa[[#This Row],[Cantidad]] * TablaDatosEmpresa[[#This Row],[Precio_Venta_Unitario]], 0)</f>
        <v>4509.75</v>
      </c>
      <c r="L3051" s="3">
        <f>AVERAGEIF(TablaDatosEmpresa[Nombre_Producto],TablaDatosEmpresa[[#This Row],[Nombre_Producto]],TablaDatosEmpresa[Costo_Unitario])</f>
        <v>28.701865793780652</v>
      </c>
      <c r="M3051" s="3">
        <f>IF(TablaDatosEmpresa[[#This Row],[Tipo_Movimiento]] = "Venta", -TablaDatosEmpresa[[#This Row],[Cantidad]] * TablaDatosEmpresa[[#This Row],[CosteAdquisicionPromedio]], 0)</f>
        <v>1004.5653027823228</v>
      </c>
      <c r="N3051" s="3">
        <f>TablaDatosEmpresa[[#This Row],[Ingresos]]-TablaDatosEmpresa[[#This Row],[Coste_Vemta]]</f>
        <v>3505.1846972176772</v>
      </c>
    </row>
    <row r="3052" spans="1:14" x14ac:dyDescent="0.3">
      <c r="A3052">
        <v>3053</v>
      </c>
      <c r="B3052" s="1">
        <v>45010</v>
      </c>
      <c r="C3052" t="s">
        <v>10</v>
      </c>
      <c r="D3052" t="s">
        <v>17</v>
      </c>
      <c r="E3052" t="s">
        <v>42</v>
      </c>
      <c r="F3052">
        <v>-46</v>
      </c>
      <c r="G3052" s="3">
        <v>0</v>
      </c>
      <c r="H3052" s="3">
        <v>904.98</v>
      </c>
      <c r="I3052" t="s">
        <v>10</v>
      </c>
      <c r="J3052" t="s">
        <v>23</v>
      </c>
      <c r="K3052" s="3">
        <f>IF(TablaDatosEmpresa[[#This Row],[Tipo_Movimiento]] = "Venta", -TablaDatosEmpresa[[#This Row],[Cantidad]] * TablaDatosEmpresa[[#This Row],[Precio_Venta_Unitario]], 0)</f>
        <v>41629.08</v>
      </c>
      <c r="L3052" s="3">
        <f>AVERAGEIF(TablaDatosEmpresa[Nombre_Producto],TablaDatosEmpresa[[#This Row],[Nombre_Producto]],TablaDatosEmpresa[Costo_Unitario])</f>
        <v>206.67616747181975</v>
      </c>
      <c r="M3052" s="3">
        <f>IF(TablaDatosEmpresa[[#This Row],[Tipo_Movimiento]] = "Venta", -TablaDatosEmpresa[[#This Row],[Cantidad]] * TablaDatosEmpresa[[#This Row],[CosteAdquisicionPromedio]], 0)</f>
        <v>9507.1037037037095</v>
      </c>
      <c r="N3052" s="3">
        <f>TablaDatosEmpresa[[#This Row],[Ingresos]]-TablaDatosEmpresa[[#This Row],[Coste_Vemta]]</f>
        <v>32121.976296296292</v>
      </c>
    </row>
    <row r="3053" spans="1:14" x14ac:dyDescent="0.3">
      <c r="A3053">
        <v>3054</v>
      </c>
      <c r="B3053" s="1">
        <v>45010</v>
      </c>
      <c r="C3053" t="s">
        <v>10</v>
      </c>
      <c r="D3053" t="s">
        <v>27</v>
      </c>
      <c r="E3053" t="s">
        <v>44</v>
      </c>
      <c r="F3053">
        <v>-14</v>
      </c>
      <c r="G3053" s="3">
        <v>0</v>
      </c>
      <c r="H3053" s="3">
        <v>496.83</v>
      </c>
      <c r="I3053" t="s">
        <v>10</v>
      </c>
      <c r="J3053" t="s">
        <v>31</v>
      </c>
      <c r="K3053" s="3">
        <f>IF(TablaDatosEmpresa[[#This Row],[Tipo_Movimiento]] = "Venta", -TablaDatosEmpresa[[#This Row],[Cantidad]] * TablaDatosEmpresa[[#This Row],[Precio_Venta_Unitario]], 0)</f>
        <v>6955.62</v>
      </c>
      <c r="L3053" s="3">
        <f>AVERAGEIF(TablaDatosEmpresa[Nombre_Producto],TablaDatosEmpresa[[#This Row],[Nombre_Producto]],TablaDatosEmpresa[Costo_Unitario])</f>
        <v>111.99406451612904</v>
      </c>
      <c r="M3053" s="3">
        <f>IF(TablaDatosEmpresa[[#This Row],[Tipo_Movimiento]] = "Venta", -TablaDatosEmpresa[[#This Row],[Cantidad]] * TablaDatosEmpresa[[#This Row],[CosteAdquisicionPromedio]], 0)</f>
        <v>1567.9169032258067</v>
      </c>
      <c r="N3053" s="3">
        <f>TablaDatosEmpresa[[#This Row],[Ingresos]]-TablaDatosEmpresa[[#This Row],[Coste_Vemta]]</f>
        <v>5387.703096774193</v>
      </c>
    </row>
    <row r="3054" spans="1:14" x14ac:dyDescent="0.3">
      <c r="A3054">
        <v>3055</v>
      </c>
      <c r="B3054" s="1">
        <v>45010</v>
      </c>
      <c r="C3054" t="s">
        <v>24</v>
      </c>
      <c r="D3054" t="s">
        <v>14</v>
      </c>
      <c r="E3054" t="s">
        <v>41</v>
      </c>
      <c r="F3054">
        <v>222</v>
      </c>
      <c r="G3054" s="3">
        <v>85.56</v>
      </c>
      <c r="H3054" s="3">
        <v>0</v>
      </c>
      <c r="I3054" t="s">
        <v>24</v>
      </c>
      <c r="J3054" t="s">
        <v>26</v>
      </c>
      <c r="K3054" s="3">
        <f>IF(TablaDatosEmpresa[[#This Row],[Tipo_Movimiento]] = "Venta", -TablaDatosEmpresa[[#This Row],[Cantidad]] * TablaDatosEmpresa[[#This Row],[Precio_Venta_Unitario]], 0)</f>
        <v>0</v>
      </c>
      <c r="L3054" s="3">
        <f>AVERAGEIF(TablaDatosEmpresa[Nombre_Producto],TablaDatosEmpresa[[#This Row],[Nombre_Producto]],TablaDatosEmpresa[Costo_Unitario])</f>
        <v>38.917210440456756</v>
      </c>
      <c r="M3054" s="3">
        <f>IF(TablaDatosEmpresa[[#This Row],[Tipo_Movimiento]] = "Venta", -TablaDatosEmpresa[[#This Row],[Cantidad]] * TablaDatosEmpresa[[#This Row],[CosteAdquisicionPromedio]], 0)</f>
        <v>0</v>
      </c>
      <c r="N3054" s="3">
        <f>TablaDatosEmpresa[[#This Row],[Ingresos]]-TablaDatosEmpresa[[#This Row],[Coste_Vemta]]</f>
        <v>0</v>
      </c>
    </row>
    <row r="3055" spans="1:14" x14ac:dyDescent="0.3">
      <c r="A3055">
        <v>3056</v>
      </c>
      <c r="B3055" s="1">
        <v>45010</v>
      </c>
      <c r="C3055" t="s">
        <v>10</v>
      </c>
      <c r="D3055" t="s">
        <v>32</v>
      </c>
      <c r="E3055" t="s">
        <v>33</v>
      </c>
      <c r="F3055">
        <v>-14</v>
      </c>
      <c r="G3055" s="3">
        <v>0</v>
      </c>
      <c r="H3055" s="3">
        <v>219.81</v>
      </c>
      <c r="I3055" t="s">
        <v>10</v>
      </c>
      <c r="J3055" t="s">
        <v>35</v>
      </c>
      <c r="K3055" s="3">
        <f>IF(TablaDatosEmpresa[[#This Row],[Tipo_Movimiento]] = "Venta", -TablaDatosEmpresa[[#This Row],[Cantidad]] * TablaDatosEmpresa[[#This Row],[Precio_Venta_Unitario]], 0)</f>
        <v>3077.34</v>
      </c>
      <c r="L3055" s="3">
        <f>AVERAGEIF(TablaDatosEmpresa[Nombre_Producto],TablaDatosEmpresa[[#This Row],[Nombre_Producto]],TablaDatosEmpresa[Costo_Unitario])</f>
        <v>54.214840425531932</v>
      </c>
      <c r="M3055" s="3">
        <f>IF(TablaDatosEmpresa[[#This Row],[Tipo_Movimiento]] = "Venta", -TablaDatosEmpresa[[#This Row],[Cantidad]] * TablaDatosEmpresa[[#This Row],[CosteAdquisicionPromedio]], 0)</f>
        <v>759.00776595744708</v>
      </c>
      <c r="N3055" s="3">
        <f>TablaDatosEmpresa[[#This Row],[Ingresos]]-TablaDatosEmpresa[[#This Row],[Coste_Vemta]]</f>
        <v>2318.332234042553</v>
      </c>
    </row>
    <row r="3056" spans="1:14" x14ac:dyDescent="0.3">
      <c r="A3056">
        <v>3057</v>
      </c>
      <c r="B3056" s="1">
        <v>45010</v>
      </c>
      <c r="C3056" t="s">
        <v>10</v>
      </c>
      <c r="D3056" t="s">
        <v>34</v>
      </c>
      <c r="E3056" t="s">
        <v>45</v>
      </c>
      <c r="F3056">
        <v>-31</v>
      </c>
      <c r="G3056" s="3">
        <v>0</v>
      </c>
      <c r="H3056" s="3">
        <v>350.38</v>
      </c>
      <c r="I3056" t="s">
        <v>10</v>
      </c>
      <c r="J3056" t="s">
        <v>23</v>
      </c>
      <c r="K3056" s="3">
        <f>IF(TablaDatosEmpresa[[#This Row],[Tipo_Movimiento]] = "Venta", -TablaDatosEmpresa[[#This Row],[Cantidad]] * TablaDatosEmpresa[[#This Row],[Precio_Venta_Unitario]], 0)</f>
        <v>10861.78</v>
      </c>
      <c r="L3056" s="3">
        <f>AVERAGEIF(TablaDatosEmpresa[Nombre_Producto],TablaDatosEmpresa[[#This Row],[Nombre_Producto]],TablaDatosEmpresa[Costo_Unitario])</f>
        <v>81.910562499999997</v>
      </c>
      <c r="M3056" s="3">
        <f>IF(TablaDatosEmpresa[[#This Row],[Tipo_Movimiento]] = "Venta", -TablaDatosEmpresa[[#This Row],[Cantidad]] * TablaDatosEmpresa[[#This Row],[CosteAdquisicionPromedio]], 0)</f>
        <v>2539.2274374999997</v>
      </c>
      <c r="N3056" s="3">
        <f>TablaDatosEmpresa[[#This Row],[Ingresos]]-TablaDatosEmpresa[[#This Row],[Coste_Vemta]]</f>
        <v>8322.5525625000009</v>
      </c>
    </row>
    <row r="3057" spans="1:14" x14ac:dyDescent="0.3">
      <c r="A3057">
        <v>3058</v>
      </c>
      <c r="B3057" s="1">
        <v>45010</v>
      </c>
      <c r="C3057" t="s">
        <v>16</v>
      </c>
      <c r="D3057" t="s">
        <v>19</v>
      </c>
      <c r="E3057" t="s">
        <v>20</v>
      </c>
      <c r="F3057">
        <v>70</v>
      </c>
      <c r="G3057" s="3">
        <v>152.47</v>
      </c>
      <c r="H3057" s="3">
        <v>0</v>
      </c>
      <c r="I3057" t="s">
        <v>46</v>
      </c>
      <c r="J3057" t="s">
        <v>18</v>
      </c>
      <c r="K3057" s="3">
        <f>IF(TablaDatosEmpresa[[#This Row],[Tipo_Movimiento]] = "Venta", -TablaDatosEmpresa[[#This Row],[Cantidad]] * TablaDatosEmpresa[[#This Row],[Precio_Venta_Unitario]], 0)</f>
        <v>0</v>
      </c>
      <c r="L3057" s="3">
        <f>AVERAGEIF(TablaDatosEmpresa[Nombre_Producto],TablaDatosEmpresa[[#This Row],[Nombre_Producto]],TablaDatosEmpresa[Costo_Unitario])</f>
        <v>66.956770642201846</v>
      </c>
      <c r="M3057" s="3">
        <f>IF(TablaDatosEmpresa[[#This Row],[Tipo_Movimiento]] = "Venta", -TablaDatosEmpresa[[#This Row],[Cantidad]] * TablaDatosEmpresa[[#This Row],[CosteAdquisicionPromedio]], 0)</f>
        <v>0</v>
      </c>
      <c r="N3057" s="3">
        <f>TablaDatosEmpresa[[#This Row],[Ingresos]]-TablaDatosEmpresa[[#This Row],[Coste_Vemta]]</f>
        <v>0</v>
      </c>
    </row>
    <row r="3058" spans="1:14" x14ac:dyDescent="0.3">
      <c r="A3058">
        <v>3059</v>
      </c>
      <c r="B3058" s="1">
        <v>45011</v>
      </c>
      <c r="C3058" t="s">
        <v>10</v>
      </c>
      <c r="D3058" t="s">
        <v>25</v>
      </c>
      <c r="E3058" t="s">
        <v>43</v>
      </c>
      <c r="F3058">
        <v>-31</v>
      </c>
      <c r="G3058" s="3">
        <v>0</v>
      </c>
      <c r="H3058" s="3">
        <v>95.82</v>
      </c>
      <c r="I3058" t="s">
        <v>10</v>
      </c>
      <c r="J3058" t="s">
        <v>13</v>
      </c>
      <c r="K3058" s="3">
        <f>IF(TablaDatosEmpresa[[#This Row],[Tipo_Movimiento]] = "Venta", -TablaDatosEmpresa[[#This Row],[Cantidad]] * TablaDatosEmpresa[[#This Row],[Precio_Venta_Unitario]], 0)</f>
        <v>2970.4199999999996</v>
      </c>
      <c r="L3058" s="3">
        <f>AVERAGEIF(TablaDatosEmpresa[Nombre_Producto],TablaDatosEmpresa[[#This Row],[Nombre_Producto]],TablaDatosEmpresa[Costo_Unitario])</f>
        <v>18.458651685393257</v>
      </c>
      <c r="M3058" s="3">
        <f>IF(TablaDatosEmpresa[[#This Row],[Tipo_Movimiento]] = "Venta", -TablaDatosEmpresa[[#This Row],[Cantidad]] * TablaDatosEmpresa[[#This Row],[CosteAdquisicionPromedio]], 0)</f>
        <v>572.2182022471909</v>
      </c>
      <c r="N3058" s="3">
        <f>TablaDatosEmpresa[[#This Row],[Ingresos]]-TablaDatosEmpresa[[#This Row],[Coste_Vemta]]</f>
        <v>2398.2017977528085</v>
      </c>
    </row>
    <row r="3059" spans="1:14" x14ac:dyDescent="0.3">
      <c r="A3059">
        <v>3060</v>
      </c>
      <c r="B3059" s="1">
        <v>45011</v>
      </c>
      <c r="C3059" t="s">
        <v>10</v>
      </c>
      <c r="D3059" t="s">
        <v>25</v>
      </c>
      <c r="E3059" t="s">
        <v>43</v>
      </c>
      <c r="F3059">
        <v>-11</v>
      </c>
      <c r="G3059" s="3">
        <v>0</v>
      </c>
      <c r="H3059" s="3">
        <v>95.77</v>
      </c>
      <c r="I3059" t="s">
        <v>10</v>
      </c>
      <c r="J3059" t="s">
        <v>13</v>
      </c>
      <c r="K3059" s="3">
        <f>IF(TablaDatosEmpresa[[#This Row],[Tipo_Movimiento]] = "Venta", -TablaDatosEmpresa[[#This Row],[Cantidad]] * TablaDatosEmpresa[[#This Row],[Precio_Venta_Unitario]], 0)</f>
        <v>1053.47</v>
      </c>
      <c r="L3059" s="3">
        <f>AVERAGEIF(TablaDatosEmpresa[Nombre_Producto],TablaDatosEmpresa[[#This Row],[Nombre_Producto]],TablaDatosEmpresa[Costo_Unitario])</f>
        <v>18.458651685393257</v>
      </c>
      <c r="M3059" s="3">
        <f>IF(TablaDatosEmpresa[[#This Row],[Tipo_Movimiento]] = "Venta", -TablaDatosEmpresa[[#This Row],[Cantidad]] * TablaDatosEmpresa[[#This Row],[CosteAdquisicionPromedio]], 0)</f>
        <v>203.04516853932583</v>
      </c>
      <c r="N3059" s="3">
        <f>TablaDatosEmpresa[[#This Row],[Ingresos]]-TablaDatosEmpresa[[#This Row],[Coste_Vemta]]</f>
        <v>850.42483146067423</v>
      </c>
    </row>
    <row r="3060" spans="1:14" x14ac:dyDescent="0.3">
      <c r="A3060">
        <v>3061</v>
      </c>
      <c r="B3060" s="1">
        <v>45011</v>
      </c>
      <c r="C3060" t="s">
        <v>16</v>
      </c>
      <c r="D3060" t="s">
        <v>27</v>
      </c>
      <c r="E3060" t="s">
        <v>44</v>
      </c>
      <c r="F3060">
        <v>53</v>
      </c>
      <c r="G3060" s="3">
        <v>248.22</v>
      </c>
      <c r="H3060" s="3">
        <v>0</v>
      </c>
      <c r="I3060" t="s">
        <v>46</v>
      </c>
      <c r="J3060" t="s">
        <v>18</v>
      </c>
      <c r="K3060" s="3">
        <f>IF(TablaDatosEmpresa[[#This Row],[Tipo_Movimiento]] = "Venta", -TablaDatosEmpresa[[#This Row],[Cantidad]] * TablaDatosEmpresa[[#This Row],[Precio_Venta_Unitario]], 0)</f>
        <v>0</v>
      </c>
      <c r="L3060" s="3">
        <f>AVERAGEIF(TablaDatosEmpresa[Nombre_Producto],TablaDatosEmpresa[[#This Row],[Nombre_Producto]],TablaDatosEmpresa[Costo_Unitario])</f>
        <v>111.99406451612904</v>
      </c>
      <c r="M3060" s="3">
        <f>IF(TablaDatosEmpresa[[#This Row],[Tipo_Movimiento]] = "Venta", -TablaDatosEmpresa[[#This Row],[Cantidad]] * TablaDatosEmpresa[[#This Row],[CosteAdquisicionPromedio]], 0)</f>
        <v>0</v>
      </c>
      <c r="N3060" s="3">
        <f>TablaDatosEmpresa[[#This Row],[Ingresos]]-TablaDatosEmpresa[[#This Row],[Coste_Vemta]]</f>
        <v>0</v>
      </c>
    </row>
    <row r="3061" spans="1:14" x14ac:dyDescent="0.3">
      <c r="A3061">
        <v>3062</v>
      </c>
      <c r="B3061" s="1">
        <v>45011</v>
      </c>
      <c r="C3061" t="s">
        <v>24</v>
      </c>
      <c r="D3061" t="s">
        <v>14</v>
      </c>
      <c r="E3061" t="s">
        <v>41</v>
      </c>
      <c r="F3061">
        <v>242</v>
      </c>
      <c r="G3061" s="3">
        <v>86.92</v>
      </c>
      <c r="H3061" s="3">
        <v>0</v>
      </c>
      <c r="I3061" t="s">
        <v>24</v>
      </c>
      <c r="J3061" t="s">
        <v>36</v>
      </c>
      <c r="K3061" s="3">
        <f>IF(TablaDatosEmpresa[[#This Row],[Tipo_Movimiento]] = "Venta", -TablaDatosEmpresa[[#This Row],[Cantidad]] * TablaDatosEmpresa[[#This Row],[Precio_Venta_Unitario]], 0)</f>
        <v>0</v>
      </c>
      <c r="L3061" s="3">
        <f>AVERAGEIF(TablaDatosEmpresa[Nombre_Producto],TablaDatosEmpresa[[#This Row],[Nombre_Producto]],TablaDatosEmpresa[Costo_Unitario])</f>
        <v>38.917210440456756</v>
      </c>
      <c r="M3061" s="3">
        <f>IF(TablaDatosEmpresa[[#This Row],[Tipo_Movimiento]] = "Venta", -TablaDatosEmpresa[[#This Row],[Cantidad]] * TablaDatosEmpresa[[#This Row],[CosteAdquisicionPromedio]], 0)</f>
        <v>0</v>
      </c>
      <c r="N3061" s="3">
        <f>TablaDatosEmpresa[[#This Row],[Ingresos]]-TablaDatosEmpresa[[#This Row],[Coste_Vemta]]</f>
        <v>0</v>
      </c>
    </row>
    <row r="3062" spans="1:14" x14ac:dyDescent="0.3">
      <c r="A3062">
        <v>3063</v>
      </c>
      <c r="B3062" s="1">
        <v>45011</v>
      </c>
      <c r="C3062" t="s">
        <v>24</v>
      </c>
      <c r="D3062" t="s">
        <v>14</v>
      </c>
      <c r="E3062" t="s">
        <v>41</v>
      </c>
      <c r="F3062">
        <v>258</v>
      </c>
      <c r="G3062" s="3">
        <v>85</v>
      </c>
      <c r="H3062" s="3">
        <v>0</v>
      </c>
      <c r="I3062" t="s">
        <v>24</v>
      </c>
      <c r="J3062" t="s">
        <v>37</v>
      </c>
      <c r="K3062" s="3">
        <f>IF(TablaDatosEmpresa[[#This Row],[Tipo_Movimiento]] = "Venta", -TablaDatosEmpresa[[#This Row],[Cantidad]] * TablaDatosEmpresa[[#This Row],[Precio_Venta_Unitario]], 0)</f>
        <v>0</v>
      </c>
      <c r="L3062" s="3">
        <f>AVERAGEIF(TablaDatosEmpresa[Nombre_Producto],TablaDatosEmpresa[[#This Row],[Nombre_Producto]],TablaDatosEmpresa[Costo_Unitario])</f>
        <v>38.917210440456756</v>
      </c>
      <c r="M3062" s="3">
        <f>IF(TablaDatosEmpresa[[#This Row],[Tipo_Movimiento]] = "Venta", -TablaDatosEmpresa[[#This Row],[Cantidad]] * TablaDatosEmpresa[[#This Row],[CosteAdquisicionPromedio]], 0)</f>
        <v>0</v>
      </c>
      <c r="N3062" s="3">
        <f>TablaDatosEmpresa[[#This Row],[Ingresos]]-TablaDatosEmpresa[[#This Row],[Coste_Vemta]]</f>
        <v>0</v>
      </c>
    </row>
    <row r="3063" spans="1:14" x14ac:dyDescent="0.3">
      <c r="A3063">
        <v>3064</v>
      </c>
      <c r="B3063" s="1">
        <v>45011</v>
      </c>
      <c r="C3063" t="s">
        <v>24</v>
      </c>
      <c r="D3063" t="s">
        <v>34</v>
      </c>
      <c r="E3063" t="s">
        <v>45</v>
      </c>
      <c r="F3063">
        <v>273</v>
      </c>
      <c r="G3063" s="3">
        <v>178.41</v>
      </c>
      <c r="H3063" s="3">
        <v>0</v>
      </c>
      <c r="I3063" t="s">
        <v>24</v>
      </c>
      <c r="J3063" t="s">
        <v>28</v>
      </c>
      <c r="K3063" s="3">
        <f>IF(TablaDatosEmpresa[[#This Row],[Tipo_Movimiento]] = "Venta", -TablaDatosEmpresa[[#This Row],[Cantidad]] * TablaDatosEmpresa[[#This Row],[Precio_Venta_Unitario]], 0)</f>
        <v>0</v>
      </c>
      <c r="L3063" s="3">
        <f>AVERAGEIF(TablaDatosEmpresa[Nombre_Producto],TablaDatosEmpresa[[#This Row],[Nombre_Producto]],TablaDatosEmpresa[Costo_Unitario])</f>
        <v>81.910562499999997</v>
      </c>
      <c r="M3063" s="3">
        <f>IF(TablaDatosEmpresa[[#This Row],[Tipo_Movimiento]] = "Venta", -TablaDatosEmpresa[[#This Row],[Cantidad]] * TablaDatosEmpresa[[#This Row],[CosteAdquisicionPromedio]], 0)</f>
        <v>0</v>
      </c>
      <c r="N3063" s="3">
        <f>TablaDatosEmpresa[[#This Row],[Ingresos]]-TablaDatosEmpresa[[#This Row],[Coste_Vemta]]</f>
        <v>0</v>
      </c>
    </row>
    <row r="3064" spans="1:14" x14ac:dyDescent="0.3">
      <c r="A3064">
        <v>3065</v>
      </c>
      <c r="B3064" s="1">
        <v>45011</v>
      </c>
      <c r="C3064" t="s">
        <v>10</v>
      </c>
      <c r="D3064" t="s">
        <v>14</v>
      </c>
      <c r="E3064" t="s">
        <v>41</v>
      </c>
      <c r="F3064">
        <v>-39</v>
      </c>
      <c r="G3064" s="3">
        <v>0</v>
      </c>
      <c r="H3064" s="3">
        <v>159.9</v>
      </c>
      <c r="I3064" t="s">
        <v>10</v>
      </c>
      <c r="J3064" t="s">
        <v>31</v>
      </c>
      <c r="K3064" s="3">
        <f>IF(TablaDatosEmpresa[[#This Row],[Tipo_Movimiento]] = "Venta", -TablaDatosEmpresa[[#This Row],[Cantidad]] * TablaDatosEmpresa[[#This Row],[Precio_Venta_Unitario]], 0)</f>
        <v>6236.1</v>
      </c>
      <c r="L3064" s="3">
        <f>AVERAGEIF(TablaDatosEmpresa[Nombre_Producto],TablaDatosEmpresa[[#This Row],[Nombre_Producto]],TablaDatosEmpresa[Costo_Unitario])</f>
        <v>38.917210440456756</v>
      </c>
      <c r="M3064" s="3">
        <f>IF(TablaDatosEmpresa[[#This Row],[Tipo_Movimiento]] = "Venta", -TablaDatosEmpresa[[#This Row],[Cantidad]] * TablaDatosEmpresa[[#This Row],[CosteAdquisicionPromedio]], 0)</f>
        <v>1517.7712071778135</v>
      </c>
      <c r="N3064" s="3">
        <f>TablaDatosEmpresa[[#This Row],[Ingresos]]-TablaDatosEmpresa[[#This Row],[Coste_Vemta]]</f>
        <v>4718.3287928221871</v>
      </c>
    </row>
    <row r="3065" spans="1:14" x14ac:dyDescent="0.3">
      <c r="A3065">
        <v>3066</v>
      </c>
      <c r="B3065" s="1">
        <v>45012</v>
      </c>
      <c r="C3065" t="s">
        <v>24</v>
      </c>
      <c r="D3065" t="s">
        <v>14</v>
      </c>
      <c r="E3065" t="s">
        <v>41</v>
      </c>
      <c r="F3065">
        <v>287</v>
      </c>
      <c r="G3065" s="3">
        <v>86.94</v>
      </c>
      <c r="H3065" s="3">
        <v>0</v>
      </c>
      <c r="I3065" t="s">
        <v>24</v>
      </c>
      <c r="J3065" t="s">
        <v>36</v>
      </c>
      <c r="K3065" s="3">
        <f>IF(TablaDatosEmpresa[[#This Row],[Tipo_Movimiento]] = "Venta", -TablaDatosEmpresa[[#This Row],[Cantidad]] * TablaDatosEmpresa[[#This Row],[Precio_Venta_Unitario]], 0)</f>
        <v>0</v>
      </c>
      <c r="L3065" s="3">
        <f>AVERAGEIF(TablaDatosEmpresa[Nombre_Producto],TablaDatosEmpresa[[#This Row],[Nombre_Producto]],TablaDatosEmpresa[Costo_Unitario])</f>
        <v>38.917210440456756</v>
      </c>
      <c r="M3065" s="3">
        <f>IF(TablaDatosEmpresa[[#This Row],[Tipo_Movimiento]] = "Venta", -TablaDatosEmpresa[[#This Row],[Cantidad]] * TablaDatosEmpresa[[#This Row],[CosteAdquisicionPromedio]], 0)</f>
        <v>0</v>
      </c>
      <c r="N3065" s="3">
        <f>TablaDatosEmpresa[[#This Row],[Ingresos]]-TablaDatosEmpresa[[#This Row],[Coste_Vemta]]</f>
        <v>0</v>
      </c>
    </row>
    <row r="3066" spans="1:14" x14ac:dyDescent="0.3">
      <c r="A3066">
        <v>3067</v>
      </c>
      <c r="B3066" s="1">
        <v>45012</v>
      </c>
      <c r="C3066" t="s">
        <v>10</v>
      </c>
      <c r="D3066" t="s">
        <v>25</v>
      </c>
      <c r="E3066" t="s">
        <v>43</v>
      </c>
      <c r="F3066">
        <v>-35</v>
      </c>
      <c r="G3066" s="3">
        <v>0</v>
      </c>
      <c r="H3066" s="3">
        <v>94.74</v>
      </c>
      <c r="I3066" t="s">
        <v>10</v>
      </c>
      <c r="J3066" t="s">
        <v>35</v>
      </c>
      <c r="K3066" s="3">
        <f>IF(TablaDatosEmpresa[[#This Row],[Tipo_Movimiento]] = "Venta", -TablaDatosEmpresa[[#This Row],[Cantidad]] * TablaDatosEmpresa[[#This Row],[Precio_Venta_Unitario]], 0)</f>
        <v>3315.8999999999996</v>
      </c>
      <c r="L3066" s="3">
        <f>AVERAGEIF(TablaDatosEmpresa[Nombre_Producto],TablaDatosEmpresa[[#This Row],[Nombre_Producto]],TablaDatosEmpresa[Costo_Unitario])</f>
        <v>18.458651685393257</v>
      </c>
      <c r="M3066" s="3">
        <f>IF(TablaDatosEmpresa[[#This Row],[Tipo_Movimiento]] = "Venta", -TablaDatosEmpresa[[#This Row],[Cantidad]] * TablaDatosEmpresa[[#This Row],[CosteAdquisicionPromedio]], 0)</f>
        <v>646.05280898876401</v>
      </c>
      <c r="N3066" s="3">
        <f>TablaDatosEmpresa[[#This Row],[Ingresos]]-TablaDatosEmpresa[[#This Row],[Coste_Vemta]]</f>
        <v>2669.8471910112357</v>
      </c>
    </row>
    <row r="3067" spans="1:14" x14ac:dyDescent="0.3">
      <c r="A3067">
        <v>3068</v>
      </c>
      <c r="B3067" s="1">
        <v>45012</v>
      </c>
      <c r="C3067" t="s">
        <v>10</v>
      </c>
      <c r="D3067" t="s">
        <v>32</v>
      </c>
      <c r="E3067" t="s">
        <v>33</v>
      </c>
      <c r="F3067">
        <v>-41</v>
      </c>
      <c r="G3067" s="3">
        <v>0</v>
      </c>
      <c r="H3067" s="3">
        <v>220.33</v>
      </c>
      <c r="I3067" t="s">
        <v>10</v>
      </c>
      <c r="J3067" t="s">
        <v>23</v>
      </c>
      <c r="K3067" s="3">
        <f>IF(TablaDatosEmpresa[[#This Row],[Tipo_Movimiento]] = "Venta", -TablaDatosEmpresa[[#This Row],[Cantidad]] * TablaDatosEmpresa[[#This Row],[Precio_Venta_Unitario]], 0)</f>
        <v>9033.5300000000007</v>
      </c>
      <c r="L3067" s="3">
        <f>AVERAGEIF(TablaDatosEmpresa[Nombre_Producto],TablaDatosEmpresa[[#This Row],[Nombre_Producto]],TablaDatosEmpresa[Costo_Unitario])</f>
        <v>54.214840425531932</v>
      </c>
      <c r="M3067" s="3">
        <f>IF(TablaDatosEmpresa[[#This Row],[Tipo_Movimiento]] = "Venta", -TablaDatosEmpresa[[#This Row],[Cantidad]] * TablaDatosEmpresa[[#This Row],[CosteAdquisicionPromedio]], 0)</f>
        <v>2222.8084574468094</v>
      </c>
      <c r="N3067" s="3">
        <f>TablaDatosEmpresa[[#This Row],[Ingresos]]-TablaDatosEmpresa[[#This Row],[Coste_Vemta]]</f>
        <v>6810.7215425531913</v>
      </c>
    </row>
    <row r="3068" spans="1:14" x14ac:dyDescent="0.3">
      <c r="A3068">
        <v>3069</v>
      </c>
      <c r="B3068" s="1">
        <v>45012</v>
      </c>
      <c r="C3068" t="s">
        <v>24</v>
      </c>
      <c r="D3068" t="s">
        <v>34</v>
      </c>
      <c r="E3068" t="s">
        <v>45</v>
      </c>
      <c r="F3068">
        <v>186</v>
      </c>
      <c r="G3068" s="3">
        <v>183.8</v>
      </c>
      <c r="H3068" s="3">
        <v>0</v>
      </c>
      <c r="I3068" t="s">
        <v>24</v>
      </c>
      <c r="J3068" t="s">
        <v>26</v>
      </c>
      <c r="K3068" s="3">
        <f>IF(TablaDatosEmpresa[[#This Row],[Tipo_Movimiento]] = "Venta", -TablaDatosEmpresa[[#This Row],[Cantidad]] * TablaDatosEmpresa[[#This Row],[Precio_Venta_Unitario]], 0)</f>
        <v>0</v>
      </c>
      <c r="L3068" s="3">
        <f>AVERAGEIF(TablaDatosEmpresa[Nombre_Producto],TablaDatosEmpresa[[#This Row],[Nombre_Producto]],TablaDatosEmpresa[Costo_Unitario])</f>
        <v>81.910562499999997</v>
      </c>
      <c r="M3068" s="3">
        <f>IF(TablaDatosEmpresa[[#This Row],[Tipo_Movimiento]] = "Venta", -TablaDatosEmpresa[[#This Row],[Cantidad]] * TablaDatosEmpresa[[#This Row],[CosteAdquisicionPromedio]], 0)</f>
        <v>0</v>
      </c>
      <c r="N3068" s="3">
        <f>TablaDatosEmpresa[[#This Row],[Ingresos]]-TablaDatosEmpresa[[#This Row],[Coste_Vemta]]</f>
        <v>0</v>
      </c>
    </row>
    <row r="3069" spans="1:14" x14ac:dyDescent="0.3">
      <c r="A3069">
        <v>3070</v>
      </c>
      <c r="B3069" s="1">
        <v>45012</v>
      </c>
      <c r="C3069" t="s">
        <v>10</v>
      </c>
      <c r="D3069" t="s">
        <v>32</v>
      </c>
      <c r="E3069" t="s">
        <v>33</v>
      </c>
      <c r="F3069">
        <v>-24</v>
      </c>
      <c r="G3069" s="3">
        <v>0</v>
      </c>
      <c r="H3069" s="3">
        <v>221.89</v>
      </c>
      <c r="I3069" t="s">
        <v>10</v>
      </c>
      <c r="J3069" t="s">
        <v>23</v>
      </c>
      <c r="K3069" s="3">
        <f>IF(TablaDatosEmpresa[[#This Row],[Tipo_Movimiento]] = "Venta", -TablaDatosEmpresa[[#This Row],[Cantidad]] * TablaDatosEmpresa[[#This Row],[Precio_Venta_Unitario]], 0)</f>
        <v>5325.36</v>
      </c>
      <c r="L3069" s="3">
        <f>AVERAGEIF(TablaDatosEmpresa[Nombre_Producto],TablaDatosEmpresa[[#This Row],[Nombre_Producto]],TablaDatosEmpresa[Costo_Unitario])</f>
        <v>54.214840425531932</v>
      </c>
      <c r="M3069" s="3">
        <f>IF(TablaDatosEmpresa[[#This Row],[Tipo_Movimiento]] = "Venta", -TablaDatosEmpresa[[#This Row],[Cantidad]] * TablaDatosEmpresa[[#This Row],[CosteAdquisicionPromedio]], 0)</f>
        <v>1301.1561702127665</v>
      </c>
      <c r="N3069" s="3">
        <f>TablaDatosEmpresa[[#This Row],[Ingresos]]-TablaDatosEmpresa[[#This Row],[Coste_Vemta]]</f>
        <v>4024.2038297872332</v>
      </c>
    </row>
    <row r="3070" spans="1:14" x14ac:dyDescent="0.3">
      <c r="A3070">
        <v>3071</v>
      </c>
      <c r="B3070" s="1">
        <v>45012</v>
      </c>
      <c r="C3070" t="s">
        <v>24</v>
      </c>
      <c r="D3070" t="s">
        <v>14</v>
      </c>
      <c r="E3070" t="s">
        <v>41</v>
      </c>
      <c r="F3070">
        <v>297</v>
      </c>
      <c r="G3070" s="3">
        <v>85.55</v>
      </c>
      <c r="H3070" s="3">
        <v>0</v>
      </c>
      <c r="I3070" t="s">
        <v>24</v>
      </c>
      <c r="J3070" t="s">
        <v>36</v>
      </c>
      <c r="K3070" s="3">
        <f>IF(TablaDatosEmpresa[[#This Row],[Tipo_Movimiento]] = "Venta", -TablaDatosEmpresa[[#This Row],[Cantidad]] * TablaDatosEmpresa[[#This Row],[Precio_Venta_Unitario]], 0)</f>
        <v>0</v>
      </c>
      <c r="L3070" s="3">
        <f>AVERAGEIF(TablaDatosEmpresa[Nombre_Producto],TablaDatosEmpresa[[#This Row],[Nombre_Producto]],TablaDatosEmpresa[Costo_Unitario])</f>
        <v>38.917210440456756</v>
      </c>
      <c r="M3070" s="3">
        <f>IF(TablaDatosEmpresa[[#This Row],[Tipo_Movimiento]] = "Venta", -TablaDatosEmpresa[[#This Row],[Cantidad]] * TablaDatosEmpresa[[#This Row],[CosteAdquisicionPromedio]], 0)</f>
        <v>0</v>
      </c>
      <c r="N3070" s="3">
        <f>TablaDatosEmpresa[[#This Row],[Ingresos]]-TablaDatosEmpresa[[#This Row],[Coste_Vemta]]</f>
        <v>0</v>
      </c>
    </row>
    <row r="3071" spans="1:14" x14ac:dyDescent="0.3">
      <c r="A3071">
        <v>3072</v>
      </c>
      <c r="B3071" s="1">
        <v>45013</v>
      </c>
      <c r="C3071" t="s">
        <v>10</v>
      </c>
      <c r="D3071" t="s">
        <v>32</v>
      </c>
      <c r="E3071" t="s">
        <v>33</v>
      </c>
      <c r="F3071">
        <v>-38</v>
      </c>
      <c r="G3071" s="3">
        <v>0</v>
      </c>
      <c r="H3071" s="3">
        <v>221.86</v>
      </c>
      <c r="I3071" t="s">
        <v>10</v>
      </c>
      <c r="J3071" t="s">
        <v>35</v>
      </c>
      <c r="K3071" s="3">
        <f>IF(TablaDatosEmpresa[[#This Row],[Tipo_Movimiento]] = "Venta", -TablaDatosEmpresa[[#This Row],[Cantidad]] * TablaDatosEmpresa[[#This Row],[Precio_Venta_Unitario]], 0)</f>
        <v>8430.68</v>
      </c>
      <c r="L3071" s="3">
        <f>AVERAGEIF(TablaDatosEmpresa[Nombre_Producto],TablaDatosEmpresa[[#This Row],[Nombre_Producto]],TablaDatosEmpresa[Costo_Unitario])</f>
        <v>54.214840425531932</v>
      </c>
      <c r="M3071" s="3">
        <f>IF(TablaDatosEmpresa[[#This Row],[Tipo_Movimiento]] = "Venta", -TablaDatosEmpresa[[#This Row],[Cantidad]] * TablaDatosEmpresa[[#This Row],[CosteAdquisicionPromedio]], 0)</f>
        <v>2060.1639361702132</v>
      </c>
      <c r="N3071" s="3">
        <f>TablaDatosEmpresa[[#This Row],[Ingresos]]-TablaDatosEmpresa[[#This Row],[Coste_Vemta]]</f>
        <v>6370.5160638297875</v>
      </c>
    </row>
    <row r="3072" spans="1:14" x14ac:dyDescent="0.3">
      <c r="A3072">
        <v>3073</v>
      </c>
      <c r="B3072" s="1">
        <v>45013</v>
      </c>
      <c r="C3072" t="s">
        <v>24</v>
      </c>
      <c r="D3072" t="s">
        <v>14</v>
      </c>
      <c r="E3072" t="s">
        <v>41</v>
      </c>
      <c r="F3072">
        <v>216</v>
      </c>
      <c r="G3072" s="3">
        <v>87.13</v>
      </c>
      <c r="H3072" s="3">
        <v>0</v>
      </c>
      <c r="I3072" t="s">
        <v>24</v>
      </c>
      <c r="J3072" t="s">
        <v>28</v>
      </c>
      <c r="K3072" s="3">
        <f>IF(TablaDatosEmpresa[[#This Row],[Tipo_Movimiento]] = "Venta", -TablaDatosEmpresa[[#This Row],[Cantidad]] * TablaDatosEmpresa[[#This Row],[Precio_Venta_Unitario]], 0)</f>
        <v>0</v>
      </c>
      <c r="L3072" s="3">
        <f>AVERAGEIF(TablaDatosEmpresa[Nombre_Producto],TablaDatosEmpresa[[#This Row],[Nombre_Producto]],TablaDatosEmpresa[Costo_Unitario])</f>
        <v>38.917210440456756</v>
      </c>
      <c r="M3072" s="3">
        <f>IF(TablaDatosEmpresa[[#This Row],[Tipo_Movimiento]] = "Venta", -TablaDatosEmpresa[[#This Row],[Cantidad]] * TablaDatosEmpresa[[#This Row],[CosteAdquisicionPromedio]], 0)</f>
        <v>0</v>
      </c>
      <c r="N3072" s="3">
        <f>TablaDatosEmpresa[[#This Row],[Ingresos]]-TablaDatosEmpresa[[#This Row],[Coste_Vemta]]</f>
        <v>0</v>
      </c>
    </row>
    <row r="3073" spans="1:14" x14ac:dyDescent="0.3">
      <c r="A3073">
        <v>3074</v>
      </c>
      <c r="B3073" s="1">
        <v>45013</v>
      </c>
      <c r="C3073" t="s">
        <v>10</v>
      </c>
      <c r="D3073" t="s">
        <v>14</v>
      </c>
      <c r="E3073" t="s">
        <v>41</v>
      </c>
      <c r="F3073">
        <v>-15</v>
      </c>
      <c r="G3073" s="3">
        <v>0</v>
      </c>
      <c r="H3073" s="3">
        <v>159.91</v>
      </c>
      <c r="I3073" t="s">
        <v>10</v>
      </c>
      <c r="J3073" t="s">
        <v>31</v>
      </c>
      <c r="K3073" s="3">
        <f>IF(TablaDatosEmpresa[[#This Row],[Tipo_Movimiento]] = "Venta", -TablaDatosEmpresa[[#This Row],[Cantidad]] * TablaDatosEmpresa[[#This Row],[Precio_Venta_Unitario]], 0)</f>
        <v>2398.65</v>
      </c>
      <c r="L3073" s="3">
        <f>AVERAGEIF(TablaDatosEmpresa[Nombre_Producto],TablaDatosEmpresa[[#This Row],[Nombre_Producto]],TablaDatosEmpresa[Costo_Unitario])</f>
        <v>38.917210440456756</v>
      </c>
      <c r="M3073" s="3">
        <f>IF(TablaDatosEmpresa[[#This Row],[Tipo_Movimiento]] = "Venta", -TablaDatosEmpresa[[#This Row],[Cantidad]] * TablaDatosEmpresa[[#This Row],[CosteAdquisicionPromedio]], 0)</f>
        <v>583.75815660685134</v>
      </c>
      <c r="N3073" s="3">
        <f>TablaDatosEmpresa[[#This Row],[Ingresos]]-TablaDatosEmpresa[[#This Row],[Coste_Vemta]]</f>
        <v>1814.8918433931487</v>
      </c>
    </row>
    <row r="3074" spans="1:14" x14ac:dyDescent="0.3">
      <c r="A3074">
        <v>3075</v>
      </c>
      <c r="B3074" s="1">
        <v>45013</v>
      </c>
      <c r="C3074" t="s">
        <v>10</v>
      </c>
      <c r="D3074" t="s">
        <v>21</v>
      </c>
      <c r="E3074" t="s">
        <v>22</v>
      </c>
      <c r="F3074">
        <v>-34</v>
      </c>
      <c r="G3074" s="3">
        <v>0</v>
      </c>
      <c r="H3074" s="3">
        <v>59.62</v>
      </c>
      <c r="I3074" t="s">
        <v>10</v>
      </c>
      <c r="J3074" t="s">
        <v>31</v>
      </c>
      <c r="K3074" s="3">
        <f>IF(TablaDatosEmpresa[[#This Row],[Tipo_Movimiento]] = "Venta", -TablaDatosEmpresa[[#This Row],[Cantidad]] * TablaDatosEmpresa[[#This Row],[Precio_Venta_Unitario]], 0)</f>
        <v>2027.08</v>
      </c>
      <c r="L3074" s="3">
        <f>AVERAGEIF(TablaDatosEmpresa[Nombre_Producto],TablaDatosEmpresa[[#This Row],[Nombre_Producto]],TablaDatosEmpresa[Costo_Unitario])</f>
        <v>10.520482758620702</v>
      </c>
      <c r="M3074" s="3">
        <f>IF(TablaDatosEmpresa[[#This Row],[Tipo_Movimiento]] = "Venta", -TablaDatosEmpresa[[#This Row],[Cantidad]] * TablaDatosEmpresa[[#This Row],[CosteAdquisicionPromedio]], 0)</f>
        <v>357.69641379310383</v>
      </c>
      <c r="N3074" s="3">
        <f>TablaDatosEmpresa[[#This Row],[Ingresos]]-TablaDatosEmpresa[[#This Row],[Coste_Vemta]]</f>
        <v>1669.3835862068961</v>
      </c>
    </row>
    <row r="3075" spans="1:14" x14ac:dyDescent="0.3">
      <c r="A3075">
        <v>3076</v>
      </c>
      <c r="B3075" s="1">
        <v>45013</v>
      </c>
      <c r="C3075" t="s">
        <v>16</v>
      </c>
      <c r="D3075" t="s">
        <v>17</v>
      </c>
      <c r="E3075" t="s">
        <v>42</v>
      </c>
      <c r="F3075">
        <v>21</v>
      </c>
      <c r="G3075" s="3">
        <v>455.08</v>
      </c>
      <c r="H3075" s="3">
        <v>0</v>
      </c>
      <c r="I3075" t="s">
        <v>46</v>
      </c>
      <c r="J3075" t="s">
        <v>18</v>
      </c>
      <c r="K3075" s="3">
        <f>IF(TablaDatosEmpresa[[#This Row],[Tipo_Movimiento]] = "Venta", -TablaDatosEmpresa[[#This Row],[Cantidad]] * TablaDatosEmpresa[[#This Row],[Precio_Venta_Unitario]], 0)</f>
        <v>0</v>
      </c>
      <c r="L3075" s="3">
        <f>AVERAGEIF(TablaDatosEmpresa[Nombre_Producto],TablaDatosEmpresa[[#This Row],[Nombre_Producto]],TablaDatosEmpresa[Costo_Unitario])</f>
        <v>206.67616747181975</v>
      </c>
      <c r="M3075" s="3">
        <f>IF(TablaDatosEmpresa[[#This Row],[Tipo_Movimiento]] = "Venta", -TablaDatosEmpresa[[#This Row],[Cantidad]] * TablaDatosEmpresa[[#This Row],[CosteAdquisicionPromedio]], 0)</f>
        <v>0</v>
      </c>
      <c r="N3075" s="3">
        <f>TablaDatosEmpresa[[#This Row],[Ingresos]]-TablaDatosEmpresa[[#This Row],[Coste_Vemta]]</f>
        <v>0</v>
      </c>
    </row>
    <row r="3076" spans="1:14" x14ac:dyDescent="0.3">
      <c r="A3076">
        <v>3077</v>
      </c>
      <c r="B3076" s="1">
        <v>45013</v>
      </c>
      <c r="C3076" t="s">
        <v>16</v>
      </c>
      <c r="D3076" t="s">
        <v>17</v>
      </c>
      <c r="E3076" t="s">
        <v>42</v>
      </c>
      <c r="F3076">
        <v>21</v>
      </c>
      <c r="G3076" s="3">
        <v>442.98</v>
      </c>
      <c r="H3076" s="3">
        <v>0</v>
      </c>
      <c r="I3076" t="s">
        <v>46</v>
      </c>
      <c r="J3076" t="s">
        <v>18</v>
      </c>
      <c r="K3076" s="3">
        <f>IF(TablaDatosEmpresa[[#This Row],[Tipo_Movimiento]] = "Venta", -TablaDatosEmpresa[[#This Row],[Cantidad]] * TablaDatosEmpresa[[#This Row],[Precio_Venta_Unitario]], 0)</f>
        <v>0</v>
      </c>
      <c r="L3076" s="3">
        <f>AVERAGEIF(TablaDatosEmpresa[Nombre_Producto],TablaDatosEmpresa[[#This Row],[Nombre_Producto]],TablaDatosEmpresa[Costo_Unitario])</f>
        <v>206.67616747181975</v>
      </c>
      <c r="M3076" s="3">
        <f>IF(TablaDatosEmpresa[[#This Row],[Tipo_Movimiento]] = "Venta", -TablaDatosEmpresa[[#This Row],[Cantidad]] * TablaDatosEmpresa[[#This Row],[CosteAdquisicionPromedio]], 0)</f>
        <v>0</v>
      </c>
      <c r="N3076" s="3">
        <f>TablaDatosEmpresa[[#This Row],[Ingresos]]-TablaDatosEmpresa[[#This Row],[Coste_Vemta]]</f>
        <v>0</v>
      </c>
    </row>
    <row r="3077" spans="1:14" x14ac:dyDescent="0.3">
      <c r="A3077">
        <v>3078</v>
      </c>
      <c r="B3077" s="1">
        <v>45013</v>
      </c>
      <c r="C3077" t="s">
        <v>10</v>
      </c>
      <c r="D3077" t="s">
        <v>27</v>
      </c>
      <c r="E3077" t="s">
        <v>44</v>
      </c>
      <c r="F3077">
        <v>-12</v>
      </c>
      <c r="G3077" s="3">
        <v>0</v>
      </c>
      <c r="H3077" s="3">
        <v>497.42</v>
      </c>
      <c r="I3077" t="s">
        <v>10</v>
      </c>
      <c r="J3077" t="s">
        <v>23</v>
      </c>
      <c r="K3077" s="3">
        <f>IF(TablaDatosEmpresa[[#This Row],[Tipo_Movimiento]] = "Venta", -TablaDatosEmpresa[[#This Row],[Cantidad]] * TablaDatosEmpresa[[#This Row],[Precio_Venta_Unitario]], 0)</f>
        <v>5969.04</v>
      </c>
      <c r="L3077" s="3">
        <f>AVERAGEIF(TablaDatosEmpresa[Nombre_Producto],TablaDatosEmpresa[[#This Row],[Nombre_Producto]],TablaDatosEmpresa[Costo_Unitario])</f>
        <v>111.99406451612904</v>
      </c>
      <c r="M3077" s="3">
        <f>IF(TablaDatosEmpresa[[#This Row],[Tipo_Movimiento]] = "Venta", -TablaDatosEmpresa[[#This Row],[Cantidad]] * TablaDatosEmpresa[[#This Row],[CosteAdquisicionPromedio]], 0)</f>
        <v>1343.9287741935486</v>
      </c>
      <c r="N3077" s="3">
        <f>TablaDatosEmpresa[[#This Row],[Ingresos]]-TablaDatosEmpresa[[#This Row],[Coste_Vemta]]</f>
        <v>4625.1112258064513</v>
      </c>
    </row>
    <row r="3078" spans="1:14" x14ac:dyDescent="0.3">
      <c r="A3078">
        <v>3079</v>
      </c>
      <c r="B3078" s="1">
        <v>45014</v>
      </c>
      <c r="C3078" t="s">
        <v>24</v>
      </c>
      <c r="D3078" t="s">
        <v>14</v>
      </c>
      <c r="E3078" t="s">
        <v>41</v>
      </c>
      <c r="F3078">
        <v>237</v>
      </c>
      <c r="G3078" s="3">
        <v>84.99</v>
      </c>
      <c r="H3078" s="3">
        <v>0</v>
      </c>
      <c r="I3078" t="s">
        <v>24</v>
      </c>
      <c r="J3078" t="s">
        <v>28</v>
      </c>
      <c r="K3078" s="3">
        <f>IF(TablaDatosEmpresa[[#This Row],[Tipo_Movimiento]] = "Venta", -TablaDatosEmpresa[[#This Row],[Cantidad]] * TablaDatosEmpresa[[#This Row],[Precio_Venta_Unitario]], 0)</f>
        <v>0</v>
      </c>
      <c r="L3078" s="3">
        <f>AVERAGEIF(TablaDatosEmpresa[Nombre_Producto],TablaDatosEmpresa[[#This Row],[Nombre_Producto]],TablaDatosEmpresa[Costo_Unitario])</f>
        <v>38.917210440456756</v>
      </c>
      <c r="M3078" s="3">
        <f>IF(TablaDatosEmpresa[[#This Row],[Tipo_Movimiento]] = "Venta", -TablaDatosEmpresa[[#This Row],[Cantidad]] * TablaDatosEmpresa[[#This Row],[CosteAdquisicionPromedio]], 0)</f>
        <v>0</v>
      </c>
      <c r="N3078" s="3">
        <f>TablaDatosEmpresa[[#This Row],[Ingresos]]-TablaDatosEmpresa[[#This Row],[Coste_Vemta]]</f>
        <v>0</v>
      </c>
    </row>
    <row r="3079" spans="1:14" x14ac:dyDescent="0.3">
      <c r="A3079">
        <v>3080</v>
      </c>
      <c r="B3079" s="1">
        <v>45014</v>
      </c>
      <c r="C3079" t="s">
        <v>10</v>
      </c>
      <c r="D3079" t="s">
        <v>25</v>
      </c>
      <c r="E3079" t="s">
        <v>43</v>
      </c>
      <c r="F3079">
        <v>-10</v>
      </c>
      <c r="G3079" s="3">
        <v>0</v>
      </c>
      <c r="H3079" s="3">
        <v>94.72</v>
      </c>
      <c r="I3079" t="s">
        <v>10</v>
      </c>
      <c r="J3079" t="s">
        <v>15</v>
      </c>
      <c r="K3079" s="3">
        <f>IF(TablaDatosEmpresa[[#This Row],[Tipo_Movimiento]] = "Venta", -TablaDatosEmpresa[[#This Row],[Cantidad]] * TablaDatosEmpresa[[#This Row],[Precio_Venta_Unitario]], 0)</f>
        <v>947.2</v>
      </c>
      <c r="L3079" s="3">
        <f>AVERAGEIF(TablaDatosEmpresa[Nombre_Producto],TablaDatosEmpresa[[#This Row],[Nombre_Producto]],TablaDatosEmpresa[Costo_Unitario])</f>
        <v>18.458651685393257</v>
      </c>
      <c r="M3079" s="3">
        <f>IF(TablaDatosEmpresa[[#This Row],[Tipo_Movimiento]] = "Venta", -TablaDatosEmpresa[[#This Row],[Cantidad]] * TablaDatosEmpresa[[#This Row],[CosteAdquisicionPromedio]], 0)</f>
        <v>184.58651685393255</v>
      </c>
      <c r="N3079" s="3">
        <f>TablaDatosEmpresa[[#This Row],[Ingresos]]-TablaDatosEmpresa[[#This Row],[Coste_Vemta]]</f>
        <v>762.61348314606744</v>
      </c>
    </row>
    <row r="3080" spans="1:14" x14ac:dyDescent="0.3">
      <c r="A3080">
        <v>3081</v>
      </c>
      <c r="B3080" s="1">
        <v>45014</v>
      </c>
      <c r="C3080" t="s">
        <v>24</v>
      </c>
      <c r="D3080" t="s">
        <v>29</v>
      </c>
      <c r="E3080" t="s">
        <v>30</v>
      </c>
      <c r="F3080">
        <v>296</v>
      </c>
      <c r="G3080" s="3">
        <v>35.79</v>
      </c>
      <c r="H3080" s="3">
        <v>0</v>
      </c>
      <c r="I3080" t="s">
        <v>24</v>
      </c>
      <c r="J3080" t="s">
        <v>37</v>
      </c>
      <c r="K3080" s="3">
        <f>IF(TablaDatosEmpresa[[#This Row],[Tipo_Movimiento]] = "Venta", -TablaDatosEmpresa[[#This Row],[Cantidad]] * TablaDatosEmpresa[[#This Row],[Precio_Venta_Unitario]], 0)</f>
        <v>0</v>
      </c>
      <c r="L3080" s="3">
        <f>AVERAGEIF(TablaDatosEmpresa[Nombre_Producto],TablaDatosEmpresa[[#This Row],[Nombre_Producto]],TablaDatosEmpresa[Costo_Unitario])</f>
        <v>15.49574137931034</v>
      </c>
      <c r="M3080" s="3">
        <f>IF(TablaDatosEmpresa[[#This Row],[Tipo_Movimiento]] = "Venta", -TablaDatosEmpresa[[#This Row],[Cantidad]] * TablaDatosEmpresa[[#This Row],[CosteAdquisicionPromedio]], 0)</f>
        <v>0</v>
      </c>
      <c r="N3080" s="3">
        <f>TablaDatosEmpresa[[#This Row],[Ingresos]]-TablaDatosEmpresa[[#This Row],[Coste_Vemta]]</f>
        <v>0</v>
      </c>
    </row>
    <row r="3081" spans="1:14" x14ac:dyDescent="0.3">
      <c r="A3081">
        <v>3082</v>
      </c>
      <c r="B3081" s="1">
        <v>45014</v>
      </c>
      <c r="C3081" t="s">
        <v>10</v>
      </c>
      <c r="D3081" t="s">
        <v>34</v>
      </c>
      <c r="E3081" t="s">
        <v>45</v>
      </c>
      <c r="F3081">
        <v>-13</v>
      </c>
      <c r="G3081" s="3">
        <v>0</v>
      </c>
      <c r="H3081" s="3">
        <v>349.18</v>
      </c>
      <c r="I3081" t="s">
        <v>10</v>
      </c>
      <c r="J3081" t="s">
        <v>31</v>
      </c>
      <c r="K3081" s="3">
        <f>IF(TablaDatosEmpresa[[#This Row],[Tipo_Movimiento]] = "Venta", -TablaDatosEmpresa[[#This Row],[Cantidad]] * TablaDatosEmpresa[[#This Row],[Precio_Venta_Unitario]], 0)</f>
        <v>4539.34</v>
      </c>
      <c r="L3081" s="3">
        <f>AVERAGEIF(TablaDatosEmpresa[Nombre_Producto],TablaDatosEmpresa[[#This Row],[Nombre_Producto]],TablaDatosEmpresa[Costo_Unitario])</f>
        <v>81.910562499999997</v>
      </c>
      <c r="M3081" s="3">
        <f>IF(TablaDatosEmpresa[[#This Row],[Tipo_Movimiento]] = "Venta", -TablaDatosEmpresa[[#This Row],[Cantidad]] * TablaDatosEmpresa[[#This Row],[CosteAdquisicionPromedio]], 0)</f>
        <v>1064.8373125000001</v>
      </c>
      <c r="N3081" s="3">
        <f>TablaDatosEmpresa[[#This Row],[Ingresos]]-TablaDatosEmpresa[[#This Row],[Coste_Vemta]]</f>
        <v>3474.5026875000003</v>
      </c>
    </row>
    <row r="3082" spans="1:14" x14ac:dyDescent="0.3">
      <c r="A3082">
        <v>3083</v>
      </c>
      <c r="B3082" s="1">
        <v>45014</v>
      </c>
      <c r="C3082" t="s">
        <v>24</v>
      </c>
      <c r="D3082" t="s">
        <v>21</v>
      </c>
      <c r="E3082" t="s">
        <v>22</v>
      </c>
      <c r="F3082">
        <v>247</v>
      </c>
      <c r="G3082" s="3">
        <v>24.61</v>
      </c>
      <c r="H3082" s="3">
        <v>0</v>
      </c>
      <c r="I3082" t="s">
        <v>24</v>
      </c>
      <c r="J3082" t="s">
        <v>37</v>
      </c>
      <c r="K3082" s="3">
        <f>IF(TablaDatosEmpresa[[#This Row],[Tipo_Movimiento]] = "Venta", -TablaDatosEmpresa[[#This Row],[Cantidad]] * TablaDatosEmpresa[[#This Row],[Precio_Venta_Unitario]], 0)</f>
        <v>0</v>
      </c>
      <c r="L3082" s="3">
        <f>AVERAGEIF(TablaDatosEmpresa[Nombre_Producto],TablaDatosEmpresa[[#This Row],[Nombre_Producto]],TablaDatosEmpresa[Costo_Unitario])</f>
        <v>10.520482758620702</v>
      </c>
      <c r="M3082" s="3">
        <f>IF(TablaDatosEmpresa[[#This Row],[Tipo_Movimiento]] = "Venta", -TablaDatosEmpresa[[#This Row],[Cantidad]] * TablaDatosEmpresa[[#This Row],[CosteAdquisicionPromedio]], 0)</f>
        <v>0</v>
      </c>
      <c r="N3082" s="3">
        <f>TablaDatosEmpresa[[#This Row],[Ingresos]]-TablaDatosEmpresa[[#This Row],[Coste_Vemta]]</f>
        <v>0</v>
      </c>
    </row>
    <row r="3083" spans="1:14" x14ac:dyDescent="0.3">
      <c r="A3083">
        <v>3084</v>
      </c>
      <c r="B3083" s="1">
        <v>45014</v>
      </c>
      <c r="C3083" t="s">
        <v>10</v>
      </c>
      <c r="D3083" t="s">
        <v>25</v>
      </c>
      <c r="E3083" t="s">
        <v>43</v>
      </c>
      <c r="F3083">
        <v>-40</v>
      </c>
      <c r="G3083" s="3">
        <v>0</v>
      </c>
      <c r="H3083" s="3">
        <v>95.66</v>
      </c>
      <c r="I3083" t="s">
        <v>10</v>
      </c>
      <c r="J3083" t="s">
        <v>31</v>
      </c>
      <c r="K3083" s="3">
        <f>IF(TablaDatosEmpresa[[#This Row],[Tipo_Movimiento]] = "Venta", -TablaDatosEmpresa[[#This Row],[Cantidad]] * TablaDatosEmpresa[[#This Row],[Precio_Venta_Unitario]], 0)</f>
        <v>3826.3999999999996</v>
      </c>
      <c r="L3083" s="3">
        <f>AVERAGEIF(TablaDatosEmpresa[Nombre_Producto],TablaDatosEmpresa[[#This Row],[Nombre_Producto]],TablaDatosEmpresa[Costo_Unitario])</f>
        <v>18.458651685393257</v>
      </c>
      <c r="M3083" s="3">
        <f>IF(TablaDatosEmpresa[[#This Row],[Tipo_Movimiento]] = "Venta", -TablaDatosEmpresa[[#This Row],[Cantidad]] * TablaDatosEmpresa[[#This Row],[CosteAdquisicionPromedio]], 0)</f>
        <v>738.3460674157302</v>
      </c>
      <c r="N3083" s="3">
        <f>TablaDatosEmpresa[[#This Row],[Ingresos]]-TablaDatosEmpresa[[#This Row],[Coste_Vemta]]</f>
        <v>3088.0539325842692</v>
      </c>
    </row>
    <row r="3084" spans="1:14" x14ac:dyDescent="0.3">
      <c r="A3084">
        <v>3085</v>
      </c>
      <c r="B3084" s="1">
        <v>45014</v>
      </c>
      <c r="C3084" t="s">
        <v>24</v>
      </c>
      <c r="D3084" t="s">
        <v>32</v>
      </c>
      <c r="E3084" t="s">
        <v>33</v>
      </c>
      <c r="F3084">
        <v>124</v>
      </c>
      <c r="G3084" s="3">
        <v>118.42</v>
      </c>
      <c r="H3084" s="3">
        <v>0</v>
      </c>
      <c r="I3084" t="s">
        <v>24</v>
      </c>
      <c r="J3084" t="s">
        <v>28</v>
      </c>
      <c r="K3084" s="3">
        <f>IF(TablaDatosEmpresa[[#This Row],[Tipo_Movimiento]] = "Venta", -TablaDatosEmpresa[[#This Row],[Cantidad]] * TablaDatosEmpresa[[#This Row],[Precio_Venta_Unitario]], 0)</f>
        <v>0</v>
      </c>
      <c r="L3084" s="3">
        <f>AVERAGEIF(TablaDatosEmpresa[Nombre_Producto],TablaDatosEmpresa[[#This Row],[Nombre_Producto]],TablaDatosEmpresa[Costo_Unitario])</f>
        <v>54.214840425531932</v>
      </c>
      <c r="M3084" s="3">
        <f>IF(TablaDatosEmpresa[[#This Row],[Tipo_Movimiento]] = "Venta", -TablaDatosEmpresa[[#This Row],[Cantidad]] * TablaDatosEmpresa[[#This Row],[CosteAdquisicionPromedio]], 0)</f>
        <v>0</v>
      </c>
      <c r="N3084" s="3">
        <f>TablaDatosEmpresa[[#This Row],[Ingresos]]-TablaDatosEmpresa[[#This Row],[Coste_Vemta]]</f>
        <v>0</v>
      </c>
    </row>
    <row r="3085" spans="1:14" x14ac:dyDescent="0.3">
      <c r="A3085">
        <v>3086</v>
      </c>
      <c r="B3085" s="1">
        <v>45015</v>
      </c>
      <c r="C3085" t="s">
        <v>16</v>
      </c>
      <c r="D3085" t="s">
        <v>19</v>
      </c>
      <c r="E3085" t="s">
        <v>20</v>
      </c>
      <c r="F3085">
        <v>60</v>
      </c>
      <c r="G3085" s="3">
        <v>152.27000000000001</v>
      </c>
      <c r="H3085" s="3">
        <v>0</v>
      </c>
      <c r="I3085" t="s">
        <v>46</v>
      </c>
      <c r="J3085" t="s">
        <v>18</v>
      </c>
      <c r="K3085" s="3">
        <f>IF(TablaDatosEmpresa[[#This Row],[Tipo_Movimiento]] = "Venta", -TablaDatosEmpresa[[#This Row],[Cantidad]] * TablaDatosEmpresa[[#This Row],[Precio_Venta_Unitario]], 0)</f>
        <v>0</v>
      </c>
      <c r="L3085" s="3">
        <f>AVERAGEIF(TablaDatosEmpresa[Nombre_Producto],TablaDatosEmpresa[[#This Row],[Nombre_Producto]],TablaDatosEmpresa[Costo_Unitario])</f>
        <v>66.956770642201846</v>
      </c>
      <c r="M3085" s="3">
        <f>IF(TablaDatosEmpresa[[#This Row],[Tipo_Movimiento]] = "Venta", -TablaDatosEmpresa[[#This Row],[Cantidad]] * TablaDatosEmpresa[[#This Row],[CosteAdquisicionPromedio]], 0)</f>
        <v>0</v>
      </c>
      <c r="N3085" s="3">
        <f>TablaDatosEmpresa[[#This Row],[Ingresos]]-TablaDatosEmpresa[[#This Row],[Coste_Vemta]]</f>
        <v>0</v>
      </c>
    </row>
    <row r="3086" spans="1:14" x14ac:dyDescent="0.3">
      <c r="A3086">
        <v>3087</v>
      </c>
      <c r="B3086" s="1">
        <v>45015</v>
      </c>
      <c r="C3086" t="s">
        <v>10</v>
      </c>
      <c r="D3086" t="s">
        <v>11</v>
      </c>
      <c r="E3086" t="s">
        <v>12</v>
      </c>
      <c r="F3086">
        <v>-14</v>
      </c>
      <c r="G3086" s="3">
        <v>0</v>
      </c>
      <c r="H3086" s="3">
        <v>129.27000000000001</v>
      </c>
      <c r="I3086" t="s">
        <v>10</v>
      </c>
      <c r="J3086" t="s">
        <v>15</v>
      </c>
      <c r="K3086" s="3">
        <f>IF(TablaDatosEmpresa[[#This Row],[Tipo_Movimiento]] = "Venta", -TablaDatosEmpresa[[#This Row],[Cantidad]] * TablaDatosEmpresa[[#This Row],[Precio_Venta_Unitario]], 0)</f>
        <v>1809.7800000000002</v>
      </c>
      <c r="L3086" s="3">
        <f>AVERAGEIF(TablaDatosEmpresa[Nombre_Producto],TablaDatosEmpresa[[#This Row],[Nombre_Producto]],TablaDatosEmpresa[Costo_Unitario])</f>
        <v>28.701865793780652</v>
      </c>
      <c r="M3086" s="3">
        <f>IF(TablaDatosEmpresa[[#This Row],[Tipo_Movimiento]] = "Venta", -TablaDatosEmpresa[[#This Row],[Cantidad]] * TablaDatosEmpresa[[#This Row],[CosteAdquisicionPromedio]], 0)</f>
        <v>401.82612111292912</v>
      </c>
      <c r="N3086" s="3">
        <f>TablaDatosEmpresa[[#This Row],[Ingresos]]-TablaDatosEmpresa[[#This Row],[Coste_Vemta]]</f>
        <v>1407.9538788870711</v>
      </c>
    </row>
    <row r="3087" spans="1:14" x14ac:dyDescent="0.3">
      <c r="A3087">
        <v>3088</v>
      </c>
      <c r="B3087" s="1">
        <v>45015</v>
      </c>
      <c r="C3087" t="s">
        <v>24</v>
      </c>
      <c r="D3087" t="s">
        <v>14</v>
      </c>
      <c r="E3087" t="s">
        <v>41</v>
      </c>
      <c r="F3087">
        <v>125</v>
      </c>
      <c r="G3087" s="3">
        <v>84.52</v>
      </c>
      <c r="H3087" s="3">
        <v>0</v>
      </c>
      <c r="I3087" t="s">
        <v>24</v>
      </c>
      <c r="J3087" t="s">
        <v>28</v>
      </c>
      <c r="K3087" s="3">
        <f>IF(TablaDatosEmpresa[[#This Row],[Tipo_Movimiento]] = "Venta", -TablaDatosEmpresa[[#This Row],[Cantidad]] * TablaDatosEmpresa[[#This Row],[Precio_Venta_Unitario]], 0)</f>
        <v>0</v>
      </c>
      <c r="L3087" s="3">
        <f>AVERAGEIF(TablaDatosEmpresa[Nombre_Producto],TablaDatosEmpresa[[#This Row],[Nombre_Producto]],TablaDatosEmpresa[Costo_Unitario])</f>
        <v>38.917210440456756</v>
      </c>
      <c r="M3087" s="3">
        <f>IF(TablaDatosEmpresa[[#This Row],[Tipo_Movimiento]] = "Venta", -TablaDatosEmpresa[[#This Row],[Cantidad]] * TablaDatosEmpresa[[#This Row],[CosteAdquisicionPromedio]], 0)</f>
        <v>0</v>
      </c>
      <c r="N3087" s="3">
        <f>TablaDatosEmpresa[[#This Row],[Ingresos]]-TablaDatosEmpresa[[#This Row],[Coste_Vemta]]</f>
        <v>0</v>
      </c>
    </row>
    <row r="3088" spans="1:14" x14ac:dyDescent="0.3">
      <c r="A3088">
        <v>3089</v>
      </c>
      <c r="B3088" s="1">
        <v>45015</v>
      </c>
      <c r="C3088" t="s">
        <v>16</v>
      </c>
      <c r="D3088" t="s">
        <v>27</v>
      </c>
      <c r="E3088" t="s">
        <v>44</v>
      </c>
      <c r="F3088">
        <v>55</v>
      </c>
      <c r="G3088" s="3">
        <v>245.84</v>
      </c>
      <c r="H3088" s="3">
        <v>0</v>
      </c>
      <c r="I3088" t="s">
        <v>46</v>
      </c>
      <c r="J3088" t="s">
        <v>18</v>
      </c>
      <c r="K3088" s="3">
        <f>IF(TablaDatosEmpresa[[#This Row],[Tipo_Movimiento]] = "Venta", -TablaDatosEmpresa[[#This Row],[Cantidad]] * TablaDatosEmpresa[[#This Row],[Precio_Venta_Unitario]], 0)</f>
        <v>0</v>
      </c>
      <c r="L3088" s="3">
        <f>AVERAGEIF(TablaDatosEmpresa[Nombre_Producto],TablaDatosEmpresa[[#This Row],[Nombre_Producto]],TablaDatosEmpresa[Costo_Unitario])</f>
        <v>111.99406451612904</v>
      </c>
      <c r="M3088" s="3">
        <f>IF(TablaDatosEmpresa[[#This Row],[Tipo_Movimiento]] = "Venta", -TablaDatosEmpresa[[#This Row],[Cantidad]] * TablaDatosEmpresa[[#This Row],[CosteAdquisicionPromedio]], 0)</f>
        <v>0</v>
      </c>
      <c r="N3088" s="3">
        <f>TablaDatosEmpresa[[#This Row],[Ingresos]]-TablaDatosEmpresa[[#This Row],[Coste_Vemta]]</f>
        <v>0</v>
      </c>
    </row>
    <row r="3089" spans="1:14" x14ac:dyDescent="0.3">
      <c r="A3089">
        <v>3090</v>
      </c>
      <c r="B3089" s="1">
        <v>45015</v>
      </c>
      <c r="C3089" t="s">
        <v>24</v>
      </c>
      <c r="D3089" t="s">
        <v>11</v>
      </c>
      <c r="E3089" t="s">
        <v>12</v>
      </c>
      <c r="F3089">
        <v>176</v>
      </c>
      <c r="G3089" s="3">
        <v>65.5</v>
      </c>
      <c r="H3089" s="3">
        <v>0</v>
      </c>
      <c r="I3089" t="s">
        <v>24</v>
      </c>
      <c r="J3089" t="s">
        <v>28</v>
      </c>
      <c r="K3089" s="3">
        <f>IF(TablaDatosEmpresa[[#This Row],[Tipo_Movimiento]] = "Venta", -TablaDatosEmpresa[[#This Row],[Cantidad]] * TablaDatosEmpresa[[#This Row],[Precio_Venta_Unitario]], 0)</f>
        <v>0</v>
      </c>
      <c r="L3089" s="3">
        <f>AVERAGEIF(TablaDatosEmpresa[Nombre_Producto],TablaDatosEmpresa[[#This Row],[Nombre_Producto]],TablaDatosEmpresa[Costo_Unitario])</f>
        <v>28.701865793780652</v>
      </c>
      <c r="M3089" s="3">
        <f>IF(TablaDatosEmpresa[[#This Row],[Tipo_Movimiento]] = "Venta", -TablaDatosEmpresa[[#This Row],[Cantidad]] * TablaDatosEmpresa[[#This Row],[CosteAdquisicionPromedio]], 0)</f>
        <v>0</v>
      </c>
      <c r="N3089" s="3">
        <f>TablaDatosEmpresa[[#This Row],[Ingresos]]-TablaDatosEmpresa[[#This Row],[Coste_Vemta]]</f>
        <v>0</v>
      </c>
    </row>
    <row r="3090" spans="1:14" x14ac:dyDescent="0.3">
      <c r="A3090">
        <v>3091</v>
      </c>
      <c r="B3090" s="1">
        <v>45015</v>
      </c>
      <c r="C3090" t="s">
        <v>24</v>
      </c>
      <c r="D3090" t="s">
        <v>11</v>
      </c>
      <c r="E3090" t="s">
        <v>12</v>
      </c>
      <c r="F3090">
        <v>149</v>
      </c>
      <c r="G3090" s="3">
        <v>64.48</v>
      </c>
      <c r="H3090" s="3">
        <v>0</v>
      </c>
      <c r="I3090" t="s">
        <v>24</v>
      </c>
      <c r="J3090" t="s">
        <v>36</v>
      </c>
      <c r="K3090" s="3">
        <f>IF(TablaDatosEmpresa[[#This Row],[Tipo_Movimiento]] = "Venta", -TablaDatosEmpresa[[#This Row],[Cantidad]] * TablaDatosEmpresa[[#This Row],[Precio_Venta_Unitario]], 0)</f>
        <v>0</v>
      </c>
      <c r="L3090" s="3">
        <f>AVERAGEIF(TablaDatosEmpresa[Nombre_Producto],TablaDatosEmpresa[[#This Row],[Nombre_Producto]],TablaDatosEmpresa[Costo_Unitario])</f>
        <v>28.701865793780652</v>
      </c>
      <c r="M3090" s="3">
        <f>IF(TablaDatosEmpresa[[#This Row],[Tipo_Movimiento]] = "Venta", -TablaDatosEmpresa[[#This Row],[Cantidad]] * TablaDatosEmpresa[[#This Row],[CosteAdquisicionPromedio]], 0)</f>
        <v>0</v>
      </c>
      <c r="N3090" s="3">
        <f>TablaDatosEmpresa[[#This Row],[Ingresos]]-TablaDatosEmpresa[[#This Row],[Coste_Vemta]]</f>
        <v>0</v>
      </c>
    </row>
    <row r="3091" spans="1:14" x14ac:dyDescent="0.3">
      <c r="A3091">
        <v>3092</v>
      </c>
      <c r="B3091" s="1">
        <v>45015</v>
      </c>
      <c r="C3091" t="s">
        <v>10</v>
      </c>
      <c r="D3091" t="s">
        <v>14</v>
      </c>
      <c r="E3091" t="s">
        <v>41</v>
      </c>
      <c r="F3091">
        <v>-32</v>
      </c>
      <c r="G3091" s="3">
        <v>0</v>
      </c>
      <c r="H3091" s="3">
        <v>161.15</v>
      </c>
      <c r="I3091" t="s">
        <v>10</v>
      </c>
      <c r="J3091" t="s">
        <v>23</v>
      </c>
      <c r="K3091" s="3">
        <f>IF(TablaDatosEmpresa[[#This Row],[Tipo_Movimiento]] = "Venta", -TablaDatosEmpresa[[#This Row],[Cantidad]] * TablaDatosEmpresa[[#This Row],[Precio_Venta_Unitario]], 0)</f>
        <v>5156.8</v>
      </c>
      <c r="L3091" s="3">
        <f>AVERAGEIF(TablaDatosEmpresa[Nombre_Producto],TablaDatosEmpresa[[#This Row],[Nombre_Producto]],TablaDatosEmpresa[Costo_Unitario])</f>
        <v>38.917210440456756</v>
      </c>
      <c r="M3091" s="3">
        <f>IF(TablaDatosEmpresa[[#This Row],[Tipo_Movimiento]] = "Venta", -TablaDatosEmpresa[[#This Row],[Cantidad]] * TablaDatosEmpresa[[#This Row],[CosteAdquisicionPromedio]], 0)</f>
        <v>1245.3507340946162</v>
      </c>
      <c r="N3091" s="3">
        <f>TablaDatosEmpresa[[#This Row],[Ingresos]]-TablaDatosEmpresa[[#This Row],[Coste_Vemta]]</f>
        <v>3911.449265905384</v>
      </c>
    </row>
    <row r="3092" spans="1:14" x14ac:dyDescent="0.3">
      <c r="A3092">
        <v>3093</v>
      </c>
      <c r="B3092" s="1">
        <v>45016</v>
      </c>
      <c r="C3092" t="s">
        <v>16</v>
      </c>
      <c r="D3092" t="s">
        <v>27</v>
      </c>
      <c r="E3092" t="s">
        <v>44</v>
      </c>
      <c r="F3092">
        <v>49</v>
      </c>
      <c r="G3092" s="3">
        <v>250.04</v>
      </c>
      <c r="H3092" s="3">
        <v>0</v>
      </c>
      <c r="I3092" t="s">
        <v>46</v>
      </c>
      <c r="J3092" t="s">
        <v>18</v>
      </c>
      <c r="K3092" s="3">
        <f>IF(TablaDatosEmpresa[[#This Row],[Tipo_Movimiento]] = "Venta", -TablaDatosEmpresa[[#This Row],[Cantidad]] * TablaDatosEmpresa[[#This Row],[Precio_Venta_Unitario]], 0)</f>
        <v>0</v>
      </c>
      <c r="L3092" s="3">
        <f>AVERAGEIF(TablaDatosEmpresa[Nombre_Producto],TablaDatosEmpresa[[#This Row],[Nombre_Producto]],TablaDatosEmpresa[Costo_Unitario])</f>
        <v>111.99406451612904</v>
      </c>
      <c r="M3092" s="3">
        <f>IF(TablaDatosEmpresa[[#This Row],[Tipo_Movimiento]] = "Venta", -TablaDatosEmpresa[[#This Row],[Cantidad]] * TablaDatosEmpresa[[#This Row],[CosteAdquisicionPromedio]], 0)</f>
        <v>0</v>
      </c>
      <c r="N3092" s="3">
        <f>TablaDatosEmpresa[[#This Row],[Ingresos]]-TablaDatosEmpresa[[#This Row],[Coste_Vemta]]</f>
        <v>0</v>
      </c>
    </row>
    <row r="3093" spans="1:14" x14ac:dyDescent="0.3">
      <c r="A3093">
        <v>3094</v>
      </c>
      <c r="B3093" s="1">
        <v>45016</v>
      </c>
      <c r="C3093" t="s">
        <v>10</v>
      </c>
      <c r="D3093" t="s">
        <v>21</v>
      </c>
      <c r="E3093" t="s">
        <v>22</v>
      </c>
      <c r="F3093">
        <v>-21</v>
      </c>
      <c r="G3093" s="3">
        <v>0</v>
      </c>
      <c r="H3093" s="3">
        <v>60.06</v>
      </c>
      <c r="I3093" t="s">
        <v>10</v>
      </c>
      <c r="J3093" t="s">
        <v>23</v>
      </c>
      <c r="K3093" s="3">
        <f>IF(TablaDatosEmpresa[[#This Row],[Tipo_Movimiento]] = "Venta", -TablaDatosEmpresa[[#This Row],[Cantidad]] * TablaDatosEmpresa[[#This Row],[Precio_Venta_Unitario]], 0)</f>
        <v>1261.26</v>
      </c>
      <c r="L3093" s="3">
        <f>AVERAGEIF(TablaDatosEmpresa[Nombre_Producto],TablaDatosEmpresa[[#This Row],[Nombre_Producto]],TablaDatosEmpresa[Costo_Unitario])</f>
        <v>10.520482758620702</v>
      </c>
      <c r="M3093" s="3">
        <f>IF(TablaDatosEmpresa[[#This Row],[Tipo_Movimiento]] = "Venta", -TablaDatosEmpresa[[#This Row],[Cantidad]] * TablaDatosEmpresa[[#This Row],[CosteAdquisicionPromedio]], 0)</f>
        <v>220.93013793103472</v>
      </c>
      <c r="N3093" s="3">
        <f>TablaDatosEmpresa[[#This Row],[Ingresos]]-TablaDatosEmpresa[[#This Row],[Coste_Vemta]]</f>
        <v>1040.3298620689652</v>
      </c>
    </row>
    <row r="3094" spans="1:14" x14ac:dyDescent="0.3">
      <c r="A3094">
        <v>3095</v>
      </c>
      <c r="B3094" s="1">
        <v>45016</v>
      </c>
      <c r="C3094" t="s">
        <v>10</v>
      </c>
      <c r="D3094" t="s">
        <v>17</v>
      </c>
      <c r="E3094" t="s">
        <v>42</v>
      </c>
      <c r="F3094">
        <v>-28</v>
      </c>
      <c r="G3094" s="3">
        <v>0</v>
      </c>
      <c r="H3094" s="3">
        <v>891.4</v>
      </c>
      <c r="I3094" t="s">
        <v>10</v>
      </c>
      <c r="J3094" t="s">
        <v>35</v>
      </c>
      <c r="K3094" s="3">
        <f>IF(TablaDatosEmpresa[[#This Row],[Tipo_Movimiento]] = "Venta", -TablaDatosEmpresa[[#This Row],[Cantidad]] * TablaDatosEmpresa[[#This Row],[Precio_Venta_Unitario]], 0)</f>
        <v>24959.200000000001</v>
      </c>
      <c r="L3094" s="3">
        <f>AVERAGEIF(TablaDatosEmpresa[Nombre_Producto],TablaDatosEmpresa[[#This Row],[Nombre_Producto]],TablaDatosEmpresa[Costo_Unitario])</f>
        <v>206.67616747181975</v>
      </c>
      <c r="M3094" s="3">
        <f>IF(TablaDatosEmpresa[[#This Row],[Tipo_Movimiento]] = "Venta", -TablaDatosEmpresa[[#This Row],[Cantidad]] * TablaDatosEmpresa[[#This Row],[CosteAdquisicionPromedio]], 0)</f>
        <v>5786.932689210953</v>
      </c>
      <c r="N3094" s="3">
        <f>TablaDatosEmpresa[[#This Row],[Ingresos]]-TablaDatosEmpresa[[#This Row],[Coste_Vemta]]</f>
        <v>19172.267310789048</v>
      </c>
    </row>
    <row r="3095" spans="1:14" x14ac:dyDescent="0.3">
      <c r="A3095">
        <v>3096</v>
      </c>
      <c r="B3095" s="1">
        <v>45016</v>
      </c>
      <c r="C3095" t="s">
        <v>10</v>
      </c>
      <c r="D3095" t="s">
        <v>34</v>
      </c>
      <c r="E3095" t="s">
        <v>45</v>
      </c>
      <c r="F3095">
        <v>-49</v>
      </c>
      <c r="G3095" s="3">
        <v>0</v>
      </c>
      <c r="H3095" s="3">
        <v>346.7</v>
      </c>
      <c r="I3095" t="s">
        <v>10</v>
      </c>
      <c r="J3095" t="s">
        <v>31</v>
      </c>
      <c r="K3095" s="3">
        <f>IF(TablaDatosEmpresa[[#This Row],[Tipo_Movimiento]] = "Venta", -TablaDatosEmpresa[[#This Row],[Cantidad]] * TablaDatosEmpresa[[#This Row],[Precio_Venta_Unitario]], 0)</f>
        <v>16988.3</v>
      </c>
      <c r="L3095" s="3">
        <f>AVERAGEIF(TablaDatosEmpresa[Nombre_Producto],TablaDatosEmpresa[[#This Row],[Nombre_Producto]],TablaDatosEmpresa[Costo_Unitario])</f>
        <v>81.910562499999997</v>
      </c>
      <c r="M3095" s="3">
        <f>IF(TablaDatosEmpresa[[#This Row],[Tipo_Movimiento]] = "Venta", -TablaDatosEmpresa[[#This Row],[Cantidad]] * TablaDatosEmpresa[[#This Row],[CosteAdquisicionPromedio]], 0)</f>
        <v>4013.6175625000001</v>
      </c>
      <c r="N3095" s="3">
        <f>TablaDatosEmpresa[[#This Row],[Ingresos]]-TablaDatosEmpresa[[#This Row],[Coste_Vemta]]</f>
        <v>12974.6824375</v>
      </c>
    </row>
    <row r="3096" spans="1:14" x14ac:dyDescent="0.3">
      <c r="A3096">
        <v>3097</v>
      </c>
      <c r="B3096" s="1">
        <v>45016</v>
      </c>
      <c r="C3096" t="s">
        <v>10</v>
      </c>
      <c r="D3096" t="s">
        <v>32</v>
      </c>
      <c r="E3096" t="s">
        <v>33</v>
      </c>
      <c r="F3096">
        <v>-17</v>
      </c>
      <c r="G3096" s="3">
        <v>0</v>
      </c>
      <c r="H3096" s="3">
        <v>218.35</v>
      </c>
      <c r="I3096" t="s">
        <v>10</v>
      </c>
      <c r="J3096" t="s">
        <v>31</v>
      </c>
      <c r="K3096" s="3">
        <f>IF(TablaDatosEmpresa[[#This Row],[Tipo_Movimiento]] = "Venta", -TablaDatosEmpresa[[#This Row],[Cantidad]] * TablaDatosEmpresa[[#This Row],[Precio_Venta_Unitario]], 0)</f>
        <v>3711.95</v>
      </c>
      <c r="L3096" s="3">
        <f>AVERAGEIF(TablaDatosEmpresa[Nombre_Producto],TablaDatosEmpresa[[#This Row],[Nombre_Producto]],TablaDatosEmpresa[Costo_Unitario])</f>
        <v>54.214840425531932</v>
      </c>
      <c r="M3096" s="3">
        <f>IF(TablaDatosEmpresa[[#This Row],[Tipo_Movimiento]] = "Venta", -TablaDatosEmpresa[[#This Row],[Cantidad]] * TablaDatosEmpresa[[#This Row],[CosteAdquisicionPromedio]], 0)</f>
        <v>921.65228723404289</v>
      </c>
      <c r="N3096" s="3">
        <f>TablaDatosEmpresa[[#This Row],[Ingresos]]-TablaDatosEmpresa[[#This Row],[Coste_Vemta]]</f>
        <v>2790.2977127659569</v>
      </c>
    </row>
    <row r="3097" spans="1:14" x14ac:dyDescent="0.3">
      <c r="A3097">
        <v>3098</v>
      </c>
      <c r="B3097" s="1">
        <v>45016</v>
      </c>
      <c r="C3097" t="s">
        <v>10</v>
      </c>
      <c r="D3097" t="s">
        <v>11</v>
      </c>
      <c r="E3097" t="s">
        <v>12</v>
      </c>
      <c r="F3097">
        <v>-18</v>
      </c>
      <c r="G3097" s="3">
        <v>0</v>
      </c>
      <c r="H3097" s="3">
        <v>128.72999999999999</v>
      </c>
      <c r="I3097" t="s">
        <v>10</v>
      </c>
      <c r="J3097" t="s">
        <v>23</v>
      </c>
      <c r="K3097" s="3">
        <f>IF(TablaDatosEmpresa[[#This Row],[Tipo_Movimiento]] = "Venta", -TablaDatosEmpresa[[#This Row],[Cantidad]] * TablaDatosEmpresa[[#This Row],[Precio_Venta_Unitario]], 0)</f>
        <v>2317.14</v>
      </c>
      <c r="L3097" s="3">
        <f>AVERAGEIF(TablaDatosEmpresa[Nombre_Producto],TablaDatosEmpresa[[#This Row],[Nombre_Producto]],TablaDatosEmpresa[Costo_Unitario])</f>
        <v>28.701865793780652</v>
      </c>
      <c r="M3097" s="3">
        <f>IF(TablaDatosEmpresa[[#This Row],[Tipo_Movimiento]] = "Venta", -TablaDatosEmpresa[[#This Row],[Cantidad]] * TablaDatosEmpresa[[#This Row],[CosteAdquisicionPromedio]], 0)</f>
        <v>516.63358428805168</v>
      </c>
      <c r="N3097" s="3">
        <f>TablaDatosEmpresa[[#This Row],[Ingresos]]-TablaDatosEmpresa[[#This Row],[Coste_Vemta]]</f>
        <v>1800.5064157119482</v>
      </c>
    </row>
    <row r="3098" spans="1:14" x14ac:dyDescent="0.3">
      <c r="A3098">
        <v>3099</v>
      </c>
      <c r="B3098" s="1">
        <v>45016</v>
      </c>
      <c r="C3098" t="s">
        <v>24</v>
      </c>
      <c r="D3098" t="s">
        <v>25</v>
      </c>
      <c r="E3098" t="s">
        <v>43</v>
      </c>
      <c r="F3098">
        <v>225</v>
      </c>
      <c r="G3098" s="3">
        <v>45.47</v>
      </c>
      <c r="H3098" s="3">
        <v>0</v>
      </c>
      <c r="I3098" t="s">
        <v>24</v>
      </c>
      <c r="J3098" t="s">
        <v>28</v>
      </c>
      <c r="K3098" s="3">
        <f>IF(TablaDatosEmpresa[[#This Row],[Tipo_Movimiento]] = "Venta", -TablaDatosEmpresa[[#This Row],[Cantidad]] * TablaDatosEmpresa[[#This Row],[Precio_Venta_Unitario]], 0)</f>
        <v>0</v>
      </c>
      <c r="L3098" s="3">
        <f>AVERAGEIF(TablaDatosEmpresa[Nombre_Producto],TablaDatosEmpresa[[#This Row],[Nombre_Producto]],TablaDatosEmpresa[Costo_Unitario])</f>
        <v>18.458651685393257</v>
      </c>
      <c r="M3098" s="3">
        <f>IF(TablaDatosEmpresa[[#This Row],[Tipo_Movimiento]] = "Venta", -TablaDatosEmpresa[[#This Row],[Cantidad]] * TablaDatosEmpresa[[#This Row],[CosteAdquisicionPromedio]], 0)</f>
        <v>0</v>
      </c>
      <c r="N3098" s="3">
        <f>TablaDatosEmpresa[[#This Row],[Ingresos]]-TablaDatosEmpresa[[#This Row],[Coste_Vemta]]</f>
        <v>0</v>
      </c>
    </row>
    <row r="3099" spans="1:14" x14ac:dyDescent="0.3">
      <c r="A3099">
        <v>3100</v>
      </c>
      <c r="B3099" s="1">
        <v>45017</v>
      </c>
      <c r="C3099" t="s">
        <v>24</v>
      </c>
      <c r="D3099" t="s">
        <v>29</v>
      </c>
      <c r="E3099" t="s">
        <v>30</v>
      </c>
      <c r="F3099">
        <v>114</v>
      </c>
      <c r="G3099" s="3">
        <v>35.799999999999997</v>
      </c>
      <c r="H3099" s="3">
        <v>0</v>
      </c>
      <c r="I3099" t="s">
        <v>24</v>
      </c>
      <c r="J3099" t="s">
        <v>26</v>
      </c>
      <c r="K3099" s="3">
        <f>IF(TablaDatosEmpresa[[#This Row],[Tipo_Movimiento]] = "Venta", -TablaDatosEmpresa[[#This Row],[Cantidad]] * TablaDatosEmpresa[[#This Row],[Precio_Venta_Unitario]], 0)</f>
        <v>0</v>
      </c>
      <c r="L3099" s="3">
        <f>AVERAGEIF(TablaDatosEmpresa[Nombre_Producto],TablaDatosEmpresa[[#This Row],[Nombre_Producto]],TablaDatosEmpresa[Costo_Unitario])</f>
        <v>15.49574137931034</v>
      </c>
      <c r="M3099" s="3">
        <f>IF(TablaDatosEmpresa[[#This Row],[Tipo_Movimiento]] = "Venta", -TablaDatosEmpresa[[#This Row],[Cantidad]] * TablaDatosEmpresa[[#This Row],[CosteAdquisicionPromedio]], 0)</f>
        <v>0</v>
      </c>
      <c r="N3099" s="3">
        <f>TablaDatosEmpresa[[#This Row],[Ingresos]]-TablaDatosEmpresa[[#This Row],[Coste_Vemta]]</f>
        <v>0</v>
      </c>
    </row>
    <row r="3100" spans="1:14" x14ac:dyDescent="0.3">
      <c r="A3100">
        <v>3101</v>
      </c>
      <c r="B3100" s="1">
        <v>45017</v>
      </c>
      <c r="C3100" t="s">
        <v>10</v>
      </c>
      <c r="D3100" t="s">
        <v>14</v>
      </c>
      <c r="E3100" t="s">
        <v>41</v>
      </c>
      <c r="F3100">
        <v>-10</v>
      </c>
      <c r="G3100" s="3">
        <v>0</v>
      </c>
      <c r="H3100" s="3">
        <v>159.88999999999999</v>
      </c>
      <c r="I3100" t="s">
        <v>10</v>
      </c>
      <c r="J3100" t="s">
        <v>15</v>
      </c>
      <c r="K3100" s="3">
        <f>IF(TablaDatosEmpresa[[#This Row],[Tipo_Movimiento]] = "Venta", -TablaDatosEmpresa[[#This Row],[Cantidad]] * TablaDatosEmpresa[[#This Row],[Precio_Venta_Unitario]], 0)</f>
        <v>1598.8999999999999</v>
      </c>
      <c r="L3100" s="3">
        <f>AVERAGEIF(TablaDatosEmpresa[Nombre_Producto],TablaDatosEmpresa[[#This Row],[Nombre_Producto]],TablaDatosEmpresa[Costo_Unitario])</f>
        <v>38.917210440456756</v>
      </c>
      <c r="M3100" s="3">
        <f>IF(TablaDatosEmpresa[[#This Row],[Tipo_Movimiento]] = "Venta", -TablaDatosEmpresa[[#This Row],[Cantidad]] * TablaDatosEmpresa[[#This Row],[CosteAdquisicionPromedio]], 0)</f>
        <v>389.17210440456756</v>
      </c>
      <c r="N3100" s="3">
        <f>TablaDatosEmpresa[[#This Row],[Ingresos]]-TablaDatosEmpresa[[#This Row],[Coste_Vemta]]</f>
        <v>1209.7278955954323</v>
      </c>
    </row>
    <row r="3101" spans="1:14" x14ac:dyDescent="0.3">
      <c r="A3101">
        <v>3102</v>
      </c>
      <c r="B3101" s="1">
        <v>45017</v>
      </c>
      <c r="C3101" t="s">
        <v>10</v>
      </c>
      <c r="D3101" t="s">
        <v>11</v>
      </c>
      <c r="E3101" t="s">
        <v>12</v>
      </c>
      <c r="F3101">
        <v>-31</v>
      </c>
      <c r="G3101" s="3">
        <v>0</v>
      </c>
      <c r="H3101" s="3">
        <v>129.21</v>
      </c>
      <c r="I3101" t="s">
        <v>10</v>
      </c>
      <c r="J3101" t="s">
        <v>13</v>
      </c>
      <c r="K3101" s="3">
        <f>IF(TablaDatosEmpresa[[#This Row],[Tipo_Movimiento]] = "Venta", -TablaDatosEmpresa[[#This Row],[Cantidad]] * TablaDatosEmpresa[[#This Row],[Precio_Venta_Unitario]], 0)</f>
        <v>4005.51</v>
      </c>
      <c r="L3101" s="3">
        <f>AVERAGEIF(TablaDatosEmpresa[Nombre_Producto],TablaDatosEmpresa[[#This Row],[Nombre_Producto]],TablaDatosEmpresa[Costo_Unitario])</f>
        <v>28.701865793780652</v>
      </c>
      <c r="M3101" s="3">
        <f>IF(TablaDatosEmpresa[[#This Row],[Tipo_Movimiento]] = "Venta", -TablaDatosEmpresa[[#This Row],[Cantidad]] * TablaDatosEmpresa[[#This Row],[CosteAdquisicionPromedio]], 0)</f>
        <v>889.75783960720025</v>
      </c>
      <c r="N3101" s="3">
        <f>TablaDatosEmpresa[[#This Row],[Ingresos]]-TablaDatosEmpresa[[#This Row],[Coste_Vemta]]</f>
        <v>3115.7521603927999</v>
      </c>
    </row>
    <row r="3102" spans="1:14" x14ac:dyDescent="0.3">
      <c r="A3102">
        <v>3103</v>
      </c>
      <c r="B3102" s="1">
        <v>45017</v>
      </c>
      <c r="C3102" t="s">
        <v>10</v>
      </c>
      <c r="D3102" t="s">
        <v>11</v>
      </c>
      <c r="E3102" t="s">
        <v>12</v>
      </c>
      <c r="F3102">
        <v>-34</v>
      </c>
      <c r="G3102" s="3">
        <v>0</v>
      </c>
      <c r="H3102" s="3">
        <v>130.26</v>
      </c>
      <c r="I3102" t="s">
        <v>10</v>
      </c>
      <c r="J3102" t="s">
        <v>31</v>
      </c>
      <c r="K3102" s="3">
        <f>IF(TablaDatosEmpresa[[#This Row],[Tipo_Movimiento]] = "Venta", -TablaDatosEmpresa[[#This Row],[Cantidad]] * TablaDatosEmpresa[[#This Row],[Precio_Venta_Unitario]], 0)</f>
        <v>4428.84</v>
      </c>
      <c r="L3102" s="3">
        <f>AVERAGEIF(TablaDatosEmpresa[Nombre_Producto],TablaDatosEmpresa[[#This Row],[Nombre_Producto]],TablaDatosEmpresa[Costo_Unitario])</f>
        <v>28.701865793780652</v>
      </c>
      <c r="M3102" s="3">
        <f>IF(TablaDatosEmpresa[[#This Row],[Tipo_Movimiento]] = "Venta", -TablaDatosEmpresa[[#This Row],[Cantidad]] * TablaDatosEmpresa[[#This Row],[CosteAdquisicionPromedio]], 0)</f>
        <v>975.86343698854216</v>
      </c>
      <c r="N3102" s="3">
        <f>TablaDatosEmpresa[[#This Row],[Ingresos]]-TablaDatosEmpresa[[#This Row],[Coste_Vemta]]</f>
        <v>3452.976563011458</v>
      </c>
    </row>
    <row r="3103" spans="1:14" x14ac:dyDescent="0.3">
      <c r="A3103">
        <v>3104</v>
      </c>
      <c r="B3103" s="1">
        <v>45017</v>
      </c>
      <c r="C3103" t="s">
        <v>24</v>
      </c>
      <c r="D3103" t="s">
        <v>34</v>
      </c>
      <c r="E3103" t="s">
        <v>45</v>
      </c>
      <c r="F3103">
        <v>197</v>
      </c>
      <c r="G3103" s="3">
        <v>177.46</v>
      </c>
      <c r="H3103" s="3">
        <v>0</v>
      </c>
      <c r="I3103" t="s">
        <v>24</v>
      </c>
      <c r="J3103" t="s">
        <v>28</v>
      </c>
      <c r="K3103" s="3">
        <f>IF(TablaDatosEmpresa[[#This Row],[Tipo_Movimiento]] = "Venta", -TablaDatosEmpresa[[#This Row],[Cantidad]] * TablaDatosEmpresa[[#This Row],[Precio_Venta_Unitario]], 0)</f>
        <v>0</v>
      </c>
      <c r="L3103" s="3">
        <f>AVERAGEIF(TablaDatosEmpresa[Nombre_Producto],TablaDatosEmpresa[[#This Row],[Nombre_Producto]],TablaDatosEmpresa[Costo_Unitario])</f>
        <v>81.910562499999997</v>
      </c>
      <c r="M3103" s="3">
        <f>IF(TablaDatosEmpresa[[#This Row],[Tipo_Movimiento]] = "Venta", -TablaDatosEmpresa[[#This Row],[Cantidad]] * TablaDatosEmpresa[[#This Row],[CosteAdquisicionPromedio]], 0)</f>
        <v>0</v>
      </c>
      <c r="N3103" s="3">
        <f>TablaDatosEmpresa[[#This Row],[Ingresos]]-TablaDatosEmpresa[[#This Row],[Coste_Vemta]]</f>
        <v>0</v>
      </c>
    </row>
    <row r="3104" spans="1:14" x14ac:dyDescent="0.3">
      <c r="A3104">
        <v>3105</v>
      </c>
      <c r="B3104" s="1">
        <v>45017</v>
      </c>
      <c r="C3104" t="s">
        <v>16</v>
      </c>
      <c r="D3104" t="s">
        <v>19</v>
      </c>
      <c r="E3104" t="s">
        <v>20</v>
      </c>
      <c r="F3104">
        <v>26</v>
      </c>
      <c r="G3104" s="3">
        <v>147.11000000000001</v>
      </c>
      <c r="H3104" s="3">
        <v>0</v>
      </c>
      <c r="I3104" t="s">
        <v>46</v>
      </c>
      <c r="J3104" t="s">
        <v>18</v>
      </c>
      <c r="K3104" s="3">
        <f>IF(TablaDatosEmpresa[[#This Row],[Tipo_Movimiento]] = "Venta", -TablaDatosEmpresa[[#This Row],[Cantidad]] * TablaDatosEmpresa[[#This Row],[Precio_Venta_Unitario]], 0)</f>
        <v>0</v>
      </c>
      <c r="L3104" s="3">
        <f>AVERAGEIF(TablaDatosEmpresa[Nombre_Producto],TablaDatosEmpresa[[#This Row],[Nombre_Producto]],TablaDatosEmpresa[Costo_Unitario])</f>
        <v>66.956770642201846</v>
      </c>
      <c r="M3104" s="3">
        <f>IF(TablaDatosEmpresa[[#This Row],[Tipo_Movimiento]] = "Venta", -TablaDatosEmpresa[[#This Row],[Cantidad]] * TablaDatosEmpresa[[#This Row],[CosteAdquisicionPromedio]], 0)</f>
        <v>0</v>
      </c>
      <c r="N3104" s="3">
        <f>TablaDatosEmpresa[[#This Row],[Ingresos]]-TablaDatosEmpresa[[#This Row],[Coste_Vemta]]</f>
        <v>0</v>
      </c>
    </row>
    <row r="3105" spans="1:14" x14ac:dyDescent="0.3">
      <c r="A3105">
        <v>3106</v>
      </c>
      <c r="B3105" s="1">
        <v>45017</v>
      </c>
      <c r="C3105" t="s">
        <v>16</v>
      </c>
      <c r="D3105" t="s">
        <v>17</v>
      </c>
      <c r="E3105" t="s">
        <v>42</v>
      </c>
      <c r="F3105">
        <v>85</v>
      </c>
      <c r="G3105" s="3">
        <v>450.77</v>
      </c>
      <c r="H3105" s="3">
        <v>0</v>
      </c>
      <c r="I3105" t="s">
        <v>46</v>
      </c>
      <c r="J3105" t="s">
        <v>18</v>
      </c>
      <c r="K3105" s="3">
        <f>IF(TablaDatosEmpresa[[#This Row],[Tipo_Movimiento]] = "Venta", -TablaDatosEmpresa[[#This Row],[Cantidad]] * TablaDatosEmpresa[[#This Row],[Precio_Venta_Unitario]], 0)</f>
        <v>0</v>
      </c>
      <c r="L3105" s="3">
        <f>AVERAGEIF(TablaDatosEmpresa[Nombre_Producto],TablaDatosEmpresa[[#This Row],[Nombre_Producto]],TablaDatosEmpresa[Costo_Unitario])</f>
        <v>206.67616747181975</v>
      </c>
      <c r="M3105" s="3">
        <f>IF(TablaDatosEmpresa[[#This Row],[Tipo_Movimiento]] = "Venta", -TablaDatosEmpresa[[#This Row],[Cantidad]] * TablaDatosEmpresa[[#This Row],[CosteAdquisicionPromedio]], 0)</f>
        <v>0</v>
      </c>
      <c r="N3105" s="3">
        <f>TablaDatosEmpresa[[#This Row],[Ingresos]]-TablaDatosEmpresa[[#This Row],[Coste_Vemta]]</f>
        <v>0</v>
      </c>
    </row>
    <row r="3106" spans="1:14" x14ac:dyDescent="0.3">
      <c r="A3106">
        <v>3107</v>
      </c>
      <c r="B3106" s="1">
        <v>45018</v>
      </c>
      <c r="C3106" t="s">
        <v>10</v>
      </c>
      <c r="D3106" t="s">
        <v>27</v>
      </c>
      <c r="E3106" t="s">
        <v>44</v>
      </c>
      <c r="F3106">
        <v>-22</v>
      </c>
      <c r="G3106" s="3">
        <v>0</v>
      </c>
      <c r="H3106" s="3">
        <v>500.84</v>
      </c>
      <c r="I3106" t="s">
        <v>10</v>
      </c>
      <c r="J3106" t="s">
        <v>35</v>
      </c>
      <c r="K3106" s="3">
        <f>IF(TablaDatosEmpresa[[#This Row],[Tipo_Movimiento]] = "Venta", -TablaDatosEmpresa[[#This Row],[Cantidad]] * TablaDatosEmpresa[[#This Row],[Precio_Venta_Unitario]], 0)</f>
        <v>11018.48</v>
      </c>
      <c r="L3106" s="3">
        <f>AVERAGEIF(TablaDatosEmpresa[Nombre_Producto],TablaDatosEmpresa[[#This Row],[Nombre_Producto]],TablaDatosEmpresa[Costo_Unitario])</f>
        <v>111.99406451612904</v>
      </c>
      <c r="M3106" s="3">
        <f>IF(TablaDatosEmpresa[[#This Row],[Tipo_Movimiento]] = "Venta", -TablaDatosEmpresa[[#This Row],[Cantidad]] * TablaDatosEmpresa[[#This Row],[CosteAdquisicionPromedio]], 0)</f>
        <v>2463.869419354839</v>
      </c>
      <c r="N3106" s="3">
        <f>TablaDatosEmpresa[[#This Row],[Ingresos]]-TablaDatosEmpresa[[#This Row],[Coste_Vemta]]</f>
        <v>8554.6105806451596</v>
      </c>
    </row>
    <row r="3107" spans="1:14" x14ac:dyDescent="0.3">
      <c r="A3107">
        <v>3108</v>
      </c>
      <c r="B3107" s="1">
        <v>45018</v>
      </c>
      <c r="C3107" t="s">
        <v>10</v>
      </c>
      <c r="D3107" t="s">
        <v>25</v>
      </c>
      <c r="E3107" t="s">
        <v>43</v>
      </c>
      <c r="F3107">
        <v>-43</v>
      </c>
      <c r="G3107" s="3">
        <v>0</v>
      </c>
      <c r="H3107" s="3">
        <v>94.12</v>
      </c>
      <c r="I3107" t="s">
        <v>10</v>
      </c>
      <c r="J3107" t="s">
        <v>31</v>
      </c>
      <c r="K3107" s="3">
        <f>IF(TablaDatosEmpresa[[#This Row],[Tipo_Movimiento]] = "Venta", -TablaDatosEmpresa[[#This Row],[Cantidad]] * TablaDatosEmpresa[[#This Row],[Precio_Venta_Unitario]], 0)</f>
        <v>4047.1600000000003</v>
      </c>
      <c r="L3107" s="3">
        <f>AVERAGEIF(TablaDatosEmpresa[Nombre_Producto],TablaDatosEmpresa[[#This Row],[Nombre_Producto]],TablaDatosEmpresa[Costo_Unitario])</f>
        <v>18.458651685393257</v>
      </c>
      <c r="M3107" s="3">
        <f>IF(TablaDatosEmpresa[[#This Row],[Tipo_Movimiento]] = "Venta", -TablaDatosEmpresa[[#This Row],[Cantidad]] * TablaDatosEmpresa[[#This Row],[CosteAdquisicionPromedio]], 0)</f>
        <v>793.72202247191001</v>
      </c>
      <c r="N3107" s="3">
        <f>TablaDatosEmpresa[[#This Row],[Ingresos]]-TablaDatosEmpresa[[#This Row],[Coste_Vemta]]</f>
        <v>3253.4379775280904</v>
      </c>
    </row>
    <row r="3108" spans="1:14" x14ac:dyDescent="0.3">
      <c r="A3108">
        <v>3109</v>
      </c>
      <c r="B3108" s="1">
        <v>45018</v>
      </c>
      <c r="C3108" t="s">
        <v>24</v>
      </c>
      <c r="D3108" t="s">
        <v>32</v>
      </c>
      <c r="E3108" t="s">
        <v>33</v>
      </c>
      <c r="F3108">
        <v>145</v>
      </c>
      <c r="G3108" s="3">
        <v>120.44</v>
      </c>
      <c r="H3108" s="3">
        <v>0</v>
      </c>
      <c r="I3108" t="s">
        <v>24</v>
      </c>
      <c r="J3108" t="s">
        <v>37</v>
      </c>
      <c r="K3108" s="3">
        <f>IF(TablaDatosEmpresa[[#This Row],[Tipo_Movimiento]] = "Venta", -TablaDatosEmpresa[[#This Row],[Cantidad]] * TablaDatosEmpresa[[#This Row],[Precio_Venta_Unitario]], 0)</f>
        <v>0</v>
      </c>
      <c r="L3108" s="3">
        <f>AVERAGEIF(TablaDatosEmpresa[Nombre_Producto],TablaDatosEmpresa[[#This Row],[Nombre_Producto]],TablaDatosEmpresa[Costo_Unitario])</f>
        <v>54.214840425531932</v>
      </c>
      <c r="M3108" s="3">
        <f>IF(TablaDatosEmpresa[[#This Row],[Tipo_Movimiento]] = "Venta", -TablaDatosEmpresa[[#This Row],[Cantidad]] * TablaDatosEmpresa[[#This Row],[CosteAdquisicionPromedio]], 0)</f>
        <v>0</v>
      </c>
      <c r="N3108" s="3">
        <f>TablaDatosEmpresa[[#This Row],[Ingresos]]-TablaDatosEmpresa[[#This Row],[Coste_Vemta]]</f>
        <v>0</v>
      </c>
    </row>
    <row r="3109" spans="1:14" x14ac:dyDescent="0.3">
      <c r="A3109">
        <v>3110</v>
      </c>
      <c r="B3109" s="1">
        <v>45018</v>
      </c>
      <c r="C3109" t="s">
        <v>10</v>
      </c>
      <c r="D3109" t="s">
        <v>34</v>
      </c>
      <c r="E3109" t="s">
        <v>45</v>
      </c>
      <c r="F3109">
        <v>-49</v>
      </c>
      <c r="G3109" s="3">
        <v>0</v>
      </c>
      <c r="H3109" s="3">
        <v>348.55</v>
      </c>
      <c r="I3109" t="s">
        <v>10</v>
      </c>
      <c r="J3109" t="s">
        <v>31</v>
      </c>
      <c r="K3109" s="3">
        <f>IF(TablaDatosEmpresa[[#This Row],[Tipo_Movimiento]] = "Venta", -TablaDatosEmpresa[[#This Row],[Cantidad]] * TablaDatosEmpresa[[#This Row],[Precio_Venta_Unitario]], 0)</f>
        <v>17078.95</v>
      </c>
      <c r="L3109" s="3">
        <f>AVERAGEIF(TablaDatosEmpresa[Nombre_Producto],TablaDatosEmpresa[[#This Row],[Nombre_Producto]],TablaDatosEmpresa[Costo_Unitario])</f>
        <v>81.910562499999997</v>
      </c>
      <c r="M3109" s="3">
        <f>IF(TablaDatosEmpresa[[#This Row],[Tipo_Movimiento]] = "Venta", -TablaDatosEmpresa[[#This Row],[Cantidad]] * TablaDatosEmpresa[[#This Row],[CosteAdquisicionPromedio]], 0)</f>
        <v>4013.6175625000001</v>
      </c>
      <c r="N3109" s="3">
        <f>TablaDatosEmpresa[[#This Row],[Ingresos]]-TablaDatosEmpresa[[#This Row],[Coste_Vemta]]</f>
        <v>13065.332437500001</v>
      </c>
    </row>
    <row r="3110" spans="1:14" x14ac:dyDescent="0.3">
      <c r="A3110">
        <v>3111</v>
      </c>
      <c r="B3110" s="1">
        <v>45018</v>
      </c>
      <c r="C3110" t="s">
        <v>10</v>
      </c>
      <c r="D3110" t="s">
        <v>19</v>
      </c>
      <c r="E3110" t="s">
        <v>20</v>
      </c>
      <c r="F3110">
        <v>-30</v>
      </c>
      <c r="G3110" s="3">
        <v>0</v>
      </c>
      <c r="H3110" s="3">
        <v>297.39999999999998</v>
      </c>
      <c r="I3110" t="s">
        <v>10</v>
      </c>
      <c r="J3110" t="s">
        <v>35</v>
      </c>
      <c r="K3110" s="3">
        <f>IF(TablaDatosEmpresa[[#This Row],[Tipo_Movimiento]] = "Venta", -TablaDatosEmpresa[[#This Row],[Cantidad]] * TablaDatosEmpresa[[#This Row],[Precio_Venta_Unitario]], 0)</f>
        <v>8922</v>
      </c>
      <c r="L3110" s="3">
        <f>AVERAGEIF(TablaDatosEmpresa[Nombre_Producto],TablaDatosEmpresa[[#This Row],[Nombre_Producto]],TablaDatosEmpresa[Costo_Unitario])</f>
        <v>66.956770642201846</v>
      </c>
      <c r="M3110" s="3">
        <f>IF(TablaDatosEmpresa[[#This Row],[Tipo_Movimiento]] = "Venta", -TablaDatosEmpresa[[#This Row],[Cantidad]] * TablaDatosEmpresa[[#This Row],[CosteAdquisicionPromedio]], 0)</f>
        <v>2008.7031192660554</v>
      </c>
      <c r="N3110" s="3">
        <f>TablaDatosEmpresa[[#This Row],[Ingresos]]-TablaDatosEmpresa[[#This Row],[Coste_Vemta]]</f>
        <v>6913.2968807339448</v>
      </c>
    </row>
    <row r="3111" spans="1:14" x14ac:dyDescent="0.3">
      <c r="A3111">
        <v>3112</v>
      </c>
      <c r="B3111" s="1">
        <v>45018</v>
      </c>
      <c r="C3111" t="s">
        <v>10</v>
      </c>
      <c r="D3111" t="s">
        <v>19</v>
      </c>
      <c r="E3111" t="s">
        <v>20</v>
      </c>
      <c r="F3111">
        <v>-31</v>
      </c>
      <c r="G3111" s="3">
        <v>0</v>
      </c>
      <c r="H3111" s="3">
        <v>301.93</v>
      </c>
      <c r="I3111" t="s">
        <v>10</v>
      </c>
      <c r="J3111" t="s">
        <v>15</v>
      </c>
      <c r="K3111" s="3">
        <f>IF(TablaDatosEmpresa[[#This Row],[Tipo_Movimiento]] = "Venta", -TablaDatosEmpresa[[#This Row],[Cantidad]] * TablaDatosEmpresa[[#This Row],[Precio_Venta_Unitario]], 0)</f>
        <v>9359.83</v>
      </c>
      <c r="L3111" s="3">
        <f>AVERAGEIF(TablaDatosEmpresa[Nombre_Producto],TablaDatosEmpresa[[#This Row],[Nombre_Producto]],TablaDatosEmpresa[Costo_Unitario])</f>
        <v>66.956770642201846</v>
      </c>
      <c r="M3111" s="3">
        <f>IF(TablaDatosEmpresa[[#This Row],[Tipo_Movimiento]] = "Venta", -TablaDatosEmpresa[[#This Row],[Cantidad]] * TablaDatosEmpresa[[#This Row],[CosteAdquisicionPromedio]], 0)</f>
        <v>2075.6598899082574</v>
      </c>
      <c r="N3111" s="3">
        <f>TablaDatosEmpresa[[#This Row],[Ingresos]]-TablaDatosEmpresa[[#This Row],[Coste_Vemta]]</f>
        <v>7284.1701100917426</v>
      </c>
    </row>
    <row r="3112" spans="1:14" x14ac:dyDescent="0.3">
      <c r="A3112">
        <v>3113</v>
      </c>
      <c r="B3112" s="1">
        <v>45019</v>
      </c>
      <c r="C3112" t="s">
        <v>10</v>
      </c>
      <c r="D3112" t="s">
        <v>19</v>
      </c>
      <c r="E3112" t="s">
        <v>20</v>
      </c>
      <c r="F3112">
        <v>-39</v>
      </c>
      <c r="G3112" s="3">
        <v>0</v>
      </c>
      <c r="H3112" s="3">
        <v>298.42</v>
      </c>
      <c r="I3112" t="s">
        <v>10</v>
      </c>
      <c r="J3112" t="s">
        <v>35</v>
      </c>
      <c r="K3112" s="3">
        <f>IF(TablaDatosEmpresa[[#This Row],[Tipo_Movimiento]] = "Venta", -TablaDatosEmpresa[[#This Row],[Cantidad]] * TablaDatosEmpresa[[#This Row],[Precio_Venta_Unitario]], 0)</f>
        <v>11638.380000000001</v>
      </c>
      <c r="L3112" s="3">
        <f>AVERAGEIF(TablaDatosEmpresa[Nombre_Producto],TablaDatosEmpresa[[#This Row],[Nombre_Producto]],TablaDatosEmpresa[Costo_Unitario])</f>
        <v>66.956770642201846</v>
      </c>
      <c r="M3112" s="3">
        <f>IF(TablaDatosEmpresa[[#This Row],[Tipo_Movimiento]] = "Venta", -TablaDatosEmpresa[[#This Row],[Cantidad]] * TablaDatosEmpresa[[#This Row],[CosteAdquisicionPromedio]], 0)</f>
        <v>2611.314055045872</v>
      </c>
      <c r="N3112" s="3">
        <f>TablaDatosEmpresa[[#This Row],[Ingresos]]-TablaDatosEmpresa[[#This Row],[Coste_Vemta]]</f>
        <v>9027.065944954129</v>
      </c>
    </row>
    <row r="3113" spans="1:14" x14ac:dyDescent="0.3">
      <c r="A3113">
        <v>3114</v>
      </c>
      <c r="B3113" s="1">
        <v>45019</v>
      </c>
      <c r="C3113" t="s">
        <v>10</v>
      </c>
      <c r="D3113" t="s">
        <v>34</v>
      </c>
      <c r="E3113" t="s">
        <v>45</v>
      </c>
      <c r="F3113">
        <v>-17</v>
      </c>
      <c r="G3113" s="3">
        <v>0</v>
      </c>
      <c r="H3113" s="3">
        <v>351.21</v>
      </c>
      <c r="I3113" t="s">
        <v>10</v>
      </c>
      <c r="J3113" t="s">
        <v>13</v>
      </c>
      <c r="K3113" s="3">
        <f>IF(TablaDatosEmpresa[[#This Row],[Tipo_Movimiento]] = "Venta", -TablaDatosEmpresa[[#This Row],[Cantidad]] * TablaDatosEmpresa[[#This Row],[Precio_Venta_Unitario]], 0)</f>
        <v>5970.57</v>
      </c>
      <c r="L3113" s="3">
        <f>AVERAGEIF(TablaDatosEmpresa[Nombre_Producto],TablaDatosEmpresa[[#This Row],[Nombre_Producto]],TablaDatosEmpresa[Costo_Unitario])</f>
        <v>81.910562499999997</v>
      </c>
      <c r="M3113" s="3">
        <f>IF(TablaDatosEmpresa[[#This Row],[Tipo_Movimiento]] = "Venta", -TablaDatosEmpresa[[#This Row],[Cantidad]] * TablaDatosEmpresa[[#This Row],[CosteAdquisicionPromedio]], 0)</f>
        <v>1392.4795624999999</v>
      </c>
      <c r="N3113" s="3">
        <f>TablaDatosEmpresa[[#This Row],[Ingresos]]-TablaDatosEmpresa[[#This Row],[Coste_Vemta]]</f>
        <v>4578.0904375</v>
      </c>
    </row>
    <row r="3114" spans="1:14" x14ac:dyDescent="0.3">
      <c r="A3114">
        <v>3115</v>
      </c>
      <c r="B3114" s="1">
        <v>45019</v>
      </c>
      <c r="C3114" t="s">
        <v>24</v>
      </c>
      <c r="D3114" t="s">
        <v>14</v>
      </c>
      <c r="E3114" t="s">
        <v>41</v>
      </c>
      <c r="F3114">
        <v>177</v>
      </c>
      <c r="G3114" s="3">
        <v>84.53</v>
      </c>
      <c r="H3114" s="3">
        <v>0</v>
      </c>
      <c r="I3114" t="s">
        <v>24</v>
      </c>
      <c r="J3114" t="s">
        <v>36</v>
      </c>
      <c r="K3114" s="3">
        <f>IF(TablaDatosEmpresa[[#This Row],[Tipo_Movimiento]] = "Venta", -TablaDatosEmpresa[[#This Row],[Cantidad]] * TablaDatosEmpresa[[#This Row],[Precio_Venta_Unitario]], 0)</f>
        <v>0</v>
      </c>
      <c r="L3114" s="3">
        <f>AVERAGEIF(TablaDatosEmpresa[Nombre_Producto],TablaDatosEmpresa[[#This Row],[Nombre_Producto]],TablaDatosEmpresa[Costo_Unitario])</f>
        <v>38.917210440456756</v>
      </c>
      <c r="M3114" s="3">
        <f>IF(TablaDatosEmpresa[[#This Row],[Tipo_Movimiento]] = "Venta", -TablaDatosEmpresa[[#This Row],[Cantidad]] * TablaDatosEmpresa[[#This Row],[CosteAdquisicionPromedio]], 0)</f>
        <v>0</v>
      </c>
      <c r="N3114" s="3">
        <f>TablaDatosEmpresa[[#This Row],[Ingresos]]-TablaDatosEmpresa[[#This Row],[Coste_Vemta]]</f>
        <v>0</v>
      </c>
    </row>
    <row r="3115" spans="1:14" x14ac:dyDescent="0.3">
      <c r="A3115">
        <v>3116</v>
      </c>
      <c r="B3115" s="1">
        <v>45019</v>
      </c>
      <c r="C3115" t="s">
        <v>16</v>
      </c>
      <c r="D3115" t="s">
        <v>17</v>
      </c>
      <c r="E3115" t="s">
        <v>42</v>
      </c>
      <c r="F3115">
        <v>59</v>
      </c>
      <c r="G3115" s="3">
        <v>456.25</v>
      </c>
      <c r="H3115" s="3">
        <v>0</v>
      </c>
      <c r="I3115" t="s">
        <v>46</v>
      </c>
      <c r="J3115" t="s">
        <v>18</v>
      </c>
      <c r="K3115" s="3">
        <f>IF(TablaDatosEmpresa[[#This Row],[Tipo_Movimiento]] = "Venta", -TablaDatosEmpresa[[#This Row],[Cantidad]] * TablaDatosEmpresa[[#This Row],[Precio_Venta_Unitario]], 0)</f>
        <v>0</v>
      </c>
      <c r="L3115" s="3">
        <f>AVERAGEIF(TablaDatosEmpresa[Nombre_Producto],TablaDatosEmpresa[[#This Row],[Nombre_Producto]],TablaDatosEmpresa[Costo_Unitario])</f>
        <v>206.67616747181975</v>
      </c>
      <c r="M3115" s="3">
        <f>IF(TablaDatosEmpresa[[#This Row],[Tipo_Movimiento]] = "Venta", -TablaDatosEmpresa[[#This Row],[Cantidad]] * TablaDatosEmpresa[[#This Row],[CosteAdquisicionPromedio]], 0)</f>
        <v>0</v>
      </c>
      <c r="N3115" s="3">
        <f>TablaDatosEmpresa[[#This Row],[Ingresos]]-TablaDatosEmpresa[[#This Row],[Coste_Vemta]]</f>
        <v>0</v>
      </c>
    </row>
    <row r="3116" spans="1:14" x14ac:dyDescent="0.3">
      <c r="A3116">
        <v>3117</v>
      </c>
      <c r="B3116" s="1">
        <v>45019</v>
      </c>
      <c r="C3116" t="s">
        <v>24</v>
      </c>
      <c r="D3116" t="s">
        <v>11</v>
      </c>
      <c r="E3116" t="s">
        <v>12</v>
      </c>
      <c r="F3116">
        <v>292</v>
      </c>
      <c r="G3116" s="3">
        <v>64.59</v>
      </c>
      <c r="H3116" s="3">
        <v>0</v>
      </c>
      <c r="I3116" t="s">
        <v>24</v>
      </c>
      <c r="J3116" t="s">
        <v>26</v>
      </c>
      <c r="K3116" s="3">
        <f>IF(TablaDatosEmpresa[[#This Row],[Tipo_Movimiento]] = "Venta", -TablaDatosEmpresa[[#This Row],[Cantidad]] * TablaDatosEmpresa[[#This Row],[Precio_Venta_Unitario]], 0)</f>
        <v>0</v>
      </c>
      <c r="L3116" s="3">
        <f>AVERAGEIF(TablaDatosEmpresa[Nombre_Producto],TablaDatosEmpresa[[#This Row],[Nombre_Producto]],TablaDatosEmpresa[Costo_Unitario])</f>
        <v>28.701865793780652</v>
      </c>
      <c r="M3116" s="3">
        <f>IF(TablaDatosEmpresa[[#This Row],[Tipo_Movimiento]] = "Venta", -TablaDatosEmpresa[[#This Row],[Cantidad]] * TablaDatosEmpresa[[#This Row],[CosteAdquisicionPromedio]], 0)</f>
        <v>0</v>
      </c>
      <c r="N3116" s="3">
        <f>TablaDatosEmpresa[[#This Row],[Ingresos]]-TablaDatosEmpresa[[#This Row],[Coste_Vemta]]</f>
        <v>0</v>
      </c>
    </row>
    <row r="3117" spans="1:14" x14ac:dyDescent="0.3">
      <c r="A3117">
        <v>3118</v>
      </c>
      <c r="B3117" s="1">
        <v>45019</v>
      </c>
      <c r="C3117" t="s">
        <v>16</v>
      </c>
      <c r="D3117" t="s">
        <v>19</v>
      </c>
      <c r="E3117" t="s">
        <v>20</v>
      </c>
      <c r="F3117">
        <v>56</v>
      </c>
      <c r="G3117" s="3">
        <v>149.22999999999999</v>
      </c>
      <c r="H3117" s="3">
        <v>0</v>
      </c>
      <c r="I3117" t="s">
        <v>46</v>
      </c>
      <c r="J3117" t="s">
        <v>18</v>
      </c>
      <c r="K3117" s="3">
        <f>IF(TablaDatosEmpresa[[#This Row],[Tipo_Movimiento]] = "Venta", -TablaDatosEmpresa[[#This Row],[Cantidad]] * TablaDatosEmpresa[[#This Row],[Precio_Venta_Unitario]], 0)</f>
        <v>0</v>
      </c>
      <c r="L3117" s="3">
        <f>AVERAGEIF(TablaDatosEmpresa[Nombre_Producto],TablaDatosEmpresa[[#This Row],[Nombre_Producto]],TablaDatosEmpresa[Costo_Unitario])</f>
        <v>66.956770642201846</v>
      </c>
      <c r="M3117" s="3">
        <f>IF(TablaDatosEmpresa[[#This Row],[Tipo_Movimiento]] = "Venta", -TablaDatosEmpresa[[#This Row],[Cantidad]] * TablaDatosEmpresa[[#This Row],[CosteAdquisicionPromedio]], 0)</f>
        <v>0</v>
      </c>
      <c r="N3117" s="3">
        <f>TablaDatosEmpresa[[#This Row],[Ingresos]]-TablaDatosEmpresa[[#This Row],[Coste_Vemta]]</f>
        <v>0</v>
      </c>
    </row>
    <row r="3118" spans="1:14" x14ac:dyDescent="0.3">
      <c r="A3118">
        <v>3119</v>
      </c>
      <c r="B3118" s="1">
        <v>45019</v>
      </c>
      <c r="C3118" t="s">
        <v>24</v>
      </c>
      <c r="D3118" t="s">
        <v>25</v>
      </c>
      <c r="E3118" t="s">
        <v>43</v>
      </c>
      <c r="F3118">
        <v>74</v>
      </c>
      <c r="G3118" s="3">
        <v>44.53</v>
      </c>
      <c r="H3118" s="3">
        <v>0</v>
      </c>
      <c r="I3118" t="s">
        <v>24</v>
      </c>
      <c r="J3118" t="s">
        <v>28</v>
      </c>
      <c r="K3118" s="3">
        <f>IF(TablaDatosEmpresa[[#This Row],[Tipo_Movimiento]] = "Venta", -TablaDatosEmpresa[[#This Row],[Cantidad]] * TablaDatosEmpresa[[#This Row],[Precio_Venta_Unitario]], 0)</f>
        <v>0</v>
      </c>
      <c r="L3118" s="3">
        <f>AVERAGEIF(TablaDatosEmpresa[Nombre_Producto],TablaDatosEmpresa[[#This Row],[Nombre_Producto]],TablaDatosEmpresa[Costo_Unitario])</f>
        <v>18.458651685393257</v>
      </c>
      <c r="M3118" s="3">
        <f>IF(TablaDatosEmpresa[[#This Row],[Tipo_Movimiento]] = "Venta", -TablaDatosEmpresa[[#This Row],[Cantidad]] * TablaDatosEmpresa[[#This Row],[CosteAdquisicionPromedio]], 0)</f>
        <v>0</v>
      </c>
      <c r="N3118" s="3">
        <f>TablaDatosEmpresa[[#This Row],[Ingresos]]-TablaDatosEmpresa[[#This Row],[Coste_Vemta]]</f>
        <v>0</v>
      </c>
    </row>
    <row r="3119" spans="1:14" x14ac:dyDescent="0.3">
      <c r="A3119">
        <v>3120</v>
      </c>
      <c r="B3119" s="1">
        <v>45020</v>
      </c>
      <c r="C3119" t="s">
        <v>16</v>
      </c>
      <c r="D3119" t="s">
        <v>27</v>
      </c>
      <c r="E3119" t="s">
        <v>44</v>
      </c>
      <c r="F3119">
        <v>21</v>
      </c>
      <c r="G3119" s="3">
        <v>253.21</v>
      </c>
      <c r="H3119" s="3">
        <v>0</v>
      </c>
      <c r="I3119" t="s">
        <v>46</v>
      </c>
      <c r="J3119" t="s">
        <v>18</v>
      </c>
      <c r="K3119" s="3">
        <f>IF(TablaDatosEmpresa[[#This Row],[Tipo_Movimiento]] = "Venta", -TablaDatosEmpresa[[#This Row],[Cantidad]] * TablaDatosEmpresa[[#This Row],[Precio_Venta_Unitario]], 0)</f>
        <v>0</v>
      </c>
      <c r="L3119" s="3">
        <f>AVERAGEIF(TablaDatosEmpresa[Nombre_Producto],TablaDatosEmpresa[[#This Row],[Nombre_Producto]],TablaDatosEmpresa[Costo_Unitario])</f>
        <v>111.99406451612904</v>
      </c>
      <c r="M3119" s="3">
        <f>IF(TablaDatosEmpresa[[#This Row],[Tipo_Movimiento]] = "Venta", -TablaDatosEmpresa[[#This Row],[Cantidad]] * TablaDatosEmpresa[[#This Row],[CosteAdquisicionPromedio]], 0)</f>
        <v>0</v>
      </c>
      <c r="N3119" s="3">
        <f>TablaDatosEmpresa[[#This Row],[Ingresos]]-TablaDatosEmpresa[[#This Row],[Coste_Vemta]]</f>
        <v>0</v>
      </c>
    </row>
    <row r="3120" spans="1:14" x14ac:dyDescent="0.3">
      <c r="A3120">
        <v>3121</v>
      </c>
      <c r="B3120" s="1">
        <v>45020</v>
      </c>
      <c r="C3120" t="s">
        <v>24</v>
      </c>
      <c r="D3120" t="s">
        <v>21</v>
      </c>
      <c r="E3120" t="s">
        <v>22</v>
      </c>
      <c r="F3120">
        <v>204</v>
      </c>
      <c r="G3120" s="3">
        <v>24.97</v>
      </c>
      <c r="H3120" s="3">
        <v>0</v>
      </c>
      <c r="I3120" t="s">
        <v>24</v>
      </c>
      <c r="J3120" t="s">
        <v>37</v>
      </c>
      <c r="K3120" s="3">
        <f>IF(TablaDatosEmpresa[[#This Row],[Tipo_Movimiento]] = "Venta", -TablaDatosEmpresa[[#This Row],[Cantidad]] * TablaDatosEmpresa[[#This Row],[Precio_Venta_Unitario]], 0)</f>
        <v>0</v>
      </c>
      <c r="L3120" s="3">
        <f>AVERAGEIF(TablaDatosEmpresa[Nombre_Producto],TablaDatosEmpresa[[#This Row],[Nombre_Producto]],TablaDatosEmpresa[Costo_Unitario])</f>
        <v>10.520482758620702</v>
      </c>
      <c r="M3120" s="3">
        <f>IF(TablaDatosEmpresa[[#This Row],[Tipo_Movimiento]] = "Venta", -TablaDatosEmpresa[[#This Row],[Cantidad]] * TablaDatosEmpresa[[#This Row],[CosteAdquisicionPromedio]], 0)</f>
        <v>0</v>
      </c>
      <c r="N3120" s="3">
        <f>TablaDatosEmpresa[[#This Row],[Ingresos]]-TablaDatosEmpresa[[#This Row],[Coste_Vemta]]</f>
        <v>0</v>
      </c>
    </row>
    <row r="3121" spans="1:14" x14ac:dyDescent="0.3">
      <c r="A3121">
        <v>3122</v>
      </c>
      <c r="B3121" s="1">
        <v>45020</v>
      </c>
      <c r="C3121" t="s">
        <v>10</v>
      </c>
      <c r="D3121" t="s">
        <v>32</v>
      </c>
      <c r="E3121" t="s">
        <v>33</v>
      </c>
      <c r="F3121">
        <v>-36</v>
      </c>
      <c r="G3121" s="3">
        <v>0</v>
      </c>
      <c r="H3121" s="3">
        <v>218.9</v>
      </c>
      <c r="I3121" t="s">
        <v>10</v>
      </c>
      <c r="J3121" t="s">
        <v>13</v>
      </c>
      <c r="K3121" s="3">
        <f>IF(TablaDatosEmpresa[[#This Row],[Tipo_Movimiento]] = "Venta", -TablaDatosEmpresa[[#This Row],[Cantidad]] * TablaDatosEmpresa[[#This Row],[Precio_Venta_Unitario]], 0)</f>
        <v>7880.4000000000005</v>
      </c>
      <c r="L3121" s="3">
        <f>AVERAGEIF(TablaDatosEmpresa[Nombre_Producto],TablaDatosEmpresa[[#This Row],[Nombre_Producto]],TablaDatosEmpresa[Costo_Unitario])</f>
        <v>54.214840425531932</v>
      </c>
      <c r="M3121" s="3">
        <f>IF(TablaDatosEmpresa[[#This Row],[Tipo_Movimiento]] = "Venta", -TablaDatosEmpresa[[#This Row],[Cantidad]] * TablaDatosEmpresa[[#This Row],[CosteAdquisicionPromedio]], 0)</f>
        <v>1951.7342553191495</v>
      </c>
      <c r="N3121" s="3">
        <f>TablaDatosEmpresa[[#This Row],[Ingresos]]-TablaDatosEmpresa[[#This Row],[Coste_Vemta]]</f>
        <v>5928.6657446808513</v>
      </c>
    </row>
    <row r="3122" spans="1:14" x14ac:dyDescent="0.3">
      <c r="A3122">
        <v>3123</v>
      </c>
      <c r="B3122" s="1">
        <v>45020</v>
      </c>
      <c r="C3122" t="s">
        <v>10</v>
      </c>
      <c r="D3122" t="s">
        <v>29</v>
      </c>
      <c r="E3122" t="s">
        <v>30</v>
      </c>
      <c r="F3122">
        <v>-19</v>
      </c>
      <c r="G3122" s="3">
        <v>0</v>
      </c>
      <c r="H3122" s="3">
        <v>80.010000000000005</v>
      </c>
      <c r="I3122" t="s">
        <v>10</v>
      </c>
      <c r="J3122" t="s">
        <v>23</v>
      </c>
      <c r="K3122" s="3">
        <f>IF(TablaDatosEmpresa[[#This Row],[Tipo_Movimiento]] = "Venta", -TablaDatosEmpresa[[#This Row],[Cantidad]] * TablaDatosEmpresa[[#This Row],[Precio_Venta_Unitario]], 0)</f>
        <v>1520.19</v>
      </c>
      <c r="L3122" s="3">
        <f>AVERAGEIF(TablaDatosEmpresa[Nombre_Producto],TablaDatosEmpresa[[#This Row],[Nombre_Producto]],TablaDatosEmpresa[Costo_Unitario])</f>
        <v>15.49574137931034</v>
      </c>
      <c r="M3122" s="3">
        <f>IF(TablaDatosEmpresa[[#This Row],[Tipo_Movimiento]] = "Venta", -TablaDatosEmpresa[[#This Row],[Cantidad]] * TablaDatosEmpresa[[#This Row],[CosteAdquisicionPromedio]], 0)</f>
        <v>294.41908620689645</v>
      </c>
      <c r="N3122" s="3">
        <f>TablaDatosEmpresa[[#This Row],[Ingresos]]-TablaDatosEmpresa[[#This Row],[Coste_Vemta]]</f>
        <v>1225.7709137931035</v>
      </c>
    </row>
    <row r="3123" spans="1:14" x14ac:dyDescent="0.3">
      <c r="A3123">
        <v>3124</v>
      </c>
      <c r="B3123" s="1">
        <v>45020</v>
      </c>
      <c r="C3123" t="s">
        <v>24</v>
      </c>
      <c r="D3123" t="s">
        <v>34</v>
      </c>
      <c r="E3123" t="s">
        <v>45</v>
      </c>
      <c r="F3123">
        <v>66</v>
      </c>
      <c r="G3123" s="3">
        <v>181.58</v>
      </c>
      <c r="H3123" s="3">
        <v>0</v>
      </c>
      <c r="I3123" t="s">
        <v>24</v>
      </c>
      <c r="J3123" t="s">
        <v>36</v>
      </c>
      <c r="K3123" s="3">
        <f>IF(TablaDatosEmpresa[[#This Row],[Tipo_Movimiento]] = "Venta", -TablaDatosEmpresa[[#This Row],[Cantidad]] * TablaDatosEmpresa[[#This Row],[Precio_Venta_Unitario]], 0)</f>
        <v>0</v>
      </c>
      <c r="L3123" s="3">
        <f>AVERAGEIF(TablaDatosEmpresa[Nombre_Producto],TablaDatosEmpresa[[#This Row],[Nombre_Producto]],TablaDatosEmpresa[Costo_Unitario])</f>
        <v>81.910562499999997</v>
      </c>
      <c r="M3123" s="3">
        <f>IF(TablaDatosEmpresa[[#This Row],[Tipo_Movimiento]] = "Venta", -TablaDatosEmpresa[[#This Row],[Cantidad]] * TablaDatosEmpresa[[#This Row],[CosteAdquisicionPromedio]], 0)</f>
        <v>0</v>
      </c>
      <c r="N3123" s="3">
        <f>TablaDatosEmpresa[[#This Row],[Ingresos]]-TablaDatosEmpresa[[#This Row],[Coste_Vemta]]</f>
        <v>0</v>
      </c>
    </row>
    <row r="3124" spans="1:14" x14ac:dyDescent="0.3">
      <c r="A3124">
        <v>3125</v>
      </c>
      <c r="B3124" s="1">
        <v>45020</v>
      </c>
      <c r="C3124" t="s">
        <v>24</v>
      </c>
      <c r="D3124" t="s">
        <v>14</v>
      </c>
      <c r="E3124" t="s">
        <v>41</v>
      </c>
      <c r="F3124">
        <v>63</v>
      </c>
      <c r="G3124" s="3">
        <v>85.49</v>
      </c>
      <c r="H3124" s="3">
        <v>0</v>
      </c>
      <c r="I3124" t="s">
        <v>24</v>
      </c>
      <c r="J3124" t="s">
        <v>28</v>
      </c>
      <c r="K3124" s="3">
        <f>IF(TablaDatosEmpresa[[#This Row],[Tipo_Movimiento]] = "Venta", -TablaDatosEmpresa[[#This Row],[Cantidad]] * TablaDatosEmpresa[[#This Row],[Precio_Venta_Unitario]], 0)</f>
        <v>0</v>
      </c>
      <c r="L3124" s="3">
        <f>AVERAGEIF(TablaDatosEmpresa[Nombre_Producto],TablaDatosEmpresa[[#This Row],[Nombre_Producto]],TablaDatosEmpresa[Costo_Unitario])</f>
        <v>38.917210440456756</v>
      </c>
      <c r="M3124" s="3">
        <f>IF(TablaDatosEmpresa[[#This Row],[Tipo_Movimiento]] = "Venta", -TablaDatosEmpresa[[#This Row],[Cantidad]] * TablaDatosEmpresa[[#This Row],[CosteAdquisicionPromedio]], 0)</f>
        <v>0</v>
      </c>
      <c r="N3124" s="3">
        <f>TablaDatosEmpresa[[#This Row],[Ingresos]]-TablaDatosEmpresa[[#This Row],[Coste_Vemta]]</f>
        <v>0</v>
      </c>
    </row>
    <row r="3125" spans="1:14" x14ac:dyDescent="0.3">
      <c r="A3125">
        <v>3126</v>
      </c>
      <c r="B3125" s="1">
        <v>45020</v>
      </c>
      <c r="C3125" t="s">
        <v>16</v>
      </c>
      <c r="D3125" t="s">
        <v>19</v>
      </c>
      <c r="E3125" t="s">
        <v>20</v>
      </c>
      <c r="F3125">
        <v>95</v>
      </c>
      <c r="G3125" s="3">
        <v>151.46</v>
      </c>
      <c r="H3125" s="3">
        <v>0</v>
      </c>
      <c r="I3125" t="s">
        <v>46</v>
      </c>
      <c r="J3125" t="s">
        <v>18</v>
      </c>
      <c r="K3125" s="3">
        <f>IF(TablaDatosEmpresa[[#This Row],[Tipo_Movimiento]] = "Venta", -TablaDatosEmpresa[[#This Row],[Cantidad]] * TablaDatosEmpresa[[#This Row],[Precio_Venta_Unitario]], 0)</f>
        <v>0</v>
      </c>
      <c r="L3125" s="3">
        <f>AVERAGEIF(TablaDatosEmpresa[Nombre_Producto],TablaDatosEmpresa[[#This Row],[Nombre_Producto]],TablaDatosEmpresa[Costo_Unitario])</f>
        <v>66.956770642201846</v>
      </c>
      <c r="M3125" s="3">
        <f>IF(TablaDatosEmpresa[[#This Row],[Tipo_Movimiento]] = "Venta", -TablaDatosEmpresa[[#This Row],[Cantidad]] * TablaDatosEmpresa[[#This Row],[CosteAdquisicionPromedio]], 0)</f>
        <v>0</v>
      </c>
      <c r="N3125" s="3">
        <f>TablaDatosEmpresa[[#This Row],[Ingresos]]-TablaDatosEmpresa[[#This Row],[Coste_Vemta]]</f>
        <v>0</v>
      </c>
    </row>
    <row r="3126" spans="1:14" x14ac:dyDescent="0.3">
      <c r="A3126">
        <v>3127</v>
      </c>
      <c r="B3126" s="1">
        <v>45021</v>
      </c>
      <c r="C3126" t="s">
        <v>10</v>
      </c>
      <c r="D3126" t="s">
        <v>32</v>
      </c>
      <c r="E3126" t="s">
        <v>33</v>
      </c>
      <c r="F3126">
        <v>-49</v>
      </c>
      <c r="G3126" s="3">
        <v>0</v>
      </c>
      <c r="H3126" s="3">
        <v>217.91</v>
      </c>
      <c r="I3126" t="s">
        <v>10</v>
      </c>
      <c r="J3126" t="s">
        <v>35</v>
      </c>
      <c r="K3126" s="3">
        <f>IF(TablaDatosEmpresa[[#This Row],[Tipo_Movimiento]] = "Venta", -TablaDatosEmpresa[[#This Row],[Cantidad]] * TablaDatosEmpresa[[#This Row],[Precio_Venta_Unitario]], 0)</f>
        <v>10677.59</v>
      </c>
      <c r="L3126" s="3">
        <f>AVERAGEIF(TablaDatosEmpresa[Nombre_Producto],TablaDatosEmpresa[[#This Row],[Nombre_Producto]],TablaDatosEmpresa[Costo_Unitario])</f>
        <v>54.214840425531932</v>
      </c>
      <c r="M3126" s="3">
        <f>IF(TablaDatosEmpresa[[#This Row],[Tipo_Movimiento]] = "Venta", -TablaDatosEmpresa[[#This Row],[Cantidad]] * TablaDatosEmpresa[[#This Row],[CosteAdquisicionPromedio]], 0)</f>
        <v>2656.5271808510647</v>
      </c>
      <c r="N3126" s="3">
        <f>TablaDatosEmpresa[[#This Row],[Ingresos]]-TablaDatosEmpresa[[#This Row],[Coste_Vemta]]</f>
        <v>8021.0628191489359</v>
      </c>
    </row>
    <row r="3127" spans="1:14" x14ac:dyDescent="0.3">
      <c r="A3127">
        <v>3128</v>
      </c>
      <c r="B3127" s="1">
        <v>45021</v>
      </c>
      <c r="C3127" t="s">
        <v>24</v>
      </c>
      <c r="D3127" t="s">
        <v>29</v>
      </c>
      <c r="E3127" t="s">
        <v>30</v>
      </c>
      <c r="F3127">
        <v>191</v>
      </c>
      <c r="G3127" s="3">
        <v>35.950000000000003</v>
      </c>
      <c r="H3127" s="3">
        <v>0</v>
      </c>
      <c r="I3127" t="s">
        <v>24</v>
      </c>
      <c r="J3127" t="s">
        <v>28</v>
      </c>
      <c r="K3127" s="3">
        <f>IF(TablaDatosEmpresa[[#This Row],[Tipo_Movimiento]] = "Venta", -TablaDatosEmpresa[[#This Row],[Cantidad]] * TablaDatosEmpresa[[#This Row],[Precio_Venta_Unitario]], 0)</f>
        <v>0</v>
      </c>
      <c r="L3127" s="3">
        <f>AVERAGEIF(TablaDatosEmpresa[Nombre_Producto],TablaDatosEmpresa[[#This Row],[Nombre_Producto]],TablaDatosEmpresa[Costo_Unitario])</f>
        <v>15.49574137931034</v>
      </c>
      <c r="M3127" s="3">
        <f>IF(TablaDatosEmpresa[[#This Row],[Tipo_Movimiento]] = "Venta", -TablaDatosEmpresa[[#This Row],[Cantidad]] * TablaDatosEmpresa[[#This Row],[CosteAdquisicionPromedio]], 0)</f>
        <v>0</v>
      </c>
      <c r="N3127" s="3">
        <f>TablaDatosEmpresa[[#This Row],[Ingresos]]-TablaDatosEmpresa[[#This Row],[Coste_Vemta]]</f>
        <v>0</v>
      </c>
    </row>
    <row r="3128" spans="1:14" x14ac:dyDescent="0.3">
      <c r="A3128">
        <v>3129</v>
      </c>
      <c r="B3128" s="1">
        <v>45021</v>
      </c>
      <c r="C3128" t="s">
        <v>10</v>
      </c>
      <c r="D3128" t="s">
        <v>25</v>
      </c>
      <c r="E3128" t="s">
        <v>43</v>
      </c>
      <c r="F3128">
        <v>-40</v>
      </c>
      <c r="G3128" s="3">
        <v>0</v>
      </c>
      <c r="H3128" s="3">
        <v>95.29</v>
      </c>
      <c r="I3128" t="s">
        <v>10</v>
      </c>
      <c r="J3128" t="s">
        <v>35</v>
      </c>
      <c r="K3128" s="3">
        <f>IF(TablaDatosEmpresa[[#This Row],[Tipo_Movimiento]] = "Venta", -TablaDatosEmpresa[[#This Row],[Cantidad]] * TablaDatosEmpresa[[#This Row],[Precio_Venta_Unitario]], 0)</f>
        <v>3811.6000000000004</v>
      </c>
      <c r="L3128" s="3">
        <f>AVERAGEIF(TablaDatosEmpresa[Nombre_Producto],TablaDatosEmpresa[[#This Row],[Nombre_Producto]],TablaDatosEmpresa[Costo_Unitario])</f>
        <v>18.458651685393257</v>
      </c>
      <c r="M3128" s="3">
        <f>IF(TablaDatosEmpresa[[#This Row],[Tipo_Movimiento]] = "Venta", -TablaDatosEmpresa[[#This Row],[Cantidad]] * TablaDatosEmpresa[[#This Row],[CosteAdquisicionPromedio]], 0)</f>
        <v>738.3460674157302</v>
      </c>
      <c r="N3128" s="3">
        <f>TablaDatosEmpresa[[#This Row],[Ingresos]]-TablaDatosEmpresa[[#This Row],[Coste_Vemta]]</f>
        <v>3073.2539325842699</v>
      </c>
    </row>
    <row r="3129" spans="1:14" x14ac:dyDescent="0.3">
      <c r="A3129">
        <v>3130</v>
      </c>
      <c r="B3129" s="1">
        <v>45021</v>
      </c>
      <c r="C3129" t="s">
        <v>24</v>
      </c>
      <c r="D3129" t="s">
        <v>25</v>
      </c>
      <c r="E3129" t="s">
        <v>43</v>
      </c>
      <c r="F3129">
        <v>269</v>
      </c>
      <c r="G3129" s="3">
        <v>45.68</v>
      </c>
      <c r="H3129" s="3">
        <v>0</v>
      </c>
      <c r="I3129" t="s">
        <v>24</v>
      </c>
      <c r="J3129" t="s">
        <v>37</v>
      </c>
      <c r="K3129" s="3">
        <f>IF(TablaDatosEmpresa[[#This Row],[Tipo_Movimiento]] = "Venta", -TablaDatosEmpresa[[#This Row],[Cantidad]] * TablaDatosEmpresa[[#This Row],[Precio_Venta_Unitario]], 0)</f>
        <v>0</v>
      </c>
      <c r="L3129" s="3">
        <f>AVERAGEIF(TablaDatosEmpresa[Nombre_Producto],TablaDatosEmpresa[[#This Row],[Nombre_Producto]],TablaDatosEmpresa[Costo_Unitario])</f>
        <v>18.458651685393257</v>
      </c>
      <c r="M3129" s="3">
        <f>IF(TablaDatosEmpresa[[#This Row],[Tipo_Movimiento]] = "Venta", -TablaDatosEmpresa[[#This Row],[Cantidad]] * TablaDatosEmpresa[[#This Row],[CosteAdquisicionPromedio]], 0)</f>
        <v>0</v>
      </c>
      <c r="N3129" s="3">
        <f>TablaDatosEmpresa[[#This Row],[Ingresos]]-TablaDatosEmpresa[[#This Row],[Coste_Vemta]]</f>
        <v>0</v>
      </c>
    </row>
    <row r="3130" spans="1:14" x14ac:dyDescent="0.3">
      <c r="A3130">
        <v>3131</v>
      </c>
      <c r="B3130" s="1">
        <v>45021</v>
      </c>
      <c r="C3130" t="s">
        <v>24</v>
      </c>
      <c r="D3130" t="s">
        <v>11</v>
      </c>
      <c r="E3130" t="s">
        <v>12</v>
      </c>
      <c r="F3130">
        <v>257</v>
      </c>
      <c r="G3130" s="3">
        <v>66.22</v>
      </c>
      <c r="H3130" s="3">
        <v>0</v>
      </c>
      <c r="I3130" t="s">
        <v>24</v>
      </c>
      <c r="J3130" t="s">
        <v>36</v>
      </c>
      <c r="K3130" s="3">
        <f>IF(TablaDatosEmpresa[[#This Row],[Tipo_Movimiento]] = "Venta", -TablaDatosEmpresa[[#This Row],[Cantidad]] * TablaDatosEmpresa[[#This Row],[Precio_Venta_Unitario]], 0)</f>
        <v>0</v>
      </c>
      <c r="L3130" s="3">
        <f>AVERAGEIF(TablaDatosEmpresa[Nombre_Producto],TablaDatosEmpresa[[#This Row],[Nombre_Producto]],TablaDatosEmpresa[Costo_Unitario])</f>
        <v>28.701865793780652</v>
      </c>
      <c r="M3130" s="3">
        <f>IF(TablaDatosEmpresa[[#This Row],[Tipo_Movimiento]] = "Venta", -TablaDatosEmpresa[[#This Row],[Cantidad]] * TablaDatosEmpresa[[#This Row],[CosteAdquisicionPromedio]], 0)</f>
        <v>0</v>
      </c>
      <c r="N3130" s="3">
        <f>TablaDatosEmpresa[[#This Row],[Ingresos]]-TablaDatosEmpresa[[#This Row],[Coste_Vemta]]</f>
        <v>0</v>
      </c>
    </row>
    <row r="3131" spans="1:14" x14ac:dyDescent="0.3">
      <c r="A3131">
        <v>3132</v>
      </c>
      <c r="B3131" s="1">
        <v>45021</v>
      </c>
      <c r="C3131" t="s">
        <v>16</v>
      </c>
      <c r="D3131" t="s">
        <v>17</v>
      </c>
      <c r="E3131" t="s">
        <v>42</v>
      </c>
      <c r="F3131">
        <v>52</v>
      </c>
      <c r="G3131" s="3">
        <v>457.44</v>
      </c>
      <c r="H3131" s="3">
        <v>0</v>
      </c>
      <c r="I3131" t="s">
        <v>46</v>
      </c>
      <c r="J3131" t="s">
        <v>18</v>
      </c>
      <c r="K3131" s="3">
        <f>IF(TablaDatosEmpresa[[#This Row],[Tipo_Movimiento]] = "Venta", -TablaDatosEmpresa[[#This Row],[Cantidad]] * TablaDatosEmpresa[[#This Row],[Precio_Venta_Unitario]], 0)</f>
        <v>0</v>
      </c>
      <c r="L3131" s="3">
        <f>AVERAGEIF(TablaDatosEmpresa[Nombre_Producto],TablaDatosEmpresa[[#This Row],[Nombre_Producto]],TablaDatosEmpresa[Costo_Unitario])</f>
        <v>206.67616747181975</v>
      </c>
      <c r="M3131" s="3">
        <f>IF(TablaDatosEmpresa[[#This Row],[Tipo_Movimiento]] = "Venta", -TablaDatosEmpresa[[#This Row],[Cantidad]] * TablaDatosEmpresa[[#This Row],[CosteAdquisicionPromedio]], 0)</f>
        <v>0</v>
      </c>
      <c r="N3131" s="3">
        <f>TablaDatosEmpresa[[#This Row],[Ingresos]]-TablaDatosEmpresa[[#This Row],[Coste_Vemta]]</f>
        <v>0</v>
      </c>
    </row>
    <row r="3132" spans="1:14" x14ac:dyDescent="0.3">
      <c r="A3132">
        <v>3133</v>
      </c>
      <c r="B3132" s="1">
        <v>45021</v>
      </c>
      <c r="C3132" t="s">
        <v>10</v>
      </c>
      <c r="D3132" t="s">
        <v>25</v>
      </c>
      <c r="E3132" t="s">
        <v>43</v>
      </c>
      <c r="F3132">
        <v>-39</v>
      </c>
      <c r="G3132" s="3">
        <v>0</v>
      </c>
      <c r="H3132" s="3">
        <v>94.82</v>
      </c>
      <c r="I3132" t="s">
        <v>10</v>
      </c>
      <c r="J3132" t="s">
        <v>13</v>
      </c>
      <c r="K3132" s="3">
        <f>IF(TablaDatosEmpresa[[#This Row],[Tipo_Movimiento]] = "Venta", -TablaDatosEmpresa[[#This Row],[Cantidad]] * TablaDatosEmpresa[[#This Row],[Precio_Venta_Unitario]], 0)</f>
        <v>3697.9799999999996</v>
      </c>
      <c r="L3132" s="3">
        <f>AVERAGEIF(TablaDatosEmpresa[Nombre_Producto],TablaDatosEmpresa[[#This Row],[Nombre_Producto]],TablaDatosEmpresa[Costo_Unitario])</f>
        <v>18.458651685393257</v>
      </c>
      <c r="M3132" s="3">
        <f>IF(TablaDatosEmpresa[[#This Row],[Tipo_Movimiento]] = "Venta", -TablaDatosEmpresa[[#This Row],[Cantidad]] * TablaDatosEmpresa[[#This Row],[CosteAdquisicionPromedio]], 0)</f>
        <v>719.88741573033701</v>
      </c>
      <c r="N3132" s="3">
        <f>TablaDatosEmpresa[[#This Row],[Ingresos]]-TablaDatosEmpresa[[#This Row],[Coste_Vemta]]</f>
        <v>2978.0925842696624</v>
      </c>
    </row>
    <row r="3133" spans="1:14" x14ac:dyDescent="0.3">
      <c r="A3133">
        <v>3134</v>
      </c>
      <c r="B3133" s="1">
        <v>45022</v>
      </c>
      <c r="C3133" t="s">
        <v>10</v>
      </c>
      <c r="D3133" t="s">
        <v>17</v>
      </c>
      <c r="E3133" t="s">
        <v>42</v>
      </c>
      <c r="F3133">
        <v>-5</v>
      </c>
      <c r="G3133" s="3">
        <v>0</v>
      </c>
      <c r="H3133" s="3">
        <v>904.4</v>
      </c>
      <c r="I3133" t="s">
        <v>10</v>
      </c>
      <c r="J3133" t="s">
        <v>15</v>
      </c>
      <c r="K3133" s="3">
        <f>IF(TablaDatosEmpresa[[#This Row],[Tipo_Movimiento]] = "Venta", -TablaDatosEmpresa[[#This Row],[Cantidad]] * TablaDatosEmpresa[[#This Row],[Precio_Venta_Unitario]], 0)</f>
        <v>4522</v>
      </c>
      <c r="L3133" s="3">
        <f>AVERAGEIF(TablaDatosEmpresa[Nombre_Producto],TablaDatosEmpresa[[#This Row],[Nombre_Producto]],TablaDatosEmpresa[Costo_Unitario])</f>
        <v>206.67616747181975</v>
      </c>
      <c r="M3133" s="3">
        <f>IF(TablaDatosEmpresa[[#This Row],[Tipo_Movimiento]] = "Venta", -TablaDatosEmpresa[[#This Row],[Cantidad]] * TablaDatosEmpresa[[#This Row],[CosteAdquisicionPromedio]], 0)</f>
        <v>1033.3808373590987</v>
      </c>
      <c r="N3133" s="3">
        <f>TablaDatosEmpresa[[#This Row],[Ingresos]]-TablaDatosEmpresa[[#This Row],[Coste_Vemta]]</f>
        <v>3488.6191626409013</v>
      </c>
    </row>
    <row r="3134" spans="1:14" x14ac:dyDescent="0.3">
      <c r="A3134">
        <v>3135</v>
      </c>
      <c r="B3134" s="1">
        <v>45022</v>
      </c>
      <c r="C3134" t="s">
        <v>24</v>
      </c>
      <c r="D3134" t="s">
        <v>11</v>
      </c>
      <c r="E3134" t="s">
        <v>12</v>
      </c>
      <c r="F3134">
        <v>278</v>
      </c>
      <c r="G3134" s="3">
        <v>64.33</v>
      </c>
      <c r="H3134" s="3">
        <v>0</v>
      </c>
      <c r="I3134" t="s">
        <v>24</v>
      </c>
      <c r="J3134" t="s">
        <v>28</v>
      </c>
      <c r="K3134" s="3">
        <f>IF(TablaDatosEmpresa[[#This Row],[Tipo_Movimiento]] = "Venta", -TablaDatosEmpresa[[#This Row],[Cantidad]] * TablaDatosEmpresa[[#This Row],[Precio_Venta_Unitario]], 0)</f>
        <v>0</v>
      </c>
      <c r="L3134" s="3">
        <f>AVERAGEIF(TablaDatosEmpresa[Nombre_Producto],TablaDatosEmpresa[[#This Row],[Nombre_Producto]],TablaDatosEmpresa[Costo_Unitario])</f>
        <v>28.701865793780652</v>
      </c>
      <c r="M3134" s="3">
        <f>IF(TablaDatosEmpresa[[#This Row],[Tipo_Movimiento]] = "Venta", -TablaDatosEmpresa[[#This Row],[Cantidad]] * TablaDatosEmpresa[[#This Row],[CosteAdquisicionPromedio]], 0)</f>
        <v>0</v>
      </c>
      <c r="N3134" s="3">
        <f>TablaDatosEmpresa[[#This Row],[Ingresos]]-TablaDatosEmpresa[[#This Row],[Coste_Vemta]]</f>
        <v>0</v>
      </c>
    </row>
    <row r="3135" spans="1:14" x14ac:dyDescent="0.3">
      <c r="A3135">
        <v>3136</v>
      </c>
      <c r="B3135" s="1">
        <v>45022</v>
      </c>
      <c r="C3135" t="s">
        <v>24</v>
      </c>
      <c r="D3135" t="s">
        <v>14</v>
      </c>
      <c r="E3135" t="s">
        <v>41</v>
      </c>
      <c r="F3135">
        <v>267</v>
      </c>
      <c r="G3135" s="3">
        <v>84.34</v>
      </c>
      <c r="H3135" s="3">
        <v>0</v>
      </c>
      <c r="I3135" t="s">
        <v>24</v>
      </c>
      <c r="J3135" t="s">
        <v>36</v>
      </c>
      <c r="K3135" s="3">
        <f>IF(TablaDatosEmpresa[[#This Row],[Tipo_Movimiento]] = "Venta", -TablaDatosEmpresa[[#This Row],[Cantidad]] * TablaDatosEmpresa[[#This Row],[Precio_Venta_Unitario]], 0)</f>
        <v>0</v>
      </c>
      <c r="L3135" s="3">
        <f>AVERAGEIF(TablaDatosEmpresa[Nombre_Producto],TablaDatosEmpresa[[#This Row],[Nombre_Producto]],TablaDatosEmpresa[Costo_Unitario])</f>
        <v>38.917210440456756</v>
      </c>
      <c r="M3135" s="3">
        <f>IF(TablaDatosEmpresa[[#This Row],[Tipo_Movimiento]] = "Venta", -TablaDatosEmpresa[[#This Row],[Cantidad]] * TablaDatosEmpresa[[#This Row],[CosteAdquisicionPromedio]], 0)</f>
        <v>0</v>
      </c>
      <c r="N3135" s="3">
        <f>TablaDatosEmpresa[[#This Row],[Ingresos]]-TablaDatosEmpresa[[#This Row],[Coste_Vemta]]</f>
        <v>0</v>
      </c>
    </row>
    <row r="3136" spans="1:14" x14ac:dyDescent="0.3">
      <c r="A3136">
        <v>3137</v>
      </c>
      <c r="B3136" s="1">
        <v>45022</v>
      </c>
      <c r="C3136" t="s">
        <v>16</v>
      </c>
      <c r="D3136" t="s">
        <v>17</v>
      </c>
      <c r="E3136" t="s">
        <v>42</v>
      </c>
      <c r="F3136">
        <v>20</v>
      </c>
      <c r="G3136" s="3">
        <v>449.86</v>
      </c>
      <c r="H3136" s="3">
        <v>0</v>
      </c>
      <c r="I3136" t="s">
        <v>46</v>
      </c>
      <c r="J3136" t="s">
        <v>18</v>
      </c>
      <c r="K3136" s="3">
        <f>IF(TablaDatosEmpresa[[#This Row],[Tipo_Movimiento]] = "Venta", -TablaDatosEmpresa[[#This Row],[Cantidad]] * TablaDatosEmpresa[[#This Row],[Precio_Venta_Unitario]], 0)</f>
        <v>0</v>
      </c>
      <c r="L3136" s="3">
        <f>AVERAGEIF(TablaDatosEmpresa[Nombre_Producto],TablaDatosEmpresa[[#This Row],[Nombre_Producto]],TablaDatosEmpresa[Costo_Unitario])</f>
        <v>206.67616747181975</v>
      </c>
      <c r="M3136" s="3">
        <f>IF(TablaDatosEmpresa[[#This Row],[Tipo_Movimiento]] = "Venta", -TablaDatosEmpresa[[#This Row],[Cantidad]] * TablaDatosEmpresa[[#This Row],[CosteAdquisicionPromedio]], 0)</f>
        <v>0</v>
      </c>
      <c r="N3136" s="3">
        <f>TablaDatosEmpresa[[#This Row],[Ingresos]]-TablaDatosEmpresa[[#This Row],[Coste_Vemta]]</f>
        <v>0</v>
      </c>
    </row>
    <row r="3137" spans="1:14" x14ac:dyDescent="0.3">
      <c r="A3137">
        <v>3138</v>
      </c>
      <c r="B3137" s="1">
        <v>45022</v>
      </c>
      <c r="C3137" t="s">
        <v>16</v>
      </c>
      <c r="D3137" t="s">
        <v>17</v>
      </c>
      <c r="E3137" t="s">
        <v>42</v>
      </c>
      <c r="F3137">
        <v>51</v>
      </c>
      <c r="G3137" s="3">
        <v>449.3</v>
      </c>
      <c r="H3137" s="3">
        <v>0</v>
      </c>
      <c r="I3137" t="s">
        <v>46</v>
      </c>
      <c r="J3137" t="s">
        <v>18</v>
      </c>
      <c r="K3137" s="3">
        <f>IF(TablaDatosEmpresa[[#This Row],[Tipo_Movimiento]] = "Venta", -TablaDatosEmpresa[[#This Row],[Cantidad]] * TablaDatosEmpresa[[#This Row],[Precio_Venta_Unitario]], 0)</f>
        <v>0</v>
      </c>
      <c r="L3137" s="3">
        <f>AVERAGEIF(TablaDatosEmpresa[Nombre_Producto],TablaDatosEmpresa[[#This Row],[Nombre_Producto]],TablaDatosEmpresa[Costo_Unitario])</f>
        <v>206.67616747181975</v>
      </c>
      <c r="M3137" s="3">
        <f>IF(TablaDatosEmpresa[[#This Row],[Tipo_Movimiento]] = "Venta", -TablaDatosEmpresa[[#This Row],[Cantidad]] * TablaDatosEmpresa[[#This Row],[CosteAdquisicionPromedio]], 0)</f>
        <v>0</v>
      </c>
      <c r="N3137" s="3">
        <f>TablaDatosEmpresa[[#This Row],[Ingresos]]-TablaDatosEmpresa[[#This Row],[Coste_Vemta]]</f>
        <v>0</v>
      </c>
    </row>
    <row r="3138" spans="1:14" x14ac:dyDescent="0.3">
      <c r="A3138">
        <v>3139</v>
      </c>
      <c r="B3138" s="1">
        <v>45022</v>
      </c>
      <c r="C3138" t="s">
        <v>10</v>
      </c>
      <c r="D3138" t="s">
        <v>17</v>
      </c>
      <c r="E3138" t="s">
        <v>42</v>
      </c>
      <c r="F3138">
        <v>-12</v>
      </c>
      <c r="G3138" s="3">
        <v>0</v>
      </c>
      <c r="H3138" s="3">
        <v>898.64</v>
      </c>
      <c r="I3138" t="s">
        <v>10</v>
      </c>
      <c r="J3138" t="s">
        <v>31</v>
      </c>
      <c r="K3138" s="3">
        <f>IF(TablaDatosEmpresa[[#This Row],[Tipo_Movimiento]] = "Venta", -TablaDatosEmpresa[[#This Row],[Cantidad]] * TablaDatosEmpresa[[#This Row],[Precio_Venta_Unitario]], 0)</f>
        <v>10783.68</v>
      </c>
      <c r="L3138" s="3">
        <f>AVERAGEIF(TablaDatosEmpresa[Nombre_Producto],TablaDatosEmpresa[[#This Row],[Nombre_Producto]],TablaDatosEmpresa[Costo_Unitario])</f>
        <v>206.67616747181975</v>
      </c>
      <c r="M3138" s="3">
        <f>IF(TablaDatosEmpresa[[#This Row],[Tipo_Movimiento]] = "Venta", -TablaDatosEmpresa[[#This Row],[Cantidad]] * TablaDatosEmpresa[[#This Row],[CosteAdquisicionPromedio]], 0)</f>
        <v>2480.1140096618369</v>
      </c>
      <c r="N3138" s="3">
        <f>TablaDatosEmpresa[[#This Row],[Ingresos]]-TablaDatosEmpresa[[#This Row],[Coste_Vemta]]</f>
        <v>8303.5659903381638</v>
      </c>
    </row>
    <row r="3139" spans="1:14" x14ac:dyDescent="0.3">
      <c r="A3139">
        <v>3140</v>
      </c>
      <c r="B3139" s="1">
        <v>45022</v>
      </c>
      <c r="C3139" t="s">
        <v>10</v>
      </c>
      <c r="D3139" t="s">
        <v>11</v>
      </c>
      <c r="E3139" t="s">
        <v>12</v>
      </c>
      <c r="F3139">
        <v>-24</v>
      </c>
      <c r="G3139" s="3">
        <v>0</v>
      </c>
      <c r="H3139" s="3">
        <v>128.69</v>
      </c>
      <c r="I3139" t="s">
        <v>10</v>
      </c>
      <c r="J3139" t="s">
        <v>31</v>
      </c>
      <c r="K3139" s="3">
        <f>IF(TablaDatosEmpresa[[#This Row],[Tipo_Movimiento]] = "Venta", -TablaDatosEmpresa[[#This Row],[Cantidad]] * TablaDatosEmpresa[[#This Row],[Precio_Venta_Unitario]], 0)</f>
        <v>3088.56</v>
      </c>
      <c r="L3139" s="3">
        <f>AVERAGEIF(TablaDatosEmpresa[Nombre_Producto],TablaDatosEmpresa[[#This Row],[Nombre_Producto]],TablaDatosEmpresa[Costo_Unitario])</f>
        <v>28.701865793780652</v>
      </c>
      <c r="M3139" s="3">
        <f>IF(TablaDatosEmpresa[[#This Row],[Tipo_Movimiento]] = "Venta", -TablaDatosEmpresa[[#This Row],[Cantidad]] * TablaDatosEmpresa[[#This Row],[CosteAdquisicionPromedio]], 0)</f>
        <v>688.84477905073561</v>
      </c>
      <c r="N3139" s="3">
        <f>TablaDatosEmpresa[[#This Row],[Ingresos]]-TablaDatosEmpresa[[#This Row],[Coste_Vemta]]</f>
        <v>2399.7152209492642</v>
      </c>
    </row>
    <row r="3140" spans="1:14" x14ac:dyDescent="0.3">
      <c r="A3140">
        <v>3141</v>
      </c>
      <c r="B3140" s="1">
        <v>45023</v>
      </c>
      <c r="C3140" t="s">
        <v>16</v>
      </c>
      <c r="D3140" t="s">
        <v>17</v>
      </c>
      <c r="E3140" t="s">
        <v>42</v>
      </c>
      <c r="F3140">
        <v>69</v>
      </c>
      <c r="G3140" s="3">
        <v>451.79</v>
      </c>
      <c r="H3140" s="3">
        <v>0</v>
      </c>
      <c r="I3140" t="s">
        <v>46</v>
      </c>
      <c r="J3140" t="s">
        <v>18</v>
      </c>
      <c r="K3140" s="3">
        <f>IF(TablaDatosEmpresa[[#This Row],[Tipo_Movimiento]] = "Venta", -TablaDatosEmpresa[[#This Row],[Cantidad]] * TablaDatosEmpresa[[#This Row],[Precio_Venta_Unitario]], 0)</f>
        <v>0</v>
      </c>
      <c r="L3140" s="3">
        <f>AVERAGEIF(TablaDatosEmpresa[Nombre_Producto],TablaDatosEmpresa[[#This Row],[Nombre_Producto]],TablaDatosEmpresa[Costo_Unitario])</f>
        <v>206.67616747181975</v>
      </c>
      <c r="M3140" s="3">
        <f>IF(TablaDatosEmpresa[[#This Row],[Tipo_Movimiento]] = "Venta", -TablaDatosEmpresa[[#This Row],[Cantidad]] * TablaDatosEmpresa[[#This Row],[CosteAdquisicionPromedio]], 0)</f>
        <v>0</v>
      </c>
      <c r="N3140" s="3">
        <f>TablaDatosEmpresa[[#This Row],[Ingresos]]-TablaDatosEmpresa[[#This Row],[Coste_Vemta]]</f>
        <v>0</v>
      </c>
    </row>
    <row r="3141" spans="1:14" x14ac:dyDescent="0.3">
      <c r="A3141">
        <v>3142</v>
      </c>
      <c r="B3141" s="1">
        <v>45023</v>
      </c>
      <c r="C3141" t="s">
        <v>16</v>
      </c>
      <c r="D3141" t="s">
        <v>27</v>
      </c>
      <c r="E3141" t="s">
        <v>44</v>
      </c>
      <c r="F3141">
        <v>63</v>
      </c>
      <c r="G3141" s="3">
        <v>252.55</v>
      </c>
      <c r="H3141" s="3">
        <v>0</v>
      </c>
      <c r="I3141" t="s">
        <v>46</v>
      </c>
      <c r="J3141" t="s">
        <v>18</v>
      </c>
      <c r="K3141" s="3">
        <f>IF(TablaDatosEmpresa[[#This Row],[Tipo_Movimiento]] = "Venta", -TablaDatosEmpresa[[#This Row],[Cantidad]] * TablaDatosEmpresa[[#This Row],[Precio_Venta_Unitario]], 0)</f>
        <v>0</v>
      </c>
      <c r="L3141" s="3">
        <f>AVERAGEIF(TablaDatosEmpresa[Nombre_Producto],TablaDatosEmpresa[[#This Row],[Nombre_Producto]],TablaDatosEmpresa[Costo_Unitario])</f>
        <v>111.99406451612904</v>
      </c>
      <c r="M3141" s="3">
        <f>IF(TablaDatosEmpresa[[#This Row],[Tipo_Movimiento]] = "Venta", -TablaDatosEmpresa[[#This Row],[Cantidad]] * TablaDatosEmpresa[[#This Row],[CosteAdquisicionPromedio]], 0)</f>
        <v>0</v>
      </c>
      <c r="N3141" s="3">
        <f>TablaDatosEmpresa[[#This Row],[Ingresos]]-TablaDatosEmpresa[[#This Row],[Coste_Vemta]]</f>
        <v>0</v>
      </c>
    </row>
    <row r="3142" spans="1:14" x14ac:dyDescent="0.3">
      <c r="A3142">
        <v>3143</v>
      </c>
      <c r="B3142" s="1">
        <v>45023</v>
      </c>
      <c r="C3142" t="s">
        <v>10</v>
      </c>
      <c r="D3142" t="s">
        <v>17</v>
      </c>
      <c r="E3142" t="s">
        <v>42</v>
      </c>
      <c r="F3142">
        <v>-19</v>
      </c>
      <c r="G3142" s="3">
        <v>0</v>
      </c>
      <c r="H3142" s="3">
        <v>899.02</v>
      </c>
      <c r="I3142" t="s">
        <v>10</v>
      </c>
      <c r="J3142" t="s">
        <v>23</v>
      </c>
      <c r="K3142" s="3">
        <f>IF(TablaDatosEmpresa[[#This Row],[Tipo_Movimiento]] = "Venta", -TablaDatosEmpresa[[#This Row],[Cantidad]] * TablaDatosEmpresa[[#This Row],[Precio_Venta_Unitario]], 0)</f>
        <v>17081.38</v>
      </c>
      <c r="L3142" s="3">
        <f>AVERAGEIF(TablaDatosEmpresa[Nombre_Producto],TablaDatosEmpresa[[#This Row],[Nombre_Producto]],TablaDatosEmpresa[Costo_Unitario])</f>
        <v>206.67616747181975</v>
      </c>
      <c r="M3142" s="3">
        <f>IF(TablaDatosEmpresa[[#This Row],[Tipo_Movimiento]] = "Venta", -TablaDatosEmpresa[[#This Row],[Cantidad]] * TablaDatosEmpresa[[#This Row],[CosteAdquisicionPromedio]], 0)</f>
        <v>3926.8471819645752</v>
      </c>
      <c r="N3142" s="3">
        <f>TablaDatosEmpresa[[#This Row],[Ingresos]]-TablaDatosEmpresa[[#This Row],[Coste_Vemta]]</f>
        <v>13154.532818035426</v>
      </c>
    </row>
    <row r="3143" spans="1:14" x14ac:dyDescent="0.3">
      <c r="A3143">
        <v>3144</v>
      </c>
      <c r="B3143" s="1">
        <v>45023</v>
      </c>
      <c r="C3143" t="s">
        <v>10</v>
      </c>
      <c r="D3143" t="s">
        <v>21</v>
      </c>
      <c r="E3143" t="s">
        <v>22</v>
      </c>
      <c r="F3143">
        <v>-9</v>
      </c>
      <c r="G3143" s="3">
        <v>0</v>
      </c>
      <c r="H3143" s="3">
        <v>59.4</v>
      </c>
      <c r="I3143" t="s">
        <v>10</v>
      </c>
      <c r="J3143" t="s">
        <v>31</v>
      </c>
      <c r="K3143" s="3">
        <f>IF(TablaDatosEmpresa[[#This Row],[Tipo_Movimiento]] = "Venta", -TablaDatosEmpresa[[#This Row],[Cantidad]] * TablaDatosEmpresa[[#This Row],[Precio_Venta_Unitario]], 0)</f>
        <v>534.6</v>
      </c>
      <c r="L3143" s="3">
        <f>AVERAGEIF(TablaDatosEmpresa[Nombre_Producto],TablaDatosEmpresa[[#This Row],[Nombre_Producto]],TablaDatosEmpresa[Costo_Unitario])</f>
        <v>10.520482758620702</v>
      </c>
      <c r="M3143" s="3">
        <f>IF(TablaDatosEmpresa[[#This Row],[Tipo_Movimiento]] = "Venta", -TablaDatosEmpresa[[#This Row],[Cantidad]] * TablaDatosEmpresa[[#This Row],[CosteAdquisicionPromedio]], 0)</f>
        <v>94.684344827586315</v>
      </c>
      <c r="N3143" s="3">
        <f>TablaDatosEmpresa[[#This Row],[Ingresos]]-TablaDatosEmpresa[[#This Row],[Coste_Vemta]]</f>
        <v>439.91565517241372</v>
      </c>
    </row>
    <row r="3144" spans="1:14" x14ac:dyDescent="0.3">
      <c r="A3144">
        <v>3145</v>
      </c>
      <c r="B3144" s="1">
        <v>45023</v>
      </c>
      <c r="C3144" t="s">
        <v>10</v>
      </c>
      <c r="D3144" t="s">
        <v>21</v>
      </c>
      <c r="E3144" t="s">
        <v>22</v>
      </c>
      <c r="F3144">
        <v>-28</v>
      </c>
      <c r="G3144" s="3">
        <v>0</v>
      </c>
      <c r="H3144" s="3">
        <v>60.11</v>
      </c>
      <c r="I3144" t="s">
        <v>10</v>
      </c>
      <c r="J3144" t="s">
        <v>23</v>
      </c>
      <c r="K3144" s="3">
        <f>IF(TablaDatosEmpresa[[#This Row],[Tipo_Movimiento]] = "Venta", -TablaDatosEmpresa[[#This Row],[Cantidad]] * TablaDatosEmpresa[[#This Row],[Precio_Venta_Unitario]], 0)</f>
        <v>1683.08</v>
      </c>
      <c r="L3144" s="3">
        <f>AVERAGEIF(TablaDatosEmpresa[Nombre_Producto],TablaDatosEmpresa[[#This Row],[Nombre_Producto]],TablaDatosEmpresa[Costo_Unitario])</f>
        <v>10.520482758620702</v>
      </c>
      <c r="M3144" s="3">
        <f>IF(TablaDatosEmpresa[[#This Row],[Tipo_Movimiento]] = "Venta", -TablaDatosEmpresa[[#This Row],[Cantidad]] * TablaDatosEmpresa[[#This Row],[CosteAdquisicionPromedio]], 0)</f>
        <v>294.57351724137965</v>
      </c>
      <c r="N3144" s="3">
        <f>TablaDatosEmpresa[[#This Row],[Ingresos]]-TablaDatosEmpresa[[#This Row],[Coste_Vemta]]</f>
        <v>1388.5064827586202</v>
      </c>
    </row>
    <row r="3145" spans="1:14" x14ac:dyDescent="0.3">
      <c r="A3145">
        <v>3146</v>
      </c>
      <c r="B3145" s="1">
        <v>45023</v>
      </c>
      <c r="C3145" t="s">
        <v>10</v>
      </c>
      <c r="D3145" t="s">
        <v>29</v>
      </c>
      <c r="E3145" t="s">
        <v>30</v>
      </c>
      <c r="F3145">
        <v>-35</v>
      </c>
      <c r="G3145" s="3">
        <v>0</v>
      </c>
      <c r="H3145" s="3">
        <v>79.67</v>
      </c>
      <c r="I3145" t="s">
        <v>10</v>
      </c>
      <c r="J3145" t="s">
        <v>31</v>
      </c>
      <c r="K3145" s="3">
        <f>IF(TablaDatosEmpresa[[#This Row],[Tipo_Movimiento]] = "Venta", -TablaDatosEmpresa[[#This Row],[Cantidad]] * TablaDatosEmpresa[[#This Row],[Precio_Venta_Unitario]], 0)</f>
        <v>2788.4500000000003</v>
      </c>
      <c r="L3145" s="3">
        <f>AVERAGEIF(TablaDatosEmpresa[Nombre_Producto],TablaDatosEmpresa[[#This Row],[Nombre_Producto]],TablaDatosEmpresa[Costo_Unitario])</f>
        <v>15.49574137931034</v>
      </c>
      <c r="M3145" s="3">
        <f>IF(TablaDatosEmpresa[[#This Row],[Tipo_Movimiento]] = "Venta", -TablaDatosEmpresa[[#This Row],[Cantidad]] * TablaDatosEmpresa[[#This Row],[CosteAdquisicionPromedio]], 0)</f>
        <v>542.35094827586192</v>
      </c>
      <c r="N3145" s="3">
        <f>TablaDatosEmpresa[[#This Row],[Ingresos]]-TablaDatosEmpresa[[#This Row],[Coste_Vemta]]</f>
        <v>2246.0990517241385</v>
      </c>
    </row>
    <row r="3146" spans="1:14" x14ac:dyDescent="0.3">
      <c r="A3146">
        <v>3147</v>
      </c>
      <c r="B3146" s="1">
        <v>45024</v>
      </c>
      <c r="C3146" t="s">
        <v>10</v>
      </c>
      <c r="D3146" t="s">
        <v>21</v>
      </c>
      <c r="E3146" t="s">
        <v>22</v>
      </c>
      <c r="F3146">
        <v>-9</v>
      </c>
      <c r="G3146" s="3">
        <v>0</v>
      </c>
      <c r="H3146" s="3">
        <v>59.65</v>
      </c>
      <c r="I3146" t="s">
        <v>10</v>
      </c>
      <c r="J3146" t="s">
        <v>15</v>
      </c>
      <c r="K3146" s="3">
        <f>IF(TablaDatosEmpresa[[#This Row],[Tipo_Movimiento]] = "Venta", -TablaDatosEmpresa[[#This Row],[Cantidad]] * TablaDatosEmpresa[[#This Row],[Precio_Venta_Unitario]], 0)</f>
        <v>536.85</v>
      </c>
      <c r="L3146" s="3">
        <f>AVERAGEIF(TablaDatosEmpresa[Nombre_Producto],TablaDatosEmpresa[[#This Row],[Nombre_Producto]],TablaDatosEmpresa[Costo_Unitario])</f>
        <v>10.520482758620702</v>
      </c>
      <c r="M3146" s="3">
        <f>IF(TablaDatosEmpresa[[#This Row],[Tipo_Movimiento]] = "Venta", -TablaDatosEmpresa[[#This Row],[Cantidad]] * TablaDatosEmpresa[[#This Row],[CosteAdquisicionPromedio]], 0)</f>
        <v>94.684344827586315</v>
      </c>
      <c r="N3146" s="3">
        <f>TablaDatosEmpresa[[#This Row],[Ingresos]]-TablaDatosEmpresa[[#This Row],[Coste_Vemta]]</f>
        <v>442.16565517241372</v>
      </c>
    </row>
    <row r="3147" spans="1:14" x14ac:dyDescent="0.3">
      <c r="A3147">
        <v>3148</v>
      </c>
      <c r="B3147" s="1">
        <v>45024</v>
      </c>
      <c r="C3147" t="s">
        <v>24</v>
      </c>
      <c r="D3147" t="s">
        <v>11</v>
      </c>
      <c r="E3147" t="s">
        <v>12</v>
      </c>
      <c r="F3147">
        <v>189</v>
      </c>
      <c r="G3147" s="3">
        <v>66.489999999999995</v>
      </c>
      <c r="H3147" s="3">
        <v>0</v>
      </c>
      <c r="I3147" t="s">
        <v>24</v>
      </c>
      <c r="J3147" t="s">
        <v>26</v>
      </c>
      <c r="K3147" s="3">
        <f>IF(TablaDatosEmpresa[[#This Row],[Tipo_Movimiento]] = "Venta", -TablaDatosEmpresa[[#This Row],[Cantidad]] * TablaDatosEmpresa[[#This Row],[Precio_Venta_Unitario]], 0)</f>
        <v>0</v>
      </c>
      <c r="L3147" s="3">
        <f>AVERAGEIF(TablaDatosEmpresa[Nombre_Producto],TablaDatosEmpresa[[#This Row],[Nombre_Producto]],TablaDatosEmpresa[Costo_Unitario])</f>
        <v>28.701865793780652</v>
      </c>
      <c r="M3147" s="3">
        <f>IF(TablaDatosEmpresa[[#This Row],[Tipo_Movimiento]] = "Venta", -TablaDatosEmpresa[[#This Row],[Cantidad]] * TablaDatosEmpresa[[#This Row],[CosteAdquisicionPromedio]], 0)</f>
        <v>0</v>
      </c>
      <c r="N3147" s="3">
        <f>TablaDatosEmpresa[[#This Row],[Ingresos]]-TablaDatosEmpresa[[#This Row],[Coste_Vemta]]</f>
        <v>0</v>
      </c>
    </row>
    <row r="3148" spans="1:14" x14ac:dyDescent="0.3">
      <c r="A3148">
        <v>3149</v>
      </c>
      <c r="B3148" s="1">
        <v>45024</v>
      </c>
      <c r="C3148" t="s">
        <v>10</v>
      </c>
      <c r="D3148" t="s">
        <v>32</v>
      </c>
      <c r="E3148" t="s">
        <v>33</v>
      </c>
      <c r="F3148">
        <v>-30</v>
      </c>
      <c r="G3148" s="3">
        <v>0</v>
      </c>
      <c r="H3148" s="3">
        <v>220.91</v>
      </c>
      <c r="I3148" t="s">
        <v>10</v>
      </c>
      <c r="J3148" t="s">
        <v>13</v>
      </c>
      <c r="K3148" s="3">
        <f>IF(TablaDatosEmpresa[[#This Row],[Tipo_Movimiento]] = "Venta", -TablaDatosEmpresa[[#This Row],[Cantidad]] * TablaDatosEmpresa[[#This Row],[Precio_Venta_Unitario]], 0)</f>
        <v>6627.3</v>
      </c>
      <c r="L3148" s="3">
        <f>AVERAGEIF(TablaDatosEmpresa[Nombre_Producto],TablaDatosEmpresa[[#This Row],[Nombre_Producto]],TablaDatosEmpresa[Costo_Unitario])</f>
        <v>54.214840425531932</v>
      </c>
      <c r="M3148" s="3">
        <f>IF(TablaDatosEmpresa[[#This Row],[Tipo_Movimiento]] = "Venta", -TablaDatosEmpresa[[#This Row],[Cantidad]] * TablaDatosEmpresa[[#This Row],[CosteAdquisicionPromedio]], 0)</f>
        <v>1626.4452127659579</v>
      </c>
      <c r="N3148" s="3">
        <f>TablaDatosEmpresa[[#This Row],[Ingresos]]-TablaDatosEmpresa[[#This Row],[Coste_Vemta]]</f>
        <v>5000.8547872340423</v>
      </c>
    </row>
    <row r="3149" spans="1:14" x14ac:dyDescent="0.3">
      <c r="A3149">
        <v>3150</v>
      </c>
      <c r="B3149" s="1">
        <v>45024</v>
      </c>
      <c r="C3149" t="s">
        <v>10</v>
      </c>
      <c r="D3149" t="s">
        <v>14</v>
      </c>
      <c r="E3149" t="s">
        <v>41</v>
      </c>
      <c r="F3149">
        <v>-18</v>
      </c>
      <c r="G3149" s="3">
        <v>0</v>
      </c>
      <c r="H3149" s="3">
        <v>160.86000000000001</v>
      </c>
      <c r="I3149" t="s">
        <v>10</v>
      </c>
      <c r="J3149" t="s">
        <v>31</v>
      </c>
      <c r="K3149" s="3">
        <f>IF(TablaDatosEmpresa[[#This Row],[Tipo_Movimiento]] = "Venta", -TablaDatosEmpresa[[#This Row],[Cantidad]] * TablaDatosEmpresa[[#This Row],[Precio_Venta_Unitario]], 0)</f>
        <v>2895.4800000000005</v>
      </c>
      <c r="L3149" s="3">
        <f>AVERAGEIF(TablaDatosEmpresa[Nombre_Producto],TablaDatosEmpresa[[#This Row],[Nombre_Producto]],TablaDatosEmpresa[Costo_Unitario])</f>
        <v>38.917210440456756</v>
      </c>
      <c r="M3149" s="3">
        <f>IF(TablaDatosEmpresa[[#This Row],[Tipo_Movimiento]] = "Venta", -TablaDatosEmpresa[[#This Row],[Cantidad]] * TablaDatosEmpresa[[#This Row],[CosteAdquisicionPromedio]], 0)</f>
        <v>700.50978792822161</v>
      </c>
      <c r="N3149" s="3">
        <f>TablaDatosEmpresa[[#This Row],[Ingresos]]-TablaDatosEmpresa[[#This Row],[Coste_Vemta]]</f>
        <v>2194.9702120717789</v>
      </c>
    </row>
    <row r="3150" spans="1:14" x14ac:dyDescent="0.3">
      <c r="A3150">
        <v>3151</v>
      </c>
      <c r="B3150" s="1">
        <v>45024</v>
      </c>
      <c r="C3150" t="s">
        <v>10</v>
      </c>
      <c r="D3150" t="s">
        <v>21</v>
      </c>
      <c r="E3150" t="s">
        <v>22</v>
      </c>
      <c r="F3150">
        <v>-47</v>
      </c>
      <c r="G3150" s="3">
        <v>0</v>
      </c>
      <c r="H3150" s="3">
        <v>60.12</v>
      </c>
      <c r="I3150" t="s">
        <v>10</v>
      </c>
      <c r="J3150" t="s">
        <v>15</v>
      </c>
      <c r="K3150" s="3">
        <f>IF(TablaDatosEmpresa[[#This Row],[Tipo_Movimiento]] = "Venta", -TablaDatosEmpresa[[#This Row],[Cantidad]] * TablaDatosEmpresa[[#This Row],[Precio_Venta_Unitario]], 0)</f>
        <v>2825.64</v>
      </c>
      <c r="L3150" s="3">
        <f>AVERAGEIF(TablaDatosEmpresa[Nombre_Producto],TablaDatosEmpresa[[#This Row],[Nombre_Producto]],TablaDatosEmpresa[Costo_Unitario])</f>
        <v>10.520482758620702</v>
      </c>
      <c r="M3150" s="3">
        <f>IF(TablaDatosEmpresa[[#This Row],[Tipo_Movimiento]] = "Venta", -TablaDatosEmpresa[[#This Row],[Cantidad]] * TablaDatosEmpresa[[#This Row],[CosteAdquisicionPromedio]], 0)</f>
        <v>494.46268965517299</v>
      </c>
      <c r="N3150" s="3">
        <f>TablaDatosEmpresa[[#This Row],[Ingresos]]-TablaDatosEmpresa[[#This Row],[Coste_Vemta]]</f>
        <v>2331.1773103448268</v>
      </c>
    </row>
    <row r="3151" spans="1:14" x14ac:dyDescent="0.3">
      <c r="A3151">
        <v>3152</v>
      </c>
      <c r="B3151" s="1">
        <v>45024</v>
      </c>
      <c r="C3151" t="s">
        <v>16</v>
      </c>
      <c r="D3151" t="s">
        <v>19</v>
      </c>
      <c r="E3151" t="s">
        <v>20</v>
      </c>
      <c r="F3151">
        <v>26</v>
      </c>
      <c r="G3151" s="3">
        <v>151.24</v>
      </c>
      <c r="H3151" s="3">
        <v>0</v>
      </c>
      <c r="I3151" t="s">
        <v>46</v>
      </c>
      <c r="J3151" t="s">
        <v>18</v>
      </c>
      <c r="K3151" s="3">
        <f>IF(TablaDatosEmpresa[[#This Row],[Tipo_Movimiento]] = "Venta", -TablaDatosEmpresa[[#This Row],[Cantidad]] * TablaDatosEmpresa[[#This Row],[Precio_Venta_Unitario]], 0)</f>
        <v>0</v>
      </c>
      <c r="L3151" s="3">
        <f>AVERAGEIF(TablaDatosEmpresa[Nombre_Producto],TablaDatosEmpresa[[#This Row],[Nombre_Producto]],TablaDatosEmpresa[Costo_Unitario])</f>
        <v>66.956770642201846</v>
      </c>
      <c r="M3151" s="3">
        <f>IF(TablaDatosEmpresa[[#This Row],[Tipo_Movimiento]] = "Venta", -TablaDatosEmpresa[[#This Row],[Cantidad]] * TablaDatosEmpresa[[#This Row],[CosteAdquisicionPromedio]], 0)</f>
        <v>0</v>
      </c>
      <c r="N3151" s="3">
        <f>TablaDatosEmpresa[[#This Row],[Ingresos]]-TablaDatosEmpresa[[#This Row],[Coste_Vemta]]</f>
        <v>0</v>
      </c>
    </row>
    <row r="3152" spans="1:14" x14ac:dyDescent="0.3">
      <c r="A3152">
        <v>3153</v>
      </c>
      <c r="B3152" s="1">
        <v>45024</v>
      </c>
      <c r="C3152" t="s">
        <v>10</v>
      </c>
      <c r="D3152" t="s">
        <v>21</v>
      </c>
      <c r="E3152" t="s">
        <v>22</v>
      </c>
      <c r="F3152">
        <v>-25</v>
      </c>
      <c r="G3152" s="3">
        <v>0</v>
      </c>
      <c r="H3152" s="3">
        <v>59.41</v>
      </c>
      <c r="I3152" t="s">
        <v>10</v>
      </c>
      <c r="J3152" t="s">
        <v>31</v>
      </c>
      <c r="K3152" s="3">
        <f>IF(TablaDatosEmpresa[[#This Row],[Tipo_Movimiento]] = "Venta", -TablaDatosEmpresa[[#This Row],[Cantidad]] * TablaDatosEmpresa[[#This Row],[Precio_Venta_Unitario]], 0)</f>
        <v>1485.25</v>
      </c>
      <c r="L3152" s="3">
        <f>AVERAGEIF(TablaDatosEmpresa[Nombre_Producto],TablaDatosEmpresa[[#This Row],[Nombre_Producto]],TablaDatosEmpresa[Costo_Unitario])</f>
        <v>10.520482758620702</v>
      </c>
      <c r="M3152" s="3">
        <f>IF(TablaDatosEmpresa[[#This Row],[Tipo_Movimiento]] = "Venta", -TablaDatosEmpresa[[#This Row],[Cantidad]] * TablaDatosEmpresa[[#This Row],[CosteAdquisicionPromedio]], 0)</f>
        <v>263.01206896551753</v>
      </c>
      <c r="N3152" s="3">
        <f>TablaDatosEmpresa[[#This Row],[Ingresos]]-TablaDatosEmpresa[[#This Row],[Coste_Vemta]]</f>
        <v>1222.2379310344825</v>
      </c>
    </row>
    <row r="3153" spans="1:14" x14ac:dyDescent="0.3">
      <c r="A3153">
        <v>3154</v>
      </c>
      <c r="B3153" s="1">
        <v>45025</v>
      </c>
      <c r="C3153" t="s">
        <v>24</v>
      </c>
      <c r="D3153" t="s">
        <v>29</v>
      </c>
      <c r="E3153" t="s">
        <v>30</v>
      </c>
      <c r="F3153">
        <v>271</v>
      </c>
      <c r="G3153" s="3">
        <v>35.630000000000003</v>
      </c>
      <c r="H3153" s="3">
        <v>0</v>
      </c>
      <c r="I3153" t="s">
        <v>24</v>
      </c>
      <c r="J3153" t="s">
        <v>26</v>
      </c>
      <c r="K3153" s="3">
        <f>IF(TablaDatosEmpresa[[#This Row],[Tipo_Movimiento]] = "Venta", -TablaDatosEmpresa[[#This Row],[Cantidad]] * TablaDatosEmpresa[[#This Row],[Precio_Venta_Unitario]], 0)</f>
        <v>0</v>
      </c>
      <c r="L3153" s="3">
        <f>AVERAGEIF(TablaDatosEmpresa[Nombre_Producto],TablaDatosEmpresa[[#This Row],[Nombre_Producto]],TablaDatosEmpresa[Costo_Unitario])</f>
        <v>15.49574137931034</v>
      </c>
      <c r="M3153" s="3">
        <f>IF(TablaDatosEmpresa[[#This Row],[Tipo_Movimiento]] = "Venta", -TablaDatosEmpresa[[#This Row],[Cantidad]] * TablaDatosEmpresa[[#This Row],[CosteAdquisicionPromedio]], 0)</f>
        <v>0</v>
      </c>
      <c r="N3153" s="3">
        <f>TablaDatosEmpresa[[#This Row],[Ingresos]]-TablaDatosEmpresa[[#This Row],[Coste_Vemta]]</f>
        <v>0</v>
      </c>
    </row>
    <row r="3154" spans="1:14" x14ac:dyDescent="0.3">
      <c r="A3154">
        <v>3155</v>
      </c>
      <c r="B3154" s="1">
        <v>45025</v>
      </c>
      <c r="C3154" t="s">
        <v>16</v>
      </c>
      <c r="D3154" t="s">
        <v>19</v>
      </c>
      <c r="E3154" t="s">
        <v>20</v>
      </c>
      <c r="F3154">
        <v>36</v>
      </c>
      <c r="G3154" s="3">
        <v>147.33000000000001</v>
      </c>
      <c r="H3154" s="3">
        <v>0</v>
      </c>
      <c r="I3154" t="s">
        <v>46</v>
      </c>
      <c r="J3154" t="s">
        <v>18</v>
      </c>
      <c r="K3154" s="3">
        <f>IF(TablaDatosEmpresa[[#This Row],[Tipo_Movimiento]] = "Venta", -TablaDatosEmpresa[[#This Row],[Cantidad]] * TablaDatosEmpresa[[#This Row],[Precio_Venta_Unitario]], 0)</f>
        <v>0</v>
      </c>
      <c r="L3154" s="3">
        <f>AVERAGEIF(TablaDatosEmpresa[Nombre_Producto],TablaDatosEmpresa[[#This Row],[Nombre_Producto]],TablaDatosEmpresa[Costo_Unitario])</f>
        <v>66.956770642201846</v>
      </c>
      <c r="M3154" s="3">
        <f>IF(TablaDatosEmpresa[[#This Row],[Tipo_Movimiento]] = "Venta", -TablaDatosEmpresa[[#This Row],[Cantidad]] * TablaDatosEmpresa[[#This Row],[CosteAdquisicionPromedio]], 0)</f>
        <v>0</v>
      </c>
      <c r="N3154" s="3">
        <f>TablaDatosEmpresa[[#This Row],[Ingresos]]-TablaDatosEmpresa[[#This Row],[Coste_Vemta]]</f>
        <v>0</v>
      </c>
    </row>
    <row r="3155" spans="1:14" x14ac:dyDescent="0.3">
      <c r="A3155">
        <v>3156</v>
      </c>
      <c r="B3155" s="1">
        <v>45025</v>
      </c>
      <c r="C3155" t="s">
        <v>24</v>
      </c>
      <c r="D3155" t="s">
        <v>32</v>
      </c>
      <c r="E3155" t="s">
        <v>33</v>
      </c>
      <c r="F3155">
        <v>178</v>
      </c>
      <c r="G3155" s="3">
        <v>117.98</v>
      </c>
      <c r="H3155" s="3">
        <v>0</v>
      </c>
      <c r="I3155" t="s">
        <v>24</v>
      </c>
      <c r="J3155" t="s">
        <v>28</v>
      </c>
      <c r="K3155" s="3">
        <f>IF(TablaDatosEmpresa[[#This Row],[Tipo_Movimiento]] = "Venta", -TablaDatosEmpresa[[#This Row],[Cantidad]] * TablaDatosEmpresa[[#This Row],[Precio_Venta_Unitario]], 0)</f>
        <v>0</v>
      </c>
      <c r="L3155" s="3">
        <f>AVERAGEIF(TablaDatosEmpresa[Nombre_Producto],TablaDatosEmpresa[[#This Row],[Nombre_Producto]],TablaDatosEmpresa[Costo_Unitario])</f>
        <v>54.214840425531932</v>
      </c>
      <c r="M3155" s="3">
        <f>IF(TablaDatosEmpresa[[#This Row],[Tipo_Movimiento]] = "Venta", -TablaDatosEmpresa[[#This Row],[Cantidad]] * TablaDatosEmpresa[[#This Row],[CosteAdquisicionPromedio]], 0)</f>
        <v>0</v>
      </c>
      <c r="N3155" s="3">
        <f>TablaDatosEmpresa[[#This Row],[Ingresos]]-TablaDatosEmpresa[[#This Row],[Coste_Vemta]]</f>
        <v>0</v>
      </c>
    </row>
    <row r="3156" spans="1:14" x14ac:dyDescent="0.3">
      <c r="A3156">
        <v>3157</v>
      </c>
      <c r="B3156" s="1">
        <v>45025</v>
      </c>
      <c r="C3156" t="s">
        <v>24</v>
      </c>
      <c r="D3156" t="s">
        <v>34</v>
      </c>
      <c r="E3156" t="s">
        <v>45</v>
      </c>
      <c r="F3156">
        <v>216</v>
      </c>
      <c r="G3156" s="3">
        <v>183.01</v>
      </c>
      <c r="H3156" s="3">
        <v>0</v>
      </c>
      <c r="I3156" t="s">
        <v>24</v>
      </c>
      <c r="J3156" t="s">
        <v>26</v>
      </c>
      <c r="K3156" s="3">
        <f>IF(TablaDatosEmpresa[[#This Row],[Tipo_Movimiento]] = "Venta", -TablaDatosEmpresa[[#This Row],[Cantidad]] * TablaDatosEmpresa[[#This Row],[Precio_Venta_Unitario]], 0)</f>
        <v>0</v>
      </c>
      <c r="L3156" s="3">
        <f>AVERAGEIF(TablaDatosEmpresa[Nombre_Producto],TablaDatosEmpresa[[#This Row],[Nombre_Producto]],TablaDatosEmpresa[Costo_Unitario])</f>
        <v>81.910562499999997</v>
      </c>
      <c r="M3156" s="3">
        <f>IF(TablaDatosEmpresa[[#This Row],[Tipo_Movimiento]] = "Venta", -TablaDatosEmpresa[[#This Row],[Cantidad]] * TablaDatosEmpresa[[#This Row],[CosteAdquisicionPromedio]], 0)</f>
        <v>0</v>
      </c>
      <c r="N3156" s="3">
        <f>TablaDatosEmpresa[[#This Row],[Ingresos]]-TablaDatosEmpresa[[#This Row],[Coste_Vemta]]</f>
        <v>0</v>
      </c>
    </row>
    <row r="3157" spans="1:14" x14ac:dyDescent="0.3">
      <c r="A3157">
        <v>3158</v>
      </c>
      <c r="B3157" s="1">
        <v>45025</v>
      </c>
      <c r="C3157" t="s">
        <v>16</v>
      </c>
      <c r="D3157" t="s">
        <v>27</v>
      </c>
      <c r="E3157" t="s">
        <v>44</v>
      </c>
      <c r="F3157">
        <v>73</v>
      </c>
      <c r="G3157" s="3">
        <v>252.81</v>
      </c>
      <c r="H3157" s="3">
        <v>0</v>
      </c>
      <c r="I3157" t="s">
        <v>46</v>
      </c>
      <c r="J3157" t="s">
        <v>18</v>
      </c>
      <c r="K3157" s="3">
        <f>IF(TablaDatosEmpresa[[#This Row],[Tipo_Movimiento]] = "Venta", -TablaDatosEmpresa[[#This Row],[Cantidad]] * TablaDatosEmpresa[[#This Row],[Precio_Venta_Unitario]], 0)</f>
        <v>0</v>
      </c>
      <c r="L3157" s="3">
        <f>AVERAGEIF(TablaDatosEmpresa[Nombre_Producto],TablaDatosEmpresa[[#This Row],[Nombre_Producto]],TablaDatosEmpresa[Costo_Unitario])</f>
        <v>111.99406451612904</v>
      </c>
      <c r="M3157" s="3">
        <f>IF(TablaDatosEmpresa[[#This Row],[Tipo_Movimiento]] = "Venta", -TablaDatosEmpresa[[#This Row],[Cantidad]] * TablaDatosEmpresa[[#This Row],[CosteAdquisicionPromedio]], 0)</f>
        <v>0</v>
      </c>
      <c r="N3157" s="3">
        <f>TablaDatosEmpresa[[#This Row],[Ingresos]]-TablaDatosEmpresa[[#This Row],[Coste_Vemta]]</f>
        <v>0</v>
      </c>
    </row>
    <row r="3158" spans="1:14" x14ac:dyDescent="0.3">
      <c r="A3158">
        <v>3159</v>
      </c>
      <c r="B3158" s="1">
        <v>45025</v>
      </c>
      <c r="C3158" t="s">
        <v>24</v>
      </c>
      <c r="D3158" t="s">
        <v>14</v>
      </c>
      <c r="E3158" t="s">
        <v>41</v>
      </c>
      <c r="F3158">
        <v>104</v>
      </c>
      <c r="G3158" s="3">
        <v>85.09</v>
      </c>
      <c r="H3158" s="3">
        <v>0</v>
      </c>
      <c r="I3158" t="s">
        <v>24</v>
      </c>
      <c r="J3158" t="s">
        <v>37</v>
      </c>
      <c r="K3158" s="3">
        <f>IF(TablaDatosEmpresa[[#This Row],[Tipo_Movimiento]] = "Venta", -TablaDatosEmpresa[[#This Row],[Cantidad]] * TablaDatosEmpresa[[#This Row],[Precio_Venta_Unitario]], 0)</f>
        <v>0</v>
      </c>
      <c r="L3158" s="3">
        <f>AVERAGEIF(TablaDatosEmpresa[Nombre_Producto],TablaDatosEmpresa[[#This Row],[Nombre_Producto]],TablaDatosEmpresa[Costo_Unitario])</f>
        <v>38.917210440456756</v>
      </c>
      <c r="M3158" s="3">
        <f>IF(TablaDatosEmpresa[[#This Row],[Tipo_Movimiento]] = "Venta", -TablaDatosEmpresa[[#This Row],[Cantidad]] * TablaDatosEmpresa[[#This Row],[CosteAdquisicionPromedio]], 0)</f>
        <v>0</v>
      </c>
      <c r="N3158" s="3">
        <f>TablaDatosEmpresa[[#This Row],[Ingresos]]-TablaDatosEmpresa[[#This Row],[Coste_Vemta]]</f>
        <v>0</v>
      </c>
    </row>
    <row r="3159" spans="1:14" x14ac:dyDescent="0.3">
      <c r="A3159">
        <v>3160</v>
      </c>
      <c r="B3159" s="1">
        <v>45025</v>
      </c>
      <c r="C3159" t="s">
        <v>24</v>
      </c>
      <c r="D3159" t="s">
        <v>14</v>
      </c>
      <c r="E3159" t="s">
        <v>41</v>
      </c>
      <c r="F3159">
        <v>128</v>
      </c>
      <c r="G3159" s="3">
        <v>84.39</v>
      </c>
      <c r="H3159" s="3">
        <v>0</v>
      </c>
      <c r="I3159" t="s">
        <v>24</v>
      </c>
      <c r="J3159" t="s">
        <v>36</v>
      </c>
      <c r="K3159" s="3">
        <f>IF(TablaDatosEmpresa[[#This Row],[Tipo_Movimiento]] = "Venta", -TablaDatosEmpresa[[#This Row],[Cantidad]] * TablaDatosEmpresa[[#This Row],[Precio_Venta_Unitario]], 0)</f>
        <v>0</v>
      </c>
      <c r="L3159" s="3">
        <f>AVERAGEIF(TablaDatosEmpresa[Nombre_Producto],TablaDatosEmpresa[[#This Row],[Nombre_Producto]],TablaDatosEmpresa[Costo_Unitario])</f>
        <v>38.917210440456756</v>
      </c>
      <c r="M3159" s="3">
        <f>IF(TablaDatosEmpresa[[#This Row],[Tipo_Movimiento]] = "Venta", -TablaDatosEmpresa[[#This Row],[Cantidad]] * TablaDatosEmpresa[[#This Row],[CosteAdquisicionPromedio]], 0)</f>
        <v>0</v>
      </c>
      <c r="N3159" s="3">
        <f>TablaDatosEmpresa[[#This Row],[Ingresos]]-TablaDatosEmpresa[[#This Row],[Coste_Vemta]]</f>
        <v>0</v>
      </c>
    </row>
    <row r="3160" spans="1:14" x14ac:dyDescent="0.3">
      <c r="A3160">
        <v>3161</v>
      </c>
      <c r="B3160" s="1">
        <v>45026</v>
      </c>
      <c r="C3160" t="s">
        <v>24</v>
      </c>
      <c r="D3160" t="s">
        <v>14</v>
      </c>
      <c r="E3160" t="s">
        <v>41</v>
      </c>
      <c r="F3160">
        <v>232</v>
      </c>
      <c r="G3160" s="3">
        <v>85.27</v>
      </c>
      <c r="H3160" s="3">
        <v>0</v>
      </c>
      <c r="I3160" t="s">
        <v>24</v>
      </c>
      <c r="J3160" t="s">
        <v>26</v>
      </c>
      <c r="K3160" s="3">
        <f>IF(TablaDatosEmpresa[[#This Row],[Tipo_Movimiento]] = "Venta", -TablaDatosEmpresa[[#This Row],[Cantidad]] * TablaDatosEmpresa[[#This Row],[Precio_Venta_Unitario]], 0)</f>
        <v>0</v>
      </c>
      <c r="L3160" s="3">
        <f>AVERAGEIF(TablaDatosEmpresa[Nombre_Producto],TablaDatosEmpresa[[#This Row],[Nombre_Producto]],TablaDatosEmpresa[Costo_Unitario])</f>
        <v>38.917210440456756</v>
      </c>
      <c r="M3160" s="3">
        <f>IF(TablaDatosEmpresa[[#This Row],[Tipo_Movimiento]] = "Venta", -TablaDatosEmpresa[[#This Row],[Cantidad]] * TablaDatosEmpresa[[#This Row],[CosteAdquisicionPromedio]], 0)</f>
        <v>0</v>
      </c>
      <c r="N3160" s="3">
        <f>TablaDatosEmpresa[[#This Row],[Ingresos]]-TablaDatosEmpresa[[#This Row],[Coste_Vemta]]</f>
        <v>0</v>
      </c>
    </row>
    <row r="3161" spans="1:14" x14ac:dyDescent="0.3">
      <c r="A3161">
        <v>3162</v>
      </c>
      <c r="B3161" s="1">
        <v>45026</v>
      </c>
      <c r="C3161" t="s">
        <v>10</v>
      </c>
      <c r="D3161" t="s">
        <v>32</v>
      </c>
      <c r="E3161" t="s">
        <v>33</v>
      </c>
      <c r="F3161">
        <v>-17</v>
      </c>
      <c r="G3161" s="3">
        <v>0</v>
      </c>
      <c r="H3161" s="3">
        <v>218.04</v>
      </c>
      <c r="I3161" t="s">
        <v>10</v>
      </c>
      <c r="J3161" t="s">
        <v>13</v>
      </c>
      <c r="K3161" s="3">
        <f>IF(TablaDatosEmpresa[[#This Row],[Tipo_Movimiento]] = "Venta", -TablaDatosEmpresa[[#This Row],[Cantidad]] * TablaDatosEmpresa[[#This Row],[Precio_Venta_Unitario]], 0)</f>
        <v>3706.68</v>
      </c>
      <c r="L3161" s="3">
        <f>AVERAGEIF(TablaDatosEmpresa[Nombre_Producto],TablaDatosEmpresa[[#This Row],[Nombre_Producto]],TablaDatosEmpresa[Costo_Unitario])</f>
        <v>54.214840425531932</v>
      </c>
      <c r="M3161" s="3">
        <f>IF(TablaDatosEmpresa[[#This Row],[Tipo_Movimiento]] = "Venta", -TablaDatosEmpresa[[#This Row],[Cantidad]] * TablaDatosEmpresa[[#This Row],[CosteAdquisicionPromedio]], 0)</f>
        <v>921.65228723404289</v>
      </c>
      <c r="N3161" s="3">
        <f>TablaDatosEmpresa[[#This Row],[Ingresos]]-TablaDatosEmpresa[[#This Row],[Coste_Vemta]]</f>
        <v>2785.0277127659569</v>
      </c>
    </row>
    <row r="3162" spans="1:14" x14ac:dyDescent="0.3">
      <c r="A3162">
        <v>3163</v>
      </c>
      <c r="B3162" s="1">
        <v>45026</v>
      </c>
      <c r="C3162" t="s">
        <v>16</v>
      </c>
      <c r="D3162" t="s">
        <v>27</v>
      </c>
      <c r="E3162" t="s">
        <v>44</v>
      </c>
      <c r="F3162">
        <v>46</v>
      </c>
      <c r="G3162" s="3">
        <v>254.99</v>
      </c>
      <c r="H3162" s="3">
        <v>0</v>
      </c>
      <c r="I3162" t="s">
        <v>46</v>
      </c>
      <c r="J3162" t="s">
        <v>18</v>
      </c>
      <c r="K3162" s="3">
        <f>IF(TablaDatosEmpresa[[#This Row],[Tipo_Movimiento]] = "Venta", -TablaDatosEmpresa[[#This Row],[Cantidad]] * TablaDatosEmpresa[[#This Row],[Precio_Venta_Unitario]], 0)</f>
        <v>0</v>
      </c>
      <c r="L3162" s="3">
        <f>AVERAGEIF(TablaDatosEmpresa[Nombre_Producto],TablaDatosEmpresa[[#This Row],[Nombre_Producto]],TablaDatosEmpresa[Costo_Unitario])</f>
        <v>111.99406451612904</v>
      </c>
      <c r="M3162" s="3">
        <f>IF(TablaDatosEmpresa[[#This Row],[Tipo_Movimiento]] = "Venta", -TablaDatosEmpresa[[#This Row],[Cantidad]] * TablaDatosEmpresa[[#This Row],[CosteAdquisicionPromedio]], 0)</f>
        <v>0</v>
      </c>
      <c r="N3162" s="3">
        <f>TablaDatosEmpresa[[#This Row],[Ingresos]]-TablaDatosEmpresa[[#This Row],[Coste_Vemta]]</f>
        <v>0</v>
      </c>
    </row>
    <row r="3163" spans="1:14" x14ac:dyDescent="0.3">
      <c r="A3163">
        <v>3164</v>
      </c>
      <c r="B3163" s="1">
        <v>45026</v>
      </c>
      <c r="C3163" t="s">
        <v>10</v>
      </c>
      <c r="D3163" t="s">
        <v>14</v>
      </c>
      <c r="E3163" t="s">
        <v>41</v>
      </c>
      <c r="F3163">
        <v>-43</v>
      </c>
      <c r="G3163" s="3">
        <v>0</v>
      </c>
      <c r="H3163" s="3">
        <v>158.75</v>
      </c>
      <c r="I3163" t="s">
        <v>10</v>
      </c>
      <c r="J3163" t="s">
        <v>35</v>
      </c>
      <c r="K3163" s="3">
        <f>IF(TablaDatosEmpresa[[#This Row],[Tipo_Movimiento]] = "Venta", -TablaDatosEmpresa[[#This Row],[Cantidad]] * TablaDatosEmpresa[[#This Row],[Precio_Venta_Unitario]], 0)</f>
        <v>6826.25</v>
      </c>
      <c r="L3163" s="3">
        <f>AVERAGEIF(TablaDatosEmpresa[Nombre_Producto],TablaDatosEmpresa[[#This Row],[Nombre_Producto]],TablaDatosEmpresa[Costo_Unitario])</f>
        <v>38.917210440456756</v>
      </c>
      <c r="M3163" s="3">
        <f>IF(TablaDatosEmpresa[[#This Row],[Tipo_Movimiento]] = "Venta", -TablaDatosEmpresa[[#This Row],[Cantidad]] * TablaDatosEmpresa[[#This Row],[CosteAdquisicionPromedio]], 0)</f>
        <v>1673.4400489396405</v>
      </c>
      <c r="N3163" s="3">
        <f>TablaDatosEmpresa[[#This Row],[Ingresos]]-TablaDatosEmpresa[[#This Row],[Coste_Vemta]]</f>
        <v>5152.8099510603597</v>
      </c>
    </row>
    <row r="3164" spans="1:14" x14ac:dyDescent="0.3">
      <c r="A3164">
        <v>3165</v>
      </c>
      <c r="B3164" s="1">
        <v>45026</v>
      </c>
      <c r="C3164" t="s">
        <v>24</v>
      </c>
      <c r="D3164" t="s">
        <v>32</v>
      </c>
      <c r="E3164" t="s">
        <v>33</v>
      </c>
      <c r="F3164">
        <v>77</v>
      </c>
      <c r="G3164" s="3">
        <v>118.13</v>
      </c>
      <c r="H3164" s="3">
        <v>0</v>
      </c>
      <c r="I3164" t="s">
        <v>24</v>
      </c>
      <c r="J3164" t="s">
        <v>28</v>
      </c>
      <c r="K3164" s="3">
        <f>IF(TablaDatosEmpresa[[#This Row],[Tipo_Movimiento]] = "Venta", -TablaDatosEmpresa[[#This Row],[Cantidad]] * TablaDatosEmpresa[[#This Row],[Precio_Venta_Unitario]], 0)</f>
        <v>0</v>
      </c>
      <c r="L3164" s="3">
        <f>AVERAGEIF(TablaDatosEmpresa[Nombre_Producto],TablaDatosEmpresa[[#This Row],[Nombre_Producto]],TablaDatosEmpresa[Costo_Unitario])</f>
        <v>54.214840425531932</v>
      </c>
      <c r="M3164" s="3">
        <f>IF(TablaDatosEmpresa[[#This Row],[Tipo_Movimiento]] = "Venta", -TablaDatosEmpresa[[#This Row],[Cantidad]] * TablaDatosEmpresa[[#This Row],[CosteAdquisicionPromedio]], 0)</f>
        <v>0</v>
      </c>
      <c r="N3164" s="3">
        <f>TablaDatosEmpresa[[#This Row],[Ingresos]]-TablaDatosEmpresa[[#This Row],[Coste_Vemta]]</f>
        <v>0</v>
      </c>
    </row>
    <row r="3165" spans="1:14" x14ac:dyDescent="0.3">
      <c r="A3165">
        <v>3166</v>
      </c>
      <c r="B3165" s="1">
        <v>45026</v>
      </c>
      <c r="C3165" t="s">
        <v>10</v>
      </c>
      <c r="D3165" t="s">
        <v>19</v>
      </c>
      <c r="E3165" t="s">
        <v>20</v>
      </c>
      <c r="F3165">
        <v>-43</v>
      </c>
      <c r="G3165" s="3">
        <v>0</v>
      </c>
      <c r="H3165" s="3">
        <v>301.18</v>
      </c>
      <c r="I3165" t="s">
        <v>10</v>
      </c>
      <c r="J3165" t="s">
        <v>35</v>
      </c>
      <c r="K3165" s="3">
        <f>IF(TablaDatosEmpresa[[#This Row],[Tipo_Movimiento]] = "Venta", -TablaDatosEmpresa[[#This Row],[Cantidad]] * TablaDatosEmpresa[[#This Row],[Precio_Venta_Unitario]], 0)</f>
        <v>12950.74</v>
      </c>
      <c r="L3165" s="3">
        <f>AVERAGEIF(TablaDatosEmpresa[Nombre_Producto],TablaDatosEmpresa[[#This Row],[Nombre_Producto]],TablaDatosEmpresa[Costo_Unitario])</f>
        <v>66.956770642201846</v>
      </c>
      <c r="M3165" s="3">
        <f>IF(TablaDatosEmpresa[[#This Row],[Tipo_Movimiento]] = "Venta", -TablaDatosEmpresa[[#This Row],[Cantidad]] * TablaDatosEmpresa[[#This Row],[CosteAdquisicionPromedio]], 0)</f>
        <v>2879.1411376146793</v>
      </c>
      <c r="N3165" s="3">
        <f>TablaDatosEmpresa[[#This Row],[Ingresos]]-TablaDatosEmpresa[[#This Row],[Coste_Vemta]]</f>
        <v>10071.598862385321</v>
      </c>
    </row>
    <row r="3166" spans="1:14" x14ac:dyDescent="0.3">
      <c r="A3166">
        <v>3167</v>
      </c>
      <c r="B3166" s="1">
        <v>45026</v>
      </c>
      <c r="C3166" t="s">
        <v>10</v>
      </c>
      <c r="D3166" t="s">
        <v>25</v>
      </c>
      <c r="E3166" t="s">
        <v>43</v>
      </c>
      <c r="F3166">
        <v>-15</v>
      </c>
      <c r="G3166" s="3">
        <v>0</v>
      </c>
      <c r="H3166" s="3">
        <v>95.93</v>
      </c>
      <c r="I3166" t="s">
        <v>10</v>
      </c>
      <c r="J3166" t="s">
        <v>35</v>
      </c>
      <c r="K3166" s="3">
        <f>IF(TablaDatosEmpresa[[#This Row],[Tipo_Movimiento]] = "Venta", -TablaDatosEmpresa[[#This Row],[Cantidad]] * TablaDatosEmpresa[[#This Row],[Precio_Venta_Unitario]], 0)</f>
        <v>1438.95</v>
      </c>
      <c r="L3166" s="3">
        <f>AVERAGEIF(TablaDatosEmpresa[Nombre_Producto],TablaDatosEmpresa[[#This Row],[Nombre_Producto]],TablaDatosEmpresa[Costo_Unitario])</f>
        <v>18.458651685393257</v>
      </c>
      <c r="M3166" s="3">
        <f>IF(TablaDatosEmpresa[[#This Row],[Tipo_Movimiento]] = "Venta", -TablaDatosEmpresa[[#This Row],[Cantidad]] * TablaDatosEmpresa[[#This Row],[CosteAdquisicionPromedio]], 0)</f>
        <v>276.87977528089885</v>
      </c>
      <c r="N3166" s="3">
        <f>TablaDatosEmpresa[[#This Row],[Ingresos]]-TablaDatosEmpresa[[#This Row],[Coste_Vemta]]</f>
        <v>1162.0702247191011</v>
      </c>
    </row>
    <row r="3167" spans="1:14" x14ac:dyDescent="0.3">
      <c r="A3167">
        <v>3168</v>
      </c>
      <c r="B3167" s="1">
        <v>45027</v>
      </c>
      <c r="C3167" t="s">
        <v>10</v>
      </c>
      <c r="D3167" t="s">
        <v>34</v>
      </c>
      <c r="E3167" t="s">
        <v>45</v>
      </c>
      <c r="F3167">
        <v>-46</v>
      </c>
      <c r="G3167" s="3">
        <v>0</v>
      </c>
      <c r="H3167" s="3">
        <v>351.56</v>
      </c>
      <c r="I3167" t="s">
        <v>10</v>
      </c>
      <c r="J3167" t="s">
        <v>15</v>
      </c>
      <c r="K3167" s="3">
        <f>IF(TablaDatosEmpresa[[#This Row],[Tipo_Movimiento]] = "Venta", -TablaDatosEmpresa[[#This Row],[Cantidad]] * TablaDatosEmpresa[[#This Row],[Precio_Venta_Unitario]], 0)</f>
        <v>16171.76</v>
      </c>
      <c r="L3167" s="3">
        <f>AVERAGEIF(TablaDatosEmpresa[Nombre_Producto],TablaDatosEmpresa[[#This Row],[Nombre_Producto]],TablaDatosEmpresa[Costo_Unitario])</f>
        <v>81.910562499999997</v>
      </c>
      <c r="M3167" s="3">
        <f>IF(TablaDatosEmpresa[[#This Row],[Tipo_Movimiento]] = "Venta", -TablaDatosEmpresa[[#This Row],[Cantidad]] * TablaDatosEmpresa[[#This Row],[CosteAdquisicionPromedio]], 0)</f>
        <v>3767.8858749999999</v>
      </c>
      <c r="N3167" s="3">
        <f>TablaDatosEmpresa[[#This Row],[Ingresos]]-TablaDatosEmpresa[[#This Row],[Coste_Vemta]]</f>
        <v>12403.874125</v>
      </c>
    </row>
    <row r="3168" spans="1:14" x14ac:dyDescent="0.3">
      <c r="A3168">
        <v>3169</v>
      </c>
      <c r="B3168" s="1">
        <v>45027</v>
      </c>
      <c r="C3168" t="s">
        <v>16</v>
      </c>
      <c r="D3168" t="s">
        <v>27</v>
      </c>
      <c r="E3168" t="s">
        <v>44</v>
      </c>
      <c r="F3168">
        <v>29</v>
      </c>
      <c r="G3168" s="3">
        <v>255.53</v>
      </c>
      <c r="H3168" s="3">
        <v>0</v>
      </c>
      <c r="I3168" t="s">
        <v>46</v>
      </c>
      <c r="J3168" t="s">
        <v>18</v>
      </c>
      <c r="K3168" s="3">
        <f>IF(TablaDatosEmpresa[[#This Row],[Tipo_Movimiento]] = "Venta", -TablaDatosEmpresa[[#This Row],[Cantidad]] * TablaDatosEmpresa[[#This Row],[Precio_Venta_Unitario]], 0)</f>
        <v>0</v>
      </c>
      <c r="L3168" s="3">
        <f>AVERAGEIF(TablaDatosEmpresa[Nombre_Producto],TablaDatosEmpresa[[#This Row],[Nombre_Producto]],TablaDatosEmpresa[Costo_Unitario])</f>
        <v>111.99406451612904</v>
      </c>
      <c r="M3168" s="3">
        <f>IF(TablaDatosEmpresa[[#This Row],[Tipo_Movimiento]] = "Venta", -TablaDatosEmpresa[[#This Row],[Cantidad]] * TablaDatosEmpresa[[#This Row],[CosteAdquisicionPromedio]], 0)</f>
        <v>0</v>
      </c>
      <c r="N3168" s="3">
        <f>TablaDatosEmpresa[[#This Row],[Ingresos]]-TablaDatosEmpresa[[#This Row],[Coste_Vemta]]</f>
        <v>0</v>
      </c>
    </row>
    <row r="3169" spans="1:14" x14ac:dyDescent="0.3">
      <c r="A3169">
        <v>3170</v>
      </c>
      <c r="B3169" s="1">
        <v>45027</v>
      </c>
      <c r="C3169" t="s">
        <v>10</v>
      </c>
      <c r="D3169" t="s">
        <v>11</v>
      </c>
      <c r="E3169" t="s">
        <v>12</v>
      </c>
      <c r="F3169">
        <v>-44</v>
      </c>
      <c r="G3169" s="3">
        <v>0</v>
      </c>
      <c r="H3169" s="3">
        <v>129.49</v>
      </c>
      <c r="I3169" t="s">
        <v>10</v>
      </c>
      <c r="J3169" t="s">
        <v>31</v>
      </c>
      <c r="K3169" s="3">
        <f>IF(TablaDatosEmpresa[[#This Row],[Tipo_Movimiento]] = "Venta", -TablaDatosEmpresa[[#This Row],[Cantidad]] * TablaDatosEmpresa[[#This Row],[Precio_Venta_Unitario]], 0)</f>
        <v>5697.56</v>
      </c>
      <c r="L3169" s="3">
        <f>AVERAGEIF(TablaDatosEmpresa[Nombre_Producto],TablaDatosEmpresa[[#This Row],[Nombre_Producto]],TablaDatosEmpresa[Costo_Unitario])</f>
        <v>28.701865793780652</v>
      </c>
      <c r="M3169" s="3">
        <f>IF(TablaDatosEmpresa[[#This Row],[Tipo_Movimiento]] = "Venta", -TablaDatosEmpresa[[#This Row],[Cantidad]] * TablaDatosEmpresa[[#This Row],[CosteAdquisicionPromedio]], 0)</f>
        <v>1262.8820949263486</v>
      </c>
      <c r="N3169" s="3">
        <f>TablaDatosEmpresa[[#This Row],[Ingresos]]-TablaDatosEmpresa[[#This Row],[Coste_Vemta]]</f>
        <v>4434.6779050736513</v>
      </c>
    </row>
    <row r="3170" spans="1:14" x14ac:dyDescent="0.3">
      <c r="A3170">
        <v>3171</v>
      </c>
      <c r="B3170" s="1">
        <v>45027</v>
      </c>
      <c r="C3170" t="s">
        <v>24</v>
      </c>
      <c r="D3170" t="s">
        <v>32</v>
      </c>
      <c r="E3170" t="s">
        <v>33</v>
      </c>
      <c r="F3170">
        <v>51</v>
      </c>
      <c r="G3170" s="3">
        <v>119.14</v>
      </c>
      <c r="H3170" s="3">
        <v>0</v>
      </c>
      <c r="I3170" t="s">
        <v>24</v>
      </c>
      <c r="J3170" t="s">
        <v>36</v>
      </c>
      <c r="K3170" s="3">
        <f>IF(TablaDatosEmpresa[[#This Row],[Tipo_Movimiento]] = "Venta", -TablaDatosEmpresa[[#This Row],[Cantidad]] * TablaDatosEmpresa[[#This Row],[Precio_Venta_Unitario]], 0)</f>
        <v>0</v>
      </c>
      <c r="L3170" s="3">
        <f>AVERAGEIF(TablaDatosEmpresa[Nombre_Producto],TablaDatosEmpresa[[#This Row],[Nombre_Producto]],TablaDatosEmpresa[Costo_Unitario])</f>
        <v>54.214840425531932</v>
      </c>
      <c r="M3170" s="3">
        <f>IF(TablaDatosEmpresa[[#This Row],[Tipo_Movimiento]] = "Venta", -TablaDatosEmpresa[[#This Row],[Cantidad]] * TablaDatosEmpresa[[#This Row],[CosteAdquisicionPromedio]], 0)</f>
        <v>0</v>
      </c>
      <c r="N3170" s="3">
        <f>TablaDatosEmpresa[[#This Row],[Ingresos]]-TablaDatosEmpresa[[#This Row],[Coste_Vemta]]</f>
        <v>0</v>
      </c>
    </row>
    <row r="3171" spans="1:14" x14ac:dyDescent="0.3">
      <c r="A3171">
        <v>3172</v>
      </c>
      <c r="B3171" s="1">
        <v>45027</v>
      </c>
      <c r="C3171" t="s">
        <v>24</v>
      </c>
      <c r="D3171" t="s">
        <v>29</v>
      </c>
      <c r="E3171" t="s">
        <v>30</v>
      </c>
      <c r="F3171">
        <v>130</v>
      </c>
      <c r="G3171" s="3">
        <v>35.200000000000003</v>
      </c>
      <c r="H3171" s="3">
        <v>0</v>
      </c>
      <c r="I3171" t="s">
        <v>24</v>
      </c>
      <c r="J3171" t="s">
        <v>28</v>
      </c>
      <c r="K3171" s="3">
        <f>IF(TablaDatosEmpresa[[#This Row],[Tipo_Movimiento]] = "Venta", -TablaDatosEmpresa[[#This Row],[Cantidad]] * TablaDatosEmpresa[[#This Row],[Precio_Venta_Unitario]], 0)</f>
        <v>0</v>
      </c>
      <c r="L3171" s="3">
        <f>AVERAGEIF(TablaDatosEmpresa[Nombre_Producto],TablaDatosEmpresa[[#This Row],[Nombre_Producto]],TablaDatosEmpresa[Costo_Unitario])</f>
        <v>15.49574137931034</v>
      </c>
      <c r="M3171" s="3">
        <f>IF(TablaDatosEmpresa[[#This Row],[Tipo_Movimiento]] = "Venta", -TablaDatosEmpresa[[#This Row],[Cantidad]] * TablaDatosEmpresa[[#This Row],[CosteAdquisicionPromedio]], 0)</f>
        <v>0</v>
      </c>
      <c r="N3171" s="3">
        <f>TablaDatosEmpresa[[#This Row],[Ingresos]]-TablaDatosEmpresa[[#This Row],[Coste_Vemta]]</f>
        <v>0</v>
      </c>
    </row>
    <row r="3172" spans="1:14" x14ac:dyDescent="0.3">
      <c r="A3172">
        <v>3173</v>
      </c>
      <c r="B3172" s="1">
        <v>45027</v>
      </c>
      <c r="C3172" t="s">
        <v>10</v>
      </c>
      <c r="D3172" t="s">
        <v>29</v>
      </c>
      <c r="E3172" t="s">
        <v>30</v>
      </c>
      <c r="F3172">
        <v>-26</v>
      </c>
      <c r="G3172" s="3">
        <v>0</v>
      </c>
      <c r="H3172" s="3">
        <v>80.78</v>
      </c>
      <c r="I3172" t="s">
        <v>10</v>
      </c>
      <c r="J3172" t="s">
        <v>35</v>
      </c>
      <c r="K3172" s="3">
        <f>IF(TablaDatosEmpresa[[#This Row],[Tipo_Movimiento]] = "Venta", -TablaDatosEmpresa[[#This Row],[Cantidad]] * TablaDatosEmpresa[[#This Row],[Precio_Venta_Unitario]], 0)</f>
        <v>2100.2800000000002</v>
      </c>
      <c r="L3172" s="3">
        <f>AVERAGEIF(TablaDatosEmpresa[Nombre_Producto],TablaDatosEmpresa[[#This Row],[Nombre_Producto]],TablaDatosEmpresa[Costo_Unitario])</f>
        <v>15.49574137931034</v>
      </c>
      <c r="M3172" s="3">
        <f>IF(TablaDatosEmpresa[[#This Row],[Tipo_Movimiento]] = "Venta", -TablaDatosEmpresa[[#This Row],[Cantidad]] * TablaDatosEmpresa[[#This Row],[CosteAdquisicionPromedio]], 0)</f>
        <v>402.88927586206887</v>
      </c>
      <c r="N3172" s="3">
        <f>TablaDatosEmpresa[[#This Row],[Ingresos]]-TablaDatosEmpresa[[#This Row],[Coste_Vemta]]</f>
        <v>1697.3907241379313</v>
      </c>
    </row>
    <row r="3173" spans="1:14" x14ac:dyDescent="0.3">
      <c r="A3173">
        <v>3174</v>
      </c>
      <c r="B3173" s="1">
        <v>45027</v>
      </c>
      <c r="C3173" t="s">
        <v>10</v>
      </c>
      <c r="D3173" t="s">
        <v>34</v>
      </c>
      <c r="E3173" t="s">
        <v>45</v>
      </c>
      <c r="F3173">
        <v>-31</v>
      </c>
      <c r="G3173" s="3">
        <v>0</v>
      </c>
      <c r="H3173" s="3">
        <v>347.52</v>
      </c>
      <c r="I3173" t="s">
        <v>10</v>
      </c>
      <c r="J3173" t="s">
        <v>15</v>
      </c>
      <c r="K3173" s="3">
        <f>IF(TablaDatosEmpresa[[#This Row],[Tipo_Movimiento]] = "Venta", -TablaDatosEmpresa[[#This Row],[Cantidad]] * TablaDatosEmpresa[[#This Row],[Precio_Venta_Unitario]], 0)</f>
        <v>10773.119999999999</v>
      </c>
      <c r="L3173" s="3">
        <f>AVERAGEIF(TablaDatosEmpresa[Nombre_Producto],TablaDatosEmpresa[[#This Row],[Nombre_Producto]],TablaDatosEmpresa[Costo_Unitario])</f>
        <v>81.910562499999997</v>
      </c>
      <c r="M3173" s="3">
        <f>IF(TablaDatosEmpresa[[#This Row],[Tipo_Movimiento]] = "Venta", -TablaDatosEmpresa[[#This Row],[Cantidad]] * TablaDatosEmpresa[[#This Row],[CosteAdquisicionPromedio]], 0)</f>
        <v>2539.2274374999997</v>
      </c>
      <c r="N3173" s="3">
        <f>TablaDatosEmpresa[[#This Row],[Ingresos]]-TablaDatosEmpresa[[#This Row],[Coste_Vemta]]</f>
        <v>8233.8925624999993</v>
      </c>
    </row>
    <row r="3174" spans="1:14" x14ac:dyDescent="0.3">
      <c r="A3174">
        <v>3175</v>
      </c>
      <c r="B3174" s="1">
        <v>45028</v>
      </c>
      <c r="C3174" t="s">
        <v>16</v>
      </c>
      <c r="D3174" t="s">
        <v>17</v>
      </c>
      <c r="E3174" t="s">
        <v>42</v>
      </c>
      <c r="F3174">
        <v>29</v>
      </c>
      <c r="G3174" s="3">
        <v>443.09</v>
      </c>
      <c r="H3174" s="3">
        <v>0</v>
      </c>
      <c r="I3174" t="s">
        <v>46</v>
      </c>
      <c r="J3174" t="s">
        <v>18</v>
      </c>
      <c r="K3174" s="3">
        <f>IF(TablaDatosEmpresa[[#This Row],[Tipo_Movimiento]] = "Venta", -TablaDatosEmpresa[[#This Row],[Cantidad]] * TablaDatosEmpresa[[#This Row],[Precio_Venta_Unitario]], 0)</f>
        <v>0</v>
      </c>
      <c r="L3174" s="3">
        <f>AVERAGEIF(TablaDatosEmpresa[Nombre_Producto],TablaDatosEmpresa[[#This Row],[Nombre_Producto]],TablaDatosEmpresa[Costo_Unitario])</f>
        <v>206.67616747181975</v>
      </c>
      <c r="M3174" s="3">
        <f>IF(TablaDatosEmpresa[[#This Row],[Tipo_Movimiento]] = "Venta", -TablaDatosEmpresa[[#This Row],[Cantidad]] * TablaDatosEmpresa[[#This Row],[CosteAdquisicionPromedio]], 0)</f>
        <v>0</v>
      </c>
      <c r="N3174" s="3">
        <f>TablaDatosEmpresa[[#This Row],[Ingresos]]-TablaDatosEmpresa[[#This Row],[Coste_Vemta]]</f>
        <v>0</v>
      </c>
    </row>
    <row r="3175" spans="1:14" x14ac:dyDescent="0.3">
      <c r="A3175">
        <v>3176</v>
      </c>
      <c r="B3175" s="1">
        <v>45028</v>
      </c>
      <c r="C3175" t="s">
        <v>24</v>
      </c>
      <c r="D3175" t="s">
        <v>34</v>
      </c>
      <c r="E3175" t="s">
        <v>45</v>
      </c>
      <c r="F3175">
        <v>259</v>
      </c>
      <c r="G3175" s="3">
        <v>180.25</v>
      </c>
      <c r="H3175" s="3">
        <v>0</v>
      </c>
      <c r="I3175" t="s">
        <v>24</v>
      </c>
      <c r="J3175" t="s">
        <v>26</v>
      </c>
      <c r="K3175" s="3">
        <f>IF(TablaDatosEmpresa[[#This Row],[Tipo_Movimiento]] = "Venta", -TablaDatosEmpresa[[#This Row],[Cantidad]] * TablaDatosEmpresa[[#This Row],[Precio_Venta_Unitario]], 0)</f>
        <v>0</v>
      </c>
      <c r="L3175" s="3">
        <f>AVERAGEIF(TablaDatosEmpresa[Nombre_Producto],TablaDatosEmpresa[[#This Row],[Nombre_Producto]],TablaDatosEmpresa[Costo_Unitario])</f>
        <v>81.910562499999997</v>
      </c>
      <c r="M3175" s="3">
        <f>IF(TablaDatosEmpresa[[#This Row],[Tipo_Movimiento]] = "Venta", -TablaDatosEmpresa[[#This Row],[Cantidad]] * TablaDatosEmpresa[[#This Row],[CosteAdquisicionPromedio]], 0)</f>
        <v>0</v>
      </c>
      <c r="N3175" s="3">
        <f>TablaDatosEmpresa[[#This Row],[Ingresos]]-TablaDatosEmpresa[[#This Row],[Coste_Vemta]]</f>
        <v>0</v>
      </c>
    </row>
    <row r="3176" spans="1:14" x14ac:dyDescent="0.3">
      <c r="A3176">
        <v>3177</v>
      </c>
      <c r="B3176" s="1">
        <v>45028</v>
      </c>
      <c r="C3176" t="s">
        <v>10</v>
      </c>
      <c r="D3176" t="s">
        <v>29</v>
      </c>
      <c r="E3176" t="s">
        <v>30</v>
      </c>
      <c r="F3176">
        <v>-43</v>
      </c>
      <c r="G3176" s="3">
        <v>0</v>
      </c>
      <c r="H3176" s="3">
        <v>80.62</v>
      </c>
      <c r="I3176" t="s">
        <v>10</v>
      </c>
      <c r="J3176" t="s">
        <v>15</v>
      </c>
      <c r="K3176" s="3">
        <f>IF(TablaDatosEmpresa[[#This Row],[Tipo_Movimiento]] = "Venta", -TablaDatosEmpresa[[#This Row],[Cantidad]] * TablaDatosEmpresa[[#This Row],[Precio_Venta_Unitario]], 0)</f>
        <v>3466.6600000000003</v>
      </c>
      <c r="L3176" s="3">
        <f>AVERAGEIF(TablaDatosEmpresa[Nombre_Producto],TablaDatosEmpresa[[#This Row],[Nombre_Producto]],TablaDatosEmpresa[Costo_Unitario])</f>
        <v>15.49574137931034</v>
      </c>
      <c r="M3176" s="3">
        <f>IF(TablaDatosEmpresa[[#This Row],[Tipo_Movimiento]] = "Venta", -TablaDatosEmpresa[[#This Row],[Cantidad]] * TablaDatosEmpresa[[#This Row],[CosteAdquisicionPromedio]], 0)</f>
        <v>666.31687931034458</v>
      </c>
      <c r="N3176" s="3">
        <f>TablaDatosEmpresa[[#This Row],[Ingresos]]-TablaDatosEmpresa[[#This Row],[Coste_Vemta]]</f>
        <v>2800.3431206896557</v>
      </c>
    </row>
    <row r="3177" spans="1:14" x14ac:dyDescent="0.3">
      <c r="A3177">
        <v>3178</v>
      </c>
      <c r="B3177" s="1">
        <v>45028</v>
      </c>
      <c r="C3177" t="s">
        <v>10</v>
      </c>
      <c r="D3177" t="s">
        <v>14</v>
      </c>
      <c r="E3177" t="s">
        <v>41</v>
      </c>
      <c r="F3177">
        <v>-49</v>
      </c>
      <c r="G3177" s="3">
        <v>0</v>
      </c>
      <c r="H3177" s="3">
        <v>158.94</v>
      </c>
      <c r="I3177" t="s">
        <v>10</v>
      </c>
      <c r="J3177" t="s">
        <v>35</v>
      </c>
      <c r="K3177" s="3">
        <f>IF(TablaDatosEmpresa[[#This Row],[Tipo_Movimiento]] = "Venta", -TablaDatosEmpresa[[#This Row],[Cantidad]] * TablaDatosEmpresa[[#This Row],[Precio_Venta_Unitario]], 0)</f>
        <v>7788.0599999999995</v>
      </c>
      <c r="L3177" s="3">
        <f>AVERAGEIF(TablaDatosEmpresa[Nombre_Producto],TablaDatosEmpresa[[#This Row],[Nombre_Producto]],TablaDatosEmpresa[Costo_Unitario])</f>
        <v>38.917210440456756</v>
      </c>
      <c r="M3177" s="3">
        <f>IF(TablaDatosEmpresa[[#This Row],[Tipo_Movimiento]] = "Venta", -TablaDatosEmpresa[[#This Row],[Cantidad]] * TablaDatosEmpresa[[#This Row],[CosteAdquisicionPromedio]], 0)</f>
        <v>1906.9433115823811</v>
      </c>
      <c r="N3177" s="3">
        <f>TablaDatosEmpresa[[#This Row],[Ingresos]]-TablaDatosEmpresa[[#This Row],[Coste_Vemta]]</f>
        <v>5881.1166884176182</v>
      </c>
    </row>
    <row r="3178" spans="1:14" x14ac:dyDescent="0.3">
      <c r="A3178">
        <v>3179</v>
      </c>
      <c r="B3178" s="1">
        <v>45028</v>
      </c>
      <c r="C3178" t="s">
        <v>10</v>
      </c>
      <c r="D3178" t="s">
        <v>21</v>
      </c>
      <c r="E3178" t="s">
        <v>22</v>
      </c>
      <c r="F3178">
        <v>-11</v>
      </c>
      <c r="G3178" s="3">
        <v>0</v>
      </c>
      <c r="H3178" s="3">
        <v>59.98</v>
      </c>
      <c r="I3178" t="s">
        <v>10</v>
      </c>
      <c r="J3178" t="s">
        <v>23</v>
      </c>
      <c r="K3178" s="3">
        <f>IF(TablaDatosEmpresa[[#This Row],[Tipo_Movimiento]] = "Venta", -TablaDatosEmpresa[[#This Row],[Cantidad]] * TablaDatosEmpresa[[#This Row],[Precio_Venta_Unitario]], 0)</f>
        <v>659.78</v>
      </c>
      <c r="L3178" s="3">
        <f>AVERAGEIF(TablaDatosEmpresa[Nombre_Producto],TablaDatosEmpresa[[#This Row],[Nombre_Producto]],TablaDatosEmpresa[Costo_Unitario])</f>
        <v>10.520482758620702</v>
      </c>
      <c r="M3178" s="3">
        <f>IF(TablaDatosEmpresa[[#This Row],[Tipo_Movimiento]] = "Venta", -TablaDatosEmpresa[[#This Row],[Cantidad]] * TablaDatosEmpresa[[#This Row],[CosteAdquisicionPromedio]], 0)</f>
        <v>115.72531034482772</v>
      </c>
      <c r="N3178" s="3">
        <f>TablaDatosEmpresa[[#This Row],[Ingresos]]-TablaDatosEmpresa[[#This Row],[Coste_Vemta]]</f>
        <v>544.0546896551723</v>
      </c>
    </row>
    <row r="3179" spans="1:14" x14ac:dyDescent="0.3">
      <c r="A3179">
        <v>3180</v>
      </c>
      <c r="B3179" s="1">
        <v>45028</v>
      </c>
      <c r="C3179" t="s">
        <v>10</v>
      </c>
      <c r="D3179" t="s">
        <v>34</v>
      </c>
      <c r="E3179" t="s">
        <v>45</v>
      </c>
      <c r="F3179">
        <v>-48</v>
      </c>
      <c r="G3179" s="3">
        <v>0</v>
      </c>
      <c r="H3179" s="3">
        <v>352.16</v>
      </c>
      <c r="I3179" t="s">
        <v>10</v>
      </c>
      <c r="J3179" t="s">
        <v>13</v>
      </c>
      <c r="K3179" s="3">
        <f>IF(TablaDatosEmpresa[[#This Row],[Tipo_Movimiento]] = "Venta", -TablaDatosEmpresa[[#This Row],[Cantidad]] * TablaDatosEmpresa[[#This Row],[Precio_Venta_Unitario]], 0)</f>
        <v>16903.68</v>
      </c>
      <c r="L3179" s="3">
        <f>AVERAGEIF(TablaDatosEmpresa[Nombre_Producto],TablaDatosEmpresa[[#This Row],[Nombre_Producto]],TablaDatosEmpresa[Costo_Unitario])</f>
        <v>81.910562499999997</v>
      </c>
      <c r="M3179" s="3">
        <f>IF(TablaDatosEmpresa[[#This Row],[Tipo_Movimiento]] = "Venta", -TablaDatosEmpresa[[#This Row],[Cantidad]] * TablaDatosEmpresa[[#This Row],[CosteAdquisicionPromedio]], 0)</f>
        <v>3931.7069999999999</v>
      </c>
      <c r="N3179" s="3">
        <f>TablaDatosEmpresa[[#This Row],[Ingresos]]-TablaDatosEmpresa[[#This Row],[Coste_Vemta]]</f>
        <v>12971.973</v>
      </c>
    </row>
    <row r="3180" spans="1:14" x14ac:dyDescent="0.3">
      <c r="A3180">
        <v>3181</v>
      </c>
      <c r="B3180" s="1">
        <v>45029</v>
      </c>
      <c r="C3180" t="s">
        <v>24</v>
      </c>
      <c r="D3180" t="s">
        <v>25</v>
      </c>
      <c r="E3180" t="s">
        <v>43</v>
      </c>
      <c r="F3180">
        <v>231</v>
      </c>
      <c r="G3180" s="3">
        <v>45.68</v>
      </c>
      <c r="H3180" s="3">
        <v>0</v>
      </c>
      <c r="I3180" t="s">
        <v>24</v>
      </c>
      <c r="J3180" t="s">
        <v>28</v>
      </c>
      <c r="K3180" s="3">
        <f>IF(TablaDatosEmpresa[[#This Row],[Tipo_Movimiento]] = "Venta", -TablaDatosEmpresa[[#This Row],[Cantidad]] * TablaDatosEmpresa[[#This Row],[Precio_Venta_Unitario]], 0)</f>
        <v>0</v>
      </c>
      <c r="L3180" s="3">
        <f>AVERAGEIF(TablaDatosEmpresa[Nombre_Producto],TablaDatosEmpresa[[#This Row],[Nombre_Producto]],TablaDatosEmpresa[Costo_Unitario])</f>
        <v>18.458651685393257</v>
      </c>
      <c r="M3180" s="3">
        <f>IF(TablaDatosEmpresa[[#This Row],[Tipo_Movimiento]] = "Venta", -TablaDatosEmpresa[[#This Row],[Cantidad]] * TablaDatosEmpresa[[#This Row],[CosteAdquisicionPromedio]], 0)</f>
        <v>0</v>
      </c>
      <c r="N3180" s="3">
        <f>TablaDatosEmpresa[[#This Row],[Ingresos]]-TablaDatosEmpresa[[#This Row],[Coste_Vemta]]</f>
        <v>0</v>
      </c>
    </row>
    <row r="3181" spans="1:14" x14ac:dyDescent="0.3">
      <c r="A3181">
        <v>3182</v>
      </c>
      <c r="B3181" s="1">
        <v>45029</v>
      </c>
      <c r="C3181" t="s">
        <v>24</v>
      </c>
      <c r="D3181" t="s">
        <v>21</v>
      </c>
      <c r="E3181" t="s">
        <v>22</v>
      </c>
      <c r="F3181">
        <v>240</v>
      </c>
      <c r="G3181" s="3">
        <v>25.22</v>
      </c>
      <c r="H3181" s="3">
        <v>0</v>
      </c>
      <c r="I3181" t="s">
        <v>24</v>
      </c>
      <c r="J3181" t="s">
        <v>36</v>
      </c>
      <c r="K3181" s="3">
        <f>IF(TablaDatosEmpresa[[#This Row],[Tipo_Movimiento]] = "Venta", -TablaDatosEmpresa[[#This Row],[Cantidad]] * TablaDatosEmpresa[[#This Row],[Precio_Venta_Unitario]], 0)</f>
        <v>0</v>
      </c>
      <c r="L3181" s="3">
        <f>AVERAGEIF(TablaDatosEmpresa[Nombre_Producto],TablaDatosEmpresa[[#This Row],[Nombre_Producto]],TablaDatosEmpresa[Costo_Unitario])</f>
        <v>10.520482758620702</v>
      </c>
      <c r="M3181" s="3">
        <f>IF(TablaDatosEmpresa[[#This Row],[Tipo_Movimiento]] = "Venta", -TablaDatosEmpresa[[#This Row],[Cantidad]] * TablaDatosEmpresa[[#This Row],[CosteAdquisicionPromedio]], 0)</f>
        <v>0</v>
      </c>
      <c r="N3181" s="3">
        <f>TablaDatosEmpresa[[#This Row],[Ingresos]]-TablaDatosEmpresa[[#This Row],[Coste_Vemta]]</f>
        <v>0</v>
      </c>
    </row>
    <row r="3182" spans="1:14" x14ac:dyDescent="0.3">
      <c r="A3182">
        <v>3183</v>
      </c>
      <c r="B3182" s="1">
        <v>45029</v>
      </c>
      <c r="C3182" t="s">
        <v>24</v>
      </c>
      <c r="D3182" t="s">
        <v>34</v>
      </c>
      <c r="E3182" t="s">
        <v>45</v>
      </c>
      <c r="F3182">
        <v>210</v>
      </c>
      <c r="G3182" s="3">
        <v>181.67</v>
      </c>
      <c r="H3182" s="3">
        <v>0</v>
      </c>
      <c r="I3182" t="s">
        <v>24</v>
      </c>
      <c r="J3182" t="s">
        <v>36</v>
      </c>
      <c r="K3182" s="3">
        <f>IF(TablaDatosEmpresa[[#This Row],[Tipo_Movimiento]] = "Venta", -TablaDatosEmpresa[[#This Row],[Cantidad]] * TablaDatosEmpresa[[#This Row],[Precio_Venta_Unitario]], 0)</f>
        <v>0</v>
      </c>
      <c r="L3182" s="3">
        <f>AVERAGEIF(TablaDatosEmpresa[Nombre_Producto],TablaDatosEmpresa[[#This Row],[Nombre_Producto]],TablaDatosEmpresa[Costo_Unitario])</f>
        <v>81.910562499999997</v>
      </c>
      <c r="M3182" s="3">
        <f>IF(TablaDatosEmpresa[[#This Row],[Tipo_Movimiento]] = "Venta", -TablaDatosEmpresa[[#This Row],[Cantidad]] * TablaDatosEmpresa[[#This Row],[CosteAdquisicionPromedio]], 0)</f>
        <v>0</v>
      </c>
      <c r="N3182" s="3">
        <f>TablaDatosEmpresa[[#This Row],[Ingresos]]-TablaDatosEmpresa[[#This Row],[Coste_Vemta]]</f>
        <v>0</v>
      </c>
    </row>
    <row r="3183" spans="1:14" x14ac:dyDescent="0.3">
      <c r="A3183">
        <v>3184</v>
      </c>
      <c r="B3183" s="1">
        <v>45029</v>
      </c>
      <c r="C3183" t="s">
        <v>10</v>
      </c>
      <c r="D3183" t="s">
        <v>14</v>
      </c>
      <c r="E3183" t="s">
        <v>41</v>
      </c>
      <c r="F3183">
        <v>-17</v>
      </c>
      <c r="G3183" s="3">
        <v>0</v>
      </c>
      <c r="H3183" s="3">
        <v>159.46</v>
      </c>
      <c r="I3183" t="s">
        <v>10</v>
      </c>
      <c r="J3183" t="s">
        <v>35</v>
      </c>
      <c r="K3183" s="3">
        <f>IF(TablaDatosEmpresa[[#This Row],[Tipo_Movimiento]] = "Venta", -TablaDatosEmpresa[[#This Row],[Cantidad]] * TablaDatosEmpresa[[#This Row],[Precio_Venta_Unitario]], 0)</f>
        <v>2710.82</v>
      </c>
      <c r="L3183" s="3">
        <f>AVERAGEIF(TablaDatosEmpresa[Nombre_Producto],TablaDatosEmpresa[[#This Row],[Nombre_Producto]],TablaDatosEmpresa[Costo_Unitario])</f>
        <v>38.917210440456756</v>
      </c>
      <c r="M3183" s="3">
        <f>IF(TablaDatosEmpresa[[#This Row],[Tipo_Movimiento]] = "Venta", -TablaDatosEmpresa[[#This Row],[Cantidad]] * TablaDatosEmpresa[[#This Row],[CosteAdquisicionPromedio]], 0)</f>
        <v>661.59257748776486</v>
      </c>
      <c r="N3183" s="3">
        <f>TablaDatosEmpresa[[#This Row],[Ingresos]]-TablaDatosEmpresa[[#This Row],[Coste_Vemta]]</f>
        <v>2049.2274225122355</v>
      </c>
    </row>
    <row r="3184" spans="1:14" x14ac:dyDescent="0.3">
      <c r="A3184">
        <v>3185</v>
      </c>
      <c r="B3184" s="1">
        <v>45029</v>
      </c>
      <c r="C3184" t="s">
        <v>10</v>
      </c>
      <c r="D3184" t="s">
        <v>11</v>
      </c>
      <c r="E3184" t="s">
        <v>12</v>
      </c>
      <c r="F3184">
        <v>-35</v>
      </c>
      <c r="G3184" s="3">
        <v>0</v>
      </c>
      <c r="H3184" s="3">
        <v>130.72</v>
      </c>
      <c r="I3184" t="s">
        <v>10</v>
      </c>
      <c r="J3184" t="s">
        <v>23</v>
      </c>
      <c r="K3184" s="3">
        <f>IF(TablaDatosEmpresa[[#This Row],[Tipo_Movimiento]] = "Venta", -TablaDatosEmpresa[[#This Row],[Cantidad]] * TablaDatosEmpresa[[#This Row],[Precio_Venta_Unitario]], 0)</f>
        <v>4575.2</v>
      </c>
      <c r="L3184" s="3">
        <f>AVERAGEIF(TablaDatosEmpresa[Nombre_Producto],TablaDatosEmpresa[[#This Row],[Nombre_Producto]],TablaDatosEmpresa[Costo_Unitario])</f>
        <v>28.701865793780652</v>
      </c>
      <c r="M3184" s="3">
        <f>IF(TablaDatosEmpresa[[#This Row],[Tipo_Movimiento]] = "Venta", -TablaDatosEmpresa[[#This Row],[Cantidad]] * TablaDatosEmpresa[[#This Row],[CosteAdquisicionPromedio]], 0)</f>
        <v>1004.5653027823228</v>
      </c>
      <c r="N3184" s="3">
        <f>TablaDatosEmpresa[[#This Row],[Ingresos]]-TablaDatosEmpresa[[#This Row],[Coste_Vemta]]</f>
        <v>3570.6346972176771</v>
      </c>
    </row>
    <row r="3185" spans="1:14" x14ac:dyDescent="0.3">
      <c r="A3185">
        <v>3186</v>
      </c>
      <c r="B3185" s="1">
        <v>45029</v>
      </c>
      <c r="C3185" t="s">
        <v>10</v>
      </c>
      <c r="D3185" t="s">
        <v>25</v>
      </c>
      <c r="E3185" t="s">
        <v>43</v>
      </c>
      <c r="F3185">
        <v>-24</v>
      </c>
      <c r="G3185" s="3">
        <v>0</v>
      </c>
      <c r="H3185" s="3">
        <v>94.8</v>
      </c>
      <c r="I3185" t="s">
        <v>10</v>
      </c>
      <c r="J3185" t="s">
        <v>35</v>
      </c>
      <c r="K3185" s="3">
        <f>IF(TablaDatosEmpresa[[#This Row],[Tipo_Movimiento]] = "Venta", -TablaDatosEmpresa[[#This Row],[Cantidad]] * TablaDatosEmpresa[[#This Row],[Precio_Venta_Unitario]], 0)</f>
        <v>2275.1999999999998</v>
      </c>
      <c r="L3185" s="3">
        <f>AVERAGEIF(TablaDatosEmpresa[Nombre_Producto],TablaDatosEmpresa[[#This Row],[Nombre_Producto]],TablaDatosEmpresa[Costo_Unitario])</f>
        <v>18.458651685393257</v>
      </c>
      <c r="M3185" s="3">
        <f>IF(TablaDatosEmpresa[[#This Row],[Tipo_Movimiento]] = "Venta", -TablaDatosEmpresa[[#This Row],[Cantidad]] * TablaDatosEmpresa[[#This Row],[CosteAdquisicionPromedio]], 0)</f>
        <v>443.00764044943816</v>
      </c>
      <c r="N3185" s="3">
        <f>TablaDatosEmpresa[[#This Row],[Ingresos]]-TablaDatosEmpresa[[#This Row],[Coste_Vemta]]</f>
        <v>1832.1923595505616</v>
      </c>
    </row>
    <row r="3186" spans="1:14" x14ac:dyDescent="0.3">
      <c r="A3186">
        <v>3187</v>
      </c>
      <c r="B3186" s="1">
        <v>45029</v>
      </c>
      <c r="C3186" t="s">
        <v>24</v>
      </c>
      <c r="D3186" t="s">
        <v>11</v>
      </c>
      <c r="E3186" t="s">
        <v>12</v>
      </c>
      <c r="F3186">
        <v>168</v>
      </c>
      <c r="G3186" s="3">
        <v>66.180000000000007</v>
      </c>
      <c r="H3186" s="3">
        <v>0</v>
      </c>
      <c r="I3186" t="s">
        <v>24</v>
      </c>
      <c r="J3186" t="s">
        <v>36</v>
      </c>
      <c r="K3186" s="3">
        <f>IF(TablaDatosEmpresa[[#This Row],[Tipo_Movimiento]] = "Venta", -TablaDatosEmpresa[[#This Row],[Cantidad]] * TablaDatosEmpresa[[#This Row],[Precio_Venta_Unitario]], 0)</f>
        <v>0</v>
      </c>
      <c r="L3186" s="3">
        <f>AVERAGEIF(TablaDatosEmpresa[Nombre_Producto],TablaDatosEmpresa[[#This Row],[Nombre_Producto]],TablaDatosEmpresa[Costo_Unitario])</f>
        <v>28.701865793780652</v>
      </c>
      <c r="M3186" s="3">
        <f>IF(TablaDatosEmpresa[[#This Row],[Tipo_Movimiento]] = "Venta", -TablaDatosEmpresa[[#This Row],[Cantidad]] * TablaDatosEmpresa[[#This Row],[CosteAdquisicionPromedio]], 0)</f>
        <v>0</v>
      </c>
      <c r="N3186" s="3">
        <f>TablaDatosEmpresa[[#This Row],[Ingresos]]-TablaDatosEmpresa[[#This Row],[Coste_Vemta]]</f>
        <v>0</v>
      </c>
    </row>
    <row r="3187" spans="1:14" x14ac:dyDescent="0.3">
      <c r="A3187">
        <v>3188</v>
      </c>
      <c r="B3187" s="1">
        <v>45030</v>
      </c>
      <c r="C3187" t="s">
        <v>10</v>
      </c>
      <c r="D3187" t="s">
        <v>25</v>
      </c>
      <c r="E3187" t="s">
        <v>43</v>
      </c>
      <c r="F3187">
        <v>-15</v>
      </c>
      <c r="G3187" s="3">
        <v>0</v>
      </c>
      <c r="H3187" s="3">
        <v>95.55</v>
      </c>
      <c r="I3187" t="s">
        <v>10</v>
      </c>
      <c r="J3187" t="s">
        <v>13</v>
      </c>
      <c r="K3187" s="3">
        <f>IF(TablaDatosEmpresa[[#This Row],[Tipo_Movimiento]] = "Venta", -TablaDatosEmpresa[[#This Row],[Cantidad]] * TablaDatosEmpresa[[#This Row],[Precio_Venta_Unitario]], 0)</f>
        <v>1433.25</v>
      </c>
      <c r="L3187" s="3">
        <f>AVERAGEIF(TablaDatosEmpresa[Nombre_Producto],TablaDatosEmpresa[[#This Row],[Nombre_Producto]],TablaDatosEmpresa[Costo_Unitario])</f>
        <v>18.458651685393257</v>
      </c>
      <c r="M3187" s="3">
        <f>IF(TablaDatosEmpresa[[#This Row],[Tipo_Movimiento]] = "Venta", -TablaDatosEmpresa[[#This Row],[Cantidad]] * TablaDatosEmpresa[[#This Row],[CosteAdquisicionPromedio]], 0)</f>
        <v>276.87977528089885</v>
      </c>
      <c r="N3187" s="3">
        <f>TablaDatosEmpresa[[#This Row],[Ingresos]]-TablaDatosEmpresa[[#This Row],[Coste_Vemta]]</f>
        <v>1156.3702247191011</v>
      </c>
    </row>
    <row r="3188" spans="1:14" x14ac:dyDescent="0.3">
      <c r="A3188">
        <v>3189</v>
      </c>
      <c r="B3188" s="1">
        <v>45030</v>
      </c>
      <c r="C3188" t="s">
        <v>10</v>
      </c>
      <c r="D3188" t="s">
        <v>25</v>
      </c>
      <c r="E3188" t="s">
        <v>43</v>
      </c>
      <c r="F3188">
        <v>-40</v>
      </c>
      <c r="G3188" s="3">
        <v>0</v>
      </c>
      <c r="H3188" s="3">
        <v>95.32</v>
      </c>
      <c r="I3188" t="s">
        <v>10</v>
      </c>
      <c r="J3188" t="s">
        <v>35</v>
      </c>
      <c r="K3188" s="3">
        <f>IF(TablaDatosEmpresa[[#This Row],[Tipo_Movimiento]] = "Venta", -TablaDatosEmpresa[[#This Row],[Cantidad]] * TablaDatosEmpresa[[#This Row],[Precio_Venta_Unitario]], 0)</f>
        <v>3812.7999999999997</v>
      </c>
      <c r="L3188" s="3">
        <f>AVERAGEIF(TablaDatosEmpresa[Nombre_Producto],TablaDatosEmpresa[[#This Row],[Nombre_Producto]],TablaDatosEmpresa[Costo_Unitario])</f>
        <v>18.458651685393257</v>
      </c>
      <c r="M3188" s="3">
        <f>IF(TablaDatosEmpresa[[#This Row],[Tipo_Movimiento]] = "Venta", -TablaDatosEmpresa[[#This Row],[Cantidad]] * TablaDatosEmpresa[[#This Row],[CosteAdquisicionPromedio]], 0)</f>
        <v>738.3460674157302</v>
      </c>
      <c r="N3188" s="3">
        <f>TablaDatosEmpresa[[#This Row],[Ingresos]]-TablaDatosEmpresa[[#This Row],[Coste_Vemta]]</f>
        <v>3074.4539325842698</v>
      </c>
    </row>
    <row r="3189" spans="1:14" x14ac:dyDescent="0.3">
      <c r="A3189">
        <v>3190</v>
      </c>
      <c r="B3189" s="1">
        <v>45030</v>
      </c>
      <c r="C3189" t="s">
        <v>10</v>
      </c>
      <c r="D3189" t="s">
        <v>19</v>
      </c>
      <c r="E3189" t="s">
        <v>20</v>
      </c>
      <c r="F3189">
        <v>-21</v>
      </c>
      <c r="G3189" s="3">
        <v>0</v>
      </c>
      <c r="H3189" s="3">
        <v>301.82</v>
      </c>
      <c r="I3189" t="s">
        <v>10</v>
      </c>
      <c r="J3189" t="s">
        <v>31</v>
      </c>
      <c r="K3189" s="3">
        <f>IF(TablaDatosEmpresa[[#This Row],[Tipo_Movimiento]] = "Venta", -TablaDatosEmpresa[[#This Row],[Cantidad]] * TablaDatosEmpresa[[#This Row],[Precio_Venta_Unitario]], 0)</f>
        <v>6338.22</v>
      </c>
      <c r="L3189" s="3">
        <f>AVERAGEIF(TablaDatosEmpresa[Nombre_Producto],TablaDatosEmpresa[[#This Row],[Nombre_Producto]],TablaDatosEmpresa[Costo_Unitario])</f>
        <v>66.956770642201846</v>
      </c>
      <c r="M3189" s="3">
        <f>IF(TablaDatosEmpresa[[#This Row],[Tipo_Movimiento]] = "Venta", -TablaDatosEmpresa[[#This Row],[Cantidad]] * TablaDatosEmpresa[[#This Row],[CosteAdquisicionPromedio]], 0)</f>
        <v>1406.0921834862388</v>
      </c>
      <c r="N3189" s="3">
        <f>TablaDatosEmpresa[[#This Row],[Ingresos]]-TablaDatosEmpresa[[#This Row],[Coste_Vemta]]</f>
        <v>4932.127816513761</v>
      </c>
    </row>
    <row r="3190" spans="1:14" x14ac:dyDescent="0.3">
      <c r="A3190">
        <v>3191</v>
      </c>
      <c r="B3190" s="1">
        <v>45030</v>
      </c>
      <c r="C3190" t="s">
        <v>16</v>
      </c>
      <c r="D3190" t="s">
        <v>17</v>
      </c>
      <c r="E3190" t="s">
        <v>42</v>
      </c>
      <c r="F3190">
        <v>77</v>
      </c>
      <c r="G3190" s="3">
        <v>452.57</v>
      </c>
      <c r="H3190" s="3">
        <v>0</v>
      </c>
      <c r="I3190" t="s">
        <v>46</v>
      </c>
      <c r="J3190" t="s">
        <v>18</v>
      </c>
      <c r="K3190" s="3">
        <f>IF(TablaDatosEmpresa[[#This Row],[Tipo_Movimiento]] = "Venta", -TablaDatosEmpresa[[#This Row],[Cantidad]] * TablaDatosEmpresa[[#This Row],[Precio_Venta_Unitario]], 0)</f>
        <v>0</v>
      </c>
      <c r="L3190" s="3">
        <f>AVERAGEIF(TablaDatosEmpresa[Nombre_Producto],TablaDatosEmpresa[[#This Row],[Nombre_Producto]],TablaDatosEmpresa[Costo_Unitario])</f>
        <v>206.67616747181975</v>
      </c>
      <c r="M3190" s="3">
        <f>IF(TablaDatosEmpresa[[#This Row],[Tipo_Movimiento]] = "Venta", -TablaDatosEmpresa[[#This Row],[Cantidad]] * TablaDatosEmpresa[[#This Row],[CosteAdquisicionPromedio]], 0)</f>
        <v>0</v>
      </c>
      <c r="N3190" s="3">
        <f>TablaDatosEmpresa[[#This Row],[Ingresos]]-TablaDatosEmpresa[[#This Row],[Coste_Vemta]]</f>
        <v>0</v>
      </c>
    </row>
    <row r="3191" spans="1:14" x14ac:dyDescent="0.3">
      <c r="A3191">
        <v>3192</v>
      </c>
      <c r="B3191" s="1">
        <v>45030</v>
      </c>
      <c r="C3191" t="s">
        <v>24</v>
      </c>
      <c r="D3191" t="s">
        <v>29</v>
      </c>
      <c r="E3191" t="s">
        <v>30</v>
      </c>
      <c r="F3191">
        <v>53</v>
      </c>
      <c r="G3191" s="3">
        <v>35.83</v>
      </c>
      <c r="H3191" s="3">
        <v>0</v>
      </c>
      <c r="I3191" t="s">
        <v>24</v>
      </c>
      <c r="J3191" t="s">
        <v>36</v>
      </c>
      <c r="K3191" s="3">
        <f>IF(TablaDatosEmpresa[[#This Row],[Tipo_Movimiento]] = "Venta", -TablaDatosEmpresa[[#This Row],[Cantidad]] * TablaDatosEmpresa[[#This Row],[Precio_Venta_Unitario]], 0)</f>
        <v>0</v>
      </c>
      <c r="L3191" s="3">
        <f>AVERAGEIF(TablaDatosEmpresa[Nombre_Producto],TablaDatosEmpresa[[#This Row],[Nombre_Producto]],TablaDatosEmpresa[Costo_Unitario])</f>
        <v>15.49574137931034</v>
      </c>
      <c r="M3191" s="3">
        <f>IF(TablaDatosEmpresa[[#This Row],[Tipo_Movimiento]] = "Venta", -TablaDatosEmpresa[[#This Row],[Cantidad]] * TablaDatosEmpresa[[#This Row],[CosteAdquisicionPromedio]], 0)</f>
        <v>0</v>
      </c>
      <c r="N3191" s="3">
        <f>TablaDatosEmpresa[[#This Row],[Ingresos]]-TablaDatosEmpresa[[#This Row],[Coste_Vemta]]</f>
        <v>0</v>
      </c>
    </row>
    <row r="3192" spans="1:14" x14ac:dyDescent="0.3">
      <c r="A3192">
        <v>3193</v>
      </c>
      <c r="B3192" s="1">
        <v>45030</v>
      </c>
      <c r="C3192" t="s">
        <v>24</v>
      </c>
      <c r="D3192" t="s">
        <v>25</v>
      </c>
      <c r="E3192" t="s">
        <v>43</v>
      </c>
      <c r="F3192">
        <v>183</v>
      </c>
      <c r="G3192" s="3">
        <v>44.66</v>
      </c>
      <c r="H3192" s="3">
        <v>0</v>
      </c>
      <c r="I3192" t="s">
        <v>24</v>
      </c>
      <c r="J3192" t="s">
        <v>37</v>
      </c>
      <c r="K3192" s="3">
        <f>IF(TablaDatosEmpresa[[#This Row],[Tipo_Movimiento]] = "Venta", -TablaDatosEmpresa[[#This Row],[Cantidad]] * TablaDatosEmpresa[[#This Row],[Precio_Venta_Unitario]], 0)</f>
        <v>0</v>
      </c>
      <c r="L3192" s="3">
        <f>AVERAGEIF(TablaDatosEmpresa[Nombre_Producto],TablaDatosEmpresa[[#This Row],[Nombre_Producto]],TablaDatosEmpresa[Costo_Unitario])</f>
        <v>18.458651685393257</v>
      </c>
      <c r="M3192" s="3">
        <f>IF(TablaDatosEmpresa[[#This Row],[Tipo_Movimiento]] = "Venta", -TablaDatosEmpresa[[#This Row],[Cantidad]] * TablaDatosEmpresa[[#This Row],[CosteAdquisicionPromedio]], 0)</f>
        <v>0</v>
      </c>
      <c r="N3192" s="3">
        <f>TablaDatosEmpresa[[#This Row],[Ingresos]]-TablaDatosEmpresa[[#This Row],[Coste_Vemta]]</f>
        <v>0</v>
      </c>
    </row>
    <row r="3193" spans="1:14" x14ac:dyDescent="0.3">
      <c r="A3193">
        <v>3194</v>
      </c>
      <c r="B3193" s="1">
        <v>45030</v>
      </c>
      <c r="C3193" t="s">
        <v>10</v>
      </c>
      <c r="D3193" t="s">
        <v>11</v>
      </c>
      <c r="E3193" t="s">
        <v>12</v>
      </c>
      <c r="F3193">
        <v>-13</v>
      </c>
      <c r="G3193" s="3">
        <v>0</v>
      </c>
      <c r="H3193" s="3">
        <v>130.9</v>
      </c>
      <c r="I3193" t="s">
        <v>10</v>
      </c>
      <c r="J3193" t="s">
        <v>23</v>
      </c>
      <c r="K3193" s="3">
        <f>IF(TablaDatosEmpresa[[#This Row],[Tipo_Movimiento]] = "Venta", -TablaDatosEmpresa[[#This Row],[Cantidad]] * TablaDatosEmpresa[[#This Row],[Precio_Venta_Unitario]], 0)</f>
        <v>1701.7</v>
      </c>
      <c r="L3193" s="3">
        <f>AVERAGEIF(TablaDatosEmpresa[Nombre_Producto],TablaDatosEmpresa[[#This Row],[Nombre_Producto]],TablaDatosEmpresa[Costo_Unitario])</f>
        <v>28.701865793780652</v>
      </c>
      <c r="M3193" s="3">
        <f>IF(TablaDatosEmpresa[[#This Row],[Tipo_Movimiento]] = "Venta", -TablaDatosEmpresa[[#This Row],[Cantidad]] * TablaDatosEmpresa[[#This Row],[CosteAdquisicionPromedio]], 0)</f>
        <v>373.12425531914846</v>
      </c>
      <c r="N3193" s="3">
        <f>TablaDatosEmpresa[[#This Row],[Ingresos]]-TablaDatosEmpresa[[#This Row],[Coste_Vemta]]</f>
        <v>1328.5757446808516</v>
      </c>
    </row>
    <row r="3194" spans="1:14" x14ac:dyDescent="0.3">
      <c r="A3194">
        <v>3195</v>
      </c>
      <c r="B3194" s="1">
        <v>45031</v>
      </c>
      <c r="C3194" t="s">
        <v>10</v>
      </c>
      <c r="D3194" t="s">
        <v>25</v>
      </c>
      <c r="E3194" t="s">
        <v>43</v>
      </c>
      <c r="F3194">
        <v>-29</v>
      </c>
      <c r="G3194" s="3">
        <v>0</v>
      </c>
      <c r="H3194" s="3">
        <v>94.5</v>
      </c>
      <c r="I3194" t="s">
        <v>10</v>
      </c>
      <c r="J3194" t="s">
        <v>23</v>
      </c>
      <c r="K3194" s="3">
        <f>IF(TablaDatosEmpresa[[#This Row],[Tipo_Movimiento]] = "Venta", -TablaDatosEmpresa[[#This Row],[Cantidad]] * TablaDatosEmpresa[[#This Row],[Precio_Venta_Unitario]], 0)</f>
        <v>2740.5</v>
      </c>
      <c r="L3194" s="3">
        <f>AVERAGEIF(TablaDatosEmpresa[Nombre_Producto],TablaDatosEmpresa[[#This Row],[Nombre_Producto]],TablaDatosEmpresa[Costo_Unitario])</f>
        <v>18.458651685393257</v>
      </c>
      <c r="M3194" s="3">
        <f>IF(TablaDatosEmpresa[[#This Row],[Tipo_Movimiento]] = "Venta", -TablaDatosEmpresa[[#This Row],[Cantidad]] * TablaDatosEmpresa[[#This Row],[CosteAdquisicionPromedio]], 0)</f>
        <v>535.3008988764044</v>
      </c>
      <c r="N3194" s="3">
        <f>TablaDatosEmpresa[[#This Row],[Ingresos]]-TablaDatosEmpresa[[#This Row],[Coste_Vemta]]</f>
        <v>2205.1991011235955</v>
      </c>
    </row>
    <row r="3195" spans="1:14" x14ac:dyDescent="0.3">
      <c r="A3195">
        <v>3196</v>
      </c>
      <c r="B3195" s="1">
        <v>45031</v>
      </c>
      <c r="C3195" t="s">
        <v>24</v>
      </c>
      <c r="D3195" t="s">
        <v>14</v>
      </c>
      <c r="E3195" t="s">
        <v>41</v>
      </c>
      <c r="F3195">
        <v>205</v>
      </c>
      <c r="G3195" s="3">
        <v>86.29</v>
      </c>
      <c r="H3195" s="3">
        <v>0</v>
      </c>
      <c r="I3195" t="s">
        <v>24</v>
      </c>
      <c r="J3195" t="s">
        <v>28</v>
      </c>
      <c r="K3195" s="3">
        <f>IF(TablaDatosEmpresa[[#This Row],[Tipo_Movimiento]] = "Venta", -TablaDatosEmpresa[[#This Row],[Cantidad]] * TablaDatosEmpresa[[#This Row],[Precio_Venta_Unitario]], 0)</f>
        <v>0</v>
      </c>
      <c r="L3195" s="3">
        <f>AVERAGEIF(TablaDatosEmpresa[Nombre_Producto],TablaDatosEmpresa[[#This Row],[Nombre_Producto]],TablaDatosEmpresa[Costo_Unitario])</f>
        <v>38.917210440456756</v>
      </c>
      <c r="M3195" s="3">
        <f>IF(TablaDatosEmpresa[[#This Row],[Tipo_Movimiento]] = "Venta", -TablaDatosEmpresa[[#This Row],[Cantidad]] * TablaDatosEmpresa[[#This Row],[CosteAdquisicionPromedio]], 0)</f>
        <v>0</v>
      </c>
      <c r="N3195" s="3">
        <f>TablaDatosEmpresa[[#This Row],[Ingresos]]-TablaDatosEmpresa[[#This Row],[Coste_Vemta]]</f>
        <v>0</v>
      </c>
    </row>
    <row r="3196" spans="1:14" x14ac:dyDescent="0.3">
      <c r="A3196">
        <v>3197</v>
      </c>
      <c r="B3196" s="1">
        <v>45031</v>
      </c>
      <c r="C3196" t="s">
        <v>10</v>
      </c>
      <c r="D3196" t="s">
        <v>27</v>
      </c>
      <c r="E3196" t="s">
        <v>44</v>
      </c>
      <c r="F3196">
        <v>-17</v>
      </c>
      <c r="G3196" s="3">
        <v>0</v>
      </c>
      <c r="H3196" s="3">
        <v>496.55</v>
      </c>
      <c r="I3196" t="s">
        <v>10</v>
      </c>
      <c r="J3196" t="s">
        <v>35</v>
      </c>
      <c r="K3196" s="3">
        <f>IF(TablaDatosEmpresa[[#This Row],[Tipo_Movimiento]] = "Venta", -TablaDatosEmpresa[[#This Row],[Cantidad]] * TablaDatosEmpresa[[#This Row],[Precio_Venta_Unitario]], 0)</f>
        <v>8441.35</v>
      </c>
      <c r="L3196" s="3">
        <f>AVERAGEIF(TablaDatosEmpresa[Nombre_Producto],TablaDatosEmpresa[[#This Row],[Nombre_Producto]],TablaDatosEmpresa[Costo_Unitario])</f>
        <v>111.99406451612904</v>
      </c>
      <c r="M3196" s="3">
        <f>IF(TablaDatosEmpresa[[#This Row],[Tipo_Movimiento]] = "Venta", -TablaDatosEmpresa[[#This Row],[Cantidad]] * TablaDatosEmpresa[[#This Row],[CosteAdquisicionPromedio]], 0)</f>
        <v>1903.8990967741938</v>
      </c>
      <c r="N3196" s="3">
        <f>TablaDatosEmpresa[[#This Row],[Ingresos]]-TablaDatosEmpresa[[#This Row],[Coste_Vemta]]</f>
        <v>6537.4509032258065</v>
      </c>
    </row>
    <row r="3197" spans="1:14" x14ac:dyDescent="0.3">
      <c r="A3197">
        <v>3198</v>
      </c>
      <c r="B3197" s="1">
        <v>45031</v>
      </c>
      <c r="C3197" t="s">
        <v>16</v>
      </c>
      <c r="D3197" t="s">
        <v>27</v>
      </c>
      <c r="E3197" t="s">
        <v>44</v>
      </c>
      <c r="F3197">
        <v>89</v>
      </c>
      <c r="G3197" s="3">
        <v>254.2</v>
      </c>
      <c r="H3197" s="3">
        <v>0</v>
      </c>
      <c r="I3197" t="s">
        <v>46</v>
      </c>
      <c r="J3197" t="s">
        <v>18</v>
      </c>
      <c r="K3197" s="3">
        <f>IF(TablaDatosEmpresa[[#This Row],[Tipo_Movimiento]] = "Venta", -TablaDatosEmpresa[[#This Row],[Cantidad]] * TablaDatosEmpresa[[#This Row],[Precio_Venta_Unitario]], 0)</f>
        <v>0</v>
      </c>
      <c r="L3197" s="3">
        <f>AVERAGEIF(TablaDatosEmpresa[Nombre_Producto],TablaDatosEmpresa[[#This Row],[Nombre_Producto]],TablaDatosEmpresa[Costo_Unitario])</f>
        <v>111.99406451612904</v>
      </c>
      <c r="M3197" s="3">
        <f>IF(TablaDatosEmpresa[[#This Row],[Tipo_Movimiento]] = "Venta", -TablaDatosEmpresa[[#This Row],[Cantidad]] * TablaDatosEmpresa[[#This Row],[CosteAdquisicionPromedio]], 0)</f>
        <v>0</v>
      </c>
      <c r="N3197" s="3">
        <f>TablaDatosEmpresa[[#This Row],[Ingresos]]-TablaDatosEmpresa[[#This Row],[Coste_Vemta]]</f>
        <v>0</v>
      </c>
    </row>
    <row r="3198" spans="1:14" x14ac:dyDescent="0.3">
      <c r="A3198">
        <v>3199</v>
      </c>
      <c r="B3198" s="1">
        <v>45031</v>
      </c>
      <c r="C3198" t="s">
        <v>24</v>
      </c>
      <c r="D3198" t="s">
        <v>25</v>
      </c>
      <c r="E3198" t="s">
        <v>43</v>
      </c>
      <c r="F3198">
        <v>191</v>
      </c>
      <c r="G3198" s="3">
        <v>44.39</v>
      </c>
      <c r="H3198" s="3">
        <v>0</v>
      </c>
      <c r="I3198" t="s">
        <v>24</v>
      </c>
      <c r="J3198" t="s">
        <v>36</v>
      </c>
      <c r="K3198" s="3">
        <f>IF(TablaDatosEmpresa[[#This Row],[Tipo_Movimiento]] = "Venta", -TablaDatosEmpresa[[#This Row],[Cantidad]] * TablaDatosEmpresa[[#This Row],[Precio_Venta_Unitario]], 0)</f>
        <v>0</v>
      </c>
      <c r="L3198" s="3">
        <f>AVERAGEIF(TablaDatosEmpresa[Nombre_Producto],TablaDatosEmpresa[[#This Row],[Nombre_Producto]],TablaDatosEmpresa[Costo_Unitario])</f>
        <v>18.458651685393257</v>
      </c>
      <c r="M3198" s="3">
        <f>IF(TablaDatosEmpresa[[#This Row],[Tipo_Movimiento]] = "Venta", -TablaDatosEmpresa[[#This Row],[Cantidad]] * TablaDatosEmpresa[[#This Row],[CosteAdquisicionPromedio]], 0)</f>
        <v>0</v>
      </c>
      <c r="N3198" s="3">
        <f>TablaDatosEmpresa[[#This Row],[Ingresos]]-TablaDatosEmpresa[[#This Row],[Coste_Vemta]]</f>
        <v>0</v>
      </c>
    </row>
    <row r="3199" spans="1:14" x14ac:dyDescent="0.3">
      <c r="A3199">
        <v>3200</v>
      </c>
      <c r="B3199" s="1">
        <v>45031</v>
      </c>
      <c r="C3199" t="s">
        <v>10</v>
      </c>
      <c r="D3199" t="s">
        <v>11</v>
      </c>
      <c r="E3199" t="s">
        <v>12</v>
      </c>
      <c r="F3199">
        <v>-28</v>
      </c>
      <c r="G3199" s="3">
        <v>0</v>
      </c>
      <c r="H3199" s="3">
        <v>128.9</v>
      </c>
      <c r="I3199" t="s">
        <v>10</v>
      </c>
      <c r="J3199" t="s">
        <v>15</v>
      </c>
      <c r="K3199" s="3">
        <f>IF(TablaDatosEmpresa[[#This Row],[Tipo_Movimiento]] = "Venta", -TablaDatosEmpresa[[#This Row],[Cantidad]] * TablaDatosEmpresa[[#This Row],[Precio_Venta_Unitario]], 0)</f>
        <v>3609.2000000000003</v>
      </c>
      <c r="L3199" s="3">
        <f>AVERAGEIF(TablaDatosEmpresa[Nombre_Producto],TablaDatosEmpresa[[#This Row],[Nombre_Producto]],TablaDatosEmpresa[Costo_Unitario])</f>
        <v>28.701865793780652</v>
      </c>
      <c r="M3199" s="3">
        <f>IF(TablaDatosEmpresa[[#This Row],[Tipo_Movimiento]] = "Venta", -TablaDatosEmpresa[[#This Row],[Cantidad]] * TablaDatosEmpresa[[#This Row],[CosteAdquisicionPromedio]], 0)</f>
        <v>803.65224222585823</v>
      </c>
      <c r="N3199" s="3">
        <f>TablaDatosEmpresa[[#This Row],[Ingresos]]-TablaDatosEmpresa[[#This Row],[Coste_Vemta]]</f>
        <v>2805.5477577741422</v>
      </c>
    </row>
    <row r="3200" spans="1:14" x14ac:dyDescent="0.3">
      <c r="A3200">
        <v>3201</v>
      </c>
      <c r="B3200" s="1">
        <v>45031</v>
      </c>
      <c r="C3200" t="s">
        <v>10</v>
      </c>
      <c r="D3200" t="s">
        <v>11</v>
      </c>
      <c r="E3200" t="s">
        <v>12</v>
      </c>
      <c r="F3200">
        <v>-14</v>
      </c>
      <c r="G3200" s="3">
        <v>0</v>
      </c>
      <c r="H3200" s="3">
        <v>128.87</v>
      </c>
      <c r="I3200" t="s">
        <v>10</v>
      </c>
      <c r="J3200" t="s">
        <v>31</v>
      </c>
      <c r="K3200" s="3">
        <f>IF(TablaDatosEmpresa[[#This Row],[Tipo_Movimiento]] = "Venta", -TablaDatosEmpresa[[#This Row],[Cantidad]] * TablaDatosEmpresa[[#This Row],[Precio_Venta_Unitario]], 0)</f>
        <v>1804.18</v>
      </c>
      <c r="L3200" s="3">
        <f>AVERAGEIF(TablaDatosEmpresa[Nombre_Producto],TablaDatosEmpresa[[#This Row],[Nombre_Producto]],TablaDatosEmpresa[Costo_Unitario])</f>
        <v>28.701865793780652</v>
      </c>
      <c r="M3200" s="3">
        <f>IF(TablaDatosEmpresa[[#This Row],[Tipo_Movimiento]] = "Venta", -TablaDatosEmpresa[[#This Row],[Cantidad]] * TablaDatosEmpresa[[#This Row],[CosteAdquisicionPromedio]], 0)</f>
        <v>401.82612111292912</v>
      </c>
      <c r="N3200" s="3">
        <f>TablaDatosEmpresa[[#This Row],[Ingresos]]-TablaDatosEmpresa[[#This Row],[Coste_Vemta]]</f>
        <v>1402.353878887071</v>
      </c>
    </row>
    <row r="3201" spans="1:14" x14ac:dyDescent="0.3">
      <c r="A3201">
        <v>3202</v>
      </c>
      <c r="B3201" s="1">
        <v>45032</v>
      </c>
      <c r="C3201" t="s">
        <v>24</v>
      </c>
      <c r="D3201" t="s">
        <v>34</v>
      </c>
      <c r="E3201" t="s">
        <v>45</v>
      </c>
      <c r="F3201">
        <v>90</v>
      </c>
      <c r="G3201" s="3">
        <v>177.3</v>
      </c>
      <c r="H3201" s="3">
        <v>0</v>
      </c>
      <c r="I3201" t="s">
        <v>24</v>
      </c>
      <c r="J3201" t="s">
        <v>28</v>
      </c>
      <c r="K3201" s="3">
        <f>IF(TablaDatosEmpresa[[#This Row],[Tipo_Movimiento]] = "Venta", -TablaDatosEmpresa[[#This Row],[Cantidad]] * TablaDatosEmpresa[[#This Row],[Precio_Venta_Unitario]], 0)</f>
        <v>0</v>
      </c>
      <c r="L3201" s="3">
        <f>AVERAGEIF(TablaDatosEmpresa[Nombre_Producto],TablaDatosEmpresa[[#This Row],[Nombre_Producto]],TablaDatosEmpresa[Costo_Unitario])</f>
        <v>81.910562499999997</v>
      </c>
      <c r="M3201" s="3">
        <f>IF(TablaDatosEmpresa[[#This Row],[Tipo_Movimiento]] = "Venta", -TablaDatosEmpresa[[#This Row],[Cantidad]] * TablaDatosEmpresa[[#This Row],[CosteAdquisicionPromedio]], 0)</f>
        <v>0</v>
      </c>
      <c r="N3201" s="3">
        <f>TablaDatosEmpresa[[#This Row],[Ingresos]]-TablaDatosEmpresa[[#This Row],[Coste_Vemta]]</f>
        <v>0</v>
      </c>
    </row>
    <row r="3202" spans="1:14" x14ac:dyDescent="0.3">
      <c r="A3202">
        <v>3203</v>
      </c>
      <c r="B3202" s="1">
        <v>45032</v>
      </c>
      <c r="C3202" t="s">
        <v>24</v>
      </c>
      <c r="D3202" t="s">
        <v>34</v>
      </c>
      <c r="E3202" t="s">
        <v>45</v>
      </c>
      <c r="F3202">
        <v>76</v>
      </c>
      <c r="G3202" s="3">
        <v>180.45</v>
      </c>
      <c r="H3202" s="3">
        <v>0</v>
      </c>
      <c r="I3202" t="s">
        <v>24</v>
      </c>
      <c r="J3202" t="s">
        <v>26</v>
      </c>
      <c r="K3202" s="3">
        <f>IF(TablaDatosEmpresa[[#This Row],[Tipo_Movimiento]] = "Venta", -TablaDatosEmpresa[[#This Row],[Cantidad]] * TablaDatosEmpresa[[#This Row],[Precio_Venta_Unitario]], 0)</f>
        <v>0</v>
      </c>
      <c r="L3202" s="3">
        <f>AVERAGEIF(TablaDatosEmpresa[Nombre_Producto],TablaDatosEmpresa[[#This Row],[Nombre_Producto]],TablaDatosEmpresa[Costo_Unitario])</f>
        <v>81.910562499999997</v>
      </c>
      <c r="M3202" s="3">
        <f>IF(TablaDatosEmpresa[[#This Row],[Tipo_Movimiento]] = "Venta", -TablaDatosEmpresa[[#This Row],[Cantidad]] * TablaDatosEmpresa[[#This Row],[CosteAdquisicionPromedio]], 0)</f>
        <v>0</v>
      </c>
      <c r="N3202" s="3">
        <f>TablaDatosEmpresa[[#This Row],[Ingresos]]-TablaDatosEmpresa[[#This Row],[Coste_Vemta]]</f>
        <v>0</v>
      </c>
    </row>
    <row r="3203" spans="1:14" x14ac:dyDescent="0.3">
      <c r="A3203">
        <v>3204</v>
      </c>
      <c r="B3203" s="1">
        <v>45032</v>
      </c>
      <c r="C3203" t="s">
        <v>10</v>
      </c>
      <c r="D3203" t="s">
        <v>25</v>
      </c>
      <c r="E3203" t="s">
        <v>43</v>
      </c>
      <c r="F3203">
        <v>-19</v>
      </c>
      <c r="G3203" s="3">
        <v>0</v>
      </c>
      <c r="H3203" s="3">
        <v>95.62</v>
      </c>
      <c r="I3203" t="s">
        <v>10</v>
      </c>
      <c r="J3203" t="s">
        <v>31</v>
      </c>
      <c r="K3203" s="3">
        <f>IF(TablaDatosEmpresa[[#This Row],[Tipo_Movimiento]] = "Venta", -TablaDatosEmpresa[[#This Row],[Cantidad]] * TablaDatosEmpresa[[#This Row],[Precio_Venta_Unitario]], 0)</f>
        <v>1816.7800000000002</v>
      </c>
      <c r="L3203" s="3">
        <f>AVERAGEIF(TablaDatosEmpresa[Nombre_Producto],TablaDatosEmpresa[[#This Row],[Nombre_Producto]],TablaDatosEmpresa[Costo_Unitario])</f>
        <v>18.458651685393257</v>
      </c>
      <c r="M3203" s="3">
        <f>IF(TablaDatosEmpresa[[#This Row],[Tipo_Movimiento]] = "Venta", -TablaDatosEmpresa[[#This Row],[Cantidad]] * TablaDatosEmpresa[[#This Row],[CosteAdquisicionPromedio]], 0)</f>
        <v>350.71438202247185</v>
      </c>
      <c r="N3203" s="3">
        <f>TablaDatosEmpresa[[#This Row],[Ingresos]]-TablaDatosEmpresa[[#This Row],[Coste_Vemta]]</f>
        <v>1466.0656179775283</v>
      </c>
    </row>
    <row r="3204" spans="1:14" x14ac:dyDescent="0.3">
      <c r="A3204">
        <v>3205</v>
      </c>
      <c r="B3204" s="1">
        <v>45032</v>
      </c>
      <c r="C3204" t="s">
        <v>10</v>
      </c>
      <c r="D3204" t="s">
        <v>32</v>
      </c>
      <c r="E3204" t="s">
        <v>33</v>
      </c>
      <c r="F3204">
        <v>-50</v>
      </c>
      <c r="G3204" s="3">
        <v>0</v>
      </c>
      <c r="H3204" s="3">
        <v>220.47</v>
      </c>
      <c r="I3204" t="s">
        <v>10</v>
      </c>
      <c r="J3204" t="s">
        <v>35</v>
      </c>
      <c r="K3204" s="3">
        <f>IF(TablaDatosEmpresa[[#This Row],[Tipo_Movimiento]] = "Venta", -TablaDatosEmpresa[[#This Row],[Cantidad]] * TablaDatosEmpresa[[#This Row],[Precio_Venta_Unitario]], 0)</f>
        <v>11023.5</v>
      </c>
      <c r="L3204" s="3">
        <f>AVERAGEIF(TablaDatosEmpresa[Nombre_Producto],TablaDatosEmpresa[[#This Row],[Nombre_Producto]],TablaDatosEmpresa[Costo_Unitario])</f>
        <v>54.214840425531932</v>
      </c>
      <c r="M3204" s="3">
        <f>IF(TablaDatosEmpresa[[#This Row],[Tipo_Movimiento]] = "Venta", -TablaDatosEmpresa[[#This Row],[Cantidad]] * TablaDatosEmpresa[[#This Row],[CosteAdquisicionPromedio]], 0)</f>
        <v>2710.7420212765965</v>
      </c>
      <c r="N3204" s="3">
        <f>TablaDatosEmpresa[[#This Row],[Ingresos]]-TablaDatosEmpresa[[#This Row],[Coste_Vemta]]</f>
        <v>8312.7579787234026</v>
      </c>
    </row>
    <row r="3205" spans="1:14" x14ac:dyDescent="0.3">
      <c r="A3205">
        <v>3206</v>
      </c>
      <c r="B3205" s="1">
        <v>45032</v>
      </c>
      <c r="C3205" t="s">
        <v>24</v>
      </c>
      <c r="D3205" t="s">
        <v>34</v>
      </c>
      <c r="E3205" t="s">
        <v>45</v>
      </c>
      <c r="F3205">
        <v>100</v>
      </c>
      <c r="G3205" s="3">
        <v>181.03</v>
      </c>
      <c r="H3205" s="3">
        <v>0</v>
      </c>
      <c r="I3205" t="s">
        <v>24</v>
      </c>
      <c r="J3205" t="s">
        <v>36</v>
      </c>
      <c r="K3205" s="3">
        <f>IF(TablaDatosEmpresa[[#This Row],[Tipo_Movimiento]] = "Venta", -TablaDatosEmpresa[[#This Row],[Cantidad]] * TablaDatosEmpresa[[#This Row],[Precio_Venta_Unitario]], 0)</f>
        <v>0</v>
      </c>
      <c r="L3205" s="3">
        <f>AVERAGEIF(TablaDatosEmpresa[Nombre_Producto],TablaDatosEmpresa[[#This Row],[Nombre_Producto]],TablaDatosEmpresa[Costo_Unitario])</f>
        <v>81.910562499999997</v>
      </c>
      <c r="M3205" s="3">
        <f>IF(TablaDatosEmpresa[[#This Row],[Tipo_Movimiento]] = "Venta", -TablaDatosEmpresa[[#This Row],[Cantidad]] * TablaDatosEmpresa[[#This Row],[CosteAdquisicionPromedio]], 0)</f>
        <v>0</v>
      </c>
      <c r="N3205" s="3">
        <f>TablaDatosEmpresa[[#This Row],[Ingresos]]-TablaDatosEmpresa[[#This Row],[Coste_Vemta]]</f>
        <v>0</v>
      </c>
    </row>
    <row r="3206" spans="1:14" x14ac:dyDescent="0.3">
      <c r="A3206">
        <v>3207</v>
      </c>
      <c r="B3206" s="1">
        <v>45032</v>
      </c>
      <c r="C3206" t="s">
        <v>10</v>
      </c>
      <c r="D3206" t="s">
        <v>29</v>
      </c>
      <c r="E3206" t="s">
        <v>30</v>
      </c>
      <c r="F3206">
        <v>-31</v>
      </c>
      <c r="G3206" s="3">
        <v>0</v>
      </c>
      <c r="H3206" s="3">
        <v>80.510000000000005</v>
      </c>
      <c r="I3206" t="s">
        <v>10</v>
      </c>
      <c r="J3206" t="s">
        <v>23</v>
      </c>
      <c r="K3206" s="3">
        <f>IF(TablaDatosEmpresa[[#This Row],[Tipo_Movimiento]] = "Venta", -TablaDatosEmpresa[[#This Row],[Cantidad]] * TablaDatosEmpresa[[#This Row],[Precio_Venta_Unitario]], 0)</f>
        <v>2495.81</v>
      </c>
      <c r="L3206" s="3">
        <f>AVERAGEIF(TablaDatosEmpresa[Nombre_Producto],TablaDatosEmpresa[[#This Row],[Nombre_Producto]],TablaDatosEmpresa[Costo_Unitario])</f>
        <v>15.49574137931034</v>
      </c>
      <c r="M3206" s="3">
        <f>IF(TablaDatosEmpresa[[#This Row],[Tipo_Movimiento]] = "Venta", -TablaDatosEmpresa[[#This Row],[Cantidad]] * TablaDatosEmpresa[[#This Row],[CosteAdquisicionPromedio]], 0)</f>
        <v>480.36798275862054</v>
      </c>
      <c r="N3206" s="3">
        <f>TablaDatosEmpresa[[#This Row],[Ingresos]]-TablaDatosEmpresa[[#This Row],[Coste_Vemta]]</f>
        <v>2015.4420172413793</v>
      </c>
    </row>
    <row r="3207" spans="1:14" x14ac:dyDescent="0.3">
      <c r="A3207">
        <v>3208</v>
      </c>
      <c r="B3207" s="1">
        <v>45032</v>
      </c>
      <c r="C3207" t="s">
        <v>10</v>
      </c>
      <c r="D3207" t="s">
        <v>29</v>
      </c>
      <c r="E3207" t="s">
        <v>30</v>
      </c>
      <c r="F3207">
        <v>-48</v>
      </c>
      <c r="G3207" s="3">
        <v>0</v>
      </c>
      <c r="H3207" s="3">
        <v>79.650000000000006</v>
      </c>
      <c r="I3207" t="s">
        <v>10</v>
      </c>
      <c r="J3207" t="s">
        <v>23</v>
      </c>
      <c r="K3207" s="3">
        <f>IF(TablaDatosEmpresa[[#This Row],[Tipo_Movimiento]] = "Venta", -TablaDatosEmpresa[[#This Row],[Cantidad]] * TablaDatosEmpresa[[#This Row],[Precio_Venta_Unitario]], 0)</f>
        <v>3823.2000000000003</v>
      </c>
      <c r="L3207" s="3">
        <f>AVERAGEIF(TablaDatosEmpresa[Nombre_Producto],TablaDatosEmpresa[[#This Row],[Nombre_Producto]],TablaDatosEmpresa[Costo_Unitario])</f>
        <v>15.49574137931034</v>
      </c>
      <c r="M3207" s="3">
        <f>IF(TablaDatosEmpresa[[#This Row],[Tipo_Movimiento]] = "Venta", -TablaDatosEmpresa[[#This Row],[Cantidad]] * TablaDatosEmpresa[[#This Row],[CosteAdquisicionPromedio]], 0)</f>
        <v>743.79558620689636</v>
      </c>
      <c r="N3207" s="3">
        <f>TablaDatosEmpresa[[#This Row],[Ingresos]]-TablaDatosEmpresa[[#This Row],[Coste_Vemta]]</f>
        <v>3079.4044137931041</v>
      </c>
    </row>
    <row r="3208" spans="1:14" x14ac:dyDescent="0.3">
      <c r="A3208">
        <v>3209</v>
      </c>
      <c r="B3208" s="1">
        <v>45033</v>
      </c>
      <c r="C3208" t="s">
        <v>10</v>
      </c>
      <c r="D3208" t="s">
        <v>34</v>
      </c>
      <c r="E3208" t="s">
        <v>45</v>
      </c>
      <c r="F3208">
        <v>-29</v>
      </c>
      <c r="G3208" s="3">
        <v>0</v>
      </c>
      <c r="H3208" s="3">
        <v>347.17</v>
      </c>
      <c r="I3208" t="s">
        <v>10</v>
      </c>
      <c r="J3208" t="s">
        <v>31</v>
      </c>
      <c r="K3208" s="3">
        <f>IF(TablaDatosEmpresa[[#This Row],[Tipo_Movimiento]] = "Venta", -TablaDatosEmpresa[[#This Row],[Cantidad]] * TablaDatosEmpresa[[#This Row],[Precio_Venta_Unitario]], 0)</f>
        <v>10067.93</v>
      </c>
      <c r="L3208" s="3">
        <f>AVERAGEIF(TablaDatosEmpresa[Nombre_Producto],TablaDatosEmpresa[[#This Row],[Nombre_Producto]],TablaDatosEmpresa[Costo_Unitario])</f>
        <v>81.910562499999997</v>
      </c>
      <c r="M3208" s="3">
        <f>IF(TablaDatosEmpresa[[#This Row],[Tipo_Movimiento]] = "Venta", -TablaDatosEmpresa[[#This Row],[Cantidad]] * TablaDatosEmpresa[[#This Row],[CosteAdquisicionPromedio]], 0)</f>
        <v>2375.4063124999998</v>
      </c>
      <c r="N3208" s="3">
        <f>TablaDatosEmpresa[[#This Row],[Ingresos]]-TablaDatosEmpresa[[#This Row],[Coste_Vemta]]</f>
        <v>7692.523687500001</v>
      </c>
    </row>
    <row r="3209" spans="1:14" x14ac:dyDescent="0.3">
      <c r="A3209">
        <v>3210</v>
      </c>
      <c r="B3209" s="1">
        <v>45033</v>
      </c>
      <c r="C3209" t="s">
        <v>16</v>
      </c>
      <c r="D3209" t="s">
        <v>19</v>
      </c>
      <c r="E3209" t="s">
        <v>20</v>
      </c>
      <c r="F3209">
        <v>35</v>
      </c>
      <c r="G3209" s="3">
        <v>148.24</v>
      </c>
      <c r="H3209" s="3">
        <v>0</v>
      </c>
      <c r="I3209" t="s">
        <v>46</v>
      </c>
      <c r="J3209" t="s">
        <v>18</v>
      </c>
      <c r="K3209" s="3">
        <f>IF(TablaDatosEmpresa[[#This Row],[Tipo_Movimiento]] = "Venta", -TablaDatosEmpresa[[#This Row],[Cantidad]] * TablaDatosEmpresa[[#This Row],[Precio_Venta_Unitario]], 0)</f>
        <v>0</v>
      </c>
      <c r="L3209" s="3">
        <f>AVERAGEIF(TablaDatosEmpresa[Nombre_Producto],TablaDatosEmpresa[[#This Row],[Nombre_Producto]],TablaDatosEmpresa[Costo_Unitario])</f>
        <v>66.956770642201846</v>
      </c>
      <c r="M3209" s="3">
        <f>IF(TablaDatosEmpresa[[#This Row],[Tipo_Movimiento]] = "Venta", -TablaDatosEmpresa[[#This Row],[Cantidad]] * TablaDatosEmpresa[[#This Row],[CosteAdquisicionPromedio]], 0)</f>
        <v>0</v>
      </c>
      <c r="N3209" s="3">
        <f>TablaDatosEmpresa[[#This Row],[Ingresos]]-TablaDatosEmpresa[[#This Row],[Coste_Vemta]]</f>
        <v>0</v>
      </c>
    </row>
    <row r="3210" spans="1:14" x14ac:dyDescent="0.3">
      <c r="A3210">
        <v>3211</v>
      </c>
      <c r="B3210" s="1">
        <v>45033</v>
      </c>
      <c r="C3210" t="s">
        <v>16</v>
      </c>
      <c r="D3210" t="s">
        <v>27</v>
      </c>
      <c r="E3210" t="s">
        <v>44</v>
      </c>
      <c r="F3210">
        <v>87</v>
      </c>
      <c r="G3210" s="3">
        <v>246.42</v>
      </c>
      <c r="H3210" s="3">
        <v>0</v>
      </c>
      <c r="I3210" t="s">
        <v>46</v>
      </c>
      <c r="J3210" t="s">
        <v>18</v>
      </c>
      <c r="K3210" s="3">
        <f>IF(TablaDatosEmpresa[[#This Row],[Tipo_Movimiento]] = "Venta", -TablaDatosEmpresa[[#This Row],[Cantidad]] * TablaDatosEmpresa[[#This Row],[Precio_Venta_Unitario]], 0)</f>
        <v>0</v>
      </c>
      <c r="L3210" s="3">
        <f>AVERAGEIF(TablaDatosEmpresa[Nombre_Producto],TablaDatosEmpresa[[#This Row],[Nombre_Producto]],TablaDatosEmpresa[Costo_Unitario])</f>
        <v>111.99406451612904</v>
      </c>
      <c r="M3210" s="3">
        <f>IF(TablaDatosEmpresa[[#This Row],[Tipo_Movimiento]] = "Venta", -TablaDatosEmpresa[[#This Row],[Cantidad]] * TablaDatosEmpresa[[#This Row],[CosteAdquisicionPromedio]], 0)</f>
        <v>0</v>
      </c>
      <c r="N3210" s="3">
        <f>TablaDatosEmpresa[[#This Row],[Ingresos]]-TablaDatosEmpresa[[#This Row],[Coste_Vemta]]</f>
        <v>0</v>
      </c>
    </row>
    <row r="3211" spans="1:14" x14ac:dyDescent="0.3">
      <c r="A3211">
        <v>3212</v>
      </c>
      <c r="B3211" s="1">
        <v>45033</v>
      </c>
      <c r="C3211" t="s">
        <v>16</v>
      </c>
      <c r="D3211" t="s">
        <v>19</v>
      </c>
      <c r="E3211" t="s">
        <v>20</v>
      </c>
      <c r="F3211">
        <v>30</v>
      </c>
      <c r="G3211" s="3">
        <v>151.27000000000001</v>
      </c>
      <c r="H3211" s="3">
        <v>0</v>
      </c>
      <c r="I3211" t="s">
        <v>46</v>
      </c>
      <c r="J3211" t="s">
        <v>18</v>
      </c>
      <c r="K3211" s="3">
        <f>IF(TablaDatosEmpresa[[#This Row],[Tipo_Movimiento]] = "Venta", -TablaDatosEmpresa[[#This Row],[Cantidad]] * TablaDatosEmpresa[[#This Row],[Precio_Venta_Unitario]], 0)</f>
        <v>0</v>
      </c>
      <c r="L3211" s="3">
        <f>AVERAGEIF(TablaDatosEmpresa[Nombre_Producto],TablaDatosEmpresa[[#This Row],[Nombre_Producto]],TablaDatosEmpresa[Costo_Unitario])</f>
        <v>66.956770642201846</v>
      </c>
      <c r="M3211" s="3">
        <f>IF(TablaDatosEmpresa[[#This Row],[Tipo_Movimiento]] = "Venta", -TablaDatosEmpresa[[#This Row],[Cantidad]] * TablaDatosEmpresa[[#This Row],[CosteAdquisicionPromedio]], 0)</f>
        <v>0</v>
      </c>
      <c r="N3211" s="3">
        <f>TablaDatosEmpresa[[#This Row],[Ingresos]]-TablaDatosEmpresa[[#This Row],[Coste_Vemta]]</f>
        <v>0</v>
      </c>
    </row>
    <row r="3212" spans="1:14" x14ac:dyDescent="0.3">
      <c r="A3212">
        <v>3213</v>
      </c>
      <c r="B3212" s="1">
        <v>45033</v>
      </c>
      <c r="C3212" t="s">
        <v>10</v>
      </c>
      <c r="D3212" t="s">
        <v>34</v>
      </c>
      <c r="E3212" t="s">
        <v>45</v>
      </c>
      <c r="F3212">
        <v>-33</v>
      </c>
      <c r="G3212" s="3">
        <v>0</v>
      </c>
      <c r="H3212" s="3">
        <v>350.62</v>
      </c>
      <c r="I3212" t="s">
        <v>10</v>
      </c>
      <c r="J3212" t="s">
        <v>35</v>
      </c>
      <c r="K3212" s="3">
        <f>IF(TablaDatosEmpresa[[#This Row],[Tipo_Movimiento]] = "Venta", -TablaDatosEmpresa[[#This Row],[Cantidad]] * TablaDatosEmpresa[[#This Row],[Precio_Venta_Unitario]], 0)</f>
        <v>11570.460000000001</v>
      </c>
      <c r="L3212" s="3">
        <f>AVERAGEIF(TablaDatosEmpresa[Nombre_Producto],TablaDatosEmpresa[[#This Row],[Nombre_Producto]],TablaDatosEmpresa[Costo_Unitario])</f>
        <v>81.910562499999997</v>
      </c>
      <c r="M3212" s="3">
        <f>IF(TablaDatosEmpresa[[#This Row],[Tipo_Movimiento]] = "Venta", -TablaDatosEmpresa[[#This Row],[Cantidad]] * TablaDatosEmpresa[[#This Row],[CosteAdquisicionPromedio]], 0)</f>
        <v>2703.0485625000001</v>
      </c>
      <c r="N3212" s="3">
        <f>TablaDatosEmpresa[[#This Row],[Ingresos]]-TablaDatosEmpresa[[#This Row],[Coste_Vemta]]</f>
        <v>8867.4114375000008</v>
      </c>
    </row>
    <row r="3213" spans="1:14" x14ac:dyDescent="0.3">
      <c r="A3213">
        <v>3214</v>
      </c>
      <c r="B3213" s="1">
        <v>45033</v>
      </c>
      <c r="C3213" t="s">
        <v>10</v>
      </c>
      <c r="D3213" t="s">
        <v>25</v>
      </c>
      <c r="E3213" t="s">
        <v>43</v>
      </c>
      <c r="F3213">
        <v>-39</v>
      </c>
      <c r="G3213" s="3">
        <v>0</v>
      </c>
      <c r="H3213" s="3">
        <v>95.91</v>
      </c>
      <c r="I3213" t="s">
        <v>10</v>
      </c>
      <c r="J3213" t="s">
        <v>13</v>
      </c>
      <c r="K3213" s="3">
        <f>IF(TablaDatosEmpresa[[#This Row],[Tipo_Movimiento]] = "Venta", -TablaDatosEmpresa[[#This Row],[Cantidad]] * TablaDatosEmpresa[[#This Row],[Precio_Venta_Unitario]], 0)</f>
        <v>3740.49</v>
      </c>
      <c r="L3213" s="3">
        <f>AVERAGEIF(TablaDatosEmpresa[Nombre_Producto],TablaDatosEmpresa[[#This Row],[Nombre_Producto]],TablaDatosEmpresa[Costo_Unitario])</f>
        <v>18.458651685393257</v>
      </c>
      <c r="M3213" s="3">
        <f>IF(TablaDatosEmpresa[[#This Row],[Tipo_Movimiento]] = "Venta", -TablaDatosEmpresa[[#This Row],[Cantidad]] * TablaDatosEmpresa[[#This Row],[CosteAdquisicionPromedio]], 0)</f>
        <v>719.88741573033701</v>
      </c>
      <c r="N3213" s="3">
        <f>TablaDatosEmpresa[[#This Row],[Ingresos]]-TablaDatosEmpresa[[#This Row],[Coste_Vemta]]</f>
        <v>3020.6025842696627</v>
      </c>
    </row>
    <row r="3214" spans="1:14" x14ac:dyDescent="0.3">
      <c r="A3214">
        <v>3215</v>
      </c>
      <c r="B3214" s="1">
        <v>45034</v>
      </c>
      <c r="C3214" t="s">
        <v>10</v>
      </c>
      <c r="D3214" t="s">
        <v>17</v>
      </c>
      <c r="E3214" t="s">
        <v>42</v>
      </c>
      <c r="F3214">
        <v>-29</v>
      </c>
      <c r="G3214" s="3">
        <v>0</v>
      </c>
      <c r="H3214" s="3">
        <v>891.37</v>
      </c>
      <c r="I3214" t="s">
        <v>10</v>
      </c>
      <c r="J3214" t="s">
        <v>15</v>
      </c>
      <c r="K3214" s="3">
        <f>IF(TablaDatosEmpresa[[#This Row],[Tipo_Movimiento]] = "Venta", -TablaDatosEmpresa[[#This Row],[Cantidad]] * TablaDatosEmpresa[[#This Row],[Precio_Venta_Unitario]], 0)</f>
        <v>25849.73</v>
      </c>
      <c r="L3214" s="3">
        <f>AVERAGEIF(TablaDatosEmpresa[Nombre_Producto],TablaDatosEmpresa[[#This Row],[Nombre_Producto]],TablaDatosEmpresa[Costo_Unitario])</f>
        <v>206.67616747181975</v>
      </c>
      <c r="M3214" s="3">
        <f>IF(TablaDatosEmpresa[[#This Row],[Tipo_Movimiento]] = "Venta", -TablaDatosEmpresa[[#This Row],[Cantidad]] * TablaDatosEmpresa[[#This Row],[CosteAdquisicionPromedio]], 0)</f>
        <v>5993.608856682773</v>
      </c>
      <c r="N3214" s="3">
        <f>TablaDatosEmpresa[[#This Row],[Ingresos]]-TablaDatosEmpresa[[#This Row],[Coste_Vemta]]</f>
        <v>19856.121143317228</v>
      </c>
    </row>
    <row r="3215" spans="1:14" x14ac:dyDescent="0.3">
      <c r="A3215">
        <v>3216</v>
      </c>
      <c r="B3215" s="1">
        <v>45034</v>
      </c>
      <c r="C3215" t="s">
        <v>10</v>
      </c>
      <c r="D3215" t="s">
        <v>11</v>
      </c>
      <c r="E3215" t="s">
        <v>12</v>
      </c>
      <c r="F3215">
        <v>-10</v>
      </c>
      <c r="G3215" s="3">
        <v>0</v>
      </c>
      <c r="H3215" s="3">
        <v>129.86000000000001</v>
      </c>
      <c r="I3215" t="s">
        <v>10</v>
      </c>
      <c r="J3215" t="s">
        <v>31</v>
      </c>
      <c r="K3215" s="3">
        <f>IF(TablaDatosEmpresa[[#This Row],[Tipo_Movimiento]] = "Venta", -TablaDatosEmpresa[[#This Row],[Cantidad]] * TablaDatosEmpresa[[#This Row],[Precio_Venta_Unitario]], 0)</f>
        <v>1298.6000000000001</v>
      </c>
      <c r="L3215" s="3">
        <f>AVERAGEIF(TablaDatosEmpresa[Nombre_Producto],TablaDatosEmpresa[[#This Row],[Nombre_Producto]],TablaDatosEmpresa[Costo_Unitario])</f>
        <v>28.701865793780652</v>
      </c>
      <c r="M3215" s="3">
        <f>IF(TablaDatosEmpresa[[#This Row],[Tipo_Movimiento]] = "Venta", -TablaDatosEmpresa[[#This Row],[Cantidad]] * TablaDatosEmpresa[[#This Row],[CosteAdquisicionPromedio]], 0)</f>
        <v>287.01865793780649</v>
      </c>
      <c r="N3215" s="3">
        <f>TablaDatosEmpresa[[#This Row],[Ingresos]]-TablaDatosEmpresa[[#This Row],[Coste_Vemta]]</f>
        <v>1011.5813420621937</v>
      </c>
    </row>
    <row r="3216" spans="1:14" x14ac:dyDescent="0.3">
      <c r="A3216">
        <v>3217</v>
      </c>
      <c r="B3216" s="1">
        <v>45034</v>
      </c>
      <c r="C3216" t="s">
        <v>16</v>
      </c>
      <c r="D3216" t="s">
        <v>17</v>
      </c>
      <c r="E3216" t="s">
        <v>42</v>
      </c>
      <c r="F3216">
        <v>56</v>
      </c>
      <c r="G3216" s="3">
        <v>441.89</v>
      </c>
      <c r="H3216" s="3">
        <v>0</v>
      </c>
      <c r="I3216" t="s">
        <v>46</v>
      </c>
      <c r="J3216" t="s">
        <v>18</v>
      </c>
      <c r="K3216" s="3">
        <f>IF(TablaDatosEmpresa[[#This Row],[Tipo_Movimiento]] = "Venta", -TablaDatosEmpresa[[#This Row],[Cantidad]] * TablaDatosEmpresa[[#This Row],[Precio_Venta_Unitario]], 0)</f>
        <v>0</v>
      </c>
      <c r="L3216" s="3">
        <f>AVERAGEIF(TablaDatosEmpresa[Nombre_Producto],TablaDatosEmpresa[[#This Row],[Nombre_Producto]],TablaDatosEmpresa[Costo_Unitario])</f>
        <v>206.67616747181975</v>
      </c>
      <c r="M3216" s="3">
        <f>IF(TablaDatosEmpresa[[#This Row],[Tipo_Movimiento]] = "Venta", -TablaDatosEmpresa[[#This Row],[Cantidad]] * TablaDatosEmpresa[[#This Row],[CosteAdquisicionPromedio]], 0)</f>
        <v>0</v>
      </c>
      <c r="N3216" s="3">
        <f>TablaDatosEmpresa[[#This Row],[Ingresos]]-TablaDatosEmpresa[[#This Row],[Coste_Vemta]]</f>
        <v>0</v>
      </c>
    </row>
    <row r="3217" spans="1:14" x14ac:dyDescent="0.3">
      <c r="A3217">
        <v>3218</v>
      </c>
      <c r="B3217" s="1">
        <v>45034</v>
      </c>
      <c r="C3217" t="s">
        <v>10</v>
      </c>
      <c r="D3217" t="s">
        <v>21</v>
      </c>
      <c r="E3217" t="s">
        <v>22</v>
      </c>
      <c r="F3217">
        <v>-25</v>
      </c>
      <c r="G3217" s="3">
        <v>0</v>
      </c>
      <c r="H3217" s="3">
        <v>59.8</v>
      </c>
      <c r="I3217" t="s">
        <v>10</v>
      </c>
      <c r="J3217" t="s">
        <v>13</v>
      </c>
      <c r="K3217" s="3">
        <f>IF(TablaDatosEmpresa[[#This Row],[Tipo_Movimiento]] = "Venta", -TablaDatosEmpresa[[#This Row],[Cantidad]] * TablaDatosEmpresa[[#This Row],[Precio_Venta_Unitario]], 0)</f>
        <v>1495</v>
      </c>
      <c r="L3217" s="3">
        <f>AVERAGEIF(TablaDatosEmpresa[Nombre_Producto],TablaDatosEmpresa[[#This Row],[Nombre_Producto]],TablaDatosEmpresa[Costo_Unitario])</f>
        <v>10.520482758620702</v>
      </c>
      <c r="M3217" s="3">
        <f>IF(TablaDatosEmpresa[[#This Row],[Tipo_Movimiento]] = "Venta", -TablaDatosEmpresa[[#This Row],[Cantidad]] * TablaDatosEmpresa[[#This Row],[CosteAdquisicionPromedio]], 0)</f>
        <v>263.01206896551753</v>
      </c>
      <c r="N3217" s="3">
        <f>TablaDatosEmpresa[[#This Row],[Ingresos]]-TablaDatosEmpresa[[#This Row],[Coste_Vemta]]</f>
        <v>1231.9879310344825</v>
      </c>
    </row>
    <row r="3218" spans="1:14" x14ac:dyDescent="0.3">
      <c r="A3218">
        <v>3219</v>
      </c>
      <c r="B3218" s="1">
        <v>45034</v>
      </c>
      <c r="C3218" t="s">
        <v>10</v>
      </c>
      <c r="D3218" t="s">
        <v>34</v>
      </c>
      <c r="E3218" t="s">
        <v>45</v>
      </c>
      <c r="F3218">
        <v>-7</v>
      </c>
      <c r="G3218" s="3">
        <v>0</v>
      </c>
      <c r="H3218" s="3">
        <v>351.1</v>
      </c>
      <c r="I3218" t="s">
        <v>10</v>
      </c>
      <c r="J3218" t="s">
        <v>35</v>
      </c>
      <c r="K3218" s="3">
        <f>IF(TablaDatosEmpresa[[#This Row],[Tipo_Movimiento]] = "Venta", -TablaDatosEmpresa[[#This Row],[Cantidad]] * TablaDatosEmpresa[[#This Row],[Precio_Venta_Unitario]], 0)</f>
        <v>2457.7000000000003</v>
      </c>
      <c r="L3218" s="3">
        <f>AVERAGEIF(TablaDatosEmpresa[Nombre_Producto],TablaDatosEmpresa[[#This Row],[Nombre_Producto]],TablaDatosEmpresa[Costo_Unitario])</f>
        <v>81.910562499999997</v>
      </c>
      <c r="M3218" s="3">
        <f>IF(TablaDatosEmpresa[[#This Row],[Tipo_Movimiento]] = "Venta", -TablaDatosEmpresa[[#This Row],[Cantidad]] * TablaDatosEmpresa[[#This Row],[CosteAdquisicionPromedio]], 0)</f>
        <v>573.37393750000001</v>
      </c>
      <c r="N3218" s="3">
        <f>TablaDatosEmpresa[[#This Row],[Ingresos]]-TablaDatosEmpresa[[#This Row],[Coste_Vemta]]</f>
        <v>1884.3260625000003</v>
      </c>
    </row>
    <row r="3219" spans="1:14" x14ac:dyDescent="0.3">
      <c r="A3219">
        <v>3220</v>
      </c>
      <c r="B3219" s="1">
        <v>45034</v>
      </c>
      <c r="C3219" t="s">
        <v>10</v>
      </c>
      <c r="D3219" t="s">
        <v>25</v>
      </c>
      <c r="E3219" t="s">
        <v>43</v>
      </c>
      <c r="F3219">
        <v>-31</v>
      </c>
      <c r="G3219" s="3">
        <v>0</v>
      </c>
      <c r="H3219" s="3">
        <v>95.36</v>
      </c>
      <c r="I3219" t="s">
        <v>10</v>
      </c>
      <c r="J3219" t="s">
        <v>31</v>
      </c>
      <c r="K3219" s="3">
        <f>IF(TablaDatosEmpresa[[#This Row],[Tipo_Movimiento]] = "Venta", -TablaDatosEmpresa[[#This Row],[Cantidad]] * TablaDatosEmpresa[[#This Row],[Precio_Venta_Unitario]], 0)</f>
        <v>2956.16</v>
      </c>
      <c r="L3219" s="3">
        <f>AVERAGEIF(TablaDatosEmpresa[Nombre_Producto],TablaDatosEmpresa[[#This Row],[Nombre_Producto]],TablaDatosEmpresa[Costo_Unitario])</f>
        <v>18.458651685393257</v>
      </c>
      <c r="M3219" s="3">
        <f>IF(TablaDatosEmpresa[[#This Row],[Tipo_Movimiento]] = "Venta", -TablaDatosEmpresa[[#This Row],[Cantidad]] * TablaDatosEmpresa[[#This Row],[CosteAdquisicionPromedio]], 0)</f>
        <v>572.2182022471909</v>
      </c>
      <c r="N3219" s="3">
        <f>TablaDatosEmpresa[[#This Row],[Ingresos]]-TablaDatosEmpresa[[#This Row],[Coste_Vemta]]</f>
        <v>2383.9417977528092</v>
      </c>
    </row>
    <row r="3220" spans="1:14" x14ac:dyDescent="0.3">
      <c r="A3220">
        <v>3221</v>
      </c>
      <c r="B3220" s="1">
        <v>45034</v>
      </c>
      <c r="C3220" t="s">
        <v>10</v>
      </c>
      <c r="D3220" t="s">
        <v>29</v>
      </c>
      <c r="E3220" t="s">
        <v>30</v>
      </c>
      <c r="F3220">
        <v>-12</v>
      </c>
      <c r="G3220" s="3">
        <v>0</v>
      </c>
      <c r="H3220" s="3">
        <v>80.739999999999995</v>
      </c>
      <c r="I3220" t="s">
        <v>10</v>
      </c>
      <c r="J3220" t="s">
        <v>15</v>
      </c>
      <c r="K3220" s="3">
        <f>IF(TablaDatosEmpresa[[#This Row],[Tipo_Movimiento]] = "Venta", -TablaDatosEmpresa[[#This Row],[Cantidad]] * TablaDatosEmpresa[[#This Row],[Precio_Venta_Unitario]], 0)</f>
        <v>968.87999999999988</v>
      </c>
      <c r="L3220" s="3">
        <f>AVERAGEIF(TablaDatosEmpresa[Nombre_Producto],TablaDatosEmpresa[[#This Row],[Nombre_Producto]],TablaDatosEmpresa[Costo_Unitario])</f>
        <v>15.49574137931034</v>
      </c>
      <c r="M3220" s="3">
        <f>IF(TablaDatosEmpresa[[#This Row],[Tipo_Movimiento]] = "Venta", -TablaDatosEmpresa[[#This Row],[Cantidad]] * TablaDatosEmpresa[[#This Row],[CosteAdquisicionPromedio]], 0)</f>
        <v>185.94889655172409</v>
      </c>
      <c r="N3220" s="3">
        <f>TablaDatosEmpresa[[#This Row],[Ingresos]]-TablaDatosEmpresa[[#This Row],[Coste_Vemta]]</f>
        <v>782.93110344827573</v>
      </c>
    </row>
    <row r="3221" spans="1:14" x14ac:dyDescent="0.3">
      <c r="A3221">
        <v>3222</v>
      </c>
      <c r="B3221" s="1">
        <v>45035</v>
      </c>
      <c r="C3221" t="s">
        <v>24</v>
      </c>
      <c r="D3221" t="s">
        <v>25</v>
      </c>
      <c r="E3221" t="s">
        <v>43</v>
      </c>
      <c r="F3221">
        <v>64</v>
      </c>
      <c r="G3221" s="3">
        <v>44.65</v>
      </c>
      <c r="H3221" s="3">
        <v>0</v>
      </c>
      <c r="I3221" t="s">
        <v>24</v>
      </c>
      <c r="J3221" t="s">
        <v>28</v>
      </c>
      <c r="K3221" s="3">
        <f>IF(TablaDatosEmpresa[[#This Row],[Tipo_Movimiento]] = "Venta", -TablaDatosEmpresa[[#This Row],[Cantidad]] * TablaDatosEmpresa[[#This Row],[Precio_Venta_Unitario]], 0)</f>
        <v>0</v>
      </c>
      <c r="L3221" s="3">
        <f>AVERAGEIF(TablaDatosEmpresa[Nombre_Producto],TablaDatosEmpresa[[#This Row],[Nombre_Producto]],TablaDatosEmpresa[Costo_Unitario])</f>
        <v>18.458651685393257</v>
      </c>
      <c r="M3221" s="3">
        <f>IF(TablaDatosEmpresa[[#This Row],[Tipo_Movimiento]] = "Venta", -TablaDatosEmpresa[[#This Row],[Cantidad]] * TablaDatosEmpresa[[#This Row],[CosteAdquisicionPromedio]], 0)</f>
        <v>0</v>
      </c>
      <c r="N3221" s="3">
        <f>TablaDatosEmpresa[[#This Row],[Ingresos]]-TablaDatosEmpresa[[#This Row],[Coste_Vemta]]</f>
        <v>0</v>
      </c>
    </row>
    <row r="3222" spans="1:14" x14ac:dyDescent="0.3">
      <c r="A3222">
        <v>3223</v>
      </c>
      <c r="B3222" s="1">
        <v>45035</v>
      </c>
      <c r="C3222" t="s">
        <v>16</v>
      </c>
      <c r="D3222" t="s">
        <v>17</v>
      </c>
      <c r="E3222" t="s">
        <v>42</v>
      </c>
      <c r="F3222">
        <v>42</v>
      </c>
      <c r="G3222" s="3">
        <v>455.62</v>
      </c>
      <c r="H3222" s="3">
        <v>0</v>
      </c>
      <c r="I3222" t="s">
        <v>46</v>
      </c>
      <c r="J3222" t="s">
        <v>18</v>
      </c>
      <c r="K3222" s="3">
        <f>IF(TablaDatosEmpresa[[#This Row],[Tipo_Movimiento]] = "Venta", -TablaDatosEmpresa[[#This Row],[Cantidad]] * TablaDatosEmpresa[[#This Row],[Precio_Venta_Unitario]], 0)</f>
        <v>0</v>
      </c>
      <c r="L3222" s="3">
        <f>AVERAGEIF(TablaDatosEmpresa[Nombre_Producto],TablaDatosEmpresa[[#This Row],[Nombre_Producto]],TablaDatosEmpresa[Costo_Unitario])</f>
        <v>206.67616747181975</v>
      </c>
      <c r="M3222" s="3">
        <f>IF(TablaDatosEmpresa[[#This Row],[Tipo_Movimiento]] = "Venta", -TablaDatosEmpresa[[#This Row],[Cantidad]] * TablaDatosEmpresa[[#This Row],[CosteAdquisicionPromedio]], 0)</f>
        <v>0</v>
      </c>
      <c r="N3222" s="3">
        <f>TablaDatosEmpresa[[#This Row],[Ingresos]]-TablaDatosEmpresa[[#This Row],[Coste_Vemta]]</f>
        <v>0</v>
      </c>
    </row>
    <row r="3223" spans="1:14" x14ac:dyDescent="0.3">
      <c r="A3223">
        <v>3224</v>
      </c>
      <c r="B3223" s="1">
        <v>45035</v>
      </c>
      <c r="C3223" t="s">
        <v>10</v>
      </c>
      <c r="D3223" t="s">
        <v>11</v>
      </c>
      <c r="E3223" t="s">
        <v>12</v>
      </c>
      <c r="F3223">
        <v>-45</v>
      </c>
      <c r="G3223" s="3">
        <v>0</v>
      </c>
      <c r="H3223" s="3">
        <v>129.25</v>
      </c>
      <c r="I3223" t="s">
        <v>10</v>
      </c>
      <c r="J3223" t="s">
        <v>23</v>
      </c>
      <c r="K3223" s="3">
        <f>IF(TablaDatosEmpresa[[#This Row],[Tipo_Movimiento]] = "Venta", -TablaDatosEmpresa[[#This Row],[Cantidad]] * TablaDatosEmpresa[[#This Row],[Precio_Venta_Unitario]], 0)</f>
        <v>5816.25</v>
      </c>
      <c r="L3223" s="3">
        <f>AVERAGEIF(TablaDatosEmpresa[Nombre_Producto],TablaDatosEmpresa[[#This Row],[Nombre_Producto]],TablaDatosEmpresa[Costo_Unitario])</f>
        <v>28.701865793780652</v>
      </c>
      <c r="M3223" s="3">
        <f>IF(TablaDatosEmpresa[[#This Row],[Tipo_Movimiento]] = "Venta", -TablaDatosEmpresa[[#This Row],[Cantidad]] * TablaDatosEmpresa[[#This Row],[CosteAdquisicionPromedio]], 0)</f>
        <v>1291.5839607201294</v>
      </c>
      <c r="N3223" s="3">
        <f>TablaDatosEmpresa[[#This Row],[Ingresos]]-TablaDatosEmpresa[[#This Row],[Coste_Vemta]]</f>
        <v>4524.6660392798703</v>
      </c>
    </row>
    <row r="3224" spans="1:14" x14ac:dyDescent="0.3">
      <c r="A3224">
        <v>3225</v>
      </c>
      <c r="B3224" s="1">
        <v>45035</v>
      </c>
      <c r="C3224" t="s">
        <v>10</v>
      </c>
      <c r="D3224" t="s">
        <v>25</v>
      </c>
      <c r="E3224" t="s">
        <v>43</v>
      </c>
      <c r="F3224">
        <v>-17</v>
      </c>
      <c r="G3224" s="3">
        <v>0</v>
      </c>
      <c r="H3224" s="3">
        <v>95.6</v>
      </c>
      <c r="I3224" t="s">
        <v>10</v>
      </c>
      <c r="J3224" t="s">
        <v>35</v>
      </c>
      <c r="K3224" s="3">
        <f>IF(TablaDatosEmpresa[[#This Row],[Tipo_Movimiento]] = "Venta", -TablaDatosEmpresa[[#This Row],[Cantidad]] * TablaDatosEmpresa[[#This Row],[Precio_Venta_Unitario]], 0)</f>
        <v>1625.1999999999998</v>
      </c>
      <c r="L3224" s="3">
        <f>AVERAGEIF(TablaDatosEmpresa[Nombre_Producto],TablaDatosEmpresa[[#This Row],[Nombre_Producto]],TablaDatosEmpresa[Costo_Unitario])</f>
        <v>18.458651685393257</v>
      </c>
      <c r="M3224" s="3">
        <f>IF(TablaDatosEmpresa[[#This Row],[Tipo_Movimiento]] = "Venta", -TablaDatosEmpresa[[#This Row],[Cantidad]] * TablaDatosEmpresa[[#This Row],[CosteAdquisicionPromedio]], 0)</f>
        <v>313.79707865168535</v>
      </c>
      <c r="N3224" s="3">
        <f>TablaDatosEmpresa[[#This Row],[Ingresos]]-TablaDatosEmpresa[[#This Row],[Coste_Vemta]]</f>
        <v>1311.4029213483145</v>
      </c>
    </row>
    <row r="3225" spans="1:14" x14ac:dyDescent="0.3">
      <c r="A3225">
        <v>3226</v>
      </c>
      <c r="B3225" s="1">
        <v>45035</v>
      </c>
      <c r="C3225" t="s">
        <v>24</v>
      </c>
      <c r="D3225" t="s">
        <v>21</v>
      </c>
      <c r="E3225" t="s">
        <v>22</v>
      </c>
      <c r="F3225">
        <v>254</v>
      </c>
      <c r="G3225" s="3">
        <v>25.39</v>
      </c>
      <c r="H3225" s="3">
        <v>0</v>
      </c>
      <c r="I3225" t="s">
        <v>24</v>
      </c>
      <c r="J3225" t="s">
        <v>26</v>
      </c>
      <c r="K3225" s="3">
        <f>IF(TablaDatosEmpresa[[#This Row],[Tipo_Movimiento]] = "Venta", -TablaDatosEmpresa[[#This Row],[Cantidad]] * TablaDatosEmpresa[[#This Row],[Precio_Venta_Unitario]], 0)</f>
        <v>0</v>
      </c>
      <c r="L3225" s="3">
        <f>AVERAGEIF(TablaDatosEmpresa[Nombre_Producto],TablaDatosEmpresa[[#This Row],[Nombre_Producto]],TablaDatosEmpresa[Costo_Unitario])</f>
        <v>10.520482758620702</v>
      </c>
      <c r="M3225" s="3">
        <f>IF(TablaDatosEmpresa[[#This Row],[Tipo_Movimiento]] = "Venta", -TablaDatosEmpresa[[#This Row],[Cantidad]] * TablaDatosEmpresa[[#This Row],[CosteAdquisicionPromedio]], 0)</f>
        <v>0</v>
      </c>
      <c r="N3225" s="3">
        <f>TablaDatosEmpresa[[#This Row],[Ingresos]]-TablaDatosEmpresa[[#This Row],[Coste_Vemta]]</f>
        <v>0</v>
      </c>
    </row>
    <row r="3226" spans="1:14" x14ac:dyDescent="0.3">
      <c r="A3226">
        <v>3227</v>
      </c>
      <c r="B3226" s="1">
        <v>45035</v>
      </c>
      <c r="C3226" t="s">
        <v>16</v>
      </c>
      <c r="D3226" t="s">
        <v>19</v>
      </c>
      <c r="E3226" t="s">
        <v>20</v>
      </c>
      <c r="F3226">
        <v>50</v>
      </c>
      <c r="G3226" s="3">
        <v>148.44999999999999</v>
      </c>
      <c r="H3226" s="3">
        <v>0</v>
      </c>
      <c r="I3226" t="s">
        <v>46</v>
      </c>
      <c r="J3226" t="s">
        <v>18</v>
      </c>
      <c r="K3226" s="3">
        <f>IF(TablaDatosEmpresa[[#This Row],[Tipo_Movimiento]] = "Venta", -TablaDatosEmpresa[[#This Row],[Cantidad]] * TablaDatosEmpresa[[#This Row],[Precio_Venta_Unitario]], 0)</f>
        <v>0</v>
      </c>
      <c r="L3226" s="3">
        <f>AVERAGEIF(TablaDatosEmpresa[Nombre_Producto],TablaDatosEmpresa[[#This Row],[Nombre_Producto]],TablaDatosEmpresa[Costo_Unitario])</f>
        <v>66.956770642201846</v>
      </c>
      <c r="M3226" s="3">
        <f>IF(TablaDatosEmpresa[[#This Row],[Tipo_Movimiento]] = "Venta", -TablaDatosEmpresa[[#This Row],[Cantidad]] * TablaDatosEmpresa[[#This Row],[CosteAdquisicionPromedio]], 0)</f>
        <v>0</v>
      </c>
      <c r="N3226" s="3">
        <f>TablaDatosEmpresa[[#This Row],[Ingresos]]-TablaDatosEmpresa[[#This Row],[Coste_Vemta]]</f>
        <v>0</v>
      </c>
    </row>
    <row r="3227" spans="1:14" x14ac:dyDescent="0.3">
      <c r="A3227">
        <v>3228</v>
      </c>
      <c r="B3227" s="1">
        <v>45035</v>
      </c>
      <c r="C3227" t="s">
        <v>10</v>
      </c>
      <c r="D3227" t="s">
        <v>32</v>
      </c>
      <c r="E3227" t="s">
        <v>33</v>
      </c>
      <c r="F3227">
        <v>-10</v>
      </c>
      <c r="G3227" s="3">
        <v>0</v>
      </c>
      <c r="H3227" s="3">
        <v>219.8</v>
      </c>
      <c r="I3227" t="s">
        <v>10</v>
      </c>
      <c r="J3227" t="s">
        <v>35</v>
      </c>
      <c r="K3227" s="3">
        <f>IF(TablaDatosEmpresa[[#This Row],[Tipo_Movimiento]] = "Venta", -TablaDatosEmpresa[[#This Row],[Cantidad]] * TablaDatosEmpresa[[#This Row],[Precio_Venta_Unitario]], 0)</f>
        <v>2198</v>
      </c>
      <c r="L3227" s="3">
        <f>AVERAGEIF(TablaDatosEmpresa[Nombre_Producto],TablaDatosEmpresa[[#This Row],[Nombre_Producto]],TablaDatosEmpresa[Costo_Unitario])</f>
        <v>54.214840425531932</v>
      </c>
      <c r="M3227" s="3">
        <f>IF(TablaDatosEmpresa[[#This Row],[Tipo_Movimiento]] = "Venta", -TablaDatosEmpresa[[#This Row],[Cantidad]] * TablaDatosEmpresa[[#This Row],[CosteAdquisicionPromedio]], 0)</f>
        <v>542.14840425531929</v>
      </c>
      <c r="N3227" s="3">
        <f>TablaDatosEmpresa[[#This Row],[Ingresos]]-TablaDatosEmpresa[[#This Row],[Coste_Vemta]]</f>
        <v>1655.8515957446807</v>
      </c>
    </row>
    <row r="3228" spans="1:14" x14ac:dyDescent="0.3">
      <c r="A3228">
        <v>3229</v>
      </c>
      <c r="B3228" s="1">
        <v>45036</v>
      </c>
      <c r="C3228" t="s">
        <v>10</v>
      </c>
      <c r="D3228" t="s">
        <v>34</v>
      </c>
      <c r="E3228" t="s">
        <v>45</v>
      </c>
      <c r="F3228">
        <v>-8</v>
      </c>
      <c r="G3228" s="3">
        <v>0</v>
      </c>
      <c r="H3228" s="3">
        <v>349.93</v>
      </c>
      <c r="I3228" t="s">
        <v>10</v>
      </c>
      <c r="J3228" t="s">
        <v>13</v>
      </c>
      <c r="K3228" s="3">
        <f>IF(TablaDatosEmpresa[[#This Row],[Tipo_Movimiento]] = "Venta", -TablaDatosEmpresa[[#This Row],[Cantidad]] * TablaDatosEmpresa[[#This Row],[Precio_Venta_Unitario]], 0)</f>
        <v>2799.44</v>
      </c>
      <c r="L3228" s="3">
        <f>AVERAGEIF(TablaDatosEmpresa[Nombre_Producto],TablaDatosEmpresa[[#This Row],[Nombre_Producto]],TablaDatosEmpresa[Costo_Unitario])</f>
        <v>81.910562499999997</v>
      </c>
      <c r="M3228" s="3">
        <f>IF(TablaDatosEmpresa[[#This Row],[Tipo_Movimiento]] = "Venta", -TablaDatosEmpresa[[#This Row],[Cantidad]] * TablaDatosEmpresa[[#This Row],[CosteAdquisicionPromedio]], 0)</f>
        <v>655.28449999999998</v>
      </c>
      <c r="N3228" s="3">
        <f>TablaDatosEmpresa[[#This Row],[Ingresos]]-TablaDatosEmpresa[[#This Row],[Coste_Vemta]]</f>
        <v>2144.1554999999998</v>
      </c>
    </row>
    <row r="3229" spans="1:14" x14ac:dyDescent="0.3">
      <c r="A3229">
        <v>3230</v>
      </c>
      <c r="B3229" s="1">
        <v>45036</v>
      </c>
      <c r="C3229" t="s">
        <v>24</v>
      </c>
      <c r="D3229" t="s">
        <v>34</v>
      </c>
      <c r="E3229" t="s">
        <v>45</v>
      </c>
      <c r="F3229">
        <v>269</v>
      </c>
      <c r="G3229" s="3">
        <v>176.86</v>
      </c>
      <c r="H3229" s="3">
        <v>0</v>
      </c>
      <c r="I3229" t="s">
        <v>24</v>
      </c>
      <c r="J3229" t="s">
        <v>37</v>
      </c>
      <c r="K3229" s="3">
        <f>IF(TablaDatosEmpresa[[#This Row],[Tipo_Movimiento]] = "Venta", -TablaDatosEmpresa[[#This Row],[Cantidad]] * TablaDatosEmpresa[[#This Row],[Precio_Venta_Unitario]], 0)</f>
        <v>0</v>
      </c>
      <c r="L3229" s="3">
        <f>AVERAGEIF(TablaDatosEmpresa[Nombre_Producto],TablaDatosEmpresa[[#This Row],[Nombre_Producto]],TablaDatosEmpresa[Costo_Unitario])</f>
        <v>81.910562499999997</v>
      </c>
      <c r="M3229" s="3">
        <f>IF(TablaDatosEmpresa[[#This Row],[Tipo_Movimiento]] = "Venta", -TablaDatosEmpresa[[#This Row],[Cantidad]] * TablaDatosEmpresa[[#This Row],[CosteAdquisicionPromedio]], 0)</f>
        <v>0</v>
      </c>
      <c r="N3229" s="3">
        <f>TablaDatosEmpresa[[#This Row],[Ingresos]]-TablaDatosEmpresa[[#This Row],[Coste_Vemta]]</f>
        <v>0</v>
      </c>
    </row>
    <row r="3230" spans="1:14" x14ac:dyDescent="0.3">
      <c r="A3230">
        <v>3231</v>
      </c>
      <c r="B3230" s="1">
        <v>45036</v>
      </c>
      <c r="C3230" t="s">
        <v>24</v>
      </c>
      <c r="D3230" t="s">
        <v>14</v>
      </c>
      <c r="E3230" t="s">
        <v>41</v>
      </c>
      <c r="F3230">
        <v>130</v>
      </c>
      <c r="G3230" s="3">
        <v>85.04</v>
      </c>
      <c r="H3230" s="3">
        <v>0</v>
      </c>
      <c r="I3230" t="s">
        <v>24</v>
      </c>
      <c r="J3230" t="s">
        <v>28</v>
      </c>
      <c r="K3230" s="3">
        <f>IF(TablaDatosEmpresa[[#This Row],[Tipo_Movimiento]] = "Venta", -TablaDatosEmpresa[[#This Row],[Cantidad]] * TablaDatosEmpresa[[#This Row],[Precio_Venta_Unitario]], 0)</f>
        <v>0</v>
      </c>
      <c r="L3230" s="3">
        <f>AVERAGEIF(TablaDatosEmpresa[Nombre_Producto],TablaDatosEmpresa[[#This Row],[Nombre_Producto]],TablaDatosEmpresa[Costo_Unitario])</f>
        <v>38.917210440456756</v>
      </c>
      <c r="M3230" s="3">
        <f>IF(TablaDatosEmpresa[[#This Row],[Tipo_Movimiento]] = "Venta", -TablaDatosEmpresa[[#This Row],[Cantidad]] * TablaDatosEmpresa[[#This Row],[CosteAdquisicionPromedio]], 0)</f>
        <v>0</v>
      </c>
      <c r="N3230" s="3">
        <f>TablaDatosEmpresa[[#This Row],[Ingresos]]-TablaDatosEmpresa[[#This Row],[Coste_Vemta]]</f>
        <v>0</v>
      </c>
    </row>
    <row r="3231" spans="1:14" x14ac:dyDescent="0.3">
      <c r="A3231">
        <v>3232</v>
      </c>
      <c r="B3231" s="1">
        <v>45036</v>
      </c>
      <c r="C3231" t="s">
        <v>24</v>
      </c>
      <c r="D3231" t="s">
        <v>11</v>
      </c>
      <c r="E3231" t="s">
        <v>12</v>
      </c>
      <c r="F3231">
        <v>161</v>
      </c>
      <c r="G3231" s="3">
        <v>64.489999999999995</v>
      </c>
      <c r="H3231" s="3">
        <v>0</v>
      </c>
      <c r="I3231" t="s">
        <v>24</v>
      </c>
      <c r="J3231" t="s">
        <v>36</v>
      </c>
      <c r="K3231" s="3">
        <f>IF(TablaDatosEmpresa[[#This Row],[Tipo_Movimiento]] = "Venta", -TablaDatosEmpresa[[#This Row],[Cantidad]] * TablaDatosEmpresa[[#This Row],[Precio_Venta_Unitario]], 0)</f>
        <v>0</v>
      </c>
      <c r="L3231" s="3">
        <f>AVERAGEIF(TablaDatosEmpresa[Nombre_Producto],TablaDatosEmpresa[[#This Row],[Nombre_Producto]],TablaDatosEmpresa[Costo_Unitario])</f>
        <v>28.701865793780652</v>
      </c>
      <c r="M3231" s="3">
        <f>IF(TablaDatosEmpresa[[#This Row],[Tipo_Movimiento]] = "Venta", -TablaDatosEmpresa[[#This Row],[Cantidad]] * TablaDatosEmpresa[[#This Row],[CosteAdquisicionPromedio]], 0)</f>
        <v>0</v>
      </c>
      <c r="N3231" s="3">
        <f>TablaDatosEmpresa[[#This Row],[Ingresos]]-TablaDatosEmpresa[[#This Row],[Coste_Vemta]]</f>
        <v>0</v>
      </c>
    </row>
    <row r="3232" spans="1:14" x14ac:dyDescent="0.3">
      <c r="A3232">
        <v>3233</v>
      </c>
      <c r="B3232" s="1">
        <v>45036</v>
      </c>
      <c r="C3232" t="s">
        <v>24</v>
      </c>
      <c r="D3232" t="s">
        <v>21</v>
      </c>
      <c r="E3232" t="s">
        <v>22</v>
      </c>
      <c r="F3232">
        <v>281</v>
      </c>
      <c r="G3232" s="3">
        <v>25.02</v>
      </c>
      <c r="H3232" s="3">
        <v>0</v>
      </c>
      <c r="I3232" t="s">
        <v>24</v>
      </c>
      <c r="J3232" t="s">
        <v>36</v>
      </c>
      <c r="K3232" s="3">
        <f>IF(TablaDatosEmpresa[[#This Row],[Tipo_Movimiento]] = "Venta", -TablaDatosEmpresa[[#This Row],[Cantidad]] * TablaDatosEmpresa[[#This Row],[Precio_Venta_Unitario]], 0)</f>
        <v>0</v>
      </c>
      <c r="L3232" s="3">
        <f>AVERAGEIF(TablaDatosEmpresa[Nombre_Producto],TablaDatosEmpresa[[#This Row],[Nombre_Producto]],TablaDatosEmpresa[Costo_Unitario])</f>
        <v>10.520482758620702</v>
      </c>
      <c r="M3232" s="3">
        <f>IF(TablaDatosEmpresa[[#This Row],[Tipo_Movimiento]] = "Venta", -TablaDatosEmpresa[[#This Row],[Cantidad]] * TablaDatosEmpresa[[#This Row],[CosteAdquisicionPromedio]], 0)</f>
        <v>0</v>
      </c>
      <c r="N3232" s="3">
        <f>TablaDatosEmpresa[[#This Row],[Ingresos]]-TablaDatosEmpresa[[#This Row],[Coste_Vemta]]</f>
        <v>0</v>
      </c>
    </row>
    <row r="3233" spans="1:14" x14ac:dyDescent="0.3">
      <c r="A3233">
        <v>3234</v>
      </c>
      <c r="B3233" s="1">
        <v>45036</v>
      </c>
      <c r="C3233" t="s">
        <v>10</v>
      </c>
      <c r="D3233" t="s">
        <v>21</v>
      </c>
      <c r="E3233" t="s">
        <v>22</v>
      </c>
      <c r="F3233">
        <v>-12</v>
      </c>
      <c r="G3233" s="3">
        <v>0</v>
      </c>
      <c r="H3233" s="3">
        <v>59.97</v>
      </c>
      <c r="I3233" t="s">
        <v>10</v>
      </c>
      <c r="J3233" t="s">
        <v>35</v>
      </c>
      <c r="K3233" s="3">
        <f>IF(TablaDatosEmpresa[[#This Row],[Tipo_Movimiento]] = "Venta", -TablaDatosEmpresa[[#This Row],[Cantidad]] * TablaDatosEmpresa[[#This Row],[Precio_Venta_Unitario]], 0)</f>
        <v>719.64</v>
      </c>
      <c r="L3233" s="3">
        <f>AVERAGEIF(TablaDatosEmpresa[Nombre_Producto],TablaDatosEmpresa[[#This Row],[Nombre_Producto]],TablaDatosEmpresa[Costo_Unitario])</f>
        <v>10.520482758620702</v>
      </c>
      <c r="M3233" s="3">
        <f>IF(TablaDatosEmpresa[[#This Row],[Tipo_Movimiento]] = "Venta", -TablaDatosEmpresa[[#This Row],[Cantidad]] * TablaDatosEmpresa[[#This Row],[CosteAdquisicionPromedio]], 0)</f>
        <v>126.24579310344842</v>
      </c>
      <c r="N3233" s="3">
        <f>TablaDatosEmpresa[[#This Row],[Ingresos]]-TablaDatosEmpresa[[#This Row],[Coste_Vemta]]</f>
        <v>593.39420689655162</v>
      </c>
    </row>
    <row r="3234" spans="1:14" x14ac:dyDescent="0.3">
      <c r="A3234">
        <v>3235</v>
      </c>
      <c r="B3234" s="1">
        <v>45036</v>
      </c>
      <c r="C3234" t="s">
        <v>10</v>
      </c>
      <c r="D3234" t="s">
        <v>34</v>
      </c>
      <c r="E3234" t="s">
        <v>45</v>
      </c>
      <c r="F3234">
        <v>-5</v>
      </c>
      <c r="G3234" s="3">
        <v>0</v>
      </c>
      <c r="H3234" s="3">
        <v>351.74</v>
      </c>
      <c r="I3234" t="s">
        <v>10</v>
      </c>
      <c r="J3234" t="s">
        <v>31</v>
      </c>
      <c r="K3234" s="3">
        <f>IF(TablaDatosEmpresa[[#This Row],[Tipo_Movimiento]] = "Venta", -TablaDatosEmpresa[[#This Row],[Cantidad]] * TablaDatosEmpresa[[#This Row],[Precio_Venta_Unitario]], 0)</f>
        <v>1758.7</v>
      </c>
      <c r="L3234" s="3">
        <f>AVERAGEIF(TablaDatosEmpresa[Nombre_Producto],TablaDatosEmpresa[[#This Row],[Nombre_Producto]],TablaDatosEmpresa[Costo_Unitario])</f>
        <v>81.910562499999997</v>
      </c>
      <c r="M3234" s="3">
        <f>IF(TablaDatosEmpresa[[#This Row],[Tipo_Movimiento]] = "Venta", -TablaDatosEmpresa[[#This Row],[Cantidad]] * TablaDatosEmpresa[[#This Row],[CosteAdquisicionPromedio]], 0)</f>
        <v>409.55281249999996</v>
      </c>
      <c r="N3234" s="3">
        <f>TablaDatosEmpresa[[#This Row],[Ingresos]]-TablaDatosEmpresa[[#This Row],[Coste_Vemta]]</f>
        <v>1349.1471875000002</v>
      </c>
    </row>
    <row r="3235" spans="1:14" x14ac:dyDescent="0.3">
      <c r="A3235">
        <v>3236</v>
      </c>
      <c r="B3235" s="1">
        <v>45037</v>
      </c>
      <c r="C3235" t="s">
        <v>10</v>
      </c>
      <c r="D3235" t="s">
        <v>32</v>
      </c>
      <c r="E3235" t="s">
        <v>33</v>
      </c>
      <c r="F3235">
        <v>-39</v>
      </c>
      <c r="G3235" s="3">
        <v>0</v>
      </c>
      <c r="H3235" s="3">
        <v>221.69</v>
      </c>
      <c r="I3235" t="s">
        <v>10</v>
      </c>
      <c r="J3235" t="s">
        <v>31</v>
      </c>
      <c r="K3235" s="3">
        <f>IF(TablaDatosEmpresa[[#This Row],[Tipo_Movimiento]] = "Venta", -TablaDatosEmpresa[[#This Row],[Cantidad]] * TablaDatosEmpresa[[#This Row],[Precio_Venta_Unitario]], 0)</f>
        <v>8645.91</v>
      </c>
      <c r="L3235" s="3">
        <f>AVERAGEIF(TablaDatosEmpresa[Nombre_Producto],TablaDatosEmpresa[[#This Row],[Nombre_Producto]],TablaDatosEmpresa[Costo_Unitario])</f>
        <v>54.214840425531932</v>
      </c>
      <c r="M3235" s="3">
        <f>IF(TablaDatosEmpresa[[#This Row],[Tipo_Movimiento]] = "Venta", -TablaDatosEmpresa[[#This Row],[Cantidad]] * TablaDatosEmpresa[[#This Row],[CosteAdquisicionPromedio]], 0)</f>
        <v>2114.3787765957454</v>
      </c>
      <c r="N3235" s="3">
        <f>TablaDatosEmpresa[[#This Row],[Ingresos]]-TablaDatosEmpresa[[#This Row],[Coste_Vemta]]</f>
        <v>6531.531223404254</v>
      </c>
    </row>
    <row r="3236" spans="1:14" x14ac:dyDescent="0.3">
      <c r="A3236">
        <v>3237</v>
      </c>
      <c r="B3236" s="1">
        <v>45037</v>
      </c>
      <c r="C3236" t="s">
        <v>10</v>
      </c>
      <c r="D3236" t="s">
        <v>14</v>
      </c>
      <c r="E3236" t="s">
        <v>41</v>
      </c>
      <c r="F3236">
        <v>-7</v>
      </c>
      <c r="G3236" s="3">
        <v>0</v>
      </c>
      <c r="H3236" s="3">
        <v>160.57</v>
      </c>
      <c r="I3236" t="s">
        <v>10</v>
      </c>
      <c r="J3236" t="s">
        <v>15</v>
      </c>
      <c r="K3236" s="3">
        <f>IF(TablaDatosEmpresa[[#This Row],[Tipo_Movimiento]] = "Venta", -TablaDatosEmpresa[[#This Row],[Cantidad]] * TablaDatosEmpresa[[#This Row],[Precio_Venta_Unitario]], 0)</f>
        <v>1123.99</v>
      </c>
      <c r="L3236" s="3">
        <f>AVERAGEIF(TablaDatosEmpresa[Nombre_Producto],TablaDatosEmpresa[[#This Row],[Nombre_Producto]],TablaDatosEmpresa[Costo_Unitario])</f>
        <v>38.917210440456756</v>
      </c>
      <c r="M3236" s="3">
        <f>IF(TablaDatosEmpresa[[#This Row],[Tipo_Movimiento]] = "Venta", -TablaDatosEmpresa[[#This Row],[Cantidad]] * TablaDatosEmpresa[[#This Row],[CosteAdquisicionPromedio]], 0)</f>
        <v>272.42047308319729</v>
      </c>
      <c r="N3236" s="3">
        <f>TablaDatosEmpresa[[#This Row],[Ingresos]]-TablaDatosEmpresa[[#This Row],[Coste_Vemta]]</f>
        <v>851.56952691680272</v>
      </c>
    </row>
    <row r="3237" spans="1:14" x14ac:dyDescent="0.3">
      <c r="A3237">
        <v>3238</v>
      </c>
      <c r="B3237" s="1">
        <v>45037</v>
      </c>
      <c r="C3237" t="s">
        <v>10</v>
      </c>
      <c r="D3237" t="s">
        <v>21</v>
      </c>
      <c r="E3237" t="s">
        <v>22</v>
      </c>
      <c r="F3237">
        <v>-30</v>
      </c>
      <c r="G3237" s="3">
        <v>0</v>
      </c>
      <c r="H3237" s="3">
        <v>59.66</v>
      </c>
      <c r="I3237" t="s">
        <v>10</v>
      </c>
      <c r="J3237" t="s">
        <v>13</v>
      </c>
      <c r="K3237" s="3">
        <f>IF(TablaDatosEmpresa[[#This Row],[Tipo_Movimiento]] = "Venta", -TablaDatosEmpresa[[#This Row],[Cantidad]] * TablaDatosEmpresa[[#This Row],[Precio_Venta_Unitario]], 0)</f>
        <v>1789.8</v>
      </c>
      <c r="L3237" s="3">
        <f>AVERAGEIF(TablaDatosEmpresa[Nombre_Producto],TablaDatosEmpresa[[#This Row],[Nombre_Producto]],TablaDatosEmpresa[Costo_Unitario])</f>
        <v>10.520482758620702</v>
      </c>
      <c r="M3237" s="3">
        <f>IF(TablaDatosEmpresa[[#This Row],[Tipo_Movimiento]] = "Venta", -TablaDatosEmpresa[[#This Row],[Cantidad]] * TablaDatosEmpresa[[#This Row],[CosteAdquisicionPromedio]], 0)</f>
        <v>315.61448275862108</v>
      </c>
      <c r="N3237" s="3">
        <f>TablaDatosEmpresa[[#This Row],[Ingresos]]-TablaDatosEmpresa[[#This Row],[Coste_Vemta]]</f>
        <v>1474.1855172413789</v>
      </c>
    </row>
    <row r="3238" spans="1:14" x14ac:dyDescent="0.3">
      <c r="A3238">
        <v>3239</v>
      </c>
      <c r="B3238" s="1">
        <v>45037</v>
      </c>
      <c r="C3238" t="s">
        <v>24</v>
      </c>
      <c r="D3238" t="s">
        <v>34</v>
      </c>
      <c r="E3238" t="s">
        <v>45</v>
      </c>
      <c r="F3238">
        <v>170</v>
      </c>
      <c r="G3238" s="3">
        <v>182.71</v>
      </c>
      <c r="H3238" s="3">
        <v>0</v>
      </c>
      <c r="I3238" t="s">
        <v>24</v>
      </c>
      <c r="J3238" t="s">
        <v>36</v>
      </c>
      <c r="K3238" s="3">
        <f>IF(TablaDatosEmpresa[[#This Row],[Tipo_Movimiento]] = "Venta", -TablaDatosEmpresa[[#This Row],[Cantidad]] * TablaDatosEmpresa[[#This Row],[Precio_Venta_Unitario]], 0)</f>
        <v>0</v>
      </c>
      <c r="L3238" s="3">
        <f>AVERAGEIF(TablaDatosEmpresa[Nombre_Producto],TablaDatosEmpresa[[#This Row],[Nombre_Producto]],TablaDatosEmpresa[Costo_Unitario])</f>
        <v>81.910562499999997</v>
      </c>
      <c r="M3238" s="3">
        <f>IF(TablaDatosEmpresa[[#This Row],[Tipo_Movimiento]] = "Venta", -TablaDatosEmpresa[[#This Row],[Cantidad]] * TablaDatosEmpresa[[#This Row],[CosteAdquisicionPromedio]], 0)</f>
        <v>0</v>
      </c>
      <c r="N3238" s="3">
        <f>TablaDatosEmpresa[[#This Row],[Ingresos]]-TablaDatosEmpresa[[#This Row],[Coste_Vemta]]</f>
        <v>0</v>
      </c>
    </row>
    <row r="3239" spans="1:14" x14ac:dyDescent="0.3">
      <c r="A3239">
        <v>3240</v>
      </c>
      <c r="B3239" s="1">
        <v>45037</v>
      </c>
      <c r="C3239" t="s">
        <v>24</v>
      </c>
      <c r="D3239" t="s">
        <v>25</v>
      </c>
      <c r="E3239" t="s">
        <v>43</v>
      </c>
      <c r="F3239">
        <v>61</v>
      </c>
      <c r="G3239" s="3">
        <v>45.2</v>
      </c>
      <c r="H3239" s="3">
        <v>0</v>
      </c>
      <c r="I3239" t="s">
        <v>24</v>
      </c>
      <c r="J3239" t="s">
        <v>36</v>
      </c>
      <c r="K3239" s="3">
        <f>IF(TablaDatosEmpresa[[#This Row],[Tipo_Movimiento]] = "Venta", -TablaDatosEmpresa[[#This Row],[Cantidad]] * TablaDatosEmpresa[[#This Row],[Precio_Venta_Unitario]], 0)</f>
        <v>0</v>
      </c>
      <c r="L3239" s="3">
        <f>AVERAGEIF(TablaDatosEmpresa[Nombre_Producto],TablaDatosEmpresa[[#This Row],[Nombre_Producto]],TablaDatosEmpresa[Costo_Unitario])</f>
        <v>18.458651685393257</v>
      </c>
      <c r="M3239" s="3">
        <f>IF(TablaDatosEmpresa[[#This Row],[Tipo_Movimiento]] = "Venta", -TablaDatosEmpresa[[#This Row],[Cantidad]] * TablaDatosEmpresa[[#This Row],[CosteAdquisicionPromedio]], 0)</f>
        <v>0</v>
      </c>
      <c r="N3239" s="3">
        <f>TablaDatosEmpresa[[#This Row],[Ingresos]]-TablaDatosEmpresa[[#This Row],[Coste_Vemta]]</f>
        <v>0</v>
      </c>
    </row>
    <row r="3240" spans="1:14" x14ac:dyDescent="0.3">
      <c r="A3240">
        <v>3241</v>
      </c>
      <c r="B3240" s="1">
        <v>45037</v>
      </c>
      <c r="C3240" t="s">
        <v>16</v>
      </c>
      <c r="D3240" t="s">
        <v>17</v>
      </c>
      <c r="E3240" t="s">
        <v>42</v>
      </c>
      <c r="F3240">
        <v>30</v>
      </c>
      <c r="G3240" s="3">
        <v>443.98</v>
      </c>
      <c r="H3240" s="3">
        <v>0</v>
      </c>
      <c r="I3240" t="s">
        <v>46</v>
      </c>
      <c r="J3240" t="s">
        <v>18</v>
      </c>
      <c r="K3240" s="3">
        <f>IF(TablaDatosEmpresa[[#This Row],[Tipo_Movimiento]] = "Venta", -TablaDatosEmpresa[[#This Row],[Cantidad]] * TablaDatosEmpresa[[#This Row],[Precio_Venta_Unitario]], 0)</f>
        <v>0</v>
      </c>
      <c r="L3240" s="3">
        <f>AVERAGEIF(TablaDatosEmpresa[Nombre_Producto],TablaDatosEmpresa[[#This Row],[Nombre_Producto]],TablaDatosEmpresa[Costo_Unitario])</f>
        <v>206.67616747181975</v>
      </c>
      <c r="M3240" s="3">
        <f>IF(TablaDatosEmpresa[[#This Row],[Tipo_Movimiento]] = "Venta", -TablaDatosEmpresa[[#This Row],[Cantidad]] * TablaDatosEmpresa[[#This Row],[CosteAdquisicionPromedio]], 0)</f>
        <v>0</v>
      </c>
      <c r="N3240" s="3">
        <f>TablaDatosEmpresa[[#This Row],[Ingresos]]-TablaDatosEmpresa[[#This Row],[Coste_Vemta]]</f>
        <v>0</v>
      </c>
    </row>
    <row r="3241" spans="1:14" x14ac:dyDescent="0.3">
      <c r="A3241">
        <v>3242</v>
      </c>
      <c r="B3241" s="1">
        <v>45037</v>
      </c>
      <c r="C3241" t="s">
        <v>10</v>
      </c>
      <c r="D3241" t="s">
        <v>14</v>
      </c>
      <c r="E3241" t="s">
        <v>41</v>
      </c>
      <c r="F3241">
        <v>-11</v>
      </c>
      <c r="G3241" s="3">
        <v>0</v>
      </c>
      <c r="H3241" s="3">
        <v>159.82</v>
      </c>
      <c r="I3241" t="s">
        <v>10</v>
      </c>
      <c r="J3241" t="s">
        <v>31</v>
      </c>
      <c r="K3241" s="3">
        <f>IF(TablaDatosEmpresa[[#This Row],[Tipo_Movimiento]] = "Venta", -TablaDatosEmpresa[[#This Row],[Cantidad]] * TablaDatosEmpresa[[#This Row],[Precio_Venta_Unitario]], 0)</f>
        <v>1758.02</v>
      </c>
      <c r="L3241" s="3">
        <f>AVERAGEIF(TablaDatosEmpresa[Nombre_Producto],TablaDatosEmpresa[[#This Row],[Nombre_Producto]],TablaDatosEmpresa[Costo_Unitario])</f>
        <v>38.917210440456756</v>
      </c>
      <c r="M3241" s="3">
        <f>IF(TablaDatosEmpresa[[#This Row],[Tipo_Movimiento]] = "Venta", -TablaDatosEmpresa[[#This Row],[Cantidad]] * TablaDatosEmpresa[[#This Row],[CosteAdquisicionPromedio]], 0)</f>
        <v>428.08931484502432</v>
      </c>
      <c r="N3241" s="3">
        <f>TablaDatosEmpresa[[#This Row],[Ingresos]]-TablaDatosEmpresa[[#This Row],[Coste_Vemta]]</f>
        <v>1329.9306851549757</v>
      </c>
    </row>
    <row r="3242" spans="1:14" x14ac:dyDescent="0.3">
      <c r="A3242">
        <v>3243</v>
      </c>
      <c r="B3242" s="1">
        <v>45038</v>
      </c>
      <c r="C3242" t="s">
        <v>24</v>
      </c>
      <c r="D3242" t="s">
        <v>14</v>
      </c>
      <c r="E3242" t="s">
        <v>41</v>
      </c>
      <c r="F3242">
        <v>138</v>
      </c>
      <c r="G3242" s="3">
        <v>86.11</v>
      </c>
      <c r="H3242" s="3">
        <v>0</v>
      </c>
      <c r="I3242" t="s">
        <v>24</v>
      </c>
      <c r="J3242" t="s">
        <v>36</v>
      </c>
      <c r="K3242" s="3">
        <f>IF(TablaDatosEmpresa[[#This Row],[Tipo_Movimiento]] = "Venta", -TablaDatosEmpresa[[#This Row],[Cantidad]] * TablaDatosEmpresa[[#This Row],[Precio_Venta_Unitario]], 0)</f>
        <v>0</v>
      </c>
      <c r="L3242" s="3">
        <f>AVERAGEIF(TablaDatosEmpresa[Nombre_Producto],TablaDatosEmpresa[[#This Row],[Nombre_Producto]],TablaDatosEmpresa[Costo_Unitario])</f>
        <v>38.917210440456756</v>
      </c>
      <c r="M3242" s="3">
        <f>IF(TablaDatosEmpresa[[#This Row],[Tipo_Movimiento]] = "Venta", -TablaDatosEmpresa[[#This Row],[Cantidad]] * TablaDatosEmpresa[[#This Row],[CosteAdquisicionPromedio]], 0)</f>
        <v>0</v>
      </c>
      <c r="N3242" s="3">
        <f>TablaDatosEmpresa[[#This Row],[Ingresos]]-TablaDatosEmpresa[[#This Row],[Coste_Vemta]]</f>
        <v>0</v>
      </c>
    </row>
    <row r="3243" spans="1:14" x14ac:dyDescent="0.3">
      <c r="A3243">
        <v>3244</v>
      </c>
      <c r="B3243" s="1">
        <v>45038</v>
      </c>
      <c r="C3243" t="s">
        <v>10</v>
      </c>
      <c r="D3243" t="s">
        <v>19</v>
      </c>
      <c r="E3243" t="s">
        <v>20</v>
      </c>
      <c r="F3243">
        <v>-10</v>
      </c>
      <c r="G3243" s="3">
        <v>0</v>
      </c>
      <c r="H3243" s="3">
        <v>297.20999999999998</v>
      </c>
      <c r="I3243" t="s">
        <v>10</v>
      </c>
      <c r="J3243" t="s">
        <v>15</v>
      </c>
      <c r="K3243" s="3">
        <f>IF(TablaDatosEmpresa[[#This Row],[Tipo_Movimiento]] = "Venta", -TablaDatosEmpresa[[#This Row],[Cantidad]] * TablaDatosEmpresa[[#This Row],[Precio_Venta_Unitario]], 0)</f>
        <v>2972.1</v>
      </c>
      <c r="L3243" s="3">
        <f>AVERAGEIF(TablaDatosEmpresa[Nombre_Producto],TablaDatosEmpresa[[#This Row],[Nombre_Producto]],TablaDatosEmpresa[Costo_Unitario])</f>
        <v>66.956770642201846</v>
      </c>
      <c r="M3243" s="3">
        <f>IF(TablaDatosEmpresa[[#This Row],[Tipo_Movimiento]] = "Venta", -TablaDatosEmpresa[[#This Row],[Cantidad]] * TablaDatosEmpresa[[#This Row],[CosteAdquisicionPromedio]], 0)</f>
        <v>669.56770642201843</v>
      </c>
      <c r="N3243" s="3">
        <f>TablaDatosEmpresa[[#This Row],[Ingresos]]-TablaDatosEmpresa[[#This Row],[Coste_Vemta]]</f>
        <v>2302.5322935779814</v>
      </c>
    </row>
    <row r="3244" spans="1:14" x14ac:dyDescent="0.3">
      <c r="A3244">
        <v>3245</v>
      </c>
      <c r="B3244" s="1">
        <v>45038</v>
      </c>
      <c r="C3244" t="s">
        <v>10</v>
      </c>
      <c r="D3244" t="s">
        <v>11</v>
      </c>
      <c r="E3244" t="s">
        <v>12</v>
      </c>
      <c r="F3244">
        <v>-22</v>
      </c>
      <c r="G3244" s="3">
        <v>0</v>
      </c>
      <c r="H3244" s="3">
        <v>128.88999999999999</v>
      </c>
      <c r="I3244" t="s">
        <v>10</v>
      </c>
      <c r="J3244" t="s">
        <v>13</v>
      </c>
      <c r="K3244" s="3">
        <f>IF(TablaDatosEmpresa[[#This Row],[Tipo_Movimiento]] = "Venta", -TablaDatosEmpresa[[#This Row],[Cantidad]] * TablaDatosEmpresa[[#This Row],[Precio_Venta_Unitario]], 0)</f>
        <v>2835.58</v>
      </c>
      <c r="L3244" s="3">
        <f>AVERAGEIF(TablaDatosEmpresa[Nombre_Producto],TablaDatosEmpresa[[#This Row],[Nombre_Producto]],TablaDatosEmpresa[Costo_Unitario])</f>
        <v>28.701865793780652</v>
      </c>
      <c r="M3244" s="3">
        <f>IF(TablaDatosEmpresa[[#This Row],[Tipo_Movimiento]] = "Venta", -TablaDatosEmpresa[[#This Row],[Cantidad]] * TablaDatosEmpresa[[#This Row],[CosteAdquisicionPromedio]], 0)</f>
        <v>631.4410474631743</v>
      </c>
      <c r="N3244" s="3">
        <f>TablaDatosEmpresa[[#This Row],[Ingresos]]-TablaDatosEmpresa[[#This Row],[Coste_Vemta]]</f>
        <v>2204.1389525368259</v>
      </c>
    </row>
    <row r="3245" spans="1:14" x14ac:dyDescent="0.3">
      <c r="A3245">
        <v>3246</v>
      </c>
      <c r="B3245" s="1">
        <v>45038</v>
      </c>
      <c r="C3245" t="s">
        <v>10</v>
      </c>
      <c r="D3245" t="s">
        <v>25</v>
      </c>
      <c r="E3245" t="s">
        <v>43</v>
      </c>
      <c r="F3245">
        <v>-9</v>
      </c>
      <c r="G3245" s="3">
        <v>0</v>
      </c>
      <c r="H3245" s="3">
        <v>95.77</v>
      </c>
      <c r="I3245" t="s">
        <v>10</v>
      </c>
      <c r="J3245" t="s">
        <v>31</v>
      </c>
      <c r="K3245" s="3">
        <f>IF(TablaDatosEmpresa[[#This Row],[Tipo_Movimiento]] = "Venta", -TablaDatosEmpresa[[#This Row],[Cantidad]] * TablaDatosEmpresa[[#This Row],[Precio_Venta_Unitario]], 0)</f>
        <v>861.93</v>
      </c>
      <c r="L3245" s="3">
        <f>AVERAGEIF(TablaDatosEmpresa[Nombre_Producto],TablaDatosEmpresa[[#This Row],[Nombre_Producto]],TablaDatosEmpresa[Costo_Unitario])</f>
        <v>18.458651685393257</v>
      </c>
      <c r="M3245" s="3">
        <f>IF(TablaDatosEmpresa[[#This Row],[Tipo_Movimiento]] = "Venta", -TablaDatosEmpresa[[#This Row],[Cantidad]] * TablaDatosEmpresa[[#This Row],[CosteAdquisicionPromedio]], 0)</f>
        <v>166.1278651685393</v>
      </c>
      <c r="N3245" s="3">
        <f>TablaDatosEmpresa[[#This Row],[Ingresos]]-TablaDatosEmpresa[[#This Row],[Coste_Vemta]]</f>
        <v>695.80213483146065</v>
      </c>
    </row>
    <row r="3246" spans="1:14" x14ac:dyDescent="0.3">
      <c r="A3246">
        <v>3247</v>
      </c>
      <c r="B3246" s="1">
        <v>45038</v>
      </c>
      <c r="C3246" t="s">
        <v>24</v>
      </c>
      <c r="D3246" t="s">
        <v>29</v>
      </c>
      <c r="E3246" t="s">
        <v>30</v>
      </c>
      <c r="F3246">
        <v>244</v>
      </c>
      <c r="G3246" s="3">
        <v>35.950000000000003</v>
      </c>
      <c r="H3246" s="3">
        <v>0</v>
      </c>
      <c r="I3246" t="s">
        <v>24</v>
      </c>
      <c r="J3246" t="s">
        <v>36</v>
      </c>
      <c r="K3246" s="3">
        <f>IF(TablaDatosEmpresa[[#This Row],[Tipo_Movimiento]] = "Venta", -TablaDatosEmpresa[[#This Row],[Cantidad]] * TablaDatosEmpresa[[#This Row],[Precio_Venta_Unitario]], 0)</f>
        <v>0</v>
      </c>
      <c r="L3246" s="3">
        <f>AVERAGEIF(TablaDatosEmpresa[Nombre_Producto],TablaDatosEmpresa[[#This Row],[Nombre_Producto]],TablaDatosEmpresa[Costo_Unitario])</f>
        <v>15.49574137931034</v>
      </c>
      <c r="M3246" s="3">
        <f>IF(TablaDatosEmpresa[[#This Row],[Tipo_Movimiento]] = "Venta", -TablaDatosEmpresa[[#This Row],[Cantidad]] * TablaDatosEmpresa[[#This Row],[CosteAdquisicionPromedio]], 0)</f>
        <v>0</v>
      </c>
      <c r="N3246" s="3">
        <f>TablaDatosEmpresa[[#This Row],[Ingresos]]-TablaDatosEmpresa[[#This Row],[Coste_Vemta]]</f>
        <v>0</v>
      </c>
    </row>
    <row r="3247" spans="1:14" x14ac:dyDescent="0.3">
      <c r="A3247">
        <v>3248</v>
      </c>
      <c r="B3247" s="1">
        <v>45038</v>
      </c>
      <c r="C3247" t="s">
        <v>24</v>
      </c>
      <c r="D3247" t="s">
        <v>29</v>
      </c>
      <c r="E3247" t="s">
        <v>30</v>
      </c>
      <c r="F3247">
        <v>191</v>
      </c>
      <c r="G3247" s="3">
        <v>36.5</v>
      </c>
      <c r="H3247" s="3">
        <v>0</v>
      </c>
      <c r="I3247" t="s">
        <v>24</v>
      </c>
      <c r="J3247" t="s">
        <v>36</v>
      </c>
      <c r="K3247" s="3">
        <f>IF(TablaDatosEmpresa[[#This Row],[Tipo_Movimiento]] = "Venta", -TablaDatosEmpresa[[#This Row],[Cantidad]] * TablaDatosEmpresa[[#This Row],[Precio_Venta_Unitario]], 0)</f>
        <v>0</v>
      </c>
      <c r="L3247" s="3">
        <f>AVERAGEIF(TablaDatosEmpresa[Nombre_Producto],TablaDatosEmpresa[[#This Row],[Nombre_Producto]],TablaDatosEmpresa[Costo_Unitario])</f>
        <v>15.49574137931034</v>
      </c>
      <c r="M3247" s="3">
        <f>IF(TablaDatosEmpresa[[#This Row],[Tipo_Movimiento]] = "Venta", -TablaDatosEmpresa[[#This Row],[Cantidad]] * TablaDatosEmpresa[[#This Row],[CosteAdquisicionPromedio]], 0)</f>
        <v>0</v>
      </c>
      <c r="N3247" s="3">
        <f>TablaDatosEmpresa[[#This Row],[Ingresos]]-TablaDatosEmpresa[[#This Row],[Coste_Vemta]]</f>
        <v>0</v>
      </c>
    </row>
    <row r="3248" spans="1:14" x14ac:dyDescent="0.3">
      <c r="A3248">
        <v>3249</v>
      </c>
      <c r="B3248" s="1">
        <v>45038</v>
      </c>
      <c r="C3248" t="s">
        <v>10</v>
      </c>
      <c r="D3248" t="s">
        <v>14</v>
      </c>
      <c r="E3248" t="s">
        <v>41</v>
      </c>
      <c r="F3248">
        <v>-50</v>
      </c>
      <c r="G3248" s="3">
        <v>0</v>
      </c>
      <c r="H3248" s="3">
        <v>159.81</v>
      </c>
      <c r="I3248" t="s">
        <v>10</v>
      </c>
      <c r="J3248" t="s">
        <v>13</v>
      </c>
      <c r="K3248" s="3">
        <f>IF(TablaDatosEmpresa[[#This Row],[Tipo_Movimiento]] = "Venta", -TablaDatosEmpresa[[#This Row],[Cantidad]] * TablaDatosEmpresa[[#This Row],[Precio_Venta_Unitario]], 0)</f>
        <v>7990.5</v>
      </c>
      <c r="L3248" s="3">
        <f>AVERAGEIF(TablaDatosEmpresa[Nombre_Producto],TablaDatosEmpresa[[#This Row],[Nombre_Producto]],TablaDatosEmpresa[Costo_Unitario])</f>
        <v>38.917210440456756</v>
      </c>
      <c r="M3248" s="3">
        <f>IF(TablaDatosEmpresa[[#This Row],[Tipo_Movimiento]] = "Venta", -TablaDatosEmpresa[[#This Row],[Cantidad]] * TablaDatosEmpresa[[#This Row],[CosteAdquisicionPromedio]], 0)</f>
        <v>1945.8605220228378</v>
      </c>
      <c r="N3248" s="3">
        <f>TablaDatosEmpresa[[#This Row],[Ingresos]]-TablaDatosEmpresa[[#This Row],[Coste_Vemta]]</f>
        <v>6044.6394779771617</v>
      </c>
    </row>
    <row r="3249" spans="1:14" x14ac:dyDescent="0.3">
      <c r="A3249">
        <v>3250</v>
      </c>
      <c r="B3249" s="1">
        <v>45039</v>
      </c>
      <c r="C3249" t="s">
        <v>10</v>
      </c>
      <c r="D3249" t="s">
        <v>14</v>
      </c>
      <c r="E3249" t="s">
        <v>41</v>
      </c>
      <c r="F3249">
        <v>-36</v>
      </c>
      <c r="G3249" s="3">
        <v>0</v>
      </c>
      <c r="H3249" s="3">
        <v>160.58000000000001</v>
      </c>
      <c r="I3249" t="s">
        <v>10</v>
      </c>
      <c r="J3249" t="s">
        <v>23</v>
      </c>
      <c r="K3249" s="3">
        <f>IF(TablaDatosEmpresa[[#This Row],[Tipo_Movimiento]] = "Venta", -TablaDatosEmpresa[[#This Row],[Cantidad]] * TablaDatosEmpresa[[#This Row],[Precio_Venta_Unitario]], 0)</f>
        <v>5780.88</v>
      </c>
      <c r="L3249" s="3">
        <f>AVERAGEIF(TablaDatosEmpresa[Nombre_Producto],TablaDatosEmpresa[[#This Row],[Nombre_Producto]],TablaDatosEmpresa[Costo_Unitario])</f>
        <v>38.917210440456756</v>
      </c>
      <c r="M3249" s="3">
        <f>IF(TablaDatosEmpresa[[#This Row],[Tipo_Movimiento]] = "Venta", -TablaDatosEmpresa[[#This Row],[Cantidad]] * TablaDatosEmpresa[[#This Row],[CosteAdquisicionPromedio]], 0)</f>
        <v>1401.0195758564432</v>
      </c>
      <c r="N3249" s="3">
        <f>TablaDatosEmpresa[[#This Row],[Ingresos]]-TablaDatosEmpresa[[#This Row],[Coste_Vemta]]</f>
        <v>4379.8604241435569</v>
      </c>
    </row>
    <row r="3250" spans="1:14" x14ac:dyDescent="0.3">
      <c r="A3250">
        <v>3251</v>
      </c>
      <c r="B3250" s="1">
        <v>45039</v>
      </c>
      <c r="C3250" t="s">
        <v>24</v>
      </c>
      <c r="D3250" t="s">
        <v>25</v>
      </c>
      <c r="E3250" t="s">
        <v>43</v>
      </c>
      <c r="F3250">
        <v>109</v>
      </c>
      <c r="G3250" s="3">
        <v>45.17</v>
      </c>
      <c r="H3250" s="3">
        <v>0</v>
      </c>
      <c r="I3250" t="s">
        <v>24</v>
      </c>
      <c r="J3250" t="s">
        <v>36</v>
      </c>
      <c r="K3250" s="3">
        <f>IF(TablaDatosEmpresa[[#This Row],[Tipo_Movimiento]] = "Venta", -TablaDatosEmpresa[[#This Row],[Cantidad]] * TablaDatosEmpresa[[#This Row],[Precio_Venta_Unitario]], 0)</f>
        <v>0</v>
      </c>
      <c r="L3250" s="3">
        <f>AVERAGEIF(TablaDatosEmpresa[Nombre_Producto],TablaDatosEmpresa[[#This Row],[Nombre_Producto]],TablaDatosEmpresa[Costo_Unitario])</f>
        <v>18.458651685393257</v>
      </c>
      <c r="M3250" s="3">
        <f>IF(TablaDatosEmpresa[[#This Row],[Tipo_Movimiento]] = "Venta", -TablaDatosEmpresa[[#This Row],[Cantidad]] * TablaDatosEmpresa[[#This Row],[CosteAdquisicionPromedio]], 0)</f>
        <v>0</v>
      </c>
      <c r="N3250" s="3">
        <f>TablaDatosEmpresa[[#This Row],[Ingresos]]-TablaDatosEmpresa[[#This Row],[Coste_Vemta]]</f>
        <v>0</v>
      </c>
    </row>
    <row r="3251" spans="1:14" x14ac:dyDescent="0.3">
      <c r="A3251">
        <v>3252</v>
      </c>
      <c r="B3251" s="1">
        <v>45039</v>
      </c>
      <c r="C3251" t="s">
        <v>24</v>
      </c>
      <c r="D3251" t="s">
        <v>21</v>
      </c>
      <c r="E3251" t="s">
        <v>22</v>
      </c>
      <c r="F3251">
        <v>147</v>
      </c>
      <c r="G3251" s="3">
        <v>25.06</v>
      </c>
      <c r="H3251" s="3">
        <v>0</v>
      </c>
      <c r="I3251" t="s">
        <v>24</v>
      </c>
      <c r="J3251" t="s">
        <v>26</v>
      </c>
      <c r="K3251" s="3">
        <f>IF(TablaDatosEmpresa[[#This Row],[Tipo_Movimiento]] = "Venta", -TablaDatosEmpresa[[#This Row],[Cantidad]] * TablaDatosEmpresa[[#This Row],[Precio_Venta_Unitario]], 0)</f>
        <v>0</v>
      </c>
      <c r="L3251" s="3">
        <f>AVERAGEIF(TablaDatosEmpresa[Nombre_Producto],TablaDatosEmpresa[[#This Row],[Nombre_Producto]],TablaDatosEmpresa[Costo_Unitario])</f>
        <v>10.520482758620702</v>
      </c>
      <c r="M3251" s="3">
        <f>IF(TablaDatosEmpresa[[#This Row],[Tipo_Movimiento]] = "Venta", -TablaDatosEmpresa[[#This Row],[Cantidad]] * TablaDatosEmpresa[[#This Row],[CosteAdquisicionPromedio]], 0)</f>
        <v>0</v>
      </c>
      <c r="N3251" s="3">
        <f>TablaDatosEmpresa[[#This Row],[Ingresos]]-TablaDatosEmpresa[[#This Row],[Coste_Vemta]]</f>
        <v>0</v>
      </c>
    </row>
    <row r="3252" spans="1:14" x14ac:dyDescent="0.3">
      <c r="A3252">
        <v>3253</v>
      </c>
      <c r="B3252" s="1">
        <v>45039</v>
      </c>
      <c r="C3252" t="s">
        <v>10</v>
      </c>
      <c r="D3252" t="s">
        <v>17</v>
      </c>
      <c r="E3252" t="s">
        <v>42</v>
      </c>
      <c r="F3252">
        <v>-7</v>
      </c>
      <c r="G3252" s="3">
        <v>0</v>
      </c>
      <c r="H3252" s="3">
        <v>903.83</v>
      </c>
      <c r="I3252" t="s">
        <v>10</v>
      </c>
      <c r="J3252" t="s">
        <v>35</v>
      </c>
      <c r="K3252" s="3">
        <f>IF(TablaDatosEmpresa[[#This Row],[Tipo_Movimiento]] = "Venta", -TablaDatosEmpresa[[#This Row],[Cantidad]] * TablaDatosEmpresa[[#This Row],[Precio_Venta_Unitario]], 0)</f>
        <v>6326.81</v>
      </c>
      <c r="L3252" s="3">
        <f>AVERAGEIF(TablaDatosEmpresa[Nombre_Producto],TablaDatosEmpresa[[#This Row],[Nombre_Producto]],TablaDatosEmpresa[Costo_Unitario])</f>
        <v>206.67616747181975</v>
      </c>
      <c r="M3252" s="3">
        <f>IF(TablaDatosEmpresa[[#This Row],[Tipo_Movimiento]] = "Venta", -TablaDatosEmpresa[[#This Row],[Cantidad]] * TablaDatosEmpresa[[#This Row],[CosteAdquisicionPromedio]], 0)</f>
        <v>1446.7331723027382</v>
      </c>
      <c r="N3252" s="3">
        <f>TablaDatosEmpresa[[#This Row],[Ingresos]]-TablaDatosEmpresa[[#This Row],[Coste_Vemta]]</f>
        <v>4880.0768276972622</v>
      </c>
    </row>
    <row r="3253" spans="1:14" x14ac:dyDescent="0.3">
      <c r="A3253">
        <v>3254</v>
      </c>
      <c r="B3253" s="1">
        <v>45039</v>
      </c>
      <c r="C3253" t="s">
        <v>10</v>
      </c>
      <c r="D3253" t="s">
        <v>17</v>
      </c>
      <c r="E3253" t="s">
        <v>42</v>
      </c>
      <c r="F3253">
        <v>-42</v>
      </c>
      <c r="G3253" s="3">
        <v>0</v>
      </c>
      <c r="H3253" s="3">
        <v>908.91</v>
      </c>
      <c r="I3253" t="s">
        <v>10</v>
      </c>
      <c r="J3253" t="s">
        <v>13</v>
      </c>
      <c r="K3253" s="3">
        <f>IF(TablaDatosEmpresa[[#This Row],[Tipo_Movimiento]] = "Venta", -TablaDatosEmpresa[[#This Row],[Cantidad]] * TablaDatosEmpresa[[#This Row],[Precio_Venta_Unitario]], 0)</f>
        <v>38174.22</v>
      </c>
      <c r="L3253" s="3">
        <f>AVERAGEIF(TablaDatosEmpresa[Nombre_Producto],TablaDatosEmpresa[[#This Row],[Nombre_Producto]],TablaDatosEmpresa[Costo_Unitario])</f>
        <v>206.67616747181975</v>
      </c>
      <c r="M3253" s="3">
        <f>IF(TablaDatosEmpresa[[#This Row],[Tipo_Movimiento]] = "Venta", -TablaDatosEmpresa[[#This Row],[Cantidad]] * TablaDatosEmpresa[[#This Row],[CosteAdquisicionPromedio]], 0)</f>
        <v>8680.3990338164294</v>
      </c>
      <c r="N3253" s="3">
        <f>TablaDatosEmpresa[[#This Row],[Ingresos]]-TablaDatosEmpresa[[#This Row],[Coste_Vemta]]</f>
        <v>29493.820966183572</v>
      </c>
    </row>
    <row r="3254" spans="1:14" x14ac:dyDescent="0.3">
      <c r="A3254">
        <v>3255</v>
      </c>
      <c r="B3254" s="1">
        <v>45039</v>
      </c>
      <c r="C3254" t="s">
        <v>24</v>
      </c>
      <c r="D3254" t="s">
        <v>34</v>
      </c>
      <c r="E3254" t="s">
        <v>45</v>
      </c>
      <c r="F3254">
        <v>148</v>
      </c>
      <c r="G3254" s="3">
        <v>180.75</v>
      </c>
      <c r="H3254" s="3">
        <v>0</v>
      </c>
      <c r="I3254" t="s">
        <v>24</v>
      </c>
      <c r="J3254" t="s">
        <v>26</v>
      </c>
      <c r="K3254" s="3">
        <f>IF(TablaDatosEmpresa[[#This Row],[Tipo_Movimiento]] = "Venta", -TablaDatosEmpresa[[#This Row],[Cantidad]] * TablaDatosEmpresa[[#This Row],[Precio_Venta_Unitario]], 0)</f>
        <v>0</v>
      </c>
      <c r="L3254" s="3">
        <f>AVERAGEIF(TablaDatosEmpresa[Nombre_Producto],TablaDatosEmpresa[[#This Row],[Nombre_Producto]],TablaDatosEmpresa[Costo_Unitario])</f>
        <v>81.910562499999997</v>
      </c>
      <c r="M3254" s="3">
        <f>IF(TablaDatosEmpresa[[#This Row],[Tipo_Movimiento]] = "Venta", -TablaDatosEmpresa[[#This Row],[Cantidad]] * TablaDatosEmpresa[[#This Row],[CosteAdquisicionPromedio]], 0)</f>
        <v>0</v>
      </c>
      <c r="N3254" s="3">
        <f>TablaDatosEmpresa[[#This Row],[Ingresos]]-TablaDatosEmpresa[[#This Row],[Coste_Vemta]]</f>
        <v>0</v>
      </c>
    </row>
    <row r="3255" spans="1:14" x14ac:dyDescent="0.3">
      <c r="A3255">
        <v>3256</v>
      </c>
      <c r="B3255" s="1">
        <v>45040</v>
      </c>
      <c r="C3255" t="s">
        <v>10</v>
      </c>
      <c r="D3255" t="s">
        <v>32</v>
      </c>
      <c r="E3255" t="s">
        <v>33</v>
      </c>
      <c r="F3255">
        <v>-28</v>
      </c>
      <c r="G3255" s="3">
        <v>0</v>
      </c>
      <c r="H3255" s="3">
        <v>220.03</v>
      </c>
      <c r="I3255" t="s">
        <v>10</v>
      </c>
      <c r="J3255" t="s">
        <v>23</v>
      </c>
      <c r="K3255" s="3">
        <f>IF(TablaDatosEmpresa[[#This Row],[Tipo_Movimiento]] = "Venta", -TablaDatosEmpresa[[#This Row],[Cantidad]] * TablaDatosEmpresa[[#This Row],[Precio_Venta_Unitario]], 0)</f>
        <v>6160.84</v>
      </c>
      <c r="L3255" s="3">
        <f>AVERAGEIF(TablaDatosEmpresa[Nombre_Producto],TablaDatosEmpresa[[#This Row],[Nombre_Producto]],TablaDatosEmpresa[Costo_Unitario])</f>
        <v>54.214840425531932</v>
      </c>
      <c r="M3255" s="3">
        <f>IF(TablaDatosEmpresa[[#This Row],[Tipo_Movimiento]] = "Venta", -TablaDatosEmpresa[[#This Row],[Cantidad]] * TablaDatosEmpresa[[#This Row],[CosteAdquisicionPromedio]], 0)</f>
        <v>1518.0155319148942</v>
      </c>
      <c r="N3255" s="3">
        <f>TablaDatosEmpresa[[#This Row],[Ingresos]]-TablaDatosEmpresa[[#This Row],[Coste_Vemta]]</f>
        <v>4642.8244680851058</v>
      </c>
    </row>
    <row r="3256" spans="1:14" x14ac:dyDescent="0.3">
      <c r="A3256">
        <v>3257</v>
      </c>
      <c r="B3256" s="1">
        <v>45040</v>
      </c>
      <c r="C3256" t="s">
        <v>10</v>
      </c>
      <c r="D3256" t="s">
        <v>19</v>
      </c>
      <c r="E3256" t="s">
        <v>20</v>
      </c>
      <c r="F3256">
        <v>-29</v>
      </c>
      <c r="G3256" s="3">
        <v>0</v>
      </c>
      <c r="H3256" s="3">
        <v>296.23</v>
      </c>
      <c r="I3256" t="s">
        <v>10</v>
      </c>
      <c r="J3256" t="s">
        <v>15</v>
      </c>
      <c r="K3256" s="3">
        <f>IF(TablaDatosEmpresa[[#This Row],[Tipo_Movimiento]] = "Venta", -TablaDatosEmpresa[[#This Row],[Cantidad]] * TablaDatosEmpresa[[#This Row],[Precio_Venta_Unitario]], 0)</f>
        <v>8590.67</v>
      </c>
      <c r="L3256" s="3">
        <f>AVERAGEIF(TablaDatosEmpresa[Nombre_Producto],TablaDatosEmpresa[[#This Row],[Nombre_Producto]],TablaDatosEmpresa[Costo_Unitario])</f>
        <v>66.956770642201846</v>
      </c>
      <c r="M3256" s="3">
        <f>IF(TablaDatosEmpresa[[#This Row],[Tipo_Movimiento]] = "Venta", -TablaDatosEmpresa[[#This Row],[Cantidad]] * TablaDatosEmpresa[[#This Row],[CosteAdquisicionPromedio]], 0)</f>
        <v>1941.7463486238535</v>
      </c>
      <c r="N3256" s="3">
        <f>TablaDatosEmpresa[[#This Row],[Ingresos]]-TablaDatosEmpresa[[#This Row],[Coste_Vemta]]</f>
        <v>6648.9236513761462</v>
      </c>
    </row>
    <row r="3257" spans="1:14" x14ac:dyDescent="0.3">
      <c r="A3257">
        <v>3258</v>
      </c>
      <c r="B3257" s="1">
        <v>45040</v>
      </c>
      <c r="C3257" t="s">
        <v>10</v>
      </c>
      <c r="D3257" t="s">
        <v>27</v>
      </c>
      <c r="E3257" t="s">
        <v>44</v>
      </c>
      <c r="F3257">
        <v>-45</v>
      </c>
      <c r="G3257" s="3">
        <v>0</v>
      </c>
      <c r="H3257" s="3">
        <v>500.59</v>
      </c>
      <c r="I3257" t="s">
        <v>10</v>
      </c>
      <c r="J3257" t="s">
        <v>31</v>
      </c>
      <c r="K3257" s="3">
        <f>IF(TablaDatosEmpresa[[#This Row],[Tipo_Movimiento]] = "Venta", -TablaDatosEmpresa[[#This Row],[Cantidad]] * TablaDatosEmpresa[[#This Row],[Precio_Venta_Unitario]], 0)</f>
        <v>22526.55</v>
      </c>
      <c r="L3257" s="3">
        <f>AVERAGEIF(TablaDatosEmpresa[Nombre_Producto],TablaDatosEmpresa[[#This Row],[Nombre_Producto]],TablaDatosEmpresa[Costo_Unitario])</f>
        <v>111.99406451612904</v>
      </c>
      <c r="M3257" s="3">
        <f>IF(TablaDatosEmpresa[[#This Row],[Tipo_Movimiento]] = "Venta", -TablaDatosEmpresa[[#This Row],[Cantidad]] * TablaDatosEmpresa[[#This Row],[CosteAdquisicionPromedio]], 0)</f>
        <v>5039.7329032258067</v>
      </c>
      <c r="N3257" s="3">
        <f>TablaDatosEmpresa[[#This Row],[Ingresos]]-TablaDatosEmpresa[[#This Row],[Coste_Vemta]]</f>
        <v>17486.817096774193</v>
      </c>
    </row>
    <row r="3258" spans="1:14" x14ac:dyDescent="0.3">
      <c r="A3258">
        <v>3259</v>
      </c>
      <c r="B3258" s="1">
        <v>45040</v>
      </c>
      <c r="C3258" t="s">
        <v>24</v>
      </c>
      <c r="D3258" t="s">
        <v>21</v>
      </c>
      <c r="E3258" t="s">
        <v>22</v>
      </c>
      <c r="F3258">
        <v>121</v>
      </c>
      <c r="G3258" s="3">
        <v>25.47</v>
      </c>
      <c r="H3258" s="3">
        <v>0</v>
      </c>
      <c r="I3258" t="s">
        <v>24</v>
      </c>
      <c r="J3258" t="s">
        <v>36</v>
      </c>
      <c r="K3258" s="3">
        <f>IF(TablaDatosEmpresa[[#This Row],[Tipo_Movimiento]] = "Venta", -TablaDatosEmpresa[[#This Row],[Cantidad]] * TablaDatosEmpresa[[#This Row],[Precio_Venta_Unitario]], 0)</f>
        <v>0</v>
      </c>
      <c r="L3258" s="3">
        <f>AVERAGEIF(TablaDatosEmpresa[Nombre_Producto],TablaDatosEmpresa[[#This Row],[Nombre_Producto]],TablaDatosEmpresa[Costo_Unitario])</f>
        <v>10.520482758620702</v>
      </c>
      <c r="M3258" s="3">
        <f>IF(TablaDatosEmpresa[[#This Row],[Tipo_Movimiento]] = "Venta", -TablaDatosEmpresa[[#This Row],[Cantidad]] * TablaDatosEmpresa[[#This Row],[CosteAdquisicionPromedio]], 0)</f>
        <v>0</v>
      </c>
      <c r="N3258" s="3">
        <f>TablaDatosEmpresa[[#This Row],[Ingresos]]-TablaDatosEmpresa[[#This Row],[Coste_Vemta]]</f>
        <v>0</v>
      </c>
    </row>
    <row r="3259" spans="1:14" x14ac:dyDescent="0.3">
      <c r="A3259">
        <v>3260</v>
      </c>
      <c r="B3259" s="1">
        <v>45040</v>
      </c>
      <c r="C3259" t="s">
        <v>24</v>
      </c>
      <c r="D3259" t="s">
        <v>32</v>
      </c>
      <c r="E3259" t="s">
        <v>33</v>
      </c>
      <c r="F3259">
        <v>82</v>
      </c>
      <c r="G3259" s="3">
        <v>121.47</v>
      </c>
      <c r="H3259" s="3">
        <v>0</v>
      </c>
      <c r="I3259" t="s">
        <v>24</v>
      </c>
      <c r="J3259" t="s">
        <v>28</v>
      </c>
      <c r="K3259" s="3">
        <f>IF(TablaDatosEmpresa[[#This Row],[Tipo_Movimiento]] = "Venta", -TablaDatosEmpresa[[#This Row],[Cantidad]] * TablaDatosEmpresa[[#This Row],[Precio_Venta_Unitario]], 0)</f>
        <v>0</v>
      </c>
      <c r="L3259" s="3">
        <f>AVERAGEIF(TablaDatosEmpresa[Nombre_Producto],TablaDatosEmpresa[[#This Row],[Nombre_Producto]],TablaDatosEmpresa[Costo_Unitario])</f>
        <v>54.214840425531932</v>
      </c>
      <c r="M3259" s="3">
        <f>IF(TablaDatosEmpresa[[#This Row],[Tipo_Movimiento]] = "Venta", -TablaDatosEmpresa[[#This Row],[Cantidad]] * TablaDatosEmpresa[[#This Row],[CosteAdquisicionPromedio]], 0)</f>
        <v>0</v>
      </c>
      <c r="N3259" s="3">
        <f>TablaDatosEmpresa[[#This Row],[Ingresos]]-TablaDatosEmpresa[[#This Row],[Coste_Vemta]]</f>
        <v>0</v>
      </c>
    </row>
    <row r="3260" spans="1:14" x14ac:dyDescent="0.3">
      <c r="A3260">
        <v>3261</v>
      </c>
      <c r="B3260" s="1">
        <v>45040</v>
      </c>
      <c r="C3260" t="s">
        <v>10</v>
      </c>
      <c r="D3260" t="s">
        <v>32</v>
      </c>
      <c r="E3260" t="s">
        <v>33</v>
      </c>
      <c r="F3260">
        <v>-10</v>
      </c>
      <c r="G3260" s="3">
        <v>0</v>
      </c>
      <c r="H3260" s="3">
        <v>218.42</v>
      </c>
      <c r="I3260" t="s">
        <v>10</v>
      </c>
      <c r="J3260" t="s">
        <v>23</v>
      </c>
      <c r="K3260" s="3">
        <f>IF(TablaDatosEmpresa[[#This Row],[Tipo_Movimiento]] = "Venta", -TablaDatosEmpresa[[#This Row],[Cantidad]] * TablaDatosEmpresa[[#This Row],[Precio_Venta_Unitario]], 0)</f>
        <v>2184.1999999999998</v>
      </c>
      <c r="L3260" s="3">
        <f>AVERAGEIF(TablaDatosEmpresa[Nombre_Producto],TablaDatosEmpresa[[#This Row],[Nombre_Producto]],TablaDatosEmpresa[Costo_Unitario])</f>
        <v>54.214840425531932</v>
      </c>
      <c r="M3260" s="3">
        <f>IF(TablaDatosEmpresa[[#This Row],[Tipo_Movimiento]] = "Venta", -TablaDatosEmpresa[[#This Row],[Cantidad]] * TablaDatosEmpresa[[#This Row],[CosteAdquisicionPromedio]], 0)</f>
        <v>542.14840425531929</v>
      </c>
      <c r="N3260" s="3">
        <f>TablaDatosEmpresa[[#This Row],[Ingresos]]-TablaDatosEmpresa[[#This Row],[Coste_Vemta]]</f>
        <v>1642.0515957446805</v>
      </c>
    </row>
    <row r="3261" spans="1:14" x14ac:dyDescent="0.3">
      <c r="A3261">
        <v>3262</v>
      </c>
      <c r="B3261" s="1">
        <v>45040</v>
      </c>
      <c r="C3261" t="s">
        <v>24</v>
      </c>
      <c r="D3261" t="s">
        <v>32</v>
      </c>
      <c r="E3261" t="s">
        <v>33</v>
      </c>
      <c r="F3261">
        <v>247</v>
      </c>
      <c r="G3261" s="3">
        <v>119.37</v>
      </c>
      <c r="H3261" s="3">
        <v>0</v>
      </c>
      <c r="I3261" t="s">
        <v>24</v>
      </c>
      <c r="J3261" t="s">
        <v>37</v>
      </c>
      <c r="K3261" s="3">
        <f>IF(TablaDatosEmpresa[[#This Row],[Tipo_Movimiento]] = "Venta", -TablaDatosEmpresa[[#This Row],[Cantidad]] * TablaDatosEmpresa[[#This Row],[Precio_Venta_Unitario]], 0)</f>
        <v>0</v>
      </c>
      <c r="L3261" s="3">
        <f>AVERAGEIF(TablaDatosEmpresa[Nombre_Producto],TablaDatosEmpresa[[#This Row],[Nombre_Producto]],TablaDatosEmpresa[Costo_Unitario])</f>
        <v>54.214840425531932</v>
      </c>
      <c r="M3261" s="3">
        <f>IF(TablaDatosEmpresa[[#This Row],[Tipo_Movimiento]] = "Venta", -TablaDatosEmpresa[[#This Row],[Cantidad]] * TablaDatosEmpresa[[#This Row],[CosteAdquisicionPromedio]], 0)</f>
        <v>0</v>
      </c>
      <c r="N3261" s="3">
        <f>TablaDatosEmpresa[[#This Row],[Ingresos]]-TablaDatosEmpresa[[#This Row],[Coste_Vemta]]</f>
        <v>0</v>
      </c>
    </row>
    <row r="3262" spans="1:14" x14ac:dyDescent="0.3">
      <c r="A3262">
        <v>3263</v>
      </c>
      <c r="B3262" s="1">
        <v>45041</v>
      </c>
      <c r="C3262" t="s">
        <v>10</v>
      </c>
      <c r="D3262" t="s">
        <v>11</v>
      </c>
      <c r="E3262" t="s">
        <v>12</v>
      </c>
      <c r="F3262">
        <v>-39</v>
      </c>
      <c r="G3262" s="3">
        <v>0</v>
      </c>
      <c r="H3262" s="3">
        <v>129.79</v>
      </c>
      <c r="I3262" t="s">
        <v>10</v>
      </c>
      <c r="J3262" t="s">
        <v>35</v>
      </c>
      <c r="K3262" s="3">
        <f>IF(TablaDatosEmpresa[[#This Row],[Tipo_Movimiento]] = "Venta", -TablaDatosEmpresa[[#This Row],[Cantidad]] * TablaDatosEmpresa[[#This Row],[Precio_Venta_Unitario]], 0)</f>
        <v>5061.8099999999995</v>
      </c>
      <c r="L3262" s="3">
        <f>AVERAGEIF(TablaDatosEmpresa[Nombre_Producto],TablaDatosEmpresa[[#This Row],[Nombre_Producto]],TablaDatosEmpresa[Costo_Unitario])</f>
        <v>28.701865793780652</v>
      </c>
      <c r="M3262" s="3">
        <f>IF(TablaDatosEmpresa[[#This Row],[Tipo_Movimiento]] = "Venta", -TablaDatosEmpresa[[#This Row],[Cantidad]] * TablaDatosEmpresa[[#This Row],[CosteAdquisicionPromedio]], 0)</f>
        <v>1119.3727659574454</v>
      </c>
      <c r="N3262" s="3">
        <f>TablaDatosEmpresa[[#This Row],[Ingresos]]-TablaDatosEmpresa[[#This Row],[Coste_Vemta]]</f>
        <v>3942.4372340425543</v>
      </c>
    </row>
    <row r="3263" spans="1:14" x14ac:dyDescent="0.3">
      <c r="A3263">
        <v>3264</v>
      </c>
      <c r="B3263" s="1">
        <v>45041</v>
      </c>
      <c r="C3263" t="s">
        <v>16</v>
      </c>
      <c r="D3263" t="s">
        <v>27</v>
      </c>
      <c r="E3263" t="s">
        <v>44</v>
      </c>
      <c r="F3263">
        <v>75</v>
      </c>
      <c r="G3263" s="3">
        <v>254.73</v>
      </c>
      <c r="H3263" s="3">
        <v>0</v>
      </c>
      <c r="I3263" t="s">
        <v>46</v>
      </c>
      <c r="J3263" t="s">
        <v>18</v>
      </c>
      <c r="K3263" s="3">
        <f>IF(TablaDatosEmpresa[[#This Row],[Tipo_Movimiento]] = "Venta", -TablaDatosEmpresa[[#This Row],[Cantidad]] * TablaDatosEmpresa[[#This Row],[Precio_Venta_Unitario]], 0)</f>
        <v>0</v>
      </c>
      <c r="L3263" s="3">
        <f>AVERAGEIF(TablaDatosEmpresa[Nombre_Producto],TablaDatosEmpresa[[#This Row],[Nombre_Producto]],TablaDatosEmpresa[Costo_Unitario])</f>
        <v>111.99406451612904</v>
      </c>
      <c r="M3263" s="3">
        <f>IF(TablaDatosEmpresa[[#This Row],[Tipo_Movimiento]] = "Venta", -TablaDatosEmpresa[[#This Row],[Cantidad]] * TablaDatosEmpresa[[#This Row],[CosteAdquisicionPromedio]], 0)</f>
        <v>0</v>
      </c>
      <c r="N3263" s="3">
        <f>TablaDatosEmpresa[[#This Row],[Ingresos]]-TablaDatosEmpresa[[#This Row],[Coste_Vemta]]</f>
        <v>0</v>
      </c>
    </row>
    <row r="3264" spans="1:14" x14ac:dyDescent="0.3">
      <c r="A3264">
        <v>3265</v>
      </c>
      <c r="B3264" s="1">
        <v>45041</v>
      </c>
      <c r="C3264" t="s">
        <v>10</v>
      </c>
      <c r="D3264" t="s">
        <v>17</v>
      </c>
      <c r="E3264" t="s">
        <v>42</v>
      </c>
      <c r="F3264">
        <v>-35</v>
      </c>
      <c r="G3264" s="3">
        <v>0</v>
      </c>
      <c r="H3264" s="3">
        <v>902.04</v>
      </c>
      <c r="I3264" t="s">
        <v>10</v>
      </c>
      <c r="J3264" t="s">
        <v>31</v>
      </c>
      <c r="K3264" s="3">
        <f>IF(TablaDatosEmpresa[[#This Row],[Tipo_Movimiento]] = "Venta", -TablaDatosEmpresa[[#This Row],[Cantidad]] * TablaDatosEmpresa[[#This Row],[Precio_Venta_Unitario]], 0)</f>
        <v>31571.399999999998</v>
      </c>
      <c r="L3264" s="3">
        <f>AVERAGEIF(TablaDatosEmpresa[Nombre_Producto],TablaDatosEmpresa[[#This Row],[Nombre_Producto]],TablaDatosEmpresa[Costo_Unitario])</f>
        <v>206.67616747181975</v>
      </c>
      <c r="M3264" s="3">
        <f>IF(TablaDatosEmpresa[[#This Row],[Tipo_Movimiento]] = "Venta", -TablaDatosEmpresa[[#This Row],[Cantidad]] * TablaDatosEmpresa[[#This Row],[CosteAdquisicionPromedio]], 0)</f>
        <v>7233.6658615136912</v>
      </c>
      <c r="N3264" s="3">
        <f>TablaDatosEmpresa[[#This Row],[Ingresos]]-TablaDatosEmpresa[[#This Row],[Coste_Vemta]]</f>
        <v>24337.734138486307</v>
      </c>
    </row>
    <row r="3265" spans="1:14" x14ac:dyDescent="0.3">
      <c r="A3265">
        <v>3266</v>
      </c>
      <c r="B3265" s="1">
        <v>45041</v>
      </c>
      <c r="C3265" t="s">
        <v>24</v>
      </c>
      <c r="D3265" t="s">
        <v>29</v>
      </c>
      <c r="E3265" t="s">
        <v>30</v>
      </c>
      <c r="F3265">
        <v>189</v>
      </c>
      <c r="G3265" s="3">
        <v>35.85</v>
      </c>
      <c r="H3265" s="3">
        <v>0</v>
      </c>
      <c r="I3265" t="s">
        <v>24</v>
      </c>
      <c r="J3265" t="s">
        <v>28</v>
      </c>
      <c r="K3265" s="3">
        <f>IF(TablaDatosEmpresa[[#This Row],[Tipo_Movimiento]] = "Venta", -TablaDatosEmpresa[[#This Row],[Cantidad]] * TablaDatosEmpresa[[#This Row],[Precio_Venta_Unitario]], 0)</f>
        <v>0</v>
      </c>
      <c r="L3265" s="3">
        <f>AVERAGEIF(TablaDatosEmpresa[Nombre_Producto],TablaDatosEmpresa[[#This Row],[Nombre_Producto]],TablaDatosEmpresa[Costo_Unitario])</f>
        <v>15.49574137931034</v>
      </c>
      <c r="M3265" s="3">
        <f>IF(TablaDatosEmpresa[[#This Row],[Tipo_Movimiento]] = "Venta", -TablaDatosEmpresa[[#This Row],[Cantidad]] * TablaDatosEmpresa[[#This Row],[CosteAdquisicionPromedio]], 0)</f>
        <v>0</v>
      </c>
      <c r="N3265" s="3">
        <f>TablaDatosEmpresa[[#This Row],[Ingresos]]-TablaDatosEmpresa[[#This Row],[Coste_Vemta]]</f>
        <v>0</v>
      </c>
    </row>
    <row r="3266" spans="1:14" x14ac:dyDescent="0.3">
      <c r="A3266">
        <v>3267</v>
      </c>
      <c r="B3266" s="1">
        <v>45041</v>
      </c>
      <c r="C3266" t="s">
        <v>10</v>
      </c>
      <c r="D3266" t="s">
        <v>25</v>
      </c>
      <c r="E3266" t="s">
        <v>43</v>
      </c>
      <c r="F3266">
        <v>-19</v>
      </c>
      <c r="G3266" s="3">
        <v>0</v>
      </c>
      <c r="H3266" s="3">
        <v>94.39</v>
      </c>
      <c r="I3266" t="s">
        <v>10</v>
      </c>
      <c r="J3266" t="s">
        <v>35</v>
      </c>
      <c r="K3266" s="3">
        <f>IF(TablaDatosEmpresa[[#This Row],[Tipo_Movimiento]] = "Venta", -TablaDatosEmpresa[[#This Row],[Cantidad]] * TablaDatosEmpresa[[#This Row],[Precio_Venta_Unitario]], 0)</f>
        <v>1793.41</v>
      </c>
      <c r="L3266" s="3">
        <f>AVERAGEIF(TablaDatosEmpresa[Nombre_Producto],TablaDatosEmpresa[[#This Row],[Nombre_Producto]],TablaDatosEmpresa[Costo_Unitario])</f>
        <v>18.458651685393257</v>
      </c>
      <c r="M3266" s="3">
        <f>IF(TablaDatosEmpresa[[#This Row],[Tipo_Movimiento]] = "Venta", -TablaDatosEmpresa[[#This Row],[Cantidad]] * TablaDatosEmpresa[[#This Row],[CosteAdquisicionPromedio]], 0)</f>
        <v>350.71438202247185</v>
      </c>
      <c r="N3266" s="3">
        <f>TablaDatosEmpresa[[#This Row],[Ingresos]]-TablaDatosEmpresa[[#This Row],[Coste_Vemta]]</f>
        <v>1442.6956179775282</v>
      </c>
    </row>
    <row r="3267" spans="1:14" x14ac:dyDescent="0.3">
      <c r="A3267">
        <v>3268</v>
      </c>
      <c r="B3267" s="1">
        <v>45041</v>
      </c>
      <c r="C3267" t="s">
        <v>10</v>
      </c>
      <c r="D3267" t="s">
        <v>34</v>
      </c>
      <c r="E3267" t="s">
        <v>45</v>
      </c>
      <c r="F3267">
        <v>-8</v>
      </c>
      <c r="G3267" s="3">
        <v>0</v>
      </c>
      <c r="H3267" s="3">
        <v>348.63</v>
      </c>
      <c r="I3267" t="s">
        <v>10</v>
      </c>
      <c r="J3267" t="s">
        <v>31</v>
      </c>
      <c r="K3267" s="3">
        <f>IF(TablaDatosEmpresa[[#This Row],[Tipo_Movimiento]] = "Venta", -TablaDatosEmpresa[[#This Row],[Cantidad]] * TablaDatosEmpresa[[#This Row],[Precio_Venta_Unitario]], 0)</f>
        <v>2789.04</v>
      </c>
      <c r="L3267" s="3">
        <f>AVERAGEIF(TablaDatosEmpresa[Nombre_Producto],TablaDatosEmpresa[[#This Row],[Nombre_Producto]],TablaDatosEmpresa[Costo_Unitario])</f>
        <v>81.910562499999997</v>
      </c>
      <c r="M3267" s="3">
        <f>IF(TablaDatosEmpresa[[#This Row],[Tipo_Movimiento]] = "Venta", -TablaDatosEmpresa[[#This Row],[Cantidad]] * TablaDatosEmpresa[[#This Row],[CosteAdquisicionPromedio]], 0)</f>
        <v>655.28449999999998</v>
      </c>
      <c r="N3267" s="3">
        <f>TablaDatosEmpresa[[#This Row],[Ingresos]]-TablaDatosEmpresa[[#This Row],[Coste_Vemta]]</f>
        <v>2133.7555000000002</v>
      </c>
    </row>
    <row r="3268" spans="1:14" x14ac:dyDescent="0.3">
      <c r="A3268">
        <v>3269</v>
      </c>
      <c r="B3268" s="1">
        <v>45041</v>
      </c>
      <c r="C3268" t="s">
        <v>24</v>
      </c>
      <c r="D3268" t="s">
        <v>34</v>
      </c>
      <c r="E3268" t="s">
        <v>45</v>
      </c>
      <c r="F3268">
        <v>249</v>
      </c>
      <c r="G3268" s="3">
        <v>177.66</v>
      </c>
      <c r="H3268" s="3">
        <v>0</v>
      </c>
      <c r="I3268" t="s">
        <v>24</v>
      </c>
      <c r="J3268" t="s">
        <v>36</v>
      </c>
      <c r="K3268" s="3">
        <f>IF(TablaDatosEmpresa[[#This Row],[Tipo_Movimiento]] = "Venta", -TablaDatosEmpresa[[#This Row],[Cantidad]] * TablaDatosEmpresa[[#This Row],[Precio_Venta_Unitario]], 0)</f>
        <v>0</v>
      </c>
      <c r="L3268" s="3">
        <f>AVERAGEIF(TablaDatosEmpresa[Nombre_Producto],TablaDatosEmpresa[[#This Row],[Nombre_Producto]],TablaDatosEmpresa[Costo_Unitario])</f>
        <v>81.910562499999997</v>
      </c>
      <c r="M3268" s="3">
        <f>IF(TablaDatosEmpresa[[#This Row],[Tipo_Movimiento]] = "Venta", -TablaDatosEmpresa[[#This Row],[Cantidad]] * TablaDatosEmpresa[[#This Row],[CosteAdquisicionPromedio]], 0)</f>
        <v>0</v>
      </c>
      <c r="N3268" s="3">
        <f>TablaDatosEmpresa[[#This Row],[Ingresos]]-TablaDatosEmpresa[[#This Row],[Coste_Vemta]]</f>
        <v>0</v>
      </c>
    </row>
    <row r="3269" spans="1:14" x14ac:dyDescent="0.3">
      <c r="A3269">
        <v>3270</v>
      </c>
      <c r="B3269" s="1">
        <v>45042</v>
      </c>
      <c r="C3269" t="s">
        <v>16</v>
      </c>
      <c r="D3269" t="s">
        <v>27</v>
      </c>
      <c r="E3269" t="s">
        <v>44</v>
      </c>
      <c r="F3269">
        <v>26</v>
      </c>
      <c r="G3269" s="3">
        <v>246.83</v>
      </c>
      <c r="H3269" s="3">
        <v>0</v>
      </c>
      <c r="I3269" t="s">
        <v>46</v>
      </c>
      <c r="J3269" t="s">
        <v>18</v>
      </c>
      <c r="K3269" s="3">
        <f>IF(TablaDatosEmpresa[[#This Row],[Tipo_Movimiento]] = "Venta", -TablaDatosEmpresa[[#This Row],[Cantidad]] * TablaDatosEmpresa[[#This Row],[Precio_Venta_Unitario]], 0)</f>
        <v>0</v>
      </c>
      <c r="L3269" s="3">
        <f>AVERAGEIF(TablaDatosEmpresa[Nombre_Producto],TablaDatosEmpresa[[#This Row],[Nombre_Producto]],TablaDatosEmpresa[Costo_Unitario])</f>
        <v>111.99406451612904</v>
      </c>
      <c r="M3269" s="3">
        <f>IF(TablaDatosEmpresa[[#This Row],[Tipo_Movimiento]] = "Venta", -TablaDatosEmpresa[[#This Row],[Cantidad]] * TablaDatosEmpresa[[#This Row],[CosteAdquisicionPromedio]], 0)</f>
        <v>0</v>
      </c>
      <c r="N3269" s="3">
        <f>TablaDatosEmpresa[[#This Row],[Ingresos]]-TablaDatosEmpresa[[#This Row],[Coste_Vemta]]</f>
        <v>0</v>
      </c>
    </row>
    <row r="3270" spans="1:14" x14ac:dyDescent="0.3">
      <c r="A3270">
        <v>3271</v>
      </c>
      <c r="B3270" s="1">
        <v>45042</v>
      </c>
      <c r="C3270" t="s">
        <v>10</v>
      </c>
      <c r="D3270" t="s">
        <v>11</v>
      </c>
      <c r="E3270" t="s">
        <v>12</v>
      </c>
      <c r="F3270">
        <v>-38</v>
      </c>
      <c r="G3270" s="3">
        <v>0</v>
      </c>
      <c r="H3270" s="3">
        <v>130.38</v>
      </c>
      <c r="I3270" t="s">
        <v>10</v>
      </c>
      <c r="J3270" t="s">
        <v>35</v>
      </c>
      <c r="K3270" s="3">
        <f>IF(TablaDatosEmpresa[[#This Row],[Tipo_Movimiento]] = "Venta", -TablaDatosEmpresa[[#This Row],[Cantidad]] * TablaDatosEmpresa[[#This Row],[Precio_Venta_Unitario]], 0)</f>
        <v>4954.4399999999996</v>
      </c>
      <c r="L3270" s="3">
        <f>AVERAGEIF(TablaDatosEmpresa[Nombre_Producto],TablaDatosEmpresa[[#This Row],[Nombre_Producto]],TablaDatosEmpresa[Costo_Unitario])</f>
        <v>28.701865793780652</v>
      </c>
      <c r="M3270" s="3">
        <f>IF(TablaDatosEmpresa[[#This Row],[Tipo_Movimiento]] = "Venta", -TablaDatosEmpresa[[#This Row],[Cantidad]] * TablaDatosEmpresa[[#This Row],[CosteAdquisicionPromedio]], 0)</f>
        <v>1090.6709001636648</v>
      </c>
      <c r="N3270" s="3">
        <f>TablaDatosEmpresa[[#This Row],[Ingresos]]-TablaDatosEmpresa[[#This Row],[Coste_Vemta]]</f>
        <v>3863.769099836335</v>
      </c>
    </row>
    <row r="3271" spans="1:14" x14ac:dyDescent="0.3">
      <c r="A3271">
        <v>3272</v>
      </c>
      <c r="B3271" s="1">
        <v>45042</v>
      </c>
      <c r="C3271" t="s">
        <v>16</v>
      </c>
      <c r="D3271" t="s">
        <v>27</v>
      </c>
      <c r="E3271" t="s">
        <v>44</v>
      </c>
      <c r="F3271">
        <v>59</v>
      </c>
      <c r="G3271" s="3">
        <v>247.46</v>
      </c>
      <c r="H3271" s="3">
        <v>0</v>
      </c>
      <c r="I3271" t="s">
        <v>46</v>
      </c>
      <c r="J3271" t="s">
        <v>18</v>
      </c>
      <c r="K3271" s="3">
        <f>IF(TablaDatosEmpresa[[#This Row],[Tipo_Movimiento]] = "Venta", -TablaDatosEmpresa[[#This Row],[Cantidad]] * TablaDatosEmpresa[[#This Row],[Precio_Venta_Unitario]], 0)</f>
        <v>0</v>
      </c>
      <c r="L3271" s="3">
        <f>AVERAGEIF(TablaDatosEmpresa[Nombre_Producto],TablaDatosEmpresa[[#This Row],[Nombre_Producto]],TablaDatosEmpresa[Costo_Unitario])</f>
        <v>111.99406451612904</v>
      </c>
      <c r="M3271" s="3">
        <f>IF(TablaDatosEmpresa[[#This Row],[Tipo_Movimiento]] = "Venta", -TablaDatosEmpresa[[#This Row],[Cantidad]] * TablaDatosEmpresa[[#This Row],[CosteAdquisicionPromedio]], 0)</f>
        <v>0</v>
      </c>
      <c r="N3271" s="3">
        <f>TablaDatosEmpresa[[#This Row],[Ingresos]]-TablaDatosEmpresa[[#This Row],[Coste_Vemta]]</f>
        <v>0</v>
      </c>
    </row>
    <row r="3272" spans="1:14" x14ac:dyDescent="0.3">
      <c r="A3272">
        <v>3273</v>
      </c>
      <c r="B3272" s="1">
        <v>45042</v>
      </c>
      <c r="C3272" t="s">
        <v>16</v>
      </c>
      <c r="D3272" t="s">
        <v>17</v>
      </c>
      <c r="E3272" t="s">
        <v>42</v>
      </c>
      <c r="F3272">
        <v>55</v>
      </c>
      <c r="G3272" s="3">
        <v>445.83</v>
      </c>
      <c r="H3272" s="3">
        <v>0</v>
      </c>
      <c r="I3272" t="s">
        <v>46</v>
      </c>
      <c r="J3272" t="s">
        <v>18</v>
      </c>
      <c r="K3272" s="3">
        <f>IF(TablaDatosEmpresa[[#This Row],[Tipo_Movimiento]] = "Venta", -TablaDatosEmpresa[[#This Row],[Cantidad]] * TablaDatosEmpresa[[#This Row],[Precio_Venta_Unitario]], 0)</f>
        <v>0</v>
      </c>
      <c r="L3272" s="3">
        <f>AVERAGEIF(TablaDatosEmpresa[Nombre_Producto],TablaDatosEmpresa[[#This Row],[Nombre_Producto]],TablaDatosEmpresa[Costo_Unitario])</f>
        <v>206.67616747181975</v>
      </c>
      <c r="M3272" s="3">
        <f>IF(TablaDatosEmpresa[[#This Row],[Tipo_Movimiento]] = "Venta", -TablaDatosEmpresa[[#This Row],[Cantidad]] * TablaDatosEmpresa[[#This Row],[CosteAdquisicionPromedio]], 0)</f>
        <v>0</v>
      </c>
      <c r="N3272" s="3">
        <f>TablaDatosEmpresa[[#This Row],[Ingresos]]-TablaDatosEmpresa[[#This Row],[Coste_Vemta]]</f>
        <v>0</v>
      </c>
    </row>
    <row r="3273" spans="1:14" x14ac:dyDescent="0.3">
      <c r="A3273">
        <v>3274</v>
      </c>
      <c r="B3273" s="1">
        <v>45042</v>
      </c>
      <c r="C3273" t="s">
        <v>10</v>
      </c>
      <c r="D3273" t="s">
        <v>14</v>
      </c>
      <c r="E3273" t="s">
        <v>41</v>
      </c>
      <c r="F3273">
        <v>-17</v>
      </c>
      <c r="G3273" s="3">
        <v>0</v>
      </c>
      <c r="H3273" s="3">
        <v>160.88999999999999</v>
      </c>
      <c r="I3273" t="s">
        <v>10</v>
      </c>
      <c r="J3273" t="s">
        <v>31</v>
      </c>
      <c r="K3273" s="3">
        <f>IF(TablaDatosEmpresa[[#This Row],[Tipo_Movimiento]] = "Venta", -TablaDatosEmpresa[[#This Row],[Cantidad]] * TablaDatosEmpresa[[#This Row],[Precio_Venta_Unitario]], 0)</f>
        <v>2735.1299999999997</v>
      </c>
      <c r="L3273" s="3">
        <f>AVERAGEIF(TablaDatosEmpresa[Nombre_Producto],TablaDatosEmpresa[[#This Row],[Nombre_Producto]],TablaDatosEmpresa[Costo_Unitario])</f>
        <v>38.917210440456756</v>
      </c>
      <c r="M3273" s="3">
        <f>IF(TablaDatosEmpresa[[#This Row],[Tipo_Movimiento]] = "Venta", -TablaDatosEmpresa[[#This Row],[Cantidad]] * TablaDatosEmpresa[[#This Row],[CosteAdquisicionPromedio]], 0)</f>
        <v>661.59257748776486</v>
      </c>
      <c r="N3273" s="3">
        <f>TablaDatosEmpresa[[#This Row],[Ingresos]]-TablaDatosEmpresa[[#This Row],[Coste_Vemta]]</f>
        <v>2073.537422512235</v>
      </c>
    </row>
    <row r="3274" spans="1:14" x14ac:dyDescent="0.3">
      <c r="A3274">
        <v>3275</v>
      </c>
      <c r="B3274" s="1">
        <v>45042</v>
      </c>
      <c r="C3274" t="s">
        <v>10</v>
      </c>
      <c r="D3274" t="s">
        <v>14</v>
      </c>
      <c r="E3274" t="s">
        <v>41</v>
      </c>
      <c r="F3274">
        <v>-29</v>
      </c>
      <c r="G3274" s="3">
        <v>0</v>
      </c>
      <c r="H3274" s="3">
        <v>160.16999999999999</v>
      </c>
      <c r="I3274" t="s">
        <v>10</v>
      </c>
      <c r="J3274" t="s">
        <v>35</v>
      </c>
      <c r="K3274" s="3">
        <f>IF(TablaDatosEmpresa[[#This Row],[Tipo_Movimiento]] = "Venta", -TablaDatosEmpresa[[#This Row],[Cantidad]] * TablaDatosEmpresa[[#This Row],[Precio_Venta_Unitario]], 0)</f>
        <v>4644.9299999999994</v>
      </c>
      <c r="L3274" s="3">
        <f>AVERAGEIF(TablaDatosEmpresa[Nombre_Producto],TablaDatosEmpresa[[#This Row],[Nombre_Producto]],TablaDatosEmpresa[Costo_Unitario])</f>
        <v>38.917210440456756</v>
      </c>
      <c r="M3274" s="3">
        <f>IF(TablaDatosEmpresa[[#This Row],[Tipo_Movimiento]] = "Venta", -TablaDatosEmpresa[[#This Row],[Cantidad]] * TablaDatosEmpresa[[#This Row],[CosteAdquisicionPromedio]], 0)</f>
        <v>1128.5991027732459</v>
      </c>
      <c r="N3274" s="3">
        <f>TablaDatosEmpresa[[#This Row],[Ingresos]]-TablaDatosEmpresa[[#This Row],[Coste_Vemta]]</f>
        <v>3516.3308972267532</v>
      </c>
    </row>
    <row r="3275" spans="1:14" x14ac:dyDescent="0.3">
      <c r="A3275">
        <v>3276</v>
      </c>
      <c r="B3275" s="1">
        <v>45042</v>
      </c>
      <c r="C3275" t="s">
        <v>10</v>
      </c>
      <c r="D3275" t="s">
        <v>19</v>
      </c>
      <c r="E3275" t="s">
        <v>20</v>
      </c>
      <c r="F3275">
        <v>-23</v>
      </c>
      <c r="G3275" s="3">
        <v>0</v>
      </c>
      <c r="H3275" s="3">
        <v>301.75</v>
      </c>
      <c r="I3275" t="s">
        <v>10</v>
      </c>
      <c r="J3275" t="s">
        <v>31</v>
      </c>
      <c r="K3275" s="3">
        <f>IF(TablaDatosEmpresa[[#This Row],[Tipo_Movimiento]] = "Venta", -TablaDatosEmpresa[[#This Row],[Cantidad]] * TablaDatosEmpresa[[#This Row],[Precio_Venta_Unitario]], 0)</f>
        <v>6940.25</v>
      </c>
      <c r="L3275" s="3">
        <f>AVERAGEIF(TablaDatosEmpresa[Nombre_Producto],TablaDatosEmpresa[[#This Row],[Nombre_Producto]],TablaDatosEmpresa[Costo_Unitario])</f>
        <v>66.956770642201846</v>
      </c>
      <c r="M3275" s="3">
        <f>IF(TablaDatosEmpresa[[#This Row],[Tipo_Movimiento]] = "Venta", -TablaDatosEmpresa[[#This Row],[Cantidad]] * TablaDatosEmpresa[[#This Row],[CosteAdquisicionPromedio]], 0)</f>
        <v>1540.0057247706425</v>
      </c>
      <c r="N3275" s="3">
        <f>TablaDatosEmpresa[[#This Row],[Ingresos]]-TablaDatosEmpresa[[#This Row],[Coste_Vemta]]</f>
        <v>5400.2442752293573</v>
      </c>
    </row>
    <row r="3276" spans="1:14" x14ac:dyDescent="0.3">
      <c r="A3276">
        <v>3277</v>
      </c>
      <c r="B3276" s="1">
        <v>45043</v>
      </c>
      <c r="C3276" t="s">
        <v>24</v>
      </c>
      <c r="D3276" t="s">
        <v>32</v>
      </c>
      <c r="E3276" t="s">
        <v>33</v>
      </c>
      <c r="F3276">
        <v>239</v>
      </c>
      <c r="G3276" s="3">
        <v>120.05</v>
      </c>
      <c r="H3276" s="3">
        <v>0</v>
      </c>
      <c r="I3276" t="s">
        <v>24</v>
      </c>
      <c r="J3276" t="s">
        <v>37</v>
      </c>
      <c r="K3276" s="3">
        <f>IF(TablaDatosEmpresa[[#This Row],[Tipo_Movimiento]] = "Venta", -TablaDatosEmpresa[[#This Row],[Cantidad]] * TablaDatosEmpresa[[#This Row],[Precio_Venta_Unitario]], 0)</f>
        <v>0</v>
      </c>
      <c r="L3276" s="3">
        <f>AVERAGEIF(TablaDatosEmpresa[Nombre_Producto],TablaDatosEmpresa[[#This Row],[Nombre_Producto]],TablaDatosEmpresa[Costo_Unitario])</f>
        <v>54.214840425531932</v>
      </c>
      <c r="M3276" s="3">
        <f>IF(TablaDatosEmpresa[[#This Row],[Tipo_Movimiento]] = "Venta", -TablaDatosEmpresa[[#This Row],[Cantidad]] * TablaDatosEmpresa[[#This Row],[CosteAdquisicionPromedio]], 0)</f>
        <v>0</v>
      </c>
      <c r="N3276" s="3">
        <f>TablaDatosEmpresa[[#This Row],[Ingresos]]-TablaDatosEmpresa[[#This Row],[Coste_Vemta]]</f>
        <v>0</v>
      </c>
    </row>
    <row r="3277" spans="1:14" x14ac:dyDescent="0.3">
      <c r="A3277">
        <v>3278</v>
      </c>
      <c r="B3277" s="1">
        <v>45043</v>
      </c>
      <c r="C3277" t="s">
        <v>24</v>
      </c>
      <c r="D3277" t="s">
        <v>21</v>
      </c>
      <c r="E3277" t="s">
        <v>22</v>
      </c>
      <c r="F3277">
        <v>100</v>
      </c>
      <c r="G3277" s="3">
        <v>24.83</v>
      </c>
      <c r="H3277" s="3">
        <v>0</v>
      </c>
      <c r="I3277" t="s">
        <v>24</v>
      </c>
      <c r="J3277" t="s">
        <v>37</v>
      </c>
      <c r="K3277" s="3">
        <f>IF(TablaDatosEmpresa[[#This Row],[Tipo_Movimiento]] = "Venta", -TablaDatosEmpresa[[#This Row],[Cantidad]] * TablaDatosEmpresa[[#This Row],[Precio_Venta_Unitario]], 0)</f>
        <v>0</v>
      </c>
      <c r="L3277" s="3">
        <f>AVERAGEIF(TablaDatosEmpresa[Nombre_Producto],TablaDatosEmpresa[[#This Row],[Nombre_Producto]],TablaDatosEmpresa[Costo_Unitario])</f>
        <v>10.520482758620702</v>
      </c>
      <c r="M3277" s="3">
        <f>IF(TablaDatosEmpresa[[#This Row],[Tipo_Movimiento]] = "Venta", -TablaDatosEmpresa[[#This Row],[Cantidad]] * TablaDatosEmpresa[[#This Row],[CosteAdquisicionPromedio]], 0)</f>
        <v>0</v>
      </c>
      <c r="N3277" s="3">
        <f>TablaDatosEmpresa[[#This Row],[Ingresos]]-TablaDatosEmpresa[[#This Row],[Coste_Vemta]]</f>
        <v>0</v>
      </c>
    </row>
    <row r="3278" spans="1:14" x14ac:dyDescent="0.3">
      <c r="A3278">
        <v>3279</v>
      </c>
      <c r="B3278" s="1">
        <v>45043</v>
      </c>
      <c r="C3278" t="s">
        <v>10</v>
      </c>
      <c r="D3278" t="s">
        <v>29</v>
      </c>
      <c r="E3278" t="s">
        <v>30</v>
      </c>
      <c r="F3278">
        <v>-11</v>
      </c>
      <c r="G3278" s="3">
        <v>0</v>
      </c>
      <c r="H3278" s="3">
        <v>79.819999999999993</v>
      </c>
      <c r="I3278" t="s">
        <v>10</v>
      </c>
      <c r="J3278" t="s">
        <v>35</v>
      </c>
      <c r="K3278" s="3">
        <f>IF(TablaDatosEmpresa[[#This Row],[Tipo_Movimiento]] = "Venta", -TablaDatosEmpresa[[#This Row],[Cantidad]] * TablaDatosEmpresa[[#This Row],[Precio_Venta_Unitario]], 0)</f>
        <v>878.02</v>
      </c>
      <c r="L3278" s="3">
        <f>AVERAGEIF(TablaDatosEmpresa[Nombre_Producto],TablaDatosEmpresa[[#This Row],[Nombre_Producto]],TablaDatosEmpresa[Costo_Unitario])</f>
        <v>15.49574137931034</v>
      </c>
      <c r="M3278" s="3">
        <f>IF(TablaDatosEmpresa[[#This Row],[Tipo_Movimiento]] = "Venta", -TablaDatosEmpresa[[#This Row],[Cantidad]] * TablaDatosEmpresa[[#This Row],[CosteAdquisicionPromedio]], 0)</f>
        <v>170.45315517241374</v>
      </c>
      <c r="N3278" s="3">
        <f>TablaDatosEmpresa[[#This Row],[Ingresos]]-TablaDatosEmpresa[[#This Row],[Coste_Vemta]]</f>
        <v>707.56684482758624</v>
      </c>
    </row>
    <row r="3279" spans="1:14" x14ac:dyDescent="0.3">
      <c r="A3279">
        <v>3280</v>
      </c>
      <c r="B3279" s="1">
        <v>45043</v>
      </c>
      <c r="C3279" t="s">
        <v>10</v>
      </c>
      <c r="D3279" t="s">
        <v>27</v>
      </c>
      <c r="E3279" t="s">
        <v>44</v>
      </c>
      <c r="F3279">
        <v>-37</v>
      </c>
      <c r="G3279" s="3">
        <v>0</v>
      </c>
      <c r="H3279" s="3">
        <v>495.46</v>
      </c>
      <c r="I3279" t="s">
        <v>10</v>
      </c>
      <c r="J3279" t="s">
        <v>31</v>
      </c>
      <c r="K3279" s="3">
        <f>IF(TablaDatosEmpresa[[#This Row],[Tipo_Movimiento]] = "Venta", -TablaDatosEmpresa[[#This Row],[Cantidad]] * TablaDatosEmpresa[[#This Row],[Precio_Venta_Unitario]], 0)</f>
        <v>18332.02</v>
      </c>
      <c r="L3279" s="3">
        <f>AVERAGEIF(TablaDatosEmpresa[Nombre_Producto],TablaDatosEmpresa[[#This Row],[Nombre_Producto]],TablaDatosEmpresa[Costo_Unitario])</f>
        <v>111.99406451612904</v>
      </c>
      <c r="M3279" s="3">
        <f>IF(TablaDatosEmpresa[[#This Row],[Tipo_Movimiento]] = "Venta", -TablaDatosEmpresa[[#This Row],[Cantidad]] * TablaDatosEmpresa[[#This Row],[CosteAdquisicionPromedio]], 0)</f>
        <v>4143.7803870967746</v>
      </c>
      <c r="N3279" s="3">
        <f>TablaDatosEmpresa[[#This Row],[Ingresos]]-TablaDatosEmpresa[[#This Row],[Coste_Vemta]]</f>
        <v>14188.239612903226</v>
      </c>
    </row>
    <row r="3280" spans="1:14" x14ac:dyDescent="0.3">
      <c r="A3280">
        <v>3281</v>
      </c>
      <c r="B3280" s="1">
        <v>45043</v>
      </c>
      <c r="C3280" t="s">
        <v>24</v>
      </c>
      <c r="D3280" t="s">
        <v>11</v>
      </c>
      <c r="E3280" t="s">
        <v>12</v>
      </c>
      <c r="F3280">
        <v>59</v>
      </c>
      <c r="G3280" s="3">
        <v>65.849999999999994</v>
      </c>
      <c r="H3280" s="3">
        <v>0</v>
      </c>
      <c r="I3280" t="s">
        <v>24</v>
      </c>
      <c r="J3280" t="s">
        <v>36</v>
      </c>
      <c r="K3280" s="3">
        <f>IF(TablaDatosEmpresa[[#This Row],[Tipo_Movimiento]] = "Venta", -TablaDatosEmpresa[[#This Row],[Cantidad]] * TablaDatosEmpresa[[#This Row],[Precio_Venta_Unitario]], 0)</f>
        <v>0</v>
      </c>
      <c r="L3280" s="3">
        <f>AVERAGEIF(TablaDatosEmpresa[Nombre_Producto],TablaDatosEmpresa[[#This Row],[Nombre_Producto]],TablaDatosEmpresa[Costo_Unitario])</f>
        <v>28.701865793780652</v>
      </c>
      <c r="M3280" s="3">
        <f>IF(TablaDatosEmpresa[[#This Row],[Tipo_Movimiento]] = "Venta", -TablaDatosEmpresa[[#This Row],[Cantidad]] * TablaDatosEmpresa[[#This Row],[CosteAdquisicionPromedio]], 0)</f>
        <v>0</v>
      </c>
      <c r="N3280" s="3">
        <f>TablaDatosEmpresa[[#This Row],[Ingresos]]-TablaDatosEmpresa[[#This Row],[Coste_Vemta]]</f>
        <v>0</v>
      </c>
    </row>
    <row r="3281" spans="1:14" x14ac:dyDescent="0.3">
      <c r="A3281">
        <v>3282</v>
      </c>
      <c r="B3281" s="1">
        <v>45043</v>
      </c>
      <c r="C3281" t="s">
        <v>24</v>
      </c>
      <c r="D3281" t="s">
        <v>21</v>
      </c>
      <c r="E3281" t="s">
        <v>22</v>
      </c>
      <c r="F3281">
        <v>282</v>
      </c>
      <c r="G3281" s="3">
        <v>25.25</v>
      </c>
      <c r="H3281" s="3">
        <v>0</v>
      </c>
      <c r="I3281" t="s">
        <v>24</v>
      </c>
      <c r="J3281" t="s">
        <v>37</v>
      </c>
      <c r="K3281" s="3">
        <f>IF(TablaDatosEmpresa[[#This Row],[Tipo_Movimiento]] = "Venta", -TablaDatosEmpresa[[#This Row],[Cantidad]] * TablaDatosEmpresa[[#This Row],[Precio_Venta_Unitario]], 0)</f>
        <v>0</v>
      </c>
      <c r="L3281" s="3">
        <f>AVERAGEIF(TablaDatosEmpresa[Nombre_Producto],TablaDatosEmpresa[[#This Row],[Nombre_Producto]],TablaDatosEmpresa[Costo_Unitario])</f>
        <v>10.520482758620702</v>
      </c>
      <c r="M3281" s="3">
        <f>IF(TablaDatosEmpresa[[#This Row],[Tipo_Movimiento]] = "Venta", -TablaDatosEmpresa[[#This Row],[Cantidad]] * TablaDatosEmpresa[[#This Row],[CosteAdquisicionPromedio]], 0)</f>
        <v>0</v>
      </c>
      <c r="N3281" s="3">
        <f>TablaDatosEmpresa[[#This Row],[Ingresos]]-TablaDatosEmpresa[[#This Row],[Coste_Vemta]]</f>
        <v>0</v>
      </c>
    </row>
    <row r="3282" spans="1:14" x14ac:dyDescent="0.3">
      <c r="A3282">
        <v>3283</v>
      </c>
      <c r="B3282" s="1">
        <v>45043</v>
      </c>
      <c r="C3282" t="s">
        <v>10</v>
      </c>
      <c r="D3282" t="s">
        <v>21</v>
      </c>
      <c r="E3282" t="s">
        <v>22</v>
      </c>
      <c r="F3282">
        <v>-49</v>
      </c>
      <c r="G3282" s="3">
        <v>0</v>
      </c>
      <c r="H3282" s="3">
        <v>59.48</v>
      </c>
      <c r="I3282" t="s">
        <v>10</v>
      </c>
      <c r="J3282" t="s">
        <v>23</v>
      </c>
      <c r="K3282" s="3">
        <f>IF(TablaDatosEmpresa[[#This Row],[Tipo_Movimiento]] = "Venta", -TablaDatosEmpresa[[#This Row],[Cantidad]] * TablaDatosEmpresa[[#This Row],[Precio_Venta_Unitario]], 0)</f>
        <v>2914.52</v>
      </c>
      <c r="L3282" s="3">
        <f>AVERAGEIF(TablaDatosEmpresa[Nombre_Producto],TablaDatosEmpresa[[#This Row],[Nombre_Producto]],TablaDatosEmpresa[Costo_Unitario])</f>
        <v>10.520482758620702</v>
      </c>
      <c r="M3282" s="3">
        <f>IF(TablaDatosEmpresa[[#This Row],[Tipo_Movimiento]] = "Venta", -TablaDatosEmpresa[[#This Row],[Cantidad]] * TablaDatosEmpresa[[#This Row],[CosteAdquisicionPromedio]], 0)</f>
        <v>515.50365517241437</v>
      </c>
      <c r="N3282" s="3">
        <f>TablaDatosEmpresa[[#This Row],[Ingresos]]-TablaDatosEmpresa[[#This Row],[Coste_Vemta]]</f>
        <v>2399.0163448275857</v>
      </c>
    </row>
    <row r="3283" spans="1:14" x14ac:dyDescent="0.3">
      <c r="A3283">
        <v>3284</v>
      </c>
      <c r="B3283" s="1">
        <v>45044</v>
      </c>
      <c r="C3283" t="s">
        <v>16</v>
      </c>
      <c r="D3283" t="s">
        <v>27</v>
      </c>
      <c r="E3283" t="s">
        <v>44</v>
      </c>
      <c r="F3283">
        <v>70</v>
      </c>
      <c r="G3283" s="3">
        <v>255.09</v>
      </c>
      <c r="H3283" s="3">
        <v>0</v>
      </c>
      <c r="I3283" t="s">
        <v>46</v>
      </c>
      <c r="J3283" t="s">
        <v>18</v>
      </c>
      <c r="K3283" s="3">
        <f>IF(TablaDatosEmpresa[[#This Row],[Tipo_Movimiento]] = "Venta", -TablaDatosEmpresa[[#This Row],[Cantidad]] * TablaDatosEmpresa[[#This Row],[Precio_Venta_Unitario]], 0)</f>
        <v>0</v>
      </c>
      <c r="L3283" s="3">
        <f>AVERAGEIF(TablaDatosEmpresa[Nombre_Producto],TablaDatosEmpresa[[#This Row],[Nombre_Producto]],TablaDatosEmpresa[Costo_Unitario])</f>
        <v>111.99406451612904</v>
      </c>
      <c r="M3283" s="3">
        <f>IF(TablaDatosEmpresa[[#This Row],[Tipo_Movimiento]] = "Venta", -TablaDatosEmpresa[[#This Row],[Cantidad]] * TablaDatosEmpresa[[#This Row],[CosteAdquisicionPromedio]], 0)</f>
        <v>0</v>
      </c>
      <c r="N3283" s="3">
        <f>TablaDatosEmpresa[[#This Row],[Ingresos]]-TablaDatosEmpresa[[#This Row],[Coste_Vemta]]</f>
        <v>0</v>
      </c>
    </row>
    <row r="3284" spans="1:14" x14ac:dyDescent="0.3">
      <c r="A3284">
        <v>3285</v>
      </c>
      <c r="B3284" s="1">
        <v>45044</v>
      </c>
      <c r="C3284" t="s">
        <v>10</v>
      </c>
      <c r="D3284" t="s">
        <v>32</v>
      </c>
      <c r="E3284" t="s">
        <v>33</v>
      </c>
      <c r="F3284">
        <v>-8</v>
      </c>
      <c r="G3284" s="3">
        <v>0</v>
      </c>
      <c r="H3284" s="3">
        <v>217.82</v>
      </c>
      <c r="I3284" t="s">
        <v>10</v>
      </c>
      <c r="J3284" t="s">
        <v>13</v>
      </c>
      <c r="K3284" s="3">
        <f>IF(TablaDatosEmpresa[[#This Row],[Tipo_Movimiento]] = "Venta", -TablaDatosEmpresa[[#This Row],[Cantidad]] * TablaDatosEmpresa[[#This Row],[Precio_Venta_Unitario]], 0)</f>
        <v>1742.56</v>
      </c>
      <c r="L3284" s="3">
        <f>AVERAGEIF(TablaDatosEmpresa[Nombre_Producto],TablaDatosEmpresa[[#This Row],[Nombre_Producto]],TablaDatosEmpresa[Costo_Unitario])</f>
        <v>54.214840425531932</v>
      </c>
      <c r="M3284" s="3">
        <f>IF(TablaDatosEmpresa[[#This Row],[Tipo_Movimiento]] = "Venta", -TablaDatosEmpresa[[#This Row],[Cantidad]] * TablaDatosEmpresa[[#This Row],[CosteAdquisicionPromedio]], 0)</f>
        <v>433.71872340425546</v>
      </c>
      <c r="N3284" s="3">
        <f>TablaDatosEmpresa[[#This Row],[Ingresos]]-TablaDatosEmpresa[[#This Row],[Coste_Vemta]]</f>
        <v>1308.8412765957446</v>
      </c>
    </row>
    <row r="3285" spans="1:14" x14ac:dyDescent="0.3">
      <c r="A3285">
        <v>3286</v>
      </c>
      <c r="B3285" s="1">
        <v>45044</v>
      </c>
      <c r="C3285" t="s">
        <v>16</v>
      </c>
      <c r="D3285" t="s">
        <v>17</v>
      </c>
      <c r="E3285" t="s">
        <v>42</v>
      </c>
      <c r="F3285">
        <v>41</v>
      </c>
      <c r="G3285" s="3">
        <v>454.34</v>
      </c>
      <c r="H3285" s="3">
        <v>0</v>
      </c>
      <c r="I3285" t="s">
        <v>46</v>
      </c>
      <c r="J3285" t="s">
        <v>18</v>
      </c>
      <c r="K3285" s="3">
        <f>IF(TablaDatosEmpresa[[#This Row],[Tipo_Movimiento]] = "Venta", -TablaDatosEmpresa[[#This Row],[Cantidad]] * TablaDatosEmpresa[[#This Row],[Precio_Venta_Unitario]], 0)</f>
        <v>0</v>
      </c>
      <c r="L3285" s="3">
        <f>AVERAGEIF(TablaDatosEmpresa[Nombre_Producto],TablaDatosEmpresa[[#This Row],[Nombre_Producto]],TablaDatosEmpresa[Costo_Unitario])</f>
        <v>206.67616747181975</v>
      </c>
      <c r="M3285" s="3">
        <f>IF(TablaDatosEmpresa[[#This Row],[Tipo_Movimiento]] = "Venta", -TablaDatosEmpresa[[#This Row],[Cantidad]] * TablaDatosEmpresa[[#This Row],[CosteAdquisicionPromedio]], 0)</f>
        <v>0</v>
      </c>
      <c r="N3285" s="3">
        <f>TablaDatosEmpresa[[#This Row],[Ingresos]]-TablaDatosEmpresa[[#This Row],[Coste_Vemta]]</f>
        <v>0</v>
      </c>
    </row>
    <row r="3286" spans="1:14" x14ac:dyDescent="0.3">
      <c r="A3286">
        <v>3287</v>
      </c>
      <c r="B3286" s="1">
        <v>45044</v>
      </c>
      <c r="C3286" t="s">
        <v>24</v>
      </c>
      <c r="D3286" t="s">
        <v>14</v>
      </c>
      <c r="E3286" t="s">
        <v>41</v>
      </c>
      <c r="F3286">
        <v>150</v>
      </c>
      <c r="G3286" s="3">
        <v>85.85</v>
      </c>
      <c r="H3286" s="3">
        <v>0</v>
      </c>
      <c r="I3286" t="s">
        <v>24</v>
      </c>
      <c r="J3286" t="s">
        <v>28</v>
      </c>
      <c r="K3286" s="3">
        <f>IF(TablaDatosEmpresa[[#This Row],[Tipo_Movimiento]] = "Venta", -TablaDatosEmpresa[[#This Row],[Cantidad]] * TablaDatosEmpresa[[#This Row],[Precio_Venta_Unitario]], 0)</f>
        <v>0</v>
      </c>
      <c r="L3286" s="3">
        <f>AVERAGEIF(TablaDatosEmpresa[Nombre_Producto],TablaDatosEmpresa[[#This Row],[Nombre_Producto]],TablaDatosEmpresa[Costo_Unitario])</f>
        <v>38.917210440456756</v>
      </c>
      <c r="M3286" s="3">
        <f>IF(TablaDatosEmpresa[[#This Row],[Tipo_Movimiento]] = "Venta", -TablaDatosEmpresa[[#This Row],[Cantidad]] * TablaDatosEmpresa[[#This Row],[CosteAdquisicionPromedio]], 0)</f>
        <v>0</v>
      </c>
      <c r="N3286" s="3">
        <f>TablaDatosEmpresa[[#This Row],[Ingresos]]-TablaDatosEmpresa[[#This Row],[Coste_Vemta]]</f>
        <v>0</v>
      </c>
    </row>
    <row r="3287" spans="1:14" x14ac:dyDescent="0.3">
      <c r="A3287">
        <v>3288</v>
      </c>
      <c r="B3287" s="1">
        <v>45044</v>
      </c>
      <c r="C3287" t="s">
        <v>24</v>
      </c>
      <c r="D3287" t="s">
        <v>34</v>
      </c>
      <c r="E3287" t="s">
        <v>45</v>
      </c>
      <c r="F3287">
        <v>268</v>
      </c>
      <c r="G3287" s="3">
        <v>178.21</v>
      </c>
      <c r="H3287" s="3">
        <v>0</v>
      </c>
      <c r="I3287" t="s">
        <v>24</v>
      </c>
      <c r="J3287" t="s">
        <v>26</v>
      </c>
      <c r="K3287" s="3">
        <f>IF(TablaDatosEmpresa[[#This Row],[Tipo_Movimiento]] = "Venta", -TablaDatosEmpresa[[#This Row],[Cantidad]] * TablaDatosEmpresa[[#This Row],[Precio_Venta_Unitario]], 0)</f>
        <v>0</v>
      </c>
      <c r="L3287" s="3">
        <f>AVERAGEIF(TablaDatosEmpresa[Nombre_Producto],TablaDatosEmpresa[[#This Row],[Nombre_Producto]],TablaDatosEmpresa[Costo_Unitario])</f>
        <v>81.910562499999997</v>
      </c>
      <c r="M3287" s="3">
        <f>IF(TablaDatosEmpresa[[#This Row],[Tipo_Movimiento]] = "Venta", -TablaDatosEmpresa[[#This Row],[Cantidad]] * TablaDatosEmpresa[[#This Row],[CosteAdquisicionPromedio]], 0)</f>
        <v>0</v>
      </c>
      <c r="N3287" s="3">
        <f>TablaDatosEmpresa[[#This Row],[Ingresos]]-TablaDatosEmpresa[[#This Row],[Coste_Vemta]]</f>
        <v>0</v>
      </c>
    </row>
    <row r="3288" spans="1:14" x14ac:dyDescent="0.3">
      <c r="A3288">
        <v>3289</v>
      </c>
      <c r="B3288" s="1">
        <v>45044</v>
      </c>
      <c r="C3288" t="s">
        <v>24</v>
      </c>
      <c r="D3288" t="s">
        <v>29</v>
      </c>
      <c r="E3288" t="s">
        <v>30</v>
      </c>
      <c r="F3288">
        <v>80</v>
      </c>
      <c r="G3288" s="3">
        <v>35.909999999999997</v>
      </c>
      <c r="H3288" s="3">
        <v>0</v>
      </c>
      <c r="I3288" t="s">
        <v>24</v>
      </c>
      <c r="J3288" t="s">
        <v>26</v>
      </c>
      <c r="K3288" s="3">
        <f>IF(TablaDatosEmpresa[[#This Row],[Tipo_Movimiento]] = "Venta", -TablaDatosEmpresa[[#This Row],[Cantidad]] * TablaDatosEmpresa[[#This Row],[Precio_Venta_Unitario]], 0)</f>
        <v>0</v>
      </c>
      <c r="L3288" s="3">
        <f>AVERAGEIF(TablaDatosEmpresa[Nombre_Producto],TablaDatosEmpresa[[#This Row],[Nombre_Producto]],TablaDatosEmpresa[Costo_Unitario])</f>
        <v>15.49574137931034</v>
      </c>
      <c r="M3288" s="3">
        <f>IF(TablaDatosEmpresa[[#This Row],[Tipo_Movimiento]] = "Venta", -TablaDatosEmpresa[[#This Row],[Cantidad]] * TablaDatosEmpresa[[#This Row],[CosteAdquisicionPromedio]], 0)</f>
        <v>0</v>
      </c>
      <c r="N3288" s="3">
        <f>TablaDatosEmpresa[[#This Row],[Ingresos]]-TablaDatosEmpresa[[#This Row],[Coste_Vemta]]</f>
        <v>0</v>
      </c>
    </row>
    <row r="3289" spans="1:14" x14ac:dyDescent="0.3">
      <c r="A3289">
        <v>3290</v>
      </c>
      <c r="B3289" s="1">
        <v>45045</v>
      </c>
      <c r="C3289" t="s">
        <v>10</v>
      </c>
      <c r="D3289" t="s">
        <v>29</v>
      </c>
      <c r="E3289" t="s">
        <v>30</v>
      </c>
      <c r="F3289">
        <v>-29</v>
      </c>
      <c r="G3289" s="3">
        <v>0</v>
      </c>
      <c r="H3289" s="3">
        <v>80.59</v>
      </c>
      <c r="I3289" t="s">
        <v>10</v>
      </c>
      <c r="J3289" t="s">
        <v>35</v>
      </c>
      <c r="K3289" s="3">
        <f>IF(TablaDatosEmpresa[[#This Row],[Tipo_Movimiento]] = "Venta", -TablaDatosEmpresa[[#This Row],[Cantidad]] * TablaDatosEmpresa[[#This Row],[Precio_Venta_Unitario]], 0)</f>
        <v>2337.11</v>
      </c>
      <c r="L3289" s="3">
        <f>AVERAGEIF(TablaDatosEmpresa[Nombre_Producto],TablaDatosEmpresa[[#This Row],[Nombre_Producto]],TablaDatosEmpresa[Costo_Unitario])</f>
        <v>15.49574137931034</v>
      </c>
      <c r="M3289" s="3">
        <f>IF(TablaDatosEmpresa[[#This Row],[Tipo_Movimiento]] = "Venta", -TablaDatosEmpresa[[#This Row],[Cantidad]] * TablaDatosEmpresa[[#This Row],[CosteAdquisicionPromedio]], 0)</f>
        <v>449.37649999999985</v>
      </c>
      <c r="N3289" s="3">
        <f>TablaDatosEmpresa[[#This Row],[Ingresos]]-TablaDatosEmpresa[[#This Row],[Coste_Vemta]]</f>
        <v>1887.7335000000003</v>
      </c>
    </row>
    <row r="3290" spans="1:14" x14ac:dyDescent="0.3">
      <c r="A3290">
        <v>3291</v>
      </c>
      <c r="B3290" s="1">
        <v>45045</v>
      </c>
      <c r="C3290" t="s">
        <v>24</v>
      </c>
      <c r="D3290" t="s">
        <v>25</v>
      </c>
      <c r="E3290" t="s">
        <v>43</v>
      </c>
      <c r="F3290">
        <v>75</v>
      </c>
      <c r="G3290" s="3">
        <v>44.21</v>
      </c>
      <c r="H3290" s="3">
        <v>0</v>
      </c>
      <c r="I3290" t="s">
        <v>24</v>
      </c>
      <c r="J3290" t="s">
        <v>26</v>
      </c>
      <c r="K3290" s="3">
        <f>IF(TablaDatosEmpresa[[#This Row],[Tipo_Movimiento]] = "Venta", -TablaDatosEmpresa[[#This Row],[Cantidad]] * TablaDatosEmpresa[[#This Row],[Precio_Venta_Unitario]], 0)</f>
        <v>0</v>
      </c>
      <c r="L3290" s="3">
        <f>AVERAGEIF(TablaDatosEmpresa[Nombre_Producto],TablaDatosEmpresa[[#This Row],[Nombre_Producto]],TablaDatosEmpresa[Costo_Unitario])</f>
        <v>18.458651685393257</v>
      </c>
      <c r="M3290" s="3">
        <f>IF(TablaDatosEmpresa[[#This Row],[Tipo_Movimiento]] = "Venta", -TablaDatosEmpresa[[#This Row],[Cantidad]] * TablaDatosEmpresa[[#This Row],[CosteAdquisicionPromedio]], 0)</f>
        <v>0</v>
      </c>
      <c r="N3290" s="3">
        <f>TablaDatosEmpresa[[#This Row],[Ingresos]]-TablaDatosEmpresa[[#This Row],[Coste_Vemta]]</f>
        <v>0</v>
      </c>
    </row>
    <row r="3291" spans="1:14" x14ac:dyDescent="0.3">
      <c r="A3291">
        <v>3292</v>
      </c>
      <c r="B3291" s="1">
        <v>45045</v>
      </c>
      <c r="C3291" t="s">
        <v>10</v>
      </c>
      <c r="D3291" t="s">
        <v>14</v>
      </c>
      <c r="E3291" t="s">
        <v>41</v>
      </c>
      <c r="F3291">
        <v>-10</v>
      </c>
      <c r="G3291" s="3">
        <v>0</v>
      </c>
      <c r="H3291" s="3">
        <v>161.22999999999999</v>
      </c>
      <c r="I3291" t="s">
        <v>10</v>
      </c>
      <c r="J3291" t="s">
        <v>31</v>
      </c>
      <c r="K3291" s="3">
        <f>IF(TablaDatosEmpresa[[#This Row],[Tipo_Movimiento]] = "Venta", -TablaDatosEmpresa[[#This Row],[Cantidad]] * TablaDatosEmpresa[[#This Row],[Precio_Venta_Unitario]], 0)</f>
        <v>1612.3</v>
      </c>
      <c r="L3291" s="3">
        <f>AVERAGEIF(TablaDatosEmpresa[Nombre_Producto],TablaDatosEmpresa[[#This Row],[Nombre_Producto]],TablaDatosEmpresa[Costo_Unitario])</f>
        <v>38.917210440456756</v>
      </c>
      <c r="M3291" s="3">
        <f>IF(TablaDatosEmpresa[[#This Row],[Tipo_Movimiento]] = "Venta", -TablaDatosEmpresa[[#This Row],[Cantidad]] * TablaDatosEmpresa[[#This Row],[CosteAdquisicionPromedio]], 0)</f>
        <v>389.17210440456756</v>
      </c>
      <c r="N3291" s="3">
        <f>TablaDatosEmpresa[[#This Row],[Ingresos]]-TablaDatosEmpresa[[#This Row],[Coste_Vemta]]</f>
        <v>1223.1278955954324</v>
      </c>
    </row>
    <row r="3292" spans="1:14" x14ac:dyDescent="0.3">
      <c r="A3292">
        <v>3293</v>
      </c>
      <c r="B3292" s="1">
        <v>45045</v>
      </c>
      <c r="C3292" t="s">
        <v>10</v>
      </c>
      <c r="D3292" t="s">
        <v>17</v>
      </c>
      <c r="E3292" t="s">
        <v>42</v>
      </c>
      <c r="F3292">
        <v>-18</v>
      </c>
      <c r="G3292" s="3">
        <v>0</v>
      </c>
      <c r="H3292" s="3">
        <v>893.32</v>
      </c>
      <c r="I3292" t="s">
        <v>10</v>
      </c>
      <c r="J3292" t="s">
        <v>31</v>
      </c>
      <c r="K3292" s="3">
        <f>IF(TablaDatosEmpresa[[#This Row],[Tipo_Movimiento]] = "Venta", -TablaDatosEmpresa[[#This Row],[Cantidad]] * TablaDatosEmpresa[[#This Row],[Precio_Venta_Unitario]], 0)</f>
        <v>16079.76</v>
      </c>
      <c r="L3292" s="3">
        <f>AVERAGEIF(TablaDatosEmpresa[Nombre_Producto],TablaDatosEmpresa[[#This Row],[Nombre_Producto]],TablaDatosEmpresa[Costo_Unitario])</f>
        <v>206.67616747181975</v>
      </c>
      <c r="M3292" s="3">
        <f>IF(TablaDatosEmpresa[[#This Row],[Tipo_Movimiento]] = "Venta", -TablaDatosEmpresa[[#This Row],[Cantidad]] * TablaDatosEmpresa[[#This Row],[CosteAdquisicionPromedio]], 0)</f>
        <v>3720.1710144927556</v>
      </c>
      <c r="N3292" s="3">
        <f>TablaDatosEmpresa[[#This Row],[Ingresos]]-TablaDatosEmpresa[[#This Row],[Coste_Vemta]]</f>
        <v>12359.588985507246</v>
      </c>
    </row>
    <row r="3293" spans="1:14" x14ac:dyDescent="0.3">
      <c r="A3293">
        <v>3294</v>
      </c>
      <c r="B3293" s="1">
        <v>45045</v>
      </c>
      <c r="C3293" t="s">
        <v>16</v>
      </c>
      <c r="D3293" t="s">
        <v>19</v>
      </c>
      <c r="E3293" t="s">
        <v>20</v>
      </c>
      <c r="F3293">
        <v>36</v>
      </c>
      <c r="G3293" s="3">
        <v>147.79</v>
      </c>
      <c r="H3293" s="3">
        <v>0</v>
      </c>
      <c r="I3293" t="s">
        <v>46</v>
      </c>
      <c r="J3293" t="s">
        <v>18</v>
      </c>
      <c r="K3293" s="3">
        <f>IF(TablaDatosEmpresa[[#This Row],[Tipo_Movimiento]] = "Venta", -TablaDatosEmpresa[[#This Row],[Cantidad]] * TablaDatosEmpresa[[#This Row],[Precio_Venta_Unitario]], 0)</f>
        <v>0</v>
      </c>
      <c r="L3293" s="3">
        <f>AVERAGEIF(TablaDatosEmpresa[Nombre_Producto],TablaDatosEmpresa[[#This Row],[Nombre_Producto]],TablaDatosEmpresa[Costo_Unitario])</f>
        <v>66.956770642201846</v>
      </c>
      <c r="M3293" s="3">
        <f>IF(TablaDatosEmpresa[[#This Row],[Tipo_Movimiento]] = "Venta", -TablaDatosEmpresa[[#This Row],[Cantidad]] * TablaDatosEmpresa[[#This Row],[CosteAdquisicionPromedio]], 0)</f>
        <v>0</v>
      </c>
      <c r="N3293" s="3">
        <f>TablaDatosEmpresa[[#This Row],[Ingresos]]-TablaDatosEmpresa[[#This Row],[Coste_Vemta]]</f>
        <v>0</v>
      </c>
    </row>
    <row r="3294" spans="1:14" x14ac:dyDescent="0.3">
      <c r="A3294">
        <v>3295</v>
      </c>
      <c r="B3294" s="1">
        <v>45045</v>
      </c>
      <c r="C3294" t="s">
        <v>16</v>
      </c>
      <c r="D3294" t="s">
        <v>19</v>
      </c>
      <c r="E3294" t="s">
        <v>20</v>
      </c>
      <c r="F3294">
        <v>32</v>
      </c>
      <c r="G3294" s="3">
        <v>152.62</v>
      </c>
      <c r="H3294" s="3">
        <v>0</v>
      </c>
      <c r="I3294" t="s">
        <v>46</v>
      </c>
      <c r="J3294" t="s">
        <v>18</v>
      </c>
      <c r="K3294" s="3">
        <f>IF(TablaDatosEmpresa[[#This Row],[Tipo_Movimiento]] = "Venta", -TablaDatosEmpresa[[#This Row],[Cantidad]] * TablaDatosEmpresa[[#This Row],[Precio_Venta_Unitario]], 0)</f>
        <v>0</v>
      </c>
      <c r="L3294" s="3">
        <f>AVERAGEIF(TablaDatosEmpresa[Nombre_Producto],TablaDatosEmpresa[[#This Row],[Nombre_Producto]],TablaDatosEmpresa[Costo_Unitario])</f>
        <v>66.956770642201846</v>
      </c>
      <c r="M3294" s="3">
        <f>IF(TablaDatosEmpresa[[#This Row],[Tipo_Movimiento]] = "Venta", -TablaDatosEmpresa[[#This Row],[Cantidad]] * TablaDatosEmpresa[[#This Row],[CosteAdquisicionPromedio]], 0)</f>
        <v>0</v>
      </c>
      <c r="N3294" s="3">
        <f>TablaDatosEmpresa[[#This Row],[Ingresos]]-TablaDatosEmpresa[[#This Row],[Coste_Vemta]]</f>
        <v>0</v>
      </c>
    </row>
    <row r="3295" spans="1:14" x14ac:dyDescent="0.3">
      <c r="A3295">
        <v>3296</v>
      </c>
      <c r="B3295" s="1">
        <v>45045</v>
      </c>
      <c r="C3295" t="s">
        <v>10</v>
      </c>
      <c r="D3295" t="s">
        <v>32</v>
      </c>
      <c r="E3295" t="s">
        <v>33</v>
      </c>
      <c r="F3295">
        <v>-6</v>
      </c>
      <c r="G3295" s="3">
        <v>0</v>
      </c>
      <c r="H3295" s="3">
        <v>221.02</v>
      </c>
      <c r="I3295" t="s">
        <v>10</v>
      </c>
      <c r="J3295" t="s">
        <v>13</v>
      </c>
      <c r="K3295" s="3">
        <f>IF(TablaDatosEmpresa[[#This Row],[Tipo_Movimiento]] = "Venta", -TablaDatosEmpresa[[#This Row],[Cantidad]] * TablaDatosEmpresa[[#This Row],[Precio_Venta_Unitario]], 0)</f>
        <v>1326.1200000000001</v>
      </c>
      <c r="L3295" s="3">
        <f>AVERAGEIF(TablaDatosEmpresa[Nombre_Producto],TablaDatosEmpresa[[#This Row],[Nombre_Producto]],TablaDatosEmpresa[Costo_Unitario])</f>
        <v>54.214840425531932</v>
      </c>
      <c r="M3295" s="3">
        <f>IF(TablaDatosEmpresa[[#This Row],[Tipo_Movimiento]] = "Venta", -TablaDatosEmpresa[[#This Row],[Cantidad]] * TablaDatosEmpresa[[#This Row],[CosteAdquisicionPromedio]], 0)</f>
        <v>325.28904255319162</v>
      </c>
      <c r="N3295" s="3">
        <f>TablaDatosEmpresa[[#This Row],[Ingresos]]-TablaDatosEmpresa[[#This Row],[Coste_Vemta]]</f>
        <v>1000.8309574468085</v>
      </c>
    </row>
    <row r="3296" spans="1:14" x14ac:dyDescent="0.3">
      <c r="A3296">
        <v>3297</v>
      </c>
      <c r="B3296" s="1">
        <v>45046</v>
      </c>
      <c r="C3296" t="s">
        <v>16</v>
      </c>
      <c r="D3296" t="s">
        <v>19</v>
      </c>
      <c r="E3296" t="s">
        <v>20</v>
      </c>
      <c r="F3296">
        <v>94</v>
      </c>
      <c r="G3296" s="3">
        <v>152.35</v>
      </c>
      <c r="H3296" s="3">
        <v>0</v>
      </c>
      <c r="I3296" t="s">
        <v>46</v>
      </c>
      <c r="J3296" t="s">
        <v>18</v>
      </c>
      <c r="K3296" s="3">
        <f>IF(TablaDatosEmpresa[[#This Row],[Tipo_Movimiento]] = "Venta", -TablaDatosEmpresa[[#This Row],[Cantidad]] * TablaDatosEmpresa[[#This Row],[Precio_Venta_Unitario]], 0)</f>
        <v>0</v>
      </c>
      <c r="L3296" s="3">
        <f>AVERAGEIF(TablaDatosEmpresa[Nombre_Producto],TablaDatosEmpresa[[#This Row],[Nombre_Producto]],TablaDatosEmpresa[Costo_Unitario])</f>
        <v>66.956770642201846</v>
      </c>
      <c r="M3296" s="3">
        <f>IF(TablaDatosEmpresa[[#This Row],[Tipo_Movimiento]] = "Venta", -TablaDatosEmpresa[[#This Row],[Cantidad]] * TablaDatosEmpresa[[#This Row],[CosteAdquisicionPromedio]], 0)</f>
        <v>0</v>
      </c>
      <c r="N3296" s="3">
        <f>TablaDatosEmpresa[[#This Row],[Ingresos]]-TablaDatosEmpresa[[#This Row],[Coste_Vemta]]</f>
        <v>0</v>
      </c>
    </row>
    <row r="3297" spans="1:14" x14ac:dyDescent="0.3">
      <c r="A3297">
        <v>3298</v>
      </c>
      <c r="B3297" s="1">
        <v>45046</v>
      </c>
      <c r="C3297" t="s">
        <v>16</v>
      </c>
      <c r="D3297" t="s">
        <v>17</v>
      </c>
      <c r="E3297" t="s">
        <v>42</v>
      </c>
      <c r="F3297">
        <v>60</v>
      </c>
      <c r="G3297" s="3">
        <v>458.57</v>
      </c>
      <c r="H3297" s="3">
        <v>0</v>
      </c>
      <c r="I3297" t="s">
        <v>46</v>
      </c>
      <c r="J3297" t="s">
        <v>18</v>
      </c>
      <c r="K3297" s="3">
        <f>IF(TablaDatosEmpresa[[#This Row],[Tipo_Movimiento]] = "Venta", -TablaDatosEmpresa[[#This Row],[Cantidad]] * TablaDatosEmpresa[[#This Row],[Precio_Venta_Unitario]], 0)</f>
        <v>0</v>
      </c>
      <c r="L3297" s="3">
        <f>AVERAGEIF(TablaDatosEmpresa[Nombre_Producto],TablaDatosEmpresa[[#This Row],[Nombre_Producto]],TablaDatosEmpresa[Costo_Unitario])</f>
        <v>206.67616747181975</v>
      </c>
      <c r="M3297" s="3">
        <f>IF(TablaDatosEmpresa[[#This Row],[Tipo_Movimiento]] = "Venta", -TablaDatosEmpresa[[#This Row],[Cantidad]] * TablaDatosEmpresa[[#This Row],[CosteAdquisicionPromedio]], 0)</f>
        <v>0</v>
      </c>
      <c r="N3297" s="3">
        <f>TablaDatosEmpresa[[#This Row],[Ingresos]]-TablaDatosEmpresa[[#This Row],[Coste_Vemta]]</f>
        <v>0</v>
      </c>
    </row>
    <row r="3298" spans="1:14" x14ac:dyDescent="0.3">
      <c r="A3298">
        <v>3299</v>
      </c>
      <c r="B3298" s="1">
        <v>45046</v>
      </c>
      <c r="C3298" t="s">
        <v>16</v>
      </c>
      <c r="D3298" t="s">
        <v>17</v>
      </c>
      <c r="E3298" t="s">
        <v>42</v>
      </c>
      <c r="F3298">
        <v>41</v>
      </c>
      <c r="G3298" s="3">
        <v>455.15</v>
      </c>
      <c r="H3298" s="3">
        <v>0</v>
      </c>
      <c r="I3298" t="s">
        <v>46</v>
      </c>
      <c r="J3298" t="s">
        <v>18</v>
      </c>
      <c r="K3298" s="3">
        <f>IF(TablaDatosEmpresa[[#This Row],[Tipo_Movimiento]] = "Venta", -TablaDatosEmpresa[[#This Row],[Cantidad]] * TablaDatosEmpresa[[#This Row],[Precio_Venta_Unitario]], 0)</f>
        <v>0</v>
      </c>
      <c r="L3298" s="3">
        <f>AVERAGEIF(TablaDatosEmpresa[Nombre_Producto],TablaDatosEmpresa[[#This Row],[Nombre_Producto]],TablaDatosEmpresa[Costo_Unitario])</f>
        <v>206.67616747181975</v>
      </c>
      <c r="M3298" s="3">
        <f>IF(TablaDatosEmpresa[[#This Row],[Tipo_Movimiento]] = "Venta", -TablaDatosEmpresa[[#This Row],[Cantidad]] * TablaDatosEmpresa[[#This Row],[CosteAdquisicionPromedio]], 0)</f>
        <v>0</v>
      </c>
      <c r="N3298" s="3">
        <f>TablaDatosEmpresa[[#This Row],[Ingresos]]-TablaDatosEmpresa[[#This Row],[Coste_Vemta]]</f>
        <v>0</v>
      </c>
    </row>
    <row r="3299" spans="1:14" x14ac:dyDescent="0.3">
      <c r="A3299">
        <v>3300</v>
      </c>
      <c r="B3299" s="1">
        <v>45046</v>
      </c>
      <c r="C3299" t="s">
        <v>16</v>
      </c>
      <c r="D3299" t="s">
        <v>27</v>
      </c>
      <c r="E3299" t="s">
        <v>44</v>
      </c>
      <c r="F3299">
        <v>20</v>
      </c>
      <c r="G3299" s="3">
        <v>255.76</v>
      </c>
      <c r="H3299" s="3">
        <v>0</v>
      </c>
      <c r="I3299" t="s">
        <v>46</v>
      </c>
      <c r="J3299" t="s">
        <v>18</v>
      </c>
      <c r="K3299" s="3">
        <f>IF(TablaDatosEmpresa[[#This Row],[Tipo_Movimiento]] = "Venta", -TablaDatosEmpresa[[#This Row],[Cantidad]] * TablaDatosEmpresa[[#This Row],[Precio_Venta_Unitario]], 0)</f>
        <v>0</v>
      </c>
      <c r="L3299" s="3">
        <f>AVERAGEIF(TablaDatosEmpresa[Nombre_Producto],TablaDatosEmpresa[[#This Row],[Nombre_Producto]],TablaDatosEmpresa[Costo_Unitario])</f>
        <v>111.99406451612904</v>
      </c>
      <c r="M3299" s="3">
        <f>IF(TablaDatosEmpresa[[#This Row],[Tipo_Movimiento]] = "Venta", -TablaDatosEmpresa[[#This Row],[Cantidad]] * TablaDatosEmpresa[[#This Row],[CosteAdquisicionPromedio]], 0)</f>
        <v>0</v>
      </c>
      <c r="N3299" s="3">
        <f>TablaDatosEmpresa[[#This Row],[Ingresos]]-TablaDatosEmpresa[[#This Row],[Coste_Vemta]]</f>
        <v>0</v>
      </c>
    </row>
    <row r="3300" spans="1:14" x14ac:dyDescent="0.3">
      <c r="A3300">
        <v>3301</v>
      </c>
      <c r="B3300" s="1">
        <v>45046</v>
      </c>
      <c r="C3300" t="s">
        <v>24</v>
      </c>
      <c r="D3300" t="s">
        <v>14</v>
      </c>
      <c r="E3300" t="s">
        <v>41</v>
      </c>
      <c r="F3300">
        <v>291</v>
      </c>
      <c r="G3300" s="3">
        <v>84.19</v>
      </c>
      <c r="H3300" s="3">
        <v>0</v>
      </c>
      <c r="I3300" t="s">
        <v>24</v>
      </c>
      <c r="J3300" t="s">
        <v>36</v>
      </c>
      <c r="K3300" s="3">
        <f>IF(TablaDatosEmpresa[[#This Row],[Tipo_Movimiento]] = "Venta", -TablaDatosEmpresa[[#This Row],[Cantidad]] * TablaDatosEmpresa[[#This Row],[Precio_Venta_Unitario]], 0)</f>
        <v>0</v>
      </c>
      <c r="L3300" s="3">
        <f>AVERAGEIF(TablaDatosEmpresa[Nombre_Producto],TablaDatosEmpresa[[#This Row],[Nombre_Producto]],TablaDatosEmpresa[Costo_Unitario])</f>
        <v>38.917210440456756</v>
      </c>
      <c r="M3300" s="3">
        <f>IF(TablaDatosEmpresa[[#This Row],[Tipo_Movimiento]] = "Venta", -TablaDatosEmpresa[[#This Row],[Cantidad]] * TablaDatosEmpresa[[#This Row],[CosteAdquisicionPromedio]], 0)</f>
        <v>0</v>
      </c>
      <c r="N3300" s="3">
        <f>TablaDatosEmpresa[[#This Row],[Ingresos]]-TablaDatosEmpresa[[#This Row],[Coste_Vemta]]</f>
        <v>0</v>
      </c>
    </row>
    <row r="3301" spans="1:14" x14ac:dyDescent="0.3">
      <c r="A3301">
        <v>3302</v>
      </c>
      <c r="B3301" s="1">
        <v>45046</v>
      </c>
      <c r="C3301" t="s">
        <v>10</v>
      </c>
      <c r="D3301" t="s">
        <v>11</v>
      </c>
      <c r="E3301" t="s">
        <v>12</v>
      </c>
      <c r="F3301">
        <v>-35</v>
      </c>
      <c r="G3301" s="3">
        <v>0</v>
      </c>
      <c r="H3301" s="3">
        <v>129.99</v>
      </c>
      <c r="I3301" t="s">
        <v>10</v>
      </c>
      <c r="J3301" t="s">
        <v>13</v>
      </c>
      <c r="K3301" s="3">
        <f>IF(TablaDatosEmpresa[[#This Row],[Tipo_Movimiento]] = "Venta", -TablaDatosEmpresa[[#This Row],[Cantidad]] * TablaDatosEmpresa[[#This Row],[Precio_Venta_Unitario]], 0)</f>
        <v>4549.6500000000005</v>
      </c>
      <c r="L3301" s="3">
        <f>AVERAGEIF(TablaDatosEmpresa[Nombre_Producto],TablaDatosEmpresa[[#This Row],[Nombre_Producto]],TablaDatosEmpresa[Costo_Unitario])</f>
        <v>28.701865793780652</v>
      </c>
      <c r="M3301" s="3">
        <f>IF(TablaDatosEmpresa[[#This Row],[Tipo_Movimiento]] = "Venta", -TablaDatosEmpresa[[#This Row],[Cantidad]] * TablaDatosEmpresa[[#This Row],[CosteAdquisicionPromedio]], 0)</f>
        <v>1004.5653027823228</v>
      </c>
      <c r="N3301" s="3">
        <f>TablaDatosEmpresa[[#This Row],[Ingresos]]-TablaDatosEmpresa[[#This Row],[Coste_Vemta]]</f>
        <v>3545.0846972176778</v>
      </c>
    </row>
    <row r="3302" spans="1:14" x14ac:dyDescent="0.3">
      <c r="A3302">
        <v>3303</v>
      </c>
      <c r="B3302" s="1">
        <v>45046</v>
      </c>
      <c r="C3302" t="s">
        <v>10</v>
      </c>
      <c r="D3302" t="s">
        <v>21</v>
      </c>
      <c r="E3302" t="s">
        <v>22</v>
      </c>
      <c r="F3302">
        <v>-19</v>
      </c>
      <c r="G3302" s="3">
        <v>0</v>
      </c>
      <c r="H3302" s="3">
        <v>60.3</v>
      </c>
      <c r="I3302" t="s">
        <v>10</v>
      </c>
      <c r="J3302" t="s">
        <v>13</v>
      </c>
      <c r="K3302" s="3">
        <f>IF(TablaDatosEmpresa[[#This Row],[Tipo_Movimiento]] = "Venta", -TablaDatosEmpresa[[#This Row],[Cantidad]] * TablaDatosEmpresa[[#This Row],[Precio_Venta_Unitario]], 0)</f>
        <v>1145.7</v>
      </c>
      <c r="L3302" s="3">
        <f>AVERAGEIF(TablaDatosEmpresa[Nombre_Producto],TablaDatosEmpresa[[#This Row],[Nombre_Producto]],TablaDatosEmpresa[Costo_Unitario])</f>
        <v>10.520482758620702</v>
      </c>
      <c r="M3302" s="3">
        <f>IF(TablaDatosEmpresa[[#This Row],[Tipo_Movimiento]] = "Venta", -TablaDatosEmpresa[[#This Row],[Cantidad]] * TablaDatosEmpresa[[#This Row],[CosteAdquisicionPromedio]], 0)</f>
        <v>199.88917241379335</v>
      </c>
      <c r="N3302" s="3">
        <f>TablaDatosEmpresa[[#This Row],[Ingresos]]-TablaDatosEmpresa[[#This Row],[Coste_Vemta]]</f>
        <v>945.81082758620664</v>
      </c>
    </row>
    <row r="3303" spans="1:14" x14ac:dyDescent="0.3">
      <c r="A3303">
        <v>3304</v>
      </c>
      <c r="B3303" s="1">
        <v>45047</v>
      </c>
      <c r="C3303" t="s">
        <v>10</v>
      </c>
      <c r="D3303" t="s">
        <v>32</v>
      </c>
      <c r="E3303" t="s">
        <v>33</v>
      </c>
      <c r="F3303">
        <v>-9</v>
      </c>
      <c r="G3303" s="3">
        <v>0</v>
      </c>
      <c r="H3303" s="3">
        <v>217.93</v>
      </c>
      <c r="I3303" t="s">
        <v>10</v>
      </c>
      <c r="J3303" t="s">
        <v>31</v>
      </c>
      <c r="K3303" s="3">
        <f>IF(TablaDatosEmpresa[[#This Row],[Tipo_Movimiento]] = "Venta", -TablaDatosEmpresa[[#This Row],[Cantidad]] * TablaDatosEmpresa[[#This Row],[Precio_Venta_Unitario]], 0)</f>
        <v>1961.3700000000001</v>
      </c>
      <c r="L3303" s="3">
        <f>AVERAGEIF(TablaDatosEmpresa[Nombre_Producto],TablaDatosEmpresa[[#This Row],[Nombre_Producto]],TablaDatosEmpresa[Costo_Unitario])</f>
        <v>54.214840425531932</v>
      </c>
      <c r="M3303" s="3">
        <f>IF(TablaDatosEmpresa[[#This Row],[Tipo_Movimiento]] = "Venta", -TablaDatosEmpresa[[#This Row],[Cantidad]] * TablaDatosEmpresa[[#This Row],[CosteAdquisicionPromedio]], 0)</f>
        <v>487.93356382978737</v>
      </c>
      <c r="N3303" s="3">
        <f>TablaDatosEmpresa[[#This Row],[Ingresos]]-TablaDatosEmpresa[[#This Row],[Coste_Vemta]]</f>
        <v>1473.4364361702128</v>
      </c>
    </row>
    <row r="3304" spans="1:14" x14ac:dyDescent="0.3">
      <c r="A3304">
        <v>3305</v>
      </c>
      <c r="B3304" s="1">
        <v>45047</v>
      </c>
      <c r="C3304" t="s">
        <v>24</v>
      </c>
      <c r="D3304" t="s">
        <v>29</v>
      </c>
      <c r="E3304" t="s">
        <v>30</v>
      </c>
      <c r="F3304">
        <v>69</v>
      </c>
      <c r="G3304" s="3">
        <v>35.840000000000003</v>
      </c>
      <c r="H3304" s="3">
        <v>0</v>
      </c>
      <c r="I3304" t="s">
        <v>24</v>
      </c>
      <c r="J3304" t="s">
        <v>37</v>
      </c>
      <c r="K3304" s="3">
        <f>IF(TablaDatosEmpresa[[#This Row],[Tipo_Movimiento]] = "Venta", -TablaDatosEmpresa[[#This Row],[Cantidad]] * TablaDatosEmpresa[[#This Row],[Precio_Venta_Unitario]], 0)</f>
        <v>0</v>
      </c>
      <c r="L3304" s="3">
        <f>AVERAGEIF(TablaDatosEmpresa[Nombre_Producto],TablaDatosEmpresa[[#This Row],[Nombre_Producto]],TablaDatosEmpresa[Costo_Unitario])</f>
        <v>15.49574137931034</v>
      </c>
      <c r="M3304" s="3">
        <f>IF(TablaDatosEmpresa[[#This Row],[Tipo_Movimiento]] = "Venta", -TablaDatosEmpresa[[#This Row],[Cantidad]] * TablaDatosEmpresa[[#This Row],[CosteAdquisicionPromedio]], 0)</f>
        <v>0</v>
      </c>
      <c r="N3304" s="3">
        <f>TablaDatosEmpresa[[#This Row],[Ingresos]]-TablaDatosEmpresa[[#This Row],[Coste_Vemta]]</f>
        <v>0</v>
      </c>
    </row>
    <row r="3305" spans="1:14" x14ac:dyDescent="0.3">
      <c r="A3305">
        <v>3306</v>
      </c>
      <c r="B3305" s="1">
        <v>45047</v>
      </c>
      <c r="C3305" t="s">
        <v>10</v>
      </c>
      <c r="D3305" t="s">
        <v>11</v>
      </c>
      <c r="E3305" t="s">
        <v>12</v>
      </c>
      <c r="F3305">
        <v>-26</v>
      </c>
      <c r="G3305" s="3">
        <v>0</v>
      </c>
      <c r="H3305" s="3">
        <v>129.30000000000001</v>
      </c>
      <c r="I3305" t="s">
        <v>10</v>
      </c>
      <c r="J3305" t="s">
        <v>35</v>
      </c>
      <c r="K3305" s="3">
        <f>IF(TablaDatosEmpresa[[#This Row],[Tipo_Movimiento]] = "Venta", -TablaDatosEmpresa[[#This Row],[Cantidad]] * TablaDatosEmpresa[[#This Row],[Precio_Venta_Unitario]], 0)</f>
        <v>3361.8</v>
      </c>
      <c r="L3305" s="3">
        <f>AVERAGEIF(TablaDatosEmpresa[Nombre_Producto],TablaDatosEmpresa[[#This Row],[Nombre_Producto]],TablaDatosEmpresa[Costo_Unitario])</f>
        <v>28.701865793780652</v>
      </c>
      <c r="M3305" s="3">
        <f>IF(TablaDatosEmpresa[[#This Row],[Tipo_Movimiento]] = "Venta", -TablaDatosEmpresa[[#This Row],[Cantidad]] * TablaDatosEmpresa[[#This Row],[CosteAdquisicionPromedio]], 0)</f>
        <v>746.24851063829692</v>
      </c>
      <c r="N3305" s="3">
        <f>TablaDatosEmpresa[[#This Row],[Ingresos]]-TablaDatosEmpresa[[#This Row],[Coste_Vemta]]</f>
        <v>2615.5514893617033</v>
      </c>
    </row>
    <row r="3306" spans="1:14" x14ac:dyDescent="0.3">
      <c r="A3306">
        <v>3307</v>
      </c>
      <c r="B3306" s="1">
        <v>45047</v>
      </c>
      <c r="C3306" t="s">
        <v>16</v>
      </c>
      <c r="D3306" t="s">
        <v>27</v>
      </c>
      <c r="E3306" t="s">
        <v>44</v>
      </c>
      <c r="F3306">
        <v>75</v>
      </c>
      <c r="G3306" s="3">
        <v>251.67</v>
      </c>
      <c r="H3306" s="3">
        <v>0</v>
      </c>
      <c r="I3306" t="s">
        <v>46</v>
      </c>
      <c r="J3306" t="s">
        <v>18</v>
      </c>
      <c r="K3306" s="3">
        <f>IF(TablaDatosEmpresa[[#This Row],[Tipo_Movimiento]] = "Venta", -TablaDatosEmpresa[[#This Row],[Cantidad]] * TablaDatosEmpresa[[#This Row],[Precio_Venta_Unitario]], 0)</f>
        <v>0</v>
      </c>
      <c r="L3306" s="3">
        <f>AVERAGEIF(TablaDatosEmpresa[Nombre_Producto],TablaDatosEmpresa[[#This Row],[Nombre_Producto]],TablaDatosEmpresa[Costo_Unitario])</f>
        <v>111.99406451612904</v>
      </c>
      <c r="M3306" s="3">
        <f>IF(TablaDatosEmpresa[[#This Row],[Tipo_Movimiento]] = "Venta", -TablaDatosEmpresa[[#This Row],[Cantidad]] * TablaDatosEmpresa[[#This Row],[CosteAdquisicionPromedio]], 0)</f>
        <v>0</v>
      </c>
      <c r="N3306" s="3">
        <f>TablaDatosEmpresa[[#This Row],[Ingresos]]-TablaDatosEmpresa[[#This Row],[Coste_Vemta]]</f>
        <v>0</v>
      </c>
    </row>
    <row r="3307" spans="1:14" x14ac:dyDescent="0.3">
      <c r="A3307">
        <v>3308</v>
      </c>
      <c r="B3307" s="1">
        <v>45047</v>
      </c>
      <c r="C3307" t="s">
        <v>10</v>
      </c>
      <c r="D3307" t="s">
        <v>34</v>
      </c>
      <c r="E3307" t="s">
        <v>45</v>
      </c>
      <c r="F3307">
        <v>-24</v>
      </c>
      <c r="G3307" s="3">
        <v>0</v>
      </c>
      <c r="H3307" s="3">
        <v>346.77</v>
      </c>
      <c r="I3307" t="s">
        <v>10</v>
      </c>
      <c r="J3307" t="s">
        <v>31</v>
      </c>
      <c r="K3307" s="3">
        <f>IF(TablaDatosEmpresa[[#This Row],[Tipo_Movimiento]] = "Venta", -TablaDatosEmpresa[[#This Row],[Cantidad]] * TablaDatosEmpresa[[#This Row],[Precio_Venta_Unitario]], 0)</f>
        <v>8322.48</v>
      </c>
      <c r="L3307" s="3">
        <f>AVERAGEIF(TablaDatosEmpresa[Nombre_Producto],TablaDatosEmpresa[[#This Row],[Nombre_Producto]],TablaDatosEmpresa[Costo_Unitario])</f>
        <v>81.910562499999997</v>
      </c>
      <c r="M3307" s="3">
        <f>IF(TablaDatosEmpresa[[#This Row],[Tipo_Movimiento]] = "Venta", -TablaDatosEmpresa[[#This Row],[Cantidad]] * TablaDatosEmpresa[[#This Row],[CosteAdquisicionPromedio]], 0)</f>
        <v>1965.8534999999999</v>
      </c>
      <c r="N3307" s="3">
        <f>TablaDatosEmpresa[[#This Row],[Ingresos]]-TablaDatosEmpresa[[#This Row],[Coste_Vemta]]</f>
        <v>6356.6264999999994</v>
      </c>
    </row>
    <row r="3308" spans="1:14" x14ac:dyDescent="0.3">
      <c r="A3308">
        <v>3309</v>
      </c>
      <c r="B3308" s="1">
        <v>45047</v>
      </c>
      <c r="C3308" t="s">
        <v>16</v>
      </c>
      <c r="D3308" t="s">
        <v>19</v>
      </c>
      <c r="E3308" t="s">
        <v>20</v>
      </c>
      <c r="F3308">
        <v>28</v>
      </c>
      <c r="G3308" s="3">
        <v>149.72999999999999</v>
      </c>
      <c r="H3308" s="3">
        <v>0</v>
      </c>
      <c r="I3308" t="s">
        <v>46</v>
      </c>
      <c r="J3308" t="s">
        <v>18</v>
      </c>
      <c r="K3308" s="3">
        <f>IF(TablaDatosEmpresa[[#This Row],[Tipo_Movimiento]] = "Venta", -TablaDatosEmpresa[[#This Row],[Cantidad]] * TablaDatosEmpresa[[#This Row],[Precio_Venta_Unitario]], 0)</f>
        <v>0</v>
      </c>
      <c r="L3308" s="3">
        <f>AVERAGEIF(TablaDatosEmpresa[Nombre_Producto],TablaDatosEmpresa[[#This Row],[Nombre_Producto]],TablaDatosEmpresa[Costo_Unitario])</f>
        <v>66.956770642201846</v>
      </c>
      <c r="M3308" s="3">
        <f>IF(TablaDatosEmpresa[[#This Row],[Tipo_Movimiento]] = "Venta", -TablaDatosEmpresa[[#This Row],[Cantidad]] * TablaDatosEmpresa[[#This Row],[CosteAdquisicionPromedio]], 0)</f>
        <v>0</v>
      </c>
      <c r="N3308" s="3">
        <f>TablaDatosEmpresa[[#This Row],[Ingresos]]-TablaDatosEmpresa[[#This Row],[Coste_Vemta]]</f>
        <v>0</v>
      </c>
    </row>
    <row r="3309" spans="1:14" x14ac:dyDescent="0.3">
      <c r="A3309">
        <v>3310</v>
      </c>
      <c r="B3309" s="1">
        <v>45047</v>
      </c>
      <c r="C3309" t="s">
        <v>10</v>
      </c>
      <c r="D3309" t="s">
        <v>34</v>
      </c>
      <c r="E3309" t="s">
        <v>45</v>
      </c>
      <c r="F3309">
        <v>-47</v>
      </c>
      <c r="G3309" s="3">
        <v>0</v>
      </c>
      <c r="H3309" s="3">
        <v>349.99</v>
      </c>
      <c r="I3309" t="s">
        <v>10</v>
      </c>
      <c r="J3309" t="s">
        <v>13</v>
      </c>
      <c r="K3309" s="3">
        <f>IF(TablaDatosEmpresa[[#This Row],[Tipo_Movimiento]] = "Venta", -TablaDatosEmpresa[[#This Row],[Cantidad]] * TablaDatosEmpresa[[#This Row],[Precio_Venta_Unitario]], 0)</f>
        <v>16449.53</v>
      </c>
      <c r="L3309" s="3">
        <f>AVERAGEIF(TablaDatosEmpresa[Nombre_Producto],TablaDatosEmpresa[[#This Row],[Nombre_Producto]],TablaDatosEmpresa[Costo_Unitario])</f>
        <v>81.910562499999997</v>
      </c>
      <c r="M3309" s="3">
        <f>IF(TablaDatosEmpresa[[#This Row],[Tipo_Movimiento]] = "Venta", -TablaDatosEmpresa[[#This Row],[Cantidad]] * TablaDatosEmpresa[[#This Row],[CosteAdquisicionPromedio]], 0)</f>
        <v>3849.7964374999997</v>
      </c>
      <c r="N3309" s="3">
        <f>TablaDatosEmpresa[[#This Row],[Ingresos]]-TablaDatosEmpresa[[#This Row],[Coste_Vemta]]</f>
        <v>12599.7335625</v>
      </c>
    </row>
    <row r="3310" spans="1:14" x14ac:dyDescent="0.3">
      <c r="A3310">
        <v>3311</v>
      </c>
      <c r="B3310" s="1">
        <v>45048</v>
      </c>
      <c r="C3310" t="s">
        <v>24</v>
      </c>
      <c r="D3310" t="s">
        <v>32</v>
      </c>
      <c r="E3310" t="s">
        <v>33</v>
      </c>
      <c r="F3310">
        <v>124</v>
      </c>
      <c r="G3310" s="3">
        <v>117.97</v>
      </c>
      <c r="H3310" s="3">
        <v>0</v>
      </c>
      <c r="I3310" t="s">
        <v>24</v>
      </c>
      <c r="J3310" t="s">
        <v>37</v>
      </c>
      <c r="K3310" s="3">
        <f>IF(TablaDatosEmpresa[[#This Row],[Tipo_Movimiento]] = "Venta", -TablaDatosEmpresa[[#This Row],[Cantidad]] * TablaDatosEmpresa[[#This Row],[Precio_Venta_Unitario]], 0)</f>
        <v>0</v>
      </c>
      <c r="L3310" s="3">
        <f>AVERAGEIF(TablaDatosEmpresa[Nombre_Producto],TablaDatosEmpresa[[#This Row],[Nombre_Producto]],TablaDatosEmpresa[Costo_Unitario])</f>
        <v>54.214840425531932</v>
      </c>
      <c r="M3310" s="3">
        <f>IF(TablaDatosEmpresa[[#This Row],[Tipo_Movimiento]] = "Venta", -TablaDatosEmpresa[[#This Row],[Cantidad]] * TablaDatosEmpresa[[#This Row],[CosteAdquisicionPromedio]], 0)</f>
        <v>0</v>
      </c>
      <c r="N3310" s="3">
        <f>TablaDatosEmpresa[[#This Row],[Ingresos]]-TablaDatosEmpresa[[#This Row],[Coste_Vemta]]</f>
        <v>0</v>
      </c>
    </row>
    <row r="3311" spans="1:14" x14ac:dyDescent="0.3">
      <c r="A3311">
        <v>3312</v>
      </c>
      <c r="B3311" s="1">
        <v>45048</v>
      </c>
      <c r="C3311" t="s">
        <v>10</v>
      </c>
      <c r="D3311" t="s">
        <v>14</v>
      </c>
      <c r="E3311" t="s">
        <v>41</v>
      </c>
      <c r="F3311">
        <v>-7</v>
      </c>
      <c r="G3311" s="3">
        <v>0</v>
      </c>
      <c r="H3311" s="3">
        <v>159.16999999999999</v>
      </c>
      <c r="I3311" t="s">
        <v>10</v>
      </c>
      <c r="J3311" t="s">
        <v>13</v>
      </c>
      <c r="K3311" s="3">
        <f>IF(TablaDatosEmpresa[[#This Row],[Tipo_Movimiento]] = "Venta", -TablaDatosEmpresa[[#This Row],[Cantidad]] * TablaDatosEmpresa[[#This Row],[Precio_Venta_Unitario]], 0)</f>
        <v>1114.1899999999998</v>
      </c>
      <c r="L3311" s="3">
        <f>AVERAGEIF(TablaDatosEmpresa[Nombre_Producto],TablaDatosEmpresa[[#This Row],[Nombre_Producto]],TablaDatosEmpresa[Costo_Unitario])</f>
        <v>38.917210440456756</v>
      </c>
      <c r="M3311" s="3">
        <f>IF(TablaDatosEmpresa[[#This Row],[Tipo_Movimiento]] = "Venta", -TablaDatosEmpresa[[#This Row],[Cantidad]] * TablaDatosEmpresa[[#This Row],[CosteAdquisicionPromedio]], 0)</f>
        <v>272.42047308319729</v>
      </c>
      <c r="N3311" s="3">
        <f>TablaDatosEmpresa[[#This Row],[Ingresos]]-TablaDatosEmpresa[[#This Row],[Coste_Vemta]]</f>
        <v>841.76952691680253</v>
      </c>
    </row>
    <row r="3312" spans="1:14" x14ac:dyDescent="0.3">
      <c r="A3312">
        <v>3313</v>
      </c>
      <c r="B3312" s="1">
        <v>45048</v>
      </c>
      <c r="C3312" t="s">
        <v>10</v>
      </c>
      <c r="D3312" t="s">
        <v>27</v>
      </c>
      <c r="E3312" t="s">
        <v>44</v>
      </c>
      <c r="F3312">
        <v>-19</v>
      </c>
      <c r="G3312" s="3">
        <v>0</v>
      </c>
      <c r="H3312" s="3">
        <v>498.53</v>
      </c>
      <c r="I3312" t="s">
        <v>10</v>
      </c>
      <c r="J3312" t="s">
        <v>35</v>
      </c>
      <c r="K3312" s="3">
        <f>IF(TablaDatosEmpresa[[#This Row],[Tipo_Movimiento]] = "Venta", -TablaDatosEmpresa[[#This Row],[Cantidad]] * TablaDatosEmpresa[[#This Row],[Precio_Venta_Unitario]], 0)</f>
        <v>9472.07</v>
      </c>
      <c r="L3312" s="3">
        <f>AVERAGEIF(TablaDatosEmpresa[Nombre_Producto],TablaDatosEmpresa[[#This Row],[Nombre_Producto]],TablaDatosEmpresa[Costo_Unitario])</f>
        <v>111.99406451612904</v>
      </c>
      <c r="M3312" s="3">
        <f>IF(TablaDatosEmpresa[[#This Row],[Tipo_Movimiento]] = "Venta", -TablaDatosEmpresa[[#This Row],[Cantidad]] * TablaDatosEmpresa[[#This Row],[CosteAdquisicionPromedio]], 0)</f>
        <v>2127.8872258064516</v>
      </c>
      <c r="N3312" s="3">
        <f>TablaDatosEmpresa[[#This Row],[Ingresos]]-TablaDatosEmpresa[[#This Row],[Coste_Vemta]]</f>
        <v>7344.1827741935485</v>
      </c>
    </row>
    <row r="3313" spans="1:14" x14ac:dyDescent="0.3">
      <c r="A3313">
        <v>3314</v>
      </c>
      <c r="B3313" s="1">
        <v>45048</v>
      </c>
      <c r="C3313" t="s">
        <v>10</v>
      </c>
      <c r="D3313" t="s">
        <v>25</v>
      </c>
      <c r="E3313" t="s">
        <v>43</v>
      </c>
      <c r="F3313">
        <v>-15</v>
      </c>
      <c r="G3313" s="3">
        <v>0</v>
      </c>
      <c r="H3313" s="3">
        <v>94.07</v>
      </c>
      <c r="I3313" t="s">
        <v>10</v>
      </c>
      <c r="J3313" t="s">
        <v>35</v>
      </c>
      <c r="K3313" s="3">
        <f>IF(TablaDatosEmpresa[[#This Row],[Tipo_Movimiento]] = "Venta", -TablaDatosEmpresa[[#This Row],[Cantidad]] * TablaDatosEmpresa[[#This Row],[Precio_Venta_Unitario]], 0)</f>
        <v>1411.05</v>
      </c>
      <c r="L3313" s="3">
        <f>AVERAGEIF(TablaDatosEmpresa[Nombre_Producto],TablaDatosEmpresa[[#This Row],[Nombre_Producto]],TablaDatosEmpresa[Costo_Unitario])</f>
        <v>18.458651685393257</v>
      </c>
      <c r="M3313" s="3">
        <f>IF(TablaDatosEmpresa[[#This Row],[Tipo_Movimiento]] = "Venta", -TablaDatosEmpresa[[#This Row],[Cantidad]] * TablaDatosEmpresa[[#This Row],[CosteAdquisicionPromedio]], 0)</f>
        <v>276.87977528089885</v>
      </c>
      <c r="N3313" s="3">
        <f>TablaDatosEmpresa[[#This Row],[Ingresos]]-TablaDatosEmpresa[[#This Row],[Coste_Vemta]]</f>
        <v>1134.170224719101</v>
      </c>
    </row>
    <row r="3314" spans="1:14" x14ac:dyDescent="0.3">
      <c r="A3314">
        <v>3315</v>
      </c>
      <c r="B3314" s="1">
        <v>45048</v>
      </c>
      <c r="C3314" t="s">
        <v>10</v>
      </c>
      <c r="D3314" t="s">
        <v>29</v>
      </c>
      <c r="E3314" t="s">
        <v>30</v>
      </c>
      <c r="F3314">
        <v>-15</v>
      </c>
      <c r="G3314" s="3">
        <v>0</v>
      </c>
      <c r="H3314" s="3">
        <v>79.94</v>
      </c>
      <c r="I3314" t="s">
        <v>10</v>
      </c>
      <c r="J3314" t="s">
        <v>35</v>
      </c>
      <c r="K3314" s="3">
        <f>IF(TablaDatosEmpresa[[#This Row],[Tipo_Movimiento]] = "Venta", -TablaDatosEmpresa[[#This Row],[Cantidad]] * TablaDatosEmpresa[[#This Row],[Precio_Venta_Unitario]], 0)</f>
        <v>1199.0999999999999</v>
      </c>
      <c r="L3314" s="3">
        <f>AVERAGEIF(TablaDatosEmpresa[Nombre_Producto],TablaDatosEmpresa[[#This Row],[Nombre_Producto]],TablaDatosEmpresa[Costo_Unitario])</f>
        <v>15.49574137931034</v>
      </c>
      <c r="M3314" s="3">
        <f>IF(TablaDatosEmpresa[[#This Row],[Tipo_Movimiento]] = "Venta", -TablaDatosEmpresa[[#This Row],[Cantidad]] * TablaDatosEmpresa[[#This Row],[CosteAdquisicionPromedio]], 0)</f>
        <v>232.4361206896551</v>
      </c>
      <c r="N3314" s="3">
        <f>TablaDatosEmpresa[[#This Row],[Ingresos]]-TablaDatosEmpresa[[#This Row],[Coste_Vemta]]</f>
        <v>966.66387931034478</v>
      </c>
    </row>
    <row r="3315" spans="1:14" x14ac:dyDescent="0.3">
      <c r="A3315">
        <v>3316</v>
      </c>
      <c r="B3315" s="1">
        <v>45048</v>
      </c>
      <c r="C3315" t="s">
        <v>10</v>
      </c>
      <c r="D3315" t="s">
        <v>29</v>
      </c>
      <c r="E3315" t="s">
        <v>30</v>
      </c>
      <c r="F3315">
        <v>-42</v>
      </c>
      <c r="G3315" s="3">
        <v>0</v>
      </c>
      <c r="H3315" s="3">
        <v>80.2</v>
      </c>
      <c r="I3315" t="s">
        <v>10</v>
      </c>
      <c r="J3315" t="s">
        <v>31</v>
      </c>
      <c r="K3315" s="3">
        <f>IF(TablaDatosEmpresa[[#This Row],[Tipo_Movimiento]] = "Venta", -TablaDatosEmpresa[[#This Row],[Cantidad]] * TablaDatosEmpresa[[#This Row],[Precio_Venta_Unitario]], 0)</f>
        <v>3368.4</v>
      </c>
      <c r="L3315" s="3">
        <f>AVERAGEIF(TablaDatosEmpresa[Nombre_Producto],TablaDatosEmpresa[[#This Row],[Nombre_Producto]],TablaDatosEmpresa[Costo_Unitario])</f>
        <v>15.49574137931034</v>
      </c>
      <c r="M3315" s="3">
        <f>IF(TablaDatosEmpresa[[#This Row],[Tipo_Movimiento]] = "Venta", -TablaDatosEmpresa[[#This Row],[Cantidad]] * TablaDatosEmpresa[[#This Row],[CosteAdquisicionPromedio]], 0)</f>
        <v>650.82113793103429</v>
      </c>
      <c r="N3315" s="3">
        <f>TablaDatosEmpresa[[#This Row],[Ingresos]]-TablaDatosEmpresa[[#This Row],[Coste_Vemta]]</f>
        <v>2717.5788620689659</v>
      </c>
    </row>
    <row r="3316" spans="1:14" x14ac:dyDescent="0.3">
      <c r="A3316">
        <v>3317</v>
      </c>
      <c r="B3316" s="1">
        <v>45048</v>
      </c>
      <c r="C3316" t="s">
        <v>24</v>
      </c>
      <c r="D3316" t="s">
        <v>29</v>
      </c>
      <c r="E3316" t="s">
        <v>30</v>
      </c>
      <c r="F3316">
        <v>296</v>
      </c>
      <c r="G3316" s="3">
        <v>35.97</v>
      </c>
      <c r="H3316" s="3">
        <v>0</v>
      </c>
      <c r="I3316" t="s">
        <v>24</v>
      </c>
      <c r="J3316" t="s">
        <v>37</v>
      </c>
      <c r="K3316" s="3">
        <f>IF(TablaDatosEmpresa[[#This Row],[Tipo_Movimiento]] = "Venta", -TablaDatosEmpresa[[#This Row],[Cantidad]] * TablaDatosEmpresa[[#This Row],[Precio_Venta_Unitario]], 0)</f>
        <v>0</v>
      </c>
      <c r="L3316" s="3">
        <f>AVERAGEIF(TablaDatosEmpresa[Nombre_Producto],TablaDatosEmpresa[[#This Row],[Nombre_Producto]],TablaDatosEmpresa[Costo_Unitario])</f>
        <v>15.49574137931034</v>
      </c>
      <c r="M3316" s="3">
        <f>IF(TablaDatosEmpresa[[#This Row],[Tipo_Movimiento]] = "Venta", -TablaDatosEmpresa[[#This Row],[Cantidad]] * TablaDatosEmpresa[[#This Row],[CosteAdquisicionPromedio]], 0)</f>
        <v>0</v>
      </c>
      <c r="N3316" s="3">
        <f>TablaDatosEmpresa[[#This Row],[Ingresos]]-TablaDatosEmpresa[[#This Row],[Coste_Vemta]]</f>
        <v>0</v>
      </c>
    </row>
    <row r="3317" spans="1:14" x14ac:dyDescent="0.3">
      <c r="A3317">
        <v>3318</v>
      </c>
      <c r="B3317" s="1">
        <v>45049</v>
      </c>
      <c r="C3317" t="s">
        <v>10</v>
      </c>
      <c r="D3317" t="s">
        <v>34</v>
      </c>
      <c r="E3317" t="s">
        <v>45</v>
      </c>
      <c r="F3317">
        <v>-50</v>
      </c>
      <c r="G3317" s="3">
        <v>0</v>
      </c>
      <c r="H3317" s="3">
        <v>351.03</v>
      </c>
      <c r="I3317" t="s">
        <v>10</v>
      </c>
      <c r="J3317" t="s">
        <v>35</v>
      </c>
      <c r="K3317" s="3">
        <f>IF(TablaDatosEmpresa[[#This Row],[Tipo_Movimiento]] = "Venta", -TablaDatosEmpresa[[#This Row],[Cantidad]] * TablaDatosEmpresa[[#This Row],[Precio_Venta_Unitario]], 0)</f>
        <v>17551.5</v>
      </c>
      <c r="L3317" s="3">
        <f>AVERAGEIF(TablaDatosEmpresa[Nombre_Producto],TablaDatosEmpresa[[#This Row],[Nombre_Producto]],TablaDatosEmpresa[Costo_Unitario])</f>
        <v>81.910562499999997</v>
      </c>
      <c r="M3317" s="3">
        <f>IF(TablaDatosEmpresa[[#This Row],[Tipo_Movimiento]] = "Venta", -TablaDatosEmpresa[[#This Row],[Cantidad]] * TablaDatosEmpresa[[#This Row],[CosteAdquisicionPromedio]], 0)</f>
        <v>4095.5281249999998</v>
      </c>
      <c r="N3317" s="3">
        <f>TablaDatosEmpresa[[#This Row],[Ingresos]]-TablaDatosEmpresa[[#This Row],[Coste_Vemta]]</f>
        <v>13455.971874999999</v>
      </c>
    </row>
    <row r="3318" spans="1:14" x14ac:dyDescent="0.3">
      <c r="A3318">
        <v>3319</v>
      </c>
      <c r="B3318" s="1">
        <v>45049</v>
      </c>
      <c r="C3318" t="s">
        <v>24</v>
      </c>
      <c r="D3318" t="s">
        <v>32</v>
      </c>
      <c r="E3318" t="s">
        <v>33</v>
      </c>
      <c r="F3318">
        <v>148</v>
      </c>
      <c r="G3318" s="3">
        <v>121.31</v>
      </c>
      <c r="H3318" s="3">
        <v>0</v>
      </c>
      <c r="I3318" t="s">
        <v>24</v>
      </c>
      <c r="J3318" t="s">
        <v>28</v>
      </c>
      <c r="K3318" s="3">
        <f>IF(TablaDatosEmpresa[[#This Row],[Tipo_Movimiento]] = "Venta", -TablaDatosEmpresa[[#This Row],[Cantidad]] * TablaDatosEmpresa[[#This Row],[Precio_Venta_Unitario]], 0)</f>
        <v>0</v>
      </c>
      <c r="L3318" s="3">
        <f>AVERAGEIF(TablaDatosEmpresa[Nombre_Producto],TablaDatosEmpresa[[#This Row],[Nombre_Producto]],TablaDatosEmpresa[Costo_Unitario])</f>
        <v>54.214840425531932</v>
      </c>
      <c r="M3318" s="3">
        <f>IF(TablaDatosEmpresa[[#This Row],[Tipo_Movimiento]] = "Venta", -TablaDatosEmpresa[[#This Row],[Cantidad]] * TablaDatosEmpresa[[#This Row],[CosteAdquisicionPromedio]], 0)</f>
        <v>0</v>
      </c>
      <c r="N3318" s="3">
        <f>TablaDatosEmpresa[[#This Row],[Ingresos]]-TablaDatosEmpresa[[#This Row],[Coste_Vemta]]</f>
        <v>0</v>
      </c>
    </row>
    <row r="3319" spans="1:14" x14ac:dyDescent="0.3">
      <c r="A3319">
        <v>3320</v>
      </c>
      <c r="B3319" s="1">
        <v>45049</v>
      </c>
      <c r="C3319" t="s">
        <v>10</v>
      </c>
      <c r="D3319" t="s">
        <v>32</v>
      </c>
      <c r="E3319" t="s">
        <v>33</v>
      </c>
      <c r="F3319">
        <v>-44</v>
      </c>
      <c r="G3319" s="3">
        <v>0</v>
      </c>
      <c r="H3319" s="3">
        <v>222.05</v>
      </c>
      <c r="I3319" t="s">
        <v>10</v>
      </c>
      <c r="J3319" t="s">
        <v>13</v>
      </c>
      <c r="K3319" s="3">
        <f>IF(TablaDatosEmpresa[[#This Row],[Tipo_Movimiento]] = "Venta", -TablaDatosEmpresa[[#This Row],[Cantidad]] * TablaDatosEmpresa[[#This Row],[Precio_Venta_Unitario]], 0)</f>
        <v>9770.2000000000007</v>
      </c>
      <c r="L3319" s="3">
        <f>AVERAGEIF(TablaDatosEmpresa[Nombre_Producto],TablaDatosEmpresa[[#This Row],[Nombre_Producto]],TablaDatosEmpresa[Costo_Unitario])</f>
        <v>54.214840425531932</v>
      </c>
      <c r="M3319" s="3">
        <f>IF(TablaDatosEmpresa[[#This Row],[Tipo_Movimiento]] = "Venta", -TablaDatosEmpresa[[#This Row],[Cantidad]] * TablaDatosEmpresa[[#This Row],[CosteAdquisicionPromedio]], 0)</f>
        <v>2385.4529787234051</v>
      </c>
      <c r="N3319" s="3">
        <f>TablaDatosEmpresa[[#This Row],[Ingresos]]-TablaDatosEmpresa[[#This Row],[Coste_Vemta]]</f>
        <v>7384.7470212765957</v>
      </c>
    </row>
    <row r="3320" spans="1:14" x14ac:dyDescent="0.3">
      <c r="A3320">
        <v>3321</v>
      </c>
      <c r="B3320" s="1">
        <v>45049</v>
      </c>
      <c r="C3320" t="s">
        <v>10</v>
      </c>
      <c r="D3320" t="s">
        <v>34</v>
      </c>
      <c r="E3320" t="s">
        <v>45</v>
      </c>
      <c r="F3320">
        <v>-22</v>
      </c>
      <c r="G3320" s="3">
        <v>0</v>
      </c>
      <c r="H3320" s="3">
        <v>347.42</v>
      </c>
      <c r="I3320" t="s">
        <v>10</v>
      </c>
      <c r="J3320" t="s">
        <v>31</v>
      </c>
      <c r="K3320" s="3">
        <f>IF(TablaDatosEmpresa[[#This Row],[Tipo_Movimiento]] = "Venta", -TablaDatosEmpresa[[#This Row],[Cantidad]] * TablaDatosEmpresa[[#This Row],[Precio_Venta_Unitario]], 0)</f>
        <v>7643.2400000000007</v>
      </c>
      <c r="L3320" s="3">
        <f>AVERAGEIF(TablaDatosEmpresa[Nombre_Producto],TablaDatosEmpresa[[#This Row],[Nombre_Producto]],TablaDatosEmpresa[Costo_Unitario])</f>
        <v>81.910562499999997</v>
      </c>
      <c r="M3320" s="3">
        <f>IF(TablaDatosEmpresa[[#This Row],[Tipo_Movimiento]] = "Venta", -TablaDatosEmpresa[[#This Row],[Cantidad]] * TablaDatosEmpresa[[#This Row],[CosteAdquisicionPromedio]], 0)</f>
        <v>1802.032375</v>
      </c>
      <c r="N3320" s="3">
        <f>TablaDatosEmpresa[[#This Row],[Ingresos]]-TablaDatosEmpresa[[#This Row],[Coste_Vemta]]</f>
        <v>5841.2076250000009</v>
      </c>
    </row>
    <row r="3321" spans="1:14" x14ac:dyDescent="0.3">
      <c r="A3321">
        <v>3322</v>
      </c>
      <c r="B3321" s="1">
        <v>45049</v>
      </c>
      <c r="C3321" t="s">
        <v>10</v>
      </c>
      <c r="D3321" t="s">
        <v>11</v>
      </c>
      <c r="E3321" t="s">
        <v>12</v>
      </c>
      <c r="F3321">
        <v>-26</v>
      </c>
      <c r="G3321" s="3">
        <v>0</v>
      </c>
      <c r="H3321" s="3">
        <v>129.03</v>
      </c>
      <c r="I3321" t="s">
        <v>10</v>
      </c>
      <c r="J3321" t="s">
        <v>35</v>
      </c>
      <c r="K3321" s="3">
        <f>IF(TablaDatosEmpresa[[#This Row],[Tipo_Movimiento]] = "Venta", -TablaDatosEmpresa[[#This Row],[Cantidad]] * TablaDatosEmpresa[[#This Row],[Precio_Venta_Unitario]], 0)</f>
        <v>3354.78</v>
      </c>
      <c r="L3321" s="3">
        <f>AVERAGEIF(TablaDatosEmpresa[Nombre_Producto],TablaDatosEmpresa[[#This Row],[Nombre_Producto]],TablaDatosEmpresa[Costo_Unitario])</f>
        <v>28.701865793780652</v>
      </c>
      <c r="M3321" s="3">
        <f>IF(TablaDatosEmpresa[[#This Row],[Tipo_Movimiento]] = "Venta", -TablaDatosEmpresa[[#This Row],[Cantidad]] * TablaDatosEmpresa[[#This Row],[CosteAdquisicionPromedio]], 0)</f>
        <v>746.24851063829692</v>
      </c>
      <c r="N3321" s="3">
        <f>TablaDatosEmpresa[[#This Row],[Ingresos]]-TablaDatosEmpresa[[#This Row],[Coste_Vemta]]</f>
        <v>2608.5314893617033</v>
      </c>
    </row>
    <row r="3322" spans="1:14" x14ac:dyDescent="0.3">
      <c r="A3322">
        <v>3323</v>
      </c>
      <c r="B3322" s="1">
        <v>45049</v>
      </c>
      <c r="C3322" t="s">
        <v>24</v>
      </c>
      <c r="D3322" t="s">
        <v>14</v>
      </c>
      <c r="E3322" t="s">
        <v>41</v>
      </c>
      <c r="F3322">
        <v>79</v>
      </c>
      <c r="G3322" s="3">
        <v>86.66</v>
      </c>
      <c r="H3322" s="3">
        <v>0</v>
      </c>
      <c r="I3322" t="s">
        <v>24</v>
      </c>
      <c r="J3322" t="s">
        <v>26</v>
      </c>
      <c r="K3322" s="3">
        <f>IF(TablaDatosEmpresa[[#This Row],[Tipo_Movimiento]] = "Venta", -TablaDatosEmpresa[[#This Row],[Cantidad]] * TablaDatosEmpresa[[#This Row],[Precio_Venta_Unitario]], 0)</f>
        <v>0</v>
      </c>
      <c r="L3322" s="3">
        <f>AVERAGEIF(TablaDatosEmpresa[Nombre_Producto],TablaDatosEmpresa[[#This Row],[Nombre_Producto]],TablaDatosEmpresa[Costo_Unitario])</f>
        <v>38.917210440456756</v>
      </c>
      <c r="M3322" s="3">
        <f>IF(TablaDatosEmpresa[[#This Row],[Tipo_Movimiento]] = "Venta", -TablaDatosEmpresa[[#This Row],[Cantidad]] * TablaDatosEmpresa[[#This Row],[CosteAdquisicionPromedio]], 0)</f>
        <v>0</v>
      </c>
      <c r="N3322" s="3">
        <f>TablaDatosEmpresa[[#This Row],[Ingresos]]-TablaDatosEmpresa[[#This Row],[Coste_Vemta]]</f>
        <v>0</v>
      </c>
    </row>
    <row r="3323" spans="1:14" x14ac:dyDescent="0.3">
      <c r="A3323">
        <v>3324</v>
      </c>
      <c r="B3323" s="1">
        <v>45050</v>
      </c>
      <c r="C3323" t="s">
        <v>10</v>
      </c>
      <c r="D3323" t="s">
        <v>32</v>
      </c>
      <c r="E3323" t="s">
        <v>33</v>
      </c>
      <c r="F3323">
        <v>-5</v>
      </c>
      <c r="G3323" s="3">
        <v>0</v>
      </c>
      <c r="H3323" s="3">
        <v>221.31</v>
      </c>
      <c r="I3323" t="s">
        <v>10</v>
      </c>
      <c r="J3323" t="s">
        <v>31</v>
      </c>
      <c r="K3323" s="3">
        <f>IF(TablaDatosEmpresa[[#This Row],[Tipo_Movimiento]] = "Venta", -TablaDatosEmpresa[[#This Row],[Cantidad]] * TablaDatosEmpresa[[#This Row],[Precio_Venta_Unitario]], 0)</f>
        <v>1106.55</v>
      </c>
      <c r="L3323" s="3">
        <f>AVERAGEIF(TablaDatosEmpresa[Nombre_Producto],TablaDatosEmpresa[[#This Row],[Nombre_Producto]],TablaDatosEmpresa[Costo_Unitario])</f>
        <v>54.214840425531932</v>
      </c>
      <c r="M3323" s="3">
        <f>IF(TablaDatosEmpresa[[#This Row],[Tipo_Movimiento]] = "Venta", -TablaDatosEmpresa[[#This Row],[Cantidad]] * TablaDatosEmpresa[[#This Row],[CosteAdquisicionPromedio]], 0)</f>
        <v>271.07420212765965</v>
      </c>
      <c r="N3323" s="3">
        <f>TablaDatosEmpresa[[#This Row],[Ingresos]]-TablaDatosEmpresa[[#This Row],[Coste_Vemta]]</f>
        <v>835.47579787234031</v>
      </c>
    </row>
    <row r="3324" spans="1:14" x14ac:dyDescent="0.3">
      <c r="A3324">
        <v>3325</v>
      </c>
      <c r="B3324" s="1">
        <v>45050</v>
      </c>
      <c r="C3324" t="s">
        <v>24</v>
      </c>
      <c r="D3324" t="s">
        <v>32</v>
      </c>
      <c r="E3324" t="s">
        <v>33</v>
      </c>
      <c r="F3324">
        <v>89</v>
      </c>
      <c r="G3324" s="3">
        <v>121.12</v>
      </c>
      <c r="H3324" s="3">
        <v>0</v>
      </c>
      <c r="I3324" t="s">
        <v>24</v>
      </c>
      <c r="J3324" t="s">
        <v>26</v>
      </c>
      <c r="K3324" s="3">
        <f>IF(TablaDatosEmpresa[[#This Row],[Tipo_Movimiento]] = "Venta", -TablaDatosEmpresa[[#This Row],[Cantidad]] * TablaDatosEmpresa[[#This Row],[Precio_Venta_Unitario]], 0)</f>
        <v>0</v>
      </c>
      <c r="L3324" s="3">
        <f>AVERAGEIF(TablaDatosEmpresa[Nombre_Producto],TablaDatosEmpresa[[#This Row],[Nombre_Producto]],TablaDatosEmpresa[Costo_Unitario])</f>
        <v>54.214840425531932</v>
      </c>
      <c r="M3324" s="3">
        <f>IF(TablaDatosEmpresa[[#This Row],[Tipo_Movimiento]] = "Venta", -TablaDatosEmpresa[[#This Row],[Cantidad]] * TablaDatosEmpresa[[#This Row],[CosteAdquisicionPromedio]], 0)</f>
        <v>0</v>
      </c>
      <c r="N3324" s="3">
        <f>TablaDatosEmpresa[[#This Row],[Ingresos]]-TablaDatosEmpresa[[#This Row],[Coste_Vemta]]</f>
        <v>0</v>
      </c>
    </row>
    <row r="3325" spans="1:14" x14ac:dyDescent="0.3">
      <c r="A3325">
        <v>3326</v>
      </c>
      <c r="B3325" s="1">
        <v>45050</v>
      </c>
      <c r="C3325" t="s">
        <v>16</v>
      </c>
      <c r="D3325" t="s">
        <v>27</v>
      </c>
      <c r="E3325" t="s">
        <v>44</v>
      </c>
      <c r="F3325">
        <v>37</v>
      </c>
      <c r="G3325" s="3">
        <v>254.64</v>
      </c>
      <c r="H3325" s="3">
        <v>0</v>
      </c>
      <c r="I3325" t="s">
        <v>46</v>
      </c>
      <c r="J3325" t="s">
        <v>18</v>
      </c>
      <c r="K3325" s="3">
        <f>IF(TablaDatosEmpresa[[#This Row],[Tipo_Movimiento]] = "Venta", -TablaDatosEmpresa[[#This Row],[Cantidad]] * TablaDatosEmpresa[[#This Row],[Precio_Venta_Unitario]], 0)</f>
        <v>0</v>
      </c>
      <c r="L3325" s="3">
        <f>AVERAGEIF(TablaDatosEmpresa[Nombre_Producto],TablaDatosEmpresa[[#This Row],[Nombre_Producto]],TablaDatosEmpresa[Costo_Unitario])</f>
        <v>111.99406451612904</v>
      </c>
      <c r="M3325" s="3">
        <f>IF(TablaDatosEmpresa[[#This Row],[Tipo_Movimiento]] = "Venta", -TablaDatosEmpresa[[#This Row],[Cantidad]] * TablaDatosEmpresa[[#This Row],[CosteAdquisicionPromedio]], 0)</f>
        <v>0</v>
      </c>
      <c r="N3325" s="3">
        <f>TablaDatosEmpresa[[#This Row],[Ingresos]]-TablaDatosEmpresa[[#This Row],[Coste_Vemta]]</f>
        <v>0</v>
      </c>
    </row>
    <row r="3326" spans="1:14" x14ac:dyDescent="0.3">
      <c r="A3326">
        <v>3327</v>
      </c>
      <c r="B3326" s="1">
        <v>45050</v>
      </c>
      <c r="C3326" t="s">
        <v>10</v>
      </c>
      <c r="D3326" t="s">
        <v>17</v>
      </c>
      <c r="E3326" t="s">
        <v>42</v>
      </c>
      <c r="F3326">
        <v>-48</v>
      </c>
      <c r="G3326" s="3">
        <v>0</v>
      </c>
      <c r="H3326" s="3">
        <v>905.56</v>
      </c>
      <c r="I3326" t="s">
        <v>10</v>
      </c>
      <c r="J3326" t="s">
        <v>23</v>
      </c>
      <c r="K3326" s="3">
        <f>IF(TablaDatosEmpresa[[#This Row],[Tipo_Movimiento]] = "Venta", -TablaDatosEmpresa[[#This Row],[Cantidad]] * TablaDatosEmpresa[[#This Row],[Precio_Venta_Unitario]], 0)</f>
        <v>43466.879999999997</v>
      </c>
      <c r="L3326" s="3">
        <f>AVERAGEIF(TablaDatosEmpresa[Nombre_Producto],TablaDatosEmpresa[[#This Row],[Nombre_Producto]],TablaDatosEmpresa[Costo_Unitario])</f>
        <v>206.67616747181975</v>
      </c>
      <c r="M3326" s="3">
        <f>IF(TablaDatosEmpresa[[#This Row],[Tipo_Movimiento]] = "Venta", -TablaDatosEmpresa[[#This Row],[Cantidad]] * TablaDatosEmpresa[[#This Row],[CosteAdquisicionPromedio]], 0)</f>
        <v>9920.4560386473477</v>
      </c>
      <c r="N3326" s="3">
        <f>TablaDatosEmpresa[[#This Row],[Ingresos]]-TablaDatosEmpresa[[#This Row],[Coste_Vemta]]</f>
        <v>33546.423961352652</v>
      </c>
    </row>
    <row r="3327" spans="1:14" x14ac:dyDescent="0.3">
      <c r="A3327">
        <v>3328</v>
      </c>
      <c r="B3327" s="1">
        <v>45050</v>
      </c>
      <c r="C3327" t="s">
        <v>10</v>
      </c>
      <c r="D3327" t="s">
        <v>21</v>
      </c>
      <c r="E3327" t="s">
        <v>22</v>
      </c>
      <c r="F3327">
        <v>-28</v>
      </c>
      <c r="G3327" s="3">
        <v>0</v>
      </c>
      <c r="H3327" s="3">
        <v>60.46</v>
      </c>
      <c r="I3327" t="s">
        <v>10</v>
      </c>
      <c r="J3327" t="s">
        <v>35</v>
      </c>
      <c r="K3327" s="3">
        <f>IF(TablaDatosEmpresa[[#This Row],[Tipo_Movimiento]] = "Venta", -TablaDatosEmpresa[[#This Row],[Cantidad]] * TablaDatosEmpresa[[#This Row],[Precio_Venta_Unitario]], 0)</f>
        <v>1692.88</v>
      </c>
      <c r="L3327" s="3">
        <f>AVERAGEIF(TablaDatosEmpresa[Nombre_Producto],TablaDatosEmpresa[[#This Row],[Nombre_Producto]],TablaDatosEmpresa[Costo_Unitario])</f>
        <v>10.520482758620702</v>
      </c>
      <c r="M3327" s="3">
        <f>IF(TablaDatosEmpresa[[#This Row],[Tipo_Movimiento]] = "Venta", -TablaDatosEmpresa[[#This Row],[Cantidad]] * TablaDatosEmpresa[[#This Row],[CosteAdquisicionPromedio]], 0)</f>
        <v>294.57351724137965</v>
      </c>
      <c r="N3327" s="3">
        <f>TablaDatosEmpresa[[#This Row],[Ingresos]]-TablaDatosEmpresa[[#This Row],[Coste_Vemta]]</f>
        <v>1398.3064827586204</v>
      </c>
    </row>
    <row r="3328" spans="1:14" x14ac:dyDescent="0.3">
      <c r="A3328">
        <v>3329</v>
      </c>
      <c r="B3328" s="1">
        <v>45050</v>
      </c>
      <c r="C3328" t="s">
        <v>10</v>
      </c>
      <c r="D3328" t="s">
        <v>29</v>
      </c>
      <c r="E3328" t="s">
        <v>30</v>
      </c>
      <c r="F3328">
        <v>-22</v>
      </c>
      <c r="G3328" s="3">
        <v>0</v>
      </c>
      <c r="H3328" s="3">
        <v>80.56</v>
      </c>
      <c r="I3328" t="s">
        <v>10</v>
      </c>
      <c r="J3328" t="s">
        <v>35</v>
      </c>
      <c r="K3328" s="3">
        <f>IF(TablaDatosEmpresa[[#This Row],[Tipo_Movimiento]] = "Venta", -TablaDatosEmpresa[[#This Row],[Cantidad]] * TablaDatosEmpresa[[#This Row],[Precio_Venta_Unitario]], 0)</f>
        <v>1772.3200000000002</v>
      </c>
      <c r="L3328" s="3">
        <f>AVERAGEIF(TablaDatosEmpresa[Nombre_Producto],TablaDatosEmpresa[[#This Row],[Nombre_Producto]],TablaDatosEmpresa[Costo_Unitario])</f>
        <v>15.49574137931034</v>
      </c>
      <c r="M3328" s="3">
        <f>IF(TablaDatosEmpresa[[#This Row],[Tipo_Movimiento]] = "Venta", -TablaDatosEmpresa[[#This Row],[Cantidad]] * TablaDatosEmpresa[[#This Row],[CosteAdquisicionPromedio]], 0)</f>
        <v>340.90631034482749</v>
      </c>
      <c r="N3328" s="3">
        <f>TablaDatosEmpresa[[#This Row],[Ingresos]]-TablaDatosEmpresa[[#This Row],[Coste_Vemta]]</f>
        <v>1431.4136896551727</v>
      </c>
    </row>
    <row r="3329" spans="1:14" x14ac:dyDescent="0.3">
      <c r="A3329">
        <v>3330</v>
      </c>
      <c r="B3329" s="1">
        <v>45050</v>
      </c>
      <c r="C3329" t="s">
        <v>10</v>
      </c>
      <c r="D3329" t="s">
        <v>11</v>
      </c>
      <c r="E3329" t="s">
        <v>12</v>
      </c>
      <c r="F3329">
        <v>-45</v>
      </c>
      <c r="G3329" s="3">
        <v>0</v>
      </c>
      <c r="H3329" s="3">
        <v>131.25</v>
      </c>
      <c r="I3329" t="s">
        <v>10</v>
      </c>
      <c r="J3329" t="s">
        <v>31</v>
      </c>
      <c r="K3329" s="3">
        <f>IF(TablaDatosEmpresa[[#This Row],[Tipo_Movimiento]] = "Venta", -TablaDatosEmpresa[[#This Row],[Cantidad]] * TablaDatosEmpresa[[#This Row],[Precio_Venta_Unitario]], 0)</f>
        <v>5906.25</v>
      </c>
      <c r="L3329" s="3">
        <f>AVERAGEIF(TablaDatosEmpresa[Nombre_Producto],TablaDatosEmpresa[[#This Row],[Nombre_Producto]],TablaDatosEmpresa[Costo_Unitario])</f>
        <v>28.701865793780652</v>
      </c>
      <c r="M3329" s="3">
        <f>IF(TablaDatosEmpresa[[#This Row],[Tipo_Movimiento]] = "Venta", -TablaDatosEmpresa[[#This Row],[Cantidad]] * TablaDatosEmpresa[[#This Row],[CosteAdquisicionPromedio]], 0)</f>
        <v>1291.5839607201294</v>
      </c>
      <c r="N3329" s="3">
        <f>TablaDatosEmpresa[[#This Row],[Ingresos]]-TablaDatosEmpresa[[#This Row],[Coste_Vemta]]</f>
        <v>4614.6660392798703</v>
      </c>
    </row>
    <row r="3330" spans="1:14" x14ac:dyDescent="0.3">
      <c r="A3330">
        <v>3331</v>
      </c>
      <c r="B3330" s="1">
        <v>45051</v>
      </c>
      <c r="C3330" t="s">
        <v>10</v>
      </c>
      <c r="D3330" t="s">
        <v>19</v>
      </c>
      <c r="E3330" t="s">
        <v>20</v>
      </c>
      <c r="F3330">
        <v>-48</v>
      </c>
      <c r="G3330" s="3">
        <v>0</v>
      </c>
      <c r="H3330" s="3">
        <v>300.76</v>
      </c>
      <c r="I3330" t="s">
        <v>10</v>
      </c>
      <c r="J3330" t="s">
        <v>31</v>
      </c>
      <c r="K3330" s="3">
        <f>IF(TablaDatosEmpresa[[#This Row],[Tipo_Movimiento]] = "Venta", -TablaDatosEmpresa[[#This Row],[Cantidad]] * TablaDatosEmpresa[[#This Row],[Precio_Venta_Unitario]], 0)</f>
        <v>14436.48</v>
      </c>
      <c r="L3330" s="3">
        <f>AVERAGEIF(TablaDatosEmpresa[Nombre_Producto],TablaDatosEmpresa[[#This Row],[Nombre_Producto]],TablaDatosEmpresa[Costo_Unitario])</f>
        <v>66.956770642201846</v>
      </c>
      <c r="M3330" s="3">
        <f>IF(TablaDatosEmpresa[[#This Row],[Tipo_Movimiento]] = "Venta", -TablaDatosEmpresa[[#This Row],[Cantidad]] * TablaDatosEmpresa[[#This Row],[CosteAdquisicionPromedio]], 0)</f>
        <v>3213.9249908256888</v>
      </c>
      <c r="N3330" s="3">
        <f>TablaDatosEmpresa[[#This Row],[Ingresos]]-TablaDatosEmpresa[[#This Row],[Coste_Vemta]]</f>
        <v>11222.55500917431</v>
      </c>
    </row>
    <row r="3331" spans="1:14" x14ac:dyDescent="0.3">
      <c r="A3331">
        <v>3332</v>
      </c>
      <c r="B3331" s="1">
        <v>45051</v>
      </c>
      <c r="C3331" t="s">
        <v>24</v>
      </c>
      <c r="D3331" t="s">
        <v>29</v>
      </c>
      <c r="E3331" t="s">
        <v>30</v>
      </c>
      <c r="F3331">
        <v>54</v>
      </c>
      <c r="G3331" s="3">
        <v>35.46</v>
      </c>
      <c r="H3331" s="3">
        <v>0</v>
      </c>
      <c r="I3331" t="s">
        <v>24</v>
      </c>
      <c r="J3331" t="s">
        <v>37</v>
      </c>
      <c r="K3331" s="3">
        <f>IF(TablaDatosEmpresa[[#This Row],[Tipo_Movimiento]] = "Venta", -TablaDatosEmpresa[[#This Row],[Cantidad]] * TablaDatosEmpresa[[#This Row],[Precio_Venta_Unitario]], 0)</f>
        <v>0</v>
      </c>
      <c r="L3331" s="3">
        <f>AVERAGEIF(TablaDatosEmpresa[Nombre_Producto],TablaDatosEmpresa[[#This Row],[Nombre_Producto]],TablaDatosEmpresa[Costo_Unitario])</f>
        <v>15.49574137931034</v>
      </c>
      <c r="M3331" s="3">
        <f>IF(TablaDatosEmpresa[[#This Row],[Tipo_Movimiento]] = "Venta", -TablaDatosEmpresa[[#This Row],[Cantidad]] * TablaDatosEmpresa[[#This Row],[CosteAdquisicionPromedio]], 0)</f>
        <v>0</v>
      </c>
      <c r="N3331" s="3">
        <f>TablaDatosEmpresa[[#This Row],[Ingresos]]-TablaDatosEmpresa[[#This Row],[Coste_Vemta]]</f>
        <v>0</v>
      </c>
    </row>
    <row r="3332" spans="1:14" x14ac:dyDescent="0.3">
      <c r="A3332">
        <v>3333</v>
      </c>
      <c r="B3332" s="1">
        <v>45051</v>
      </c>
      <c r="C3332" t="s">
        <v>24</v>
      </c>
      <c r="D3332" t="s">
        <v>11</v>
      </c>
      <c r="E3332" t="s">
        <v>12</v>
      </c>
      <c r="F3332">
        <v>258</v>
      </c>
      <c r="G3332" s="3">
        <v>65.27</v>
      </c>
      <c r="H3332" s="3">
        <v>0</v>
      </c>
      <c r="I3332" t="s">
        <v>24</v>
      </c>
      <c r="J3332" t="s">
        <v>26</v>
      </c>
      <c r="K3332" s="3">
        <f>IF(TablaDatosEmpresa[[#This Row],[Tipo_Movimiento]] = "Venta", -TablaDatosEmpresa[[#This Row],[Cantidad]] * TablaDatosEmpresa[[#This Row],[Precio_Venta_Unitario]], 0)</f>
        <v>0</v>
      </c>
      <c r="L3332" s="3">
        <f>AVERAGEIF(TablaDatosEmpresa[Nombre_Producto],TablaDatosEmpresa[[#This Row],[Nombre_Producto]],TablaDatosEmpresa[Costo_Unitario])</f>
        <v>28.701865793780652</v>
      </c>
      <c r="M3332" s="3">
        <f>IF(TablaDatosEmpresa[[#This Row],[Tipo_Movimiento]] = "Venta", -TablaDatosEmpresa[[#This Row],[Cantidad]] * TablaDatosEmpresa[[#This Row],[CosteAdquisicionPromedio]], 0)</f>
        <v>0</v>
      </c>
      <c r="N3332" s="3">
        <f>TablaDatosEmpresa[[#This Row],[Ingresos]]-TablaDatosEmpresa[[#This Row],[Coste_Vemta]]</f>
        <v>0</v>
      </c>
    </row>
    <row r="3333" spans="1:14" x14ac:dyDescent="0.3">
      <c r="A3333">
        <v>3334</v>
      </c>
      <c r="B3333" s="1">
        <v>45051</v>
      </c>
      <c r="C3333" t="s">
        <v>10</v>
      </c>
      <c r="D3333" t="s">
        <v>19</v>
      </c>
      <c r="E3333" t="s">
        <v>20</v>
      </c>
      <c r="F3333">
        <v>-23</v>
      </c>
      <c r="G3333" s="3">
        <v>0</v>
      </c>
      <c r="H3333" s="3">
        <v>297.72000000000003</v>
      </c>
      <c r="I3333" t="s">
        <v>10</v>
      </c>
      <c r="J3333" t="s">
        <v>15</v>
      </c>
      <c r="K3333" s="3">
        <f>IF(TablaDatosEmpresa[[#This Row],[Tipo_Movimiento]] = "Venta", -TablaDatosEmpresa[[#This Row],[Cantidad]] * TablaDatosEmpresa[[#This Row],[Precio_Venta_Unitario]], 0)</f>
        <v>6847.56</v>
      </c>
      <c r="L3333" s="3">
        <f>AVERAGEIF(TablaDatosEmpresa[Nombre_Producto],TablaDatosEmpresa[[#This Row],[Nombre_Producto]],TablaDatosEmpresa[Costo_Unitario])</f>
        <v>66.956770642201846</v>
      </c>
      <c r="M3333" s="3">
        <f>IF(TablaDatosEmpresa[[#This Row],[Tipo_Movimiento]] = "Venta", -TablaDatosEmpresa[[#This Row],[Cantidad]] * TablaDatosEmpresa[[#This Row],[CosteAdquisicionPromedio]], 0)</f>
        <v>1540.0057247706425</v>
      </c>
      <c r="N3333" s="3">
        <f>TablaDatosEmpresa[[#This Row],[Ingresos]]-TablaDatosEmpresa[[#This Row],[Coste_Vemta]]</f>
        <v>5307.5542752293577</v>
      </c>
    </row>
    <row r="3334" spans="1:14" x14ac:dyDescent="0.3">
      <c r="A3334">
        <v>3335</v>
      </c>
      <c r="B3334" s="1">
        <v>45051</v>
      </c>
      <c r="C3334" t="s">
        <v>10</v>
      </c>
      <c r="D3334" t="s">
        <v>14</v>
      </c>
      <c r="E3334" t="s">
        <v>41</v>
      </c>
      <c r="F3334">
        <v>-29</v>
      </c>
      <c r="G3334" s="3">
        <v>0</v>
      </c>
      <c r="H3334" s="3">
        <v>159.52000000000001</v>
      </c>
      <c r="I3334" t="s">
        <v>10</v>
      </c>
      <c r="J3334" t="s">
        <v>23</v>
      </c>
      <c r="K3334" s="3">
        <f>IF(TablaDatosEmpresa[[#This Row],[Tipo_Movimiento]] = "Venta", -TablaDatosEmpresa[[#This Row],[Cantidad]] * TablaDatosEmpresa[[#This Row],[Precio_Venta_Unitario]], 0)</f>
        <v>4626.08</v>
      </c>
      <c r="L3334" s="3">
        <f>AVERAGEIF(TablaDatosEmpresa[Nombre_Producto],TablaDatosEmpresa[[#This Row],[Nombre_Producto]],TablaDatosEmpresa[Costo_Unitario])</f>
        <v>38.917210440456756</v>
      </c>
      <c r="M3334" s="3">
        <f>IF(TablaDatosEmpresa[[#This Row],[Tipo_Movimiento]] = "Venta", -TablaDatosEmpresa[[#This Row],[Cantidad]] * TablaDatosEmpresa[[#This Row],[CosteAdquisicionPromedio]], 0)</f>
        <v>1128.5991027732459</v>
      </c>
      <c r="N3334" s="3">
        <f>TablaDatosEmpresa[[#This Row],[Ingresos]]-TablaDatosEmpresa[[#This Row],[Coste_Vemta]]</f>
        <v>3497.4808972267538</v>
      </c>
    </row>
    <row r="3335" spans="1:14" x14ac:dyDescent="0.3">
      <c r="A3335">
        <v>3336</v>
      </c>
      <c r="B3335" s="1">
        <v>45051</v>
      </c>
      <c r="C3335" t="s">
        <v>16</v>
      </c>
      <c r="D3335" t="s">
        <v>17</v>
      </c>
      <c r="E3335" t="s">
        <v>42</v>
      </c>
      <c r="F3335">
        <v>20</v>
      </c>
      <c r="G3335" s="3">
        <v>442.98</v>
      </c>
      <c r="H3335" s="3">
        <v>0</v>
      </c>
      <c r="I3335" t="s">
        <v>46</v>
      </c>
      <c r="J3335" t="s">
        <v>18</v>
      </c>
      <c r="K3335" s="3">
        <f>IF(TablaDatosEmpresa[[#This Row],[Tipo_Movimiento]] = "Venta", -TablaDatosEmpresa[[#This Row],[Cantidad]] * TablaDatosEmpresa[[#This Row],[Precio_Venta_Unitario]], 0)</f>
        <v>0</v>
      </c>
      <c r="L3335" s="3">
        <f>AVERAGEIF(TablaDatosEmpresa[Nombre_Producto],TablaDatosEmpresa[[#This Row],[Nombre_Producto]],TablaDatosEmpresa[Costo_Unitario])</f>
        <v>206.67616747181975</v>
      </c>
      <c r="M3335" s="3">
        <f>IF(TablaDatosEmpresa[[#This Row],[Tipo_Movimiento]] = "Venta", -TablaDatosEmpresa[[#This Row],[Cantidad]] * TablaDatosEmpresa[[#This Row],[CosteAdquisicionPromedio]], 0)</f>
        <v>0</v>
      </c>
      <c r="N3335" s="3">
        <f>TablaDatosEmpresa[[#This Row],[Ingresos]]-TablaDatosEmpresa[[#This Row],[Coste_Vemta]]</f>
        <v>0</v>
      </c>
    </row>
    <row r="3336" spans="1:14" x14ac:dyDescent="0.3">
      <c r="A3336">
        <v>3337</v>
      </c>
      <c r="B3336" s="1">
        <v>45051</v>
      </c>
      <c r="C3336" t="s">
        <v>10</v>
      </c>
      <c r="D3336" t="s">
        <v>32</v>
      </c>
      <c r="E3336" t="s">
        <v>33</v>
      </c>
      <c r="F3336">
        <v>-33</v>
      </c>
      <c r="G3336" s="3">
        <v>0</v>
      </c>
      <c r="H3336" s="3">
        <v>219.05</v>
      </c>
      <c r="I3336" t="s">
        <v>10</v>
      </c>
      <c r="J3336" t="s">
        <v>15</v>
      </c>
      <c r="K3336" s="3">
        <f>IF(TablaDatosEmpresa[[#This Row],[Tipo_Movimiento]] = "Venta", -TablaDatosEmpresa[[#This Row],[Cantidad]] * TablaDatosEmpresa[[#This Row],[Precio_Venta_Unitario]], 0)</f>
        <v>7228.6500000000005</v>
      </c>
      <c r="L3336" s="3">
        <f>AVERAGEIF(TablaDatosEmpresa[Nombre_Producto],TablaDatosEmpresa[[#This Row],[Nombre_Producto]],TablaDatosEmpresa[Costo_Unitario])</f>
        <v>54.214840425531932</v>
      </c>
      <c r="M3336" s="3">
        <f>IF(TablaDatosEmpresa[[#This Row],[Tipo_Movimiento]] = "Venta", -TablaDatosEmpresa[[#This Row],[Cantidad]] * TablaDatosEmpresa[[#This Row],[CosteAdquisicionPromedio]], 0)</f>
        <v>1789.0897340425538</v>
      </c>
      <c r="N3336" s="3">
        <f>TablaDatosEmpresa[[#This Row],[Ingresos]]-TablaDatosEmpresa[[#This Row],[Coste_Vemta]]</f>
        <v>5439.560265957447</v>
      </c>
    </row>
    <row r="3337" spans="1:14" x14ac:dyDescent="0.3">
      <c r="A3337">
        <v>3338</v>
      </c>
      <c r="B3337" s="1">
        <v>45052</v>
      </c>
      <c r="C3337" t="s">
        <v>10</v>
      </c>
      <c r="D3337" t="s">
        <v>34</v>
      </c>
      <c r="E3337" t="s">
        <v>45</v>
      </c>
      <c r="F3337">
        <v>-29</v>
      </c>
      <c r="G3337" s="3">
        <v>0</v>
      </c>
      <c r="H3337" s="3">
        <v>350.61</v>
      </c>
      <c r="I3337" t="s">
        <v>10</v>
      </c>
      <c r="J3337" t="s">
        <v>15</v>
      </c>
      <c r="K3337" s="3">
        <f>IF(TablaDatosEmpresa[[#This Row],[Tipo_Movimiento]] = "Venta", -TablaDatosEmpresa[[#This Row],[Cantidad]] * TablaDatosEmpresa[[#This Row],[Precio_Venta_Unitario]], 0)</f>
        <v>10167.69</v>
      </c>
      <c r="L3337" s="3">
        <f>AVERAGEIF(TablaDatosEmpresa[Nombre_Producto],TablaDatosEmpresa[[#This Row],[Nombre_Producto]],TablaDatosEmpresa[Costo_Unitario])</f>
        <v>81.910562499999997</v>
      </c>
      <c r="M3337" s="3">
        <f>IF(TablaDatosEmpresa[[#This Row],[Tipo_Movimiento]] = "Venta", -TablaDatosEmpresa[[#This Row],[Cantidad]] * TablaDatosEmpresa[[#This Row],[CosteAdquisicionPromedio]], 0)</f>
        <v>2375.4063124999998</v>
      </c>
      <c r="N3337" s="3">
        <f>TablaDatosEmpresa[[#This Row],[Ingresos]]-TablaDatosEmpresa[[#This Row],[Coste_Vemta]]</f>
        <v>7792.2836875000012</v>
      </c>
    </row>
    <row r="3338" spans="1:14" x14ac:dyDescent="0.3">
      <c r="A3338">
        <v>3339</v>
      </c>
      <c r="B3338" s="1">
        <v>45052</v>
      </c>
      <c r="C3338" t="s">
        <v>10</v>
      </c>
      <c r="D3338" t="s">
        <v>21</v>
      </c>
      <c r="E3338" t="s">
        <v>22</v>
      </c>
      <c r="F3338">
        <v>-12</v>
      </c>
      <c r="G3338" s="3">
        <v>0</v>
      </c>
      <c r="H3338" s="3">
        <v>59.58</v>
      </c>
      <c r="I3338" t="s">
        <v>10</v>
      </c>
      <c r="J3338" t="s">
        <v>15</v>
      </c>
      <c r="K3338" s="3">
        <f>IF(TablaDatosEmpresa[[#This Row],[Tipo_Movimiento]] = "Venta", -TablaDatosEmpresa[[#This Row],[Cantidad]] * TablaDatosEmpresa[[#This Row],[Precio_Venta_Unitario]], 0)</f>
        <v>714.96</v>
      </c>
      <c r="L3338" s="3">
        <f>AVERAGEIF(TablaDatosEmpresa[Nombre_Producto],TablaDatosEmpresa[[#This Row],[Nombre_Producto]],TablaDatosEmpresa[Costo_Unitario])</f>
        <v>10.520482758620702</v>
      </c>
      <c r="M3338" s="3">
        <f>IF(TablaDatosEmpresa[[#This Row],[Tipo_Movimiento]] = "Venta", -TablaDatosEmpresa[[#This Row],[Cantidad]] * TablaDatosEmpresa[[#This Row],[CosteAdquisicionPromedio]], 0)</f>
        <v>126.24579310344842</v>
      </c>
      <c r="N3338" s="3">
        <f>TablaDatosEmpresa[[#This Row],[Ingresos]]-TablaDatosEmpresa[[#This Row],[Coste_Vemta]]</f>
        <v>588.71420689655156</v>
      </c>
    </row>
    <row r="3339" spans="1:14" x14ac:dyDescent="0.3">
      <c r="A3339">
        <v>3340</v>
      </c>
      <c r="B3339" s="1">
        <v>45052</v>
      </c>
      <c r="C3339" t="s">
        <v>16</v>
      </c>
      <c r="D3339" t="s">
        <v>17</v>
      </c>
      <c r="E3339" t="s">
        <v>42</v>
      </c>
      <c r="F3339">
        <v>78</v>
      </c>
      <c r="G3339" s="3">
        <v>446.25</v>
      </c>
      <c r="H3339" s="3">
        <v>0</v>
      </c>
      <c r="I3339" t="s">
        <v>46</v>
      </c>
      <c r="J3339" t="s">
        <v>18</v>
      </c>
      <c r="K3339" s="3">
        <f>IF(TablaDatosEmpresa[[#This Row],[Tipo_Movimiento]] = "Venta", -TablaDatosEmpresa[[#This Row],[Cantidad]] * TablaDatosEmpresa[[#This Row],[Precio_Venta_Unitario]], 0)</f>
        <v>0</v>
      </c>
      <c r="L3339" s="3">
        <f>AVERAGEIF(TablaDatosEmpresa[Nombre_Producto],TablaDatosEmpresa[[#This Row],[Nombre_Producto]],TablaDatosEmpresa[Costo_Unitario])</f>
        <v>206.67616747181975</v>
      </c>
      <c r="M3339" s="3">
        <f>IF(TablaDatosEmpresa[[#This Row],[Tipo_Movimiento]] = "Venta", -TablaDatosEmpresa[[#This Row],[Cantidad]] * TablaDatosEmpresa[[#This Row],[CosteAdquisicionPromedio]], 0)</f>
        <v>0</v>
      </c>
      <c r="N3339" s="3">
        <f>TablaDatosEmpresa[[#This Row],[Ingresos]]-TablaDatosEmpresa[[#This Row],[Coste_Vemta]]</f>
        <v>0</v>
      </c>
    </row>
    <row r="3340" spans="1:14" x14ac:dyDescent="0.3">
      <c r="A3340">
        <v>3341</v>
      </c>
      <c r="B3340" s="1">
        <v>45052</v>
      </c>
      <c r="C3340" t="s">
        <v>10</v>
      </c>
      <c r="D3340" t="s">
        <v>19</v>
      </c>
      <c r="E3340" t="s">
        <v>20</v>
      </c>
      <c r="F3340">
        <v>-45</v>
      </c>
      <c r="G3340" s="3">
        <v>0</v>
      </c>
      <c r="H3340" s="3">
        <v>300.77999999999997</v>
      </c>
      <c r="I3340" t="s">
        <v>10</v>
      </c>
      <c r="J3340" t="s">
        <v>13</v>
      </c>
      <c r="K3340" s="3">
        <f>IF(TablaDatosEmpresa[[#This Row],[Tipo_Movimiento]] = "Venta", -TablaDatosEmpresa[[#This Row],[Cantidad]] * TablaDatosEmpresa[[#This Row],[Precio_Venta_Unitario]], 0)</f>
        <v>13535.099999999999</v>
      </c>
      <c r="L3340" s="3">
        <f>AVERAGEIF(TablaDatosEmpresa[Nombre_Producto],TablaDatosEmpresa[[#This Row],[Nombre_Producto]],TablaDatosEmpresa[Costo_Unitario])</f>
        <v>66.956770642201846</v>
      </c>
      <c r="M3340" s="3">
        <f>IF(TablaDatosEmpresa[[#This Row],[Tipo_Movimiento]] = "Venta", -TablaDatosEmpresa[[#This Row],[Cantidad]] * TablaDatosEmpresa[[#This Row],[CosteAdquisicionPromedio]], 0)</f>
        <v>3013.0546788990832</v>
      </c>
      <c r="N3340" s="3">
        <f>TablaDatosEmpresa[[#This Row],[Ingresos]]-TablaDatosEmpresa[[#This Row],[Coste_Vemta]]</f>
        <v>10522.045321100915</v>
      </c>
    </row>
    <row r="3341" spans="1:14" x14ac:dyDescent="0.3">
      <c r="A3341">
        <v>3342</v>
      </c>
      <c r="B3341" s="1">
        <v>45052</v>
      </c>
      <c r="C3341" t="s">
        <v>10</v>
      </c>
      <c r="D3341" t="s">
        <v>19</v>
      </c>
      <c r="E3341" t="s">
        <v>20</v>
      </c>
      <c r="F3341">
        <v>-9</v>
      </c>
      <c r="G3341" s="3">
        <v>0</v>
      </c>
      <c r="H3341" s="3">
        <v>299.17</v>
      </c>
      <c r="I3341" t="s">
        <v>10</v>
      </c>
      <c r="J3341" t="s">
        <v>15</v>
      </c>
      <c r="K3341" s="3">
        <f>IF(TablaDatosEmpresa[[#This Row],[Tipo_Movimiento]] = "Venta", -TablaDatosEmpresa[[#This Row],[Cantidad]] * TablaDatosEmpresa[[#This Row],[Precio_Venta_Unitario]], 0)</f>
        <v>2692.53</v>
      </c>
      <c r="L3341" s="3">
        <f>AVERAGEIF(TablaDatosEmpresa[Nombre_Producto],TablaDatosEmpresa[[#This Row],[Nombre_Producto]],TablaDatosEmpresa[Costo_Unitario])</f>
        <v>66.956770642201846</v>
      </c>
      <c r="M3341" s="3">
        <f>IF(TablaDatosEmpresa[[#This Row],[Tipo_Movimiento]] = "Venta", -TablaDatosEmpresa[[#This Row],[Cantidad]] * TablaDatosEmpresa[[#This Row],[CosteAdquisicionPromedio]], 0)</f>
        <v>602.6109357798166</v>
      </c>
      <c r="N3341" s="3">
        <f>TablaDatosEmpresa[[#This Row],[Ingresos]]-TablaDatosEmpresa[[#This Row],[Coste_Vemta]]</f>
        <v>2089.9190642201838</v>
      </c>
    </row>
    <row r="3342" spans="1:14" x14ac:dyDescent="0.3">
      <c r="A3342">
        <v>3343</v>
      </c>
      <c r="B3342" s="1">
        <v>45052</v>
      </c>
      <c r="C3342" t="s">
        <v>24</v>
      </c>
      <c r="D3342" t="s">
        <v>11</v>
      </c>
      <c r="E3342" t="s">
        <v>12</v>
      </c>
      <c r="F3342">
        <v>182</v>
      </c>
      <c r="G3342" s="3">
        <v>65.319999999999993</v>
      </c>
      <c r="H3342" s="3">
        <v>0</v>
      </c>
      <c r="I3342" t="s">
        <v>24</v>
      </c>
      <c r="J3342" t="s">
        <v>28</v>
      </c>
      <c r="K3342" s="3">
        <f>IF(TablaDatosEmpresa[[#This Row],[Tipo_Movimiento]] = "Venta", -TablaDatosEmpresa[[#This Row],[Cantidad]] * TablaDatosEmpresa[[#This Row],[Precio_Venta_Unitario]], 0)</f>
        <v>0</v>
      </c>
      <c r="L3342" s="3">
        <f>AVERAGEIF(TablaDatosEmpresa[Nombre_Producto],TablaDatosEmpresa[[#This Row],[Nombre_Producto]],TablaDatosEmpresa[Costo_Unitario])</f>
        <v>28.701865793780652</v>
      </c>
      <c r="M3342" s="3">
        <f>IF(TablaDatosEmpresa[[#This Row],[Tipo_Movimiento]] = "Venta", -TablaDatosEmpresa[[#This Row],[Cantidad]] * TablaDatosEmpresa[[#This Row],[CosteAdquisicionPromedio]], 0)</f>
        <v>0</v>
      </c>
      <c r="N3342" s="3">
        <f>TablaDatosEmpresa[[#This Row],[Ingresos]]-TablaDatosEmpresa[[#This Row],[Coste_Vemta]]</f>
        <v>0</v>
      </c>
    </row>
    <row r="3343" spans="1:14" x14ac:dyDescent="0.3">
      <c r="A3343">
        <v>3344</v>
      </c>
      <c r="B3343" s="1">
        <v>45052</v>
      </c>
      <c r="C3343" t="s">
        <v>10</v>
      </c>
      <c r="D3343" t="s">
        <v>21</v>
      </c>
      <c r="E3343" t="s">
        <v>22</v>
      </c>
      <c r="F3343">
        <v>-7</v>
      </c>
      <c r="G3343" s="3">
        <v>0</v>
      </c>
      <c r="H3343" s="3">
        <v>60.47</v>
      </c>
      <c r="I3343" t="s">
        <v>10</v>
      </c>
      <c r="J3343" t="s">
        <v>31</v>
      </c>
      <c r="K3343" s="3">
        <f>IF(TablaDatosEmpresa[[#This Row],[Tipo_Movimiento]] = "Venta", -TablaDatosEmpresa[[#This Row],[Cantidad]] * TablaDatosEmpresa[[#This Row],[Precio_Venta_Unitario]], 0)</f>
        <v>423.28999999999996</v>
      </c>
      <c r="L3343" s="3">
        <f>AVERAGEIF(TablaDatosEmpresa[Nombre_Producto],TablaDatosEmpresa[[#This Row],[Nombre_Producto]],TablaDatosEmpresa[Costo_Unitario])</f>
        <v>10.520482758620702</v>
      </c>
      <c r="M3343" s="3">
        <f>IF(TablaDatosEmpresa[[#This Row],[Tipo_Movimiento]] = "Venta", -TablaDatosEmpresa[[#This Row],[Cantidad]] * TablaDatosEmpresa[[#This Row],[CosteAdquisicionPromedio]], 0)</f>
        <v>73.643379310344912</v>
      </c>
      <c r="N3343" s="3">
        <f>TablaDatosEmpresa[[#This Row],[Ingresos]]-TablaDatosEmpresa[[#This Row],[Coste_Vemta]]</f>
        <v>349.64662068965504</v>
      </c>
    </row>
    <row r="3344" spans="1:14" x14ac:dyDescent="0.3">
      <c r="A3344">
        <v>3345</v>
      </c>
      <c r="B3344" s="1">
        <v>45053</v>
      </c>
      <c r="C3344" t="s">
        <v>16</v>
      </c>
      <c r="D3344" t="s">
        <v>27</v>
      </c>
      <c r="E3344" t="s">
        <v>44</v>
      </c>
      <c r="F3344">
        <v>91</v>
      </c>
      <c r="G3344" s="3">
        <v>246.46</v>
      </c>
      <c r="H3344" s="3">
        <v>0</v>
      </c>
      <c r="I3344" t="s">
        <v>46</v>
      </c>
      <c r="J3344" t="s">
        <v>18</v>
      </c>
      <c r="K3344" s="3">
        <f>IF(TablaDatosEmpresa[[#This Row],[Tipo_Movimiento]] = "Venta", -TablaDatosEmpresa[[#This Row],[Cantidad]] * TablaDatosEmpresa[[#This Row],[Precio_Venta_Unitario]], 0)</f>
        <v>0</v>
      </c>
      <c r="L3344" s="3">
        <f>AVERAGEIF(TablaDatosEmpresa[Nombre_Producto],TablaDatosEmpresa[[#This Row],[Nombre_Producto]],TablaDatosEmpresa[Costo_Unitario])</f>
        <v>111.99406451612904</v>
      </c>
      <c r="M3344" s="3">
        <f>IF(TablaDatosEmpresa[[#This Row],[Tipo_Movimiento]] = "Venta", -TablaDatosEmpresa[[#This Row],[Cantidad]] * TablaDatosEmpresa[[#This Row],[CosteAdquisicionPromedio]], 0)</f>
        <v>0</v>
      </c>
      <c r="N3344" s="3">
        <f>TablaDatosEmpresa[[#This Row],[Ingresos]]-TablaDatosEmpresa[[#This Row],[Coste_Vemta]]</f>
        <v>0</v>
      </c>
    </row>
    <row r="3345" spans="1:14" x14ac:dyDescent="0.3">
      <c r="A3345">
        <v>3346</v>
      </c>
      <c r="B3345" s="1">
        <v>45053</v>
      </c>
      <c r="C3345" t="s">
        <v>10</v>
      </c>
      <c r="D3345" t="s">
        <v>29</v>
      </c>
      <c r="E3345" t="s">
        <v>30</v>
      </c>
      <c r="F3345">
        <v>-29</v>
      </c>
      <c r="G3345" s="3">
        <v>0</v>
      </c>
      <c r="H3345" s="3">
        <v>80.650000000000006</v>
      </c>
      <c r="I3345" t="s">
        <v>10</v>
      </c>
      <c r="J3345" t="s">
        <v>15</v>
      </c>
      <c r="K3345" s="3">
        <f>IF(TablaDatosEmpresa[[#This Row],[Tipo_Movimiento]] = "Venta", -TablaDatosEmpresa[[#This Row],[Cantidad]] * TablaDatosEmpresa[[#This Row],[Precio_Venta_Unitario]], 0)</f>
        <v>2338.8500000000004</v>
      </c>
      <c r="L3345" s="3">
        <f>AVERAGEIF(TablaDatosEmpresa[Nombre_Producto],TablaDatosEmpresa[[#This Row],[Nombre_Producto]],TablaDatosEmpresa[Costo_Unitario])</f>
        <v>15.49574137931034</v>
      </c>
      <c r="M3345" s="3">
        <f>IF(TablaDatosEmpresa[[#This Row],[Tipo_Movimiento]] = "Venta", -TablaDatosEmpresa[[#This Row],[Cantidad]] * TablaDatosEmpresa[[#This Row],[CosteAdquisicionPromedio]], 0)</f>
        <v>449.37649999999985</v>
      </c>
      <c r="N3345" s="3">
        <f>TablaDatosEmpresa[[#This Row],[Ingresos]]-TablaDatosEmpresa[[#This Row],[Coste_Vemta]]</f>
        <v>1889.4735000000005</v>
      </c>
    </row>
    <row r="3346" spans="1:14" x14ac:dyDescent="0.3">
      <c r="A3346">
        <v>3347</v>
      </c>
      <c r="B3346" s="1">
        <v>45053</v>
      </c>
      <c r="C3346" t="s">
        <v>10</v>
      </c>
      <c r="D3346" t="s">
        <v>25</v>
      </c>
      <c r="E3346" t="s">
        <v>43</v>
      </c>
      <c r="F3346">
        <v>-36</v>
      </c>
      <c r="G3346" s="3">
        <v>0</v>
      </c>
      <c r="H3346" s="3">
        <v>94.92</v>
      </c>
      <c r="I3346" t="s">
        <v>10</v>
      </c>
      <c r="J3346" t="s">
        <v>23</v>
      </c>
      <c r="K3346" s="3">
        <f>IF(TablaDatosEmpresa[[#This Row],[Tipo_Movimiento]] = "Venta", -TablaDatosEmpresa[[#This Row],[Cantidad]] * TablaDatosEmpresa[[#This Row],[Precio_Venta_Unitario]], 0)</f>
        <v>3417.12</v>
      </c>
      <c r="L3346" s="3">
        <f>AVERAGEIF(TablaDatosEmpresa[Nombre_Producto],TablaDatosEmpresa[[#This Row],[Nombre_Producto]],TablaDatosEmpresa[Costo_Unitario])</f>
        <v>18.458651685393257</v>
      </c>
      <c r="M3346" s="3">
        <f>IF(TablaDatosEmpresa[[#This Row],[Tipo_Movimiento]] = "Venta", -TablaDatosEmpresa[[#This Row],[Cantidad]] * TablaDatosEmpresa[[#This Row],[CosteAdquisicionPromedio]], 0)</f>
        <v>664.51146067415721</v>
      </c>
      <c r="N3346" s="3">
        <f>TablaDatosEmpresa[[#This Row],[Ingresos]]-TablaDatosEmpresa[[#This Row],[Coste_Vemta]]</f>
        <v>2752.6085393258427</v>
      </c>
    </row>
    <row r="3347" spans="1:14" x14ac:dyDescent="0.3">
      <c r="A3347">
        <v>3348</v>
      </c>
      <c r="B3347" s="1">
        <v>45053</v>
      </c>
      <c r="C3347" t="s">
        <v>10</v>
      </c>
      <c r="D3347" t="s">
        <v>17</v>
      </c>
      <c r="E3347" t="s">
        <v>42</v>
      </c>
      <c r="F3347">
        <v>-27</v>
      </c>
      <c r="G3347" s="3">
        <v>0</v>
      </c>
      <c r="H3347" s="3">
        <v>903.6</v>
      </c>
      <c r="I3347" t="s">
        <v>10</v>
      </c>
      <c r="J3347" t="s">
        <v>31</v>
      </c>
      <c r="K3347" s="3">
        <f>IF(TablaDatosEmpresa[[#This Row],[Tipo_Movimiento]] = "Venta", -TablaDatosEmpresa[[#This Row],[Cantidad]] * TablaDatosEmpresa[[#This Row],[Precio_Venta_Unitario]], 0)</f>
        <v>24397.200000000001</v>
      </c>
      <c r="L3347" s="3">
        <f>AVERAGEIF(TablaDatosEmpresa[Nombre_Producto],TablaDatosEmpresa[[#This Row],[Nombre_Producto]],TablaDatosEmpresa[Costo_Unitario])</f>
        <v>206.67616747181975</v>
      </c>
      <c r="M3347" s="3">
        <f>IF(TablaDatosEmpresa[[#This Row],[Tipo_Movimiento]] = "Venta", -TablaDatosEmpresa[[#This Row],[Cantidad]] * TablaDatosEmpresa[[#This Row],[CosteAdquisicionPromedio]], 0)</f>
        <v>5580.2565217391329</v>
      </c>
      <c r="N3347" s="3">
        <f>TablaDatosEmpresa[[#This Row],[Ingresos]]-TablaDatosEmpresa[[#This Row],[Coste_Vemta]]</f>
        <v>18816.943478260866</v>
      </c>
    </row>
    <row r="3348" spans="1:14" x14ac:dyDescent="0.3">
      <c r="A3348">
        <v>3349</v>
      </c>
      <c r="B3348" s="1">
        <v>45053</v>
      </c>
      <c r="C3348" t="s">
        <v>10</v>
      </c>
      <c r="D3348" t="s">
        <v>34</v>
      </c>
      <c r="E3348" t="s">
        <v>45</v>
      </c>
      <c r="F3348">
        <v>-31</v>
      </c>
      <c r="G3348" s="3">
        <v>0</v>
      </c>
      <c r="H3348" s="3">
        <v>350.27</v>
      </c>
      <c r="I3348" t="s">
        <v>10</v>
      </c>
      <c r="J3348" t="s">
        <v>23</v>
      </c>
      <c r="K3348" s="3">
        <f>IF(TablaDatosEmpresa[[#This Row],[Tipo_Movimiento]] = "Venta", -TablaDatosEmpresa[[#This Row],[Cantidad]] * TablaDatosEmpresa[[#This Row],[Precio_Venta_Unitario]], 0)</f>
        <v>10858.369999999999</v>
      </c>
      <c r="L3348" s="3">
        <f>AVERAGEIF(TablaDatosEmpresa[Nombre_Producto],TablaDatosEmpresa[[#This Row],[Nombre_Producto]],TablaDatosEmpresa[Costo_Unitario])</f>
        <v>81.910562499999997</v>
      </c>
      <c r="M3348" s="3">
        <f>IF(TablaDatosEmpresa[[#This Row],[Tipo_Movimiento]] = "Venta", -TablaDatosEmpresa[[#This Row],[Cantidad]] * TablaDatosEmpresa[[#This Row],[CosteAdquisicionPromedio]], 0)</f>
        <v>2539.2274374999997</v>
      </c>
      <c r="N3348" s="3">
        <f>TablaDatosEmpresa[[#This Row],[Ingresos]]-TablaDatosEmpresa[[#This Row],[Coste_Vemta]]</f>
        <v>8319.1425624999993</v>
      </c>
    </row>
    <row r="3349" spans="1:14" x14ac:dyDescent="0.3">
      <c r="A3349">
        <v>3350</v>
      </c>
      <c r="B3349" s="1">
        <v>45053</v>
      </c>
      <c r="C3349" t="s">
        <v>10</v>
      </c>
      <c r="D3349" t="s">
        <v>14</v>
      </c>
      <c r="E3349" t="s">
        <v>41</v>
      </c>
      <c r="F3349">
        <v>-49</v>
      </c>
      <c r="G3349" s="3">
        <v>0</v>
      </c>
      <c r="H3349" s="3">
        <v>160.52000000000001</v>
      </c>
      <c r="I3349" t="s">
        <v>10</v>
      </c>
      <c r="J3349" t="s">
        <v>15</v>
      </c>
      <c r="K3349" s="3">
        <f>IF(TablaDatosEmpresa[[#This Row],[Tipo_Movimiento]] = "Venta", -TablaDatosEmpresa[[#This Row],[Cantidad]] * TablaDatosEmpresa[[#This Row],[Precio_Venta_Unitario]], 0)</f>
        <v>7865.4800000000005</v>
      </c>
      <c r="L3349" s="3">
        <f>AVERAGEIF(TablaDatosEmpresa[Nombre_Producto],TablaDatosEmpresa[[#This Row],[Nombre_Producto]],TablaDatosEmpresa[Costo_Unitario])</f>
        <v>38.917210440456756</v>
      </c>
      <c r="M3349" s="3">
        <f>IF(TablaDatosEmpresa[[#This Row],[Tipo_Movimiento]] = "Venta", -TablaDatosEmpresa[[#This Row],[Cantidad]] * TablaDatosEmpresa[[#This Row],[CosteAdquisicionPromedio]], 0)</f>
        <v>1906.9433115823811</v>
      </c>
      <c r="N3349" s="3">
        <f>TablaDatosEmpresa[[#This Row],[Ingresos]]-TablaDatosEmpresa[[#This Row],[Coste_Vemta]]</f>
        <v>5958.5366884176192</v>
      </c>
    </row>
    <row r="3350" spans="1:14" x14ac:dyDescent="0.3">
      <c r="A3350">
        <v>3351</v>
      </c>
      <c r="B3350" s="1">
        <v>45053</v>
      </c>
      <c r="C3350" t="s">
        <v>10</v>
      </c>
      <c r="D3350" t="s">
        <v>19</v>
      </c>
      <c r="E3350" t="s">
        <v>20</v>
      </c>
      <c r="F3350">
        <v>-27</v>
      </c>
      <c r="G3350" s="3">
        <v>0</v>
      </c>
      <c r="H3350" s="3">
        <v>296.24</v>
      </c>
      <c r="I3350" t="s">
        <v>10</v>
      </c>
      <c r="J3350" t="s">
        <v>23</v>
      </c>
      <c r="K3350" s="3">
        <f>IF(TablaDatosEmpresa[[#This Row],[Tipo_Movimiento]] = "Venta", -TablaDatosEmpresa[[#This Row],[Cantidad]] * TablaDatosEmpresa[[#This Row],[Precio_Venta_Unitario]], 0)</f>
        <v>7998.4800000000005</v>
      </c>
      <c r="L3350" s="3">
        <f>AVERAGEIF(TablaDatosEmpresa[Nombre_Producto],TablaDatosEmpresa[[#This Row],[Nombre_Producto]],TablaDatosEmpresa[Costo_Unitario])</f>
        <v>66.956770642201846</v>
      </c>
      <c r="M3350" s="3">
        <f>IF(TablaDatosEmpresa[[#This Row],[Tipo_Movimiento]] = "Venta", -TablaDatosEmpresa[[#This Row],[Cantidad]] * TablaDatosEmpresa[[#This Row],[CosteAdquisicionPromedio]], 0)</f>
        <v>1807.8328073394498</v>
      </c>
      <c r="N3350" s="3">
        <f>TablaDatosEmpresa[[#This Row],[Ingresos]]-TablaDatosEmpresa[[#This Row],[Coste_Vemta]]</f>
        <v>6190.6471926605509</v>
      </c>
    </row>
    <row r="3351" spans="1:14" x14ac:dyDescent="0.3">
      <c r="A3351">
        <v>3352</v>
      </c>
      <c r="B3351" s="1">
        <v>45054</v>
      </c>
      <c r="C3351" t="s">
        <v>10</v>
      </c>
      <c r="D3351" t="s">
        <v>14</v>
      </c>
      <c r="E3351" t="s">
        <v>41</v>
      </c>
      <c r="F3351">
        <v>-38</v>
      </c>
      <c r="G3351" s="3">
        <v>0</v>
      </c>
      <c r="H3351" s="3">
        <v>161.13999999999999</v>
      </c>
      <c r="I3351" t="s">
        <v>10</v>
      </c>
      <c r="J3351" t="s">
        <v>23</v>
      </c>
      <c r="K3351" s="3">
        <f>IF(TablaDatosEmpresa[[#This Row],[Tipo_Movimiento]] = "Venta", -TablaDatosEmpresa[[#This Row],[Cantidad]] * TablaDatosEmpresa[[#This Row],[Precio_Venta_Unitario]], 0)</f>
        <v>6123.32</v>
      </c>
      <c r="L3351" s="3">
        <f>AVERAGEIF(TablaDatosEmpresa[Nombre_Producto],TablaDatosEmpresa[[#This Row],[Nombre_Producto]],TablaDatosEmpresa[Costo_Unitario])</f>
        <v>38.917210440456756</v>
      </c>
      <c r="M3351" s="3">
        <f>IF(TablaDatosEmpresa[[#This Row],[Tipo_Movimiento]] = "Venta", -TablaDatosEmpresa[[#This Row],[Cantidad]] * TablaDatosEmpresa[[#This Row],[CosteAdquisicionPromedio]], 0)</f>
        <v>1478.8539967373567</v>
      </c>
      <c r="N3351" s="3">
        <f>TablaDatosEmpresa[[#This Row],[Ingresos]]-TablaDatosEmpresa[[#This Row],[Coste_Vemta]]</f>
        <v>4644.4660032626434</v>
      </c>
    </row>
    <row r="3352" spans="1:14" x14ac:dyDescent="0.3">
      <c r="A3352">
        <v>3353</v>
      </c>
      <c r="B3352" s="1">
        <v>45054</v>
      </c>
      <c r="C3352" t="s">
        <v>10</v>
      </c>
      <c r="D3352" t="s">
        <v>34</v>
      </c>
      <c r="E3352" t="s">
        <v>45</v>
      </c>
      <c r="F3352">
        <v>-8</v>
      </c>
      <c r="G3352" s="3">
        <v>0</v>
      </c>
      <c r="H3352" s="3">
        <v>348.3</v>
      </c>
      <c r="I3352" t="s">
        <v>10</v>
      </c>
      <c r="J3352" t="s">
        <v>15</v>
      </c>
      <c r="K3352" s="3">
        <f>IF(TablaDatosEmpresa[[#This Row],[Tipo_Movimiento]] = "Venta", -TablaDatosEmpresa[[#This Row],[Cantidad]] * TablaDatosEmpresa[[#This Row],[Precio_Venta_Unitario]], 0)</f>
        <v>2786.4</v>
      </c>
      <c r="L3352" s="3">
        <f>AVERAGEIF(TablaDatosEmpresa[Nombre_Producto],TablaDatosEmpresa[[#This Row],[Nombre_Producto]],TablaDatosEmpresa[Costo_Unitario])</f>
        <v>81.910562499999997</v>
      </c>
      <c r="M3352" s="3">
        <f>IF(TablaDatosEmpresa[[#This Row],[Tipo_Movimiento]] = "Venta", -TablaDatosEmpresa[[#This Row],[Cantidad]] * TablaDatosEmpresa[[#This Row],[CosteAdquisicionPromedio]], 0)</f>
        <v>655.28449999999998</v>
      </c>
      <c r="N3352" s="3">
        <f>TablaDatosEmpresa[[#This Row],[Ingresos]]-TablaDatosEmpresa[[#This Row],[Coste_Vemta]]</f>
        <v>2131.1154999999999</v>
      </c>
    </row>
    <row r="3353" spans="1:14" x14ac:dyDescent="0.3">
      <c r="A3353">
        <v>3354</v>
      </c>
      <c r="B3353" s="1">
        <v>45054</v>
      </c>
      <c r="C3353" t="s">
        <v>24</v>
      </c>
      <c r="D3353" t="s">
        <v>29</v>
      </c>
      <c r="E3353" t="s">
        <v>30</v>
      </c>
      <c r="F3353">
        <v>73</v>
      </c>
      <c r="G3353" s="3">
        <v>36.18</v>
      </c>
      <c r="H3353" s="3">
        <v>0</v>
      </c>
      <c r="I3353" t="s">
        <v>24</v>
      </c>
      <c r="J3353" t="s">
        <v>28</v>
      </c>
      <c r="K3353" s="3">
        <f>IF(TablaDatosEmpresa[[#This Row],[Tipo_Movimiento]] = "Venta", -TablaDatosEmpresa[[#This Row],[Cantidad]] * TablaDatosEmpresa[[#This Row],[Precio_Venta_Unitario]], 0)</f>
        <v>0</v>
      </c>
      <c r="L3353" s="3">
        <f>AVERAGEIF(TablaDatosEmpresa[Nombre_Producto],TablaDatosEmpresa[[#This Row],[Nombre_Producto]],TablaDatosEmpresa[Costo_Unitario])</f>
        <v>15.49574137931034</v>
      </c>
      <c r="M3353" s="3">
        <f>IF(TablaDatosEmpresa[[#This Row],[Tipo_Movimiento]] = "Venta", -TablaDatosEmpresa[[#This Row],[Cantidad]] * TablaDatosEmpresa[[#This Row],[CosteAdquisicionPromedio]], 0)</f>
        <v>0</v>
      </c>
      <c r="N3353" s="3">
        <f>TablaDatosEmpresa[[#This Row],[Ingresos]]-TablaDatosEmpresa[[#This Row],[Coste_Vemta]]</f>
        <v>0</v>
      </c>
    </row>
    <row r="3354" spans="1:14" x14ac:dyDescent="0.3">
      <c r="A3354">
        <v>3355</v>
      </c>
      <c r="B3354" s="1">
        <v>45054</v>
      </c>
      <c r="C3354" t="s">
        <v>10</v>
      </c>
      <c r="D3354" t="s">
        <v>11</v>
      </c>
      <c r="E3354" t="s">
        <v>12</v>
      </c>
      <c r="F3354">
        <v>-10</v>
      </c>
      <c r="G3354" s="3">
        <v>0</v>
      </c>
      <c r="H3354" s="3">
        <v>129.38</v>
      </c>
      <c r="I3354" t="s">
        <v>10</v>
      </c>
      <c r="J3354" t="s">
        <v>13</v>
      </c>
      <c r="K3354" s="3">
        <f>IF(TablaDatosEmpresa[[#This Row],[Tipo_Movimiento]] = "Venta", -TablaDatosEmpresa[[#This Row],[Cantidad]] * TablaDatosEmpresa[[#This Row],[Precio_Venta_Unitario]], 0)</f>
        <v>1293.8</v>
      </c>
      <c r="L3354" s="3">
        <f>AVERAGEIF(TablaDatosEmpresa[Nombre_Producto],TablaDatosEmpresa[[#This Row],[Nombre_Producto]],TablaDatosEmpresa[Costo_Unitario])</f>
        <v>28.701865793780652</v>
      </c>
      <c r="M3354" s="3">
        <f>IF(TablaDatosEmpresa[[#This Row],[Tipo_Movimiento]] = "Venta", -TablaDatosEmpresa[[#This Row],[Cantidad]] * TablaDatosEmpresa[[#This Row],[CosteAdquisicionPromedio]], 0)</f>
        <v>287.01865793780649</v>
      </c>
      <c r="N3354" s="3">
        <f>TablaDatosEmpresa[[#This Row],[Ingresos]]-TablaDatosEmpresa[[#This Row],[Coste_Vemta]]</f>
        <v>1006.7813420621935</v>
      </c>
    </row>
    <row r="3355" spans="1:14" x14ac:dyDescent="0.3">
      <c r="A3355">
        <v>3356</v>
      </c>
      <c r="B3355" s="1">
        <v>45054</v>
      </c>
      <c r="C3355" t="s">
        <v>24</v>
      </c>
      <c r="D3355" t="s">
        <v>14</v>
      </c>
      <c r="E3355" t="s">
        <v>41</v>
      </c>
      <c r="F3355">
        <v>297</v>
      </c>
      <c r="G3355" s="3">
        <v>87.16</v>
      </c>
      <c r="H3355" s="3">
        <v>0</v>
      </c>
      <c r="I3355" t="s">
        <v>24</v>
      </c>
      <c r="J3355" t="s">
        <v>37</v>
      </c>
      <c r="K3355" s="3">
        <f>IF(TablaDatosEmpresa[[#This Row],[Tipo_Movimiento]] = "Venta", -TablaDatosEmpresa[[#This Row],[Cantidad]] * TablaDatosEmpresa[[#This Row],[Precio_Venta_Unitario]], 0)</f>
        <v>0</v>
      </c>
      <c r="L3355" s="3">
        <f>AVERAGEIF(TablaDatosEmpresa[Nombre_Producto],TablaDatosEmpresa[[#This Row],[Nombre_Producto]],TablaDatosEmpresa[Costo_Unitario])</f>
        <v>38.917210440456756</v>
      </c>
      <c r="M3355" s="3">
        <f>IF(TablaDatosEmpresa[[#This Row],[Tipo_Movimiento]] = "Venta", -TablaDatosEmpresa[[#This Row],[Cantidad]] * TablaDatosEmpresa[[#This Row],[CosteAdquisicionPromedio]], 0)</f>
        <v>0</v>
      </c>
      <c r="N3355" s="3">
        <f>TablaDatosEmpresa[[#This Row],[Ingresos]]-TablaDatosEmpresa[[#This Row],[Coste_Vemta]]</f>
        <v>0</v>
      </c>
    </row>
    <row r="3356" spans="1:14" x14ac:dyDescent="0.3">
      <c r="A3356">
        <v>3357</v>
      </c>
      <c r="B3356" s="1">
        <v>45054</v>
      </c>
      <c r="C3356" t="s">
        <v>10</v>
      </c>
      <c r="D3356" t="s">
        <v>32</v>
      </c>
      <c r="E3356" t="s">
        <v>33</v>
      </c>
      <c r="F3356">
        <v>-22</v>
      </c>
      <c r="G3356" s="3">
        <v>0</v>
      </c>
      <c r="H3356" s="3">
        <v>219.67</v>
      </c>
      <c r="I3356" t="s">
        <v>10</v>
      </c>
      <c r="J3356" t="s">
        <v>31</v>
      </c>
      <c r="K3356" s="3">
        <f>IF(TablaDatosEmpresa[[#This Row],[Tipo_Movimiento]] = "Venta", -TablaDatosEmpresa[[#This Row],[Cantidad]] * TablaDatosEmpresa[[#This Row],[Precio_Venta_Unitario]], 0)</f>
        <v>4832.74</v>
      </c>
      <c r="L3356" s="3">
        <f>AVERAGEIF(TablaDatosEmpresa[Nombre_Producto],TablaDatosEmpresa[[#This Row],[Nombre_Producto]],TablaDatosEmpresa[Costo_Unitario])</f>
        <v>54.214840425531932</v>
      </c>
      <c r="M3356" s="3">
        <f>IF(TablaDatosEmpresa[[#This Row],[Tipo_Movimiento]] = "Venta", -TablaDatosEmpresa[[#This Row],[Cantidad]] * TablaDatosEmpresa[[#This Row],[CosteAdquisicionPromedio]], 0)</f>
        <v>1192.7264893617025</v>
      </c>
      <c r="N3356" s="3">
        <f>TablaDatosEmpresa[[#This Row],[Ingresos]]-TablaDatosEmpresa[[#This Row],[Coste_Vemta]]</f>
        <v>3640.0135106382972</v>
      </c>
    </row>
    <row r="3357" spans="1:14" x14ac:dyDescent="0.3">
      <c r="A3357">
        <v>3358</v>
      </c>
      <c r="B3357" s="1">
        <v>45055</v>
      </c>
      <c r="C3357" t="s">
        <v>24</v>
      </c>
      <c r="D3357" t="s">
        <v>34</v>
      </c>
      <c r="E3357" t="s">
        <v>45</v>
      </c>
      <c r="F3357">
        <v>206</v>
      </c>
      <c r="G3357" s="3">
        <v>178.3</v>
      </c>
      <c r="H3357" s="3">
        <v>0</v>
      </c>
      <c r="I3357" t="s">
        <v>24</v>
      </c>
      <c r="J3357" t="s">
        <v>37</v>
      </c>
      <c r="K3357" s="3">
        <f>IF(TablaDatosEmpresa[[#This Row],[Tipo_Movimiento]] = "Venta", -TablaDatosEmpresa[[#This Row],[Cantidad]] * TablaDatosEmpresa[[#This Row],[Precio_Venta_Unitario]], 0)</f>
        <v>0</v>
      </c>
      <c r="L3357" s="3">
        <f>AVERAGEIF(TablaDatosEmpresa[Nombre_Producto],TablaDatosEmpresa[[#This Row],[Nombre_Producto]],TablaDatosEmpresa[Costo_Unitario])</f>
        <v>81.910562499999997</v>
      </c>
      <c r="M3357" s="3">
        <f>IF(TablaDatosEmpresa[[#This Row],[Tipo_Movimiento]] = "Venta", -TablaDatosEmpresa[[#This Row],[Cantidad]] * TablaDatosEmpresa[[#This Row],[CosteAdquisicionPromedio]], 0)</f>
        <v>0</v>
      </c>
      <c r="N3357" s="3">
        <f>TablaDatosEmpresa[[#This Row],[Ingresos]]-TablaDatosEmpresa[[#This Row],[Coste_Vemta]]</f>
        <v>0</v>
      </c>
    </row>
    <row r="3358" spans="1:14" x14ac:dyDescent="0.3">
      <c r="A3358">
        <v>3359</v>
      </c>
      <c r="B3358" s="1">
        <v>45055</v>
      </c>
      <c r="C3358" t="s">
        <v>10</v>
      </c>
      <c r="D3358" t="s">
        <v>27</v>
      </c>
      <c r="E3358" t="s">
        <v>44</v>
      </c>
      <c r="F3358">
        <v>-43</v>
      </c>
      <c r="G3358" s="3">
        <v>0</v>
      </c>
      <c r="H3358" s="3">
        <v>504.8</v>
      </c>
      <c r="I3358" t="s">
        <v>10</v>
      </c>
      <c r="J3358" t="s">
        <v>23</v>
      </c>
      <c r="K3358" s="3">
        <f>IF(TablaDatosEmpresa[[#This Row],[Tipo_Movimiento]] = "Venta", -TablaDatosEmpresa[[#This Row],[Cantidad]] * TablaDatosEmpresa[[#This Row],[Precio_Venta_Unitario]], 0)</f>
        <v>21706.400000000001</v>
      </c>
      <c r="L3358" s="3">
        <f>AVERAGEIF(TablaDatosEmpresa[Nombre_Producto],TablaDatosEmpresa[[#This Row],[Nombre_Producto]],TablaDatosEmpresa[Costo_Unitario])</f>
        <v>111.99406451612904</v>
      </c>
      <c r="M3358" s="3">
        <f>IF(TablaDatosEmpresa[[#This Row],[Tipo_Movimiento]] = "Venta", -TablaDatosEmpresa[[#This Row],[Cantidad]] * TablaDatosEmpresa[[#This Row],[CosteAdquisicionPromedio]], 0)</f>
        <v>4815.7447741935484</v>
      </c>
      <c r="N3358" s="3">
        <f>TablaDatosEmpresa[[#This Row],[Ingresos]]-TablaDatosEmpresa[[#This Row],[Coste_Vemta]]</f>
        <v>16890.655225806455</v>
      </c>
    </row>
    <row r="3359" spans="1:14" x14ac:dyDescent="0.3">
      <c r="A3359">
        <v>3360</v>
      </c>
      <c r="B3359" s="1">
        <v>45055</v>
      </c>
      <c r="C3359" t="s">
        <v>24</v>
      </c>
      <c r="D3359" t="s">
        <v>14</v>
      </c>
      <c r="E3359" t="s">
        <v>41</v>
      </c>
      <c r="F3359">
        <v>213</v>
      </c>
      <c r="G3359" s="3">
        <v>85.02</v>
      </c>
      <c r="H3359" s="3">
        <v>0</v>
      </c>
      <c r="I3359" t="s">
        <v>24</v>
      </c>
      <c r="J3359" t="s">
        <v>37</v>
      </c>
      <c r="K3359" s="3">
        <f>IF(TablaDatosEmpresa[[#This Row],[Tipo_Movimiento]] = "Venta", -TablaDatosEmpresa[[#This Row],[Cantidad]] * TablaDatosEmpresa[[#This Row],[Precio_Venta_Unitario]], 0)</f>
        <v>0</v>
      </c>
      <c r="L3359" s="3">
        <f>AVERAGEIF(TablaDatosEmpresa[Nombre_Producto],TablaDatosEmpresa[[#This Row],[Nombre_Producto]],TablaDatosEmpresa[Costo_Unitario])</f>
        <v>38.917210440456756</v>
      </c>
      <c r="M3359" s="3">
        <f>IF(TablaDatosEmpresa[[#This Row],[Tipo_Movimiento]] = "Venta", -TablaDatosEmpresa[[#This Row],[Cantidad]] * TablaDatosEmpresa[[#This Row],[CosteAdquisicionPromedio]], 0)</f>
        <v>0</v>
      </c>
      <c r="N3359" s="3">
        <f>TablaDatosEmpresa[[#This Row],[Ingresos]]-TablaDatosEmpresa[[#This Row],[Coste_Vemta]]</f>
        <v>0</v>
      </c>
    </row>
    <row r="3360" spans="1:14" x14ac:dyDescent="0.3">
      <c r="A3360">
        <v>3361</v>
      </c>
      <c r="B3360" s="1">
        <v>45055</v>
      </c>
      <c r="C3360" t="s">
        <v>10</v>
      </c>
      <c r="D3360" t="s">
        <v>27</v>
      </c>
      <c r="E3360" t="s">
        <v>44</v>
      </c>
      <c r="F3360">
        <v>-50</v>
      </c>
      <c r="G3360" s="3">
        <v>0</v>
      </c>
      <c r="H3360" s="3">
        <v>496.78</v>
      </c>
      <c r="I3360" t="s">
        <v>10</v>
      </c>
      <c r="J3360" t="s">
        <v>35</v>
      </c>
      <c r="K3360" s="3">
        <f>IF(TablaDatosEmpresa[[#This Row],[Tipo_Movimiento]] = "Venta", -TablaDatosEmpresa[[#This Row],[Cantidad]] * TablaDatosEmpresa[[#This Row],[Precio_Venta_Unitario]], 0)</f>
        <v>24839</v>
      </c>
      <c r="L3360" s="3">
        <f>AVERAGEIF(TablaDatosEmpresa[Nombre_Producto],TablaDatosEmpresa[[#This Row],[Nombre_Producto]],TablaDatosEmpresa[Costo_Unitario])</f>
        <v>111.99406451612904</v>
      </c>
      <c r="M3360" s="3">
        <f>IF(TablaDatosEmpresa[[#This Row],[Tipo_Movimiento]] = "Venta", -TablaDatosEmpresa[[#This Row],[Cantidad]] * TablaDatosEmpresa[[#This Row],[CosteAdquisicionPromedio]], 0)</f>
        <v>5599.7032258064519</v>
      </c>
      <c r="N3360" s="3">
        <f>TablaDatosEmpresa[[#This Row],[Ingresos]]-TablaDatosEmpresa[[#This Row],[Coste_Vemta]]</f>
        <v>19239.29677419355</v>
      </c>
    </row>
    <row r="3361" spans="1:14" x14ac:dyDescent="0.3">
      <c r="A3361">
        <v>3362</v>
      </c>
      <c r="B3361" s="1">
        <v>45055</v>
      </c>
      <c r="C3361" t="s">
        <v>16</v>
      </c>
      <c r="D3361" t="s">
        <v>17</v>
      </c>
      <c r="E3361" t="s">
        <v>42</v>
      </c>
      <c r="F3361">
        <v>89</v>
      </c>
      <c r="G3361" s="3">
        <v>443.1</v>
      </c>
      <c r="H3361" s="3">
        <v>0</v>
      </c>
      <c r="I3361" t="s">
        <v>46</v>
      </c>
      <c r="J3361" t="s">
        <v>18</v>
      </c>
      <c r="K3361" s="3">
        <f>IF(TablaDatosEmpresa[[#This Row],[Tipo_Movimiento]] = "Venta", -TablaDatosEmpresa[[#This Row],[Cantidad]] * TablaDatosEmpresa[[#This Row],[Precio_Venta_Unitario]], 0)</f>
        <v>0</v>
      </c>
      <c r="L3361" s="3">
        <f>AVERAGEIF(TablaDatosEmpresa[Nombre_Producto],TablaDatosEmpresa[[#This Row],[Nombre_Producto]],TablaDatosEmpresa[Costo_Unitario])</f>
        <v>206.67616747181975</v>
      </c>
      <c r="M3361" s="3">
        <f>IF(TablaDatosEmpresa[[#This Row],[Tipo_Movimiento]] = "Venta", -TablaDatosEmpresa[[#This Row],[Cantidad]] * TablaDatosEmpresa[[#This Row],[CosteAdquisicionPromedio]], 0)</f>
        <v>0</v>
      </c>
      <c r="N3361" s="3">
        <f>TablaDatosEmpresa[[#This Row],[Ingresos]]-TablaDatosEmpresa[[#This Row],[Coste_Vemta]]</f>
        <v>0</v>
      </c>
    </row>
    <row r="3362" spans="1:14" x14ac:dyDescent="0.3">
      <c r="A3362">
        <v>3363</v>
      </c>
      <c r="B3362" s="1">
        <v>45055</v>
      </c>
      <c r="C3362" t="s">
        <v>10</v>
      </c>
      <c r="D3362" t="s">
        <v>29</v>
      </c>
      <c r="E3362" t="s">
        <v>30</v>
      </c>
      <c r="F3362">
        <v>-49</v>
      </c>
      <c r="G3362" s="3">
        <v>0</v>
      </c>
      <c r="H3362" s="3">
        <v>79.64</v>
      </c>
      <c r="I3362" t="s">
        <v>10</v>
      </c>
      <c r="J3362" t="s">
        <v>23</v>
      </c>
      <c r="K3362" s="3">
        <f>IF(TablaDatosEmpresa[[#This Row],[Tipo_Movimiento]] = "Venta", -TablaDatosEmpresa[[#This Row],[Cantidad]] * TablaDatosEmpresa[[#This Row],[Precio_Venta_Unitario]], 0)</f>
        <v>3902.36</v>
      </c>
      <c r="L3362" s="3">
        <f>AVERAGEIF(TablaDatosEmpresa[Nombre_Producto],TablaDatosEmpresa[[#This Row],[Nombre_Producto]],TablaDatosEmpresa[Costo_Unitario])</f>
        <v>15.49574137931034</v>
      </c>
      <c r="M3362" s="3">
        <f>IF(TablaDatosEmpresa[[#This Row],[Tipo_Movimiento]] = "Venta", -TablaDatosEmpresa[[#This Row],[Cantidad]] * TablaDatosEmpresa[[#This Row],[CosteAdquisicionPromedio]], 0)</f>
        <v>759.29132758620665</v>
      </c>
      <c r="N3362" s="3">
        <f>TablaDatosEmpresa[[#This Row],[Ingresos]]-TablaDatosEmpresa[[#This Row],[Coste_Vemta]]</f>
        <v>3143.0686724137936</v>
      </c>
    </row>
    <row r="3363" spans="1:14" x14ac:dyDescent="0.3">
      <c r="A3363">
        <v>3364</v>
      </c>
      <c r="B3363" s="1">
        <v>45055</v>
      </c>
      <c r="C3363" t="s">
        <v>24</v>
      </c>
      <c r="D3363" t="s">
        <v>34</v>
      </c>
      <c r="E3363" t="s">
        <v>45</v>
      </c>
      <c r="F3363">
        <v>161</v>
      </c>
      <c r="G3363" s="3">
        <v>180.88</v>
      </c>
      <c r="H3363" s="3">
        <v>0</v>
      </c>
      <c r="I3363" t="s">
        <v>24</v>
      </c>
      <c r="J3363" t="s">
        <v>36</v>
      </c>
      <c r="K3363" s="3">
        <f>IF(TablaDatosEmpresa[[#This Row],[Tipo_Movimiento]] = "Venta", -TablaDatosEmpresa[[#This Row],[Cantidad]] * TablaDatosEmpresa[[#This Row],[Precio_Venta_Unitario]], 0)</f>
        <v>0</v>
      </c>
      <c r="L3363" s="3">
        <f>AVERAGEIF(TablaDatosEmpresa[Nombre_Producto],TablaDatosEmpresa[[#This Row],[Nombre_Producto]],TablaDatosEmpresa[Costo_Unitario])</f>
        <v>81.910562499999997</v>
      </c>
      <c r="M3363" s="3">
        <f>IF(TablaDatosEmpresa[[#This Row],[Tipo_Movimiento]] = "Venta", -TablaDatosEmpresa[[#This Row],[Cantidad]] * TablaDatosEmpresa[[#This Row],[CosteAdquisicionPromedio]], 0)</f>
        <v>0</v>
      </c>
      <c r="N3363" s="3">
        <f>TablaDatosEmpresa[[#This Row],[Ingresos]]-TablaDatosEmpresa[[#This Row],[Coste_Vemta]]</f>
        <v>0</v>
      </c>
    </row>
    <row r="3364" spans="1:14" x14ac:dyDescent="0.3">
      <c r="A3364">
        <v>3365</v>
      </c>
      <c r="B3364" s="1">
        <v>45056</v>
      </c>
      <c r="C3364" t="s">
        <v>10</v>
      </c>
      <c r="D3364" t="s">
        <v>25</v>
      </c>
      <c r="E3364" t="s">
        <v>43</v>
      </c>
      <c r="F3364">
        <v>-49</v>
      </c>
      <c r="G3364" s="3">
        <v>0</v>
      </c>
      <c r="H3364" s="3">
        <v>94.94</v>
      </c>
      <c r="I3364" t="s">
        <v>10</v>
      </c>
      <c r="J3364" t="s">
        <v>23</v>
      </c>
      <c r="K3364" s="3">
        <f>IF(TablaDatosEmpresa[[#This Row],[Tipo_Movimiento]] = "Venta", -TablaDatosEmpresa[[#This Row],[Cantidad]] * TablaDatosEmpresa[[#This Row],[Precio_Venta_Unitario]], 0)</f>
        <v>4652.0599999999995</v>
      </c>
      <c r="L3364" s="3">
        <f>AVERAGEIF(TablaDatosEmpresa[Nombre_Producto],TablaDatosEmpresa[[#This Row],[Nombre_Producto]],TablaDatosEmpresa[Costo_Unitario])</f>
        <v>18.458651685393257</v>
      </c>
      <c r="M3364" s="3">
        <f>IF(TablaDatosEmpresa[[#This Row],[Tipo_Movimiento]] = "Venta", -TablaDatosEmpresa[[#This Row],[Cantidad]] * TablaDatosEmpresa[[#This Row],[CosteAdquisicionPromedio]], 0)</f>
        <v>904.47393258426962</v>
      </c>
      <c r="N3364" s="3">
        <f>TablaDatosEmpresa[[#This Row],[Ingresos]]-TablaDatosEmpresa[[#This Row],[Coste_Vemta]]</f>
        <v>3747.5860674157298</v>
      </c>
    </row>
    <row r="3365" spans="1:14" x14ac:dyDescent="0.3">
      <c r="A3365">
        <v>3366</v>
      </c>
      <c r="B3365" s="1">
        <v>45056</v>
      </c>
      <c r="C3365" t="s">
        <v>24</v>
      </c>
      <c r="D3365" t="s">
        <v>32</v>
      </c>
      <c r="E3365" t="s">
        <v>33</v>
      </c>
      <c r="F3365">
        <v>218</v>
      </c>
      <c r="G3365" s="3">
        <v>120.31</v>
      </c>
      <c r="H3365" s="3">
        <v>0</v>
      </c>
      <c r="I3365" t="s">
        <v>24</v>
      </c>
      <c r="J3365" t="s">
        <v>36</v>
      </c>
      <c r="K3365" s="3">
        <f>IF(TablaDatosEmpresa[[#This Row],[Tipo_Movimiento]] = "Venta", -TablaDatosEmpresa[[#This Row],[Cantidad]] * TablaDatosEmpresa[[#This Row],[Precio_Venta_Unitario]], 0)</f>
        <v>0</v>
      </c>
      <c r="L3365" s="3">
        <f>AVERAGEIF(TablaDatosEmpresa[Nombre_Producto],TablaDatosEmpresa[[#This Row],[Nombre_Producto]],TablaDatosEmpresa[Costo_Unitario])</f>
        <v>54.214840425531932</v>
      </c>
      <c r="M3365" s="3">
        <f>IF(TablaDatosEmpresa[[#This Row],[Tipo_Movimiento]] = "Venta", -TablaDatosEmpresa[[#This Row],[Cantidad]] * TablaDatosEmpresa[[#This Row],[CosteAdquisicionPromedio]], 0)</f>
        <v>0</v>
      </c>
      <c r="N3365" s="3">
        <f>TablaDatosEmpresa[[#This Row],[Ingresos]]-TablaDatosEmpresa[[#This Row],[Coste_Vemta]]</f>
        <v>0</v>
      </c>
    </row>
    <row r="3366" spans="1:14" x14ac:dyDescent="0.3">
      <c r="A3366">
        <v>3367</v>
      </c>
      <c r="B3366" s="1">
        <v>45056</v>
      </c>
      <c r="C3366" t="s">
        <v>24</v>
      </c>
      <c r="D3366" t="s">
        <v>25</v>
      </c>
      <c r="E3366" t="s">
        <v>43</v>
      </c>
      <c r="F3366">
        <v>240</v>
      </c>
      <c r="G3366" s="3">
        <v>44.2</v>
      </c>
      <c r="H3366" s="3">
        <v>0</v>
      </c>
      <c r="I3366" t="s">
        <v>24</v>
      </c>
      <c r="J3366" t="s">
        <v>36</v>
      </c>
      <c r="K3366" s="3">
        <f>IF(TablaDatosEmpresa[[#This Row],[Tipo_Movimiento]] = "Venta", -TablaDatosEmpresa[[#This Row],[Cantidad]] * TablaDatosEmpresa[[#This Row],[Precio_Venta_Unitario]], 0)</f>
        <v>0</v>
      </c>
      <c r="L3366" s="3">
        <f>AVERAGEIF(TablaDatosEmpresa[Nombre_Producto],TablaDatosEmpresa[[#This Row],[Nombre_Producto]],TablaDatosEmpresa[Costo_Unitario])</f>
        <v>18.458651685393257</v>
      </c>
      <c r="M3366" s="3">
        <f>IF(TablaDatosEmpresa[[#This Row],[Tipo_Movimiento]] = "Venta", -TablaDatosEmpresa[[#This Row],[Cantidad]] * TablaDatosEmpresa[[#This Row],[CosteAdquisicionPromedio]], 0)</f>
        <v>0</v>
      </c>
      <c r="N3366" s="3">
        <f>TablaDatosEmpresa[[#This Row],[Ingresos]]-TablaDatosEmpresa[[#This Row],[Coste_Vemta]]</f>
        <v>0</v>
      </c>
    </row>
    <row r="3367" spans="1:14" x14ac:dyDescent="0.3">
      <c r="A3367">
        <v>3368</v>
      </c>
      <c r="B3367" s="1">
        <v>45056</v>
      </c>
      <c r="C3367" t="s">
        <v>10</v>
      </c>
      <c r="D3367" t="s">
        <v>17</v>
      </c>
      <c r="E3367" t="s">
        <v>42</v>
      </c>
      <c r="F3367">
        <v>-5</v>
      </c>
      <c r="G3367" s="3">
        <v>0</v>
      </c>
      <c r="H3367" s="3">
        <v>899.36</v>
      </c>
      <c r="I3367" t="s">
        <v>10</v>
      </c>
      <c r="J3367" t="s">
        <v>23</v>
      </c>
      <c r="K3367" s="3">
        <f>IF(TablaDatosEmpresa[[#This Row],[Tipo_Movimiento]] = "Venta", -TablaDatosEmpresa[[#This Row],[Cantidad]] * TablaDatosEmpresa[[#This Row],[Precio_Venta_Unitario]], 0)</f>
        <v>4496.8</v>
      </c>
      <c r="L3367" s="3">
        <f>AVERAGEIF(TablaDatosEmpresa[Nombre_Producto],TablaDatosEmpresa[[#This Row],[Nombre_Producto]],TablaDatosEmpresa[Costo_Unitario])</f>
        <v>206.67616747181975</v>
      </c>
      <c r="M3367" s="3">
        <f>IF(TablaDatosEmpresa[[#This Row],[Tipo_Movimiento]] = "Venta", -TablaDatosEmpresa[[#This Row],[Cantidad]] * TablaDatosEmpresa[[#This Row],[CosteAdquisicionPromedio]], 0)</f>
        <v>1033.3808373590987</v>
      </c>
      <c r="N3367" s="3">
        <f>TablaDatosEmpresa[[#This Row],[Ingresos]]-TablaDatosEmpresa[[#This Row],[Coste_Vemta]]</f>
        <v>3463.4191626409015</v>
      </c>
    </row>
    <row r="3368" spans="1:14" x14ac:dyDescent="0.3">
      <c r="A3368">
        <v>3369</v>
      </c>
      <c r="B3368" s="1">
        <v>45056</v>
      </c>
      <c r="C3368" t="s">
        <v>24</v>
      </c>
      <c r="D3368" t="s">
        <v>14</v>
      </c>
      <c r="E3368" t="s">
        <v>41</v>
      </c>
      <c r="F3368">
        <v>266</v>
      </c>
      <c r="G3368" s="3">
        <v>84.07</v>
      </c>
      <c r="H3368" s="3">
        <v>0</v>
      </c>
      <c r="I3368" t="s">
        <v>24</v>
      </c>
      <c r="J3368" t="s">
        <v>37</v>
      </c>
      <c r="K3368" s="3">
        <f>IF(TablaDatosEmpresa[[#This Row],[Tipo_Movimiento]] = "Venta", -TablaDatosEmpresa[[#This Row],[Cantidad]] * TablaDatosEmpresa[[#This Row],[Precio_Venta_Unitario]], 0)</f>
        <v>0</v>
      </c>
      <c r="L3368" s="3">
        <f>AVERAGEIF(TablaDatosEmpresa[Nombre_Producto],TablaDatosEmpresa[[#This Row],[Nombre_Producto]],TablaDatosEmpresa[Costo_Unitario])</f>
        <v>38.917210440456756</v>
      </c>
      <c r="M3368" s="3">
        <f>IF(TablaDatosEmpresa[[#This Row],[Tipo_Movimiento]] = "Venta", -TablaDatosEmpresa[[#This Row],[Cantidad]] * TablaDatosEmpresa[[#This Row],[CosteAdquisicionPromedio]], 0)</f>
        <v>0</v>
      </c>
      <c r="N3368" s="3">
        <f>TablaDatosEmpresa[[#This Row],[Ingresos]]-TablaDatosEmpresa[[#This Row],[Coste_Vemta]]</f>
        <v>0</v>
      </c>
    </row>
    <row r="3369" spans="1:14" x14ac:dyDescent="0.3">
      <c r="A3369">
        <v>3370</v>
      </c>
      <c r="B3369" s="1">
        <v>45056</v>
      </c>
      <c r="C3369" t="s">
        <v>10</v>
      </c>
      <c r="D3369" t="s">
        <v>11</v>
      </c>
      <c r="E3369" t="s">
        <v>12</v>
      </c>
      <c r="F3369">
        <v>-40</v>
      </c>
      <c r="G3369" s="3">
        <v>0</v>
      </c>
      <c r="H3369" s="3">
        <v>129.05000000000001</v>
      </c>
      <c r="I3369" t="s">
        <v>10</v>
      </c>
      <c r="J3369" t="s">
        <v>31</v>
      </c>
      <c r="K3369" s="3">
        <f>IF(TablaDatosEmpresa[[#This Row],[Tipo_Movimiento]] = "Venta", -TablaDatosEmpresa[[#This Row],[Cantidad]] * TablaDatosEmpresa[[#This Row],[Precio_Venta_Unitario]], 0)</f>
        <v>5162</v>
      </c>
      <c r="L3369" s="3">
        <f>AVERAGEIF(TablaDatosEmpresa[Nombre_Producto],TablaDatosEmpresa[[#This Row],[Nombre_Producto]],TablaDatosEmpresa[Costo_Unitario])</f>
        <v>28.701865793780652</v>
      </c>
      <c r="M3369" s="3">
        <f>IF(TablaDatosEmpresa[[#This Row],[Tipo_Movimiento]] = "Venta", -TablaDatosEmpresa[[#This Row],[Cantidad]] * TablaDatosEmpresa[[#This Row],[CosteAdquisicionPromedio]], 0)</f>
        <v>1148.074631751226</v>
      </c>
      <c r="N3369" s="3">
        <f>TablaDatosEmpresa[[#This Row],[Ingresos]]-TablaDatosEmpresa[[#This Row],[Coste_Vemta]]</f>
        <v>4013.9253682487742</v>
      </c>
    </row>
    <row r="3370" spans="1:14" x14ac:dyDescent="0.3">
      <c r="A3370">
        <v>3371</v>
      </c>
      <c r="B3370" s="1">
        <v>45056</v>
      </c>
      <c r="C3370" t="s">
        <v>10</v>
      </c>
      <c r="D3370" t="s">
        <v>27</v>
      </c>
      <c r="E3370" t="s">
        <v>44</v>
      </c>
      <c r="F3370">
        <v>-45</v>
      </c>
      <c r="G3370" s="3">
        <v>0</v>
      </c>
      <c r="H3370" s="3">
        <v>499.54</v>
      </c>
      <c r="I3370" t="s">
        <v>10</v>
      </c>
      <c r="J3370" t="s">
        <v>23</v>
      </c>
      <c r="K3370" s="3">
        <f>IF(TablaDatosEmpresa[[#This Row],[Tipo_Movimiento]] = "Venta", -TablaDatosEmpresa[[#This Row],[Cantidad]] * TablaDatosEmpresa[[#This Row],[Precio_Venta_Unitario]], 0)</f>
        <v>22479.3</v>
      </c>
      <c r="L3370" s="3">
        <f>AVERAGEIF(TablaDatosEmpresa[Nombre_Producto],TablaDatosEmpresa[[#This Row],[Nombre_Producto]],TablaDatosEmpresa[Costo_Unitario])</f>
        <v>111.99406451612904</v>
      </c>
      <c r="M3370" s="3">
        <f>IF(TablaDatosEmpresa[[#This Row],[Tipo_Movimiento]] = "Venta", -TablaDatosEmpresa[[#This Row],[Cantidad]] * TablaDatosEmpresa[[#This Row],[CosteAdquisicionPromedio]], 0)</f>
        <v>5039.7329032258067</v>
      </c>
      <c r="N3370" s="3">
        <f>TablaDatosEmpresa[[#This Row],[Ingresos]]-TablaDatosEmpresa[[#This Row],[Coste_Vemta]]</f>
        <v>17439.567096774193</v>
      </c>
    </row>
    <row r="3371" spans="1:14" x14ac:dyDescent="0.3">
      <c r="A3371">
        <v>3372</v>
      </c>
      <c r="B3371" s="1">
        <v>45057</v>
      </c>
      <c r="C3371" t="s">
        <v>16</v>
      </c>
      <c r="D3371" t="s">
        <v>27</v>
      </c>
      <c r="E3371" t="s">
        <v>44</v>
      </c>
      <c r="F3371">
        <v>48</v>
      </c>
      <c r="G3371" s="3">
        <v>245.89</v>
      </c>
      <c r="H3371" s="3">
        <v>0</v>
      </c>
      <c r="I3371" t="s">
        <v>46</v>
      </c>
      <c r="J3371" t="s">
        <v>18</v>
      </c>
      <c r="K3371" s="3">
        <f>IF(TablaDatosEmpresa[[#This Row],[Tipo_Movimiento]] = "Venta", -TablaDatosEmpresa[[#This Row],[Cantidad]] * TablaDatosEmpresa[[#This Row],[Precio_Venta_Unitario]], 0)</f>
        <v>0</v>
      </c>
      <c r="L3371" s="3">
        <f>AVERAGEIF(TablaDatosEmpresa[Nombre_Producto],TablaDatosEmpresa[[#This Row],[Nombre_Producto]],TablaDatosEmpresa[Costo_Unitario])</f>
        <v>111.99406451612904</v>
      </c>
      <c r="M3371" s="3">
        <f>IF(TablaDatosEmpresa[[#This Row],[Tipo_Movimiento]] = "Venta", -TablaDatosEmpresa[[#This Row],[Cantidad]] * TablaDatosEmpresa[[#This Row],[CosteAdquisicionPromedio]], 0)</f>
        <v>0</v>
      </c>
      <c r="N3371" s="3">
        <f>TablaDatosEmpresa[[#This Row],[Ingresos]]-TablaDatosEmpresa[[#This Row],[Coste_Vemta]]</f>
        <v>0</v>
      </c>
    </row>
    <row r="3372" spans="1:14" x14ac:dyDescent="0.3">
      <c r="A3372">
        <v>3373</v>
      </c>
      <c r="B3372" s="1">
        <v>45057</v>
      </c>
      <c r="C3372" t="s">
        <v>10</v>
      </c>
      <c r="D3372" t="s">
        <v>21</v>
      </c>
      <c r="E3372" t="s">
        <v>22</v>
      </c>
      <c r="F3372">
        <v>-46</v>
      </c>
      <c r="G3372" s="3">
        <v>0</v>
      </c>
      <c r="H3372" s="3">
        <v>60.1</v>
      </c>
      <c r="I3372" t="s">
        <v>10</v>
      </c>
      <c r="J3372" t="s">
        <v>23</v>
      </c>
      <c r="K3372" s="3">
        <f>IF(TablaDatosEmpresa[[#This Row],[Tipo_Movimiento]] = "Venta", -TablaDatosEmpresa[[#This Row],[Cantidad]] * TablaDatosEmpresa[[#This Row],[Precio_Venta_Unitario]], 0)</f>
        <v>2764.6</v>
      </c>
      <c r="L3372" s="3">
        <f>AVERAGEIF(TablaDatosEmpresa[Nombre_Producto],TablaDatosEmpresa[[#This Row],[Nombre_Producto]],TablaDatosEmpresa[Costo_Unitario])</f>
        <v>10.520482758620702</v>
      </c>
      <c r="M3372" s="3">
        <f>IF(TablaDatosEmpresa[[#This Row],[Tipo_Movimiento]] = "Venta", -TablaDatosEmpresa[[#This Row],[Cantidad]] * TablaDatosEmpresa[[#This Row],[CosteAdquisicionPromedio]], 0)</f>
        <v>483.94220689655231</v>
      </c>
      <c r="N3372" s="3">
        <f>TablaDatosEmpresa[[#This Row],[Ingresos]]-TablaDatosEmpresa[[#This Row],[Coste_Vemta]]</f>
        <v>2280.6577931034476</v>
      </c>
    </row>
    <row r="3373" spans="1:14" x14ac:dyDescent="0.3">
      <c r="A3373">
        <v>3374</v>
      </c>
      <c r="B3373" s="1">
        <v>45057</v>
      </c>
      <c r="C3373" t="s">
        <v>24</v>
      </c>
      <c r="D3373" t="s">
        <v>32</v>
      </c>
      <c r="E3373" t="s">
        <v>33</v>
      </c>
      <c r="F3373">
        <v>288</v>
      </c>
      <c r="G3373" s="3">
        <v>118.89</v>
      </c>
      <c r="H3373" s="3">
        <v>0</v>
      </c>
      <c r="I3373" t="s">
        <v>24</v>
      </c>
      <c r="J3373" t="s">
        <v>36</v>
      </c>
      <c r="K3373" s="3">
        <f>IF(TablaDatosEmpresa[[#This Row],[Tipo_Movimiento]] = "Venta", -TablaDatosEmpresa[[#This Row],[Cantidad]] * TablaDatosEmpresa[[#This Row],[Precio_Venta_Unitario]], 0)</f>
        <v>0</v>
      </c>
      <c r="L3373" s="3">
        <f>AVERAGEIF(TablaDatosEmpresa[Nombre_Producto],TablaDatosEmpresa[[#This Row],[Nombre_Producto]],TablaDatosEmpresa[Costo_Unitario])</f>
        <v>54.214840425531932</v>
      </c>
      <c r="M3373" s="3">
        <f>IF(TablaDatosEmpresa[[#This Row],[Tipo_Movimiento]] = "Venta", -TablaDatosEmpresa[[#This Row],[Cantidad]] * TablaDatosEmpresa[[#This Row],[CosteAdquisicionPromedio]], 0)</f>
        <v>0</v>
      </c>
      <c r="N3373" s="3">
        <f>TablaDatosEmpresa[[#This Row],[Ingresos]]-TablaDatosEmpresa[[#This Row],[Coste_Vemta]]</f>
        <v>0</v>
      </c>
    </row>
    <row r="3374" spans="1:14" x14ac:dyDescent="0.3">
      <c r="A3374">
        <v>3375</v>
      </c>
      <c r="B3374" s="1">
        <v>45057</v>
      </c>
      <c r="C3374" t="s">
        <v>10</v>
      </c>
      <c r="D3374" t="s">
        <v>25</v>
      </c>
      <c r="E3374" t="s">
        <v>43</v>
      </c>
      <c r="F3374">
        <v>-10</v>
      </c>
      <c r="G3374" s="3">
        <v>0</v>
      </c>
      <c r="H3374" s="3">
        <v>95.2</v>
      </c>
      <c r="I3374" t="s">
        <v>10</v>
      </c>
      <c r="J3374" t="s">
        <v>13</v>
      </c>
      <c r="K3374" s="3">
        <f>IF(TablaDatosEmpresa[[#This Row],[Tipo_Movimiento]] = "Venta", -TablaDatosEmpresa[[#This Row],[Cantidad]] * TablaDatosEmpresa[[#This Row],[Precio_Venta_Unitario]], 0)</f>
        <v>952</v>
      </c>
      <c r="L3374" s="3">
        <f>AVERAGEIF(TablaDatosEmpresa[Nombre_Producto],TablaDatosEmpresa[[#This Row],[Nombre_Producto]],TablaDatosEmpresa[Costo_Unitario])</f>
        <v>18.458651685393257</v>
      </c>
      <c r="M3374" s="3">
        <f>IF(TablaDatosEmpresa[[#This Row],[Tipo_Movimiento]] = "Venta", -TablaDatosEmpresa[[#This Row],[Cantidad]] * TablaDatosEmpresa[[#This Row],[CosteAdquisicionPromedio]], 0)</f>
        <v>184.58651685393255</v>
      </c>
      <c r="N3374" s="3">
        <f>TablaDatosEmpresa[[#This Row],[Ingresos]]-TablaDatosEmpresa[[#This Row],[Coste_Vemta]]</f>
        <v>767.41348314606739</v>
      </c>
    </row>
    <row r="3375" spans="1:14" x14ac:dyDescent="0.3">
      <c r="A3375">
        <v>3376</v>
      </c>
      <c r="B3375" s="1">
        <v>45057</v>
      </c>
      <c r="C3375" t="s">
        <v>10</v>
      </c>
      <c r="D3375" t="s">
        <v>29</v>
      </c>
      <c r="E3375" t="s">
        <v>30</v>
      </c>
      <c r="F3375">
        <v>-7</v>
      </c>
      <c r="G3375" s="3">
        <v>0</v>
      </c>
      <c r="H3375" s="3">
        <v>80.650000000000006</v>
      </c>
      <c r="I3375" t="s">
        <v>10</v>
      </c>
      <c r="J3375" t="s">
        <v>31</v>
      </c>
      <c r="K3375" s="3">
        <f>IF(TablaDatosEmpresa[[#This Row],[Tipo_Movimiento]] = "Venta", -TablaDatosEmpresa[[#This Row],[Cantidad]] * TablaDatosEmpresa[[#This Row],[Precio_Venta_Unitario]], 0)</f>
        <v>564.55000000000007</v>
      </c>
      <c r="L3375" s="3">
        <f>AVERAGEIF(TablaDatosEmpresa[Nombre_Producto],TablaDatosEmpresa[[#This Row],[Nombre_Producto]],TablaDatosEmpresa[Costo_Unitario])</f>
        <v>15.49574137931034</v>
      </c>
      <c r="M3375" s="3">
        <f>IF(TablaDatosEmpresa[[#This Row],[Tipo_Movimiento]] = "Venta", -TablaDatosEmpresa[[#This Row],[Cantidad]] * TablaDatosEmpresa[[#This Row],[CosteAdquisicionPromedio]], 0)</f>
        <v>108.47018965517238</v>
      </c>
      <c r="N3375" s="3">
        <f>TablaDatosEmpresa[[#This Row],[Ingresos]]-TablaDatosEmpresa[[#This Row],[Coste_Vemta]]</f>
        <v>456.07981034482771</v>
      </c>
    </row>
    <row r="3376" spans="1:14" x14ac:dyDescent="0.3">
      <c r="A3376">
        <v>3377</v>
      </c>
      <c r="B3376" s="1">
        <v>45057</v>
      </c>
      <c r="C3376" t="s">
        <v>10</v>
      </c>
      <c r="D3376" t="s">
        <v>21</v>
      </c>
      <c r="E3376" t="s">
        <v>22</v>
      </c>
      <c r="F3376">
        <v>-16</v>
      </c>
      <c r="G3376" s="3">
        <v>0</v>
      </c>
      <c r="H3376" s="3">
        <v>60.12</v>
      </c>
      <c r="I3376" t="s">
        <v>10</v>
      </c>
      <c r="J3376" t="s">
        <v>13</v>
      </c>
      <c r="K3376" s="3">
        <f>IF(TablaDatosEmpresa[[#This Row],[Tipo_Movimiento]] = "Venta", -TablaDatosEmpresa[[#This Row],[Cantidad]] * TablaDatosEmpresa[[#This Row],[Precio_Venta_Unitario]], 0)</f>
        <v>961.92</v>
      </c>
      <c r="L3376" s="3">
        <f>AVERAGEIF(TablaDatosEmpresa[Nombre_Producto],TablaDatosEmpresa[[#This Row],[Nombre_Producto]],TablaDatosEmpresa[Costo_Unitario])</f>
        <v>10.520482758620702</v>
      </c>
      <c r="M3376" s="3">
        <f>IF(TablaDatosEmpresa[[#This Row],[Tipo_Movimiento]] = "Venta", -TablaDatosEmpresa[[#This Row],[Cantidad]] * TablaDatosEmpresa[[#This Row],[CosteAdquisicionPromedio]], 0)</f>
        <v>168.32772413793123</v>
      </c>
      <c r="N3376" s="3">
        <f>TablaDatosEmpresa[[#This Row],[Ingresos]]-TablaDatosEmpresa[[#This Row],[Coste_Vemta]]</f>
        <v>793.59227586206873</v>
      </c>
    </row>
    <row r="3377" spans="1:14" x14ac:dyDescent="0.3">
      <c r="A3377">
        <v>3378</v>
      </c>
      <c r="B3377" s="1">
        <v>45057</v>
      </c>
      <c r="C3377" t="s">
        <v>10</v>
      </c>
      <c r="D3377" t="s">
        <v>17</v>
      </c>
      <c r="E3377" t="s">
        <v>42</v>
      </c>
      <c r="F3377">
        <v>-33</v>
      </c>
      <c r="G3377" s="3">
        <v>0</v>
      </c>
      <c r="H3377" s="3">
        <v>894.41</v>
      </c>
      <c r="I3377" t="s">
        <v>10</v>
      </c>
      <c r="J3377" t="s">
        <v>35</v>
      </c>
      <c r="K3377" s="3">
        <f>IF(TablaDatosEmpresa[[#This Row],[Tipo_Movimiento]] = "Venta", -TablaDatosEmpresa[[#This Row],[Cantidad]] * TablaDatosEmpresa[[#This Row],[Precio_Venta_Unitario]], 0)</f>
        <v>29515.53</v>
      </c>
      <c r="L3377" s="3">
        <f>AVERAGEIF(TablaDatosEmpresa[Nombre_Producto],TablaDatosEmpresa[[#This Row],[Nombre_Producto]],TablaDatosEmpresa[Costo_Unitario])</f>
        <v>206.67616747181975</v>
      </c>
      <c r="M3377" s="3">
        <f>IF(TablaDatosEmpresa[[#This Row],[Tipo_Movimiento]] = "Venta", -TablaDatosEmpresa[[#This Row],[Cantidad]] * TablaDatosEmpresa[[#This Row],[CosteAdquisicionPromedio]], 0)</f>
        <v>6820.3135265700521</v>
      </c>
      <c r="N3377" s="3">
        <f>TablaDatosEmpresa[[#This Row],[Ingresos]]-TablaDatosEmpresa[[#This Row],[Coste_Vemta]]</f>
        <v>22695.216473429948</v>
      </c>
    </row>
    <row r="3378" spans="1:14" x14ac:dyDescent="0.3">
      <c r="A3378">
        <v>3379</v>
      </c>
      <c r="B3378" s="1">
        <v>45058</v>
      </c>
      <c r="C3378" t="s">
        <v>10</v>
      </c>
      <c r="D3378" t="s">
        <v>17</v>
      </c>
      <c r="E3378" t="s">
        <v>42</v>
      </c>
      <c r="F3378">
        <v>-42</v>
      </c>
      <c r="G3378" s="3">
        <v>0</v>
      </c>
      <c r="H3378" s="3">
        <v>908.09</v>
      </c>
      <c r="I3378" t="s">
        <v>10</v>
      </c>
      <c r="J3378" t="s">
        <v>13</v>
      </c>
      <c r="K3378" s="3">
        <f>IF(TablaDatosEmpresa[[#This Row],[Tipo_Movimiento]] = "Venta", -TablaDatosEmpresa[[#This Row],[Cantidad]] * TablaDatosEmpresa[[#This Row],[Precio_Venta_Unitario]], 0)</f>
        <v>38139.78</v>
      </c>
      <c r="L3378" s="3">
        <f>AVERAGEIF(TablaDatosEmpresa[Nombre_Producto],TablaDatosEmpresa[[#This Row],[Nombre_Producto]],TablaDatosEmpresa[Costo_Unitario])</f>
        <v>206.67616747181975</v>
      </c>
      <c r="M3378" s="3">
        <f>IF(TablaDatosEmpresa[[#This Row],[Tipo_Movimiento]] = "Venta", -TablaDatosEmpresa[[#This Row],[Cantidad]] * TablaDatosEmpresa[[#This Row],[CosteAdquisicionPromedio]], 0)</f>
        <v>8680.3990338164294</v>
      </c>
      <c r="N3378" s="3">
        <f>TablaDatosEmpresa[[#This Row],[Ingresos]]-TablaDatosEmpresa[[#This Row],[Coste_Vemta]]</f>
        <v>29459.380966183569</v>
      </c>
    </row>
    <row r="3379" spans="1:14" x14ac:dyDescent="0.3">
      <c r="A3379">
        <v>3380</v>
      </c>
      <c r="B3379" s="1">
        <v>45058</v>
      </c>
      <c r="C3379" t="s">
        <v>10</v>
      </c>
      <c r="D3379" t="s">
        <v>34</v>
      </c>
      <c r="E3379" t="s">
        <v>45</v>
      </c>
      <c r="F3379">
        <v>-7</v>
      </c>
      <c r="G3379" s="3">
        <v>0</v>
      </c>
      <c r="H3379" s="3">
        <v>349.54</v>
      </c>
      <c r="I3379" t="s">
        <v>10</v>
      </c>
      <c r="J3379" t="s">
        <v>23</v>
      </c>
      <c r="K3379" s="3">
        <f>IF(TablaDatosEmpresa[[#This Row],[Tipo_Movimiento]] = "Venta", -TablaDatosEmpresa[[#This Row],[Cantidad]] * TablaDatosEmpresa[[#This Row],[Precio_Venta_Unitario]], 0)</f>
        <v>2446.7800000000002</v>
      </c>
      <c r="L3379" s="3">
        <f>AVERAGEIF(TablaDatosEmpresa[Nombre_Producto],TablaDatosEmpresa[[#This Row],[Nombre_Producto]],TablaDatosEmpresa[Costo_Unitario])</f>
        <v>81.910562499999997</v>
      </c>
      <c r="M3379" s="3">
        <f>IF(TablaDatosEmpresa[[#This Row],[Tipo_Movimiento]] = "Venta", -TablaDatosEmpresa[[#This Row],[Cantidad]] * TablaDatosEmpresa[[#This Row],[CosteAdquisicionPromedio]], 0)</f>
        <v>573.37393750000001</v>
      </c>
      <c r="N3379" s="3">
        <f>TablaDatosEmpresa[[#This Row],[Ingresos]]-TablaDatosEmpresa[[#This Row],[Coste_Vemta]]</f>
        <v>1873.4060625000002</v>
      </c>
    </row>
    <row r="3380" spans="1:14" x14ac:dyDescent="0.3">
      <c r="A3380">
        <v>3381</v>
      </c>
      <c r="B3380" s="1">
        <v>45058</v>
      </c>
      <c r="C3380" t="s">
        <v>10</v>
      </c>
      <c r="D3380" t="s">
        <v>19</v>
      </c>
      <c r="E3380" t="s">
        <v>20</v>
      </c>
      <c r="F3380">
        <v>-49</v>
      </c>
      <c r="G3380" s="3">
        <v>0</v>
      </c>
      <c r="H3380" s="3">
        <v>297.58</v>
      </c>
      <c r="I3380" t="s">
        <v>10</v>
      </c>
      <c r="J3380" t="s">
        <v>13</v>
      </c>
      <c r="K3380" s="3">
        <f>IF(TablaDatosEmpresa[[#This Row],[Tipo_Movimiento]] = "Venta", -TablaDatosEmpresa[[#This Row],[Cantidad]] * TablaDatosEmpresa[[#This Row],[Precio_Venta_Unitario]], 0)</f>
        <v>14581.42</v>
      </c>
      <c r="L3380" s="3">
        <f>AVERAGEIF(TablaDatosEmpresa[Nombre_Producto],TablaDatosEmpresa[[#This Row],[Nombre_Producto]],TablaDatosEmpresa[Costo_Unitario])</f>
        <v>66.956770642201846</v>
      </c>
      <c r="M3380" s="3">
        <f>IF(TablaDatosEmpresa[[#This Row],[Tipo_Movimiento]] = "Venta", -TablaDatosEmpresa[[#This Row],[Cantidad]] * TablaDatosEmpresa[[#This Row],[CosteAdquisicionPromedio]], 0)</f>
        <v>3280.8817614678906</v>
      </c>
      <c r="N3380" s="3">
        <f>TablaDatosEmpresa[[#This Row],[Ingresos]]-TablaDatosEmpresa[[#This Row],[Coste_Vemta]]</f>
        <v>11300.53823853211</v>
      </c>
    </row>
    <row r="3381" spans="1:14" x14ac:dyDescent="0.3">
      <c r="A3381">
        <v>3382</v>
      </c>
      <c r="B3381" s="1">
        <v>45058</v>
      </c>
      <c r="C3381" t="s">
        <v>10</v>
      </c>
      <c r="D3381" t="s">
        <v>32</v>
      </c>
      <c r="E3381" t="s">
        <v>33</v>
      </c>
      <c r="F3381">
        <v>-43</v>
      </c>
      <c r="G3381" s="3">
        <v>0</v>
      </c>
      <c r="H3381" s="3">
        <v>222</v>
      </c>
      <c r="I3381" t="s">
        <v>10</v>
      </c>
      <c r="J3381" t="s">
        <v>13</v>
      </c>
      <c r="K3381" s="3">
        <f>IF(TablaDatosEmpresa[[#This Row],[Tipo_Movimiento]] = "Venta", -TablaDatosEmpresa[[#This Row],[Cantidad]] * TablaDatosEmpresa[[#This Row],[Precio_Venta_Unitario]], 0)</f>
        <v>9546</v>
      </c>
      <c r="L3381" s="3">
        <f>AVERAGEIF(TablaDatosEmpresa[Nombre_Producto],TablaDatosEmpresa[[#This Row],[Nombre_Producto]],TablaDatosEmpresa[Costo_Unitario])</f>
        <v>54.214840425531932</v>
      </c>
      <c r="M3381" s="3">
        <f>IF(TablaDatosEmpresa[[#This Row],[Tipo_Movimiento]] = "Venta", -TablaDatosEmpresa[[#This Row],[Cantidad]] * TablaDatosEmpresa[[#This Row],[CosteAdquisicionPromedio]], 0)</f>
        <v>2331.2381382978729</v>
      </c>
      <c r="N3381" s="3">
        <f>TablaDatosEmpresa[[#This Row],[Ingresos]]-TablaDatosEmpresa[[#This Row],[Coste_Vemta]]</f>
        <v>7214.7618617021271</v>
      </c>
    </row>
    <row r="3382" spans="1:14" x14ac:dyDescent="0.3">
      <c r="A3382">
        <v>3383</v>
      </c>
      <c r="B3382" s="1">
        <v>45058</v>
      </c>
      <c r="C3382" t="s">
        <v>24</v>
      </c>
      <c r="D3382" t="s">
        <v>14</v>
      </c>
      <c r="E3382" t="s">
        <v>41</v>
      </c>
      <c r="F3382">
        <v>116</v>
      </c>
      <c r="G3382" s="3">
        <v>83.98</v>
      </c>
      <c r="H3382" s="3">
        <v>0</v>
      </c>
      <c r="I3382" t="s">
        <v>24</v>
      </c>
      <c r="J3382" t="s">
        <v>26</v>
      </c>
      <c r="K3382" s="3">
        <f>IF(TablaDatosEmpresa[[#This Row],[Tipo_Movimiento]] = "Venta", -TablaDatosEmpresa[[#This Row],[Cantidad]] * TablaDatosEmpresa[[#This Row],[Precio_Venta_Unitario]], 0)</f>
        <v>0</v>
      </c>
      <c r="L3382" s="3">
        <f>AVERAGEIF(TablaDatosEmpresa[Nombre_Producto],TablaDatosEmpresa[[#This Row],[Nombre_Producto]],TablaDatosEmpresa[Costo_Unitario])</f>
        <v>38.917210440456756</v>
      </c>
      <c r="M3382" s="3">
        <f>IF(TablaDatosEmpresa[[#This Row],[Tipo_Movimiento]] = "Venta", -TablaDatosEmpresa[[#This Row],[Cantidad]] * TablaDatosEmpresa[[#This Row],[CosteAdquisicionPromedio]], 0)</f>
        <v>0</v>
      </c>
      <c r="N3382" s="3">
        <f>TablaDatosEmpresa[[#This Row],[Ingresos]]-TablaDatosEmpresa[[#This Row],[Coste_Vemta]]</f>
        <v>0</v>
      </c>
    </row>
    <row r="3383" spans="1:14" x14ac:dyDescent="0.3">
      <c r="A3383">
        <v>3384</v>
      </c>
      <c r="B3383" s="1">
        <v>45058</v>
      </c>
      <c r="C3383" t="s">
        <v>10</v>
      </c>
      <c r="D3383" t="s">
        <v>29</v>
      </c>
      <c r="E3383" t="s">
        <v>30</v>
      </c>
      <c r="F3383">
        <v>-29</v>
      </c>
      <c r="G3383" s="3">
        <v>0</v>
      </c>
      <c r="H3383" s="3">
        <v>79.209999999999994</v>
      </c>
      <c r="I3383" t="s">
        <v>10</v>
      </c>
      <c r="J3383" t="s">
        <v>31</v>
      </c>
      <c r="K3383" s="3">
        <f>IF(TablaDatosEmpresa[[#This Row],[Tipo_Movimiento]] = "Venta", -TablaDatosEmpresa[[#This Row],[Cantidad]] * TablaDatosEmpresa[[#This Row],[Precio_Venta_Unitario]], 0)</f>
        <v>2297.0899999999997</v>
      </c>
      <c r="L3383" s="3">
        <f>AVERAGEIF(TablaDatosEmpresa[Nombre_Producto],TablaDatosEmpresa[[#This Row],[Nombre_Producto]],TablaDatosEmpresa[Costo_Unitario])</f>
        <v>15.49574137931034</v>
      </c>
      <c r="M3383" s="3">
        <f>IF(TablaDatosEmpresa[[#This Row],[Tipo_Movimiento]] = "Venta", -TablaDatosEmpresa[[#This Row],[Cantidad]] * TablaDatosEmpresa[[#This Row],[CosteAdquisicionPromedio]], 0)</f>
        <v>449.37649999999985</v>
      </c>
      <c r="N3383" s="3">
        <f>TablaDatosEmpresa[[#This Row],[Ingresos]]-TablaDatosEmpresa[[#This Row],[Coste_Vemta]]</f>
        <v>1847.7134999999998</v>
      </c>
    </row>
    <row r="3384" spans="1:14" x14ac:dyDescent="0.3">
      <c r="A3384">
        <v>3385</v>
      </c>
      <c r="B3384" s="1">
        <v>45058</v>
      </c>
      <c r="C3384" t="s">
        <v>16</v>
      </c>
      <c r="D3384" t="s">
        <v>27</v>
      </c>
      <c r="E3384" t="s">
        <v>44</v>
      </c>
      <c r="F3384">
        <v>76</v>
      </c>
      <c r="G3384" s="3">
        <v>245.93</v>
      </c>
      <c r="H3384" s="3">
        <v>0</v>
      </c>
      <c r="I3384" t="s">
        <v>46</v>
      </c>
      <c r="J3384" t="s">
        <v>18</v>
      </c>
      <c r="K3384" s="3">
        <f>IF(TablaDatosEmpresa[[#This Row],[Tipo_Movimiento]] = "Venta", -TablaDatosEmpresa[[#This Row],[Cantidad]] * TablaDatosEmpresa[[#This Row],[Precio_Venta_Unitario]], 0)</f>
        <v>0</v>
      </c>
      <c r="L3384" s="3">
        <f>AVERAGEIF(TablaDatosEmpresa[Nombre_Producto],TablaDatosEmpresa[[#This Row],[Nombre_Producto]],TablaDatosEmpresa[Costo_Unitario])</f>
        <v>111.99406451612904</v>
      </c>
      <c r="M3384" s="3">
        <f>IF(TablaDatosEmpresa[[#This Row],[Tipo_Movimiento]] = "Venta", -TablaDatosEmpresa[[#This Row],[Cantidad]] * TablaDatosEmpresa[[#This Row],[CosteAdquisicionPromedio]], 0)</f>
        <v>0</v>
      </c>
      <c r="N3384" s="3">
        <f>TablaDatosEmpresa[[#This Row],[Ingresos]]-TablaDatosEmpresa[[#This Row],[Coste_Vemta]]</f>
        <v>0</v>
      </c>
    </row>
    <row r="3385" spans="1:14" x14ac:dyDescent="0.3">
      <c r="A3385">
        <v>3386</v>
      </c>
      <c r="B3385" s="1">
        <v>45059</v>
      </c>
      <c r="C3385" t="s">
        <v>10</v>
      </c>
      <c r="D3385" t="s">
        <v>14</v>
      </c>
      <c r="E3385" t="s">
        <v>41</v>
      </c>
      <c r="F3385">
        <v>-46</v>
      </c>
      <c r="G3385" s="3">
        <v>0</v>
      </c>
      <c r="H3385" s="3">
        <v>160.86000000000001</v>
      </c>
      <c r="I3385" t="s">
        <v>10</v>
      </c>
      <c r="J3385" t="s">
        <v>35</v>
      </c>
      <c r="K3385" s="3">
        <f>IF(TablaDatosEmpresa[[#This Row],[Tipo_Movimiento]] = "Venta", -TablaDatosEmpresa[[#This Row],[Cantidad]] * TablaDatosEmpresa[[#This Row],[Precio_Venta_Unitario]], 0)</f>
        <v>7399.56</v>
      </c>
      <c r="L3385" s="3">
        <f>AVERAGEIF(TablaDatosEmpresa[Nombre_Producto],TablaDatosEmpresa[[#This Row],[Nombre_Producto]],TablaDatosEmpresa[Costo_Unitario])</f>
        <v>38.917210440456756</v>
      </c>
      <c r="M3385" s="3">
        <f>IF(TablaDatosEmpresa[[#This Row],[Tipo_Movimiento]] = "Venta", -TablaDatosEmpresa[[#This Row],[Cantidad]] * TablaDatosEmpresa[[#This Row],[CosteAdquisicionPromedio]], 0)</f>
        <v>1790.1916802610108</v>
      </c>
      <c r="N3385" s="3">
        <f>TablaDatosEmpresa[[#This Row],[Ingresos]]-TablaDatosEmpresa[[#This Row],[Coste_Vemta]]</f>
        <v>5609.3683197389892</v>
      </c>
    </row>
    <row r="3386" spans="1:14" x14ac:dyDescent="0.3">
      <c r="A3386">
        <v>3387</v>
      </c>
      <c r="B3386" s="1">
        <v>45059</v>
      </c>
      <c r="C3386" t="s">
        <v>10</v>
      </c>
      <c r="D3386" t="s">
        <v>19</v>
      </c>
      <c r="E3386" t="s">
        <v>20</v>
      </c>
      <c r="F3386">
        <v>-39</v>
      </c>
      <c r="G3386" s="3">
        <v>0</v>
      </c>
      <c r="H3386" s="3">
        <v>298.04000000000002</v>
      </c>
      <c r="I3386" t="s">
        <v>10</v>
      </c>
      <c r="J3386" t="s">
        <v>15</v>
      </c>
      <c r="K3386" s="3">
        <f>IF(TablaDatosEmpresa[[#This Row],[Tipo_Movimiento]] = "Venta", -TablaDatosEmpresa[[#This Row],[Cantidad]] * TablaDatosEmpresa[[#This Row],[Precio_Venta_Unitario]], 0)</f>
        <v>11623.560000000001</v>
      </c>
      <c r="L3386" s="3">
        <f>AVERAGEIF(TablaDatosEmpresa[Nombre_Producto],TablaDatosEmpresa[[#This Row],[Nombre_Producto]],TablaDatosEmpresa[Costo_Unitario])</f>
        <v>66.956770642201846</v>
      </c>
      <c r="M3386" s="3">
        <f>IF(TablaDatosEmpresa[[#This Row],[Tipo_Movimiento]] = "Venta", -TablaDatosEmpresa[[#This Row],[Cantidad]] * TablaDatosEmpresa[[#This Row],[CosteAdquisicionPromedio]], 0)</f>
        <v>2611.314055045872</v>
      </c>
      <c r="N3386" s="3">
        <f>TablaDatosEmpresa[[#This Row],[Ingresos]]-TablaDatosEmpresa[[#This Row],[Coste_Vemta]]</f>
        <v>9012.2459449541293</v>
      </c>
    </row>
    <row r="3387" spans="1:14" x14ac:dyDescent="0.3">
      <c r="A3387">
        <v>3388</v>
      </c>
      <c r="B3387" s="1">
        <v>45059</v>
      </c>
      <c r="C3387" t="s">
        <v>10</v>
      </c>
      <c r="D3387" t="s">
        <v>27</v>
      </c>
      <c r="E3387" t="s">
        <v>44</v>
      </c>
      <c r="F3387">
        <v>-34</v>
      </c>
      <c r="G3387" s="3">
        <v>0</v>
      </c>
      <c r="H3387" s="3">
        <v>495.98</v>
      </c>
      <c r="I3387" t="s">
        <v>10</v>
      </c>
      <c r="J3387" t="s">
        <v>15</v>
      </c>
      <c r="K3387" s="3">
        <f>IF(TablaDatosEmpresa[[#This Row],[Tipo_Movimiento]] = "Venta", -TablaDatosEmpresa[[#This Row],[Cantidad]] * TablaDatosEmpresa[[#This Row],[Precio_Venta_Unitario]], 0)</f>
        <v>16863.32</v>
      </c>
      <c r="L3387" s="3">
        <f>AVERAGEIF(TablaDatosEmpresa[Nombre_Producto],TablaDatosEmpresa[[#This Row],[Nombre_Producto]],TablaDatosEmpresa[Costo_Unitario])</f>
        <v>111.99406451612904</v>
      </c>
      <c r="M3387" s="3">
        <f>IF(TablaDatosEmpresa[[#This Row],[Tipo_Movimiento]] = "Venta", -TablaDatosEmpresa[[#This Row],[Cantidad]] * TablaDatosEmpresa[[#This Row],[CosteAdquisicionPromedio]], 0)</f>
        <v>3807.7981935483876</v>
      </c>
      <c r="N3387" s="3">
        <f>TablaDatosEmpresa[[#This Row],[Ingresos]]-TablaDatosEmpresa[[#This Row],[Coste_Vemta]]</f>
        <v>13055.521806451612</v>
      </c>
    </row>
    <row r="3388" spans="1:14" x14ac:dyDescent="0.3">
      <c r="A3388">
        <v>3389</v>
      </c>
      <c r="B3388" s="1">
        <v>45059</v>
      </c>
      <c r="C3388" t="s">
        <v>24</v>
      </c>
      <c r="D3388" t="s">
        <v>32</v>
      </c>
      <c r="E3388" t="s">
        <v>33</v>
      </c>
      <c r="F3388">
        <v>263</v>
      </c>
      <c r="G3388" s="3">
        <v>120.2</v>
      </c>
      <c r="H3388" s="3">
        <v>0</v>
      </c>
      <c r="I3388" t="s">
        <v>24</v>
      </c>
      <c r="J3388" t="s">
        <v>37</v>
      </c>
      <c r="K3388" s="3">
        <f>IF(TablaDatosEmpresa[[#This Row],[Tipo_Movimiento]] = "Venta", -TablaDatosEmpresa[[#This Row],[Cantidad]] * TablaDatosEmpresa[[#This Row],[Precio_Venta_Unitario]], 0)</f>
        <v>0</v>
      </c>
      <c r="L3388" s="3">
        <f>AVERAGEIF(TablaDatosEmpresa[Nombre_Producto],TablaDatosEmpresa[[#This Row],[Nombre_Producto]],TablaDatosEmpresa[Costo_Unitario])</f>
        <v>54.214840425531932</v>
      </c>
      <c r="M3388" s="3">
        <f>IF(TablaDatosEmpresa[[#This Row],[Tipo_Movimiento]] = "Venta", -TablaDatosEmpresa[[#This Row],[Cantidad]] * TablaDatosEmpresa[[#This Row],[CosteAdquisicionPromedio]], 0)</f>
        <v>0</v>
      </c>
      <c r="N3388" s="3">
        <f>TablaDatosEmpresa[[#This Row],[Ingresos]]-TablaDatosEmpresa[[#This Row],[Coste_Vemta]]</f>
        <v>0</v>
      </c>
    </row>
    <row r="3389" spans="1:14" x14ac:dyDescent="0.3">
      <c r="A3389">
        <v>3390</v>
      </c>
      <c r="B3389" s="1">
        <v>45059</v>
      </c>
      <c r="C3389" t="s">
        <v>10</v>
      </c>
      <c r="D3389" t="s">
        <v>27</v>
      </c>
      <c r="E3389" t="s">
        <v>44</v>
      </c>
      <c r="F3389">
        <v>-26</v>
      </c>
      <c r="G3389" s="3">
        <v>0</v>
      </c>
      <c r="H3389" s="3">
        <v>503.45</v>
      </c>
      <c r="I3389" t="s">
        <v>10</v>
      </c>
      <c r="J3389" t="s">
        <v>15</v>
      </c>
      <c r="K3389" s="3">
        <f>IF(TablaDatosEmpresa[[#This Row],[Tipo_Movimiento]] = "Venta", -TablaDatosEmpresa[[#This Row],[Cantidad]] * TablaDatosEmpresa[[#This Row],[Precio_Venta_Unitario]], 0)</f>
        <v>13089.699999999999</v>
      </c>
      <c r="L3389" s="3">
        <f>AVERAGEIF(TablaDatosEmpresa[Nombre_Producto],TablaDatosEmpresa[[#This Row],[Nombre_Producto]],TablaDatosEmpresa[Costo_Unitario])</f>
        <v>111.99406451612904</v>
      </c>
      <c r="M3389" s="3">
        <f>IF(TablaDatosEmpresa[[#This Row],[Tipo_Movimiento]] = "Venta", -TablaDatosEmpresa[[#This Row],[Cantidad]] * TablaDatosEmpresa[[#This Row],[CosteAdquisicionPromedio]], 0)</f>
        <v>2911.8456774193551</v>
      </c>
      <c r="N3389" s="3">
        <f>TablaDatosEmpresa[[#This Row],[Ingresos]]-TablaDatosEmpresa[[#This Row],[Coste_Vemta]]</f>
        <v>10177.854322580644</v>
      </c>
    </row>
    <row r="3390" spans="1:14" x14ac:dyDescent="0.3">
      <c r="A3390">
        <v>3391</v>
      </c>
      <c r="B3390" s="1">
        <v>45059</v>
      </c>
      <c r="C3390" t="s">
        <v>24</v>
      </c>
      <c r="D3390" t="s">
        <v>34</v>
      </c>
      <c r="E3390" t="s">
        <v>45</v>
      </c>
      <c r="F3390">
        <v>87</v>
      </c>
      <c r="G3390" s="3">
        <v>177.56</v>
      </c>
      <c r="H3390" s="3">
        <v>0</v>
      </c>
      <c r="I3390" t="s">
        <v>24</v>
      </c>
      <c r="J3390" t="s">
        <v>26</v>
      </c>
      <c r="K3390" s="3">
        <f>IF(TablaDatosEmpresa[[#This Row],[Tipo_Movimiento]] = "Venta", -TablaDatosEmpresa[[#This Row],[Cantidad]] * TablaDatosEmpresa[[#This Row],[Precio_Venta_Unitario]], 0)</f>
        <v>0</v>
      </c>
      <c r="L3390" s="3">
        <f>AVERAGEIF(TablaDatosEmpresa[Nombre_Producto],TablaDatosEmpresa[[#This Row],[Nombre_Producto]],TablaDatosEmpresa[Costo_Unitario])</f>
        <v>81.910562499999997</v>
      </c>
      <c r="M3390" s="3">
        <f>IF(TablaDatosEmpresa[[#This Row],[Tipo_Movimiento]] = "Venta", -TablaDatosEmpresa[[#This Row],[Cantidad]] * TablaDatosEmpresa[[#This Row],[CosteAdquisicionPromedio]], 0)</f>
        <v>0</v>
      </c>
      <c r="N3390" s="3">
        <f>TablaDatosEmpresa[[#This Row],[Ingresos]]-TablaDatosEmpresa[[#This Row],[Coste_Vemta]]</f>
        <v>0</v>
      </c>
    </row>
    <row r="3391" spans="1:14" x14ac:dyDescent="0.3">
      <c r="A3391">
        <v>3392</v>
      </c>
      <c r="B3391" s="1">
        <v>45059</v>
      </c>
      <c r="C3391" t="s">
        <v>16</v>
      </c>
      <c r="D3391" t="s">
        <v>17</v>
      </c>
      <c r="E3391" t="s">
        <v>42</v>
      </c>
      <c r="F3391">
        <v>33</v>
      </c>
      <c r="G3391" s="3">
        <v>449.94</v>
      </c>
      <c r="H3391" s="3">
        <v>0</v>
      </c>
      <c r="I3391" t="s">
        <v>46</v>
      </c>
      <c r="J3391" t="s">
        <v>18</v>
      </c>
      <c r="K3391" s="3">
        <f>IF(TablaDatosEmpresa[[#This Row],[Tipo_Movimiento]] = "Venta", -TablaDatosEmpresa[[#This Row],[Cantidad]] * TablaDatosEmpresa[[#This Row],[Precio_Venta_Unitario]], 0)</f>
        <v>0</v>
      </c>
      <c r="L3391" s="3">
        <f>AVERAGEIF(TablaDatosEmpresa[Nombre_Producto],TablaDatosEmpresa[[#This Row],[Nombre_Producto]],TablaDatosEmpresa[Costo_Unitario])</f>
        <v>206.67616747181975</v>
      </c>
      <c r="M3391" s="3">
        <f>IF(TablaDatosEmpresa[[#This Row],[Tipo_Movimiento]] = "Venta", -TablaDatosEmpresa[[#This Row],[Cantidad]] * TablaDatosEmpresa[[#This Row],[CosteAdquisicionPromedio]], 0)</f>
        <v>0</v>
      </c>
      <c r="N3391" s="3">
        <f>TablaDatosEmpresa[[#This Row],[Ingresos]]-TablaDatosEmpresa[[#This Row],[Coste_Vemta]]</f>
        <v>0</v>
      </c>
    </row>
    <row r="3392" spans="1:14" x14ac:dyDescent="0.3">
      <c r="A3392">
        <v>3393</v>
      </c>
      <c r="B3392" s="1">
        <v>45060</v>
      </c>
      <c r="C3392" t="s">
        <v>24</v>
      </c>
      <c r="D3392" t="s">
        <v>29</v>
      </c>
      <c r="E3392" t="s">
        <v>30</v>
      </c>
      <c r="F3392">
        <v>149</v>
      </c>
      <c r="G3392" s="3">
        <v>35.69</v>
      </c>
      <c r="H3392" s="3">
        <v>0</v>
      </c>
      <c r="I3392" t="s">
        <v>24</v>
      </c>
      <c r="J3392" t="s">
        <v>36</v>
      </c>
      <c r="K3392" s="3">
        <f>IF(TablaDatosEmpresa[[#This Row],[Tipo_Movimiento]] = "Venta", -TablaDatosEmpresa[[#This Row],[Cantidad]] * TablaDatosEmpresa[[#This Row],[Precio_Venta_Unitario]], 0)</f>
        <v>0</v>
      </c>
      <c r="L3392" s="3">
        <f>AVERAGEIF(TablaDatosEmpresa[Nombre_Producto],TablaDatosEmpresa[[#This Row],[Nombre_Producto]],TablaDatosEmpresa[Costo_Unitario])</f>
        <v>15.49574137931034</v>
      </c>
      <c r="M3392" s="3">
        <f>IF(TablaDatosEmpresa[[#This Row],[Tipo_Movimiento]] = "Venta", -TablaDatosEmpresa[[#This Row],[Cantidad]] * TablaDatosEmpresa[[#This Row],[CosteAdquisicionPromedio]], 0)</f>
        <v>0</v>
      </c>
      <c r="N3392" s="3">
        <f>TablaDatosEmpresa[[#This Row],[Ingresos]]-TablaDatosEmpresa[[#This Row],[Coste_Vemta]]</f>
        <v>0</v>
      </c>
    </row>
    <row r="3393" spans="1:14" x14ac:dyDescent="0.3">
      <c r="A3393">
        <v>3394</v>
      </c>
      <c r="B3393" s="1">
        <v>45060</v>
      </c>
      <c r="C3393" t="s">
        <v>10</v>
      </c>
      <c r="D3393" t="s">
        <v>11</v>
      </c>
      <c r="E3393" t="s">
        <v>12</v>
      </c>
      <c r="F3393">
        <v>-21</v>
      </c>
      <c r="G3393" s="3">
        <v>0</v>
      </c>
      <c r="H3393" s="3">
        <v>129.85</v>
      </c>
      <c r="I3393" t="s">
        <v>10</v>
      </c>
      <c r="J3393" t="s">
        <v>23</v>
      </c>
      <c r="K3393" s="3">
        <f>IF(TablaDatosEmpresa[[#This Row],[Tipo_Movimiento]] = "Venta", -TablaDatosEmpresa[[#This Row],[Cantidad]] * TablaDatosEmpresa[[#This Row],[Precio_Venta_Unitario]], 0)</f>
        <v>2726.85</v>
      </c>
      <c r="L3393" s="3">
        <f>AVERAGEIF(TablaDatosEmpresa[Nombre_Producto],TablaDatosEmpresa[[#This Row],[Nombre_Producto]],TablaDatosEmpresa[Costo_Unitario])</f>
        <v>28.701865793780652</v>
      </c>
      <c r="M3393" s="3">
        <f>IF(TablaDatosEmpresa[[#This Row],[Tipo_Movimiento]] = "Venta", -TablaDatosEmpresa[[#This Row],[Cantidad]] * TablaDatosEmpresa[[#This Row],[CosteAdquisicionPromedio]], 0)</f>
        <v>602.7391816693937</v>
      </c>
      <c r="N3393" s="3">
        <f>TablaDatosEmpresa[[#This Row],[Ingresos]]-TablaDatosEmpresa[[#This Row],[Coste_Vemta]]</f>
        <v>2124.110818330606</v>
      </c>
    </row>
    <row r="3394" spans="1:14" x14ac:dyDescent="0.3">
      <c r="A3394">
        <v>3395</v>
      </c>
      <c r="B3394" s="1">
        <v>45060</v>
      </c>
      <c r="C3394" t="s">
        <v>10</v>
      </c>
      <c r="D3394" t="s">
        <v>17</v>
      </c>
      <c r="E3394" t="s">
        <v>42</v>
      </c>
      <c r="F3394">
        <v>-46</v>
      </c>
      <c r="G3394" s="3">
        <v>0</v>
      </c>
      <c r="H3394" s="3">
        <v>900.97</v>
      </c>
      <c r="I3394" t="s">
        <v>10</v>
      </c>
      <c r="J3394" t="s">
        <v>15</v>
      </c>
      <c r="K3394" s="3">
        <f>IF(TablaDatosEmpresa[[#This Row],[Tipo_Movimiento]] = "Venta", -TablaDatosEmpresa[[#This Row],[Cantidad]] * TablaDatosEmpresa[[#This Row],[Precio_Venta_Unitario]], 0)</f>
        <v>41444.620000000003</v>
      </c>
      <c r="L3394" s="3">
        <f>AVERAGEIF(TablaDatosEmpresa[Nombre_Producto],TablaDatosEmpresa[[#This Row],[Nombre_Producto]],TablaDatosEmpresa[Costo_Unitario])</f>
        <v>206.67616747181975</v>
      </c>
      <c r="M3394" s="3">
        <f>IF(TablaDatosEmpresa[[#This Row],[Tipo_Movimiento]] = "Venta", -TablaDatosEmpresa[[#This Row],[Cantidad]] * TablaDatosEmpresa[[#This Row],[CosteAdquisicionPromedio]], 0)</f>
        <v>9507.1037037037095</v>
      </c>
      <c r="N3394" s="3">
        <f>TablaDatosEmpresa[[#This Row],[Ingresos]]-TablaDatosEmpresa[[#This Row],[Coste_Vemta]]</f>
        <v>31937.516296296293</v>
      </c>
    </row>
    <row r="3395" spans="1:14" x14ac:dyDescent="0.3">
      <c r="A3395">
        <v>3396</v>
      </c>
      <c r="B3395" s="1">
        <v>45060</v>
      </c>
      <c r="C3395" t="s">
        <v>16</v>
      </c>
      <c r="D3395" t="s">
        <v>27</v>
      </c>
      <c r="E3395" t="s">
        <v>44</v>
      </c>
      <c r="F3395">
        <v>47</v>
      </c>
      <c r="G3395" s="3">
        <v>247.82</v>
      </c>
      <c r="H3395" s="3">
        <v>0</v>
      </c>
      <c r="I3395" t="s">
        <v>46</v>
      </c>
      <c r="J3395" t="s">
        <v>18</v>
      </c>
      <c r="K3395" s="3">
        <f>IF(TablaDatosEmpresa[[#This Row],[Tipo_Movimiento]] = "Venta", -TablaDatosEmpresa[[#This Row],[Cantidad]] * TablaDatosEmpresa[[#This Row],[Precio_Venta_Unitario]], 0)</f>
        <v>0</v>
      </c>
      <c r="L3395" s="3">
        <f>AVERAGEIF(TablaDatosEmpresa[Nombre_Producto],TablaDatosEmpresa[[#This Row],[Nombre_Producto]],TablaDatosEmpresa[Costo_Unitario])</f>
        <v>111.99406451612904</v>
      </c>
      <c r="M3395" s="3">
        <f>IF(TablaDatosEmpresa[[#This Row],[Tipo_Movimiento]] = "Venta", -TablaDatosEmpresa[[#This Row],[Cantidad]] * TablaDatosEmpresa[[#This Row],[CosteAdquisicionPromedio]], 0)</f>
        <v>0</v>
      </c>
      <c r="N3395" s="3">
        <f>TablaDatosEmpresa[[#This Row],[Ingresos]]-TablaDatosEmpresa[[#This Row],[Coste_Vemta]]</f>
        <v>0</v>
      </c>
    </row>
    <row r="3396" spans="1:14" x14ac:dyDescent="0.3">
      <c r="A3396">
        <v>3397</v>
      </c>
      <c r="B3396" s="1">
        <v>45060</v>
      </c>
      <c r="C3396" t="s">
        <v>10</v>
      </c>
      <c r="D3396" t="s">
        <v>25</v>
      </c>
      <c r="E3396" t="s">
        <v>43</v>
      </c>
      <c r="F3396">
        <v>-46</v>
      </c>
      <c r="G3396" s="3">
        <v>0</v>
      </c>
      <c r="H3396" s="3">
        <v>95.12</v>
      </c>
      <c r="I3396" t="s">
        <v>10</v>
      </c>
      <c r="J3396" t="s">
        <v>35</v>
      </c>
      <c r="K3396" s="3">
        <f>IF(TablaDatosEmpresa[[#This Row],[Tipo_Movimiento]] = "Venta", -TablaDatosEmpresa[[#This Row],[Cantidad]] * TablaDatosEmpresa[[#This Row],[Precio_Venta_Unitario]], 0)</f>
        <v>4375.5200000000004</v>
      </c>
      <c r="L3396" s="3">
        <f>AVERAGEIF(TablaDatosEmpresa[Nombre_Producto],TablaDatosEmpresa[[#This Row],[Nombre_Producto]],TablaDatosEmpresa[Costo_Unitario])</f>
        <v>18.458651685393257</v>
      </c>
      <c r="M3396" s="3">
        <f>IF(TablaDatosEmpresa[[#This Row],[Tipo_Movimiento]] = "Venta", -TablaDatosEmpresa[[#This Row],[Cantidad]] * TablaDatosEmpresa[[#This Row],[CosteAdquisicionPromedio]], 0)</f>
        <v>849.09797752808981</v>
      </c>
      <c r="N3396" s="3">
        <f>TablaDatosEmpresa[[#This Row],[Ingresos]]-TablaDatosEmpresa[[#This Row],[Coste_Vemta]]</f>
        <v>3526.4220224719106</v>
      </c>
    </row>
    <row r="3397" spans="1:14" x14ac:dyDescent="0.3">
      <c r="A3397">
        <v>3398</v>
      </c>
      <c r="B3397" s="1">
        <v>45060</v>
      </c>
      <c r="C3397" t="s">
        <v>24</v>
      </c>
      <c r="D3397" t="s">
        <v>11</v>
      </c>
      <c r="E3397" t="s">
        <v>12</v>
      </c>
      <c r="F3397">
        <v>172</v>
      </c>
      <c r="G3397" s="3">
        <v>64.25</v>
      </c>
      <c r="H3397" s="3">
        <v>0</v>
      </c>
      <c r="I3397" t="s">
        <v>24</v>
      </c>
      <c r="J3397" t="s">
        <v>37</v>
      </c>
      <c r="K3397" s="3">
        <f>IF(TablaDatosEmpresa[[#This Row],[Tipo_Movimiento]] = "Venta", -TablaDatosEmpresa[[#This Row],[Cantidad]] * TablaDatosEmpresa[[#This Row],[Precio_Venta_Unitario]], 0)</f>
        <v>0</v>
      </c>
      <c r="L3397" s="3">
        <f>AVERAGEIF(TablaDatosEmpresa[Nombre_Producto],TablaDatosEmpresa[[#This Row],[Nombre_Producto]],TablaDatosEmpresa[Costo_Unitario])</f>
        <v>28.701865793780652</v>
      </c>
      <c r="M3397" s="3">
        <f>IF(TablaDatosEmpresa[[#This Row],[Tipo_Movimiento]] = "Venta", -TablaDatosEmpresa[[#This Row],[Cantidad]] * TablaDatosEmpresa[[#This Row],[CosteAdquisicionPromedio]], 0)</f>
        <v>0</v>
      </c>
      <c r="N3397" s="3">
        <f>TablaDatosEmpresa[[#This Row],[Ingresos]]-TablaDatosEmpresa[[#This Row],[Coste_Vemta]]</f>
        <v>0</v>
      </c>
    </row>
    <row r="3398" spans="1:14" x14ac:dyDescent="0.3">
      <c r="A3398">
        <v>3399</v>
      </c>
      <c r="B3398" s="1">
        <v>45061</v>
      </c>
      <c r="C3398" t="s">
        <v>10</v>
      </c>
      <c r="D3398" t="s">
        <v>21</v>
      </c>
      <c r="E3398" t="s">
        <v>22</v>
      </c>
      <c r="F3398">
        <v>-5</v>
      </c>
      <c r="G3398" s="3">
        <v>0</v>
      </c>
      <c r="H3398" s="3">
        <v>59.41</v>
      </c>
      <c r="I3398" t="s">
        <v>10</v>
      </c>
      <c r="J3398" t="s">
        <v>31</v>
      </c>
      <c r="K3398" s="3">
        <f>IF(TablaDatosEmpresa[[#This Row],[Tipo_Movimiento]] = "Venta", -TablaDatosEmpresa[[#This Row],[Cantidad]] * TablaDatosEmpresa[[#This Row],[Precio_Venta_Unitario]], 0)</f>
        <v>297.04999999999995</v>
      </c>
      <c r="L3398" s="3">
        <f>AVERAGEIF(TablaDatosEmpresa[Nombre_Producto],TablaDatosEmpresa[[#This Row],[Nombre_Producto]],TablaDatosEmpresa[Costo_Unitario])</f>
        <v>10.520482758620702</v>
      </c>
      <c r="M3398" s="3">
        <f>IF(TablaDatosEmpresa[[#This Row],[Tipo_Movimiento]] = "Venta", -TablaDatosEmpresa[[#This Row],[Cantidad]] * TablaDatosEmpresa[[#This Row],[CosteAdquisicionPromedio]], 0)</f>
        <v>52.602413793103509</v>
      </c>
      <c r="N3398" s="3">
        <f>TablaDatosEmpresa[[#This Row],[Ingresos]]-TablaDatosEmpresa[[#This Row],[Coste_Vemta]]</f>
        <v>244.44758620689646</v>
      </c>
    </row>
    <row r="3399" spans="1:14" x14ac:dyDescent="0.3">
      <c r="A3399">
        <v>3400</v>
      </c>
      <c r="B3399" s="1">
        <v>45061</v>
      </c>
      <c r="C3399" t="s">
        <v>10</v>
      </c>
      <c r="D3399" t="s">
        <v>29</v>
      </c>
      <c r="E3399" t="s">
        <v>30</v>
      </c>
      <c r="F3399">
        <v>-36</v>
      </c>
      <c r="G3399" s="3">
        <v>0</v>
      </c>
      <c r="H3399" s="3">
        <v>80.33</v>
      </c>
      <c r="I3399" t="s">
        <v>10</v>
      </c>
      <c r="J3399" t="s">
        <v>23</v>
      </c>
      <c r="K3399" s="3">
        <f>IF(TablaDatosEmpresa[[#This Row],[Tipo_Movimiento]] = "Venta", -TablaDatosEmpresa[[#This Row],[Cantidad]] * TablaDatosEmpresa[[#This Row],[Precio_Venta_Unitario]], 0)</f>
        <v>2891.88</v>
      </c>
      <c r="L3399" s="3">
        <f>AVERAGEIF(TablaDatosEmpresa[Nombre_Producto],TablaDatosEmpresa[[#This Row],[Nombre_Producto]],TablaDatosEmpresa[Costo_Unitario])</f>
        <v>15.49574137931034</v>
      </c>
      <c r="M3399" s="3">
        <f>IF(TablaDatosEmpresa[[#This Row],[Tipo_Movimiento]] = "Venta", -TablaDatosEmpresa[[#This Row],[Cantidad]] * TablaDatosEmpresa[[#This Row],[CosteAdquisicionPromedio]], 0)</f>
        <v>557.84668965517221</v>
      </c>
      <c r="N3399" s="3">
        <f>TablaDatosEmpresa[[#This Row],[Ingresos]]-TablaDatosEmpresa[[#This Row],[Coste_Vemta]]</f>
        <v>2334.0333103448279</v>
      </c>
    </row>
    <row r="3400" spans="1:14" x14ac:dyDescent="0.3">
      <c r="A3400">
        <v>3401</v>
      </c>
      <c r="B3400" s="1">
        <v>45061</v>
      </c>
      <c r="C3400" t="s">
        <v>24</v>
      </c>
      <c r="D3400" t="s">
        <v>29</v>
      </c>
      <c r="E3400" t="s">
        <v>30</v>
      </c>
      <c r="F3400">
        <v>126</v>
      </c>
      <c r="G3400" s="3">
        <v>36.119999999999997</v>
      </c>
      <c r="H3400" s="3">
        <v>0</v>
      </c>
      <c r="I3400" t="s">
        <v>24</v>
      </c>
      <c r="J3400" t="s">
        <v>26</v>
      </c>
      <c r="K3400" s="3">
        <f>IF(TablaDatosEmpresa[[#This Row],[Tipo_Movimiento]] = "Venta", -TablaDatosEmpresa[[#This Row],[Cantidad]] * TablaDatosEmpresa[[#This Row],[Precio_Venta_Unitario]], 0)</f>
        <v>0</v>
      </c>
      <c r="L3400" s="3">
        <f>AVERAGEIF(TablaDatosEmpresa[Nombre_Producto],TablaDatosEmpresa[[#This Row],[Nombre_Producto]],TablaDatosEmpresa[Costo_Unitario])</f>
        <v>15.49574137931034</v>
      </c>
      <c r="M3400" s="3">
        <f>IF(TablaDatosEmpresa[[#This Row],[Tipo_Movimiento]] = "Venta", -TablaDatosEmpresa[[#This Row],[Cantidad]] * TablaDatosEmpresa[[#This Row],[CosteAdquisicionPromedio]], 0)</f>
        <v>0</v>
      </c>
      <c r="N3400" s="3">
        <f>TablaDatosEmpresa[[#This Row],[Ingresos]]-TablaDatosEmpresa[[#This Row],[Coste_Vemta]]</f>
        <v>0</v>
      </c>
    </row>
    <row r="3401" spans="1:14" x14ac:dyDescent="0.3">
      <c r="A3401">
        <v>3402</v>
      </c>
      <c r="B3401" s="1">
        <v>45061</v>
      </c>
      <c r="C3401" t="s">
        <v>24</v>
      </c>
      <c r="D3401" t="s">
        <v>21</v>
      </c>
      <c r="E3401" t="s">
        <v>22</v>
      </c>
      <c r="F3401">
        <v>65</v>
      </c>
      <c r="G3401" s="3">
        <v>24.84</v>
      </c>
      <c r="H3401" s="3">
        <v>0</v>
      </c>
      <c r="I3401" t="s">
        <v>24</v>
      </c>
      <c r="J3401" t="s">
        <v>36</v>
      </c>
      <c r="K3401" s="3">
        <f>IF(TablaDatosEmpresa[[#This Row],[Tipo_Movimiento]] = "Venta", -TablaDatosEmpresa[[#This Row],[Cantidad]] * TablaDatosEmpresa[[#This Row],[Precio_Venta_Unitario]], 0)</f>
        <v>0</v>
      </c>
      <c r="L3401" s="3">
        <f>AVERAGEIF(TablaDatosEmpresa[Nombre_Producto],TablaDatosEmpresa[[#This Row],[Nombre_Producto]],TablaDatosEmpresa[Costo_Unitario])</f>
        <v>10.520482758620702</v>
      </c>
      <c r="M3401" s="3">
        <f>IF(TablaDatosEmpresa[[#This Row],[Tipo_Movimiento]] = "Venta", -TablaDatosEmpresa[[#This Row],[Cantidad]] * TablaDatosEmpresa[[#This Row],[CosteAdquisicionPromedio]], 0)</f>
        <v>0</v>
      </c>
      <c r="N3401" s="3">
        <f>TablaDatosEmpresa[[#This Row],[Ingresos]]-TablaDatosEmpresa[[#This Row],[Coste_Vemta]]</f>
        <v>0</v>
      </c>
    </row>
    <row r="3402" spans="1:14" x14ac:dyDescent="0.3">
      <c r="A3402">
        <v>3403</v>
      </c>
      <c r="B3402" s="1">
        <v>45061</v>
      </c>
      <c r="C3402" t="s">
        <v>24</v>
      </c>
      <c r="D3402" t="s">
        <v>32</v>
      </c>
      <c r="E3402" t="s">
        <v>33</v>
      </c>
      <c r="F3402">
        <v>211</v>
      </c>
      <c r="G3402" s="3">
        <v>118.34</v>
      </c>
      <c r="H3402" s="3">
        <v>0</v>
      </c>
      <c r="I3402" t="s">
        <v>24</v>
      </c>
      <c r="J3402" t="s">
        <v>36</v>
      </c>
      <c r="K3402" s="3">
        <f>IF(TablaDatosEmpresa[[#This Row],[Tipo_Movimiento]] = "Venta", -TablaDatosEmpresa[[#This Row],[Cantidad]] * TablaDatosEmpresa[[#This Row],[Precio_Venta_Unitario]], 0)</f>
        <v>0</v>
      </c>
      <c r="L3402" s="3">
        <f>AVERAGEIF(TablaDatosEmpresa[Nombre_Producto],TablaDatosEmpresa[[#This Row],[Nombre_Producto]],TablaDatosEmpresa[Costo_Unitario])</f>
        <v>54.214840425531932</v>
      </c>
      <c r="M3402" s="3">
        <f>IF(TablaDatosEmpresa[[#This Row],[Tipo_Movimiento]] = "Venta", -TablaDatosEmpresa[[#This Row],[Cantidad]] * TablaDatosEmpresa[[#This Row],[CosteAdquisicionPromedio]], 0)</f>
        <v>0</v>
      </c>
      <c r="N3402" s="3">
        <f>TablaDatosEmpresa[[#This Row],[Ingresos]]-TablaDatosEmpresa[[#This Row],[Coste_Vemta]]</f>
        <v>0</v>
      </c>
    </row>
    <row r="3403" spans="1:14" x14ac:dyDescent="0.3">
      <c r="A3403">
        <v>3404</v>
      </c>
      <c r="B3403" s="1">
        <v>45061</v>
      </c>
      <c r="C3403" t="s">
        <v>24</v>
      </c>
      <c r="D3403" t="s">
        <v>21</v>
      </c>
      <c r="E3403" t="s">
        <v>22</v>
      </c>
      <c r="F3403">
        <v>259</v>
      </c>
      <c r="G3403" s="3">
        <v>25.28</v>
      </c>
      <c r="H3403" s="3">
        <v>0</v>
      </c>
      <c r="I3403" t="s">
        <v>24</v>
      </c>
      <c r="J3403" t="s">
        <v>36</v>
      </c>
      <c r="K3403" s="3">
        <f>IF(TablaDatosEmpresa[[#This Row],[Tipo_Movimiento]] = "Venta", -TablaDatosEmpresa[[#This Row],[Cantidad]] * TablaDatosEmpresa[[#This Row],[Precio_Venta_Unitario]], 0)</f>
        <v>0</v>
      </c>
      <c r="L3403" s="3">
        <f>AVERAGEIF(TablaDatosEmpresa[Nombre_Producto],TablaDatosEmpresa[[#This Row],[Nombre_Producto]],TablaDatosEmpresa[Costo_Unitario])</f>
        <v>10.520482758620702</v>
      </c>
      <c r="M3403" s="3">
        <f>IF(TablaDatosEmpresa[[#This Row],[Tipo_Movimiento]] = "Venta", -TablaDatosEmpresa[[#This Row],[Cantidad]] * TablaDatosEmpresa[[#This Row],[CosteAdquisicionPromedio]], 0)</f>
        <v>0</v>
      </c>
      <c r="N3403" s="3">
        <f>TablaDatosEmpresa[[#This Row],[Ingresos]]-TablaDatosEmpresa[[#This Row],[Coste_Vemta]]</f>
        <v>0</v>
      </c>
    </row>
    <row r="3404" spans="1:14" x14ac:dyDescent="0.3">
      <c r="A3404">
        <v>3405</v>
      </c>
      <c r="B3404" s="1">
        <v>45061</v>
      </c>
      <c r="C3404" t="s">
        <v>24</v>
      </c>
      <c r="D3404" t="s">
        <v>34</v>
      </c>
      <c r="E3404" t="s">
        <v>45</v>
      </c>
      <c r="F3404">
        <v>53</v>
      </c>
      <c r="G3404" s="3">
        <v>179.39</v>
      </c>
      <c r="H3404" s="3">
        <v>0</v>
      </c>
      <c r="I3404" t="s">
        <v>24</v>
      </c>
      <c r="J3404" t="s">
        <v>37</v>
      </c>
      <c r="K3404" s="3">
        <f>IF(TablaDatosEmpresa[[#This Row],[Tipo_Movimiento]] = "Venta", -TablaDatosEmpresa[[#This Row],[Cantidad]] * TablaDatosEmpresa[[#This Row],[Precio_Venta_Unitario]], 0)</f>
        <v>0</v>
      </c>
      <c r="L3404" s="3">
        <f>AVERAGEIF(TablaDatosEmpresa[Nombre_Producto],TablaDatosEmpresa[[#This Row],[Nombre_Producto]],TablaDatosEmpresa[Costo_Unitario])</f>
        <v>81.910562499999997</v>
      </c>
      <c r="M3404" s="3">
        <f>IF(TablaDatosEmpresa[[#This Row],[Tipo_Movimiento]] = "Venta", -TablaDatosEmpresa[[#This Row],[Cantidad]] * TablaDatosEmpresa[[#This Row],[CosteAdquisicionPromedio]], 0)</f>
        <v>0</v>
      </c>
      <c r="N3404" s="3">
        <f>TablaDatosEmpresa[[#This Row],[Ingresos]]-TablaDatosEmpresa[[#This Row],[Coste_Vemta]]</f>
        <v>0</v>
      </c>
    </row>
    <row r="3405" spans="1:14" x14ac:dyDescent="0.3">
      <c r="A3405">
        <v>3406</v>
      </c>
      <c r="B3405" s="1">
        <v>45062</v>
      </c>
      <c r="C3405" t="s">
        <v>24</v>
      </c>
      <c r="D3405" t="s">
        <v>11</v>
      </c>
      <c r="E3405" t="s">
        <v>12</v>
      </c>
      <c r="F3405">
        <v>217</v>
      </c>
      <c r="G3405" s="3">
        <v>65.22</v>
      </c>
      <c r="H3405" s="3">
        <v>0</v>
      </c>
      <c r="I3405" t="s">
        <v>24</v>
      </c>
      <c r="J3405" t="s">
        <v>37</v>
      </c>
      <c r="K3405" s="3">
        <f>IF(TablaDatosEmpresa[[#This Row],[Tipo_Movimiento]] = "Venta", -TablaDatosEmpresa[[#This Row],[Cantidad]] * TablaDatosEmpresa[[#This Row],[Precio_Venta_Unitario]], 0)</f>
        <v>0</v>
      </c>
      <c r="L3405" s="3">
        <f>AVERAGEIF(TablaDatosEmpresa[Nombre_Producto],TablaDatosEmpresa[[#This Row],[Nombre_Producto]],TablaDatosEmpresa[Costo_Unitario])</f>
        <v>28.701865793780652</v>
      </c>
      <c r="M3405" s="3">
        <f>IF(TablaDatosEmpresa[[#This Row],[Tipo_Movimiento]] = "Venta", -TablaDatosEmpresa[[#This Row],[Cantidad]] * TablaDatosEmpresa[[#This Row],[CosteAdquisicionPromedio]], 0)</f>
        <v>0</v>
      </c>
      <c r="N3405" s="3">
        <f>TablaDatosEmpresa[[#This Row],[Ingresos]]-TablaDatosEmpresa[[#This Row],[Coste_Vemta]]</f>
        <v>0</v>
      </c>
    </row>
    <row r="3406" spans="1:14" x14ac:dyDescent="0.3">
      <c r="A3406">
        <v>3407</v>
      </c>
      <c r="B3406" s="1">
        <v>45062</v>
      </c>
      <c r="C3406" t="s">
        <v>16</v>
      </c>
      <c r="D3406" t="s">
        <v>19</v>
      </c>
      <c r="E3406" t="s">
        <v>20</v>
      </c>
      <c r="F3406">
        <v>36</v>
      </c>
      <c r="G3406" s="3">
        <v>148.61000000000001</v>
      </c>
      <c r="H3406" s="3">
        <v>0</v>
      </c>
      <c r="I3406" t="s">
        <v>46</v>
      </c>
      <c r="J3406" t="s">
        <v>18</v>
      </c>
      <c r="K3406" s="3">
        <f>IF(TablaDatosEmpresa[[#This Row],[Tipo_Movimiento]] = "Venta", -TablaDatosEmpresa[[#This Row],[Cantidad]] * TablaDatosEmpresa[[#This Row],[Precio_Venta_Unitario]], 0)</f>
        <v>0</v>
      </c>
      <c r="L3406" s="3">
        <f>AVERAGEIF(TablaDatosEmpresa[Nombre_Producto],TablaDatosEmpresa[[#This Row],[Nombre_Producto]],TablaDatosEmpresa[Costo_Unitario])</f>
        <v>66.956770642201846</v>
      </c>
      <c r="M3406" s="3">
        <f>IF(TablaDatosEmpresa[[#This Row],[Tipo_Movimiento]] = "Venta", -TablaDatosEmpresa[[#This Row],[Cantidad]] * TablaDatosEmpresa[[#This Row],[CosteAdquisicionPromedio]], 0)</f>
        <v>0</v>
      </c>
      <c r="N3406" s="3">
        <f>TablaDatosEmpresa[[#This Row],[Ingresos]]-TablaDatosEmpresa[[#This Row],[Coste_Vemta]]</f>
        <v>0</v>
      </c>
    </row>
    <row r="3407" spans="1:14" x14ac:dyDescent="0.3">
      <c r="A3407">
        <v>3408</v>
      </c>
      <c r="B3407" s="1">
        <v>45062</v>
      </c>
      <c r="C3407" t="s">
        <v>10</v>
      </c>
      <c r="D3407" t="s">
        <v>14</v>
      </c>
      <c r="E3407" t="s">
        <v>41</v>
      </c>
      <c r="F3407">
        <v>-5</v>
      </c>
      <c r="G3407" s="3">
        <v>0</v>
      </c>
      <c r="H3407" s="3">
        <v>160.12</v>
      </c>
      <c r="I3407" t="s">
        <v>10</v>
      </c>
      <c r="J3407" t="s">
        <v>31</v>
      </c>
      <c r="K3407" s="3">
        <f>IF(TablaDatosEmpresa[[#This Row],[Tipo_Movimiento]] = "Venta", -TablaDatosEmpresa[[#This Row],[Cantidad]] * TablaDatosEmpresa[[#This Row],[Precio_Venta_Unitario]], 0)</f>
        <v>800.6</v>
      </c>
      <c r="L3407" s="3">
        <f>AVERAGEIF(TablaDatosEmpresa[Nombre_Producto],TablaDatosEmpresa[[#This Row],[Nombre_Producto]],TablaDatosEmpresa[Costo_Unitario])</f>
        <v>38.917210440456756</v>
      </c>
      <c r="M3407" s="3">
        <f>IF(TablaDatosEmpresa[[#This Row],[Tipo_Movimiento]] = "Venta", -TablaDatosEmpresa[[#This Row],[Cantidad]] * TablaDatosEmpresa[[#This Row],[CosteAdquisicionPromedio]], 0)</f>
        <v>194.58605220228378</v>
      </c>
      <c r="N3407" s="3">
        <f>TablaDatosEmpresa[[#This Row],[Ingresos]]-TablaDatosEmpresa[[#This Row],[Coste_Vemta]]</f>
        <v>606.01394779771624</v>
      </c>
    </row>
    <row r="3408" spans="1:14" x14ac:dyDescent="0.3">
      <c r="A3408">
        <v>3409</v>
      </c>
      <c r="B3408" s="1">
        <v>45062</v>
      </c>
      <c r="C3408" t="s">
        <v>10</v>
      </c>
      <c r="D3408" t="s">
        <v>19</v>
      </c>
      <c r="E3408" t="s">
        <v>20</v>
      </c>
      <c r="F3408">
        <v>-12</v>
      </c>
      <c r="G3408" s="3">
        <v>0</v>
      </c>
      <c r="H3408" s="3">
        <v>297.8</v>
      </c>
      <c r="I3408" t="s">
        <v>10</v>
      </c>
      <c r="J3408" t="s">
        <v>13</v>
      </c>
      <c r="K3408" s="3">
        <f>IF(TablaDatosEmpresa[[#This Row],[Tipo_Movimiento]] = "Venta", -TablaDatosEmpresa[[#This Row],[Cantidad]] * TablaDatosEmpresa[[#This Row],[Precio_Venta_Unitario]], 0)</f>
        <v>3573.6000000000004</v>
      </c>
      <c r="L3408" s="3">
        <f>AVERAGEIF(TablaDatosEmpresa[Nombre_Producto],TablaDatosEmpresa[[#This Row],[Nombre_Producto]],TablaDatosEmpresa[Costo_Unitario])</f>
        <v>66.956770642201846</v>
      </c>
      <c r="M3408" s="3">
        <f>IF(TablaDatosEmpresa[[#This Row],[Tipo_Movimiento]] = "Venta", -TablaDatosEmpresa[[#This Row],[Cantidad]] * TablaDatosEmpresa[[#This Row],[CosteAdquisicionPromedio]], 0)</f>
        <v>803.48124770642221</v>
      </c>
      <c r="N3408" s="3">
        <f>TablaDatosEmpresa[[#This Row],[Ingresos]]-TablaDatosEmpresa[[#This Row],[Coste_Vemta]]</f>
        <v>2770.1187522935779</v>
      </c>
    </row>
    <row r="3409" spans="1:14" x14ac:dyDescent="0.3">
      <c r="A3409">
        <v>3410</v>
      </c>
      <c r="B3409" s="1">
        <v>45062</v>
      </c>
      <c r="C3409" t="s">
        <v>10</v>
      </c>
      <c r="D3409" t="s">
        <v>29</v>
      </c>
      <c r="E3409" t="s">
        <v>30</v>
      </c>
      <c r="F3409">
        <v>-11</v>
      </c>
      <c r="G3409" s="3">
        <v>0</v>
      </c>
      <c r="H3409" s="3">
        <v>80.38</v>
      </c>
      <c r="I3409" t="s">
        <v>10</v>
      </c>
      <c r="J3409" t="s">
        <v>15</v>
      </c>
      <c r="K3409" s="3">
        <f>IF(TablaDatosEmpresa[[#This Row],[Tipo_Movimiento]] = "Venta", -TablaDatosEmpresa[[#This Row],[Cantidad]] * TablaDatosEmpresa[[#This Row],[Precio_Venta_Unitario]], 0)</f>
        <v>884.18</v>
      </c>
      <c r="L3409" s="3">
        <f>AVERAGEIF(TablaDatosEmpresa[Nombre_Producto],TablaDatosEmpresa[[#This Row],[Nombre_Producto]],TablaDatosEmpresa[Costo_Unitario])</f>
        <v>15.49574137931034</v>
      </c>
      <c r="M3409" s="3">
        <f>IF(TablaDatosEmpresa[[#This Row],[Tipo_Movimiento]] = "Venta", -TablaDatosEmpresa[[#This Row],[Cantidad]] * TablaDatosEmpresa[[#This Row],[CosteAdquisicionPromedio]], 0)</f>
        <v>170.45315517241374</v>
      </c>
      <c r="N3409" s="3">
        <f>TablaDatosEmpresa[[#This Row],[Ingresos]]-TablaDatosEmpresa[[#This Row],[Coste_Vemta]]</f>
        <v>713.72684482758621</v>
      </c>
    </row>
    <row r="3410" spans="1:14" x14ac:dyDescent="0.3">
      <c r="A3410">
        <v>3411</v>
      </c>
      <c r="B3410" s="1">
        <v>45062</v>
      </c>
      <c r="C3410" t="s">
        <v>24</v>
      </c>
      <c r="D3410" t="s">
        <v>29</v>
      </c>
      <c r="E3410" t="s">
        <v>30</v>
      </c>
      <c r="F3410">
        <v>297</v>
      </c>
      <c r="G3410" s="3">
        <v>35.270000000000003</v>
      </c>
      <c r="H3410" s="3">
        <v>0</v>
      </c>
      <c r="I3410" t="s">
        <v>24</v>
      </c>
      <c r="J3410" t="s">
        <v>37</v>
      </c>
      <c r="K3410" s="3">
        <f>IF(TablaDatosEmpresa[[#This Row],[Tipo_Movimiento]] = "Venta", -TablaDatosEmpresa[[#This Row],[Cantidad]] * TablaDatosEmpresa[[#This Row],[Precio_Venta_Unitario]], 0)</f>
        <v>0</v>
      </c>
      <c r="L3410" s="3">
        <f>AVERAGEIF(TablaDatosEmpresa[Nombre_Producto],TablaDatosEmpresa[[#This Row],[Nombre_Producto]],TablaDatosEmpresa[Costo_Unitario])</f>
        <v>15.49574137931034</v>
      </c>
      <c r="M3410" s="3">
        <f>IF(TablaDatosEmpresa[[#This Row],[Tipo_Movimiento]] = "Venta", -TablaDatosEmpresa[[#This Row],[Cantidad]] * TablaDatosEmpresa[[#This Row],[CosteAdquisicionPromedio]], 0)</f>
        <v>0</v>
      </c>
      <c r="N3410" s="3">
        <f>TablaDatosEmpresa[[#This Row],[Ingresos]]-TablaDatosEmpresa[[#This Row],[Coste_Vemta]]</f>
        <v>0</v>
      </c>
    </row>
    <row r="3411" spans="1:14" x14ac:dyDescent="0.3">
      <c r="A3411">
        <v>3412</v>
      </c>
      <c r="B3411" s="1">
        <v>45062</v>
      </c>
      <c r="C3411" t="s">
        <v>16</v>
      </c>
      <c r="D3411" t="s">
        <v>17</v>
      </c>
      <c r="E3411" t="s">
        <v>42</v>
      </c>
      <c r="F3411">
        <v>24</v>
      </c>
      <c r="G3411" s="3">
        <v>451.46</v>
      </c>
      <c r="H3411" s="3">
        <v>0</v>
      </c>
      <c r="I3411" t="s">
        <v>46</v>
      </c>
      <c r="J3411" t="s">
        <v>18</v>
      </c>
      <c r="K3411" s="3">
        <f>IF(TablaDatosEmpresa[[#This Row],[Tipo_Movimiento]] = "Venta", -TablaDatosEmpresa[[#This Row],[Cantidad]] * TablaDatosEmpresa[[#This Row],[Precio_Venta_Unitario]], 0)</f>
        <v>0</v>
      </c>
      <c r="L3411" s="3">
        <f>AVERAGEIF(TablaDatosEmpresa[Nombre_Producto],TablaDatosEmpresa[[#This Row],[Nombre_Producto]],TablaDatosEmpresa[Costo_Unitario])</f>
        <v>206.67616747181975</v>
      </c>
      <c r="M3411" s="3">
        <f>IF(TablaDatosEmpresa[[#This Row],[Tipo_Movimiento]] = "Venta", -TablaDatosEmpresa[[#This Row],[Cantidad]] * TablaDatosEmpresa[[#This Row],[CosteAdquisicionPromedio]], 0)</f>
        <v>0</v>
      </c>
      <c r="N3411" s="3">
        <f>TablaDatosEmpresa[[#This Row],[Ingresos]]-TablaDatosEmpresa[[#This Row],[Coste_Vemta]]</f>
        <v>0</v>
      </c>
    </row>
    <row r="3412" spans="1:14" x14ac:dyDescent="0.3">
      <c r="A3412">
        <v>3413</v>
      </c>
      <c r="B3412" s="1">
        <v>45063</v>
      </c>
      <c r="C3412" t="s">
        <v>24</v>
      </c>
      <c r="D3412" t="s">
        <v>14</v>
      </c>
      <c r="E3412" t="s">
        <v>41</v>
      </c>
      <c r="F3412">
        <v>254</v>
      </c>
      <c r="G3412" s="3">
        <v>87.15</v>
      </c>
      <c r="H3412" s="3">
        <v>0</v>
      </c>
      <c r="I3412" t="s">
        <v>24</v>
      </c>
      <c r="J3412" t="s">
        <v>37</v>
      </c>
      <c r="K3412" s="3">
        <f>IF(TablaDatosEmpresa[[#This Row],[Tipo_Movimiento]] = "Venta", -TablaDatosEmpresa[[#This Row],[Cantidad]] * TablaDatosEmpresa[[#This Row],[Precio_Venta_Unitario]], 0)</f>
        <v>0</v>
      </c>
      <c r="L3412" s="3">
        <f>AVERAGEIF(TablaDatosEmpresa[Nombre_Producto],TablaDatosEmpresa[[#This Row],[Nombre_Producto]],TablaDatosEmpresa[Costo_Unitario])</f>
        <v>38.917210440456756</v>
      </c>
      <c r="M3412" s="3">
        <f>IF(TablaDatosEmpresa[[#This Row],[Tipo_Movimiento]] = "Venta", -TablaDatosEmpresa[[#This Row],[Cantidad]] * TablaDatosEmpresa[[#This Row],[CosteAdquisicionPromedio]], 0)</f>
        <v>0</v>
      </c>
      <c r="N3412" s="3">
        <f>TablaDatosEmpresa[[#This Row],[Ingresos]]-TablaDatosEmpresa[[#This Row],[Coste_Vemta]]</f>
        <v>0</v>
      </c>
    </row>
    <row r="3413" spans="1:14" x14ac:dyDescent="0.3">
      <c r="A3413">
        <v>3414</v>
      </c>
      <c r="B3413" s="1">
        <v>45063</v>
      </c>
      <c r="C3413" t="s">
        <v>16</v>
      </c>
      <c r="D3413" t="s">
        <v>27</v>
      </c>
      <c r="E3413" t="s">
        <v>44</v>
      </c>
      <c r="F3413">
        <v>31</v>
      </c>
      <c r="G3413" s="3">
        <v>250.58</v>
      </c>
      <c r="H3413" s="3">
        <v>0</v>
      </c>
      <c r="I3413" t="s">
        <v>46</v>
      </c>
      <c r="J3413" t="s">
        <v>18</v>
      </c>
      <c r="K3413" s="3">
        <f>IF(TablaDatosEmpresa[[#This Row],[Tipo_Movimiento]] = "Venta", -TablaDatosEmpresa[[#This Row],[Cantidad]] * TablaDatosEmpresa[[#This Row],[Precio_Venta_Unitario]], 0)</f>
        <v>0</v>
      </c>
      <c r="L3413" s="3">
        <f>AVERAGEIF(TablaDatosEmpresa[Nombre_Producto],TablaDatosEmpresa[[#This Row],[Nombre_Producto]],TablaDatosEmpresa[Costo_Unitario])</f>
        <v>111.99406451612904</v>
      </c>
      <c r="M3413" s="3">
        <f>IF(TablaDatosEmpresa[[#This Row],[Tipo_Movimiento]] = "Venta", -TablaDatosEmpresa[[#This Row],[Cantidad]] * TablaDatosEmpresa[[#This Row],[CosteAdquisicionPromedio]], 0)</f>
        <v>0</v>
      </c>
      <c r="N3413" s="3">
        <f>TablaDatosEmpresa[[#This Row],[Ingresos]]-TablaDatosEmpresa[[#This Row],[Coste_Vemta]]</f>
        <v>0</v>
      </c>
    </row>
    <row r="3414" spans="1:14" x14ac:dyDescent="0.3">
      <c r="A3414">
        <v>3415</v>
      </c>
      <c r="B3414" s="1">
        <v>45063</v>
      </c>
      <c r="C3414" t="s">
        <v>24</v>
      </c>
      <c r="D3414" t="s">
        <v>21</v>
      </c>
      <c r="E3414" t="s">
        <v>22</v>
      </c>
      <c r="F3414">
        <v>219</v>
      </c>
      <c r="G3414" s="3">
        <v>24.72</v>
      </c>
      <c r="H3414" s="3">
        <v>0</v>
      </c>
      <c r="I3414" t="s">
        <v>24</v>
      </c>
      <c r="J3414" t="s">
        <v>28</v>
      </c>
      <c r="K3414" s="3">
        <f>IF(TablaDatosEmpresa[[#This Row],[Tipo_Movimiento]] = "Venta", -TablaDatosEmpresa[[#This Row],[Cantidad]] * TablaDatosEmpresa[[#This Row],[Precio_Venta_Unitario]], 0)</f>
        <v>0</v>
      </c>
      <c r="L3414" s="3">
        <f>AVERAGEIF(TablaDatosEmpresa[Nombre_Producto],TablaDatosEmpresa[[#This Row],[Nombre_Producto]],TablaDatosEmpresa[Costo_Unitario])</f>
        <v>10.520482758620702</v>
      </c>
      <c r="M3414" s="3">
        <f>IF(TablaDatosEmpresa[[#This Row],[Tipo_Movimiento]] = "Venta", -TablaDatosEmpresa[[#This Row],[Cantidad]] * TablaDatosEmpresa[[#This Row],[CosteAdquisicionPromedio]], 0)</f>
        <v>0</v>
      </c>
      <c r="N3414" s="3">
        <f>TablaDatosEmpresa[[#This Row],[Ingresos]]-TablaDatosEmpresa[[#This Row],[Coste_Vemta]]</f>
        <v>0</v>
      </c>
    </row>
    <row r="3415" spans="1:14" x14ac:dyDescent="0.3">
      <c r="A3415">
        <v>3416</v>
      </c>
      <c r="B3415" s="1">
        <v>45063</v>
      </c>
      <c r="C3415" t="s">
        <v>24</v>
      </c>
      <c r="D3415" t="s">
        <v>29</v>
      </c>
      <c r="E3415" t="s">
        <v>30</v>
      </c>
      <c r="F3415">
        <v>248</v>
      </c>
      <c r="G3415" s="3">
        <v>35.72</v>
      </c>
      <c r="H3415" s="3">
        <v>0</v>
      </c>
      <c r="I3415" t="s">
        <v>24</v>
      </c>
      <c r="J3415" t="s">
        <v>26</v>
      </c>
      <c r="K3415" s="3">
        <f>IF(TablaDatosEmpresa[[#This Row],[Tipo_Movimiento]] = "Venta", -TablaDatosEmpresa[[#This Row],[Cantidad]] * TablaDatosEmpresa[[#This Row],[Precio_Venta_Unitario]], 0)</f>
        <v>0</v>
      </c>
      <c r="L3415" s="3">
        <f>AVERAGEIF(TablaDatosEmpresa[Nombre_Producto],TablaDatosEmpresa[[#This Row],[Nombre_Producto]],TablaDatosEmpresa[Costo_Unitario])</f>
        <v>15.49574137931034</v>
      </c>
      <c r="M3415" s="3">
        <f>IF(TablaDatosEmpresa[[#This Row],[Tipo_Movimiento]] = "Venta", -TablaDatosEmpresa[[#This Row],[Cantidad]] * TablaDatosEmpresa[[#This Row],[CosteAdquisicionPromedio]], 0)</f>
        <v>0</v>
      </c>
      <c r="N3415" s="3">
        <f>TablaDatosEmpresa[[#This Row],[Ingresos]]-TablaDatosEmpresa[[#This Row],[Coste_Vemta]]</f>
        <v>0</v>
      </c>
    </row>
    <row r="3416" spans="1:14" x14ac:dyDescent="0.3">
      <c r="A3416">
        <v>3417</v>
      </c>
      <c r="B3416" s="1">
        <v>45063</v>
      </c>
      <c r="C3416" t="s">
        <v>10</v>
      </c>
      <c r="D3416" t="s">
        <v>27</v>
      </c>
      <c r="E3416" t="s">
        <v>44</v>
      </c>
      <c r="F3416">
        <v>-46</v>
      </c>
      <c r="G3416" s="3">
        <v>0</v>
      </c>
      <c r="H3416" s="3">
        <v>496.82</v>
      </c>
      <c r="I3416" t="s">
        <v>10</v>
      </c>
      <c r="J3416" t="s">
        <v>35</v>
      </c>
      <c r="K3416" s="3">
        <f>IF(TablaDatosEmpresa[[#This Row],[Tipo_Movimiento]] = "Venta", -TablaDatosEmpresa[[#This Row],[Cantidad]] * TablaDatosEmpresa[[#This Row],[Precio_Venta_Unitario]], 0)</f>
        <v>22853.72</v>
      </c>
      <c r="L3416" s="3">
        <f>AVERAGEIF(TablaDatosEmpresa[Nombre_Producto],TablaDatosEmpresa[[#This Row],[Nombre_Producto]],TablaDatosEmpresa[Costo_Unitario])</f>
        <v>111.99406451612904</v>
      </c>
      <c r="M3416" s="3">
        <f>IF(TablaDatosEmpresa[[#This Row],[Tipo_Movimiento]] = "Venta", -TablaDatosEmpresa[[#This Row],[Cantidad]] * TablaDatosEmpresa[[#This Row],[CosteAdquisicionPromedio]], 0)</f>
        <v>5151.7269677419363</v>
      </c>
      <c r="N3416" s="3">
        <f>TablaDatosEmpresa[[#This Row],[Ingresos]]-TablaDatosEmpresa[[#This Row],[Coste_Vemta]]</f>
        <v>17701.993032258066</v>
      </c>
    </row>
    <row r="3417" spans="1:14" x14ac:dyDescent="0.3">
      <c r="A3417">
        <v>3418</v>
      </c>
      <c r="B3417" s="1">
        <v>45063</v>
      </c>
      <c r="C3417" t="s">
        <v>16</v>
      </c>
      <c r="D3417" t="s">
        <v>19</v>
      </c>
      <c r="E3417" t="s">
        <v>20</v>
      </c>
      <c r="F3417">
        <v>28</v>
      </c>
      <c r="G3417" s="3">
        <v>150.01</v>
      </c>
      <c r="H3417" s="3">
        <v>0</v>
      </c>
      <c r="I3417" t="s">
        <v>46</v>
      </c>
      <c r="J3417" t="s">
        <v>18</v>
      </c>
      <c r="K3417" s="3">
        <f>IF(TablaDatosEmpresa[[#This Row],[Tipo_Movimiento]] = "Venta", -TablaDatosEmpresa[[#This Row],[Cantidad]] * TablaDatosEmpresa[[#This Row],[Precio_Venta_Unitario]], 0)</f>
        <v>0</v>
      </c>
      <c r="L3417" s="3">
        <f>AVERAGEIF(TablaDatosEmpresa[Nombre_Producto],TablaDatosEmpresa[[#This Row],[Nombre_Producto]],TablaDatosEmpresa[Costo_Unitario])</f>
        <v>66.956770642201846</v>
      </c>
      <c r="M3417" s="3">
        <f>IF(TablaDatosEmpresa[[#This Row],[Tipo_Movimiento]] = "Venta", -TablaDatosEmpresa[[#This Row],[Cantidad]] * TablaDatosEmpresa[[#This Row],[CosteAdquisicionPromedio]], 0)</f>
        <v>0</v>
      </c>
      <c r="N3417" s="3">
        <f>TablaDatosEmpresa[[#This Row],[Ingresos]]-TablaDatosEmpresa[[#This Row],[Coste_Vemta]]</f>
        <v>0</v>
      </c>
    </row>
    <row r="3418" spans="1:14" x14ac:dyDescent="0.3">
      <c r="A3418">
        <v>3419</v>
      </c>
      <c r="B3418" s="1">
        <v>45063</v>
      </c>
      <c r="C3418" t="s">
        <v>10</v>
      </c>
      <c r="D3418" t="s">
        <v>32</v>
      </c>
      <c r="E3418" t="s">
        <v>33</v>
      </c>
      <c r="F3418">
        <v>-10</v>
      </c>
      <c r="G3418" s="3">
        <v>0</v>
      </c>
      <c r="H3418" s="3">
        <v>221.93</v>
      </c>
      <c r="I3418" t="s">
        <v>10</v>
      </c>
      <c r="J3418" t="s">
        <v>35</v>
      </c>
      <c r="K3418" s="3">
        <f>IF(TablaDatosEmpresa[[#This Row],[Tipo_Movimiento]] = "Venta", -TablaDatosEmpresa[[#This Row],[Cantidad]] * TablaDatosEmpresa[[#This Row],[Precio_Venta_Unitario]], 0)</f>
        <v>2219.3000000000002</v>
      </c>
      <c r="L3418" s="3">
        <f>AVERAGEIF(TablaDatosEmpresa[Nombre_Producto],TablaDatosEmpresa[[#This Row],[Nombre_Producto]],TablaDatosEmpresa[Costo_Unitario])</f>
        <v>54.214840425531932</v>
      </c>
      <c r="M3418" s="3">
        <f>IF(TablaDatosEmpresa[[#This Row],[Tipo_Movimiento]] = "Venta", -TablaDatosEmpresa[[#This Row],[Cantidad]] * TablaDatosEmpresa[[#This Row],[CosteAdquisicionPromedio]], 0)</f>
        <v>542.14840425531929</v>
      </c>
      <c r="N3418" s="3">
        <f>TablaDatosEmpresa[[#This Row],[Ingresos]]-TablaDatosEmpresa[[#This Row],[Coste_Vemta]]</f>
        <v>1677.1515957446809</v>
      </c>
    </row>
    <row r="3419" spans="1:14" x14ac:dyDescent="0.3">
      <c r="A3419">
        <v>3420</v>
      </c>
      <c r="B3419" s="1">
        <v>45064</v>
      </c>
      <c r="C3419" t="s">
        <v>10</v>
      </c>
      <c r="D3419" t="s">
        <v>11</v>
      </c>
      <c r="E3419" t="s">
        <v>12</v>
      </c>
      <c r="F3419">
        <v>-31</v>
      </c>
      <c r="G3419" s="3">
        <v>0</v>
      </c>
      <c r="H3419" s="3">
        <v>129.4</v>
      </c>
      <c r="I3419" t="s">
        <v>10</v>
      </c>
      <c r="J3419" t="s">
        <v>23</v>
      </c>
      <c r="K3419" s="3">
        <f>IF(TablaDatosEmpresa[[#This Row],[Tipo_Movimiento]] = "Venta", -TablaDatosEmpresa[[#This Row],[Cantidad]] * TablaDatosEmpresa[[#This Row],[Precio_Venta_Unitario]], 0)</f>
        <v>4011.4</v>
      </c>
      <c r="L3419" s="3">
        <f>AVERAGEIF(TablaDatosEmpresa[Nombre_Producto],TablaDatosEmpresa[[#This Row],[Nombre_Producto]],TablaDatosEmpresa[Costo_Unitario])</f>
        <v>28.701865793780652</v>
      </c>
      <c r="M3419" s="3">
        <f>IF(TablaDatosEmpresa[[#This Row],[Tipo_Movimiento]] = "Venta", -TablaDatosEmpresa[[#This Row],[Cantidad]] * TablaDatosEmpresa[[#This Row],[CosteAdquisicionPromedio]], 0)</f>
        <v>889.75783960720025</v>
      </c>
      <c r="N3419" s="3">
        <f>TablaDatosEmpresa[[#This Row],[Ingresos]]-TablaDatosEmpresa[[#This Row],[Coste_Vemta]]</f>
        <v>3121.6421603927997</v>
      </c>
    </row>
    <row r="3420" spans="1:14" x14ac:dyDescent="0.3">
      <c r="A3420">
        <v>3421</v>
      </c>
      <c r="B3420" s="1">
        <v>45064</v>
      </c>
      <c r="C3420" t="s">
        <v>10</v>
      </c>
      <c r="D3420" t="s">
        <v>19</v>
      </c>
      <c r="E3420" t="s">
        <v>20</v>
      </c>
      <c r="F3420">
        <v>-45</v>
      </c>
      <c r="G3420" s="3">
        <v>0</v>
      </c>
      <c r="H3420" s="3">
        <v>299.32</v>
      </c>
      <c r="I3420" t="s">
        <v>10</v>
      </c>
      <c r="J3420" t="s">
        <v>35</v>
      </c>
      <c r="K3420" s="3">
        <f>IF(TablaDatosEmpresa[[#This Row],[Tipo_Movimiento]] = "Venta", -TablaDatosEmpresa[[#This Row],[Cantidad]] * TablaDatosEmpresa[[#This Row],[Precio_Venta_Unitario]], 0)</f>
        <v>13469.4</v>
      </c>
      <c r="L3420" s="3">
        <f>AVERAGEIF(TablaDatosEmpresa[Nombre_Producto],TablaDatosEmpresa[[#This Row],[Nombre_Producto]],TablaDatosEmpresa[Costo_Unitario])</f>
        <v>66.956770642201846</v>
      </c>
      <c r="M3420" s="3">
        <f>IF(TablaDatosEmpresa[[#This Row],[Tipo_Movimiento]] = "Venta", -TablaDatosEmpresa[[#This Row],[Cantidad]] * TablaDatosEmpresa[[#This Row],[CosteAdquisicionPromedio]], 0)</f>
        <v>3013.0546788990832</v>
      </c>
      <c r="N3420" s="3">
        <f>TablaDatosEmpresa[[#This Row],[Ingresos]]-TablaDatosEmpresa[[#This Row],[Coste_Vemta]]</f>
        <v>10456.345321100916</v>
      </c>
    </row>
    <row r="3421" spans="1:14" x14ac:dyDescent="0.3">
      <c r="A3421">
        <v>3422</v>
      </c>
      <c r="B3421" s="1">
        <v>45064</v>
      </c>
      <c r="C3421" t="s">
        <v>10</v>
      </c>
      <c r="D3421" t="s">
        <v>19</v>
      </c>
      <c r="E3421" t="s">
        <v>20</v>
      </c>
      <c r="F3421">
        <v>-12</v>
      </c>
      <c r="G3421" s="3">
        <v>0</v>
      </c>
      <c r="H3421" s="3">
        <v>296.89999999999998</v>
      </c>
      <c r="I3421" t="s">
        <v>10</v>
      </c>
      <c r="J3421" t="s">
        <v>31</v>
      </c>
      <c r="K3421" s="3">
        <f>IF(TablaDatosEmpresa[[#This Row],[Tipo_Movimiento]] = "Venta", -TablaDatosEmpresa[[#This Row],[Cantidad]] * TablaDatosEmpresa[[#This Row],[Precio_Venta_Unitario]], 0)</f>
        <v>3562.7999999999997</v>
      </c>
      <c r="L3421" s="3">
        <f>AVERAGEIF(TablaDatosEmpresa[Nombre_Producto],TablaDatosEmpresa[[#This Row],[Nombre_Producto]],TablaDatosEmpresa[Costo_Unitario])</f>
        <v>66.956770642201846</v>
      </c>
      <c r="M3421" s="3">
        <f>IF(TablaDatosEmpresa[[#This Row],[Tipo_Movimiento]] = "Venta", -TablaDatosEmpresa[[#This Row],[Cantidad]] * TablaDatosEmpresa[[#This Row],[CosteAdquisicionPromedio]], 0)</f>
        <v>803.48124770642221</v>
      </c>
      <c r="N3421" s="3">
        <f>TablaDatosEmpresa[[#This Row],[Ingresos]]-TablaDatosEmpresa[[#This Row],[Coste_Vemta]]</f>
        <v>2759.3187522935777</v>
      </c>
    </row>
    <row r="3422" spans="1:14" x14ac:dyDescent="0.3">
      <c r="A3422">
        <v>3423</v>
      </c>
      <c r="B3422" s="1">
        <v>45064</v>
      </c>
      <c r="C3422" t="s">
        <v>10</v>
      </c>
      <c r="D3422" t="s">
        <v>17</v>
      </c>
      <c r="E3422" t="s">
        <v>42</v>
      </c>
      <c r="F3422">
        <v>-27</v>
      </c>
      <c r="G3422" s="3">
        <v>0</v>
      </c>
      <c r="H3422" s="3">
        <v>895.99</v>
      </c>
      <c r="I3422" t="s">
        <v>10</v>
      </c>
      <c r="J3422" t="s">
        <v>15</v>
      </c>
      <c r="K3422" s="3">
        <f>IF(TablaDatosEmpresa[[#This Row],[Tipo_Movimiento]] = "Venta", -TablaDatosEmpresa[[#This Row],[Cantidad]] * TablaDatosEmpresa[[#This Row],[Precio_Venta_Unitario]], 0)</f>
        <v>24191.73</v>
      </c>
      <c r="L3422" s="3">
        <f>AVERAGEIF(TablaDatosEmpresa[Nombre_Producto],TablaDatosEmpresa[[#This Row],[Nombre_Producto]],TablaDatosEmpresa[Costo_Unitario])</f>
        <v>206.67616747181975</v>
      </c>
      <c r="M3422" s="3">
        <f>IF(TablaDatosEmpresa[[#This Row],[Tipo_Movimiento]] = "Venta", -TablaDatosEmpresa[[#This Row],[Cantidad]] * TablaDatosEmpresa[[#This Row],[CosteAdquisicionPromedio]], 0)</f>
        <v>5580.2565217391329</v>
      </c>
      <c r="N3422" s="3">
        <f>TablaDatosEmpresa[[#This Row],[Ingresos]]-TablaDatosEmpresa[[#This Row],[Coste_Vemta]]</f>
        <v>18611.473478260865</v>
      </c>
    </row>
    <row r="3423" spans="1:14" x14ac:dyDescent="0.3">
      <c r="A3423">
        <v>3424</v>
      </c>
      <c r="B3423" s="1">
        <v>45064</v>
      </c>
      <c r="C3423" t="s">
        <v>10</v>
      </c>
      <c r="D3423" t="s">
        <v>29</v>
      </c>
      <c r="E3423" t="s">
        <v>30</v>
      </c>
      <c r="F3423">
        <v>-33</v>
      </c>
      <c r="G3423" s="3">
        <v>0</v>
      </c>
      <c r="H3423" s="3">
        <v>79.930000000000007</v>
      </c>
      <c r="I3423" t="s">
        <v>10</v>
      </c>
      <c r="J3423" t="s">
        <v>31</v>
      </c>
      <c r="K3423" s="3">
        <f>IF(TablaDatosEmpresa[[#This Row],[Tipo_Movimiento]] = "Venta", -TablaDatosEmpresa[[#This Row],[Cantidad]] * TablaDatosEmpresa[[#This Row],[Precio_Venta_Unitario]], 0)</f>
        <v>2637.69</v>
      </c>
      <c r="L3423" s="3">
        <f>AVERAGEIF(TablaDatosEmpresa[Nombre_Producto],TablaDatosEmpresa[[#This Row],[Nombre_Producto]],TablaDatosEmpresa[Costo_Unitario])</f>
        <v>15.49574137931034</v>
      </c>
      <c r="M3423" s="3">
        <f>IF(TablaDatosEmpresa[[#This Row],[Tipo_Movimiento]] = "Venta", -TablaDatosEmpresa[[#This Row],[Cantidad]] * TablaDatosEmpresa[[#This Row],[CosteAdquisicionPromedio]], 0)</f>
        <v>511.35946551724123</v>
      </c>
      <c r="N3423" s="3">
        <f>TablaDatosEmpresa[[#This Row],[Ingresos]]-TablaDatosEmpresa[[#This Row],[Coste_Vemta]]</f>
        <v>2126.3305344827586</v>
      </c>
    </row>
    <row r="3424" spans="1:14" x14ac:dyDescent="0.3">
      <c r="A3424">
        <v>3425</v>
      </c>
      <c r="B3424" s="1">
        <v>45064</v>
      </c>
      <c r="C3424" t="s">
        <v>10</v>
      </c>
      <c r="D3424" t="s">
        <v>21</v>
      </c>
      <c r="E3424" t="s">
        <v>22</v>
      </c>
      <c r="F3424">
        <v>-24</v>
      </c>
      <c r="G3424" s="3">
        <v>0</v>
      </c>
      <c r="H3424" s="3">
        <v>60.23</v>
      </c>
      <c r="I3424" t="s">
        <v>10</v>
      </c>
      <c r="J3424" t="s">
        <v>23</v>
      </c>
      <c r="K3424" s="3">
        <f>IF(TablaDatosEmpresa[[#This Row],[Tipo_Movimiento]] = "Venta", -TablaDatosEmpresa[[#This Row],[Cantidad]] * TablaDatosEmpresa[[#This Row],[Precio_Venta_Unitario]], 0)</f>
        <v>1445.52</v>
      </c>
      <c r="L3424" s="3">
        <f>AVERAGEIF(TablaDatosEmpresa[Nombre_Producto],TablaDatosEmpresa[[#This Row],[Nombre_Producto]],TablaDatosEmpresa[Costo_Unitario])</f>
        <v>10.520482758620702</v>
      </c>
      <c r="M3424" s="3">
        <f>IF(TablaDatosEmpresa[[#This Row],[Tipo_Movimiento]] = "Venta", -TablaDatosEmpresa[[#This Row],[Cantidad]] * TablaDatosEmpresa[[#This Row],[CosteAdquisicionPromedio]], 0)</f>
        <v>252.49158620689684</v>
      </c>
      <c r="N3424" s="3">
        <f>TablaDatosEmpresa[[#This Row],[Ingresos]]-TablaDatosEmpresa[[#This Row],[Coste_Vemta]]</f>
        <v>1193.028413793103</v>
      </c>
    </row>
    <row r="3425" spans="1:14" x14ac:dyDescent="0.3">
      <c r="A3425">
        <v>3426</v>
      </c>
      <c r="B3425" s="1">
        <v>45064</v>
      </c>
      <c r="C3425" t="s">
        <v>24</v>
      </c>
      <c r="D3425" t="s">
        <v>25</v>
      </c>
      <c r="E3425" t="s">
        <v>43</v>
      </c>
      <c r="F3425">
        <v>279</v>
      </c>
      <c r="G3425" s="3">
        <v>44.84</v>
      </c>
      <c r="H3425" s="3">
        <v>0</v>
      </c>
      <c r="I3425" t="s">
        <v>24</v>
      </c>
      <c r="J3425" t="s">
        <v>37</v>
      </c>
      <c r="K3425" s="3">
        <f>IF(TablaDatosEmpresa[[#This Row],[Tipo_Movimiento]] = "Venta", -TablaDatosEmpresa[[#This Row],[Cantidad]] * TablaDatosEmpresa[[#This Row],[Precio_Venta_Unitario]], 0)</f>
        <v>0</v>
      </c>
      <c r="L3425" s="3">
        <f>AVERAGEIF(TablaDatosEmpresa[Nombre_Producto],TablaDatosEmpresa[[#This Row],[Nombre_Producto]],TablaDatosEmpresa[Costo_Unitario])</f>
        <v>18.458651685393257</v>
      </c>
      <c r="M3425" s="3">
        <f>IF(TablaDatosEmpresa[[#This Row],[Tipo_Movimiento]] = "Venta", -TablaDatosEmpresa[[#This Row],[Cantidad]] * TablaDatosEmpresa[[#This Row],[CosteAdquisicionPromedio]], 0)</f>
        <v>0</v>
      </c>
      <c r="N3425" s="3">
        <f>TablaDatosEmpresa[[#This Row],[Ingresos]]-TablaDatosEmpresa[[#This Row],[Coste_Vemta]]</f>
        <v>0</v>
      </c>
    </row>
    <row r="3426" spans="1:14" x14ac:dyDescent="0.3">
      <c r="A3426">
        <v>3427</v>
      </c>
      <c r="B3426" s="1">
        <v>45065</v>
      </c>
      <c r="C3426" t="s">
        <v>10</v>
      </c>
      <c r="D3426" t="s">
        <v>32</v>
      </c>
      <c r="E3426" t="s">
        <v>33</v>
      </c>
      <c r="F3426">
        <v>-32</v>
      </c>
      <c r="G3426" s="3">
        <v>0</v>
      </c>
      <c r="H3426" s="3">
        <v>218.56</v>
      </c>
      <c r="I3426" t="s">
        <v>10</v>
      </c>
      <c r="J3426" t="s">
        <v>13</v>
      </c>
      <c r="K3426" s="3">
        <f>IF(TablaDatosEmpresa[[#This Row],[Tipo_Movimiento]] = "Venta", -TablaDatosEmpresa[[#This Row],[Cantidad]] * TablaDatosEmpresa[[#This Row],[Precio_Venta_Unitario]], 0)</f>
        <v>6993.92</v>
      </c>
      <c r="L3426" s="3">
        <f>AVERAGEIF(TablaDatosEmpresa[Nombre_Producto],TablaDatosEmpresa[[#This Row],[Nombre_Producto]],TablaDatosEmpresa[Costo_Unitario])</f>
        <v>54.214840425531932</v>
      </c>
      <c r="M3426" s="3">
        <f>IF(TablaDatosEmpresa[[#This Row],[Tipo_Movimiento]] = "Venta", -TablaDatosEmpresa[[#This Row],[Cantidad]] * TablaDatosEmpresa[[#This Row],[CosteAdquisicionPromedio]], 0)</f>
        <v>1734.8748936170218</v>
      </c>
      <c r="N3426" s="3">
        <f>TablaDatosEmpresa[[#This Row],[Ingresos]]-TablaDatosEmpresa[[#This Row],[Coste_Vemta]]</f>
        <v>5259.0451063829787</v>
      </c>
    </row>
    <row r="3427" spans="1:14" x14ac:dyDescent="0.3">
      <c r="A3427">
        <v>3428</v>
      </c>
      <c r="B3427" s="1">
        <v>45065</v>
      </c>
      <c r="C3427" t="s">
        <v>10</v>
      </c>
      <c r="D3427" t="s">
        <v>29</v>
      </c>
      <c r="E3427" t="s">
        <v>30</v>
      </c>
      <c r="F3427">
        <v>-5</v>
      </c>
      <c r="G3427" s="3">
        <v>0</v>
      </c>
      <c r="H3427" s="3">
        <v>80.77</v>
      </c>
      <c r="I3427" t="s">
        <v>10</v>
      </c>
      <c r="J3427" t="s">
        <v>13</v>
      </c>
      <c r="K3427" s="3">
        <f>IF(TablaDatosEmpresa[[#This Row],[Tipo_Movimiento]] = "Venta", -TablaDatosEmpresa[[#This Row],[Cantidad]] * TablaDatosEmpresa[[#This Row],[Precio_Venta_Unitario]], 0)</f>
        <v>403.84999999999997</v>
      </c>
      <c r="L3427" s="3">
        <f>AVERAGEIF(TablaDatosEmpresa[Nombre_Producto],TablaDatosEmpresa[[#This Row],[Nombre_Producto]],TablaDatosEmpresa[Costo_Unitario])</f>
        <v>15.49574137931034</v>
      </c>
      <c r="M3427" s="3">
        <f>IF(TablaDatosEmpresa[[#This Row],[Tipo_Movimiento]] = "Venta", -TablaDatosEmpresa[[#This Row],[Cantidad]] * TablaDatosEmpresa[[#This Row],[CosteAdquisicionPromedio]], 0)</f>
        <v>77.478706896551699</v>
      </c>
      <c r="N3427" s="3">
        <f>TablaDatosEmpresa[[#This Row],[Ingresos]]-TablaDatosEmpresa[[#This Row],[Coste_Vemta]]</f>
        <v>326.37129310344824</v>
      </c>
    </row>
    <row r="3428" spans="1:14" x14ac:dyDescent="0.3">
      <c r="A3428">
        <v>3429</v>
      </c>
      <c r="B3428" s="1">
        <v>45065</v>
      </c>
      <c r="C3428" t="s">
        <v>24</v>
      </c>
      <c r="D3428" t="s">
        <v>32</v>
      </c>
      <c r="E3428" t="s">
        <v>33</v>
      </c>
      <c r="F3428">
        <v>135</v>
      </c>
      <c r="G3428" s="3">
        <v>119.48</v>
      </c>
      <c r="H3428" s="3">
        <v>0</v>
      </c>
      <c r="I3428" t="s">
        <v>24</v>
      </c>
      <c r="J3428" t="s">
        <v>26</v>
      </c>
      <c r="K3428" s="3">
        <f>IF(TablaDatosEmpresa[[#This Row],[Tipo_Movimiento]] = "Venta", -TablaDatosEmpresa[[#This Row],[Cantidad]] * TablaDatosEmpresa[[#This Row],[Precio_Venta_Unitario]], 0)</f>
        <v>0</v>
      </c>
      <c r="L3428" s="3">
        <f>AVERAGEIF(TablaDatosEmpresa[Nombre_Producto],TablaDatosEmpresa[[#This Row],[Nombre_Producto]],TablaDatosEmpresa[Costo_Unitario])</f>
        <v>54.214840425531932</v>
      </c>
      <c r="M3428" s="3">
        <f>IF(TablaDatosEmpresa[[#This Row],[Tipo_Movimiento]] = "Venta", -TablaDatosEmpresa[[#This Row],[Cantidad]] * TablaDatosEmpresa[[#This Row],[CosteAdquisicionPromedio]], 0)</f>
        <v>0</v>
      </c>
      <c r="N3428" s="3">
        <f>TablaDatosEmpresa[[#This Row],[Ingresos]]-TablaDatosEmpresa[[#This Row],[Coste_Vemta]]</f>
        <v>0</v>
      </c>
    </row>
    <row r="3429" spans="1:14" x14ac:dyDescent="0.3">
      <c r="A3429">
        <v>3430</v>
      </c>
      <c r="B3429" s="1">
        <v>45065</v>
      </c>
      <c r="C3429" t="s">
        <v>16</v>
      </c>
      <c r="D3429" t="s">
        <v>17</v>
      </c>
      <c r="E3429" t="s">
        <v>42</v>
      </c>
      <c r="F3429">
        <v>57</v>
      </c>
      <c r="G3429" s="3">
        <v>441.76</v>
      </c>
      <c r="H3429" s="3">
        <v>0</v>
      </c>
      <c r="I3429" t="s">
        <v>46</v>
      </c>
      <c r="J3429" t="s">
        <v>18</v>
      </c>
      <c r="K3429" s="3">
        <f>IF(TablaDatosEmpresa[[#This Row],[Tipo_Movimiento]] = "Venta", -TablaDatosEmpresa[[#This Row],[Cantidad]] * TablaDatosEmpresa[[#This Row],[Precio_Venta_Unitario]], 0)</f>
        <v>0</v>
      </c>
      <c r="L3429" s="3">
        <f>AVERAGEIF(TablaDatosEmpresa[Nombre_Producto],TablaDatosEmpresa[[#This Row],[Nombre_Producto]],TablaDatosEmpresa[Costo_Unitario])</f>
        <v>206.67616747181975</v>
      </c>
      <c r="M3429" s="3">
        <f>IF(TablaDatosEmpresa[[#This Row],[Tipo_Movimiento]] = "Venta", -TablaDatosEmpresa[[#This Row],[Cantidad]] * TablaDatosEmpresa[[#This Row],[CosteAdquisicionPromedio]], 0)</f>
        <v>0</v>
      </c>
      <c r="N3429" s="3">
        <f>TablaDatosEmpresa[[#This Row],[Ingresos]]-TablaDatosEmpresa[[#This Row],[Coste_Vemta]]</f>
        <v>0</v>
      </c>
    </row>
    <row r="3430" spans="1:14" x14ac:dyDescent="0.3">
      <c r="A3430">
        <v>3431</v>
      </c>
      <c r="B3430" s="1">
        <v>45065</v>
      </c>
      <c r="C3430" t="s">
        <v>24</v>
      </c>
      <c r="D3430" t="s">
        <v>34</v>
      </c>
      <c r="E3430" t="s">
        <v>45</v>
      </c>
      <c r="F3430">
        <v>289</v>
      </c>
      <c r="G3430" s="3">
        <v>183.17</v>
      </c>
      <c r="H3430" s="3">
        <v>0</v>
      </c>
      <c r="I3430" t="s">
        <v>24</v>
      </c>
      <c r="J3430" t="s">
        <v>26</v>
      </c>
      <c r="K3430" s="3">
        <f>IF(TablaDatosEmpresa[[#This Row],[Tipo_Movimiento]] = "Venta", -TablaDatosEmpresa[[#This Row],[Cantidad]] * TablaDatosEmpresa[[#This Row],[Precio_Venta_Unitario]], 0)</f>
        <v>0</v>
      </c>
      <c r="L3430" s="3">
        <f>AVERAGEIF(TablaDatosEmpresa[Nombre_Producto],TablaDatosEmpresa[[#This Row],[Nombre_Producto]],TablaDatosEmpresa[Costo_Unitario])</f>
        <v>81.910562499999997</v>
      </c>
      <c r="M3430" s="3">
        <f>IF(TablaDatosEmpresa[[#This Row],[Tipo_Movimiento]] = "Venta", -TablaDatosEmpresa[[#This Row],[Cantidad]] * TablaDatosEmpresa[[#This Row],[CosteAdquisicionPromedio]], 0)</f>
        <v>0</v>
      </c>
      <c r="N3430" s="3">
        <f>TablaDatosEmpresa[[#This Row],[Ingresos]]-TablaDatosEmpresa[[#This Row],[Coste_Vemta]]</f>
        <v>0</v>
      </c>
    </row>
    <row r="3431" spans="1:14" x14ac:dyDescent="0.3">
      <c r="A3431">
        <v>3432</v>
      </c>
      <c r="B3431" s="1">
        <v>45065</v>
      </c>
      <c r="C3431" t="s">
        <v>10</v>
      </c>
      <c r="D3431" t="s">
        <v>14</v>
      </c>
      <c r="E3431" t="s">
        <v>41</v>
      </c>
      <c r="F3431">
        <v>-46</v>
      </c>
      <c r="G3431" s="3">
        <v>0</v>
      </c>
      <c r="H3431" s="3">
        <v>159.41999999999999</v>
      </c>
      <c r="I3431" t="s">
        <v>10</v>
      </c>
      <c r="J3431" t="s">
        <v>13</v>
      </c>
      <c r="K3431" s="3">
        <f>IF(TablaDatosEmpresa[[#This Row],[Tipo_Movimiento]] = "Venta", -TablaDatosEmpresa[[#This Row],[Cantidad]] * TablaDatosEmpresa[[#This Row],[Precio_Venta_Unitario]], 0)</f>
        <v>7333.32</v>
      </c>
      <c r="L3431" s="3">
        <f>AVERAGEIF(TablaDatosEmpresa[Nombre_Producto],TablaDatosEmpresa[[#This Row],[Nombre_Producto]],TablaDatosEmpresa[Costo_Unitario])</f>
        <v>38.917210440456756</v>
      </c>
      <c r="M3431" s="3">
        <f>IF(TablaDatosEmpresa[[#This Row],[Tipo_Movimiento]] = "Venta", -TablaDatosEmpresa[[#This Row],[Cantidad]] * TablaDatosEmpresa[[#This Row],[CosteAdquisicionPromedio]], 0)</f>
        <v>1790.1916802610108</v>
      </c>
      <c r="N3431" s="3">
        <f>TablaDatosEmpresa[[#This Row],[Ingresos]]-TablaDatosEmpresa[[#This Row],[Coste_Vemta]]</f>
        <v>5543.1283197389894</v>
      </c>
    </row>
    <row r="3432" spans="1:14" x14ac:dyDescent="0.3">
      <c r="A3432">
        <v>3433</v>
      </c>
      <c r="B3432" s="1">
        <v>45066</v>
      </c>
      <c r="C3432" t="s">
        <v>24</v>
      </c>
      <c r="D3432" t="s">
        <v>14</v>
      </c>
      <c r="E3432" t="s">
        <v>41</v>
      </c>
      <c r="F3432">
        <v>236</v>
      </c>
      <c r="G3432" s="3">
        <v>85.62</v>
      </c>
      <c r="H3432" s="3">
        <v>0</v>
      </c>
      <c r="I3432" t="s">
        <v>24</v>
      </c>
      <c r="J3432" t="s">
        <v>36</v>
      </c>
      <c r="K3432" s="3">
        <f>IF(TablaDatosEmpresa[[#This Row],[Tipo_Movimiento]] = "Venta", -TablaDatosEmpresa[[#This Row],[Cantidad]] * TablaDatosEmpresa[[#This Row],[Precio_Venta_Unitario]], 0)</f>
        <v>0</v>
      </c>
      <c r="L3432" s="3">
        <f>AVERAGEIF(TablaDatosEmpresa[Nombre_Producto],TablaDatosEmpresa[[#This Row],[Nombre_Producto]],TablaDatosEmpresa[Costo_Unitario])</f>
        <v>38.917210440456756</v>
      </c>
      <c r="M3432" s="3">
        <f>IF(TablaDatosEmpresa[[#This Row],[Tipo_Movimiento]] = "Venta", -TablaDatosEmpresa[[#This Row],[Cantidad]] * TablaDatosEmpresa[[#This Row],[CosteAdquisicionPromedio]], 0)</f>
        <v>0</v>
      </c>
      <c r="N3432" s="3">
        <f>TablaDatosEmpresa[[#This Row],[Ingresos]]-TablaDatosEmpresa[[#This Row],[Coste_Vemta]]</f>
        <v>0</v>
      </c>
    </row>
    <row r="3433" spans="1:14" x14ac:dyDescent="0.3">
      <c r="A3433">
        <v>3434</v>
      </c>
      <c r="B3433" s="1">
        <v>45066</v>
      </c>
      <c r="C3433" t="s">
        <v>24</v>
      </c>
      <c r="D3433" t="s">
        <v>11</v>
      </c>
      <c r="E3433" t="s">
        <v>12</v>
      </c>
      <c r="F3433">
        <v>272</v>
      </c>
      <c r="G3433" s="3">
        <v>66.63</v>
      </c>
      <c r="H3433" s="3">
        <v>0</v>
      </c>
      <c r="I3433" t="s">
        <v>24</v>
      </c>
      <c r="J3433" t="s">
        <v>36</v>
      </c>
      <c r="K3433" s="3">
        <f>IF(TablaDatosEmpresa[[#This Row],[Tipo_Movimiento]] = "Venta", -TablaDatosEmpresa[[#This Row],[Cantidad]] * TablaDatosEmpresa[[#This Row],[Precio_Venta_Unitario]], 0)</f>
        <v>0</v>
      </c>
      <c r="L3433" s="3">
        <f>AVERAGEIF(TablaDatosEmpresa[Nombre_Producto],TablaDatosEmpresa[[#This Row],[Nombre_Producto]],TablaDatosEmpresa[Costo_Unitario])</f>
        <v>28.701865793780652</v>
      </c>
      <c r="M3433" s="3">
        <f>IF(TablaDatosEmpresa[[#This Row],[Tipo_Movimiento]] = "Venta", -TablaDatosEmpresa[[#This Row],[Cantidad]] * TablaDatosEmpresa[[#This Row],[CosteAdquisicionPromedio]], 0)</f>
        <v>0</v>
      </c>
      <c r="N3433" s="3">
        <f>TablaDatosEmpresa[[#This Row],[Ingresos]]-TablaDatosEmpresa[[#This Row],[Coste_Vemta]]</f>
        <v>0</v>
      </c>
    </row>
    <row r="3434" spans="1:14" x14ac:dyDescent="0.3">
      <c r="A3434">
        <v>3435</v>
      </c>
      <c r="B3434" s="1">
        <v>45066</v>
      </c>
      <c r="C3434" t="s">
        <v>10</v>
      </c>
      <c r="D3434" t="s">
        <v>32</v>
      </c>
      <c r="E3434" t="s">
        <v>33</v>
      </c>
      <c r="F3434">
        <v>-35</v>
      </c>
      <c r="G3434" s="3">
        <v>0</v>
      </c>
      <c r="H3434" s="3">
        <v>220.58</v>
      </c>
      <c r="I3434" t="s">
        <v>10</v>
      </c>
      <c r="J3434" t="s">
        <v>13</v>
      </c>
      <c r="K3434" s="3">
        <f>IF(TablaDatosEmpresa[[#This Row],[Tipo_Movimiento]] = "Venta", -TablaDatosEmpresa[[#This Row],[Cantidad]] * TablaDatosEmpresa[[#This Row],[Precio_Venta_Unitario]], 0)</f>
        <v>7720.3</v>
      </c>
      <c r="L3434" s="3">
        <f>AVERAGEIF(TablaDatosEmpresa[Nombre_Producto],TablaDatosEmpresa[[#This Row],[Nombre_Producto]],TablaDatosEmpresa[Costo_Unitario])</f>
        <v>54.214840425531932</v>
      </c>
      <c r="M3434" s="3">
        <f>IF(TablaDatosEmpresa[[#This Row],[Tipo_Movimiento]] = "Venta", -TablaDatosEmpresa[[#This Row],[Cantidad]] * TablaDatosEmpresa[[#This Row],[CosteAdquisicionPromedio]], 0)</f>
        <v>1897.5194148936175</v>
      </c>
      <c r="N3434" s="3">
        <f>TablaDatosEmpresa[[#This Row],[Ingresos]]-TablaDatosEmpresa[[#This Row],[Coste_Vemta]]</f>
        <v>5822.7805851063822</v>
      </c>
    </row>
    <row r="3435" spans="1:14" x14ac:dyDescent="0.3">
      <c r="A3435">
        <v>3436</v>
      </c>
      <c r="B3435" s="1">
        <v>45066</v>
      </c>
      <c r="C3435" t="s">
        <v>16</v>
      </c>
      <c r="D3435" t="s">
        <v>27</v>
      </c>
      <c r="E3435" t="s">
        <v>44</v>
      </c>
      <c r="F3435">
        <v>42</v>
      </c>
      <c r="G3435" s="3">
        <v>247.59</v>
      </c>
      <c r="H3435" s="3">
        <v>0</v>
      </c>
      <c r="I3435" t="s">
        <v>46</v>
      </c>
      <c r="J3435" t="s">
        <v>18</v>
      </c>
      <c r="K3435" s="3">
        <f>IF(TablaDatosEmpresa[[#This Row],[Tipo_Movimiento]] = "Venta", -TablaDatosEmpresa[[#This Row],[Cantidad]] * TablaDatosEmpresa[[#This Row],[Precio_Venta_Unitario]], 0)</f>
        <v>0</v>
      </c>
      <c r="L3435" s="3">
        <f>AVERAGEIF(TablaDatosEmpresa[Nombre_Producto],TablaDatosEmpresa[[#This Row],[Nombre_Producto]],TablaDatosEmpresa[Costo_Unitario])</f>
        <v>111.99406451612904</v>
      </c>
      <c r="M3435" s="3">
        <f>IF(TablaDatosEmpresa[[#This Row],[Tipo_Movimiento]] = "Venta", -TablaDatosEmpresa[[#This Row],[Cantidad]] * TablaDatosEmpresa[[#This Row],[CosteAdquisicionPromedio]], 0)</f>
        <v>0</v>
      </c>
      <c r="N3435" s="3">
        <f>TablaDatosEmpresa[[#This Row],[Ingresos]]-TablaDatosEmpresa[[#This Row],[Coste_Vemta]]</f>
        <v>0</v>
      </c>
    </row>
    <row r="3436" spans="1:14" x14ac:dyDescent="0.3">
      <c r="A3436">
        <v>3437</v>
      </c>
      <c r="B3436" s="1">
        <v>45066</v>
      </c>
      <c r="C3436" t="s">
        <v>16</v>
      </c>
      <c r="D3436" t="s">
        <v>17</v>
      </c>
      <c r="E3436" t="s">
        <v>42</v>
      </c>
      <c r="F3436">
        <v>61</v>
      </c>
      <c r="G3436" s="3">
        <v>445.18</v>
      </c>
      <c r="H3436" s="3">
        <v>0</v>
      </c>
      <c r="I3436" t="s">
        <v>46</v>
      </c>
      <c r="J3436" t="s">
        <v>18</v>
      </c>
      <c r="K3436" s="3">
        <f>IF(TablaDatosEmpresa[[#This Row],[Tipo_Movimiento]] = "Venta", -TablaDatosEmpresa[[#This Row],[Cantidad]] * TablaDatosEmpresa[[#This Row],[Precio_Venta_Unitario]], 0)</f>
        <v>0</v>
      </c>
      <c r="L3436" s="3">
        <f>AVERAGEIF(TablaDatosEmpresa[Nombre_Producto],TablaDatosEmpresa[[#This Row],[Nombre_Producto]],TablaDatosEmpresa[Costo_Unitario])</f>
        <v>206.67616747181975</v>
      </c>
      <c r="M3436" s="3">
        <f>IF(TablaDatosEmpresa[[#This Row],[Tipo_Movimiento]] = "Venta", -TablaDatosEmpresa[[#This Row],[Cantidad]] * TablaDatosEmpresa[[#This Row],[CosteAdquisicionPromedio]], 0)</f>
        <v>0</v>
      </c>
      <c r="N3436" s="3">
        <f>TablaDatosEmpresa[[#This Row],[Ingresos]]-TablaDatosEmpresa[[#This Row],[Coste_Vemta]]</f>
        <v>0</v>
      </c>
    </row>
    <row r="3437" spans="1:14" x14ac:dyDescent="0.3">
      <c r="A3437">
        <v>3438</v>
      </c>
      <c r="B3437" s="1">
        <v>45066</v>
      </c>
      <c r="C3437" t="s">
        <v>24</v>
      </c>
      <c r="D3437" t="s">
        <v>25</v>
      </c>
      <c r="E3437" t="s">
        <v>43</v>
      </c>
      <c r="F3437">
        <v>135</v>
      </c>
      <c r="G3437" s="3">
        <v>45.39</v>
      </c>
      <c r="H3437" s="3">
        <v>0</v>
      </c>
      <c r="I3437" t="s">
        <v>24</v>
      </c>
      <c r="J3437" t="s">
        <v>36</v>
      </c>
      <c r="K3437" s="3">
        <f>IF(TablaDatosEmpresa[[#This Row],[Tipo_Movimiento]] = "Venta", -TablaDatosEmpresa[[#This Row],[Cantidad]] * TablaDatosEmpresa[[#This Row],[Precio_Venta_Unitario]], 0)</f>
        <v>0</v>
      </c>
      <c r="L3437" s="3">
        <f>AVERAGEIF(TablaDatosEmpresa[Nombre_Producto],TablaDatosEmpresa[[#This Row],[Nombre_Producto]],TablaDatosEmpresa[Costo_Unitario])</f>
        <v>18.458651685393257</v>
      </c>
      <c r="M3437" s="3">
        <f>IF(TablaDatosEmpresa[[#This Row],[Tipo_Movimiento]] = "Venta", -TablaDatosEmpresa[[#This Row],[Cantidad]] * TablaDatosEmpresa[[#This Row],[CosteAdquisicionPromedio]], 0)</f>
        <v>0</v>
      </c>
      <c r="N3437" s="3">
        <f>TablaDatosEmpresa[[#This Row],[Ingresos]]-TablaDatosEmpresa[[#This Row],[Coste_Vemta]]</f>
        <v>0</v>
      </c>
    </row>
    <row r="3438" spans="1:14" x14ac:dyDescent="0.3">
      <c r="A3438">
        <v>3439</v>
      </c>
      <c r="B3438" s="1">
        <v>45066</v>
      </c>
      <c r="C3438" t="s">
        <v>10</v>
      </c>
      <c r="D3438" t="s">
        <v>19</v>
      </c>
      <c r="E3438" t="s">
        <v>20</v>
      </c>
      <c r="F3438">
        <v>-41</v>
      </c>
      <c r="G3438" s="3">
        <v>0</v>
      </c>
      <c r="H3438" s="3">
        <v>300.24</v>
      </c>
      <c r="I3438" t="s">
        <v>10</v>
      </c>
      <c r="J3438" t="s">
        <v>13</v>
      </c>
      <c r="K3438" s="3">
        <f>IF(TablaDatosEmpresa[[#This Row],[Tipo_Movimiento]] = "Venta", -TablaDatosEmpresa[[#This Row],[Cantidad]] * TablaDatosEmpresa[[#This Row],[Precio_Venta_Unitario]], 0)</f>
        <v>12309.84</v>
      </c>
      <c r="L3438" s="3">
        <f>AVERAGEIF(TablaDatosEmpresa[Nombre_Producto],TablaDatosEmpresa[[#This Row],[Nombre_Producto]],TablaDatosEmpresa[Costo_Unitario])</f>
        <v>66.956770642201846</v>
      </c>
      <c r="M3438" s="3">
        <f>IF(TablaDatosEmpresa[[#This Row],[Tipo_Movimiento]] = "Venta", -TablaDatosEmpresa[[#This Row],[Cantidad]] * TablaDatosEmpresa[[#This Row],[CosteAdquisicionPromedio]], 0)</f>
        <v>2745.2275963302759</v>
      </c>
      <c r="N3438" s="3">
        <f>TablaDatosEmpresa[[#This Row],[Ingresos]]-TablaDatosEmpresa[[#This Row],[Coste_Vemta]]</f>
        <v>9564.6124036697238</v>
      </c>
    </row>
    <row r="3439" spans="1:14" x14ac:dyDescent="0.3">
      <c r="A3439">
        <v>3440</v>
      </c>
      <c r="B3439" s="1">
        <v>45067</v>
      </c>
      <c r="C3439" t="s">
        <v>10</v>
      </c>
      <c r="D3439" t="s">
        <v>14</v>
      </c>
      <c r="E3439" t="s">
        <v>41</v>
      </c>
      <c r="F3439">
        <v>-43</v>
      </c>
      <c r="G3439" s="3">
        <v>0</v>
      </c>
      <c r="H3439" s="3">
        <v>161.08000000000001</v>
      </c>
      <c r="I3439" t="s">
        <v>10</v>
      </c>
      <c r="J3439" t="s">
        <v>13</v>
      </c>
      <c r="K3439" s="3">
        <f>IF(TablaDatosEmpresa[[#This Row],[Tipo_Movimiento]] = "Venta", -TablaDatosEmpresa[[#This Row],[Cantidad]] * TablaDatosEmpresa[[#This Row],[Precio_Venta_Unitario]], 0)</f>
        <v>6926.4400000000005</v>
      </c>
      <c r="L3439" s="3">
        <f>AVERAGEIF(TablaDatosEmpresa[Nombre_Producto],TablaDatosEmpresa[[#This Row],[Nombre_Producto]],TablaDatosEmpresa[Costo_Unitario])</f>
        <v>38.917210440456756</v>
      </c>
      <c r="M3439" s="3">
        <f>IF(TablaDatosEmpresa[[#This Row],[Tipo_Movimiento]] = "Venta", -TablaDatosEmpresa[[#This Row],[Cantidad]] * TablaDatosEmpresa[[#This Row],[CosteAdquisicionPromedio]], 0)</f>
        <v>1673.4400489396405</v>
      </c>
      <c r="N3439" s="3">
        <f>TablaDatosEmpresa[[#This Row],[Ingresos]]-TablaDatosEmpresa[[#This Row],[Coste_Vemta]]</f>
        <v>5252.9999510603602</v>
      </c>
    </row>
    <row r="3440" spans="1:14" x14ac:dyDescent="0.3">
      <c r="A3440">
        <v>3441</v>
      </c>
      <c r="B3440" s="1">
        <v>45067</v>
      </c>
      <c r="C3440" t="s">
        <v>24</v>
      </c>
      <c r="D3440" t="s">
        <v>14</v>
      </c>
      <c r="E3440" t="s">
        <v>41</v>
      </c>
      <c r="F3440">
        <v>232</v>
      </c>
      <c r="G3440" s="3">
        <v>85.8</v>
      </c>
      <c r="H3440" s="3">
        <v>0</v>
      </c>
      <c r="I3440" t="s">
        <v>24</v>
      </c>
      <c r="J3440" t="s">
        <v>36</v>
      </c>
      <c r="K3440" s="3">
        <f>IF(TablaDatosEmpresa[[#This Row],[Tipo_Movimiento]] = "Venta", -TablaDatosEmpresa[[#This Row],[Cantidad]] * TablaDatosEmpresa[[#This Row],[Precio_Venta_Unitario]], 0)</f>
        <v>0</v>
      </c>
      <c r="L3440" s="3">
        <f>AVERAGEIF(TablaDatosEmpresa[Nombre_Producto],TablaDatosEmpresa[[#This Row],[Nombre_Producto]],TablaDatosEmpresa[Costo_Unitario])</f>
        <v>38.917210440456756</v>
      </c>
      <c r="M3440" s="3">
        <f>IF(TablaDatosEmpresa[[#This Row],[Tipo_Movimiento]] = "Venta", -TablaDatosEmpresa[[#This Row],[Cantidad]] * TablaDatosEmpresa[[#This Row],[CosteAdquisicionPromedio]], 0)</f>
        <v>0</v>
      </c>
      <c r="N3440" s="3">
        <f>TablaDatosEmpresa[[#This Row],[Ingresos]]-TablaDatosEmpresa[[#This Row],[Coste_Vemta]]</f>
        <v>0</v>
      </c>
    </row>
    <row r="3441" spans="1:14" x14ac:dyDescent="0.3">
      <c r="A3441">
        <v>3442</v>
      </c>
      <c r="B3441" s="1">
        <v>45067</v>
      </c>
      <c r="C3441" t="s">
        <v>10</v>
      </c>
      <c r="D3441" t="s">
        <v>14</v>
      </c>
      <c r="E3441" t="s">
        <v>41</v>
      </c>
      <c r="F3441">
        <v>-20</v>
      </c>
      <c r="G3441" s="3">
        <v>0</v>
      </c>
      <c r="H3441" s="3">
        <v>160.63</v>
      </c>
      <c r="I3441" t="s">
        <v>10</v>
      </c>
      <c r="J3441" t="s">
        <v>31</v>
      </c>
      <c r="K3441" s="3">
        <f>IF(TablaDatosEmpresa[[#This Row],[Tipo_Movimiento]] = "Venta", -TablaDatosEmpresa[[#This Row],[Cantidad]] * TablaDatosEmpresa[[#This Row],[Precio_Venta_Unitario]], 0)</f>
        <v>3212.6</v>
      </c>
      <c r="L3441" s="3">
        <f>AVERAGEIF(TablaDatosEmpresa[Nombre_Producto],TablaDatosEmpresa[[#This Row],[Nombre_Producto]],TablaDatosEmpresa[Costo_Unitario])</f>
        <v>38.917210440456756</v>
      </c>
      <c r="M3441" s="3">
        <f>IF(TablaDatosEmpresa[[#This Row],[Tipo_Movimiento]] = "Venta", -TablaDatosEmpresa[[#This Row],[Cantidad]] * TablaDatosEmpresa[[#This Row],[CosteAdquisicionPromedio]], 0)</f>
        <v>778.34420880913513</v>
      </c>
      <c r="N3441" s="3">
        <f>TablaDatosEmpresa[[#This Row],[Ingresos]]-TablaDatosEmpresa[[#This Row],[Coste_Vemta]]</f>
        <v>2434.2557911908648</v>
      </c>
    </row>
    <row r="3442" spans="1:14" x14ac:dyDescent="0.3">
      <c r="A3442">
        <v>3443</v>
      </c>
      <c r="B3442" s="1">
        <v>45067</v>
      </c>
      <c r="C3442" t="s">
        <v>10</v>
      </c>
      <c r="D3442" t="s">
        <v>34</v>
      </c>
      <c r="E3442" t="s">
        <v>45</v>
      </c>
      <c r="F3442">
        <v>-32</v>
      </c>
      <c r="G3442" s="3">
        <v>0</v>
      </c>
      <c r="H3442" s="3">
        <v>348.99</v>
      </c>
      <c r="I3442" t="s">
        <v>10</v>
      </c>
      <c r="J3442" t="s">
        <v>35</v>
      </c>
      <c r="K3442" s="3">
        <f>IF(TablaDatosEmpresa[[#This Row],[Tipo_Movimiento]] = "Venta", -TablaDatosEmpresa[[#This Row],[Cantidad]] * TablaDatosEmpresa[[#This Row],[Precio_Venta_Unitario]], 0)</f>
        <v>11167.68</v>
      </c>
      <c r="L3442" s="3">
        <f>AVERAGEIF(TablaDatosEmpresa[Nombre_Producto],TablaDatosEmpresa[[#This Row],[Nombre_Producto]],TablaDatosEmpresa[Costo_Unitario])</f>
        <v>81.910562499999997</v>
      </c>
      <c r="M3442" s="3">
        <f>IF(TablaDatosEmpresa[[#This Row],[Tipo_Movimiento]] = "Venta", -TablaDatosEmpresa[[#This Row],[Cantidad]] * TablaDatosEmpresa[[#This Row],[CosteAdquisicionPromedio]], 0)</f>
        <v>2621.1379999999999</v>
      </c>
      <c r="N3442" s="3">
        <f>TablaDatosEmpresa[[#This Row],[Ingresos]]-TablaDatosEmpresa[[#This Row],[Coste_Vemta]]</f>
        <v>8546.5420000000013</v>
      </c>
    </row>
    <row r="3443" spans="1:14" x14ac:dyDescent="0.3">
      <c r="A3443">
        <v>3444</v>
      </c>
      <c r="B3443" s="1">
        <v>45067</v>
      </c>
      <c r="C3443" t="s">
        <v>16</v>
      </c>
      <c r="D3443" t="s">
        <v>27</v>
      </c>
      <c r="E3443" t="s">
        <v>44</v>
      </c>
      <c r="F3443">
        <v>99</v>
      </c>
      <c r="G3443" s="3">
        <v>254.56</v>
      </c>
      <c r="H3443" s="3">
        <v>0</v>
      </c>
      <c r="I3443" t="s">
        <v>46</v>
      </c>
      <c r="J3443" t="s">
        <v>18</v>
      </c>
      <c r="K3443" s="3">
        <f>IF(TablaDatosEmpresa[[#This Row],[Tipo_Movimiento]] = "Venta", -TablaDatosEmpresa[[#This Row],[Cantidad]] * TablaDatosEmpresa[[#This Row],[Precio_Venta_Unitario]], 0)</f>
        <v>0</v>
      </c>
      <c r="L3443" s="3">
        <f>AVERAGEIF(TablaDatosEmpresa[Nombre_Producto],TablaDatosEmpresa[[#This Row],[Nombre_Producto]],TablaDatosEmpresa[Costo_Unitario])</f>
        <v>111.99406451612904</v>
      </c>
      <c r="M3443" s="3">
        <f>IF(TablaDatosEmpresa[[#This Row],[Tipo_Movimiento]] = "Venta", -TablaDatosEmpresa[[#This Row],[Cantidad]] * TablaDatosEmpresa[[#This Row],[CosteAdquisicionPromedio]], 0)</f>
        <v>0</v>
      </c>
      <c r="N3443" s="3">
        <f>TablaDatosEmpresa[[#This Row],[Ingresos]]-TablaDatosEmpresa[[#This Row],[Coste_Vemta]]</f>
        <v>0</v>
      </c>
    </row>
    <row r="3444" spans="1:14" x14ac:dyDescent="0.3">
      <c r="A3444">
        <v>3445</v>
      </c>
      <c r="B3444" s="1">
        <v>45067</v>
      </c>
      <c r="C3444" t="s">
        <v>10</v>
      </c>
      <c r="D3444" t="s">
        <v>32</v>
      </c>
      <c r="E3444" t="s">
        <v>33</v>
      </c>
      <c r="F3444">
        <v>-17</v>
      </c>
      <c r="G3444" s="3">
        <v>0</v>
      </c>
      <c r="H3444" s="3">
        <v>221.6</v>
      </c>
      <c r="I3444" t="s">
        <v>10</v>
      </c>
      <c r="J3444" t="s">
        <v>13</v>
      </c>
      <c r="K3444" s="3">
        <f>IF(TablaDatosEmpresa[[#This Row],[Tipo_Movimiento]] = "Venta", -TablaDatosEmpresa[[#This Row],[Cantidad]] * TablaDatosEmpresa[[#This Row],[Precio_Venta_Unitario]], 0)</f>
        <v>3767.2</v>
      </c>
      <c r="L3444" s="3">
        <f>AVERAGEIF(TablaDatosEmpresa[Nombre_Producto],TablaDatosEmpresa[[#This Row],[Nombre_Producto]],TablaDatosEmpresa[Costo_Unitario])</f>
        <v>54.214840425531932</v>
      </c>
      <c r="M3444" s="3">
        <f>IF(TablaDatosEmpresa[[#This Row],[Tipo_Movimiento]] = "Venta", -TablaDatosEmpresa[[#This Row],[Cantidad]] * TablaDatosEmpresa[[#This Row],[CosteAdquisicionPromedio]], 0)</f>
        <v>921.65228723404289</v>
      </c>
      <c r="N3444" s="3">
        <f>TablaDatosEmpresa[[#This Row],[Ingresos]]-TablaDatosEmpresa[[#This Row],[Coste_Vemta]]</f>
        <v>2845.5477127659569</v>
      </c>
    </row>
    <row r="3445" spans="1:14" x14ac:dyDescent="0.3">
      <c r="A3445">
        <v>3446</v>
      </c>
      <c r="B3445" s="1">
        <v>45067</v>
      </c>
      <c r="C3445" t="s">
        <v>24</v>
      </c>
      <c r="D3445" t="s">
        <v>25</v>
      </c>
      <c r="E3445" t="s">
        <v>43</v>
      </c>
      <c r="F3445">
        <v>267</v>
      </c>
      <c r="G3445" s="3">
        <v>45.04</v>
      </c>
      <c r="H3445" s="3">
        <v>0</v>
      </c>
      <c r="I3445" t="s">
        <v>24</v>
      </c>
      <c r="J3445" t="s">
        <v>28</v>
      </c>
      <c r="K3445" s="3">
        <f>IF(TablaDatosEmpresa[[#This Row],[Tipo_Movimiento]] = "Venta", -TablaDatosEmpresa[[#This Row],[Cantidad]] * TablaDatosEmpresa[[#This Row],[Precio_Venta_Unitario]], 0)</f>
        <v>0</v>
      </c>
      <c r="L3445" s="3">
        <f>AVERAGEIF(TablaDatosEmpresa[Nombre_Producto],TablaDatosEmpresa[[#This Row],[Nombre_Producto]],TablaDatosEmpresa[Costo_Unitario])</f>
        <v>18.458651685393257</v>
      </c>
      <c r="M3445" s="3">
        <f>IF(TablaDatosEmpresa[[#This Row],[Tipo_Movimiento]] = "Venta", -TablaDatosEmpresa[[#This Row],[Cantidad]] * TablaDatosEmpresa[[#This Row],[CosteAdquisicionPromedio]], 0)</f>
        <v>0</v>
      </c>
      <c r="N3445" s="3">
        <f>TablaDatosEmpresa[[#This Row],[Ingresos]]-TablaDatosEmpresa[[#This Row],[Coste_Vemta]]</f>
        <v>0</v>
      </c>
    </row>
    <row r="3446" spans="1:14" x14ac:dyDescent="0.3">
      <c r="A3446">
        <v>3447</v>
      </c>
      <c r="B3446" s="1">
        <v>45068</v>
      </c>
      <c r="C3446" t="s">
        <v>10</v>
      </c>
      <c r="D3446" t="s">
        <v>21</v>
      </c>
      <c r="E3446" t="s">
        <v>22</v>
      </c>
      <c r="F3446">
        <v>-26</v>
      </c>
      <c r="G3446" s="3">
        <v>0</v>
      </c>
      <c r="H3446" s="3">
        <v>60.53</v>
      </c>
      <c r="I3446" t="s">
        <v>10</v>
      </c>
      <c r="J3446" t="s">
        <v>35</v>
      </c>
      <c r="K3446" s="3">
        <f>IF(TablaDatosEmpresa[[#This Row],[Tipo_Movimiento]] = "Venta", -TablaDatosEmpresa[[#This Row],[Cantidad]] * TablaDatosEmpresa[[#This Row],[Precio_Venta_Unitario]], 0)</f>
        <v>1573.78</v>
      </c>
      <c r="L3446" s="3">
        <f>AVERAGEIF(TablaDatosEmpresa[Nombre_Producto],TablaDatosEmpresa[[#This Row],[Nombre_Producto]],TablaDatosEmpresa[Costo_Unitario])</f>
        <v>10.520482758620702</v>
      </c>
      <c r="M3446" s="3">
        <f>IF(TablaDatosEmpresa[[#This Row],[Tipo_Movimiento]] = "Venta", -TablaDatosEmpresa[[#This Row],[Cantidad]] * TablaDatosEmpresa[[#This Row],[CosteAdquisicionPromedio]], 0)</f>
        <v>273.53255172413822</v>
      </c>
      <c r="N3446" s="3">
        <f>TablaDatosEmpresa[[#This Row],[Ingresos]]-TablaDatosEmpresa[[#This Row],[Coste_Vemta]]</f>
        <v>1300.2474482758616</v>
      </c>
    </row>
    <row r="3447" spans="1:14" x14ac:dyDescent="0.3">
      <c r="A3447">
        <v>3448</v>
      </c>
      <c r="B3447" s="1">
        <v>45068</v>
      </c>
      <c r="C3447" t="s">
        <v>16</v>
      </c>
      <c r="D3447" t="s">
        <v>19</v>
      </c>
      <c r="E3447" t="s">
        <v>20</v>
      </c>
      <c r="F3447">
        <v>48</v>
      </c>
      <c r="G3447" s="3">
        <v>149.85</v>
      </c>
      <c r="H3447" s="3">
        <v>0</v>
      </c>
      <c r="I3447" t="s">
        <v>46</v>
      </c>
      <c r="J3447" t="s">
        <v>18</v>
      </c>
      <c r="K3447" s="3">
        <f>IF(TablaDatosEmpresa[[#This Row],[Tipo_Movimiento]] = "Venta", -TablaDatosEmpresa[[#This Row],[Cantidad]] * TablaDatosEmpresa[[#This Row],[Precio_Venta_Unitario]], 0)</f>
        <v>0</v>
      </c>
      <c r="L3447" s="3">
        <f>AVERAGEIF(TablaDatosEmpresa[Nombre_Producto],TablaDatosEmpresa[[#This Row],[Nombre_Producto]],TablaDatosEmpresa[Costo_Unitario])</f>
        <v>66.956770642201846</v>
      </c>
      <c r="M3447" s="3">
        <f>IF(TablaDatosEmpresa[[#This Row],[Tipo_Movimiento]] = "Venta", -TablaDatosEmpresa[[#This Row],[Cantidad]] * TablaDatosEmpresa[[#This Row],[CosteAdquisicionPromedio]], 0)</f>
        <v>0</v>
      </c>
      <c r="N3447" s="3">
        <f>TablaDatosEmpresa[[#This Row],[Ingresos]]-TablaDatosEmpresa[[#This Row],[Coste_Vemta]]</f>
        <v>0</v>
      </c>
    </row>
    <row r="3448" spans="1:14" x14ac:dyDescent="0.3">
      <c r="A3448">
        <v>3449</v>
      </c>
      <c r="B3448" s="1">
        <v>45068</v>
      </c>
      <c r="C3448" t="s">
        <v>24</v>
      </c>
      <c r="D3448" t="s">
        <v>11</v>
      </c>
      <c r="E3448" t="s">
        <v>12</v>
      </c>
      <c r="F3448">
        <v>141</v>
      </c>
      <c r="G3448" s="3">
        <v>64.459999999999994</v>
      </c>
      <c r="H3448" s="3">
        <v>0</v>
      </c>
      <c r="I3448" t="s">
        <v>24</v>
      </c>
      <c r="J3448" t="s">
        <v>28</v>
      </c>
      <c r="K3448" s="3">
        <f>IF(TablaDatosEmpresa[[#This Row],[Tipo_Movimiento]] = "Venta", -TablaDatosEmpresa[[#This Row],[Cantidad]] * TablaDatosEmpresa[[#This Row],[Precio_Venta_Unitario]], 0)</f>
        <v>0</v>
      </c>
      <c r="L3448" s="3">
        <f>AVERAGEIF(TablaDatosEmpresa[Nombre_Producto],TablaDatosEmpresa[[#This Row],[Nombre_Producto]],TablaDatosEmpresa[Costo_Unitario])</f>
        <v>28.701865793780652</v>
      </c>
      <c r="M3448" s="3">
        <f>IF(TablaDatosEmpresa[[#This Row],[Tipo_Movimiento]] = "Venta", -TablaDatosEmpresa[[#This Row],[Cantidad]] * TablaDatosEmpresa[[#This Row],[CosteAdquisicionPromedio]], 0)</f>
        <v>0</v>
      </c>
      <c r="N3448" s="3">
        <f>TablaDatosEmpresa[[#This Row],[Ingresos]]-TablaDatosEmpresa[[#This Row],[Coste_Vemta]]</f>
        <v>0</v>
      </c>
    </row>
    <row r="3449" spans="1:14" x14ac:dyDescent="0.3">
      <c r="A3449">
        <v>3450</v>
      </c>
      <c r="B3449" s="1">
        <v>45068</v>
      </c>
      <c r="C3449" t="s">
        <v>10</v>
      </c>
      <c r="D3449" t="s">
        <v>29</v>
      </c>
      <c r="E3449" t="s">
        <v>30</v>
      </c>
      <c r="F3449">
        <v>-23</v>
      </c>
      <c r="G3449" s="3">
        <v>0</v>
      </c>
      <c r="H3449" s="3">
        <v>80.75</v>
      </c>
      <c r="I3449" t="s">
        <v>10</v>
      </c>
      <c r="J3449" t="s">
        <v>15</v>
      </c>
      <c r="K3449" s="3">
        <f>IF(TablaDatosEmpresa[[#This Row],[Tipo_Movimiento]] = "Venta", -TablaDatosEmpresa[[#This Row],[Cantidad]] * TablaDatosEmpresa[[#This Row],[Precio_Venta_Unitario]], 0)</f>
        <v>1857.25</v>
      </c>
      <c r="L3449" s="3">
        <f>AVERAGEIF(TablaDatosEmpresa[Nombre_Producto],TablaDatosEmpresa[[#This Row],[Nombre_Producto]],TablaDatosEmpresa[Costo_Unitario])</f>
        <v>15.49574137931034</v>
      </c>
      <c r="M3449" s="3">
        <f>IF(TablaDatosEmpresa[[#This Row],[Tipo_Movimiento]] = "Venta", -TablaDatosEmpresa[[#This Row],[Cantidad]] * TablaDatosEmpresa[[#This Row],[CosteAdquisicionPromedio]], 0)</f>
        <v>356.40205172413783</v>
      </c>
      <c r="N3449" s="3">
        <f>TablaDatosEmpresa[[#This Row],[Ingresos]]-TablaDatosEmpresa[[#This Row],[Coste_Vemta]]</f>
        <v>1500.8479482758621</v>
      </c>
    </row>
    <row r="3450" spans="1:14" x14ac:dyDescent="0.3">
      <c r="A3450">
        <v>3451</v>
      </c>
      <c r="B3450" s="1">
        <v>45068</v>
      </c>
      <c r="C3450" t="s">
        <v>10</v>
      </c>
      <c r="D3450" t="s">
        <v>29</v>
      </c>
      <c r="E3450" t="s">
        <v>30</v>
      </c>
      <c r="F3450">
        <v>-36</v>
      </c>
      <c r="G3450" s="3">
        <v>0</v>
      </c>
      <c r="H3450" s="3">
        <v>79.680000000000007</v>
      </c>
      <c r="I3450" t="s">
        <v>10</v>
      </c>
      <c r="J3450" t="s">
        <v>15</v>
      </c>
      <c r="K3450" s="3">
        <f>IF(TablaDatosEmpresa[[#This Row],[Tipo_Movimiento]] = "Venta", -TablaDatosEmpresa[[#This Row],[Cantidad]] * TablaDatosEmpresa[[#This Row],[Precio_Venta_Unitario]], 0)</f>
        <v>2868.4800000000005</v>
      </c>
      <c r="L3450" s="3">
        <f>AVERAGEIF(TablaDatosEmpresa[Nombre_Producto],TablaDatosEmpresa[[#This Row],[Nombre_Producto]],TablaDatosEmpresa[Costo_Unitario])</f>
        <v>15.49574137931034</v>
      </c>
      <c r="M3450" s="3">
        <f>IF(TablaDatosEmpresa[[#This Row],[Tipo_Movimiento]] = "Venta", -TablaDatosEmpresa[[#This Row],[Cantidad]] * TablaDatosEmpresa[[#This Row],[CosteAdquisicionPromedio]], 0)</f>
        <v>557.84668965517221</v>
      </c>
      <c r="N3450" s="3">
        <f>TablaDatosEmpresa[[#This Row],[Ingresos]]-TablaDatosEmpresa[[#This Row],[Coste_Vemta]]</f>
        <v>2310.6333103448283</v>
      </c>
    </row>
    <row r="3451" spans="1:14" x14ac:dyDescent="0.3">
      <c r="A3451">
        <v>3452</v>
      </c>
      <c r="B3451" s="1">
        <v>45068</v>
      </c>
      <c r="C3451" t="s">
        <v>10</v>
      </c>
      <c r="D3451" t="s">
        <v>32</v>
      </c>
      <c r="E3451" t="s">
        <v>33</v>
      </c>
      <c r="F3451">
        <v>-38</v>
      </c>
      <c r="G3451" s="3">
        <v>0</v>
      </c>
      <c r="H3451" s="3">
        <v>220.36</v>
      </c>
      <c r="I3451" t="s">
        <v>10</v>
      </c>
      <c r="J3451" t="s">
        <v>13</v>
      </c>
      <c r="K3451" s="3">
        <f>IF(TablaDatosEmpresa[[#This Row],[Tipo_Movimiento]] = "Venta", -TablaDatosEmpresa[[#This Row],[Cantidad]] * TablaDatosEmpresa[[#This Row],[Precio_Venta_Unitario]], 0)</f>
        <v>8373.68</v>
      </c>
      <c r="L3451" s="3">
        <f>AVERAGEIF(TablaDatosEmpresa[Nombre_Producto],TablaDatosEmpresa[[#This Row],[Nombre_Producto]],TablaDatosEmpresa[Costo_Unitario])</f>
        <v>54.214840425531932</v>
      </c>
      <c r="M3451" s="3">
        <f>IF(TablaDatosEmpresa[[#This Row],[Tipo_Movimiento]] = "Venta", -TablaDatosEmpresa[[#This Row],[Cantidad]] * TablaDatosEmpresa[[#This Row],[CosteAdquisicionPromedio]], 0)</f>
        <v>2060.1639361702132</v>
      </c>
      <c r="N3451" s="3">
        <f>TablaDatosEmpresa[[#This Row],[Ingresos]]-TablaDatosEmpresa[[#This Row],[Coste_Vemta]]</f>
        <v>6313.5160638297875</v>
      </c>
    </row>
    <row r="3452" spans="1:14" x14ac:dyDescent="0.3">
      <c r="A3452">
        <v>3453</v>
      </c>
      <c r="B3452" s="1">
        <v>45068</v>
      </c>
      <c r="C3452" t="s">
        <v>24</v>
      </c>
      <c r="D3452" t="s">
        <v>29</v>
      </c>
      <c r="E3452" t="s">
        <v>30</v>
      </c>
      <c r="F3452">
        <v>273</v>
      </c>
      <c r="G3452" s="3">
        <v>35.43</v>
      </c>
      <c r="H3452" s="3">
        <v>0</v>
      </c>
      <c r="I3452" t="s">
        <v>24</v>
      </c>
      <c r="J3452" t="s">
        <v>26</v>
      </c>
      <c r="K3452" s="3">
        <f>IF(TablaDatosEmpresa[[#This Row],[Tipo_Movimiento]] = "Venta", -TablaDatosEmpresa[[#This Row],[Cantidad]] * TablaDatosEmpresa[[#This Row],[Precio_Venta_Unitario]], 0)</f>
        <v>0</v>
      </c>
      <c r="L3452" s="3">
        <f>AVERAGEIF(TablaDatosEmpresa[Nombre_Producto],TablaDatosEmpresa[[#This Row],[Nombre_Producto]],TablaDatosEmpresa[Costo_Unitario])</f>
        <v>15.49574137931034</v>
      </c>
      <c r="M3452" s="3">
        <f>IF(TablaDatosEmpresa[[#This Row],[Tipo_Movimiento]] = "Venta", -TablaDatosEmpresa[[#This Row],[Cantidad]] * TablaDatosEmpresa[[#This Row],[CosteAdquisicionPromedio]], 0)</f>
        <v>0</v>
      </c>
      <c r="N3452" s="3">
        <f>TablaDatosEmpresa[[#This Row],[Ingresos]]-TablaDatosEmpresa[[#This Row],[Coste_Vemta]]</f>
        <v>0</v>
      </c>
    </row>
    <row r="3453" spans="1:14" x14ac:dyDescent="0.3">
      <c r="A3453">
        <v>3454</v>
      </c>
      <c r="B3453" s="1">
        <v>45069</v>
      </c>
      <c r="C3453" t="s">
        <v>10</v>
      </c>
      <c r="D3453" t="s">
        <v>27</v>
      </c>
      <c r="E3453" t="s">
        <v>44</v>
      </c>
      <c r="F3453">
        <v>-25</v>
      </c>
      <c r="G3453" s="3">
        <v>0</v>
      </c>
      <c r="H3453" s="3">
        <v>497.7</v>
      </c>
      <c r="I3453" t="s">
        <v>10</v>
      </c>
      <c r="J3453" t="s">
        <v>23</v>
      </c>
      <c r="K3453" s="3">
        <f>IF(TablaDatosEmpresa[[#This Row],[Tipo_Movimiento]] = "Venta", -TablaDatosEmpresa[[#This Row],[Cantidad]] * TablaDatosEmpresa[[#This Row],[Precio_Venta_Unitario]], 0)</f>
        <v>12442.5</v>
      </c>
      <c r="L3453" s="3">
        <f>AVERAGEIF(TablaDatosEmpresa[Nombre_Producto],TablaDatosEmpresa[[#This Row],[Nombre_Producto]],TablaDatosEmpresa[Costo_Unitario])</f>
        <v>111.99406451612904</v>
      </c>
      <c r="M3453" s="3">
        <f>IF(TablaDatosEmpresa[[#This Row],[Tipo_Movimiento]] = "Venta", -TablaDatosEmpresa[[#This Row],[Cantidad]] * TablaDatosEmpresa[[#This Row],[CosteAdquisicionPromedio]], 0)</f>
        <v>2799.8516129032259</v>
      </c>
      <c r="N3453" s="3">
        <f>TablaDatosEmpresa[[#This Row],[Ingresos]]-TablaDatosEmpresa[[#This Row],[Coste_Vemta]]</f>
        <v>9642.648387096775</v>
      </c>
    </row>
    <row r="3454" spans="1:14" x14ac:dyDescent="0.3">
      <c r="A3454">
        <v>3455</v>
      </c>
      <c r="B3454" s="1">
        <v>45069</v>
      </c>
      <c r="C3454" t="s">
        <v>24</v>
      </c>
      <c r="D3454" t="s">
        <v>14</v>
      </c>
      <c r="E3454" t="s">
        <v>41</v>
      </c>
      <c r="F3454">
        <v>196</v>
      </c>
      <c r="G3454" s="3">
        <v>84.48</v>
      </c>
      <c r="H3454" s="3">
        <v>0</v>
      </c>
      <c r="I3454" t="s">
        <v>24</v>
      </c>
      <c r="J3454" t="s">
        <v>28</v>
      </c>
      <c r="K3454" s="3">
        <f>IF(TablaDatosEmpresa[[#This Row],[Tipo_Movimiento]] = "Venta", -TablaDatosEmpresa[[#This Row],[Cantidad]] * TablaDatosEmpresa[[#This Row],[Precio_Venta_Unitario]], 0)</f>
        <v>0</v>
      </c>
      <c r="L3454" s="3">
        <f>AVERAGEIF(TablaDatosEmpresa[Nombre_Producto],TablaDatosEmpresa[[#This Row],[Nombre_Producto]],TablaDatosEmpresa[Costo_Unitario])</f>
        <v>38.917210440456756</v>
      </c>
      <c r="M3454" s="3">
        <f>IF(TablaDatosEmpresa[[#This Row],[Tipo_Movimiento]] = "Venta", -TablaDatosEmpresa[[#This Row],[Cantidad]] * TablaDatosEmpresa[[#This Row],[CosteAdquisicionPromedio]], 0)</f>
        <v>0</v>
      </c>
      <c r="N3454" s="3">
        <f>TablaDatosEmpresa[[#This Row],[Ingresos]]-TablaDatosEmpresa[[#This Row],[Coste_Vemta]]</f>
        <v>0</v>
      </c>
    </row>
    <row r="3455" spans="1:14" x14ac:dyDescent="0.3">
      <c r="A3455">
        <v>3456</v>
      </c>
      <c r="B3455" s="1">
        <v>45069</v>
      </c>
      <c r="C3455" t="s">
        <v>10</v>
      </c>
      <c r="D3455" t="s">
        <v>11</v>
      </c>
      <c r="E3455" t="s">
        <v>12</v>
      </c>
      <c r="F3455">
        <v>-24</v>
      </c>
      <c r="G3455" s="3">
        <v>0</v>
      </c>
      <c r="H3455" s="3">
        <v>131.01</v>
      </c>
      <c r="I3455" t="s">
        <v>10</v>
      </c>
      <c r="J3455" t="s">
        <v>23</v>
      </c>
      <c r="K3455" s="3">
        <f>IF(TablaDatosEmpresa[[#This Row],[Tipo_Movimiento]] = "Venta", -TablaDatosEmpresa[[#This Row],[Cantidad]] * TablaDatosEmpresa[[#This Row],[Precio_Venta_Unitario]], 0)</f>
        <v>3144.24</v>
      </c>
      <c r="L3455" s="3">
        <f>AVERAGEIF(TablaDatosEmpresa[Nombre_Producto],TablaDatosEmpresa[[#This Row],[Nombre_Producto]],TablaDatosEmpresa[Costo_Unitario])</f>
        <v>28.701865793780652</v>
      </c>
      <c r="M3455" s="3">
        <f>IF(TablaDatosEmpresa[[#This Row],[Tipo_Movimiento]] = "Venta", -TablaDatosEmpresa[[#This Row],[Cantidad]] * TablaDatosEmpresa[[#This Row],[CosteAdquisicionPromedio]], 0)</f>
        <v>688.84477905073561</v>
      </c>
      <c r="N3455" s="3">
        <f>TablaDatosEmpresa[[#This Row],[Ingresos]]-TablaDatosEmpresa[[#This Row],[Coste_Vemta]]</f>
        <v>2455.3952209492641</v>
      </c>
    </row>
    <row r="3456" spans="1:14" x14ac:dyDescent="0.3">
      <c r="A3456">
        <v>3457</v>
      </c>
      <c r="B3456" s="1">
        <v>45069</v>
      </c>
      <c r="C3456" t="s">
        <v>16</v>
      </c>
      <c r="D3456" t="s">
        <v>27</v>
      </c>
      <c r="E3456" t="s">
        <v>44</v>
      </c>
      <c r="F3456">
        <v>46</v>
      </c>
      <c r="G3456" s="3">
        <v>254.51</v>
      </c>
      <c r="H3456" s="3">
        <v>0</v>
      </c>
      <c r="I3456" t="s">
        <v>46</v>
      </c>
      <c r="J3456" t="s">
        <v>18</v>
      </c>
      <c r="K3456" s="3">
        <f>IF(TablaDatosEmpresa[[#This Row],[Tipo_Movimiento]] = "Venta", -TablaDatosEmpresa[[#This Row],[Cantidad]] * TablaDatosEmpresa[[#This Row],[Precio_Venta_Unitario]], 0)</f>
        <v>0</v>
      </c>
      <c r="L3456" s="3">
        <f>AVERAGEIF(TablaDatosEmpresa[Nombre_Producto],TablaDatosEmpresa[[#This Row],[Nombre_Producto]],TablaDatosEmpresa[Costo_Unitario])</f>
        <v>111.99406451612904</v>
      </c>
      <c r="M3456" s="3">
        <f>IF(TablaDatosEmpresa[[#This Row],[Tipo_Movimiento]] = "Venta", -TablaDatosEmpresa[[#This Row],[Cantidad]] * TablaDatosEmpresa[[#This Row],[CosteAdquisicionPromedio]], 0)</f>
        <v>0</v>
      </c>
      <c r="N3456" s="3">
        <f>TablaDatosEmpresa[[#This Row],[Ingresos]]-TablaDatosEmpresa[[#This Row],[Coste_Vemta]]</f>
        <v>0</v>
      </c>
    </row>
    <row r="3457" spans="1:14" x14ac:dyDescent="0.3">
      <c r="A3457">
        <v>3458</v>
      </c>
      <c r="B3457" s="1">
        <v>45069</v>
      </c>
      <c r="C3457" t="s">
        <v>24</v>
      </c>
      <c r="D3457" t="s">
        <v>34</v>
      </c>
      <c r="E3457" t="s">
        <v>45</v>
      </c>
      <c r="F3457">
        <v>88</v>
      </c>
      <c r="G3457" s="3">
        <v>177.57</v>
      </c>
      <c r="H3457" s="3">
        <v>0</v>
      </c>
      <c r="I3457" t="s">
        <v>24</v>
      </c>
      <c r="J3457" t="s">
        <v>37</v>
      </c>
      <c r="K3457" s="3">
        <f>IF(TablaDatosEmpresa[[#This Row],[Tipo_Movimiento]] = "Venta", -TablaDatosEmpresa[[#This Row],[Cantidad]] * TablaDatosEmpresa[[#This Row],[Precio_Venta_Unitario]], 0)</f>
        <v>0</v>
      </c>
      <c r="L3457" s="3">
        <f>AVERAGEIF(TablaDatosEmpresa[Nombre_Producto],TablaDatosEmpresa[[#This Row],[Nombre_Producto]],TablaDatosEmpresa[Costo_Unitario])</f>
        <v>81.910562499999997</v>
      </c>
      <c r="M3457" s="3">
        <f>IF(TablaDatosEmpresa[[#This Row],[Tipo_Movimiento]] = "Venta", -TablaDatosEmpresa[[#This Row],[Cantidad]] * TablaDatosEmpresa[[#This Row],[CosteAdquisicionPromedio]], 0)</f>
        <v>0</v>
      </c>
      <c r="N3457" s="3">
        <f>TablaDatosEmpresa[[#This Row],[Ingresos]]-TablaDatosEmpresa[[#This Row],[Coste_Vemta]]</f>
        <v>0</v>
      </c>
    </row>
    <row r="3458" spans="1:14" x14ac:dyDescent="0.3">
      <c r="A3458">
        <v>3459</v>
      </c>
      <c r="B3458" s="1">
        <v>45069</v>
      </c>
      <c r="C3458" t="s">
        <v>24</v>
      </c>
      <c r="D3458" t="s">
        <v>32</v>
      </c>
      <c r="E3458" t="s">
        <v>33</v>
      </c>
      <c r="F3458">
        <v>214</v>
      </c>
      <c r="G3458" s="3">
        <v>120.34</v>
      </c>
      <c r="H3458" s="3">
        <v>0</v>
      </c>
      <c r="I3458" t="s">
        <v>24</v>
      </c>
      <c r="J3458" t="s">
        <v>36</v>
      </c>
      <c r="K3458" s="3">
        <f>IF(TablaDatosEmpresa[[#This Row],[Tipo_Movimiento]] = "Venta", -TablaDatosEmpresa[[#This Row],[Cantidad]] * TablaDatosEmpresa[[#This Row],[Precio_Venta_Unitario]], 0)</f>
        <v>0</v>
      </c>
      <c r="L3458" s="3">
        <f>AVERAGEIF(TablaDatosEmpresa[Nombre_Producto],TablaDatosEmpresa[[#This Row],[Nombre_Producto]],TablaDatosEmpresa[Costo_Unitario])</f>
        <v>54.214840425531932</v>
      </c>
      <c r="M3458" s="3">
        <f>IF(TablaDatosEmpresa[[#This Row],[Tipo_Movimiento]] = "Venta", -TablaDatosEmpresa[[#This Row],[Cantidad]] * TablaDatosEmpresa[[#This Row],[CosteAdquisicionPromedio]], 0)</f>
        <v>0</v>
      </c>
      <c r="N3458" s="3">
        <f>TablaDatosEmpresa[[#This Row],[Ingresos]]-TablaDatosEmpresa[[#This Row],[Coste_Vemta]]</f>
        <v>0</v>
      </c>
    </row>
    <row r="3459" spans="1:14" x14ac:dyDescent="0.3">
      <c r="A3459">
        <v>3460</v>
      </c>
      <c r="B3459" s="1">
        <v>45069</v>
      </c>
      <c r="C3459" t="s">
        <v>16</v>
      </c>
      <c r="D3459" t="s">
        <v>17</v>
      </c>
      <c r="E3459" t="s">
        <v>42</v>
      </c>
      <c r="F3459">
        <v>91</v>
      </c>
      <c r="G3459" s="3">
        <v>445.74</v>
      </c>
      <c r="H3459" s="3">
        <v>0</v>
      </c>
      <c r="I3459" t="s">
        <v>46</v>
      </c>
      <c r="J3459" t="s">
        <v>18</v>
      </c>
      <c r="K3459" s="3">
        <f>IF(TablaDatosEmpresa[[#This Row],[Tipo_Movimiento]] = "Venta", -TablaDatosEmpresa[[#This Row],[Cantidad]] * TablaDatosEmpresa[[#This Row],[Precio_Venta_Unitario]], 0)</f>
        <v>0</v>
      </c>
      <c r="L3459" s="3">
        <f>AVERAGEIF(TablaDatosEmpresa[Nombre_Producto],TablaDatosEmpresa[[#This Row],[Nombre_Producto]],TablaDatosEmpresa[Costo_Unitario])</f>
        <v>206.67616747181975</v>
      </c>
      <c r="M3459" s="3">
        <f>IF(TablaDatosEmpresa[[#This Row],[Tipo_Movimiento]] = "Venta", -TablaDatosEmpresa[[#This Row],[Cantidad]] * TablaDatosEmpresa[[#This Row],[CosteAdquisicionPromedio]], 0)</f>
        <v>0</v>
      </c>
      <c r="N3459" s="3">
        <f>TablaDatosEmpresa[[#This Row],[Ingresos]]-TablaDatosEmpresa[[#This Row],[Coste_Vemta]]</f>
        <v>0</v>
      </c>
    </row>
    <row r="3460" spans="1:14" x14ac:dyDescent="0.3">
      <c r="A3460">
        <v>3461</v>
      </c>
      <c r="B3460" s="1">
        <v>45070</v>
      </c>
      <c r="C3460" t="s">
        <v>24</v>
      </c>
      <c r="D3460" t="s">
        <v>21</v>
      </c>
      <c r="E3460" t="s">
        <v>22</v>
      </c>
      <c r="F3460">
        <v>187</v>
      </c>
      <c r="G3460" s="3">
        <v>24.64</v>
      </c>
      <c r="H3460" s="3">
        <v>0</v>
      </c>
      <c r="I3460" t="s">
        <v>24</v>
      </c>
      <c r="J3460" t="s">
        <v>37</v>
      </c>
      <c r="K3460" s="3">
        <f>IF(TablaDatosEmpresa[[#This Row],[Tipo_Movimiento]] = "Venta", -TablaDatosEmpresa[[#This Row],[Cantidad]] * TablaDatosEmpresa[[#This Row],[Precio_Venta_Unitario]], 0)</f>
        <v>0</v>
      </c>
      <c r="L3460" s="3">
        <f>AVERAGEIF(TablaDatosEmpresa[Nombre_Producto],TablaDatosEmpresa[[#This Row],[Nombre_Producto]],TablaDatosEmpresa[Costo_Unitario])</f>
        <v>10.520482758620702</v>
      </c>
      <c r="M3460" s="3">
        <f>IF(TablaDatosEmpresa[[#This Row],[Tipo_Movimiento]] = "Venta", -TablaDatosEmpresa[[#This Row],[Cantidad]] * TablaDatosEmpresa[[#This Row],[CosteAdquisicionPromedio]], 0)</f>
        <v>0</v>
      </c>
      <c r="N3460" s="3">
        <f>TablaDatosEmpresa[[#This Row],[Ingresos]]-TablaDatosEmpresa[[#This Row],[Coste_Vemta]]</f>
        <v>0</v>
      </c>
    </row>
    <row r="3461" spans="1:14" x14ac:dyDescent="0.3">
      <c r="A3461">
        <v>3462</v>
      </c>
      <c r="B3461" s="1">
        <v>45070</v>
      </c>
      <c r="C3461" t="s">
        <v>10</v>
      </c>
      <c r="D3461" t="s">
        <v>21</v>
      </c>
      <c r="E3461" t="s">
        <v>22</v>
      </c>
      <c r="F3461">
        <v>-46</v>
      </c>
      <c r="G3461" s="3">
        <v>0</v>
      </c>
      <c r="H3461" s="3">
        <v>60.31</v>
      </c>
      <c r="I3461" t="s">
        <v>10</v>
      </c>
      <c r="J3461" t="s">
        <v>15</v>
      </c>
      <c r="K3461" s="3">
        <f>IF(TablaDatosEmpresa[[#This Row],[Tipo_Movimiento]] = "Venta", -TablaDatosEmpresa[[#This Row],[Cantidad]] * TablaDatosEmpresa[[#This Row],[Precio_Venta_Unitario]], 0)</f>
        <v>2774.26</v>
      </c>
      <c r="L3461" s="3">
        <f>AVERAGEIF(TablaDatosEmpresa[Nombre_Producto],TablaDatosEmpresa[[#This Row],[Nombre_Producto]],TablaDatosEmpresa[Costo_Unitario])</f>
        <v>10.520482758620702</v>
      </c>
      <c r="M3461" s="3">
        <f>IF(TablaDatosEmpresa[[#This Row],[Tipo_Movimiento]] = "Venta", -TablaDatosEmpresa[[#This Row],[Cantidad]] * TablaDatosEmpresa[[#This Row],[CosteAdquisicionPromedio]], 0)</f>
        <v>483.94220689655231</v>
      </c>
      <c r="N3461" s="3">
        <f>TablaDatosEmpresa[[#This Row],[Ingresos]]-TablaDatosEmpresa[[#This Row],[Coste_Vemta]]</f>
        <v>2290.3177931034479</v>
      </c>
    </row>
    <row r="3462" spans="1:14" x14ac:dyDescent="0.3">
      <c r="A3462">
        <v>3463</v>
      </c>
      <c r="B3462" s="1">
        <v>45070</v>
      </c>
      <c r="C3462" t="s">
        <v>10</v>
      </c>
      <c r="D3462" t="s">
        <v>34</v>
      </c>
      <c r="E3462" t="s">
        <v>45</v>
      </c>
      <c r="F3462">
        <v>-25</v>
      </c>
      <c r="G3462" s="3">
        <v>0</v>
      </c>
      <c r="H3462" s="3">
        <v>347.51</v>
      </c>
      <c r="I3462" t="s">
        <v>10</v>
      </c>
      <c r="J3462" t="s">
        <v>31</v>
      </c>
      <c r="K3462" s="3">
        <f>IF(TablaDatosEmpresa[[#This Row],[Tipo_Movimiento]] = "Venta", -TablaDatosEmpresa[[#This Row],[Cantidad]] * TablaDatosEmpresa[[#This Row],[Precio_Venta_Unitario]], 0)</f>
        <v>8687.75</v>
      </c>
      <c r="L3462" s="3">
        <f>AVERAGEIF(TablaDatosEmpresa[Nombre_Producto],TablaDatosEmpresa[[#This Row],[Nombre_Producto]],TablaDatosEmpresa[Costo_Unitario])</f>
        <v>81.910562499999997</v>
      </c>
      <c r="M3462" s="3">
        <f>IF(TablaDatosEmpresa[[#This Row],[Tipo_Movimiento]] = "Venta", -TablaDatosEmpresa[[#This Row],[Cantidad]] * TablaDatosEmpresa[[#This Row],[CosteAdquisicionPromedio]], 0)</f>
        <v>2047.7640624999999</v>
      </c>
      <c r="N3462" s="3">
        <f>TablaDatosEmpresa[[#This Row],[Ingresos]]-TablaDatosEmpresa[[#This Row],[Coste_Vemta]]</f>
        <v>6639.9859374999996</v>
      </c>
    </row>
    <row r="3463" spans="1:14" x14ac:dyDescent="0.3">
      <c r="A3463">
        <v>3464</v>
      </c>
      <c r="B3463" s="1">
        <v>45070</v>
      </c>
      <c r="C3463" t="s">
        <v>10</v>
      </c>
      <c r="D3463" t="s">
        <v>21</v>
      </c>
      <c r="E3463" t="s">
        <v>22</v>
      </c>
      <c r="F3463">
        <v>-26</v>
      </c>
      <c r="G3463" s="3">
        <v>0</v>
      </c>
      <c r="H3463" s="3">
        <v>60.26</v>
      </c>
      <c r="I3463" t="s">
        <v>10</v>
      </c>
      <c r="J3463" t="s">
        <v>23</v>
      </c>
      <c r="K3463" s="3">
        <f>IF(TablaDatosEmpresa[[#This Row],[Tipo_Movimiento]] = "Venta", -TablaDatosEmpresa[[#This Row],[Cantidad]] * TablaDatosEmpresa[[#This Row],[Precio_Venta_Unitario]], 0)</f>
        <v>1566.76</v>
      </c>
      <c r="L3463" s="3">
        <f>AVERAGEIF(TablaDatosEmpresa[Nombre_Producto],TablaDatosEmpresa[[#This Row],[Nombre_Producto]],TablaDatosEmpresa[Costo_Unitario])</f>
        <v>10.520482758620702</v>
      </c>
      <c r="M3463" s="3">
        <f>IF(TablaDatosEmpresa[[#This Row],[Tipo_Movimiento]] = "Venta", -TablaDatosEmpresa[[#This Row],[Cantidad]] * TablaDatosEmpresa[[#This Row],[CosteAdquisicionPromedio]], 0)</f>
        <v>273.53255172413822</v>
      </c>
      <c r="N3463" s="3">
        <f>TablaDatosEmpresa[[#This Row],[Ingresos]]-TablaDatosEmpresa[[#This Row],[Coste_Vemta]]</f>
        <v>1293.2274482758617</v>
      </c>
    </row>
    <row r="3464" spans="1:14" x14ac:dyDescent="0.3">
      <c r="A3464">
        <v>3465</v>
      </c>
      <c r="B3464" s="1">
        <v>45070</v>
      </c>
      <c r="C3464" t="s">
        <v>10</v>
      </c>
      <c r="D3464" t="s">
        <v>21</v>
      </c>
      <c r="E3464" t="s">
        <v>22</v>
      </c>
      <c r="F3464">
        <v>-18</v>
      </c>
      <c r="G3464" s="3">
        <v>0</v>
      </c>
      <c r="H3464" s="3">
        <v>59.83</v>
      </c>
      <c r="I3464" t="s">
        <v>10</v>
      </c>
      <c r="J3464" t="s">
        <v>35</v>
      </c>
      <c r="K3464" s="3">
        <f>IF(TablaDatosEmpresa[[#This Row],[Tipo_Movimiento]] = "Venta", -TablaDatosEmpresa[[#This Row],[Cantidad]] * TablaDatosEmpresa[[#This Row],[Precio_Venta_Unitario]], 0)</f>
        <v>1076.94</v>
      </c>
      <c r="L3464" s="3">
        <f>AVERAGEIF(TablaDatosEmpresa[Nombre_Producto],TablaDatosEmpresa[[#This Row],[Nombre_Producto]],TablaDatosEmpresa[Costo_Unitario])</f>
        <v>10.520482758620702</v>
      </c>
      <c r="M3464" s="3">
        <f>IF(TablaDatosEmpresa[[#This Row],[Tipo_Movimiento]] = "Venta", -TablaDatosEmpresa[[#This Row],[Cantidad]] * TablaDatosEmpresa[[#This Row],[CosteAdquisicionPromedio]], 0)</f>
        <v>189.36868965517263</v>
      </c>
      <c r="N3464" s="3">
        <f>TablaDatosEmpresa[[#This Row],[Ingresos]]-TablaDatosEmpresa[[#This Row],[Coste_Vemta]]</f>
        <v>887.57131034482745</v>
      </c>
    </row>
    <row r="3465" spans="1:14" x14ac:dyDescent="0.3">
      <c r="A3465">
        <v>3466</v>
      </c>
      <c r="B3465" s="1">
        <v>45070</v>
      </c>
      <c r="C3465" t="s">
        <v>24</v>
      </c>
      <c r="D3465" t="s">
        <v>11</v>
      </c>
      <c r="E3465" t="s">
        <v>12</v>
      </c>
      <c r="F3465">
        <v>206</v>
      </c>
      <c r="G3465" s="3">
        <v>64.099999999999994</v>
      </c>
      <c r="H3465" s="3">
        <v>0</v>
      </c>
      <c r="I3465" t="s">
        <v>24</v>
      </c>
      <c r="J3465" t="s">
        <v>36</v>
      </c>
      <c r="K3465" s="3">
        <f>IF(TablaDatosEmpresa[[#This Row],[Tipo_Movimiento]] = "Venta", -TablaDatosEmpresa[[#This Row],[Cantidad]] * TablaDatosEmpresa[[#This Row],[Precio_Venta_Unitario]], 0)</f>
        <v>0</v>
      </c>
      <c r="L3465" s="3">
        <f>AVERAGEIF(TablaDatosEmpresa[Nombre_Producto],TablaDatosEmpresa[[#This Row],[Nombre_Producto]],TablaDatosEmpresa[Costo_Unitario])</f>
        <v>28.701865793780652</v>
      </c>
      <c r="M3465" s="3">
        <f>IF(TablaDatosEmpresa[[#This Row],[Tipo_Movimiento]] = "Venta", -TablaDatosEmpresa[[#This Row],[Cantidad]] * TablaDatosEmpresa[[#This Row],[CosteAdquisicionPromedio]], 0)</f>
        <v>0</v>
      </c>
      <c r="N3465" s="3">
        <f>TablaDatosEmpresa[[#This Row],[Ingresos]]-TablaDatosEmpresa[[#This Row],[Coste_Vemta]]</f>
        <v>0</v>
      </c>
    </row>
    <row r="3466" spans="1:14" x14ac:dyDescent="0.3">
      <c r="A3466">
        <v>3467</v>
      </c>
      <c r="B3466" s="1">
        <v>45071</v>
      </c>
      <c r="C3466" t="s">
        <v>24</v>
      </c>
      <c r="D3466" t="s">
        <v>14</v>
      </c>
      <c r="E3466" t="s">
        <v>41</v>
      </c>
      <c r="F3466">
        <v>185</v>
      </c>
      <c r="G3466" s="3">
        <v>84.43</v>
      </c>
      <c r="H3466" s="3">
        <v>0</v>
      </c>
      <c r="I3466" t="s">
        <v>24</v>
      </c>
      <c r="J3466" t="s">
        <v>37</v>
      </c>
      <c r="K3466" s="3">
        <f>IF(TablaDatosEmpresa[[#This Row],[Tipo_Movimiento]] = "Venta", -TablaDatosEmpresa[[#This Row],[Cantidad]] * TablaDatosEmpresa[[#This Row],[Precio_Venta_Unitario]], 0)</f>
        <v>0</v>
      </c>
      <c r="L3466" s="3">
        <f>AVERAGEIF(TablaDatosEmpresa[Nombre_Producto],TablaDatosEmpresa[[#This Row],[Nombre_Producto]],TablaDatosEmpresa[Costo_Unitario])</f>
        <v>38.917210440456756</v>
      </c>
      <c r="M3466" s="3">
        <f>IF(TablaDatosEmpresa[[#This Row],[Tipo_Movimiento]] = "Venta", -TablaDatosEmpresa[[#This Row],[Cantidad]] * TablaDatosEmpresa[[#This Row],[CosteAdquisicionPromedio]], 0)</f>
        <v>0</v>
      </c>
      <c r="N3466" s="3">
        <f>TablaDatosEmpresa[[#This Row],[Ingresos]]-TablaDatosEmpresa[[#This Row],[Coste_Vemta]]</f>
        <v>0</v>
      </c>
    </row>
    <row r="3467" spans="1:14" x14ac:dyDescent="0.3">
      <c r="A3467">
        <v>3468</v>
      </c>
      <c r="B3467" s="1">
        <v>45071</v>
      </c>
      <c r="C3467" t="s">
        <v>10</v>
      </c>
      <c r="D3467" t="s">
        <v>21</v>
      </c>
      <c r="E3467" t="s">
        <v>22</v>
      </c>
      <c r="F3467">
        <v>-42</v>
      </c>
      <c r="G3467" s="3">
        <v>0</v>
      </c>
      <c r="H3467" s="3">
        <v>60.33</v>
      </c>
      <c r="I3467" t="s">
        <v>10</v>
      </c>
      <c r="J3467" t="s">
        <v>15</v>
      </c>
      <c r="K3467" s="3">
        <f>IF(TablaDatosEmpresa[[#This Row],[Tipo_Movimiento]] = "Venta", -TablaDatosEmpresa[[#This Row],[Cantidad]] * TablaDatosEmpresa[[#This Row],[Precio_Venta_Unitario]], 0)</f>
        <v>2533.86</v>
      </c>
      <c r="L3467" s="3">
        <f>AVERAGEIF(TablaDatosEmpresa[Nombre_Producto],TablaDatosEmpresa[[#This Row],[Nombre_Producto]],TablaDatosEmpresa[Costo_Unitario])</f>
        <v>10.520482758620702</v>
      </c>
      <c r="M3467" s="3">
        <f>IF(TablaDatosEmpresa[[#This Row],[Tipo_Movimiento]] = "Venta", -TablaDatosEmpresa[[#This Row],[Cantidad]] * TablaDatosEmpresa[[#This Row],[CosteAdquisicionPromedio]], 0)</f>
        <v>441.86027586206944</v>
      </c>
      <c r="N3467" s="3">
        <f>TablaDatosEmpresa[[#This Row],[Ingresos]]-TablaDatosEmpresa[[#This Row],[Coste_Vemta]]</f>
        <v>2091.9997241379306</v>
      </c>
    </row>
    <row r="3468" spans="1:14" x14ac:dyDescent="0.3">
      <c r="A3468">
        <v>3469</v>
      </c>
      <c r="B3468" s="1">
        <v>45071</v>
      </c>
      <c r="C3468" t="s">
        <v>10</v>
      </c>
      <c r="D3468" t="s">
        <v>25</v>
      </c>
      <c r="E3468" t="s">
        <v>43</v>
      </c>
      <c r="F3468">
        <v>-31</v>
      </c>
      <c r="G3468" s="3">
        <v>0</v>
      </c>
      <c r="H3468" s="3">
        <v>95.3</v>
      </c>
      <c r="I3468" t="s">
        <v>10</v>
      </c>
      <c r="J3468" t="s">
        <v>35</v>
      </c>
      <c r="K3468" s="3">
        <f>IF(TablaDatosEmpresa[[#This Row],[Tipo_Movimiento]] = "Venta", -TablaDatosEmpresa[[#This Row],[Cantidad]] * TablaDatosEmpresa[[#This Row],[Precio_Venta_Unitario]], 0)</f>
        <v>2954.2999999999997</v>
      </c>
      <c r="L3468" s="3">
        <f>AVERAGEIF(TablaDatosEmpresa[Nombre_Producto],TablaDatosEmpresa[[#This Row],[Nombre_Producto]],TablaDatosEmpresa[Costo_Unitario])</f>
        <v>18.458651685393257</v>
      </c>
      <c r="M3468" s="3">
        <f>IF(TablaDatosEmpresa[[#This Row],[Tipo_Movimiento]] = "Venta", -TablaDatosEmpresa[[#This Row],[Cantidad]] * TablaDatosEmpresa[[#This Row],[CosteAdquisicionPromedio]], 0)</f>
        <v>572.2182022471909</v>
      </c>
      <c r="N3468" s="3">
        <f>TablaDatosEmpresa[[#This Row],[Ingresos]]-TablaDatosEmpresa[[#This Row],[Coste_Vemta]]</f>
        <v>2382.0817977528086</v>
      </c>
    </row>
    <row r="3469" spans="1:14" x14ac:dyDescent="0.3">
      <c r="A3469">
        <v>3470</v>
      </c>
      <c r="B3469" s="1">
        <v>45071</v>
      </c>
      <c r="C3469" t="s">
        <v>10</v>
      </c>
      <c r="D3469" t="s">
        <v>17</v>
      </c>
      <c r="E3469" t="s">
        <v>42</v>
      </c>
      <c r="F3469">
        <v>-9</v>
      </c>
      <c r="G3469" s="3">
        <v>0</v>
      </c>
      <c r="H3469" s="3">
        <v>905.2</v>
      </c>
      <c r="I3469" t="s">
        <v>10</v>
      </c>
      <c r="J3469" t="s">
        <v>13</v>
      </c>
      <c r="K3469" s="3">
        <f>IF(TablaDatosEmpresa[[#This Row],[Tipo_Movimiento]] = "Venta", -TablaDatosEmpresa[[#This Row],[Cantidad]] * TablaDatosEmpresa[[#This Row],[Precio_Venta_Unitario]], 0)</f>
        <v>8146.8</v>
      </c>
      <c r="L3469" s="3">
        <f>AVERAGEIF(TablaDatosEmpresa[Nombre_Producto],TablaDatosEmpresa[[#This Row],[Nombre_Producto]],TablaDatosEmpresa[Costo_Unitario])</f>
        <v>206.67616747181975</v>
      </c>
      <c r="M3469" s="3">
        <f>IF(TablaDatosEmpresa[[#This Row],[Tipo_Movimiento]] = "Venta", -TablaDatosEmpresa[[#This Row],[Cantidad]] * TablaDatosEmpresa[[#This Row],[CosteAdquisicionPromedio]], 0)</f>
        <v>1860.0855072463778</v>
      </c>
      <c r="N3469" s="3">
        <f>TablaDatosEmpresa[[#This Row],[Ingresos]]-TablaDatosEmpresa[[#This Row],[Coste_Vemta]]</f>
        <v>6286.7144927536228</v>
      </c>
    </row>
    <row r="3470" spans="1:14" x14ac:dyDescent="0.3">
      <c r="A3470">
        <v>3471</v>
      </c>
      <c r="B3470" s="1">
        <v>45071</v>
      </c>
      <c r="C3470" t="s">
        <v>24</v>
      </c>
      <c r="D3470" t="s">
        <v>11</v>
      </c>
      <c r="E3470" t="s">
        <v>12</v>
      </c>
      <c r="F3470">
        <v>192</v>
      </c>
      <c r="G3470" s="3">
        <v>66.27</v>
      </c>
      <c r="H3470" s="3">
        <v>0</v>
      </c>
      <c r="I3470" t="s">
        <v>24</v>
      </c>
      <c r="J3470" t="s">
        <v>28</v>
      </c>
      <c r="K3470" s="3">
        <f>IF(TablaDatosEmpresa[[#This Row],[Tipo_Movimiento]] = "Venta", -TablaDatosEmpresa[[#This Row],[Cantidad]] * TablaDatosEmpresa[[#This Row],[Precio_Venta_Unitario]], 0)</f>
        <v>0</v>
      </c>
      <c r="L3470" s="3">
        <f>AVERAGEIF(TablaDatosEmpresa[Nombre_Producto],TablaDatosEmpresa[[#This Row],[Nombre_Producto]],TablaDatosEmpresa[Costo_Unitario])</f>
        <v>28.701865793780652</v>
      </c>
      <c r="M3470" s="3">
        <f>IF(TablaDatosEmpresa[[#This Row],[Tipo_Movimiento]] = "Venta", -TablaDatosEmpresa[[#This Row],[Cantidad]] * TablaDatosEmpresa[[#This Row],[CosteAdquisicionPromedio]], 0)</f>
        <v>0</v>
      </c>
      <c r="N3470" s="3">
        <f>TablaDatosEmpresa[[#This Row],[Ingresos]]-TablaDatosEmpresa[[#This Row],[Coste_Vemta]]</f>
        <v>0</v>
      </c>
    </row>
    <row r="3471" spans="1:14" x14ac:dyDescent="0.3">
      <c r="A3471">
        <v>3472</v>
      </c>
      <c r="B3471" s="1">
        <v>45071</v>
      </c>
      <c r="C3471" t="s">
        <v>16</v>
      </c>
      <c r="D3471" t="s">
        <v>27</v>
      </c>
      <c r="E3471" t="s">
        <v>44</v>
      </c>
      <c r="F3471">
        <v>68</v>
      </c>
      <c r="G3471" s="3">
        <v>250.48</v>
      </c>
      <c r="H3471" s="3">
        <v>0</v>
      </c>
      <c r="I3471" t="s">
        <v>46</v>
      </c>
      <c r="J3471" t="s">
        <v>18</v>
      </c>
      <c r="K3471" s="3">
        <f>IF(TablaDatosEmpresa[[#This Row],[Tipo_Movimiento]] = "Venta", -TablaDatosEmpresa[[#This Row],[Cantidad]] * TablaDatosEmpresa[[#This Row],[Precio_Venta_Unitario]], 0)</f>
        <v>0</v>
      </c>
      <c r="L3471" s="3">
        <f>AVERAGEIF(TablaDatosEmpresa[Nombre_Producto],TablaDatosEmpresa[[#This Row],[Nombre_Producto]],TablaDatosEmpresa[Costo_Unitario])</f>
        <v>111.99406451612904</v>
      </c>
      <c r="M3471" s="3">
        <f>IF(TablaDatosEmpresa[[#This Row],[Tipo_Movimiento]] = "Venta", -TablaDatosEmpresa[[#This Row],[Cantidad]] * TablaDatosEmpresa[[#This Row],[CosteAdquisicionPromedio]], 0)</f>
        <v>0</v>
      </c>
      <c r="N3471" s="3">
        <f>TablaDatosEmpresa[[#This Row],[Ingresos]]-TablaDatosEmpresa[[#This Row],[Coste_Vemta]]</f>
        <v>0</v>
      </c>
    </row>
    <row r="3472" spans="1:14" x14ac:dyDescent="0.3">
      <c r="A3472">
        <v>3473</v>
      </c>
      <c r="B3472" s="1">
        <v>45071</v>
      </c>
      <c r="C3472" t="s">
        <v>10</v>
      </c>
      <c r="D3472" t="s">
        <v>17</v>
      </c>
      <c r="E3472" t="s">
        <v>42</v>
      </c>
      <c r="F3472">
        <v>-27</v>
      </c>
      <c r="G3472" s="3">
        <v>0</v>
      </c>
      <c r="H3472" s="3">
        <v>900.66</v>
      </c>
      <c r="I3472" t="s">
        <v>10</v>
      </c>
      <c r="J3472" t="s">
        <v>31</v>
      </c>
      <c r="K3472" s="3">
        <f>IF(TablaDatosEmpresa[[#This Row],[Tipo_Movimiento]] = "Venta", -TablaDatosEmpresa[[#This Row],[Cantidad]] * TablaDatosEmpresa[[#This Row],[Precio_Venta_Unitario]], 0)</f>
        <v>24317.82</v>
      </c>
      <c r="L3472" s="3">
        <f>AVERAGEIF(TablaDatosEmpresa[Nombre_Producto],TablaDatosEmpresa[[#This Row],[Nombre_Producto]],TablaDatosEmpresa[Costo_Unitario])</f>
        <v>206.67616747181975</v>
      </c>
      <c r="M3472" s="3">
        <f>IF(TablaDatosEmpresa[[#This Row],[Tipo_Movimiento]] = "Venta", -TablaDatosEmpresa[[#This Row],[Cantidad]] * TablaDatosEmpresa[[#This Row],[CosteAdquisicionPromedio]], 0)</f>
        <v>5580.2565217391329</v>
      </c>
      <c r="N3472" s="3">
        <f>TablaDatosEmpresa[[#This Row],[Ingresos]]-TablaDatosEmpresa[[#This Row],[Coste_Vemta]]</f>
        <v>18737.563478260869</v>
      </c>
    </row>
    <row r="3473" spans="1:14" x14ac:dyDescent="0.3">
      <c r="A3473">
        <v>3474</v>
      </c>
      <c r="B3473" s="1">
        <v>45072</v>
      </c>
      <c r="C3473" t="s">
        <v>24</v>
      </c>
      <c r="D3473" t="s">
        <v>32</v>
      </c>
      <c r="E3473" t="s">
        <v>33</v>
      </c>
      <c r="F3473">
        <v>277</v>
      </c>
      <c r="G3473" s="3">
        <v>117.87</v>
      </c>
      <c r="H3473" s="3">
        <v>0</v>
      </c>
      <c r="I3473" t="s">
        <v>24</v>
      </c>
      <c r="J3473" t="s">
        <v>37</v>
      </c>
      <c r="K3473" s="3">
        <f>IF(TablaDatosEmpresa[[#This Row],[Tipo_Movimiento]] = "Venta", -TablaDatosEmpresa[[#This Row],[Cantidad]] * TablaDatosEmpresa[[#This Row],[Precio_Venta_Unitario]], 0)</f>
        <v>0</v>
      </c>
      <c r="L3473" s="3">
        <f>AVERAGEIF(TablaDatosEmpresa[Nombre_Producto],TablaDatosEmpresa[[#This Row],[Nombre_Producto]],TablaDatosEmpresa[Costo_Unitario])</f>
        <v>54.214840425531932</v>
      </c>
      <c r="M3473" s="3">
        <f>IF(TablaDatosEmpresa[[#This Row],[Tipo_Movimiento]] = "Venta", -TablaDatosEmpresa[[#This Row],[Cantidad]] * TablaDatosEmpresa[[#This Row],[CosteAdquisicionPromedio]], 0)</f>
        <v>0</v>
      </c>
      <c r="N3473" s="3">
        <f>TablaDatosEmpresa[[#This Row],[Ingresos]]-TablaDatosEmpresa[[#This Row],[Coste_Vemta]]</f>
        <v>0</v>
      </c>
    </row>
    <row r="3474" spans="1:14" x14ac:dyDescent="0.3">
      <c r="A3474">
        <v>3475</v>
      </c>
      <c r="B3474" s="1">
        <v>45072</v>
      </c>
      <c r="C3474" t="s">
        <v>10</v>
      </c>
      <c r="D3474" t="s">
        <v>27</v>
      </c>
      <c r="E3474" t="s">
        <v>44</v>
      </c>
      <c r="F3474">
        <v>-29</v>
      </c>
      <c r="G3474" s="3">
        <v>0</v>
      </c>
      <c r="H3474" s="3">
        <v>500.03</v>
      </c>
      <c r="I3474" t="s">
        <v>10</v>
      </c>
      <c r="J3474" t="s">
        <v>13</v>
      </c>
      <c r="K3474" s="3">
        <f>IF(TablaDatosEmpresa[[#This Row],[Tipo_Movimiento]] = "Venta", -TablaDatosEmpresa[[#This Row],[Cantidad]] * TablaDatosEmpresa[[#This Row],[Precio_Venta_Unitario]], 0)</f>
        <v>14500.869999999999</v>
      </c>
      <c r="L3474" s="3">
        <f>AVERAGEIF(TablaDatosEmpresa[Nombre_Producto],TablaDatosEmpresa[[#This Row],[Nombre_Producto]],TablaDatosEmpresa[Costo_Unitario])</f>
        <v>111.99406451612904</v>
      </c>
      <c r="M3474" s="3">
        <f>IF(TablaDatosEmpresa[[#This Row],[Tipo_Movimiento]] = "Venta", -TablaDatosEmpresa[[#This Row],[Cantidad]] * TablaDatosEmpresa[[#This Row],[CosteAdquisicionPromedio]], 0)</f>
        <v>3247.8278709677425</v>
      </c>
      <c r="N3474" s="3">
        <f>TablaDatosEmpresa[[#This Row],[Ingresos]]-TablaDatosEmpresa[[#This Row],[Coste_Vemta]]</f>
        <v>11253.042129032256</v>
      </c>
    </row>
    <row r="3475" spans="1:14" x14ac:dyDescent="0.3">
      <c r="A3475">
        <v>3476</v>
      </c>
      <c r="B3475" s="1">
        <v>45072</v>
      </c>
      <c r="C3475" t="s">
        <v>10</v>
      </c>
      <c r="D3475" t="s">
        <v>17</v>
      </c>
      <c r="E3475" t="s">
        <v>42</v>
      </c>
      <c r="F3475">
        <v>-22</v>
      </c>
      <c r="G3475" s="3">
        <v>0</v>
      </c>
      <c r="H3475" s="3">
        <v>891.73</v>
      </c>
      <c r="I3475" t="s">
        <v>10</v>
      </c>
      <c r="J3475" t="s">
        <v>15</v>
      </c>
      <c r="K3475" s="3">
        <f>IF(TablaDatosEmpresa[[#This Row],[Tipo_Movimiento]] = "Venta", -TablaDatosEmpresa[[#This Row],[Cantidad]] * TablaDatosEmpresa[[#This Row],[Precio_Venta_Unitario]], 0)</f>
        <v>19618.060000000001</v>
      </c>
      <c r="L3475" s="3">
        <f>AVERAGEIF(TablaDatosEmpresa[Nombre_Producto],TablaDatosEmpresa[[#This Row],[Nombre_Producto]],TablaDatosEmpresa[Costo_Unitario])</f>
        <v>206.67616747181975</v>
      </c>
      <c r="M3475" s="3">
        <f>IF(TablaDatosEmpresa[[#This Row],[Tipo_Movimiento]] = "Venta", -TablaDatosEmpresa[[#This Row],[Cantidad]] * TablaDatosEmpresa[[#This Row],[CosteAdquisicionPromedio]], 0)</f>
        <v>4546.8756843800347</v>
      </c>
      <c r="N3475" s="3">
        <f>TablaDatosEmpresa[[#This Row],[Ingresos]]-TablaDatosEmpresa[[#This Row],[Coste_Vemta]]</f>
        <v>15071.184315619967</v>
      </c>
    </row>
    <row r="3476" spans="1:14" x14ac:dyDescent="0.3">
      <c r="A3476">
        <v>3477</v>
      </c>
      <c r="B3476" s="1">
        <v>45072</v>
      </c>
      <c r="C3476" t="s">
        <v>10</v>
      </c>
      <c r="D3476" t="s">
        <v>27</v>
      </c>
      <c r="E3476" t="s">
        <v>44</v>
      </c>
      <c r="F3476">
        <v>-17</v>
      </c>
      <c r="G3476" s="3">
        <v>0</v>
      </c>
      <c r="H3476" s="3">
        <v>502.49</v>
      </c>
      <c r="I3476" t="s">
        <v>10</v>
      </c>
      <c r="J3476" t="s">
        <v>13</v>
      </c>
      <c r="K3476" s="3">
        <f>IF(TablaDatosEmpresa[[#This Row],[Tipo_Movimiento]] = "Venta", -TablaDatosEmpresa[[#This Row],[Cantidad]] * TablaDatosEmpresa[[#This Row],[Precio_Venta_Unitario]], 0)</f>
        <v>8542.33</v>
      </c>
      <c r="L3476" s="3">
        <f>AVERAGEIF(TablaDatosEmpresa[Nombre_Producto],TablaDatosEmpresa[[#This Row],[Nombre_Producto]],TablaDatosEmpresa[Costo_Unitario])</f>
        <v>111.99406451612904</v>
      </c>
      <c r="M3476" s="3">
        <f>IF(TablaDatosEmpresa[[#This Row],[Tipo_Movimiento]] = "Venta", -TablaDatosEmpresa[[#This Row],[Cantidad]] * TablaDatosEmpresa[[#This Row],[CosteAdquisicionPromedio]], 0)</f>
        <v>1903.8990967741938</v>
      </c>
      <c r="N3476" s="3">
        <f>TablaDatosEmpresa[[#This Row],[Ingresos]]-TablaDatosEmpresa[[#This Row],[Coste_Vemta]]</f>
        <v>6638.4309032258061</v>
      </c>
    </row>
    <row r="3477" spans="1:14" x14ac:dyDescent="0.3">
      <c r="A3477">
        <v>3478</v>
      </c>
      <c r="B3477" s="1">
        <v>45072</v>
      </c>
      <c r="C3477" t="s">
        <v>10</v>
      </c>
      <c r="D3477" t="s">
        <v>32</v>
      </c>
      <c r="E3477" t="s">
        <v>33</v>
      </c>
      <c r="F3477">
        <v>-16</v>
      </c>
      <c r="G3477" s="3">
        <v>0</v>
      </c>
      <c r="H3477" s="3">
        <v>218.71</v>
      </c>
      <c r="I3477" t="s">
        <v>10</v>
      </c>
      <c r="J3477" t="s">
        <v>23</v>
      </c>
      <c r="K3477" s="3">
        <f>IF(TablaDatosEmpresa[[#This Row],[Tipo_Movimiento]] = "Venta", -TablaDatosEmpresa[[#This Row],[Cantidad]] * TablaDatosEmpresa[[#This Row],[Precio_Venta_Unitario]], 0)</f>
        <v>3499.36</v>
      </c>
      <c r="L3477" s="3">
        <f>AVERAGEIF(TablaDatosEmpresa[Nombre_Producto],TablaDatosEmpresa[[#This Row],[Nombre_Producto]],TablaDatosEmpresa[Costo_Unitario])</f>
        <v>54.214840425531932</v>
      </c>
      <c r="M3477" s="3">
        <f>IF(TablaDatosEmpresa[[#This Row],[Tipo_Movimiento]] = "Venta", -TablaDatosEmpresa[[#This Row],[Cantidad]] * TablaDatosEmpresa[[#This Row],[CosteAdquisicionPromedio]], 0)</f>
        <v>867.43744680851091</v>
      </c>
      <c r="N3477" s="3">
        <f>TablaDatosEmpresa[[#This Row],[Ingresos]]-TablaDatosEmpresa[[#This Row],[Coste_Vemta]]</f>
        <v>2631.922553191489</v>
      </c>
    </row>
    <row r="3478" spans="1:14" x14ac:dyDescent="0.3">
      <c r="A3478">
        <v>3479</v>
      </c>
      <c r="B3478" s="1">
        <v>45072</v>
      </c>
      <c r="C3478" t="s">
        <v>10</v>
      </c>
      <c r="D3478" t="s">
        <v>21</v>
      </c>
      <c r="E3478" t="s">
        <v>22</v>
      </c>
      <c r="F3478">
        <v>-23</v>
      </c>
      <c r="G3478" s="3">
        <v>0</v>
      </c>
      <c r="H3478" s="3">
        <v>60.03</v>
      </c>
      <c r="I3478" t="s">
        <v>10</v>
      </c>
      <c r="J3478" t="s">
        <v>35</v>
      </c>
      <c r="K3478" s="3">
        <f>IF(TablaDatosEmpresa[[#This Row],[Tipo_Movimiento]] = "Venta", -TablaDatosEmpresa[[#This Row],[Cantidad]] * TablaDatosEmpresa[[#This Row],[Precio_Venta_Unitario]], 0)</f>
        <v>1380.69</v>
      </c>
      <c r="L3478" s="3">
        <f>AVERAGEIF(TablaDatosEmpresa[Nombre_Producto],TablaDatosEmpresa[[#This Row],[Nombre_Producto]],TablaDatosEmpresa[Costo_Unitario])</f>
        <v>10.520482758620702</v>
      </c>
      <c r="M3478" s="3">
        <f>IF(TablaDatosEmpresa[[#This Row],[Tipo_Movimiento]] = "Venta", -TablaDatosEmpresa[[#This Row],[Cantidad]] * TablaDatosEmpresa[[#This Row],[CosteAdquisicionPromedio]], 0)</f>
        <v>241.97110344827615</v>
      </c>
      <c r="N3478" s="3">
        <f>TablaDatosEmpresa[[#This Row],[Ingresos]]-TablaDatosEmpresa[[#This Row],[Coste_Vemta]]</f>
        <v>1138.7188965517239</v>
      </c>
    </row>
    <row r="3479" spans="1:14" x14ac:dyDescent="0.3">
      <c r="A3479">
        <v>3480</v>
      </c>
      <c r="B3479" s="1">
        <v>45072</v>
      </c>
      <c r="C3479" t="s">
        <v>10</v>
      </c>
      <c r="D3479" t="s">
        <v>14</v>
      </c>
      <c r="E3479" t="s">
        <v>41</v>
      </c>
      <c r="F3479">
        <v>-14</v>
      </c>
      <c r="G3479" s="3">
        <v>0</v>
      </c>
      <c r="H3479" s="3">
        <v>159.77000000000001</v>
      </c>
      <c r="I3479" t="s">
        <v>10</v>
      </c>
      <c r="J3479" t="s">
        <v>15</v>
      </c>
      <c r="K3479" s="3">
        <f>IF(TablaDatosEmpresa[[#This Row],[Tipo_Movimiento]] = "Venta", -TablaDatosEmpresa[[#This Row],[Cantidad]] * TablaDatosEmpresa[[#This Row],[Precio_Venta_Unitario]], 0)</f>
        <v>2236.7800000000002</v>
      </c>
      <c r="L3479" s="3">
        <f>AVERAGEIF(TablaDatosEmpresa[Nombre_Producto],TablaDatosEmpresa[[#This Row],[Nombre_Producto]],TablaDatosEmpresa[Costo_Unitario])</f>
        <v>38.917210440456756</v>
      </c>
      <c r="M3479" s="3">
        <f>IF(TablaDatosEmpresa[[#This Row],[Tipo_Movimiento]] = "Venta", -TablaDatosEmpresa[[#This Row],[Cantidad]] * TablaDatosEmpresa[[#This Row],[CosteAdquisicionPromedio]], 0)</f>
        <v>544.84094616639459</v>
      </c>
      <c r="N3479" s="3">
        <f>TablaDatosEmpresa[[#This Row],[Ingresos]]-TablaDatosEmpresa[[#This Row],[Coste_Vemta]]</f>
        <v>1691.9390538336056</v>
      </c>
    </row>
    <row r="3480" spans="1:14" x14ac:dyDescent="0.3">
      <c r="A3480">
        <v>3481</v>
      </c>
      <c r="B3480" s="1">
        <v>45073</v>
      </c>
      <c r="C3480" t="s">
        <v>24</v>
      </c>
      <c r="D3480" t="s">
        <v>29</v>
      </c>
      <c r="E3480" t="s">
        <v>30</v>
      </c>
      <c r="F3480">
        <v>54</v>
      </c>
      <c r="G3480" s="3">
        <v>36.49</v>
      </c>
      <c r="H3480" s="3">
        <v>0</v>
      </c>
      <c r="I3480" t="s">
        <v>24</v>
      </c>
      <c r="J3480" t="s">
        <v>37</v>
      </c>
      <c r="K3480" s="3">
        <f>IF(TablaDatosEmpresa[[#This Row],[Tipo_Movimiento]] = "Venta", -TablaDatosEmpresa[[#This Row],[Cantidad]] * TablaDatosEmpresa[[#This Row],[Precio_Venta_Unitario]], 0)</f>
        <v>0</v>
      </c>
      <c r="L3480" s="3">
        <f>AVERAGEIF(TablaDatosEmpresa[Nombre_Producto],TablaDatosEmpresa[[#This Row],[Nombre_Producto]],TablaDatosEmpresa[Costo_Unitario])</f>
        <v>15.49574137931034</v>
      </c>
      <c r="M3480" s="3">
        <f>IF(TablaDatosEmpresa[[#This Row],[Tipo_Movimiento]] = "Venta", -TablaDatosEmpresa[[#This Row],[Cantidad]] * TablaDatosEmpresa[[#This Row],[CosteAdquisicionPromedio]], 0)</f>
        <v>0</v>
      </c>
      <c r="N3480" s="3">
        <f>TablaDatosEmpresa[[#This Row],[Ingresos]]-TablaDatosEmpresa[[#This Row],[Coste_Vemta]]</f>
        <v>0</v>
      </c>
    </row>
    <row r="3481" spans="1:14" x14ac:dyDescent="0.3">
      <c r="A3481">
        <v>3482</v>
      </c>
      <c r="B3481" s="1">
        <v>45073</v>
      </c>
      <c r="C3481" t="s">
        <v>10</v>
      </c>
      <c r="D3481" t="s">
        <v>32</v>
      </c>
      <c r="E3481" t="s">
        <v>33</v>
      </c>
      <c r="F3481">
        <v>-29</v>
      </c>
      <c r="G3481" s="3">
        <v>0</v>
      </c>
      <c r="H3481" s="3">
        <v>218.46</v>
      </c>
      <c r="I3481" t="s">
        <v>10</v>
      </c>
      <c r="J3481" t="s">
        <v>15</v>
      </c>
      <c r="K3481" s="3">
        <f>IF(TablaDatosEmpresa[[#This Row],[Tipo_Movimiento]] = "Venta", -TablaDatosEmpresa[[#This Row],[Cantidad]] * TablaDatosEmpresa[[#This Row],[Precio_Venta_Unitario]], 0)</f>
        <v>6335.34</v>
      </c>
      <c r="L3481" s="3">
        <f>AVERAGEIF(TablaDatosEmpresa[Nombre_Producto],TablaDatosEmpresa[[#This Row],[Nombre_Producto]],TablaDatosEmpresa[Costo_Unitario])</f>
        <v>54.214840425531932</v>
      </c>
      <c r="M3481" s="3">
        <f>IF(TablaDatosEmpresa[[#This Row],[Tipo_Movimiento]] = "Venta", -TablaDatosEmpresa[[#This Row],[Cantidad]] * TablaDatosEmpresa[[#This Row],[CosteAdquisicionPromedio]], 0)</f>
        <v>1572.2303723404261</v>
      </c>
      <c r="N3481" s="3">
        <f>TablaDatosEmpresa[[#This Row],[Ingresos]]-TablaDatosEmpresa[[#This Row],[Coste_Vemta]]</f>
        <v>4763.1096276595745</v>
      </c>
    </row>
    <row r="3482" spans="1:14" x14ac:dyDescent="0.3">
      <c r="A3482">
        <v>3483</v>
      </c>
      <c r="B3482" s="1">
        <v>45073</v>
      </c>
      <c r="C3482" t="s">
        <v>10</v>
      </c>
      <c r="D3482" t="s">
        <v>19</v>
      </c>
      <c r="E3482" t="s">
        <v>20</v>
      </c>
      <c r="F3482">
        <v>-46</v>
      </c>
      <c r="G3482" s="3">
        <v>0</v>
      </c>
      <c r="H3482" s="3">
        <v>299.68</v>
      </c>
      <c r="I3482" t="s">
        <v>10</v>
      </c>
      <c r="J3482" t="s">
        <v>31</v>
      </c>
      <c r="K3482" s="3">
        <f>IF(TablaDatosEmpresa[[#This Row],[Tipo_Movimiento]] = "Venta", -TablaDatosEmpresa[[#This Row],[Cantidad]] * TablaDatosEmpresa[[#This Row],[Precio_Venta_Unitario]], 0)</f>
        <v>13785.28</v>
      </c>
      <c r="L3482" s="3">
        <f>AVERAGEIF(TablaDatosEmpresa[Nombre_Producto],TablaDatosEmpresa[[#This Row],[Nombre_Producto]],TablaDatosEmpresa[Costo_Unitario])</f>
        <v>66.956770642201846</v>
      </c>
      <c r="M3482" s="3">
        <f>IF(TablaDatosEmpresa[[#This Row],[Tipo_Movimiento]] = "Venta", -TablaDatosEmpresa[[#This Row],[Cantidad]] * TablaDatosEmpresa[[#This Row],[CosteAdquisicionPromedio]], 0)</f>
        <v>3080.0114495412849</v>
      </c>
      <c r="N3482" s="3">
        <f>TablaDatosEmpresa[[#This Row],[Ingresos]]-TablaDatosEmpresa[[#This Row],[Coste_Vemta]]</f>
        <v>10705.268550458715</v>
      </c>
    </row>
    <row r="3483" spans="1:14" x14ac:dyDescent="0.3">
      <c r="A3483">
        <v>3484</v>
      </c>
      <c r="B3483" s="1">
        <v>45073</v>
      </c>
      <c r="C3483" t="s">
        <v>24</v>
      </c>
      <c r="D3483" t="s">
        <v>14</v>
      </c>
      <c r="E3483" t="s">
        <v>41</v>
      </c>
      <c r="F3483">
        <v>244</v>
      </c>
      <c r="G3483" s="3">
        <v>85.88</v>
      </c>
      <c r="H3483" s="3">
        <v>0</v>
      </c>
      <c r="I3483" t="s">
        <v>24</v>
      </c>
      <c r="J3483" t="s">
        <v>28</v>
      </c>
      <c r="K3483" s="3">
        <f>IF(TablaDatosEmpresa[[#This Row],[Tipo_Movimiento]] = "Venta", -TablaDatosEmpresa[[#This Row],[Cantidad]] * TablaDatosEmpresa[[#This Row],[Precio_Venta_Unitario]], 0)</f>
        <v>0</v>
      </c>
      <c r="L3483" s="3">
        <f>AVERAGEIF(TablaDatosEmpresa[Nombre_Producto],TablaDatosEmpresa[[#This Row],[Nombre_Producto]],TablaDatosEmpresa[Costo_Unitario])</f>
        <v>38.917210440456756</v>
      </c>
      <c r="M3483" s="3">
        <f>IF(TablaDatosEmpresa[[#This Row],[Tipo_Movimiento]] = "Venta", -TablaDatosEmpresa[[#This Row],[Cantidad]] * TablaDatosEmpresa[[#This Row],[CosteAdquisicionPromedio]], 0)</f>
        <v>0</v>
      </c>
      <c r="N3483" s="3">
        <f>TablaDatosEmpresa[[#This Row],[Ingresos]]-TablaDatosEmpresa[[#This Row],[Coste_Vemta]]</f>
        <v>0</v>
      </c>
    </row>
    <row r="3484" spans="1:14" x14ac:dyDescent="0.3">
      <c r="A3484">
        <v>3485</v>
      </c>
      <c r="B3484" s="1">
        <v>45073</v>
      </c>
      <c r="C3484" t="s">
        <v>10</v>
      </c>
      <c r="D3484" t="s">
        <v>14</v>
      </c>
      <c r="E3484" t="s">
        <v>41</v>
      </c>
      <c r="F3484">
        <v>-37</v>
      </c>
      <c r="G3484" s="3">
        <v>0</v>
      </c>
      <c r="H3484" s="3">
        <v>159.82</v>
      </c>
      <c r="I3484" t="s">
        <v>10</v>
      </c>
      <c r="J3484" t="s">
        <v>23</v>
      </c>
      <c r="K3484" s="3">
        <f>IF(TablaDatosEmpresa[[#This Row],[Tipo_Movimiento]] = "Venta", -TablaDatosEmpresa[[#This Row],[Cantidad]] * TablaDatosEmpresa[[#This Row],[Precio_Venta_Unitario]], 0)</f>
        <v>5913.34</v>
      </c>
      <c r="L3484" s="3">
        <f>AVERAGEIF(TablaDatosEmpresa[Nombre_Producto],TablaDatosEmpresa[[#This Row],[Nombre_Producto]],TablaDatosEmpresa[Costo_Unitario])</f>
        <v>38.917210440456756</v>
      </c>
      <c r="M3484" s="3">
        <f>IF(TablaDatosEmpresa[[#This Row],[Tipo_Movimiento]] = "Venta", -TablaDatosEmpresa[[#This Row],[Cantidad]] * TablaDatosEmpresa[[#This Row],[CosteAdquisicionPromedio]], 0)</f>
        <v>1439.9367862969</v>
      </c>
      <c r="N3484" s="3">
        <f>TablaDatosEmpresa[[#This Row],[Ingresos]]-TablaDatosEmpresa[[#This Row],[Coste_Vemta]]</f>
        <v>4473.4032137030999</v>
      </c>
    </row>
    <row r="3485" spans="1:14" x14ac:dyDescent="0.3">
      <c r="A3485">
        <v>3486</v>
      </c>
      <c r="B3485" s="1">
        <v>45073</v>
      </c>
      <c r="C3485" t="s">
        <v>16</v>
      </c>
      <c r="D3485" t="s">
        <v>19</v>
      </c>
      <c r="E3485" t="s">
        <v>20</v>
      </c>
      <c r="F3485">
        <v>55</v>
      </c>
      <c r="G3485" s="3">
        <v>149.86000000000001</v>
      </c>
      <c r="H3485" s="3">
        <v>0</v>
      </c>
      <c r="I3485" t="s">
        <v>46</v>
      </c>
      <c r="J3485" t="s">
        <v>18</v>
      </c>
      <c r="K3485" s="3">
        <f>IF(TablaDatosEmpresa[[#This Row],[Tipo_Movimiento]] = "Venta", -TablaDatosEmpresa[[#This Row],[Cantidad]] * TablaDatosEmpresa[[#This Row],[Precio_Venta_Unitario]], 0)</f>
        <v>0</v>
      </c>
      <c r="L3485" s="3">
        <f>AVERAGEIF(TablaDatosEmpresa[Nombre_Producto],TablaDatosEmpresa[[#This Row],[Nombre_Producto]],TablaDatosEmpresa[Costo_Unitario])</f>
        <v>66.956770642201846</v>
      </c>
      <c r="M3485" s="3">
        <f>IF(TablaDatosEmpresa[[#This Row],[Tipo_Movimiento]] = "Venta", -TablaDatosEmpresa[[#This Row],[Cantidad]] * TablaDatosEmpresa[[#This Row],[CosteAdquisicionPromedio]], 0)</f>
        <v>0</v>
      </c>
      <c r="N3485" s="3">
        <f>TablaDatosEmpresa[[#This Row],[Ingresos]]-TablaDatosEmpresa[[#This Row],[Coste_Vemta]]</f>
        <v>0</v>
      </c>
    </row>
    <row r="3486" spans="1:14" x14ac:dyDescent="0.3">
      <c r="A3486">
        <v>3487</v>
      </c>
      <c r="B3486" s="1">
        <v>45073</v>
      </c>
      <c r="C3486" t="s">
        <v>10</v>
      </c>
      <c r="D3486" t="s">
        <v>34</v>
      </c>
      <c r="E3486" t="s">
        <v>45</v>
      </c>
      <c r="F3486">
        <v>-18</v>
      </c>
      <c r="G3486" s="3">
        <v>0</v>
      </c>
      <c r="H3486" s="3">
        <v>348.88</v>
      </c>
      <c r="I3486" t="s">
        <v>10</v>
      </c>
      <c r="J3486" t="s">
        <v>31</v>
      </c>
      <c r="K3486" s="3">
        <f>IF(TablaDatosEmpresa[[#This Row],[Tipo_Movimiento]] = "Venta", -TablaDatosEmpresa[[#This Row],[Cantidad]] * TablaDatosEmpresa[[#This Row],[Precio_Venta_Unitario]], 0)</f>
        <v>6279.84</v>
      </c>
      <c r="L3486" s="3">
        <f>AVERAGEIF(TablaDatosEmpresa[Nombre_Producto],TablaDatosEmpresa[[#This Row],[Nombre_Producto]],TablaDatosEmpresa[Costo_Unitario])</f>
        <v>81.910562499999997</v>
      </c>
      <c r="M3486" s="3">
        <f>IF(TablaDatosEmpresa[[#This Row],[Tipo_Movimiento]] = "Venta", -TablaDatosEmpresa[[#This Row],[Cantidad]] * TablaDatosEmpresa[[#This Row],[CosteAdquisicionPromedio]], 0)</f>
        <v>1474.3901249999999</v>
      </c>
      <c r="N3486" s="3">
        <f>TablaDatosEmpresa[[#This Row],[Ingresos]]-TablaDatosEmpresa[[#This Row],[Coste_Vemta]]</f>
        <v>4805.4498750000002</v>
      </c>
    </row>
    <row r="3487" spans="1:14" x14ac:dyDescent="0.3">
      <c r="A3487">
        <v>3488</v>
      </c>
      <c r="B3487" s="1">
        <v>45074</v>
      </c>
      <c r="C3487" t="s">
        <v>10</v>
      </c>
      <c r="D3487" t="s">
        <v>34</v>
      </c>
      <c r="E3487" t="s">
        <v>45</v>
      </c>
      <c r="F3487">
        <v>-25</v>
      </c>
      <c r="G3487" s="3">
        <v>0</v>
      </c>
      <c r="H3487" s="3">
        <v>349.57</v>
      </c>
      <c r="I3487" t="s">
        <v>10</v>
      </c>
      <c r="J3487" t="s">
        <v>13</v>
      </c>
      <c r="K3487" s="3">
        <f>IF(TablaDatosEmpresa[[#This Row],[Tipo_Movimiento]] = "Venta", -TablaDatosEmpresa[[#This Row],[Cantidad]] * TablaDatosEmpresa[[#This Row],[Precio_Venta_Unitario]], 0)</f>
        <v>8739.25</v>
      </c>
      <c r="L3487" s="3">
        <f>AVERAGEIF(TablaDatosEmpresa[Nombre_Producto],TablaDatosEmpresa[[#This Row],[Nombre_Producto]],TablaDatosEmpresa[Costo_Unitario])</f>
        <v>81.910562499999997</v>
      </c>
      <c r="M3487" s="3">
        <f>IF(TablaDatosEmpresa[[#This Row],[Tipo_Movimiento]] = "Venta", -TablaDatosEmpresa[[#This Row],[Cantidad]] * TablaDatosEmpresa[[#This Row],[CosteAdquisicionPromedio]], 0)</f>
        <v>2047.7640624999999</v>
      </c>
      <c r="N3487" s="3">
        <f>TablaDatosEmpresa[[#This Row],[Ingresos]]-TablaDatosEmpresa[[#This Row],[Coste_Vemta]]</f>
        <v>6691.4859374999996</v>
      </c>
    </row>
    <row r="3488" spans="1:14" x14ac:dyDescent="0.3">
      <c r="A3488">
        <v>3489</v>
      </c>
      <c r="B3488" s="1">
        <v>45074</v>
      </c>
      <c r="C3488" t="s">
        <v>10</v>
      </c>
      <c r="D3488" t="s">
        <v>19</v>
      </c>
      <c r="E3488" t="s">
        <v>20</v>
      </c>
      <c r="F3488">
        <v>-20</v>
      </c>
      <c r="G3488" s="3">
        <v>0</v>
      </c>
      <c r="H3488" s="3">
        <v>300.93</v>
      </c>
      <c r="I3488" t="s">
        <v>10</v>
      </c>
      <c r="J3488" t="s">
        <v>15</v>
      </c>
      <c r="K3488" s="3">
        <f>IF(TablaDatosEmpresa[[#This Row],[Tipo_Movimiento]] = "Venta", -TablaDatosEmpresa[[#This Row],[Cantidad]] * TablaDatosEmpresa[[#This Row],[Precio_Venta_Unitario]], 0)</f>
        <v>6018.6</v>
      </c>
      <c r="L3488" s="3">
        <f>AVERAGEIF(TablaDatosEmpresa[Nombre_Producto],TablaDatosEmpresa[[#This Row],[Nombre_Producto]],TablaDatosEmpresa[Costo_Unitario])</f>
        <v>66.956770642201846</v>
      </c>
      <c r="M3488" s="3">
        <f>IF(TablaDatosEmpresa[[#This Row],[Tipo_Movimiento]] = "Venta", -TablaDatosEmpresa[[#This Row],[Cantidad]] * TablaDatosEmpresa[[#This Row],[CosteAdquisicionPromedio]], 0)</f>
        <v>1339.1354128440369</v>
      </c>
      <c r="N3488" s="3">
        <f>TablaDatosEmpresa[[#This Row],[Ingresos]]-TablaDatosEmpresa[[#This Row],[Coste_Vemta]]</f>
        <v>4679.4645871559633</v>
      </c>
    </row>
    <row r="3489" spans="1:14" x14ac:dyDescent="0.3">
      <c r="A3489">
        <v>3490</v>
      </c>
      <c r="B3489" s="1">
        <v>45074</v>
      </c>
      <c r="C3489" t="s">
        <v>10</v>
      </c>
      <c r="D3489" t="s">
        <v>27</v>
      </c>
      <c r="E3489" t="s">
        <v>44</v>
      </c>
      <c r="F3489">
        <v>-47</v>
      </c>
      <c r="G3489" s="3">
        <v>0</v>
      </c>
      <c r="H3489" s="3">
        <v>503.86</v>
      </c>
      <c r="I3489" t="s">
        <v>10</v>
      </c>
      <c r="J3489" t="s">
        <v>35</v>
      </c>
      <c r="K3489" s="3">
        <f>IF(TablaDatosEmpresa[[#This Row],[Tipo_Movimiento]] = "Venta", -TablaDatosEmpresa[[#This Row],[Cantidad]] * TablaDatosEmpresa[[#This Row],[Precio_Venta_Unitario]], 0)</f>
        <v>23681.420000000002</v>
      </c>
      <c r="L3489" s="3">
        <f>AVERAGEIF(TablaDatosEmpresa[Nombre_Producto],TablaDatosEmpresa[[#This Row],[Nombre_Producto]],TablaDatosEmpresa[Costo_Unitario])</f>
        <v>111.99406451612904</v>
      </c>
      <c r="M3489" s="3">
        <f>IF(TablaDatosEmpresa[[#This Row],[Tipo_Movimiento]] = "Venta", -TablaDatosEmpresa[[#This Row],[Cantidad]] * TablaDatosEmpresa[[#This Row],[CosteAdquisicionPromedio]], 0)</f>
        <v>5263.721032258065</v>
      </c>
      <c r="N3489" s="3">
        <f>TablaDatosEmpresa[[#This Row],[Ingresos]]-TablaDatosEmpresa[[#This Row],[Coste_Vemta]]</f>
        <v>18417.698967741937</v>
      </c>
    </row>
    <row r="3490" spans="1:14" x14ac:dyDescent="0.3">
      <c r="A3490">
        <v>3491</v>
      </c>
      <c r="B3490" s="1">
        <v>45074</v>
      </c>
      <c r="C3490" t="s">
        <v>16</v>
      </c>
      <c r="D3490" t="s">
        <v>19</v>
      </c>
      <c r="E3490" t="s">
        <v>20</v>
      </c>
      <c r="F3490">
        <v>79</v>
      </c>
      <c r="G3490" s="3">
        <v>151.29</v>
      </c>
      <c r="H3490" s="3">
        <v>0</v>
      </c>
      <c r="I3490" t="s">
        <v>46</v>
      </c>
      <c r="J3490" t="s">
        <v>18</v>
      </c>
      <c r="K3490" s="3">
        <f>IF(TablaDatosEmpresa[[#This Row],[Tipo_Movimiento]] = "Venta", -TablaDatosEmpresa[[#This Row],[Cantidad]] * TablaDatosEmpresa[[#This Row],[Precio_Venta_Unitario]], 0)</f>
        <v>0</v>
      </c>
      <c r="L3490" s="3">
        <f>AVERAGEIF(TablaDatosEmpresa[Nombre_Producto],TablaDatosEmpresa[[#This Row],[Nombre_Producto]],TablaDatosEmpresa[Costo_Unitario])</f>
        <v>66.956770642201846</v>
      </c>
      <c r="M3490" s="3">
        <f>IF(TablaDatosEmpresa[[#This Row],[Tipo_Movimiento]] = "Venta", -TablaDatosEmpresa[[#This Row],[Cantidad]] * TablaDatosEmpresa[[#This Row],[CosteAdquisicionPromedio]], 0)</f>
        <v>0</v>
      </c>
      <c r="N3490" s="3">
        <f>TablaDatosEmpresa[[#This Row],[Ingresos]]-TablaDatosEmpresa[[#This Row],[Coste_Vemta]]</f>
        <v>0</v>
      </c>
    </row>
    <row r="3491" spans="1:14" x14ac:dyDescent="0.3">
      <c r="A3491">
        <v>3492</v>
      </c>
      <c r="B3491" s="1">
        <v>45074</v>
      </c>
      <c r="C3491" t="s">
        <v>24</v>
      </c>
      <c r="D3491" t="s">
        <v>14</v>
      </c>
      <c r="E3491" t="s">
        <v>41</v>
      </c>
      <c r="F3491">
        <v>222</v>
      </c>
      <c r="G3491" s="3">
        <v>86.75</v>
      </c>
      <c r="H3491" s="3">
        <v>0</v>
      </c>
      <c r="I3491" t="s">
        <v>24</v>
      </c>
      <c r="J3491" t="s">
        <v>37</v>
      </c>
      <c r="K3491" s="3">
        <f>IF(TablaDatosEmpresa[[#This Row],[Tipo_Movimiento]] = "Venta", -TablaDatosEmpresa[[#This Row],[Cantidad]] * TablaDatosEmpresa[[#This Row],[Precio_Venta_Unitario]], 0)</f>
        <v>0</v>
      </c>
      <c r="L3491" s="3">
        <f>AVERAGEIF(TablaDatosEmpresa[Nombre_Producto],TablaDatosEmpresa[[#This Row],[Nombre_Producto]],TablaDatosEmpresa[Costo_Unitario])</f>
        <v>38.917210440456756</v>
      </c>
      <c r="M3491" s="3">
        <f>IF(TablaDatosEmpresa[[#This Row],[Tipo_Movimiento]] = "Venta", -TablaDatosEmpresa[[#This Row],[Cantidad]] * TablaDatosEmpresa[[#This Row],[CosteAdquisicionPromedio]], 0)</f>
        <v>0</v>
      </c>
      <c r="N3491" s="3">
        <f>TablaDatosEmpresa[[#This Row],[Ingresos]]-TablaDatosEmpresa[[#This Row],[Coste_Vemta]]</f>
        <v>0</v>
      </c>
    </row>
    <row r="3492" spans="1:14" x14ac:dyDescent="0.3">
      <c r="A3492">
        <v>3493</v>
      </c>
      <c r="B3492" s="1">
        <v>45074</v>
      </c>
      <c r="C3492" t="s">
        <v>10</v>
      </c>
      <c r="D3492" t="s">
        <v>21</v>
      </c>
      <c r="E3492" t="s">
        <v>22</v>
      </c>
      <c r="F3492">
        <v>-11</v>
      </c>
      <c r="G3492" s="3">
        <v>0</v>
      </c>
      <c r="H3492" s="3">
        <v>60.27</v>
      </c>
      <c r="I3492" t="s">
        <v>10</v>
      </c>
      <c r="J3492" t="s">
        <v>15</v>
      </c>
      <c r="K3492" s="3">
        <f>IF(TablaDatosEmpresa[[#This Row],[Tipo_Movimiento]] = "Venta", -TablaDatosEmpresa[[#This Row],[Cantidad]] * TablaDatosEmpresa[[#This Row],[Precio_Venta_Unitario]], 0)</f>
        <v>662.97</v>
      </c>
      <c r="L3492" s="3">
        <f>AVERAGEIF(TablaDatosEmpresa[Nombre_Producto],TablaDatosEmpresa[[#This Row],[Nombre_Producto]],TablaDatosEmpresa[Costo_Unitario])</f>
        <v>10.520482758620702</v>
      </c>
      <c r="M3492" s="3">
        <f>IF(TablaDatosEmpresa[[#This Row],[Tipo_Movimiento]] = "Venta", -TablaDatosEmpresa[[#This Row],[Cantidad]] * TablaDatosEmpresa[[#This Row],[CosteAdquisicionPromedio]], 0)</f>
        <v>115.72531034482772</v>
      </c>
      <c r="N3492" s="3">
        <f>TablaDatosEmpresa[[#This Row],[Ingresos]]-TablaDatosEmpresa[[#This Row],[Coste_Vemta]]</f>
        <v>547.24468965517235</v>
      </c>
    </row>
    <row r="3493" spans="1:14" x14ac:dyDescent="0.3">
      <c r="A3493">
        <v>3494</v>
      </c>
      <c r="B3493" s="1">
        <v>45074</v>
      </c>
      <c r="C3493" t="s">
        <v>24</v>
      </c>
      <c r="D3493" t="s">
        <v>34</v>
      </c>
      <c r="E3493" t="s">
        <v>45</v>
      </c>
      <c r="F3493">
        <v>250</v>
      </c>
      <c r="G3493" s="3">
        <v>179.94</v>
      </c>
      <c r="H3493" s="3">
        <v>0</v>
      </c>
      <c r="I3493" t="s">
        <v>24</v>
      </c>
      <c r="J3493" t="s">
        <v>28</v>
      </c>
      <c r="K3493" s="3">
        <f>IF(TablaDatosEmpresa[[#This Row],[Tipo_Movimiento]] = "Venta", -TablaDatosEmpresa[[#This Row],[Cantidad]] * TablaDatosEmpresa[[#This Row],[Precio_Venta_Unitario]], 0)</f>
        <v>0</v>
      </c>
      <c r="L3493" s="3">
        <f>AVERAGEIF(TablaDatosEmpresa[Nombre_Producto],TablaDatosEmpresa[[#This Row],[Nombre_Producto]],TablaDatosEmpresa[Costo_Unitario])</f>
        <v>81.910562499999997</v>
      </c>
      <c r="M3493" s="3">
        <f>IF(TablaDatosEmpresa[[#This Row],[Tipo_Movimiento]] = "Venta", -TablaDatosEmpresa[[#This Row],[Cantidad]] * TablaDatosEmpresa[[#This Row],[CosteAdquisicionPromedio]], 0)</f>
        <v>0</v>
      </c>
      <c r="N3493" s="3">
        <f>TablaDatosEmpresa[[#This Row],[Ingresos]]-TablaDatosEmpresa[[#This Row],[Coste_Vemta]]</f>
        <v>0</v>
      </c>
    </row>
    <row r="3494" spans="1:14" x14ac:dyDescent="0.3">
      <c r="A3494">
        <v>3495</v>
      </c>
      <c r="B3494" s="1">
        <v>45075</v>
      </c>
      <c r="C3494" t="s">
        <v>16</v>
      </c>
      <c r="D3494" t="s">
        <v>17</v>
      </c>
      <c r="E3494" t="s">
        <v>42</v>
      </c>
      <c r="F3494">
        <v>66</v>
      </c>
      <c r="G3494" s="3">
        <v>456.96</v>
      </c>
      <c r="H3494" s="3">
        <v>0</v>
      </c>
      <c r="I3494" t="s">
        <v>46</v>
      </c>
      <c r="J3494" t="s">
        <v>18</v>
      </c>
      <c r="K3494" s="3">
        <f>IF(TablaDatosEmpresa[[#This Row],[Tipo_Movimiento]] = "Venta", -TablaDatosEmpresa[[#This Row],[Cantidad]] * TablaDatosEmpresa[[#This Row],[Precio_Venta_Unitario]], 0)</f>
        <v>0</v>
      </c>
      <c r="L3494" s="3">
        <f>AVERAGEIF(TablaDatosEmpresa[Nombre_Producto],TablaDatosEmpresa[[#This Row],[Nombre_Producto]],TablaDatosEmpresa[Costo_Unitario])</f>
        <v>206.67616747181975</v>
      </c>
      <c r="M3494" s="3">
        <f>IF(TablaDatosEmpresa[[#This Row],[Tipo_Movimiento]] = "Venta", -TablaDatosEmpresa[[#This Row],[Cantidad]] * TablaDatosEmpresa[[#This Row],[CosteAdquisicionPromedio]], 0)</f>
        <v>0</v>
      </c>
      <c r="N3494" s="3">
        <f>TablaDatosEmpresa[[#This Row],[Ingresos]]-TablaDatosEmpresa[[#This Row],[Coste_Vemta]]</f>
        <v>0</v>
      </c>
    </row>
    <row r="3495" spans="1:14" x14ac:dyDescent="0.3">
      <c r="A3495">
        <v>3496</v>
      </c>
      <c r="B3495" s="1">
        <v>45075</v>
      </c>
      <c r="C3495" t="s">
        <v>10</v>
      </c>
      <c r="D3495" t="s">
        <v>19</v>
      </c>
      <c r="E3495" t="s">
        <v>20</v>
      </c>
      <c r="F3495">
        <v>-10</v>
      </c>
      <c r="G3495" s="3">
        <v>0</v>
      </c>
      <c r="H3495" s="3">
        <v>296.29000000000002</v>
      </c>
      <c r="I3495" t="s">
        <v>10</v>
      </c>
      <c r="J3495" t="s">
        <v>35</v>
      </c>
      <c r="K3495" s="3">
        <f>IF(TablaDatosEmpresa[[#This Row],[Tipo_Movimiento]] = "Venta", -TablaDatosEmpresa[[#This Row],[Cantidad]] * TablaDatosEmpresa[[#This Row],[Precio_Venta_Unitario]], 0)</f>
        <v>2962.9</v>
      </c>
      <c r="L3495" s="3">
        <f>AVERAGEIF(TablaDatosEmpresa[Nombre_Producto],TablaDatosEmpresa[[#This Row],[Nombre_Producto]],TablaDatosEmpresa[Costo_Unitario])</f>
        <v>66.956770642201846</v>
      </c>
      <c r="M3495" s="3">
        <f>IF(TablaDatosEmpresa[[#This Row],[Tipo_Movimiento]] = "Venta", -TablaDatosEmpresa[[#This Row],[Cantidad]] * TablaDatosEmpresa[[#This Row],[CosteAdquisicionPromedio]], 0)</f>
        <v>669.56770642201843</v>
      </c>
      <c r="N3495" s="3">
        <f>TablaDatosEmpresa[[#This Row],[Ingresos]]-TablaDatosEmpresa[[#This Row],[Coste_Vemta]]</f>
        <v>2293.3322935779815</v>
      </c>
    </row>
    <row r="3496" spans="1:14" x14ac:dyDescent="0.3">
      <c r="A3496">
        <v>3497</v>
      </c>
      <c r="B3496" s="1">
        <v>45075</v>
      </c>
      <c r="C3496" t="s">
        <v>16</v>
      </c>
      <c r="D3496" t="s">
        <v>17</v>
      </c>
      <c r="E3496" t="s">
        <v>42</v>
      </c>
      <c r="F3496">
        <v>51</v>
      </c>
      <c r="G3496" s="3">
        <v>442.14</v>
      </c>
      <c r="H3496" s="3">
        <v>0</v>
      </c>
      <c r="I3496" t="s">
        <v>46</v>
      </c>
      <c r="J3496" t="s">
        <v>18</v>
      </c>
      <c r="K3496" s="3">
        <f>IF(TablaDatosEmpresa[[#This Row],[Tipo_Movimiento]] = "Venta", -TablaDatosEmpresa[[#This Row],[Cantidad]] * TablaDatosEmpresa[[#This Row],[Precio_Venta_Unitario]], 0)</f>
        <v>0</v>
      </c>
      <c r="L3496" s="3">
        <f>AVERAGEIF(TablaDatosEmpresa[Nombre_Producto],TablaDatosEmpresa[[#This Row],[Nombre_Producto]],TablaDatosEmpresa[Costo_Unitario])</f>
        <v>206.67616747181975</v>
      </c>
      <c r="M3496" s="3">
        <f>IF(TablaDatosEmpresa[[#This Row],[Tipo_Movimiento]] = "Venta", -TablaDatosEmpresa[[#This Row],[Cantidad]] * TablaDatosEmpresa[[#This Row],[CosteAdquisicionPromedio]], 0)</f>
        <v>0</v>
      </c>
      <c r="N3496" s="3">
        <f>TablaDatosEmpresa[[#This Row],[Ingresos]]-TablaDatosEmpresa[[#This Row],[Coste_Vemta]]</f>
        <v>0</v>
      </c>
    </row>
    <row r="3497" spans="1:14" x14ac:dyDescent="0.3">
      <c r="A3497">
        <v>3498</v>
      </c>
      <c r="B3497" s="1">
        <v>45075</v>
      </c>
      <c r="C3497" t="s">
        <v>24</v>
      </c>
      <c r="D3497" t="s">
        <v>34</v>
      </c>
      <c r="E3497" t="s">
        <v>45</v>
      </c>
      <c r="F3497">
        <v>164</v>
      </c>
      <c r="G3497" s="3">
        <v>177.14</v>
      </c>
      <c r="H3497" s="3">
        <v>0</v>
      </c>
      <c r="I3497" t="s">
        <v>24</v>
      </c>
      <c r="J3497" t="s">
        <v>28</v>
      </c>
      <c r="K3497" s="3">
        <f>IF(TablaDatosEmpresa[[#This Row],[Tipo_Movimiento]] = "Venta", -TablaDatosEmpresa[[#This Row],[Cantidad]] * TablaDatosEmpresa[[#This Row],[Precio_Venta_Unitario]], 0)</f>
        <v>0</v>
      </c>
      <c r="L3497" s="3">
        <f>AVERAGEIF(TablaDatosEmpresa[Nombre_Producto],TablaDatosEmpresa[[#This Row],[Nombre_Producto]],TablaDatosEmpresa[Costo_Unitario])</f>
        <v>81.910562499999997</v>
      </c>
      <c r="M3497" s="3">
        <f>IF(TablaDatosEmpresa[[#This Row],[Tipo_Movimiento]] = "Venta", -TablaDatosEmpresa[[#This Row],[Cantidad]] * TablaDatosEmpresa[[#This Row],[CosteAdquisicionPromedio]], 0)</f>
        <v>0</v>
      </c>
      <c r="N3497" s="3">
        <f>TablaDatosEmpresa[[#This Row],[Ingresos]]-TablaDatosEmpresa[[#This Row],[Coste_Vemta]]</f>
        <v>0</v>
      </c>
    </row>
    <row r="3498" spans="1:14" x14ac:dyDescent="0.3">
      <c r="A3498">
        <v>3499</v>
      </c>
      <c r="B3498" s="1">
        <v>45075</v>
      </c>
      <c r="C3498" t="s">
        <v>10</v>
      </c>
      <c r="D3498" t="s">
        <v>27</v>
      </c>
      <c r="E3498" t="s">
        <v>44</v>
      </c>
      <c r="F3498">
        <v>-47</v>
      </c>
      <c r="G3498" s="3">
        <v>0</v>
      </c>
      <c r="H3498" s="3">
        <v>498.71</v>
      </c>
      <c r="I3498" t="s">
        <v>10</v>
      </c>
      <c r="J3498" t="s">
        <v>23</v>
      </c>
      <c r="K3498" s="3">
        <f>IF(TablaDatosEmpresa[[#This Row],[Tipo_Movimiento]] = "Venta", -TablaDatosEmpresa[[#This Row],[Cantidad]] * TablaDatosEmpresa[[#This Row],[Precio_Venta_Unitario]], 0)</f>
        <v>23439.37</v>
      </c>
      <c r="L3498" s="3">
        <f>AVERAGEIF(TablaDatosEmpresa[Nombre_Producto],TablaDatosEmpresa[[#This Row],[Nombre_Producto]],TablaDatosEmpresa[Costo_Unitario])</f>
        <v>111.99406451612904</v>
      </c>
      <c r="M3498" s="3">
        <f>IF(TablaDatosEmpresa[[#This Row],[Tipo_Movimiento]] = "Venta", -TablaDatosEmpresa[[#This Row],[Cantidad]] * TablaDatosEmpresa[[#This Row],[CosteAdquisicionPromedio]], 0)</f>
        <v>5263.721032258065</v>
      </c>
      <c r="N3498" s="3">
        <f>TablaDatosEmpresa[[#This Row],[Ingresos]]-TablaDatosEmpresa[[#This Row],[Coste_Vemta]]</f>
        <v>18175.648967741934</v>
      </c>
    </row>
    <row r="3499" spans="1:14" x14ac:dyDescent="0.3">
      <c r="A3499">
        <v>3500</v>
      </c>
      <c r="B3499" s="1">
        <v>45075</v>
      </c>
      <c r="C3499" t="s">
        <v>10</v>
      </c>
      <c r="D3499" t="s">
        <v>14</v>
      </c>
      <c r="E3499" t="s">
        <v>41</v>
      </c>
      <c r="F3499">
        <v>-23</v>
      </c>
      <c r="G3499" s="3">
        <v>0</v>
      </c>
      <c r="H3499" s="3">
        <v>160.02000000000001</v>
      </c>
      <c r="I3499" t="s">
        <v>10</v>
      </c>
      <c r="J3499" t="s">
        <v>35</v>
      </c>
      <c r="K3499" s="3">
        <f>IF(TablaDatosEmpresa[[#This Row],[Tipo_Movimiento]] = "Venta", -TablaDatosEmpresa[[#This Row],[Cantidad]] * TablaDatosEmpresa[[#This Row],[Precio_Venta_Unitario]], 0)</f>
        <v>3680.46</v>
      </c>
      <c r="L3499" s="3">
        <f>AVERAGEIF(TablaDatosEmpresa[Nombre_Producto],TablaDatosEmpresa[[#This Row],[Nombre_Producto]],TablaDatosEmpresa[Costo_Unitario])</f>
        <v>38.917210440456756</v>
      </c>
      <c r="M3499" s="3">
        <f>IF(TablaDatosEmpresa[[#This Row],[Tipo_Movimiento]] = "Venta", -TablaDatosEmpresa[[#This Row],[Cantidad]] * TablaDatosEmpresa[[#This Row],[CosteAdquisicionPromedio]], 0)</f>
        <v>895.09584013050539</v>
      </c>
      <c r="N3499" s="3">
        <f>TablaDatosEmpresa[[#This Row],[Ingresos]]-TablaDatosEmpresa[[#This Row],[Coste_Vemta]]</f>
        <v>2785.3641598694949</v>
      </c>
    </row>
    <row r="3500" spans="1:14" x14ac:dyDescent="0.3">
      <c r="A3500">
        <v>3501</v>
      </c>
      <c r="B3500" s="1">
        <v>45076</v>
      </c>
      <c r="C3500" t="s">
        <v>10</v>
      </c>
      <c r="D3500" t="s">
        <v>29</v>
      </c>
      <c r="E3500" t="s">
        <v>30</v>
      </c>
      <c r="F3500">
        <v>-44</v>
      </c>
      <c r="G3500" s="3">
        <v>0</v>
      </c>
      <c r="H3500" s="3">
        <v>79.84</v>
      </c>
      <c r="I3500" t="s">
        <v>10</v>
      </c>
      <c r="J3500" t="s">
        <v>35</v>
      </c>
      <c r="K3500" s="3">
        <f>IF(TablaDatosEmpresa[[#This Row],[Tipo_Movimiento]] = "Venta", -TablaDatosEmpresa[[#This Row],[Cantidad]] * TablaDatosEmpresa[[#This Row],[Precio_Venta_Unitario]], 0)</f>
        <v>3512.96</v>
      </c>
      <c r="L3500" s="3">
        <f>AVERAGEIF(TablaDatosEmpresa[Nombre_Producto],TablaDatosEmpresa[[#This Row],[Nombre_Producto]],TablaDatosEmpresa[Costo_Unitario])</f>
        <v>15.49574137931034</v>
      </c>
      <c r="M3500" s="3">
        <f>IF(TablaDatosEmpresa[[#This Row],[Tipo_Movimiento]] = "Venta", -TablaDatosEmpresa[[#This Row],[Cantidad]] * TablaDatosEmpresa[[#This Row],[CosteAdquisicionPromedio]], 0)</f>
        <v>681.81262068965498</v>
      </c>
      <c r="N3500" s="3">
        <f>TablaDatosEmpresa[[#This Row],[Ingresos]]-TablaDatosEmpresa[[#This Row],[Coste_Vemta]]</f>
        <v>2831.1473793103451</v>
      </c>
    </row>
    <row r="3501" spans="1:14" x14ac:dyDescent="0.3">
      <c r="A3501">
        <v>3502</v>
      </c>
      <c r="B3501" s="1">
        <v>45076</v>
      </c>
      <c r="C3501" t="s">
        <v>24</v>
      </c>
      <c r="D3501" t="s">
        <v>14</v>
      </c>
      <c r="E3501" t="s">
        <v>41</v>
      </c>
      <c r="F3501">
        <v>147</v>
      </c>
      <c r="G3501" s="3">
        <v>86.76</v>
      </c>
      <c r="H3501" s="3">
        <v>0</v>
      </c>
      <c r="I3501" t="s">
        <v>24</v>
      </c>
      <c r="J3501" t="s">
        <v>36</v>
      </c>
      <c r="K3501" s="3">
        <f>IF(TablaDatosEmpresa[[#This Row],[Tipo_Movimiento]] = "Venta", -TablaDatosEmpresa[[#This Row],[Cantidad]] * TablaDatosEmpresa[[#This Row],[Precio_Venta_Unitario]], 0)</f>
        <v>0</v>
      </c>
      <c r="L3501" s="3">
        <f>AVERAGEIF(TablaDatosEmpresa[Nombre_Producto],TablaDatosEmpresa[[#This Row],[Nombre_Producto]],TablaDatosEmpresa[Costo_Unitario])</f>
        <v>38.917210440456756</v>
      </c>
      <c r="M3501" s="3">
        <f>IF(TablaDatosEmpresa[[#This Row],[Tipo_Movimiento]] = "Venta", -TablaDatosEmpresa[[#This Row],[Cantidad]] * TablaDatosEmpresa[[#This Row],[CosteAdquisicionPromedio]], 0)</f>
        <v>0</v>
      </c>
      <c r="N3501" s="3">
        <f>TablaDatosEmpresa[[#This Row],[Ingresos]]-TablaDatosEmpresa[[#This Row],[Coste_Vemta]]</f>
        <v>0</v>
      </c>
    </row>
    <row r="3502" spans="1:14" x14ac:dyDescent="0.3">
      <c r="A3502">
        <v>3503</v>
      </c>
      <c r="B3502" s="1">
        <v>45076</v>
      </c>
      <c r="C3502" t="s">
        <v>16</v>
      </c>
      <c r="D3502" t="s">
        <v>27</v>
      </c>
      <c r="E3502" t="s">
        <v>44</v>
      </c>
      <c r="F3502">
        <v>93</v>
      </c>
      <c r="G3502" s="3">
        <v>247.32</v>
      </c>
      <c r="H3502" s="3">
        <v>0</v>
      </c>
      <c r="I3502" t="s">
        <v>46</v>
      </c>
      <c r="J3502" t="s">
        <v>18</v>
      </c>
      <c r="K3502" s="3">
        <f>IF(TablaDatosEmpresa[[#This Row],[Tipo_Movimiento]] = "Venta", -TablaDatosEmpresa[[#This Row],[Cantidad]] * TablaDatosEmpresa[[#This Row],[Precio_Venta_Unitario]], 0)</f>
        <v>0</v>
      </c>
      <c r="L3502" s="3">
        <f>AVERAGEIF(TablaDatosEmpresa[Nombre_Producto],TablaDatosEmpresa[[#This Row],[Nombre_Producto]],TablaDatosEmpresa[Costo_Unitario])</f>
        <v>111.99406451612904</v>
      </c>
      <c r="M3502" s="3">
        <f>IF(TablaDatosEmpresa[[#This Row],[Tipo_Movimiento]] = "Venta", -TablaDatosEmpresa[[#This Row],[Cantidad]] * TablaDatosEmpresa[[#This Row],[CosteAdquisicionPromedio]], 0)</f>
        <v>0</v>
      </c>
      <c r="N3502" s="3">
        <f>TablaDatosEmpresa[[#This Row],[Ingresos]]-TablaDatosEmpresa[[#This Row],[Coste_Vemta]]</f>
        <v>0</v>
      </c>
    </row>
    <row r="3503" spans="1:14" x14ac:dyDescent="0.3">
      <c r="A3503">
        <v>3504</v>
      </c>
      <c r="B3503" s="1">
        <v>45076</v>
      </c>
      <c r="C3503" t="s">
        <v>16</v>
      </c>
      <c r="D3503" t="s">
        <v>27</v>
      </c>
      <c r="E3503" t="s">
        <v>44</v>
      </c>
      <c r="F3503">
        <v>78</v>
      </c>
      <c r="G3503" s="3">
        <v>248.1</v>
      </c>
      <c r="H3503" s="3">
        <v>0</v>
      </c>
      <c r="I3503" t="s">
        <v>46</v>
      </c>
      <c r="J3503" t="s">
        <v>18</v>
      </c>
      <c r="K3503" s="3">
        <f>IF(TablaDatosEmpresa[[#This Row],[Tipo_Movimiento]] = "Venta", -TablaDatosEmpresa[[#This Row],[Cantidad]] * TablaDatosEmpresa[[#This Row],[Precio_Venta_Unitario]], 0)</f>
        <v>0</v>
      </c>
      <c r="L3503" s="3">
        <f>AVERAGEIF(TablaDatosEmpresa[Nombre_Producto],TablaDatosEmpresa[[#This Row],[Nombre_Producto]],TablaDatosEmpresa[Costo_Unitario])</f>
        <v>111.99406451612904</v>
      </c>
      <c r="M3503" s="3">
        <f>IF(TablaDatosEmpresa[[#This Row],[Tipo_Movimiento]] = "Venta", -TablaDatosEmpresa[[#This Row],[Cantidad]] * TablaDatosEmpresa[[#This Row],[CosteAdquisicionPromedio]], 0)</f>
        <v>0</v>
      </c>
      <c r="N3503" s="3">
        <f>TablaDatosEmpresa[[#This Row],[Ingresos]]-TablaDatosEmpresa[[#This Row],[Coste_Vemta]]</f>
        <v>0</v>
      </c>
    </row>
    <row r="3504" spans="1:14" x14ac:dyDescent="0.3">
      <c r="A3504">
        <v>3505</v>
      </c>
      <c r="B3504" s="1">
        <v>45076</v>
      </c>
      <c r="C3504" t="s">
        <v>10</v>
      </c>
      <c r="D3504" t="s">
        <v>17</v>
      </c>
      <c r="E3504" t="s">
        <v>42</v>
      </c>
      <c r="F3504">
        <v>-19</v>
      </c>
      <c r="G3504" s="3">
        <v>0</v>
      </c>
      <c r="H3504" s="3">
        <v>903</v>
      </c>
      <c r="I3504" t="s">
        <v>10</v>
      </c>
      <c r="J3504" t="s">
        <v>13</v>
      </c>
      <c r="K3504" s="3">
        <f>IF(TablaDatosEmpresa[[#This Row],[Tipo_Movimiento]] = "Venta", -TablaDatosEmpresa[[#This Row],[Cantidad]] * TablaDatosEmpresa[[#This Row],[Precio_Venta_Unitario]], 0)</f>
        <v>17157</v>
      </c>
      <c r="L3504" s="3">
        <f>AVERAGEIF(TablaDatosEmpresa[Nombre_Producto],TablaDatosEmpresa[[#This Row],[Nombre_Producto]],TablaDatosEmpresa[Costo_Unitario])</f>
        <v>206.67616747181975</v>
      </c>
      <c r="M3504" s="3">
        <f>IF(TablaDatosEmpresa[[#This Row],[Tipo_Movimiento]] = "Venta", -TablaDatosEmpresa[[#This Row],[Cantidad]] * TablaDatosEmpresa[[#This Row],[CosteAdquisicionPromedio]], 0)</f>
        <v>3926.8471819645752</v>
      </c>
      <c r="N3504" s="3">
        <f>TablaDatosEmpresa[[#This Row],[Ingresos]]-TablaDatosEmpresa[[#This Row],[Coste_Vemta]]</f>
        <v>13230.152818035425</v>
      </c>
    </row>
    <row r="3505" spans="1:14" x14ac:dyDescent="0.3">
      <c r="A3505">
        <v>3506</v>
      </c>
      <c r="B3505" s="1">
        <v>45076</v>
      </c>
      <c r="C3505" t="s">
        <v>16</v>
      </c>
      <c r="D3505" t="s">
        <v>27</v>
      </c>
      <c r="E3505" t="s">
        <v>44</v>
      </c>
      <c r="F3505">
        <v>80</v>
      </c>
      <c r="G3505" s="3">
        <v>247.44</v>
      </c>
      <c r="H3505" s="3">
        <v>0</v>
      </c>
      <c r="I3505" t="s">
        <v>46</v>
      </c>
      <c r="J3505" t="s">
        <v>18</v>
      </c>
      <c r="K3505" s="3">
        <f>IF(TablaDatosEmpresa[[#This Row],[Tipo_Movimiento]] = "Venta", -TablaDatosEmpresa[[#This Row],[Cantidad]] * TablaDatosEmpresa[[#This Row],[Precio_Venta_Unitario]], 0)</f>
        <v>0</v>
      </c>
      <c r="L3505" s="3">
        <f>AVERAGEIF(TablaDatosEmpresa[Nombre_Producto],TablaDatosEmpresa[[#This Row],[Nombre_Producto]],TablaDatosEmpresa[Costo_Unitario])</f>
        <v>111.99406451612904</v>
      </c>
      <c r="M3505" s="3">
        <f>IF(TablaDatosEmpresa[[#This Row],[Tipo_Movimiento]] = "Venta", -TablaDatosEmpresa[[#This Row],[Cantidad]] * TablaDatosEmpresa[[#This Row],[CosteAdquisicionPromedio]], 0)</f>
        <v>0</v>
      </c>
      <c r="N3505" s="3">
        <f>TablaDatosEmpresa[[#This Row],[Ingresos]]-TablaDatosEmpresa[[#This Row],[Coste_Vemta]]</f>
        <v>0</v>
      </c>
    </row>
    <row r="3506" spans="1:14" x14ac:dyDescent="0.3">
      <c r="A3506">
        <v>3507</v>
      </c>
      <c r="B3506" s="1">
        <v>45076</v>
      </c>
      <c r="C3506" t="s">
        <v>10</v>
      </c>
      <c r="D3506" t="s">
        <v>25</v>
      </c>
      <c r="E3506" t="s">
        <v>43</v>
      </c>
      <c r="F3506">
        <v>-12</v>
      </c>
      <c r="G3506" s="3">
        <v>0</v>
      </c>
      <c r="H3506" s="3">
        <v>94.43</v>
      </c>
      <c r="I3506" t="s">
        <v>10</v>
      </c>
      <c r="J3506" t="s">
        <v>13</v>
      </c>
      <c r="K3506" s="3">
        <f>IF(TablaDatosEmpresa[[#This Row],[Tipo_Movimiento]] = "Venta", -TablaDatosEmpresa[[#This Row],[Cantidad]] * TablaDatosEmpresa[[#This Row],[Precio_Venta_Unitario]], 0)</f>
        <v>1133.1600000000001</v>
      </c>
      <c r="L3506" s="3">
        <f>AVERAGEIF(TablaDatosEmpresa[Nombre_Producto],TablaDatosEmpresa[[#This Row],[Nombre_Producto]],TablaDatosEmpresa[Costo_Unitario])</f>
        <v>18.458651685393257</v>
      </c>
      <c r="M3506" s="3">
        <f>IF(TablaDatosEmpresa[[#This Row],[Tipo_Movimiento]] = "Venta", -TablaDatosEmpresa[[#This Row],[Cantidad]] * TablaDatosEmpresa[[#This Row],[CosteAdquisicionPromedio]], 0)</f>
        <v>221.50382022471908</v>
      </c>
      <c r="N3506" s="3">
        <f>TablaDatosEmpresa[[#This Row],[Ingresos]]-TablaDatosEmpresa[[#This Row],[Coste_Vemta]]</f>
        <v>911.65617977528098</v>
      </c>
    </row>
    <row r="3507" spans="1:14" x14ac:dyDescent="0.3">
      <c r="A3507">
        <v>3508</v>
      </c>
      <c r="B3507" s="1">
        <v>45077</v>
      </c>
      <c r="C3507" t="s">
        <v>10</v>
      </c>
      <c r="D3507" t="s">
        <v>32</v>
      </c>
      <c r="E3507" t="s">
        <v>33</v>
      </c>
      <c r="F3507">
        <v>-12</v>
      </c>
      <c r="G3507" s="3">
        <v>0</v>
      </c>
      <c r="H3507" s="3">
        <v>220.27</v>
      </c>
      <c r="I3507" t="s">
        <v>10</v>
      </c>
      <c r="J3507" t="s">
        <v>15</v>
      </c>
      <c r="K3507" s="3">
        <f>IF(TablaDatosEmpresa[[#This Row],[Tipo_Movimiento]] = "Venta", -TablaDatosEmpresa[[#This Row],[Cantidad]] * TablaDatosEmpresa[[#This Row],[Precio_Venta_Unitario]], 0)</f>
        <v>2643.2400000000002</v>
      </c>
      <c r="L3507" s="3">
        <f>AVERAGEIF(TablaDatosEmpresa[Nombre_Producto],TablaDatosEmpresa[[#This Row],[Nombre_Producto]],TablaDatosEmpresa[Costo_Unitario])</f>
        <v>54.214840425531932</v>
      </c>
      <c r="M3507" s="3">
        <f>IF(TablaDatosEmpresa[[#This Row],[Tipo_Movimiento]] = "Venta", -TablaDatosEmpresa[[#This Row],[Cantidad]] * TablaDatosEmpresa[[#This Row],[CosteAdquisicionPromedio]], 0)</f>
        <v>650.57808510638324</v>
      </c>
      <c r="N3507" s="3">
        <f>TablaDatosEmpresa[[#This Row],[Ingresos]]-TablaDatosEmpresa[[#This Row],[Coste_Vemta]]</f>
        <v>1992.661914893617</v>
      </c>
    </row>
    <row r="3508" spans="1:14" x14ac:dyDescent="0.3">
      <c r="A3508">
        <v>3509</v>
      </c>
      <c r="B3508" s="1">
        <v>45077</v>
      </c>
      <c r="C3508" t="s">
        <v>10</v>
      </c>
      <c r="D3508" t="s">
        <v>19</v>
      </c>
      <c r="E3508" t="s">
        <v>20</v>
      </c>
      <c r="F3508">
        <v>-28</v>
      </c>
      <c r="G3508" s="3">
        <v>0</v>
      </c>
      <c r="H3508" s="3">
        <v>300.75</v>
      </c>
      <c r="I3508" t="s">
        <v>10</v>
      </c>
      <c r="J3508" t="s">
        <v>23</v>
      </c>
      <c r="K3508" s="3">
        <f>IF(TablaDatosEmpresa[[#This Row],[Tipo_Movimiento]] = "Venta", -TablaDatosEmpresa[[#This Row],[Cantidad]] * TablaDatosEmpresa[[#This Row],[Precio_Venta_Unitario]], 0)</f>
        <v>8421</v>
      </c>
      <c r="L3508" s="3">
        <f>AVERAGEIF(TablaDatosEmpresa[Nombre_Producto],TablaDatosEmpresa[[#This Row],[Nombre_Producto]],TablaDatosEmpresa[Costo_Unitario])</f>
        <v>66.956770642201846</v>
      </c>
      <c r="M3508" s="3">
        <f>IF(TablaDatosEmpresa[[#This Row],[Tipo_Movimiento]] = "Venta", -TablaDatosEmpresa[[#This Row],[Cantidad]] * TablaDatosEmpresa[[#This Row],[CosteAdquisicionPromedio]], 0)</f>
        <v>1874.7895779816517</v>
      </c>
      <c r="N3508" s="3">
        <f>TablaDatosEmpresa[[#This Row],[Ingresos]]-TablaDatosEmpresa[[#This Row],[Coste_Vemta]]</f>
        <v>6546.2104220183483</v>
      </c>
    </row>
    <row r="3509" spans="1:14" x14ac:dyDescent="0.3">
      <c r="A3509">
        <v>3510</v>
      </c>
      <c r="B3509" s="1">
        <v>45077</v>
      </c>
      <c r="C3509" t="s">
        <v>10</v>
      </c>
      <c r="D3509" t="s">
        <v>19</v>
      </c>
      <c r="E3509" t="s">
        <v>20</v>
      </c>
      <c r="F3509">
        <v>-43</v>
      </c>
      <c r="G3509" s="3">
        <v>0</v>
      </c>
      <c r="H3509" s="3">
        <v>299.01</v>
      </c>
      <c r="I3509" t="s">
        <v>10</v>
      </c>
      <c r="J3509" t="s">
        <v>35</v>
      </c>
      <c r="K3509" s="3">
        <f>IF(TablaDatosEmpresa[[#This Row],[Tipo_Movimiento]] = "Venta", -TablaDatosEmpresa[[#This Row],[Cantidad]] * TablaDatosEmpresa[[#This Row],[Precio_Venta_Unitario]], 0)</f>
        <v>12857.43</v>
      </c>
      <c r="L3509" s="3">
        <f>AVERAGEIF(TablaDatosEmpresa[Nombre_Producto],TablaDatosEmpresa[[#This Row],[Nombre_Producto]],TablaDatosEmpresa[Costo_Unitario])</f>
        <v>66.956770642201846</v>
      </c>
      <c r="M3509" s="3">
        <f>IF(TablaDatosEmpresa[[#This Row],[Tipo_Movimiento]] = "Venta", -TablaDatosEmpresa[[#This Row],[Cantidad]] * TablaDatosEmpresa[[#This Row],[CosteAdquisicionPromedio]], 0)</f>
        <v>2879.1411376146793</v>
      </c>
      <c r="N3509" s="3">
        <f>TablaDatosEmpresa[[#This Row],[Ingresos]]-TablaDatosEmpresa[[#This Row],[Coste_Vemta]]</f>
        <v>9978.2888623853214</v>
      </c>
    </row>
    <row r="3510" spans="1:14" x14ac:dyDescent="0.3">
      <c r="A3510">
        <v>3511</v>
      </c>
      <c r="B3510" s="1">
        <v>45077</v>
      </c>
      <c r="C3510" t="s">
        <v>24</v>
      </c>
      <c r="D3510" t="s">
        <v>32</v>
      </c>
      <c r="E3510" t="s">
        <v>33</v>
      </c>
      <c r="F3510">
        <v>115</v>
      </c>
      <c r="G3510" s="3">
        <v>120.62</v>
      </c>
      <c r="H3510" s="3">
        <v>0</v>
      </c>
      <c r="I3510" t="s">
        <v>24</v>
      </c>
      <c r="J3510" t="s">
        <v>36</v>
      </c>
      <c r="K3510" s="3">
        <f>IF(TablaDatosEmpresa[[#This Row],[Tipo_Movimiento]] = "Venta", -TablaDatosEmpresa[[#This Row],[Cantidad]] * TablaDatosEmpresa[[#This Row],[Precio_Venta_Unitario]], 0)</f>
        <v>0</v>
      </c>
      <c r="L3510" s="3">
        <f>AVERAGEIF(TablaDatosEmpresa[Nombre_Producto],TablaDatosEmpresa[[#This Row],[Nombre_Producto]],TablaDatosEmpresa[Costo_Unitario])</f>
        <v>54.214840425531932</v>
      </c>
      <c r="M3510" s="3">
        <f>IF(TablaDatosEmpresa[[#This Row],[Tipo_Movimiento]] = "Venta", -TablaDatosEmpresa[[#This Row],[Cantidad]] * TablaDatosEmpresa[[#This Row],[CosteAdquisicionPromedio]], 0)</f>
        <v>0</v>
      </c>
      <c r="N3510" s="3">
        <f>TablaDatosEmpresa[[#This Row],[Ingresos]]-TablaDatosEmpresa[[#This Row],[Coste_Vemta]]</f>
        <v>0</v>
      </c>
    </row>
    <row r="3511" spans="1:14" x14ac:dyDescent="0.3">
      <c r="A3511">
        <v>3512</v>
      </c>
      <c r="B3511" s="1">
        <v>45077</v>
      </c>
      <c r="C3511" t="s">
        <v>10</v>
      </c>
      <c r="D3511" t="s">
        <v>14</v>
      </c>
      <c r="E3511" t="s">
        <v>41</v>
      </c>
      <c r="F3511">
        <v>-14</v>
      </c>
      <c r="G3511" s="3">
        <v>0</v>
      </c>
      <c r="H3511" s="3">
        <v>159.66</v>
      </c>
      <c r="I3511" t="s">
        <v>10</v>
      </c>
      <c r="J3511" t="s">
        <v>31</v>
      </c>
      <c r="K3511" s="3">
        <f>IF(TablaDatosEmpresa[[#This Row],[Tipo_Movimiento]] = "Venta", -TablaDatosEmpresa[[#This Row],[Cantidad]] * TablaDatosEmpresa[[#This Row],[Precio_Venta_Unitario]], 0)</f>
        <v>2235.2399999999998</v>
      </c>
      <c r="L3511" s="3">
        <f>AVERAGEIF(TablaDatosEmpresa[Nombre_Producto],TablaDatosEmpresa[[#This Row],[Nombre_Producto]],TablaDatosEmpresa[Costo_Unitario])</f>
        <v>38.917210440456756</v>
      </c>
      <c r="M3511" s="3">
        <f>IF(TablaDatosEmpresa[[#This Row],[Tipo_Movimiento]] = "Venta", -TablaDatosEmpresa[[#This Row],[Cantidad]] * TablaDatosEmpresa[[#This Row],[CosteAdquisicionPromedio]], 0)</f>
        <v>544.84094616639459</v>
      </c>
      <c r="N3511" s="3">
        <f>TablaDatosEmpresa[[#This Row],[Ingresos]]-TablaDatosEmpresa[[#This Row],[Coste_Vemta]]</f>
        <v>1690.3990538336052</v>
      </c>
    </row>
    <row r="3512" spans="1:14" x14ac:dyDescent="0.3">
      <c r="A3512">
        <v>3513</v>
      </c>
      <c r="B3512" s="1">
        <v>45077</v>
      </c>
      <c r="C3512" t="s">
        <v>10</v>
      </c>
      <c r="D3512" t="s">
        <v>34</v>
      </c>
      <c r="E3512" t="s">
        <v>45</v>
      </c>
      <c r="F3512">
        <v>-17</v>
      </c>
      <c r="G3512" s="3">
        <v>0</v>
      </c>
      <c r="H3512" s="3">
        <v>350.27</v>
      </c>
      <c r="I3512" t="s">
        <v>10</v>
      </c>
      <c r="J3512" t="s">
        <v>35</v>
      </c>
      <c r="K3512" s="3">
        <f>IF(TablaDatosEmpresa[[#This Row],[Tipo_Movimiento]] = "Venta", -TablaDatosEmpresa[[#This Row],[Cantidad]] * TablaDatosEmpresa[[#This Row],[Precio_Venta_Unitario]], 0)</f>
        <v>5954.59</v>
      </c>
      <c r="L3512" s="3">
        <f>AVERAGEIF(TablaDatosEmpresa[Nombre_Producto],TablaDatosEmpresa[[#This Row],[Nombre_Producto]],TablaDatosEmpresa[Costo_Unitario])</f>
        <v>81.910562499999997</v>
      </c>
      <c r="M3512" s="3">
        <f>IF(TablaDatosEmpresa[[#This Row],[Tipo_Movimiento]] = "Venta", -TablaDatosEmpresa[[#This Row],[Cantidad]] * TablaDatosEmpresa[[#This Row],[CosteAdquisicionPromedio]], 0)</f>
        <v>1392.4795624999999</v>
      </c>
      <c r="N3512" s="3">
        <f>TablaDatosEmpresa[[#This Row],[Ingresos]]-TablaDatosEmpresa[[#This Row],[Coste_Vemta]]</f>
        <v>4562.1104375000004</v>
      </c>
    </row>
    <row r="3513" spans="1:14" x14ac:dyDescent="0.3">
      <c r="A3513">
        <v>3514</v>
      </c>
      <c r="B3513" s="1">
        <v>45077</v>
      </c>
      <c r="C3513" t="s">
        <v>10</v>
      </c>
      <c r="D3513" t="s">
        <v>32</v>
      </c>
      <c r="E3513" t="s">
        <v>33</v>
      </c>
      <c r="F3513">
        <v>-15</v>
      </c>
      <c r="G3513" s="3">
        <v>0</v>
      </c>
      <c r="H3513" s="3">
        <v>219.47</v>
      </c>
      <c r="I3513" t="s">
        <v>10</v>
      </c>
      <c r="J3513" t="s">
        <v>35</v>
      </c>
      <c r="K3513" s="3">
        <f>IF(TablaDatosEmpresa[[#This Row],[Tipo_Movimiento]] = "Venta", -TablaDatosEmpresa[[#This Row],[Cantidad]] * TablaDatosEmpresa[[#This Row],[Precio_Venta_Unitario]], 0)</f>
        <v>3292.05</v>
      </c>
      <c r="L3513" s="3">
        <f>AVERAGEIF(TablaDatosEmpresa[Nombre_Producto],TablaDatosEmpresa[[#This Row],[Nombre_Producto]],TablaDatosEmpresa[Costo_Unitario])</f>
        <v>54.214840425531932</v>
      </c>
      <c r="M3513" s="3">
        <f>IF(TablaDatosEmpresa[[#This Row],[Tipo_Movimiento]] = "Venta", -TablaDatosEmpresa[[#This Row],[Cantidad]] * TablaDatosEmpresa[[#This Row],[CosteAdquisicionPromedio]], 0)</f>
        <v>813.22260638297894</v>
      </c>
      <c r="N3513" s="3">
        <f>TablaDatosEmpresa[[#This Row],[Ingresos]]-TablaDatosEmpresa[[#This Row],[Coste_Vemta]]</f>
        <v>2478.8273936170212</v>
      </c>
    </row>
    <row r="3514" spans="1:14" x14ac:dyDescent="0.3">
      <c r="A3514">
        <v>3515</v>
      </c>
      <c r="B3514" s="1">
        <v>45078</v>
      </c>
      <c r="C3514" t="s">
        <v>24</v>
      </c>
      <c r="D3514" t="s">
        <v>11</v>
      </c>
      <c r="E3514" t="s">
        <v>12</v>
      </c>
      <c r="F3514">
        <v>80</v>
      </c>
      <c r="G3514" s="3">
        <v>66.319999999999993</v>
      </c>
      <c r="H3514" s="3">
        <v>0</v>
      </c>
      <c r="I3514" t="s">
        <v>24</v>
      </c>
      <c r="J3514" t="s">
        <v>28</v>
      </c>
      <c r="K3514" s="3">
        <f>IF(TablaDatosEmpresa[[#This Row],[Tipo_Movimiento]] = "Venta", -TablaDatosEmpresa[[#This Row],[Cantidad]] * TablaDatosEmpresa[[#This Row],[Precio_Venta_Unitario]], 0)</f>
        <v>0</v>
      </c>
      <c r="L3514" s="3">
        <f>AVERAGEIF(TablaDatosEmpresa[Nombre_Producto],TablaDatosEmpresa[[#This Row],[Nombre_Producto]],TablaDatosEmpresa[Costo_Unitario])</f>
        <v>28.701865793780652</v>
      </c>
      <c r="M3514" s="3">
        <f>IF(TablaDatosEmpresa[[#This Row],[Tipo_Movimiento]] = "Venta", -TablaDatosEmpresa[[#This Row],[Cantidad]] * TablaDatosEmpresa[[#This Row],[CosteAdquisicionPromedio]], 0)</f>
        <v>0</v>
      </c>
      <c r="N3514" s="3">
        <f>TablaDatosEmpresa[[#This Row],[Ingresos]]-TablaDatosEmpresa[[#This Row],[Coste_Vemta]]</f>
        <v>0</v>
      </c>
    </row>
    <row r="3515" spans="1:14" x14ac:dyDescent="0.3">
      <c r="A3515">
        <v>3516</v>
      </c>
      <c r="B3515" s="1">
        <v>45078</v>
      </c>
      <c r="C3515" t="s">
        <v>10</v>
      </c>
      <c r="D3515" t="s">
        <v>34</v>
      </c>
      <c r="E3515" t="s">
        <v>45</v>
      </c>
      <c r="F3515">
        <v>-39</v>
      </c>
      <c r="G3515" s="3">
        <v>0</v>
      </c>
      <c r="H3515" s="3">
        <v>346.68</v>
      </c>
      <c r="I3515" t="s">
        <v>10</v>
      </c>
      <c r="J3515" t="s">
        <v>23</v>
      </c>
      <c r="K3515" s="3">
        <f>IF(TablaDatosEmpresa[[#This Row],[Tipo_Movimiento]] = "Venta", -TablaDatosEmpresa[[#This Row],[Cantidad]] * TablaDatosEmpresa[[#This Row],[Precio_Venta_Unitario]], 0)</f>
        <v>13520.52</v>
      </c>
      <c r="L3515" s="3">
        <f>AVERAGEIF(TablaDatosEmpresa[Nombre_Producto],TablaDatosEmpresa[[#This Row],[Nombre_Producto]],TablaDatosEmpresa[Costo_Unitario])</f>
        <v>81.910562499999997</v>
      </c>
      <c r="M3515" s="3">
        <f>IF(TablaDatosEmpresa[[#This Row],[Tipo_Movimiento]] = "Venta", -TablaDatosEmpresa[[#This Row],[Cantidad]] * TablaDatosEmpresa[[#This Row],[CosteAdquisicionPromedio]], 0)</f>
        <v>3194.5119374999999</v>
      </c>
      <c r="N3515" s="3">
        <f>TablaDatosEmpresa[[#This Row],[Ingresos]]-TablaDatosEmpresa[[#This Row],[Coste_Vemta]]</f>
        <v>10326.008062500001</v>
      </c>
    </row>
    <row r="3516" spans="1:14" x14ac:dyDescent="0.3">
      <c r="A3516">
        <v>3517</v>
      </c>
      <c r="B3516" s="1">
        <v>45078</v>
      </c>
      <c r="C3516" t="s">
        <v>16</v>
      </c>
      <c r="D3516" t="s">
        <v>17</v>
      </c>
      <c r="E3516" t="s">
        <v>42</v>
      </c>
      <c r="F3516">
        <v>94</v>
      </c>
      <c r="G3516" s="3">
        <v>455.77</v>
      </c>
      <c r="H3516" s="3">
        <v>0</v>
      </c>
      <c r="I3516" t="s">
        <v>46</v>
      </c>
      <c r="J3516" t="s">
        <v>18</v>
      </c>
      <c r="K3516" s="3">
        <f>IF(TablaDatosEmpresa[[#This Row],[Tipo_Movimiento]] = "Venta", -TablaDatosEmpresa[[#This Row],[Cantidad]] * TablaDatosEmpresa[[#This Row],[Precio_Venta_Unitario]], 0)</f>
        <v>0</v>
      </c>
      <c r="L3516" s="3">
        <f>AVERAGEIF(TablaDatosEmpresa[Nombre_Producto],TablaDatosEmpresa[[#This Row],[Nombre_Producto]],TablaDatosEmpresa[Costo_Unitario])</f>
        <v>206.67616747181975</v>
      </c>
      <c r="M3516" s="3">
        <f>IF(TablaDatosEmpresa[[#This Row],[Tipo_Movimiento]] = "Venta", -TablaDatosEmpresa[[#This Row],[Cantidad]] * TablaDatosEmpresa[[#This Row],[CosteAdquisicionPromedio]], 0)</f>
        <v>0</v>
      </c>
      <c r="N3516" s="3">
        <f>TablaDatosEmpresa[[#This Row],[Ingresos]]-TablaDatosEmpresa[[#This Row],[Coste_Vemta]]</f>
        <v>0</v>
      </c>
    </row>
    <row r="3517" spans="1:14" x14ac:dyDescent="0.3">
      <c r="A3517">
        <v>3518</v>
      </c>
      <c r="B3517" s="1">
        <v>45078</v>
      </c>
      <c r="C3517" t="s">
        <v>24</v>
      </c>
      <c r="D3517" t="s">
        <v>34</v>
      </c>
      <c r="E3517" t="s">
        <v>45</v>
      </c>
      <c r="F3517">
        <v>233</v>
      </c>
      <c r="G3517" s="3">
        <v>178.25</v>
      </c>
      <c r="H3517" s="3">
        <v>0</v>
      </c>
      <c r="I3517" t="s">
        <v>24</v>
      </c>
      <c r="J3517" t="s">
        <v>36</v>
      </c>
      <c r="K3517" s="3">
        <f>IF(TablaDatosEmpresa[[#This Row],[Tipo_Movimiento]] = "Venta", -TablaDatosEmpresa[[#This Row],[Cantidad]] * TablaDatosEmpresa[[#This Row],[Precio_Venta_Unitario]], 0)</f>
        <v>0</v>
      </c>
      <c r="L3517" s="3">
        <f>AVERAGEIF(TablaDatosEmpresa[Nombre_Producto],TablaDatosEmpresa[[#This Row],[Nombre_Producto]],TablaDatosEmpresa[Costo_Unitario])</f>
        <v>81.910562499999997</v>
      </c>
      <c r="M3517" s="3">
        <f>IF(TablaDatosEmpresa[[#This Row],[Tipo_Movimiento]] = "Venta", -TablaDatosEmpresa[[#This Row],[Cantidad]] * TablaDatosEmpresa[[#This Row],[CosteAdquisicionPromedio]], 0)</f>
        <v>0</v>
      </c>
      <c r="N3517" s="3">
        <f>TablaDatosEmpresa[[#This Row],[Ingresos]]-TablaDatosEmpresa[[#This Row],[Coste_Vemta]]</f>
        <v>0</v>
      </c>
    </row>
    <row r="3518" spans="1:14" x14ac:dyDescent="0.3">
      <c r="A3518">
        <v>3519</v>
      </c>
      <c r="B3518" s="1">
        <v>45078</v>
      </c>
      <c r="C3518" t="s">
        <v>10</v>
      </c>
      <c r="D3518" t="s">
        <v>27</v>
      </c>
      <c r="E3518" t="s">
        <v>44</v>
      </c>
      <c r="F3518">
        <v>-35</v>
      </c>
      <c r="G3518" s="3">
        <v>0</v>
      </c>
      <c r="H3518" s="3">
        <v>496.53</v>
      </c>
      <c r="I3518" t="s">
        <v>10</v>
      </c>
      <c r="J3518" t="s">
        <v>13</v>
      </c>
      <c r="K3518" s="3">
        <f>IF(TablaDatosEmpresa[[#This Row],[Tipo_Movimiento]] = "Venta", -TablaDatosEmpresa[[#This Row],[Cantidad]] * TablaDatosEmpresa[[#This Row],[Precio_Venta_Unitario]], 0)</f>
        <v>17378.55</v>
      </c>
      <c r="L3518" s="3">
        <f>AVERAGEIF(TablaDatosEmpresa[Nombre_Producto],TablaDatosEmpresa[[#This Row],[Nombre_Producto]],TablaDatosEmpresa[Costo_Unitario])</f>
        <v>111.99406451612904</v>
      </c>
      <c r="M3518" s="3">
        <f>IF(TablaDatosEmpresa[[#This Row],[Tipo_Movimiento]] = "Venta", -TablaDatosEmpresa[[#This Row],[Cantidad]] * TablaDatosEmpresa[[#This Row],[CosteAdquisicionPromedio]], 0)</f>
        <v>3919.7922580645163</v>
      </c>
      <c r="N3518" s="3">
        <f>TablaDatosEmpresa[[#This Row],[Ingresos]]-TablaDatosEmpresa[[#This Row],[Coste_Vemta]]</f>
        <v>13458.757741935482</v>
      </c>
    </row>
    <row r="3519" spans="1:14" x14ac:dyDescent="0.3">
      <c r="A3519">
        <v>3520</v>
      </c>
      <c r="B3519" s="1">
        <v>45078</v>
      </c>
      <c r="C3519" t="s">
        <v>10</v>
      </c>
      <c r="D3519" t="s">
        <v>14</v>
      </c>
      <c r="E3519" t="s">
        <v>41</v>
      </c>
      <c r="F3519">
        <v>-16</v>
      </c>
      <c r="G3519" s="3">
        <v>0</v>
      </c>
      <c r="H3519" s="3">
        <v>160.96</v>
      </c>
      <c r="I3519" t="s">
        <v>10</v>
      </c>
      <c r="J3519" t="s">
        <v>13</v>
      </c>
      <c r="K3519" s="3">
        <f>IF(TablaDatosEmpresa[[#This Row],[Tipo_Movimiento]] = "Venta", -TablaDatosEmpresa[[#This Row],[Cantidad]] * TablaDatosEmpresa[[#This Row],[Precio_Venta_Unitario]], 0)</f>
        <v>2575.36</v>
      </c>
      <c r="L3519" s="3">
        <f>AVERAGEIF(TablaDatosEmpresa[Nombre_Producto],TablaDatosEmpresa[[#This Row],[Nombre_Producto]],TablaDatosEmpresa[Costo_Unitario])</f>
        <v>38.917210440456756</v>
      </c>
      <c r="M3519" s="3">
        <f>IF(TablaDatosEmpresa[[#This Row],[Tipo_Movimiento]] = "Venta", -TablaDatosEmpresa[[#This Row],[Cantidad]] * TablaDatosEmpresa[[#This Row],[CosteAdquisicionPromedio]], 0)</f>
        <v>622.6753670473081</v>
      </c>
      <c r="N3519" s="3">
        <f>TablaDatosEmpresa[[#This Row],[Ingresos]]-TablaDatosEmpresa[[#This Row],[Coste_Vemta]]</f>
        <v>1952.684632952692</v>
      </c>
    </row>
    <row r="3520" spans="1:14" x14ac:dyDescent="0.3">
      <c r="A3520">
        <v>3521</v>
      </c>
      <c r="B3520" s="1">
        <v>45078</v>
      </c>
      <c r="C3520" t="s">
        <v>10</v>
      </c>
      <c r="D3520" t="s">
        <v>14</v>
      </c>
      <c r="E3520" t="s">
        <v>41</v>
      </c>
      <c r="F3520">
        <v>-38</v>
      </c>
      <c r="G3520" s="3">
        <v>0</v>
      </c>
      <c r="H3520" s="3">
        <v>159.6</v>
      </c>
      <c r="I3520" t="s">
        <v>10</v>
      </c>
      <c r="J3520" t="s">
        <v>15</v>
      </c>
      <c r="K3520" s="3">
        <f>IF(TablaDatosEmpresa[[#This Row],[Tipo_Movimiento]] = "Venta", -TablaDatosEmpresa[[#This Row],[Cantidad]] * TablaDatosEmpresa[[#This Row],[Precio_Venta_Unitario]], 0)</f>
        <v>6064.8</v>
      </c>
      <c r="L3520" s="3">
        <f>AVERAGEIF(TablaDatosEmpresa[Nombre_Producto],TablaDatosEmpresa[[#This Row],[Nombre_Producto]],TablaDatosEmpresa[Costo_Unitario])</f>
        <v>38.917210440456756</v>
      </c>
      <c r="M3520" s="3">
        <f>IF(TablaDatosEmpresa[[#This Row],[Tipo_Movimiento]] = "Venta", -TablaDatosEmpresa[[#This Row],[Cantidad]] * TablaDatosEmpresa[[#This Row],[CosteAdquisicionPromedio]], 0)</f>
        <v>1478.8539967373567</v>
      </c>
      <c r="N3520" s="3">
        <f>TablaDatosEmpresa[[#This Row],[Ingresos]]-TablaDatosEmpresa[[#This Row],[Coste_Vemta]]</f>
        <v>4585.946003262643</v>
      </c>
    </row>
    <row r="3521" spans="1:14" x14ac:dyDescent="0.3">
      <c r="A3521">
        <v>3522</v>
      </c>
      <c r="B3521" s="1">
        <v>45079</v>
      </c>
      <c r="C3521" t="s">
        <v>16</v>
      </c>
      <c r="D3521" t="s">
        <v>19</v>
      </c>
      <c r="E3521" t="s">
        <v>20</v>
      </c>
      <c r="F3521">
        <v>32</v>
      </c>
      <c r="G3521" s="3">
        <v>147.21</v>
      </c>
      <c r="H3521" s="3">
        <v>0</v>
      </c>
      <c r="I3521" t="s">
        <v>46</v>
      </c>
      <c r="J3521" t="s">
        <v>18</v>
      </c>
      <c r="K3521" s="3">
        <f>IF(TablaDatosEmpresa[[#This Row],[Tipo_Movimiento]] = "Venta", -TablaDatosEmpresa[[#This Row],[Cantidad]] * TablaDatosEmpresa[[#This Row],[Precio_Venta_Unitario]], 0)</f>
        <v>0</v>
      </c>
      <c r="L3521" s="3">
        <f>AVERAGEIF(TablaDatosEmpresa[Nombre_Producto],TablaDatosEmpresa[[#This Row],[Nombre_Producto]],TablaDatosEmpresa[Costo_Unitario])</f>
        <v>66.956770642201846</v>
      </c>
      <c r="M3521" s="3">
        <f>IF(TablaDatosEmpresa[[#This Row],[Tipo_Movimiento]] = "Venta", -TablaDatosEmpresa[[#This Row],[Cantidad]] * TablaDatosEmpresa[[#This Row],[CosteAdquisicionPromedio]], 0)</f>
        <v>0</v>
      </c>
      <c r="N3521" s="3">
        <f>TablaDatosEmpresa[[#This Row],[Ingresos]]-TablaDatosEmpresa[[#This Row],[Coste_Vemta]]</f>
        <v>0</v>
      </c>
    </row>
    <row r="3522" spans="1:14" x14ac:dyDescent="0.3">
      <c r="A3522">
        <v>3523</v>
      </c>
      <c r="B3522" s="1">
        <v>45079</v>
      </c>
      <c r="C3522" t="s">
        <v>24</v>
      </c>
      <c r="D3522" t="s">
        <v>34</v>
      </c>
      <c r="E3522" t="s">
        <v>45</v>
      </c>
      <c r="F3522">
        <v>192</v>
      </c>
      <c r="G3522" s="3">
        <v>181.1</v>
      </c>
      <c r="H3522" s="3">
        <v>0</v>
      </c>
      <c r="I3522" t="s">
        <v>24</v>
      </c>
      <c r="J3522" t="s">
        <v>37</v>
      </c>
      <c r="K3522" s="3">
        <f>IF(TablaDatosEmpresa[[#This Row],[Tipo_Movimiento]] = "Venta", -TablaDatosEmpresa[[#This Row],[Cantidad]] * TablaDatosEmpresa[[#This Row],[Precio_Venta_Unitario]], 0)</f>
        <v>0</v>
      </c>
      <c r="L3522" s="3">
        <f>AVERAGEIF(TablaDatosEmpresa[Nombre_Producto],TablaDatosEmpresa[[#This Row],[Nombre_Producto]],TablaDatosEmpresa[Costo_Unitario])</f>
        <v>81.910562499999997</v>
      </c>
      <c r="M3522" s="3">
        <f>IF(TablaDatosEmpresa[[#This Row],[Tipo_Movimiento]] = "Venta", -TablaDatosEmpresa[[#This Row],[Cantidad]] * TablaDatosEmpresa[[#This Row],[CosteAdquisicionPromedio]], 0)</f>
        <v>0</v>
      </c>
      <c r="N3522" s="3">
        <f>TablaDatosEmpresa[[#This Row],[Ingresos]]-TablaDatosEmpresa[[#This Row],[Coste_Vemta]]</f>
        <v>0</v>
      </c>
    </row>
    <row r="3523" spans="1:14" x14ac:dyDescent="0.3">
      <c r="A3523">
        <v>3524</v>
      </c>
      <c r="B3523" s="1">
        <v>45079</v>
      </c>
      <c r="C3523" t="s">
        <v>10</v>
      </c>
      <c r="D3523" t="s">
        <v>32</v>
      </c>
      <c r="E3523" t="s">
        <v>33</v>
      </c>
      <c r="F3523">
        <v>-6</v>
      </c>
      <c r="G3523" s="3">
        <v>0</v>
      </c>
      <c r="H3523" s="3">
        <v>220.86</v>
      </c>
      <c r="I3523" t="s">
        <v>10</v>
      </c>
      <c r="J3523" t="s">
        <v>31</v>
      </c>
      <c r="K3523" s="3">
        <f>IF(TablaDatosEmpresa[[#This Row],[Tipo_Movimiento]] = "Venta", -TablaDatosEmpresa[[#This Row],[Cantidad]] * TablaDatosEmpresa[[#This Row],[Precio_Venta_Unitario]], 0)</f>
        <v>1325.16</v>
      </c>
      <c r="L3523" s="3">
        <f>AVERAGEIF(TablaDatosEmpresa[Nombre_Producto],TablaDatosEmpresa[[#This Row],[Nombre_Producto]],TablaDatosEmpresa[Costo_Unitario])</f>
        <v>54.214840425531932</v>
      </c>
      <c r="M3523" s="3">
        <f>IF(TablaDatosEmpresa[[#This Row],[Tipo_Movimiento]] = "Venta", -TablaDatosEmpresa[[#This Row],[Cantidad]] * TablaDatosEmpresa[[#This Row],[CosteAdquisicionPromedio]], 0)</f>
        <v>325.28904255319162</v>
      </c>
      <c r="N3523" s="3">
        <f>TablaDatosEmpresa[[#This Row],[Ingresos]]-TablaDatosEmpresa[[#This Row],[Coste_Vemta]]</f>
        <v>999.87095744680846</v>
      </c>
    </row>
    <row r="3524" spans="1:14" x14ac:dyDescent="0.3">
      <c r="A3524">
        <v>3525</v>
      </c>
      <c r="B3524" s="1">
        <v>45079</v>
      </c>
      <c r="C3524" t="s">
        <v>24</v>
      </c>
      <c r="D3524" t="s">
        <v>29</v>
      </c>
      <c r="E3524" t="s">
        <v>30</v>
      </c>
      <c r="F3524">
        <v>68</v>
      </c>
      <c r="G3524" s="3">
        <v>35.979999999999997</v>
      </c>
      <c r="H3524" s="3">
        <v>0</v>
      </c>
      <c r="I3524" t="s">
        <v>24</v>
      </c>
      <c r="J3524" t="s">
        <v>36</v>
      </c>
      <c r="K3524" s="3">
        <f>IF(TablaDatosEmpresa[[#This Row],[Tipo_Movimiento]] = "Venta", -TablaDatosEmpresa[[#This Row],[Cantidad]] * TablaDatosEmpresa[[#This Row],[Precio_Venta_Unitario]], 0)</f>
        <v>0</v>
      </c>
      <c r="L3524" s="3">
        <f>AVERAGEIF(TablaDatosEmpresa[Nombre_Producto],TablaDatosEmpresa[[#This Row],[Nombre_Producto]],TablaDatosEmpresa[Costo_Unitario])</f>
        <v>15.49574137931034</v>
      </c>
      <c r="M3524" s="3">
        <f>IF(TablaDatosEmpresa[[#This Row],[Tipo_Movimiento]] = "Venta", -TablaDatosEmpresa[[#This Row],[Cantidad]] * TablaDatosEmpresa[[#This Row],[CosteAdquisicionPromedio]], 0)</f>
        <v>0</v>
      </c>
      <c r="N3524" s="3">
        <f>TablaDatosEmpresa[[#This Row],[Ingresos]]-TablaDatosEmpresa[[#This Row],[Coste_Vemta]]</f>
        <v>0</v>
      </c>
    </row>
    <row r="3525" spans="1:14" x14ac:dyDescent="0.3">
      <c r="A3525">
        <v>3526</v>
      </c>
      <c r="B3525" s="1">
        <v>45079</v>
      </c>
      <c r="C3525" t="s">
        <v>16</v>
      </c>
      <c r="D3525" t="s">
        <v>19</v>
      </c>
      <c r="E3525" t="s">
        <v>20</v>
      </c>
      <c r="F3525">
        <v>45</v>
      </c>
      <c r="G3525" s="3">
        <v>147.25</v>
      </c>
      <c r="H3525" s="3">
        <v>0</v>
      </c>
      <c r="I3525" t="s">
        <v>46</v>
      </c>
      <c r="J3525" t="s">
        <v>18</v>
      </c>
      <c r="K3525" s="3">
        <f>IF(TablaDatosEmpresa[[#This Row],[Tipo_Movimiento]] = "Venta", -TablaDatosEmpresa[[#This Row],[Cantidad]] * TablaDatosEmpresa[[#This Row],[Precio_Venta_Unitario]], 0)</f>
        <v>0</v>
      </c>
      <c r="L3525" s="3">
        <f>AVERAGEIF(TablaDatosEmpresa[Nombre_Producto],TablaDatosEmpresa[[#This Row],[Nombre_Producto]],TablaDatosEmpresa[Costo_Unitario])</f>
        <v>66.956770642201846</v>
      </c>
      <c r="M3525" s="3">
        <f>IF(TablaDatosEmpresa[[#This Row],[Tipo_Movimiento]] = "Venta", -TablaDatosEmpresa[[#This Row],[Cantidad]] * TablaDatosEmpresa[[#This Row],[CosteAdquisicionPromedio]], 0)</f>
        <v>0</v>
      </c>
      <c r="N3525" s="3">
        <f>TablaDatosEmpresa[[#This Row],[Ingresos]]-TablaDatosEmpresa[[#This Row],[Coste_Vemta]]</f>
        <v>0</v>
      </c>
    </row>
    <row r="3526" spans="1:14" x14ac:dyDescent="0.3">
      <c r="A3526">
        <v>3527</v>
      </c>
      <c r="B3526" s="1">
        <v>45079</v>
      </c>
      <c r="C3526" t="s">
        <v>10</v>
      </c>
      <c r="D3526" t="s">
        <v>32</v>
      </c>
      <c r="E3526" t="s">
        <v>33</v>
      </c>
      <c r="F3526">
        <v>-23</v>
      </c>
      <c r="G3526" s="3">
        <v>0</v>
      </c>
      <c r="H3526" s="3">
        <v>217.81</v>
      </c>
      <c r="I3526" t="s">
        <v>10</v>
      </c>
      <c r="J3526" t="s">
        <v>35</v>
      </c>
      <c r="K3526" s="3">
        <f>IF(TablaDatosEmpresa[[#This Row],[Tipo_Movimiento]] = "Venta", -TablaDatosEmpresa[[#This Row],[Cantidad]] * TablaDatosEmpresa[[#This Row],[Precio_Venta_Unitario]], 0)</f>
        <v>5009.63</v>
      </c>
      <c r="L3526" s="3">
        <f>AVERAGEIF(TablaDatosEmpresa[Nombre_Producto],TablaDatosEmpresa[[#This Row],[Nombre_Producto]],TablaDatosEmpresa[Costo_Unitario])</f>
        <v>54.214840425531932</v>
      </c>
      <c r="M3526" s="3">
        <f>IF(TablaDatosEmpresa[[#This Row],[Tipo_Movimiento]] = "Venta", -TablaDatosEmpresa[[#This Row],[Cantidad]] * TablaDatosEmpresa[[#This Row],[CosteAdquisicionPromedio]], 0)</f>
        <v>1246.9413297872345</v>
      </c>
      <c r="N3526" s="3">
        <f>TablaDatosEmpresa[[#This Row],[Ingresos]]-TablaDatosEmpresa[[#This Row],[Coste_Vemta]]</f>
        <v>3762.6886702127658</v>
      </c>
    </row>
    <row r="3527" spans="1:14" x14ac:dyDescent="0.3">
      <c r="A3527">
        <v>3528</v>
      </c>
      <c r="B3527" s="1">
        <v>45079</v>
      </c>
      <c r="C3527" t="s">
        <v>10</v>
      </c>
      <c r="D3527" t="s">
        <v>27</v>
      </c>
      <c r="E3527" t="s">
        <v>44</v>
      </c>
      <c r="F3527">
        <v>-14</v>
      </c>
      <c r="G3527" s="3">
        <v>0</v>
      </c>
      <c r="H3527" s="3">
        <v>496.63</v>
      </c>
      <c r="I3527" t="s">
        <v>10</v>
      </c>
      <c r="J3527" t="s">
        <v>13</v>
      </c>
      <c r="K3527" s="3">
        <f>IF(TablaDatosEmpresa[[#This Row],[Tipo_Movimiento]] = "Venta", -TablaDatosEmpresa[[#This Row],[Cantidad]] * TablaDatosEmpresa[[#This Row],[Precio_Venta_Unitario]], 0)</f>
        <v>6952.82</v>
      </c>
      <c r="L3527" s="3">
        <f>AVERAGEIF(TablaDatosEmpresa[Nombre_Producto],TablaDatosEmpresa[[#This Row],[Nombre_Producto]],TablaDatosEmpresa[Costo_Unitario])</f>
        <v>111.99406451612904</v>
      </c>
      <c r="M3527" s="3">
        <f>IF(TablaDatosEmpresa[[#This Row],[Tipo_Movimiento]] = "Venta", -TablaDatosEmpresa[[#This Row],[Cantidad]] * TablaDatosEmpresa[[#This Row],[CosteAdquisicionPromedio]], 0)</f>
        <v>1567.9169032258067</v>
      </c>
      <c r="N3527" s="3">
        <f>TablaDatosEmpresa[[#This Row],[Ingresos]]-TablaDatosEmpresa[[#This Row],[Coste_Vemta]]</f>
        <v>5384.9030967741928</v>
      </c>
    </row>
    <row r="3528" spans="1:14" x14ac:dyDescent="0.3">
      <c r="A3528">
        <v>3529</v>
      </c>
      <c r="B3528" s="1">
        <v>45080</v>
      </c>
      <c r="C3528" t="s">
        <v>10</v>
      </c>
      <c r="D3528" t="s">
        <v>27</v>
      </c>
      <c r="E3528" t="s">
        <v>44</v>
      </c>
      <c r="F3528">
        <v>-17</v>
      </c>
      <c r="G3528" s="3">
        <v>0</v>
      </c>
      <c r="H3528" s="3">
        <v>504.2</v>
      </c>
      <c r="I3528" t="s">
        <v>10</v>
      </c>
      <c r="J3528" t="s">
        <v>35</v>
      </c>
      <c r="K3528" s="3">
        <f>IF(TablaDatosEmpresa[[#This Row],[Tipo_Movimiento]] = "Venta", -TablaDatosEmpresa[[#This Row],[Cantidad]] * TablaDatosEmpresa[[#This Row],[Precio_Venta_Unitario]], 0)</f>
        <v>8571.4</v>
      </c>
      <c r="L3528" s="3">
        <f>AVERAGEIF(TablaDatosEmpresa[Nombre_Producto],TablaDatosEmpresa[[#This Row],[Nombre_Producto]],TablaDatosEmpresa[Costo_Unitario])</f>
        <v>111.99406451612904</v>
      </c>
      <c r="M3528" s="3">
        <f>IF(TablaDatosEmpresa[[#This Row],[Tipo_Movimiento]] = "Venta", -TablaDatosEmpresa[[#This Row],[Cantidad]] * TablaDatosEmpresa[[#This Row],[CosteAdquisicionPromedio]], 0)</f>
        <v>1903.8990967741938</v>
      </c>
      <c r="N3528" s="3">
        <f>TablaDatosEmpresa[[#This Row],[Ingresos]]-TablaDatosEmpresa[[#This Row],[Coste_Vemta]]</f>
        <v>6667.5009032258058</v>
      </c>
    </row>
    <row r="3529" spans="1:14" x14ac:dyDescent="0.3">
      <c r="A3529">
        <v>3530</v>
      </c>
      <c r="B3529" s="1">
        <v>45080</v>
      </c>
      <c r="C3529" t="s">
        <v>16</v>
      </c>
      <c r="D3529" t="s">
        <v>27</v>
      </c>
      <c r="E3529" t="s">
        <v>44</v>
      </c>
      <c r="F3529">
        <v>88</v>
      </c>
      <c r="G3529" s="3">
        <v>253.71</v>
      </c>
      <c r="H3529" s="3">
        <v>0</v>
      </c>
      <c r="I3529" t="s">
        <v>46</v>
      </c>
      <c r="J3529" t="s">
        <v>18</v>
      </c>
      <c r="K3529" s="3">
        <f>IF(TablaDatosEmpresa[[#This Row],[Tipo_Movimiento]] = "Venta", -TablaDatosEmpresa[[#This Row],[Cantidad]] * TablaDatosEmpresa[[#This Row],[Precio_Venta_Unitario]], 0)</f>
        <v>0</v>
      </c>
      <c r="L3529" s="3">
        <f>AVERAGEIF(TablaDatosEmpresa[Nombre_Producto],TablaDatosEmpresa[[#This Row],[Nombre_Producto]],TablaDatosEmpresa[Costo_Unitario])</f>
        <v>111.99406451612904</v>
      </c>
      <c r="M3529" s="3">
        <f>IF(TablaDatosEmpresa[[#This Row],[Tipo_Movimiento]] = "Venta", -TablaDatosEmpresa[[#This Row],[Cantidad]] * TablaDatosEmpresa[[#This Row],[CosteAdquisicionPromedio]], 0)</f>
        <v>0</v>
      </c>
      <c r="N3529" s="3">
        <f>TablaDatosEmpresa[[#This Row],[Ingresos]]-TablaDatosEmpresa[[#This Row],[Coste_Vemta]]</f>
        <v>0</v>
      </c>
    </row>
    <row r="3530" spans="1:14" x14ac:dyDescent="0.3">
      <c r="A3530">
        <v>3531</v>
      </c>
      <c r="B3530" s="1">
        <v>45080</v>
      </c>
      <c r="C3530" t="s">
        <v>10</v>
      </c>
      <c r="D3530" t="s">
        <v>27</v>
      </c>
      <c r="E3530" t="s">
        <v>44</v>
      </c>
      <c r="F3530">
        <v>-16</v>
      </c>
      <c r="G3530" s="3">
        <v>0</v>
      </c>
      <c r="H3530" s="3">
        <v>502.86</v>
      </c>
      <c r="I3530" t="s">
        <v>10</v>
      </c>
      <c r="J3530" t="s">
        <v>23</v>
      </c>
      <c r="K3530" s="3">
        <f>IF(TablaDatosEmpresa[[#This Row],[Tipo_Movimiento]] = "Venta", -TablaDatosEmpresa[[#This Row],[Cantidad]] * TablaDatosEmpresa[[#This Row],[Precio_Venta_Unitario]], 0)</f>
        <v>8045.76</v>
      </c>
      <c r="L3530" s="3">
        <f>AVERAGEIF(TablaDatosEmpresa[Nombre_Producto],TablaDatosEmpresa[[#This Row],[Nombre_Producto]],TablaDatosEmpresa[Costo_Unitario])</f>
        <v>111.99406451612904</v>
      </c>
      <c r="M3530" s="3">
        <f>IF(TablaDatosEmpresa[[#This Row],[Tipo_Movimiento]] = "Venta", -TablaDatosEmpresa[[#This Row],[Cantidad]] * TablaDatosEmpresa[[#This Row],[CosteAdquisicionPromedio]], 0)</f>
        <v>1791.9050322580647</v>
      </c>
      <c r="N3530" s="3">
        <f>TablaDatosEmpresa[[#This Row],[Ingresos]]-TablaDatosEmpresa[[#This Row],[Coste_Vemta]]</f>
        <v>6253.854967741936</v>
      </c>
    </row>
    <row r="3531" spans="1:14" x14ac:dyDescent="0.3">
      <c r="A3531">
        <v>3532</v>
      </c>
      <c r="B3531" s="1">
        <v>45080</v>
      </c>
      <c r="C3531" t="s">
        <v>10</v>
      </c>
      <c r="D3531" t="s">
        <v>19</v>
      </c>
      <c r="E3531" t="s">
        <v>20</v>
      </c>
      <c r="F3531">
        <v>-24</v>
      </c>
      <c r="G3531" s="3">
        <v>0</v>
      </c>
      <c r="H3531" s="3">
        <v>297.81</v>
      </c>
      <c r="I3531" t="s">
        <v>10</v>
      </c>
      <c r="J3531" t="s">
        <v>31</v>
      </c>
      <c r="K3531" s="3">
        <f>IF(TablaDatosEmpresa[[#This Row],[Tipo_Movimiento]] = "Venta", -TablaDatosEmpresa[[#This Row],[Cantidad]] * TablaDatosEmpresa[[#This Row],[Precio_Venta_Unitario]], 0)</f>
        <v>7147.4400000000005</v>
      </c>
      <c r="L3531" s="3">
        <f>AVERAGEIF(TablaDatosEmpresa[Nombre_Producto],TablaDatosEmpresa[[#This Row],[Nombre_Producto]],TablaDatosEmpresa[Costo_Unitario])</f>
        <v>66.956770642201846</v>
      </c>
      <c r="M3531" s="3">
        <f>IF(TablaDatosEmpresa[[#This Row],[Tipo_Movimiento]] = "Venta", -TablaDatosEmpresa[[#This Row],[Cantidad]] * TablaDatosEmpresa[[#This Row],[CosteAdquisicionPromedio]], 0)</f>
        <v>1606.9624954128444</v>
      </c>
      <c r="N3531" s="3">
        <f>TablaDatosEmpresa[[#This Row],[Ingresos]]-TablaDatosEmpresa[[#This Row],[Coste_Vemta]]</f>
        <v>5540.4775045871556</v>
      </c>
    </row>
    <row r="3532" spans="1:14" x14ac:dyDescent="0.3">
      <c r="A3532">
        <v>3533</v>
      </c>
      <c r="B3532" s="1">
        <v>45080</v>
      </c>
      <c r="C3532" t="s">
        <v>16</v>
      </c>
      <c r="D3532" t="s">
        <v>19</v>
      </c>
      <c r="E3532" t="s">
        <v>20</v>
      </c>
      <c r="F3532">
        <v>41</v>
      </c>
      <c r="G3532" s="3">
        <v>152.18</v>
      </c>
      <c r="H3532" s="3">
        <v>0</v>
      </c>
      <c r="I3532" t="s">
        <v>46</v>
      </c>
      <c r="J3532" t="s">
        <v>18</v>
      </c>
      <c r="K3532" s="3">
        <f>IF(TablaDatosEmpresa[[#This Row],[Tipo_Movimiento]] = "Venta", -TablaDatosEmpresa[[#This Row],[Cantidad]] * TablaDatosEmpresa[[#This Row],[Precio_Venta_Unitario]], 0)</f>
        <v>0</v>
      </c>
      <c r="L3532" s="3">
        <f>AVERAGEIF(TablaDatosEmpresa[Nombre_Producto],TablaDatosEmpresa[[#This Row],[Nombre_Producto]],TablaDatosEmpresa[Costo_Unitario])</f>
        <v>66.956770642201846</v>
      </c>
      <c r="M3532" s="3">
        <f>IF(TablaDatosEmpresa[[#This Row],[Tipo_Movimiento]] = "Venta", -TablaDatosEmpresa[[#This Row],[Cantidad]] * TablaDatosEmpresa[[#This Row],[CosteAdquisicionPromedio]], 0)</f>
        <v>0</v>
      </c>
      <c r="N3532" s="3">
        <f>TablaDatosEmpresa[[#This Row],[Ingresos]]-TablaDatosEmpresa[[#This Row],[Coste_Vemta]]</f>
        <v>0</v>
      </c>
    </row>
    <row r="3533" spans="1:14" x14ac:dyDescent="0.3">
      <c r="A3533">
        <v>3534</v>
      </c>
      <c r="B3533" s="1">
        <v>45080</v>
      </c>
      <c r="C3533" t="s">
        <v>10</v>
      </c>
      <c r="D3533" t="s">
        <v>32</v>
      </c>
      <c r="E3533" t="s">
        <v>33</v>
      </c>
      <c r="F3533">
        <v>-34</v>
      </c>
      <c r="G3533" s="3">
        <v>0</v>
      </c>
      <c r="H3533" s="3">
        <v>221.61</v>
      </c>
      <c r="I3533" t="s">
        <v>10</v>
      </c>
      <c r="J3533" t="s">
        <v>15</v>
      </c>
      <c r="K3533" s="3">
        <f>IF(TablaDatosEmpresa[[#This Row],[Tipo_Movimiento]] = "Venta", -TablaDatosEmpresa[[#This Row],[Cantidad]] * TablaDatosEmpresa[[#This Row],[Precio_Venta_Unitario]], 0)</f>
        <v>7534.7400000000007</v>
      </c>
      <c r="L3533" s="3">
        <f>AVERAGEIF(TablaDatosEmpresa[Nombre_Producto],TablaDatosEmpresa[[#This Row],[Nombre_Producto]],TablaDatosEmpresa[Costo_Unitario])</f>
        <v>54.214840425531932</v>
      </c>
      <c r="M3533" s="3">
        <f>IF(TablaDatosEmpresa[[#This Row],[Tipo_Movimiento]] = "Venta", -TablaDatosEmpresa[[#This Row],[Cantidad]] * TablaDatosEmpresa[[#This Row],[CosteAdquisicionPromedio]], 0)</f>
        <v>1843.3045744680858</v>
      </c>
      <c r="N3533" s="3">
        <f>TablaDatosEmpresa[[#This Row],[Ingresos]]-TablaDatosEmpresa[[#This Row],[Coste_Vemta]]</f>
        <v>5691.4354255319149</v>
      </c>
    </row>
    <row r="3534" spans="1:14" x14ac:dyDescent="0.3">
      <c r="A3534">
        <v>3535</v>
      </c>
      <c r="B3534" s="1">
        <v>45080</v>
      </c>
      <c r="C3534" t="s">
        <v>10</v>
      </c>
      <c r="D3534" t="s">
        <v>25</v>
      </c>
      <c r="E3534" t="s">
        <v>43</v>
      </c>
      <c r="F3534">
        <v>-18</v>
      </c>
      <c r="G3534" s="3">
        <v>0</v>
      </c>
      <c r="H3534" s="3">
        <v>94.11</v>
      </c>
      <c r="I3534" t="s">
        <v>10</v>
      </c>
      <c r="J3534" t="s">
        <v>15</v>
      </c>
      <c r="K3534" s="3">
        <f>IF(TablaDatosEmpresa[[#This Row],[Tipo_Movimiento]] = "Venta", -TablaDatosEmpresa[[#This Row],[Cantidad]] * TablaDatosEmpresa[[#This Row],[Precio_Venta_Unitario]], 0)</f>
        <v>1693.98</v>
      </c>
      <c r="L3534" s="3">
        <f>AVERAGEIF(TablaDatosEmpresa[Nombre_Producto],TablaDatosEmpresa[[#This Row],[Nombre_Producto]],TablaDatosEmpresa[Costo_Unitario])</f>
        <v>18.458651685393257</v>
      </c>
      <c r="M3534" s="3">
        <f>IF(TablaDatosEmpresa[[#This Row],[Tipo_Movimiento]] = "Venta", -TablaDatosEmpresa[[#This Row],[Cantidad]] * TablaDatosEmpresa[[#This Row],[CosteAdquisicionPromedio]], 0)</f>
        <v>332.2557303370786</v>
      </c>
      <c r="N3534" s="3">
        <f>TablaDatosEmpresa[[#This Row],[Ingresos]]-TablaDatosEmpresa[[#This Row],[Coste_Vemta]]</f>
        <v>1361.7242696629214</v>
      </c>
    </row>
    <row r="3535" spans="1:14" x14ac:dyDescent="0.3">
      <c r="A3535">
        <v>3536</v>
      </c>
      <c r="B3535" s="1">
        <v>45081</v>
      </c>
      <c r="C3535" t="s">
        <v>24</v>
      </c>
      <c r="D3535" t="s">
        <v>34</v>
      </c>
      <c r="E3535" t="s">
        <v>45</v>
      </c>
      <c r="F3535">
        <v>237</v>
      </c>
      <c r="G3535" s="3">
        <v>179.68</v>
      </c>
      <c r="H3535" s="3">
        <v>0</v>
      </c>
      <c r="I3535" t="s">
        <v>24</v>
      </c>
      <c r="J3535" t="s">
        <v>36</v>
      </c>
      <c r="K3535" s="3">
        <f>IF(TablaDatosEmpresa[[#This Row],[Tipo_Movimiento]] = "Venta", -TablaDatosEmpresa[[#This Row],[Cantidad]] * TablaDatosEmpresa[[#This Row],[Precio_Venta_Unitario]], 0)</f>
        <v>0</v>
      </c>
      <c r="L3535" s="3">
        <f>AVERAGEIF(TablaDatosEmpresa[Nombre_Producto],TablaDatosEmpresa[[#This Row],[Nombre_Producto]],TablaDatosEmpresa[Costo_Unitario])</f>
        <v>81.910562499999997</v>
      </c>
      <c r="M3535" s="3">
        <f>IF(TablaDatosEmpresa[[#This Row],[Tipo_Movimiento]] = "Venta", -TablaDatosEmpresa[[#This Row],[Cantidad]] * TablaDatosEmpresa[[#This Row],[CosteAdquisicionPromedio]], 0)</f>
        <v>0</v>
      </c>
      <c r="N3535" s="3">
        <f>TablaDatosEmpresa[[#This Row],[Ingresos]]-TablaDatosEmpresa[[#This Row],[Coste_Vemta]]</f>
        <v>0</v>
      </c>
    </row>
    <row r="3536" spans="1:14" x14ac:dyDescent="0.3">
      <c r="A3536">
        <v>3537</v>
      </c>
      <c r="B3536" s="1">
        <v>45081</v>
      </c>
      <c r="C3536" t="s">
        <v>10</v>
      </c>
      <c r="D3536" t="s">
        <v>34</v>
      </c>
      <c r="E3536" t="s">
        <v>45</v>
      </c>
      <c r="F3536">
        <v>-15</v>
      </c>
      <c r="G3536" s="3">
        <v>0</v>
      </c>
      <c r="H3536" s="3">
        <v>348.56</v>
      </c>
      <c r="I3536" t="s">
        <v>10</v>
      </c>
      <c r="J3536" t="s">
        <v>13</v>
      </c>
      <c r="K3536" s="3">
        <f>IF(TablaDatosEmpresa[[#This Row],[Tipo_Movimiento]] = "Venta", -TablaDatosEmpresa[[#This Row],[Cantidad]] * TablaDatosEmpresa[[#This Row],[Precio_Venta_Unitario]], 0)</f>
        <v>5228.3999999999996</v>
      </c>
      <c r="L3536" s="3">
        <f>AVERAGEIF(TablaDatosEmpresa[Nombre_Producto],TablaDatosEmpresa[[#This Row],[Nombre_Producto]],TablaDatosEmpresa[Costo_Unitario])</f>
        <v>81.910562499999997</v>
      </c>
      <c r="M3536" s="3">
        <f>IF(TablaDatosEmpresa[[#This Row],[Tipo_Movimiento]] = "Venta", -TablaDatosEmpresa[[#This Row],[Cantidad]] * TablaDatosEmpresa[[#This Row],[CosteAdquisicionPromedio]], 0)</f>
        <v>1228.6584375</v>
      </c>
      <c r="N3536" s="3">
        <f>TablaDatosEmpresa[[#This Row],[Ingresos]]-TablaDatosEmpresa[[#This Row],[Coste_Vemta]]</f>
        <v>3999.7415624999994</v>
      </c>
    </row>
    <row r="3537" spans="1:14" x14ac:dyDescent="0.3">
      <c r="A3537">
        <v>3538</v>
      </c>
      <c r="B3537" s="1">
        <v>45081</v>
      </c>
      <c r="C3537" t="s">
        <v>10</v>
      </c>
      <c r="D3537" t="s">
        <v>27</v>
      </c>
      <c r="E3537" t="s">
        <v>44</v>
      </c>
      <c r="F3537">
        <v>-50</v>
      </c>
      <c r="G3537" s="3">
        <v>0</v>
      </c>
      <c r="H3537" s="3">
        <v>500.69</v>
      </c>
      <c r="I3537" t="s">
        <v>10</v>
      </c>
      <c r="J3537" t="s">
        <v>15</v>
      </c>
      <c r="K3537" s="3">
        <f>IF(TablaDatosEmpresa[[#This Row],[Tipo_Movimiento]] = "Venta", -TablaDatosEmpresa[[#This Row],[Cantidad]] * TablaDatosEmpresa[[#This Row],[Precio_Venta_Unitario]], 0)</f>
        <v>25034.5</v>
      </c>
      <c r="L3537" s="3">
        <f>AVERAGEIF(TablaDatosEmpresa[Nombre_Producto],TablaDatosEmpresa[[#This Row],[Nombre_Producto]],TablaDatosEmpresa[Costo_Unitario])</f>
        <v>111.99406451612904</v>
      </c>
      <c r="M3537" s="3">
        <f>IF(TablaDatosEmpresa[[#This Row],[Tipo_Movimiento]] = "Venta", -TablaDatosEmpresa[[#This Row],[Cantidad]] * TablaDatosEmpresa[[#This Row],[CosteAdquisicionPromedio]], 0)</f>
        <v>5599.7032258064519</v>
      </c>
      <c r="N3537" s="3">
        <f>TablaDatosEmpresa[[#This Row],[Ingresos]]-TablaDatosEmpresa[[#This Row],[Coste_Vemta]]</f>
        <v>19434.79677419355</v>
      </c>
    </row>
    <row r="3538" spans="1:14" x14ac:dyDescent="0.3">
      <c r="A3538">
        <v>3539</v>
      </c>
      <c r="B3538" s="1">
        <v>45081</v>
      </c>
      <c r="C3538" t="s">
        <v>10</v>
      </c>
      <c r="D3538" t="s">
        <v>29</v>
      </c>
      <c r="E3538" t="s">
        <v>30</v>
      </c>
      <c r="F3538">
        <v>-16</v>
      </c>
      <c r="G3538" s="3">
        <v>0</v>
      </c>
      <c r="H3538" s="3">
        <v>80.23</v>
      </c>
      <c r="I3538" t="s">
        <v>10</v>
      </c>
      <c r="J3538" t="s">
        <v>13</v>
      </c>
      <c r="K3538" s="3">
        <f>IF(TablaDatosEmpresa[[#This Row],[Tipo_Movimiento]] = "Venta", -TablaDatosEmpresa[[#This Row],[Cantidad]] * TablaDatosEmpresa[[#This Row],[Precio_Venta_Unitario]], 0)</f>
        <v>1283.68</v>
      </c>
      <c r="L3538" s="3">
        <f>AVERAGEIF(TablaDatosEmpresa[Nombre_Producto],TablaDatosEmpresa[[#This Row],[Nombre_Producto]],TablaDatosEmpresa[Costo_Unitario])</f>
        <v>15.49574137931034</v>
      </c>
      <c r="M3538" s="3">
        <f>IF(TablaDatosEmpresa[[#This Row],[Tipo_Movimiento]] = "Venta", -TablaDatosEmpresa[[#This Row],[Cantidad]] * TablaDatosEmpresa[[#This Row],[CosteAdquisicionPromedio]], 0)</f>
        <v>247.93186206896544</v>
      </c>
      <c r="N3538" s="3">
        <f>TablaDatosEmpresa[[#This Row],[Ingresos]]-TablaDatosEmpresa[[#This Row],[Coste_Vemta]]</f>
        <v>1035.7481379310345</v>
      </c>
    </row>
    <row r="3539" spans="1:14" x14ac:dyDescent="0.3">
      <c r="A3539">
        <v>3540</v>
      </c>
      <c r="B3539" s="1">
        <v>45081</v>
      </c>
      <c r="C3539" t="s">
        <v>10</v>
      </c>
      <c r="D3539" t="s">
        <v>27</v>
      </c>
      <c r="E3539" t="s">
        <v>44</v>
      </c>
      <c r="F3539">
        <v>-9</v>
      </c>
      <c r="G3539" s="3">
        <v>0</v>
      </c>
      <c r="H3539" s="3">
        <v>500.99</v>
      </c>
      <c r="I3539" t="s">
        <v>10</v>
      </c>
      <c r="J3539" t="s">
        <v>23</v>
      </c>
      <c r="K3539" s="3">
        <f>IF(TablaDatosEmpresa[[#This Row],[Tipo_Movimiento]] = "Venta", -TablaDatosEmpresa[[#This Row],[Cantidad]] * TablaDatosEmpresa[[#This Row],[Precio_Venta_Unitario]], 0)</f>
        <v>4508.91</v>
      </c>
      <c r="L3539" s="3">
        <f>AVERAGEIF(TablaDatosEmpresa[Nombre_Producto],TablaDatosEmpresa[[#This Row],[Nombre_Producto]],TablaDatosEmpresa[Costo_Unitario])</f>
        <v>111.99406451612904</v>
      </c>
      <c r="M3539" s="3">
        <f>IF(TablaDatosEmpresa[[#This Row],[Tipo_Movimiento]] = "Venta", -TablaDatosEmpresa[[#This Row],[Cantidad]] * TablaDatosEmpresa[[#This Row],[CosteAdquisicionPromedio]], 0)</f>
        <v>1007.9465806451614</v>
      </c>
      <c r="N3539" s="3">
        <f>TablaDatosEmpresa[[#This Row],[Ingresos]]-TablaDatosEmpresa[[#This Row],[Coste_Vemta]]</f>
        <v>3500.9634193548386</v>
      </c>
    </row>
    <row r="3540" spans="1:14" x14ac:dyDescent="0.3">
      <c r="A3540">
        <v>3541</v>
      </c>
      <c r="B3540" s="1">
        <v>45081</v>
      </c>
      <c r="C3540" t="s">
        <v>10</v>
      </c>
      <c r="D3540" t="s">
        <v>17</v>
      </c>
      <c r="E3540" t="s">
        <v>42</v>
      </c>
      <c r="F3540">
        <v>-26</v>
      </c>
      <c r="G3540" s="3">
        <v>0</v>
      </c>
      <c r="H3540" s="3">
        <v>891.11</v>
      </c>
      <c r="I3540" t="s">
        <v>10</v>
      </c>
      <c r="J3540" t="s">
        <v>23</v>
      </c>
      <c r="K3540" s="3">
        <f>IF(TablaDatosEmpresa[[#This Row],[Tipo_Movimiento]] = "Venta", -TablaDatosEmpresa[[#This Row],[Cantidad]] * TablaDatosEmpresa[[#This Row],[Precio_Venta_Unitario]], 0)</f>
        <v>23168.86</v>
      </c>
      <c r="L3540" s="3">
        <f>AVERAGEIF(TablaDatosEmpresa[Nombre_Producto],TablaDatosEmpresa[[#This Row],[Nombre_Producto]],TablaDatosEmpresa[Costo_Unitario])</f>
        <v>206.67616747181975</v>
      </c>
      <c r="M3540" s="3">
        <f>IF(TablaDatosEmpresa[[#This Row],[Tipo_Movimiento]] = "Venta", -TablaDatosEmpresa[[#This Row],[Cantidad]] * TablaDatosEmpresa[[#This Row],[CosteAdquisicionPromedio]], 0)</f>
        <v>5373.5803542673139</v>
      </c>
      <c r="N3540" s="3">
        <f>TablaDatosEmpresa[[#This Row],[Ingresos]]-TablaDatosEmpresa[[#This Row],[Coste_Vemta]]</f>
        <v>17795.279645732688</v>
      </c>
    </row>
    <row r="3541" spans="1:14" x14ac:dyDescent="0.3">
      <c r="A3541">
        <v>3542</v>
      </c>
      <c r="B3541" s="1">
        <v>45082</v>
      </c>
      <c r="C3541" t="s">
        <v>16</v>
      </c>
      <c r="D3541" t="s">
        <v>27</v>
      </c>
      <c r="E3541" t="s">
        <v>44</v>
      </c>
      <c r="F3541">
        <v>26</v>
      </c>
      <c r="G3541" s="3">
        <v>252.78</v>
      </c>
      <c r="H3541" s="3">
        <v>0</v>
      </c>
      <c r="I3541" t="s">
        <v>46</v>
      </c>
      <c r="J3541" t="s">
        <v>18</v>
      </c>
      <c r="K3541" s="3">
        <f>IF(TablaDatosEmpresa[[#This Row],[Tipo_Movimiento]] = "Venta", -TablaDatosEmpresa[[#This Row],[Cantidad]] * TablaDatosEmpresa[[#This Row],[Precio_Venta_Unitario]], 0)</f>
        <v>0</v>
      </c>
      <c r="L3541" s="3">
        <f>AVERAGEIF(TablaDatosEmpresa[Nombre_Producto],TablaDatosEmpresa[[#This Row],[Nombre_Producto]],TablaDatosEmpresa[Costo_Unitario])</f>
        <v>111.99406451612904</v>
      </c>
      <c r="M3541" s="3">
        <f>IF(TablaDatosEmpresa[[#This Row],[Tipo_Movimiento]] = "Venta", -TablaDatosEmpresa[[#This Row],[Cantidad]] * TablaDatosEmpresa[[#This Row],[CosteAdquisicionPromedio]], 0)</f>
        <v>0</v>
      </c>
      <c r="N3541" s="3">
        <f>TablaDatosEmpresa[[#This Row],[Ingresos]]-TablaDatosEmpresa[[#This Row],[Coste_Vemta]]</f>
        <v>0</v>
      </c>
    </row>
    <row r="3542" spans="1:14" x14ac:dyDescent="0.3">
      <c r="A3542">
        <v>3543</v>
      </c>
      <c r="B3542" s="1">
        <v>45082</v>
      </c>
      <c r="C3542" t="s">
        <v>10</v>
      </c>
      <c r="D3542" t="s">
        <v>17</v>
      </c>
      <c r="E3542" t="s">
        <v>42</v>
      </c>
      <c r="F3542">
        <v>-25</v>
      </c>
      <c r="G3542" s="3">
        <v>0</v>
      </c>
      <c r="H3542" s="3">
        <v>905.59</v>
      </c>
      <c r="I3542" t="s">
        <v>10</v>
      </c>
      <c r="J3542" t="s">
        <v>15</v>
      </c>
      <c r="K3542" s="3">
        <f>IF(TablaDatosEmpresa[[#This Row],[Tipo_Movimiento]] = "Venta", -TablaDatosEmpresa[[#This Row],[Cantidad]] * TablaDatosEmpresa[[#This Row],[Precio_Venta_Unitario]], 0)</f>
        <v>22639.75</v>
      </c>
      <c r="L3542" s="3">
        <f>AVERAGEIF(TablaDatosEmpresa[Nombre_Producto],TablaDatosEmpresa[[#This Row],[Nombre_Producto]],TablaDatosEmpresa[Costo_Unitario])</f>
        <v>206.67616747181975</v>
      </c>
      <c r="M3542" s="3">
        <f>IF(TablaDatosEmpresa[[#This Row],[Tipo_Movimiento]] = "Venta", -TablaDatosEmpresa[[#This Row],[Cantidad]] * TablaDatosEmpresa[[#This Row],[CosteAdquisicionPromedio]], 0)</f>
        <v>5166.9041867954938</v>
      </c>
      <c r="N3542" s="3">
        <f>TablaDatosEmpresa[[#This Row],[Ingresos]]-TablaDatosEmpresa[[#This Row],[Coste_Vemta]]</f>
        <v>17472.845813204505</v>
      </c>
    </row>
    <row r="3543" spans="1:14" x14ac:dyDescent="0.3">
      <c r="A3543">
        <v>3544</v>
      </c>
      <c r="B3543" s="1">
        <v>45082</v>
      </c>
      <c r="C3543" t="s">
        <v>24</v>
      </c>
      <c r="D3543" t="s">
        <v>14</v>
      </c>
      <c r="E3543" t="s">
        <v>41</v>
      </c>
      <c r="F3543">
        <v>68</v>
      </c>
      <c r="G3543" s="3">
        <v>86.96</v>
      </c>
      <c r="H3543" s="3">
        <v>0</v>
      </c>
      <c r="I3543" t="s">
        <v>24</v>
      </c>
      <c r="J3543" t="s">
        <v>26</v>
      </c>
      <c r="K3543" s="3">
        <f>IF(TablaDatosEmpresa[[#This Row],[Tipo_Movimiento]] = "Venta", -TablaDatosEmpresa[[#This Row],[Cantidad]] * TablaDatosEmpresa[[#This Row],[Precio_Venta_Unitario]], 0)</f>
        <v>0</v>
      </c>
      <c r="L3543" s="3">
        <f>AVERAGEIF(TablaDatosEmpresa[Nombre_Producto],TablaDatosEmpresa[[#This Row],[Nombre_Producto]],TablaDatosEmpresa[Costo_Unitario])</f>
        <v>38.917210440456756</v>
      </c>
      <c r="M3543" s="3">
        <f>IF(TablaDatosEmpresa[[#This Row],[Tipo_Movimiento]] = "Venta", -TablaDatosEmpresa[[#This Row],[Cantidad]] * TablaDatosEmpresa[[#This Row],[CosteAdquisicionPromedio]], 0)</f>
        <v>0</v>
      </c>
      <c r="N3543" s="3">
        <f>TablaDatosEmpresa[[#This Row],[Ingresos]]-TablaDatosEmpresa[[#This Row],[Coste_Vemta]]</f>
        <v>0</v>
      </c>
    </row>
    <row r="3544" spans="1:14" x14ac:dyDescent="0.3">
      <c r="A3544">
        <v>3545</v>
      </c>
      <c r="B3544" s="1">
        <v>45082</v>
      </c>
      <c r="C3544" t="s">
        <v>10</v>
      </c>
      <c r="D3544" t="s">
        <v>21</v>
      </c>
      <c r="E3544" t="s">
        <v>22</v>
      </c>
      <c r="F3544">
        <v>-25</v>
      </c>
      <c r="G3544" s="3">
        <v>0</v>
      </c>
      <c r="H3544" s="3">
        <v>60.14</v>
      </c>
      <c r="I3544" t="s">
        <v>10</v>
      </c>
      <c r="J3544" t="s">
        <v>35</v>
      </c>
      <c r="K3544" s="3">
        <f>IF(TablaDatosEmpresa[[#This Row],[Tipo_Movimiento]] = "Venta", -TablaDatosEmpresa[[#This Row],[Cantidad]] * TablaDatosEmpresa[[#This Row],[Precio_Venta_Unitario]], 0)</f>
        <v>1503.5</v>
      </c>
      <c r="L3544" s="3">
        <f>AVERAGEIF(TablaDatosEmpresa[Nombre_Producto],TablaDatosEmpresa[[#This Row],[Nombre_Producto]],TablaDatosEmpresa[Costo_Unitario])</f>
        <v>10.520482758620702</v>
      </c>
      <c r="M3544" s="3">
        <f>IF(TablaDatosEmpresa[[#This Row],[Tipo_Movimiento]] = "Venta", -TablaDatosEmpresa[[#This Row],[Cantidad]] * TablaDatosEmpresa[[#This Row],[CosteAdquisicionPromedio]], 0)</f>
        <v>263.01206896551753</v>
      </c>
      <c r="N3544" s="3">
        <f>TablaDatosEmpresa[[#This Row],[Ingresos]]-TablaDatosEmpresa[[#This Row],[Coste_Vemta]]</f>
        <v>1240.4879310344825</v>
      </c>
    </row>
    <row r="3545" spans="1:14" x14ac:dyDescent="0.3">
      <c r="A3545">
        <v>3546</v>
      </c>
      <c r="B3545" s="1">
        <v>45082</v>
      </c>
      <c r="C3545" t="s">
        <v>24</v>
      </c>
      <c r="D3545" t="s">
        <v>25</v>
      </c>
      <c r="E3545" t="s">
        <v>43</v>
      </c>
      <c r="F3545">
        <v>174</v>
      </c>
      <c r="G3545" s="3">
        <v>45.68</v>
      </c>
      <c r="H3545" s="3">
        <v>0</v>
      </c>
      <c r="I3545" t="s">
        <v>24</v>
      </c>
      <c r="J3545" t="s">
        <v>37</v>
      </c>
      <c r="K3545" s="3">
        <f>IF(TablaDatosEmpresa[[#This Row],[Tipo_Movimiento]] = "Venta", -TablaDatosEmpresa[[#This Row],[Cantidad]] * TablaDatosEmpresa[[#This Row],[Precio_Venta_Unitario]], 0)</f>
        <v>0</v>
      </c>
      <c r="L3545" s="3">
        <f>AVERAGEIF(TablaDatosEmpresa[Nombre_Producto],TablaDatosEmpresa[[#This Row],[Nombre_Producto]],TablaDatosEmpresa[Costo_Unitario])</f>
        <v>18.458651685393257</v>
      </c>
      <c r="M3545" s="3">
        <f>IF(TablaDatosEmpresa[[#This Row],[Tipo_Movimiento]] = "Venta", -TablaDatosEmpresa[[#This Row],[Cantidad]] * TablaDatosEmpresa[[#This Row],[CosteAdquisicionPromedio]], 0)</f>
        <v>0</v>
      </c>
      <c r="N3545" s="3">
        <f>TablaDatosEmpresa[[#This Row],[Ingresos]]-TablaDatosEmpresa[[#This Row],[Coste_Vemta]]</f>
        <v>0</v>
      </c>
    </row>
    <row r="3546" spans="1:14" x14ac:dyDescent="0.3">
      <c r="A3546">
        <v>3547</v>
      </c>
      <c r="B3546" s="1">
        <v>45082</v>
      </c>
      <c r="C3546" t="s">
        <v>10</v>
      </c>
      <c r="D3546" t="s">
        <v>11</v>
      </c>
      <c r="E3546" t="s">
        <v>12</v>
      </c>
      <c r="F3546">
        <v>-14</v>
      </c>
      <c r="G3546" s="3">
        <v>0</v>
      </c>
      <c r="H3546" s="3">
        <v>129.91999999999999</v>
      </c>
      <c r="I3546" t="s">
        <v>10</v>
      </c>
      <c r="J3546" t="s">
        <v>31</v>
      </c>
      <c r="K3546" s="3">
        <f>IF(TablaDatosEmpresa[[#This Row],[Tipo_Movimiento]] = "Venta", -TablaDatosEmpresa[[#This Row],[Cantidad]] * TablaDatosEmpresa[[#This Row],[Precio_Venta_Unitario]], 0)</f>
        <v>1818.8799999999999</v>
      </c>
      <c r="L3546" s="3">
        <f>AVERAGEIF(TablaDatosEmpresa[Nombre_Producto],TablaDatosEmpresa[[#This Row],[Nombre_Producto]],TablaDatosEmpresa[Costo_Unitario])</f>
        <v>28.701865793780652</v>
      </c>
      <c r="M3546" s="3">
        <f>IF(TablaDatosEmpresa[[#This Row],[Tipo_Movimiento]] = "Venta", -TablaDatosEmpresa[[#This Row],[Cantidad]] * TablaDatosEmpresa[[#This Row],[CosteAdquisicionPromedio]], 0)</f>
        <v>401.82612111292912</v>
      </c>
      <c r="N3546" s="3">
        <f>TablaDatosEmpresa[[#This Row],[Ingresos]]-TablaDatosEmpresa[[#This Row],[Coste_Vemta]]</f>
        <v>1417.0538788870708</v>
      </c>
    </row>
    <row r="3547" spans="1:14" x14ac:dyDescent="0.3">
      <c r="A3547">
        <v>3548</v>
      </c>
      <c r="B3547" s="1">
        <v>45082</v>
      </c>
      <c r="C3547" t="s">
        <v>10</v>
      </c>
      <c r="D3547" t="s">
        <v>17</v>
      </c>
      <c r="E3547" t="s">
        <v>42</v>
      </c>
      <c r="F3547">
        <v>-11</v>
      </c>
      <c r="G3547" s="3">
        <v>0</v>
      </c>
      <c r="H3547" s="3">
        <v>903.56</v>
      </c>
      <c r="I3547" t="s">
        <v>10</v>
      </c>
      <c r="J3547" t="s">
        <v>31</v>
      </c>
      <c r="K3547" s="3">
        <f>IF(TablaDatosEmpresa[[#This Row],[Tipo_Movimiento]] = "Venta", -TablaDatosEmpresa[[#This Row],[Cantidad]] * TablaDatosEmpresa[[#This Row],[Precio_Venta_Unitario]], 0)</f>
        <v>9939.16</v>
      </c>
      <c r="L3547" s="3">
        <f>AVERAGEIF(TablaDatosEmpresa[Nombre_Producto],TablaDatosEmpresa[[#This Row],[Nombre_Producto]],TablaDatosEmpresa[Costo_Unitario])</f>
        <v>206.67616747181975</v>
      </c>
      <c r="M3547" s="3">
        <f>IF(TablaDatosEmpresa[[#This Row],[Tipo_Movimiento]] = "Venta", -TablaDatosEmpresa[[#This Row],[Cantidad]] * TablaDatosEmpresa[[#This Row],[CosteAdquisicionPromedio]], 0)</f>
        <v>2273.4378421900174</v>
      </c>
      <c r="N3547" s="3">
        <f>TablaDatosEmpresa[[#This Row],[Ingresos]]-TablaDatosEmpresa[[#This Row],[Coste_Vemta]]</f>
        <v>7665.7221578099825</v>
      </c>
    </row>
    <row r="3548" spans="1:14" x14ac:dyDescent="0.3">
      <c r="A3548">
        <v>3549</v>
      </c>
      <c r="B3548" s="1">
        <v>45083</v>
      </c>
      <c r="C3548" t="s">
        <v>16</v>
      </c>
      <c r="D3548" t="s">
        <v>19</v>
      </c>
      <c r="E3548" t="s">
        <v>20</v>
      </c>
      <c r="F3548">
        <v>93</v>
      </c>
      <c r="G3548" s="3">
        <v>149</v>
      </c>
      <c r="H3548" s="3">
        <v>0</v>
      </c>
      <c r="I3548" t="s">
        <v>46</v>
      </c>
      <c r="J3548" t="s">
        <v>18</v>
      </c>
      <c r="K3548" s="3">
        <f>IF(TablaDatosEmpresa[[#This Row],[Tipo_Movimiento]] = "Venta", -TablaDatosEmpresa[[#This Row],[Cantidad]] * TablaDatosEmpresa[[#This Row],[Precio_Venta_Unitario]], 0)</f>
        <v>0</v>
      </c>
      <c r="L3548" s="3">
        <f>AVERAGEIF(TablaDatosEmpresa[Nombre_Producto],TablaDatosEmpresa[[#This Row],[Nombre_Producto]],TablaDatosEmpresa[Costo_Unitario])</f>
        <v>66.956770642201846</v>
      </c>
      <c r="M3548" s="3">
        <f>IF(TablaDatosEmpresa[[#This Row],[Tipo_Movimiento]] = "Venta", -TablaDatosEmpresa[[#This Row],[Cantidad]] * TablaDatosEmpresa[[#This Row],[CosteAdquisicionPromedio]], 0)</f>
        <v>0</v>
      </c>
      <c r="N3548" s="3">
        <f>TablaDatosEmpresa[[#This Row],[Ingresos]]-TablaDatosEmpresa[[#This Row],[Coste_Vemta]]</f>
        <v>0</v>
      </c>
    </row>
    <row r="3549" spans="1:14" x14ac:dyDescent="0.3">
      <c r="A3549">
        <v>3550</v>
      </c>
      <c r="B3549" s="1">
        <v>45083</v>
      </c>
      <c r="C3549" t="s">
        <v>24</v>
      </c>
      <c r="D3549" t="s">
        <v>21</v>
      </c>
      <c r="E3549" t="s">
        <v>22</v>
      </c>
      <c r="F3549">
        <v>136</v>
      </c>
      <c r="G3549" s="3">
        <v>24.69</v>
      </c>
      <c r="H3549" s="3">
        <v>0</v>
      </c>
      <c r="I3549" t="s">
        <v>24</v>
      </c>
      <c r="J3549" t="s">
        <v>28</v>
      </c>
      <c r="K3549" s="3">
        <f>IF(TablaDatosEmpresa[[#This Row],[Tipo_Movimiento]] = "Venta", -TablaDatosEmpresa[[#This Row],[Cantidad]] * TablaDatosEmpresa[[#This Row],[Precio_Venta_Unitario]], 0)</f>
        <v>0</v>
      </c>
      <c r="L3549" s="3">
        <f>AVERAGEIF(TablaDatosEmpresa[Nombre_Producto],TablaDatosEmpresa[[#This Row],[Nombre_Producto]],TablaDatosEmpresa[Costo_Unitario])</f>
        <v>10.520482758620702</v>
      </c>
      <c r="M3549" s="3">
        <f>IF(TablaDatosEmpresa[[#This Row],[Tipo_Movimiento]] = "Venta", -TablaDatosEmpresa[[#This Row],[Cantidad]] * TablaDatosEmpresa[[#This Row],[CosteAdquisicionPromedio]], 0)</f>
        <v>0</v>
      </c>
      <c r="N3549" s="3">
        <f>TablaDatosEmpresa[[#This Row],[Ingresos]]-TablaDatosEmpresa[[#This Row],[Coste_Vemta]]</f>
        <v>0</v>
      </c>
    </row>
    <row r="3550" spans="1:14" x14ac:dyDescent="0.3">
      <c r="A3550">
        <v>3551</v>
      </c>
      <c r="B3550" s="1">
        <v>45083</v>
      </c>
      <c r="C3550" t="s">
        <v>24</v>
      </c>
      <c r="D3550" t="s">
        <v>11</v>
      </c>
      <c r="E3550" t="s">
        <v>12</v>
      </c>
      <c r="F3550">
        <v>180</v>
      </c>
      <c r="G3550" s="3">
        <v>64.98</v>
      </c>
      <c r="H3550" s="3">
        <v>0</v>
      </c>
      <c r="I3550" t="s">
        <v>24</v>
      </c>
      <c r="J3550" t="s">
        <v>26</v>
      </c>
      <c r="K3550" s="3">
        <f>IF(TablaDatosEmpresa[[#This Row],[Tipo_Movimiento]] = "Venta", -TablaDatosEmpresa[[#This Row],[Cantidad]] * TablaDatosEmpresa[[#This Row],[Precio_Venta_Unitario]], 0)</f>
        <v>0</v>
      </c>
      <c r="L3550" s="3">
        <f>AVERAGEIF(TablaDatosEmpresa[Nombre_Producto],TablaDatosEmpresa[[#This Row],[Nombre_Producto]],TablaDatosEmpresa[Costo_Unitario])</f>
        <v>28.701865793780652</v>
      </c>
      <c r="M3550" s="3">
        <f>IF(TablaDatosEmpresa[[#This Row],[Tipo_Movimiento]] = "Venta", -TablaDatosEmpresa[[#This Row],[Cantidad]] * TablaDatosEmpresa[[#This Row],[CosteAdquisicionPromedio]], 0)</f>
        <v>0</v>
      </c>
      <c r="N3550" s="3">
        <f>TablaDatosEmpresa[[#This Row],[Ingresos]]-TablaDatosEmpresa[[#This Row],[Coste_Vemta]]</f>
        <v>0</v>
      </c>
    </row>
    <row r="3551" spans="1:14" x14ac:dyDescent="0.3">
      <c r="A3551">
        <v>3552</v>
      </c>
      <c r="B3551" s="1">
        <v>45083</v>
      </c>
      <c r="C3551" t="s">
        <v>24</v>
      </c>
      <c r="D3551" t="s">
        <v>11</v>
      </c>
      <c r="E3551" t="s">
        <v>12</v>
      </c>
      <c r="F3551">
        <v>254</v>
      </c>
      <c r="G3551" s="3">
        <v>65.66</v>
      </c>
      <c r="H3551" s="3">
        <v>0</v>
      </c>
      <c r="I3551" t="s">
        <v>24</v>
      </c>
      <c r="J3551" t="s">
        <v>28</v>
      </c>
      <c r="K3551" s="3">
        <f>IF(TablaDatosEmpresa[[#This Row],[Tipo_Movimiento]] = "Venta", -TablaDatosEmpresa[[#This Row],[Cantidad]] * TablaDatosEmpresa[[#This Row],[Precio_Venta_Unitario]], 0)</f>
        <v>0</v>
      </c>
      <c r="L3551" s="3">
        <f>AVERAGEIF(TablaDatosEmpresa[Nombre_Producto],TablaDatosEmpresa[[#This Row],[Nombre_Producto]],TablaDatosEmpresa[Costo_Unitario])</f>
        <v>28.701865793780652</v>
      </c>
      <c r="M3551" s="3">
        <f>IF(TablaDatosEmpresa[[#This Row],[Tipo_Movimiento]] = "Venta", -TablaDatosEmpresa[[#This Row],[Cantidad]] * TablaDatosEmpresa[[#This Row],[CosteAdquisicionPromedio]], 0)</f>
        <v>0</v>
      </c>
      <c r="N3551" s="3">
        <f>TablaDatosEmpresa[[#This Row],[Ingresos]]-TablaDatosEmpresa[[#This Row],[Coste_Vemta]]</f>
        <v>0</v>
      </c>
    </row>
    <row r="3552" spans="1:14" x14ac:dyDescent="0.3">
      <c r="A3552">
        <v>3553</v>
      </c>
      <c r="B3552" s="1">
        <v>45083</v>
      </c>
      <c r="C3552" t="s">
        <v>10</v>
      </c>
      <c r="D3552" t="s">
        <v>17</v>
      </c>
      <c r="E3552" t="s">
        <v>42</v>
      </c>
      <c r="F3552">
        <v>-40</v>
      </c>
      <c r="G3552" s="3">
        <v>0</v>
      </c>
      <c r="H3552" s="3">
        <v>905.84</v>
      </c>
      <c r="I3552" t="s">
        <v>10</v>
      </c>
      <c r="J3552" t="s">
        <v>35</v>
      </c>
      <c r="K3552" s="3">
        <f>IF(TablaDatosEmpresa[[#This Row],[Tipo_Movimiento]] = "Venta", -TablaDatosEmpresa[[#This Row],[Cantidad]] * TablaDatosEmpresa[[#This Row],[Precio_Venta_Unitario]], 0)</f>
        <v>36233.599999999999</v>
      </c>
      <c r="L3552" s="3">
        <f>AVERAGEIF(TablaDatosEmpresa[Nombre_Producto],TablaDatosEmpresa[[#This Row],[Nombre_Producto]],TablaDatosEmpresa[Costo_Unitario])</f>
        <v>206.67616747181975</v>
      </c>
      <c r="M3552" s="3">
        <f>IF(TablaDatosEmpresa[[#This Row],[Tipo_Movimiento]] = "Venta", -TablaDatosEmpresa[[#This Row],[Cantidad]] * TablaDatosEmpresa[[#This Row],[CosteAdquisicionPromedio]], 0)</f>
        <v>8267.0466988727894</v>
      </c>
      <c r="N3552" s="3">
        <f>TablaDatosEmpresa[[#This Row],[Ingresos]]-TablaDatosEmpresa[[#This Row],[Coste_Vemta]]</f>
        <v>27966.553301127209</v>
      </c>
    </row>
    <row r="3553" spans="1:14" x14ac:dyDescent="0.3">
      <c r="A3553">
        <v>3554</v>
      </c>
      <c r="B3553" s="1">
        <v>45083</v>
      </c>
      <c r="C3553" t="s">
        <v>10</v>
      </c>
      <c r="D3553" t="s">
        <v>29</v>
      </c>
      <c r="E3553" t="s">
        <v>30</v>
      </c>
      <c r="F3553">
        <v>-39</v>
      </c>
      <c r="G3553" s="3">
        <v>0</v>
      </c>
      <c r="H3553" s="3">
        <v>79.34</v>
      </c>
      <c r="I3553" t="s">
        <v>10</v>
      </c>
      <c r="J3553" t="s">
        <v>35</v>
      </c>
      <c r="K3553" s="3">
        <f>IF(TablaDatosEmpresa[[#This Row],[Tipo_Movimiento]] = "Venta", -TablaDatosEmpresa[[#This Row],[Cantidad]] * TablaDatosEmpresa[[#This Row],[Precio_Venta_Unitario]], 0)</f>
        <v>3094.26</v>
      </c>
      <c r="L3553" s="3">
        <f>AVERAGEIF(TablaDatosEmpresa[Nombre_Producto],TablaDatosEmpresa[[#This Row],[Nombre_Producto]],TablaDatosEmpresa[Costo_Unitario])</f>
        <v>15.49574137931034</v>
      </c>
      <c r="M3553" s="3">
        <f>IF(TablaDatosEmpresa[[#This Row],[Tipo_Movimiento]] = "Venta", -TablaDatosEmpresa[[#This Row],[Cantidad]] * TablaDatosEmpresa[[#This Row],[CosteAdquisicionPromedio]], 0)</f>
        <v>604.33391379310331</v>
      </c>
      <c r="N3553" s="3">
        <f>TablaDatosEmpresa[[#This Row],[Ingresos]]-TablaDatosEmpresa[[#This Row],[Coste_Vemta]]</f>
        <v>2489.9260862068968</v>
      </c>
    </row>
    <row r="3554" spans="1:14" x14ac:dyDescent="0.3">
      <c r="A3554">
        <v>3555</v>
      </c>
      <c r="B3554" s="1">
        <v>45083</v>
      </c>
      <c r="C3554" t="s">
        <v>24</v>
      </c>
      <c r="D3554" t="s">
        <v>11</v>
      </c>
      <c r="E3554" t="s">
        <v>12</v>
      </c>
      <c r="F3554">
        <v>160</v>
      </c>
      <c r="G3554" s="3">
        <v>66.23</v>
      </c>
      <c r="H3554" s="3">
        <v>0</v>
      </c>
      <c r="I3554" t="s">
        <v>24</v>
      </c>
      <c r="J3554" t="s">
        <v>26</v>
      </c>
      <c r="K3554" s="3">
        <f>IF(TablaDatosEmpresa[[#This Row],[Tipo_Movimiento]] = "Venta", -TablaDatosEmpresa[[#This Row],[Cantidad]] * TablaDatosEmpresa[[#This Row],[Precio_Venta_Unitario]], 0)</f>
        <v>0</v>
      </c>
      <c r="L3554" s="3">
        <f>AVERAGEIF(TablaDatosEmpresa[Nombre_Producto],TablaDatosEmpresa[[#This Row],[Nombre_Producto]],TablaDatosEmpresa[Costo_Unitario])</f>
        <v>28.701865793780652</v>
      </c>
      <c r="M3554" s="3">
        <f>IF(TablaDatosEmpresa[[#This Row],[Tipo_Movimiento]] = "Venta", -TablaDatosEmpresa[[#This Row],[Cantidad]] * TablaDatosEmpresa[[#This Row],[CosteAdquisicionPromedio]], 0)</f>
        <v>0</v>
      </c>
      <c r="N3554" s="3">
        <f>TablaDatosEmpresa[[#This Row],[Ingresos]]-TablaDatosEmpresa[[#This Row],[Coste_Vemta]]</f>
        <v>0</v>
      </c>
    </row>
    <row r="3555" spans="1:14" x14ac:dyDescent="0.3">
      <c r="A3555">
        <v>3556</v>
      </c>
      <c r="B3555" s="1">
        <v>45084</v>
      </c>
      <c r="C3555" t="s">
        <v>10</v>
      </c>
      <c r="D3555" t="s">
        <v>32</v>
      </c>
      <c r="E3555" t="s">
        <v>33</v>
      </c>
      <c r="F3555">
        <v>-10</v>
      </c>
      <c r="G3555" s="3">
        <v>0</v>
      </c>
      <c r="H3555" s="3">
        <v>217.91</v>
      </c>
      <c r="I3555" t="s">
        <v>10</v>
      </c>
      <c r="J3555" t="s">
        <v>23</v>
      </c>
      <c r="K3555" s="3">
        <f>IF(TablaDatosEmpresa[[#This Row],[Tipo_Movimiento]] = "Venta", -TablaDatosEmpresa[[#This Row],[Cantidad]] * TablaDatosEmpresa[[#This Row],[Precio_Venta_Unitario]], 0)</f>
        <v>2179.1</v>
      </c>
      <c r="L3555" s="3">
        <f>AVERAGEIF(TablaDatosEmpresa[Nombre_Producto],TablaDatosEmpresa[[#This Row],[Nombre_Producto]],TablaDatosEmpresa[Costo_Unitario])</f>
        <v>54.214840425531932</v>
      </c>
      <c r="M3555" s="3">
        <f>IF(TablaDatosEmpresa[[#This Row],[Tipo_Movimiento]] = "Venta", -TablaDatosEmpresa[[#This Row],[Cantidad]] * TablaDatosEmpresa[[#This Row],[CosteAdquisicionPromedio]], 0)</f>
        <v>542.14840425531929</v>
      </c>
      <c r="N3555" s="3">
        <f>TablaDatosEmpresa[[#This Row],[Ingresos]]-TablaDatosEmpresa[[#This Row],[Coste_Vemta]]</f>
        <v>1636.9515957446806</v>
      </c>
    </row>
    <row r="3556" spans="1:14" x14ac:dyDescent="0.3">
      <c r="A3556">
        <v>3557</v>
      </c>
      <c r="B3556" s="1">
        <v>45084</v>
      </c>
      <c r="C3556" t="s">
        <v>24</v>
      </c>
      <c r="D3556" t="s">
        <v>29</v>
      </c>
      <c r="E3556" t="s">
        <v>30</v>
      </c>
      <c r="F3556">
        <v>276</v>
      </c>
      <c r="G3556" s="3">
        <v>35.92</v>
      </c>
      <c r="H3556" s="3">
        <v>0</v>
      </c>
      <c r="I3556" t="s">
        <v>24</v>
      </c>
      <c r="J3556" t="s">
        <v>37</v>
      </c>
      <c r="K3556" s="3">
        <f>IF(TablaDatosEmpresa[[#This Row],[Tipo_Movimiento]] = "Venta", -TablaDatosEmpresa[[#This Row],[Cantidad]] * TablaDatosEmpresa[[#This Row],[Precio_Venta_Unitario]], 0)</f>
        <v>0</v>
      </c>
      <c r="L3556" s="3">
        <f>AVERAGEIF(TablaDatosEmpresa[Nombre_Producto],TablaDatosEmpresa[[#This Row],[Nombre_Producto]],TablaDatosEmpresa[Costo_Unitario])</f>
        <v>15.49574137931034</v>
      </c>
      <c r="M3556" s="3">
        <f>IF(TablaDatosEmpresa[[#This Row],[Tipo_Movimiento]] = "Venta", -TablaDatosEmpresa[[#This Row],[Cantidad]] * TablaDatosEmpresa[[#This Row],[CosteAdquisicionPromedio]], 0)</f>
        <v>0</v>
      </c>
      <c r="N3556" s="3">
        <f>TablaDatosEmpresa[[#This Row],[Ingresos]]-TablaDatosEmpresa[[#This Row],[Coste_Vemta]]</f>
        <v>0</v>
      </c>
    </row>
    <row r="3557" spans="1:14" x14ac:dyDescent="0.3">
      <c r="A3557">
        <v>3558</v>
      </c>
      <c r="B3557" s="1">
        <v>45084</v>
      </c>
      <c r="C3557" t="s">
        <v>10</v>
      </c>
      <c r="D3557" t="s">
        <v>17</v>
      </c>
      <c r="E3557" t="s">
        <v>42</v>
      </c>
      <c r="F3557">
        <v>-40</v>
      </c>
      <c r="G3557" s="3">
        <v>0</v>
      </c>
      <c r="H3557" s="3">
        <v>907.55</v>
      </c>
      <c r="I3557" t="s">
        <v>10</v>
      </c>
      <c r="J3557" t="s">
        <v>13</v>
      </c>
      <c r="K3557" s="3">
        <f>IF(TablaDatosEmpresa[[#This Row],[Tipo_Movimiento]] = "Venta", -TablaDatosEmpresa[[#This Row],[Cantidad]] * TablaDatosEmpresa[[#This Row],[Precio_Venta_Unitario]], 0)</f>
        <v>36302</v>
      </c>
      <c r="L3557" s="3">
        <f>AVERAGEIF(TablaDatosEmpresa[Nombre_Producto],TablaDatosEmpresa[[#This Row],[Nombre_Producto]],TablaDatosEmpresa[Costo_Unitario])</f>
        <v>206.67616747181975</v>
      </c>
      <c r="M3557" s="3">
        <f>IF(TablaDatosEmpresa[[#This Row],[Tipo_Movimiento]] = "Venta", -TablaDatosEmpresa[[#This Row],[Cantidad]] * TablaDatosEmpresa[[#This Row],[CosteAdquisicionPromedio]], 0)</f>
        <v>8267.0466988727894</v>
      </c>
      <c r="N3557" s="3">
        <f>TablaDatosEmpresa[[#This Row],[Ingresos]]-TablaDatosEmpresa[[#This Row],[Coste_Vemta]]</f>
        <v>28034.953301127211</v>
      </c>
    </row>
    <row r="3558" spans="1:14" x14ac:dyDescent="0.3">
      <c r="A3558">
        <v>3559</v>
      </c>
      <c r="B3558" s="1">
        <v>45084</v>
      </c>
      <c r="C3558" t="s">
        <v>16</v>
      </c>
      <c r="D3558" t="s">
        <v>17</v>
      </c>
      <c r="E3558" t="s">
        <v>42</v>
      </c>
      <c r="F3558">
        <v>39</v>
      </c>
      <c r="G3558" s="3">
        <v>441.59</v>
      </c>
      <c r="H3558" s="3">
        <v>0</v>
      </c>
      <c r="I3558" t="s">
        <v>46</v>
      </c>
      <c r="J3558" t="s">
        <v>18</v>
      </c>
      <c r="K3558" s="3">
        <f>IF(TablaDatosEmpresa[[#This Row],[Tipo_Movimiento]] = "Venta", -TablaDatosEmpresa[[#This Row],[Cantidad]] * TablaDatosEmpresa[[#This Row],[Precio_Venta_Unitario]], 0)</f>
        <v>0</v>
      </c>
      <c r="L3558" s="3">
        <f>AVERAGEIF(TablaDatosEmpresa[Nombre_Producto],TablaDatosEmpresa[[#This Row],[Nombre_Producto]],TablaDatosEmpresa[Costo_Unitario])</f>
        <v>206.67616747181975</v>
      </c>
      <c r="M3558" s="3">
        <f>IF(TablaDatosEmpresa[[#This Row],[Tipo_Movimiento]] = "Venta", -TablaDatosEmpresa[[#This Row],[Cantidad]] * TablaDatosEmpresa[[#This Row],[CosteAdquisicionPromedio]], 0)</f>
        <v>0</v>
      </c>
      <c r="N3558" s="3">
        <f>TablaDatosEmpresa[[#This Row],[Ingresos]]-TablaDatosEmpresa[[#This Row],[Coste_Vemta]]</f>
        <v>0</v>
      </c>
    </row>
    <row r="3559" spans="1:14" x14ac:dyDescent="0.3">
      <c r="A3559">
        <v>3560</v>
      </c>
      <c r="B3559" s="1">
        <v>45084</v>
      </c>
      <c r="C3559" t="s">
        <v>24</v>
      </c>
      <c r="D3559" t="s">
        <v>25</v>
      </c>
      <c r="E3559" t="s">
        <v>43</v>
      </c>
      <c r="F3559">
        <v>177</v>
      </c>
      <c r="G3559" s="3">
        <v>44.84</v>
      </c>
      <c r="H3559" s="3">
        <v>0</v>
      </c>
      <c r="I3559" t="s">
        <v>24</v>
      </c>
      <c r="J3559" t="s">
        <v>36</v>
      </c>
      <c r="K3559" s="3">
        <f>IF(TablaDatosEmpresa[[#This Row],[Tipo_Movimiento]] = "Venta", -TablaDatosEmpresa[[#This Row],[Cantidad]] * TablaDatosEmpresa[[#This Row],[Precio_Venta_Unitario]], 0)</f>
        <v>0</v>
      </c>
      <c r="L3559" s="3">
        <f>AVERAGEIF(TablaDatosEmpresa[Nombre_Producto],TablaDatosEmpresa[[#This Row],[Nombre_Producto]],TablaDatosEmpresa[Costo_Unitario])</f>
        <v>18.458651685393257</v>
      </c>
      <c r="M3559" s="3">
        <f>IF(TablaDatosEmpresa[[#This Row],[Tipo_Movimiento]] = "Venta", -TablaDatosEmpresa[[#This Row],[Cantidad]] * TablaDatosEmpresa[[#This Row],[CosteAdquisicionPromedio]], 0)</f>
        <v>0</v>
      </c>
      <c r="N3559" s="3">
        <f>TablaDatosEmpresa[[#This Row],[Ingresos]]-TablaDatosEmpresa[[#This Row],[Coste_Vemta]]</f>
        <v>0</v>
      </c>
    </row>
    <row r="3560" spans="1:14" x14ac:dyDescent="0.3">
      <c r="A3560">
        <v>3561</v>
      </c>
      <c r="B3560" s="1">
        <v>45084</v>
      </c>
      <c r="C3560" t="s">
        <v>10</v>
      </c>
      <c r="D3560" t="s">
        <v>21</v>
      </c>
      <c r="E3560" t="s">
        <v>22</v>
      </c>
      <c r="F3560">
        <v>-25</v>
      </c>
      <c r="G3560" s="3">
        <v>0</v>
      </c>
      <c r="H3560" s="3">
        <v>60.37</v>
      </c>
      <c r="I3560" t="s">
        <v>10</v>
      </c>
      <c r="J3560" t="s">
        <v>15</v>
      </c>
      <c r="K3560" s="3">
        <f>IF(TablaDatosEmpresa[[#This Row],[Tipo_Movimiento]] = "Venta", -TablaDatosEmpresa[[#This Row],[Cantidad]] * TablaDatosEmpresa[[#This Row],[Precio_Venta_Unitario]], 0)</f>
        <v>1509.25</v>
      </c>
      <c r="L3560" s="3">
        <f>AVERAGEIF(TablaDatosEmpresa[Nombre_Producto],TablaDatosEmpresa[[#This Row],[Nombre_Producto]],TablaDatosEmpresa[Costo_Unitario])</f>
        <v>10.520482758620702</v>
      </c>
      <c r="M3560" s="3">
        <f>IF(TablaDatosEmpresa[[#This Row],[Tipo_Movimiento]] = "Venta", -TablaDatosEmpresa[[#This Row],[Cantidad]] * TablaDatosEmpresa[[#This Row],[CosteAdquisicionPromedio]], 0)</f>
        <v>263.01206896551753</v>
      </c>
      <c r="N3560" s="3">
        <f>TablaDatosEmpresa[[#This Row],[Ingresos]]-TablaDatosEmpresa[[#This Row],[Coste_Vemta]]</f>
        <v>1246.2379310344825</v>
      </c>
    </row>
    <row r="3561" spans="1:14" x14ac:dyDescent="0.3">
      <c r="A3561">
        <v>3562</v>
      </c>
      <c r="B3561" s="1">
        <v>45084</v>
      </c>
      <c r="C3561" t="s">
        <v>16</v>
      </c>
      <c r="D3561" t="s">
        <v>27</v>
      </c>
      <c r="E3561" t="s">
        <v>44</v>
      </c>
      <c r="F3561">
        <v>31</v>
      </c>
      <c r="G3561" s="3">
        <v>245.75</v>
      </c>
      <c r="H3561" s="3">
        <v>0</v>
      </c>
      <c r="I3561" t="s">
        <v>46</v>
      </c>
      <c r="J3561" t="s">
        <v>18</v>
      </c>
      <c r="K3561" s="3">
        <f>IF(TablaDatosEmpresa[[#This Row],[Tipo_Movimiento]] = "Venta", -TablaDatosEmpresa[[#This Row],[Cantidad]] * TablaDatosEmpresa[[#This Row],[Precio_Venta_Unitario]], 0)</f>
        <v>0</v>
      </c>
      <c r="L3561" s="3">
        <f>AVERAGEIF(TablaDatosEmpresa[Nombre_Producto],TablaDatosEmpresa[[#This Row],[Nombre_Producto]],TablaDatosEmpresa[Costo_Unitario])</f>
        <v>111.99406451612904</v>
      </c>
      <c r="M3561" s="3">
        <f>IF(TablaDatosEmpresa[[#This Row],[Tipo_Movimiento]] = "Venta", -TablaDatosEmpresa[[#This Row],[Cantidad]] * TablaDatosEmpresa[[#This Row],[CosteAdquisicionPromedio]], 0)</f>
        <v>0</v>
      </c>
      <c r="N3561" s="3">
        <f>TablaDatosEmpresa[[#This Row],[Ingresos]]-TablaDatosEmpresa[[#This Row],[Coste_Vemta]]</f>
        <v>0</v>
      </c>
    </row>
    <row r="3562" spans="1:14" x14ac:dyDescent="0.3">
      <c r="A3562">
        <v>3563</v>
      </c>
      <c r="B3562" s="1">
        <v>45085</v>
      </c>
      <c r="C3562" t="s">
        <v>24</v>
      </c>
      <c r="D3562" t="s">
        <v>25</v>
      </c>
      <c r="E3562" t="s">
        <v>43</v>
      </c>
      <c r="F3562">
        <v>212</v>
      </c>
      <c r="G3562" s="3">
        <v>45.04</v>
      </c>
      <c r="H3562" s="3">
        <v>0</v>
      </c>
      <c r="I3562" t="s">
        <v>24</v>
      </c>
      <c r="J3562" t="s">
        <v>36</v>
      </c>
      <c r="K3562" s="3">
        <f>IF(TablaDatosEmpresa[[#This Row],[Tipo_Movimiento]] = "Venta", -TablaDatosEmpresa[[#This Row],[Cantidad]] * TablaDatosEmpresa[[#This Row],[Precio_Venta_Unitario]], 0)</f>
        <v>0</v>
      </c>
      <c r="L3562" s="3">
        <f>AVERAGEIF(TablaDatosEmpresa[Nombre_Producto],TablaDatosEmpresa[[#This Row],[Nombre_Producto]],TablaDatosEmpresa[Costo_Unitario])</f>
        <v>18.458651685393257</v>
      </c>
      <c r="M3562" s="3">
        <f>IF(TablaDatosEmpresa[[#This Row],[Tipo_Movimiento]] = "Venta", -TablaDatosEmpresa[[#This Row],[Cantidad]] * TablaDatosEmpresa[[#This Row],[CosteAdquisicionPromedio]], 0)</f>
        <v>0</v>
      </c>
      <c r="N3562" s="3">
        <f>TablaDatosEmpresa[[#This Row],[Ingresos]]-TablaDatosEmpresa[[#This Row],[Coste_Vemta]]</f>
        <v>0</v>
      </c>
    </row>
    <row r="3563" spans="1:14" x14ac:dyDescent="0.3">
      <c r="A3563">
        <v>3564</v>
      </c>
      <c r="B3563" s="1">
        <v>45085</v>
      </c>
      <c r="C3563" t="s">
        <v>16</v>
      </c>
      <c r="D3563" t="s">
        <v>27</v>
      </c>
      <c r="E3563" t="s">
        <v>44</v>
      </c>
      <c r="F3563">
        <v>59</v>
      </c>
      <c r="G3563" s="3">
        <v>251.84</v>
      </c>
      <c r="H3563" s="3">
        <v>0</v>
      </c>
      <c r="I3563" t="s">
        <v>46</v>
      </c>
      <c r="J3563" t="s">
        <v>18</v>
      </c>
      <c r="K3563" s="3">
        <f>IF(TablaDatosEmpresa[[#This Row],[Tipo_Movimiento]] = "Venta", -TablaDatosEmpresa[[#This Row],[Cantidad]] * TablaDatosEmpresa[[#This Row],[Precio_Venta_Unitario]], 0)</f>
        <v>0</v>
      </c>
      <c r="L3563" s="3">
        <f>AVERAGEIF(TablaDatosEmpresa[Nombre_Producto],TablaDatosEmpresa[[#This Row],[Nombre_Producto]],TablaDatosEmpresa[Costo_Unitario])</f>
        <v>111.99406451612904</v>
      </c>
      <c r="M3563" s="3">
        <f>IF(TablaDatosEmpresa[[#This Row],[Tipo_Movimiento]] = "Venta", -TablaDatosEmpresa[[#This Row],[Cantidad]] * TablaDatosEmpresa[[#This Row],[CosteAdquisicionPromedio]], 0)</f>
        <v>0</v>
      </c>
      <c r="N3563" s="3">
        <f>TablaDatosEmpresa[[#This Row],[Ingresos]]-TablaDatosEmpresa[[#This Row],[Coste_Vemta]]</f>
        <v>0</v>
      </c>
    </row>
    <row r="3564" spans="1:14" x14ac:dyDescent="0.3">
      <c r="A3564">
        <v>3565</v>
      </c>
      <c r="B3564" s="1">
        <v>45085</v>
      </c>
      <c r="C3564" t="s">
        <v>10</v>
      </c>
      <c r="D3564" t="s">
        <v>27</v>
      </c>
      <c r="E3564" t="s">
        <v>44</v>
      </c>
      <c r="F3564">
        <v>-26</v>
      </c>
      <c r="G3564" s="3">
        <v>0</v>
      </c>
      <c r="H3564" s="3">
        <v>502</v>
      </c>
      <c r="I3564" t="s">
        <v>10</v>
      </c>
      <c r="J3564" t="s">
        <v>31</v>
      </c>
      <c r="K3564" s="3">
        <f>IF(TablaDatosEmpresa[[#This Row],[Tipo_Movimiento]] = "Venta", -TablaDatosEmpresa[[#This Row],[Cantidad]] * TablaDatosEmpresa[[#This Row],[Precio_Venta_Unitario]], 0)</f>
        <v>13052</v>
      </c>
      <c r="L3564" s="3">
        <f>AVERAGEIF(TablaDatosEmpresa[Nombre_Producto],TablaDatosEmpresa[[#This Row],[Nombre_Producto]],TablaDatosEmpresa[Costo_Unitario])</f>
        <v>111.99406451612904</v>
      </c>
      <c r="M3564" s="3">
        <f>IF(TablaDatosEmpresa[[#This Row],[Tipo_Movimiento]] = "Venta", -TablaDatosEmpresa[[#This Row],[Cantidad]] * TablaDatosEmpresa[[#This Row],[CosteAdquisicionPromedio]], 0)</f>
        <v>2911.8456774193551</v>
      </c>
      <c r="N3564" s="3">
        <f>TablaDatosEmpresa[[#This Row],[Ingresos]]-TablaDatosEmpresa[[#This Row],[Coste_Vemta]]</f>
        <v>10140.154322580645</v>
      </c>
    </row>
    <row r="3565" spans="1:14" x14ac:dyDescent="0.3">
      <c r="A3565">
        <v>3566</v>
      </c>
      <c r="B3565" s="1">
        <v>45085</v>
      </c>
      <c r="C3565" t="s">
        <v>10</v>
      </c>
      <c r="D3565" t="s">
        <v>17</v>
      </c>
      <c r="E3565" t="s">
        <v>42</v>
      </c>
      <c r="F3565">
        <v>-42</v>
      </c>
      <c r="G3565" s="3">
        <v>0</v>
      </c>
      <c r="H3565" s="3">
        <v>905.68</v>
      </c>
      <c r="I3565" t="s">
        <v>10</v>
      </c>
      <c r="J3565" t="s">
        <v>23</v>
      </c>
      <c r="K3565" s="3">
        <f>IF(TablaDatosEmpresa[[#This Row],[Tipo_Movimiento]] = "Venta", -TablaDatosEmpresa[[#This Row],[Cantidad]] * TablaDatosEmpresa[[#This Row],[Precio_Venta_Unitario]], 0)</f>
        <v>38038.559999999998</v>
      </c>
      <c r="L3565" s="3">
        <f>AVERAGEIF(TablaDatosEmpresa[Nombre_Producto],TablaDatosEmpresa[[#This Row],[Nombre_Producto]],TablaDatosEmpresa[Costo_Unitario])</f>
        <v>206.67616747181975</v>
      </c>
      <c r="M3565" s="3">
        <f>IF(TablaDatosEmpresa[[#This Row],[Tipo_Movimiento]] = "Venta", -TablaDatosEmpresa[[#This Row],[Cantidad]] * TablaDatosEmpresa[[#This Row],[CosteAdquisicionPromedio]], 0)</f>
        <v>8680.3990338164294</v>
      </c>
      <c r="N3565" s="3">
        <f>TablaDatosEmpresa[[#This Row],[Ingresos]]-TablaDatosEmpresa[[#This Row],[Coste_Vemta]]</f>
        <v>29358.160966183568</v>
      </c>
    </row>
    <row r="3566" spans="1:14" x14ac:dyDescent="0.3">
      <c r="A3566">
        <v>3567</v>
      </c>
      <c r="B3566" s="1">
        <v>45085</v>
      </c>
      <c r="C3566" t="s">
        <v>10</v>
      </c>
      <c r="D3566" t="s">
        <v>27</v>
      </c>
      <c r="E3566" t="s">
        <v>44</v>
      </c>
      <c r="F3566">
        <v>-20</v>
      </c>
      <c r="G3566" s="3">
        <v>0</v>
      </c>
      <c r="H3566" s="3">
        <v>504.6</v>
      </c>
      <c r="I3566" t="s">
        <v>10</v>
      </c>
      <c r="J3566" t="s">
        <v>13</v>
      </c>
      <c r="K3566" s="3">
        <f>IF(TablaDatosEmpresa[[#This Row],[Tipo_Movimiento]] = "Venta", -TablaDatosEmpresa[[#This Row],[Cantidad]] * TablaDatosEmpresa[[#This Row],[Precio_Venta_Unitario]], 0)</f>
        <v>10092</v>
      </c>
      <c r="L3566" s="3">
        <f>AVERAGEIF(TablaDatosEmpresa[Nombre_Producto],TablaDatosEmpresa[[#This Row],[Nombre_Producto]],TablaDatosEmpresa[Costo_Unitario])</f>
        <v>111.99406451612904</v>
      </c>
      <c r="M3566" s="3">
        <f>IF(TablaDatosEmpresa[[#This Row],[Tipo_Movimiento]] = "Venta", -TablaDatosEmpresa[[#This Row],[Cantidad]] * TablaDatosEmpresa[[#This Row],[CosteAdquisicionPromedio]], 0)</f>
        <v>2239.8812903225808</v>
      </c>
      <c r="N3566" s="3">
        <f>TablaDatosEmpresa[[#This Row],[Ingresos]]-TablaDatosEmpresa[[#This Row],[Coste_Vemta]]</f>
        <v>7852.1187096774192</v>
      </c>
    </row>
    <row r="3567" spans="1:14" x14ac:dyDescent="0.3">
      <c r="A3567">
        <v>3568</v>
      </c>
      <c r="B3567" s="1">
        <v>45085</v>
      </c>
      <c r="C3567" t="s">
        <v>24</v>
      </c>
      <c r="D3567" t="s">
        <v>25</v>
      </c>
      <c r="E3567" t="s">
        <v>43</v>
      </c>
      <c r="F3567">
        <v>293</v>
      </c>
      <c r="G3567" s="3">
        <v>45.72</v>
      </c>
      <c r="H3567" s="3">
        <v>0</v>
      </c>
      <c r="I3567" t="s">
        <v>24</v>
      </c>
      <c r="J3567" t="s">
        <v>37</v>
      </c>
      <c r="K3567" s="3">
        <f>IF(TablaDatosEmpresa[[#This Row],[Tipo_Movimiento]] = "Venta", -TablaDatosEmpresa[[#This Row],[Cantidad]] * TablaDatosEmpresa[[#This Row],[Precio_Venta_Unitario]], 0)</f>
        <v>0</v>
      </c>
      <c r="L3567" s="3">
        <f>AVERAGEIF(TablaDatosEmpresa[Nombre_Producto],TablaDatosEmpresa[[#This Row],[Nombre_Producto]],TablaDatosEmpresa[Costo_Unitario])</f>
        <v>18.458651685393257</v>
      </c>
      <c r="M3567" s="3">
        <f>IF(TablaDatosEmpresa[[#This Row],[Tipo_Movimiento]] = "Venta", -TablaDatosEmpresa[[#This Row],[Cantidad]] * TablaDatosEmpresa[[#This Row],[CosteAdquisicionPromedio]], 0)</f>
        <v>0</v>
      </c>
      <c r="N3567" s="3">
        <f>TablaDatosEmpresa[[#This Row],[Ingresos]]-TablaDatosEmpresa[[#This Row],[Coste_Vemta]]</f>
        <v>0</v>
      </c>
    </row>
    <row r="3568" spans="1:14" x14ac:dyDescent="0.3">
      <c r="A3568">
        <v>3569</v>
      </c>
      <c r="B3568" s="1">
        <v>45085</v>
      </c>
      <c r="C3568" t="s">
        <v>10</v>
      </c>
      <c r="D3568" t="s">
        <v>21</v>
      </c>
      <c r="E3568" t="s">
        <v>22</v>
      </c>
      <c r="F3568">
        <v>-12</v>
      </c>
      <c r="G3568" s="3">
        <v>0</v>
      </c>
      <c r="H3568" s="3">
        <v>59.7</v>
      </c>
      <c r="I3568" t="s">
        <v>10</v>
      </c>
      <c r="J3568" t="s">
        <v>13</v>
      </c>
      <c r="K3568" s="3">
        <f>IF(TablaDatosEmpresa[[#This Row],[Tipo_Movimiento]] = "Venta", -TablaDatosEmpresa[[#This Row],[Cantidad]] * TablaDatosEmpresa[[#This Row],[Precio_Venta_Unitario]], 0)</f>
        <v>716.40000000000009</v>
      </c>
      <c r="L3568" s="3">
        <f>AVERAGEIF(TablaDatosEmpresa[Nombre_Producto],TablaDatosEmpresa[[#This Row],[Nombre_Producto]],TablaDatosEmpresa[Costo_Unitario])</f>
        <v>10.520482758620702</v>
      </c>
      <c r="M3568" s="3">
        <f>IF(TablaDatosEmpresa[[#This Row],[Tipo_Movimiento]] = "Venta", -TablaDatosEmpresa[[#This Row],[Cantidad]] * TablaDatosEmpresa[[#This Row],[CosteAdquisicionPromedio]], 0)</f>
        <v>126.24579310344842</v>
      </c>
      <c r="N3568" s="3">
        <f>TablaDatosEmpresa[[#This Row],[Ingresos]]-TablaDatosEmpresa[[#This Row],[Coste_Vemta]]</f>
        <v>590.15420689655161</v>
      </c>
    </row>
    <row r="3569" spans="1:14" x14ac:dyDescent="0.3">
      <c r="A3569">
        <v>3570</v>
      </c>
      <c r="B3569" s="1">
        <v>45086</v>
      </c>
      <c r="C3569" t="s">
        <v>10</v>
      </c>
      <c r="D3569" t="s">
        <v>21</v>
      </c>
      <c r="E3569" t="s">
        <v>22</v>
      </c>
      <c r="F3569">
        <v>-34</v>
      </c>
      <c r="G3569" s="3">
        <v>0</v>
      </c>
      <c r="H3569" s="3">
        <v>59.97</v>
      </c>
      <c r="I3569" t="s">
        <v>10</v>
      </c>
      <c r="J3569" t="s">
        <v>15</v>
      </c>
      <c r="K3569" s="3">
        <f>IF(TablaDatosEmpresa[[#This Row],[Tipo_Movimiento]] = "Venta", -TablaDatosEmpresa[[#This Row],[Cantidad]] * TablaDatosEmpresa[[#This Row],[Precio_Venta_Unitario]], 0)</f>
        <v>2038.98</v>
      </c>
      <c r="L3569" s="3">
        <f>AVERAGEIF(TablaDatosEmpresa[Nombre_Producto],TablaDatosEmpresa[[#This Row],[Nombre_Producto]],TablaDatosEmpresa[Costo_Unitario])</f>
        <v>10.520482758620702</v>
      </c>
      <c r="M3569" s="3">
        <f>IF(TablaDatosEmpresa[[#This Row],[Tipo_Movimiento]] = "Venta", -TablaDatosEmpresa[[#This Row],[Cantidad]] * TablaDatosEmpresa[[#This Row],[CosteAdquisicionPromedio]], 0)</f>
        <v>357.69641379310383</v>
      </c>
      <c r="N3569" s="3">
        <f>TablaDatosEmpresa[[#This Row],[Ingresos]]-TablaDatosEmpresa[[#This Row],[Coste_Vemta]]</f>
        <v>1681.2835862068962</v>
      </c>
    </row>
    <row r="3570" spans="1:14" x14ac:dyDescent="0.3">
      <c r="A3570">
        <v>3571</v>
      </c>
      <c r="B3570" s="1">
        <v>45086</v>
      </c>
      <c r="C3570" t="s">
        <v>10</v>
      </c>
      <c r="D3570" t="s">
        <v>27</v>
      </c>
      <c r="E3570" t="s">
        <v>44</v>
      </c>
      <c r="F3570">
        <v>-18</v>
      </c>
      <c r="G3570" s="3">
        <v>0</v>
      </c>
      <c r="H3570" s="3">
        <v>495.08</v>
      </c>
      <c r="I3570" t="s">
        <v>10</v>
      </c>
      <c r="J3570" t="s">
        <v>23</v>
      </c>
      <c r="K3570" s="3">
        <f>IF(TablaDatosEmpresa[[#This Row],[Tipo_Movimiento]] = "Venta", -TablaDatosEmpresa[[#This Row],[Cantidad]] * TablaDatosEmpresa[[#This Row],[Precio_Venta_Unitario]], 0)</f>
        <v>8911.44</v>
      </c>
      <c r="L3570" s="3">
        <f>AVERAGEIF(TablaDatosEmpresa[Nombre_Producto],TablaDatosEmpresa[[#This Row],[Nombre_Producto]],TablaDatosEmpresa[Costo_Unitario])</f>
        <v>111.99406451612904</v>
      </c>
      <c r="M3570" s="3">
        <f>IF(TablaDatosEmpresa[[#This Row],[Tipo_Movimiento]] = "Venta", -TablaDatosEmpresa[[#This Row],[Cantidad]] * TablaDatosEmpresa[[#This Row],[CosteAdquisicionPromedio]], 0)</f>
        <v>2015.8931612903227</v>
      </c>
      <c r="N3570" s="3">
        <f>TablaDatosEmpresa[[#This Row],[Ingresos]]-TablaDatosEmpresa[[#This Row],[Coste_Vemta]]</f>
        <v>6895.546838709678</v>
      </c>
    </row>
    <row r="3571" spans="1:14" x14ac:dyDescent="0.3">
      <c r="A3571">
        <v>3572</v>
      </c>
      <c r="B3571" s="1">
        <v>45086</v>
      </c>
      <c r="C3571" t="s">
        <v>24</v>
      </c>
      <c r="D3571" t="s">
        <v>25</v>
      </c>
      <c r="E3571" t="s">
        <v>43</v>
      </c>
      <c r="F3571">
        <v>116</v>
      </c>
      <c r="G3571" s="3">
        <v>45.59</v>
      </c>
      <c r="H3571" s="3">
        <v>0</v>
      </c>
      <c r="I3571" t="s">
        <v>24</v>
      </c>
      <c r="J3571" t="s">
        <v>36</v>
      </c>
      <c r="K3571" s="3">
        <f>IF(TablaDatosEmpresa[[#This Row],[Tipo_Movimiento]] = "Venta", -TablaDatosEmpresa[[#This Row],[Cantidad]] * TablaDatosEmpresa[[#This Row],[Precio_Venta_Unitario]], 0)</f>
        <v>0</v>
      </c>
      <c r="L3571" s="3">
        <f>AVERAGEIF(TablaDatosEmpresa[Nombre_Producto],TablaDatosEmpresa[[#This Row],[Nombre_Producto]],TablaDatosEmpresa[Costo_Unitario])</f>
        <v>18.458651685393257</v>
      </c>
      <c r="M3571" s="3">
        <f>IF(TablaDatosEmpresa[[#This Row],[Tipo_Movimiento]] = "Venta", -TablaDatosEmpresa[[#This Row],[Cantidad]] * TablaDatosEmpresa[[#This Row],[CosteAdquisicionPromedio]], 0)</f>
        <v>0</v>
      </c>
      <c r="N3571" s="3">
        <f>TablaDatosEmpresa[[#This Row],[Ingresos]]-TablaDatosEmpresa[[#This Row],[Coste_Vemta]]</f>
        <v>0</v>
      </c>
    </row>
    <row r="3572" spans="1:14" x14ac:dyDescent="0.3">
      <c r="A3572">
        <v>3573</v>
      </c>
      <c r="B3572" s="1">
        <v>45086</v>
      </c>
      <c r="C3572" t="s">
        <v>24</v>
      </c>
      <c r="D3572" t="s">
        <v>25</v>
      </c>
      <c r="E3572" t="s">
        <v>43</v>
      </c>
      <c r="F3572">
        <v>119</v>
      </c>
      <c r="G3572" s="3">
        <v>44.49</v>
      </c>
      <c r="H3572" s="3">
        <v>0</v>
      </c>
      <c r="I3572" t="s">
        <v>24</v>
      </c>
      <c r="J3572" t="s">
        <v>36</v>
      </c>
      <c r="K3572" s="3">
        <f>IF(TablaDatosEmpresa[[#This Row],[Tipo_Movimiento]] = "Venta", -TablaDatosEmpresa[[#This Row],[Cantidad]] * TablaDatosEmpresa[[#This Row],[Precio_Venta_Unitario]], 0)</f>
        <v>0</v>
      </c>
      <c r="L3572" s="3">
        <f>AVERAGEIF(TablaDatosEmpresa[Nombre_Producto],TablaDatosEmpresa[[#This Row],[Nombre_Producto]],TablaDatosEmpresa[Costo_Unitario])</f>
        <v>18.458651685393257</v>
      </c>
      <c r="M3572" s="3">
        <f>IF(TablaDatosEmpresa[[#This Row],[Tipo_Movimiento]] = "Venta", -TablaDatosEmpresa[[#This Row],[Cantidad]] * TablaDatosEmpresa[[#This Row],[CosteAdquisicionPromedio]], 0)</f>
        <v>0</v>
      </c>
      <c r="N3572" s="3">
        <f>TablaDatosEmpresa[[#This Row],[Ingresos]]-TablaDatosEmpresa[[#This Row],[Coste_Vemta]]</f>
        <v>0</v>
      </c>
    </row>
    <row r="3573" spans="1:14" x14ac:dyDescent="0.3">
      <c r="A3573">
        <v>3574</v>
      </c>
      <c r="B3573" s="1">
        <v>45086</v>
      </c>
      <c r="C3573" t="s">
        <v>10</v>
      </c>
      <c r="D3573" t="s">
        <v>29</v>
      </c>
      <c r="E3573" t="s">
        <v>30</v>
      </c>
      <c r="F3573">
        <v>-28</v>
      </c>
      <c r="G3573" s="3">
        <v>0</v>
      </c>
      <c r="H3573" s="3">
        <v>79.77</v>
      </c>
      <c r="I3573" t="s">
        <v>10</v>
      </c>
      <c r="J3573" t="s">
        <v>23</v>
      </c>
      <c r="K3573" s="3">
        <f>IF(TablaDatosEmpresa[[#This Row],[Tipo_Movimiento]] = "Venta", -TablaDatosEmpresa[[#This Row],[Cantidad]] * TablaDatosEmpresa[[#This Row],[Precio_Venta_Unitario]], 0)</f>
        <v>2233.56</v>
      </c>
      <c r="L3573" s="3">
        <f>AVERAGEIF(TablaDatosEmpresa[Nombre_Producto],TablaDatosEmpresa[[#This Row],[Nombre_Producto]],TablaDatosEmpresa[Costo_Unitario])</f>
        <v>15.49574137931034</v>
      </c>
      <c r="M3573" s="3">
        <f>IF(TablaDatosEmpresa[[#This Row],[Tipo_Movimiento]] = "Venta", -TablaDatosEmpresa[[#This Row],[Cantidad]] * TablaDatosEmpresa[[#This Row],[CosteAdquisicionPromedio]], 0)</f>
        <v>433.88075862068951</v>
      </c>
      <c r="N3573" s="3">
        <f>TablaDatosEmpresa[[#This Row],[Ingresos]]-TablaDatosEmpresa[[#This Row],[Coste_Vemta]]</f>
        <v>1799.6792413793105</v>
      </c>
    </row>
    <row r="3574" spans="1:14" x14ac:dyDescent="0.3">
      <c r="A3574">
        <v>3575</v>
      </c>
      <c r="B3574" s="1">
        <v>45086</v>
      </c>
      <c r="C3574" t="s">
        <v>10</v>
      </c>
      <c r="D3574" t="s">
        <v>27</v>
      </c>
      <c r="E3574" t="s">
        <v>44</v>
      </c>
      <c r="F3574">
        <v>-6</v>
      </c>
      <c r="G3574" s="3">
        <v>0</v>
      </c>
      <c r="H3574" s="3">
        <v>502.55</v>
      </c>
      <c r="I3574" t="s">
        <v>10</v>
      </c>
      <c r="J3574" t="s">
        <v>13</v>
      </c>
      <c r="K3574" s="3">
        <f>IF(TablaDatosEmpresa[[#This Row],[Tipo_Movimiento]] = "Venta", -TablaDatosEmpresa[[#This Row],[Cantidad]] * TablaDatosEmpresa[[#This Row],[Precio_Venta_Unitario]], 0)</f>
        <v>3015.3</v>
      </c>
      <c r="L3574" s="3">
        <f>AVERAGEIF(TablaDatosEmpresa[Nombre_Producto],TablaDatosEmpresa[[#This Row],[Nombre_Producto]],TablaDatosEmpresa[Costo_Unitario])</f>
        <v>111.99406451612904</v>
      </c>
      <c r="M3574" s="3">
        <f>IF(TablaDatosEmpresa[[#This Row],[Tipo_Movimiento]] = "Venta", -TablaDatosEmpresa[[#This Row],[Cantidad]] * TablaDatosEmpresa[[#This Row],[CosteAdquisicionPromedio]], 0)</f>
        <v>671.96438709677432</v>
      </c>
      <c r="N3574" s="3">
        <f>TablaDatosEmpresa[[#This Row],[Ingresos]]-TablaDatosEmpresa[[#This Row],[Coste_Vemta]]</f>
        <v>2343.3356129032259</v>
      </c>
    </row>
    <row r="3575" spans="1:14" x14ac:dyDescent="0.3">
      <c r="A3575">
        <v>3576</v>
      </c>
      <c r="B3575" s="1">
        <v>45087</v>
      </c>
      <c r="C3575" t="s">
        <v>24</v>
      </c>
      <c r="D3575" t="s">
        <v>14</v>
      </c>
      <c r="E3575" t="s">
        <v>41</v>
      </c>
      <c r="F3575">
        <v>263</v>
      </c>
      <c r="G3575" s="3">
        <v>86.81</v>
      </c>
      <c r="H3575" s="3">
        <v>0</v>
      </c>
      <c r="I3575" t="s">
        <v>24</v>
      </c>
      <c r="J3575" t="s">
        <v>28</v>
      </c>
      <c r="K3575" s="3">
        <f>IF(TablaDatosEmpresa[[#This Row],[Tipo_Movimiento]] = "Venta", -TablaDatosEmpresa[[#This Row],[Cantidad]] * TablaDatosEmpresa[[#This Row],[Precio_Venta_Unitario]], 0)</f>
        <v>0</v>
      </c>
      <c r="L3575" s="3">
        <f>AVERAGEIF(TablaDatosEmpresa[Nombre_Producto],TablaDatosEmpresa[[#This Row],[Nombre_Producto]],TablaDatosEmpresa[Costo_Unitario])</f>
        <v>38.917210440456756</v>
      </c>
      <c r="M3575" s="3">
        <f>IF(TablaDatosEmpresa[[#This Row],[Tipo_Movimiento]] = "Venta", -TablaDatosEmpresa[[#This Row],[Cantidad]] * TablaDatosEmpresa[[#This Row],[CosteAdquisicionPromedio]], 0)</f>
        <v>0</v>
      </c>
      <c r="N3575" s="3">
        <f>TablaDatosEmpresa[[#This Row],[Ingresos]]-TablaDatosEmpresa[[#This Row],[Coste_Vemta]]</f>
        <v>0</v>
      </c>
    </row>
    <row r="3576" spans="1:14" x14ac:dyDescent="0.3">
      <c r="A3576">
        <v>3577</v>
      </c>
      <c r="B3576" s="1">
        <v>45087</v>
      </c>
      <c r="C3576" t="s">
        <v>24</v>
      </c>
      <c r="D3576" t="s">
        <v>14</v>
      </c>
      <c r="E3576" t="s">
        <v>41</v>
      </c>
      <c r="F3576">
        <v>268</v>
      </c>
      <c r="G3576" s="3">
        <v>86.39</v>
      </c>
      <c r="H3576" s="3">
        <v>0</v>
      </c>
      <c r="I3576" t="s">
        <v>24</v>
      </c>
      <c r="J3576" t="s">
        <v>28</v>
      </c>
      <c r="K3576" s="3">
        <f>IF(TablaDatosEmpresa[[#This Row],[Tipo_Movimiento]] = "Venta", -TablaDatosEmpresa[[#This Row],[Cantidad]] * TablaDatosEmpresa[[#This Row],[Precio_Venta_Unitario]], 0)</f>
        <v>0</v>
      </c>
      <c r="L3576" s="3">
        <f>AVERAGEIF(TablaDatosEmpresa[Nombre_Producto],TablaDatosEmpresa[[#This Row],[Nombre_Producto]],TablaDatosEmpresa[Costo_Unitario])</f>
        <v>38.917210440456756</v>
      </c>
      <c r="M3576" s="3">
        <f>IF(TablaDatosEmpresa[[#This Row],[Tipo_Movimiento]] = "Venta", -TablaDatosEmpresa[[#This Row],[Cantidad]] * TablaDatosEmpresa[[#This Row],[CosteAdquisicionPromedio]], 0)</f>
        <v>0</v>
      </c>
      <c r="N3576" s="3">
        <f>TablaDatosEmpresa[[#This Row],[Ingresos]]-TablaDatosEmpresa[[#This Row],[Coste_Vemta]]</f>
        <v>0</v>
      </c>
    </row>
    <row r="3577" spans="1:14" x14ac:dyDescent="0.3">
      <c r="A3577">
        <v>3578</v>
      </c>
      <c r="B3577" s="1">
        <v>45087</v>
      </c>
      <c r="C3577" t="s">
        <v>24</v>
      </c>
      <c r="D3577" t="s">
        <v>29</v>
      </c>
      <c r="E3577" t="s">
        <v>30</v>
      </c>
      <c r="F3577">
        <v>68</v>
      </c>
      <c r="G3577" s="3">
        <v>36.049999999999997</v>
      </c>
      <c r="H3577" s="3">
        <v>0</v>
      </c>
      <c r="I3577" t="s">
        <v>24</v>
      </c>
      <c r="J3577" t="s">
        <v>37</v>
      </c>
      <c r="K3577" s="3">
        <f>IF(TablaDatosEmpresa[[#This Row],[Tipo_Movimiento]] = "Venta", -TablaDatosEmpresa[[#This Row],[Cantidad]] * TablaDatosEmpresa[[#This Row],[Precio_Venta_Unitario]], 0)</f>
        <v>0</v>
      </c>
      <c r="L3577" s="3">
        <f>AVERAGEIF(TablaDatosEmpresa[Nombre_Producto],TablaDatosEmpresa[[#This Row],[Nombre_Producto]],TablaDatosEmpresa[Costo_Unitario])</f>
        <v>15.49574137931034</v>
      </c>
      <c r="M3577" s="3">
        <f>IF(TablaDatosEmpresa[[#This Row],[Tipo_Movimiento]] = "Venta", -TablaDatosEmpresa[[#This Row],[Cantidad]] * TablaDatosEmpresa[[#This Row],[CosteAdquisicionPromedio]], 0)</f>
        <v>0</v>
      </c>
      <c r="N3577" s="3">
        <f>TablaDatosEmpresa[[#This Row],[Ingresos]]-TablaDatosEmpresa[[#This Row],[Coste_Vemta]]</f>
        <v>0</v>
      </c>
    </row>
    <row r="3578" spans="1:14" x14ac:dyDescent="0.3">
      <c r="A3578">
        <v>3579</v>
      </c>
      <c r="B3578" s="1">
        <v>45087</v>
      </c>
      <c r="C3578" t="s">
        <v>10</v>
      </c>
      <c r="D3578" t="s">
        <v>11</v>
      </c>
      <c r="E3578" t="s">
        <v>12</v>
      </c>
      <c r="F3578">
        <v>-29</v>
      </c>
      <c r="G3578" s="3">
        <v>0</v>
      </c>
      <c r="H3578" s="3">
        <v>131.24</v>
      </c>
      <c r="I3578" t="s">
        <v>10</v>
      </c>
      <c r="J3578" t="s">
        <v>15</v>
      </c>
      <c r="K3578" s="3">
        <f>IF(TablaDatosEmpresa[[#This Row],[Tipo_Movimiento]] = "Venta", -TablaDatosEmpresa[[#This Row],[Cantidad]] * TablaDatosEmpresa[[#This Row],[Precio_Venta_Unitario]], 0)</f>
        <v>3805.96</v>
      </c>
      <c r="L3578" s="3">
        <f>AVERAGEIF(TablaDatosEmpresa[Nombre_Producto],TablaDatosEmpresa[[#This Row],[Nombre_Producto]],TablaDatosEmpresa[Costo_Unitario])</f>
        <v>28.701865793780652</v>
      </c>
      <c r="M3578" s="3">
        <f>IF(TablaDatosEmpresa[[#This Row],[Tipo_Movimiento]] = "Venta", -TablaDatosEmpresa[[#This Row],[Cantidad]] * TablaDatosEmpresa[[#This Row],[CosteAdquisicionPromedio]], 0)</f>
        <v>832.35410801963894</v>
      </c>
      <c r="N3578" s="3">
        <f>TablaDatosEmpresa[[#This Row],[Ingresos]]-TablaDatosEmpresa[[#This Row],[Coste_Vemta]]</f>
        <v>2973.6058919803609</v>
      </c>
    </row>
    <row r="3579" spans="1:14" x14ac:dyDescent="0.3">
      <c r="A3579">
        <v>3580</v>
      </c>
      <c r="B3579" s="1">
        <v>45087</v>
      </c>
      <c r="C3579" t="s">
        <v>10</v>
      </c>
      <c r="D3579" t="s">
        <v>19</v>
      </c>
      <c r="E3579" t="s">
        <v>20</v>
      </c>
      <c r="F3579">
        <v>-10</v>
      </c>
      <c r="G3579" s="3">
        <v>0</v>
      </c>
      <c r="H3579" s="3">
        <v>300.24</v>
      </c>
      <c r="I3579" t="s">
        <v>10</v>
      </c>
      <c r="J3579" t="s">
        <v>23</v>
      </c>
      <c r="K3579" s="3">
        <f>IF(TablaDatosEmpresa[[#This Row],[Tipo_Movimiento]] = "Venta", -TablaDatosEmpresa[[#This Row],[Cantidad]] * TablaDatosEmpresa[[#This Row],[Precio_Venta_Unitario]], 0)</f>
        <v>3002.4</v>
      </c>
      <c r="L3579" s="3">
        <f>AVERAGEIF(TablaDatosEmpresa[Nombre_Producto],TablaDatosEmpresa[[#This Row],[Nombre_Producto]],TablaDatosEmpresa[Costo_Unitario])</f>
        <v>66.956770642201846</v>
      </c>
      <c r="M3579" s="3">
        <f>IF(TablaDatosEmpresa[[#This Row],[Tipo_Movimiento]] = "Venta", -TablaDatosEmpresa[[#This Row],[Cantidad]] * TablaDatosEmpresa[[#This Row],[CosteAdquisicionPromedio]], 0)</f>
        <v>669.56770642201843</v>
      </c>
      <c r="N3579" s="3">
        <f>TablaDatosEmpresa[[#This Row],[Ingresos]]-TablaDatosEmpresa[[#This Row],[Coste_Vemta]]</f>
        <v>2332.8322935779815</v>
      </c>
    </row>
    <row r="3580" spans="1:14" x14ac:dyDescent="0.3">
      <c r="A3580">
        <v>3581</v>
      </c>
      <c r="B3580" s="1">
        <v>45087</v>
      </c>
      <c r="C3580" t="s">
        <v>10</v>
      </c>
      <c r="D3580" t="s">
        <v>34</v>
      </c>
      <c r="E3580" t="s">
        <v>45</v>
      </c>
      <c r="F3580">
        <v>-39</v>
      </c>
      <c r="G3580" s="3">
        <v>0</v>
      </c>
      <c r="H3580" s="3">
        <v>350.86</v>
      </c>
      <c r="I3580" t="s">
        <v>10</v>
      </c>
      <c r="J3580" t="s">
        <v>15</v>
      </c>
      <c r="K3580" s="3">
        <f>IF(TablaDatosEmpresa[[#This Row],[Tipo_Movimiento]] = "Venta", -TablaDatosEmpresa[[#This Row],[Cantidad]] * TablaDatosEmpresa[[#This Row],[Precio_Venta_Unitario]], 0)</f>
        <v>13683.54</v>
      </c>
      <c r="L3580" s="3">
        <f>AVERAGEIF(TablaDatosEmpresa[Nombre_Producto],TablaDatosEmpresa[[#This Row],[Nombre_Producto]],TablaDatosEmpresa[Costo_Unitario])</f>
        <v>81.910562499999997</v>
      </c>
      <c r="M3580" s="3">
        <f>IF(TablaDatosEmpresa[[#This Row],[Tipo_Movimiento]] = "Venta", -TablaDatosEmpresa[[#This Row],[Cantidad]] * TablaDatosEmpresa[[#This Row],[CosteAdquisicionPromedio]], 0)</f>
        <v>3194.5119374999999</v>
      </c>
      <c r="N3580" s="3">
        <f>TablaDatosEmpresa[[#This Row],[Ingresos]]-TablaDatosEmpresa[[#This Row],[Coste_Vemta]]</f>
        <v>10489.028062500001</v>
      </c>
    </row>
    <row r="3581" spans="1:14" x14ac:dyDescent="0.3">
      <c r="A3581">
        <v>3582</v>
      </c>
      <c r="B3581" s="1">
        <v>45087</v>
      </c>
      <c r="C3581" t="s">
        <v>24</v>
      </c>
      <c r="D3581" t="s">
        <v>21</v>
      </c>
      <c r="E3581" t="s">
        <v>22</v>
      </c>
      <c r="F3581">
        <v>213</v>
      </c>
      <c r="G3581" s="3">
        <v>25.16</v>
      </c>
      <c r="H3581" s="3">
        <v>0</v>
      </c>
      <c r="I3581" t="s">
        <v>24</v>
      </c>
      <c r="J3581" t="s">
        <v>28</v>
      </c>
      <c r="K3581" s="3">
        <f>IF(TablaDatosEmpresa[[#This Row],[Tipo_Movimiento]] = "Venta", -TablaDatosEmpresa[[#This Row],[Cantidad]] * TablaDatosEmpresa[[#This Row],[Precio_Venta_Unitario]], 0)</f>
        <v>0</v>
      </c>
      <c r="L3581" s="3">
        <f>AVERAGEIF(TablaDatosEmpresa[Nombre_Producto],TablaDatosEmpresa[[#This Row],[Nombre_Producto]],TablaDatosEmpresa[Costo_Unitario])</f>
        <v>10.520482758620702</v>
      </c>
      <c r="M3581" s="3">
        <f>IF(TablaDatosEmpresa[[#This Row],[Tipo_Movimiento]] = "Venta", -TablaDatosEmpresa[[#This Row],[Cantidad]] * TablaDatosEmpresa[[#This Row],[CosteAdquisicionPromedio]], 0)</f>
        <v>0</v>
      </c>
      <c r="N3581" s="3">
        <f>TablaDatosEmpresa[[#This Row],[Ingresos]]-TablaDatosEmpresa[[#This Row],[Coste_Vemta]]</f>
        <v>0</v>
      </c>
    </row>
    <row r="3582" spans="1:14" x14ac:dyDescent="0.3">
      <c r="A3582">
        <v>3583</v>
      </c>
      <c r="B3582" s="1">
        <v>45088</v>
      </c>
      <c r="C3582" t="s">
        <v>24</v>
      </c>
      <c r="D3582" t="s">
        <v>25</v>
      </c>
      <c r="E3582" t="s">
        <v>43</v>
      </c>
      <c r="F3582">
        <v>275</v>
      </c>
      <c r="G3582" s="3">
        <v>45.14</v>
      </c>
      <c r="H3582" s="3">
        <v>0</v>
      </c>
      <c r="I3582" t="s">
        <v>24</v>
      </c>
      <c r="J3582" t="s">
        <v>26</v>
      </c>
      <c r="K3582" s="3">
        <f>IF(TablaDatosEmpresa[[#This Row],[Tipo_Movimiento]] = "Venta", -TablaDatosEmpresa[[#This Row],[Cantidad]] * TablaDatosEmpresa[[#This Row],[Precio_Venta_Unitario]], 0)</f>
        <v>0</v>
      </c>
      <c r="L3582" s="3">
        <f>AVERAGEIF(TablaDatosEmpresa[Nombre_Producto],TablaDatosEmpresa[[#This Row],[Nombre_Producto]],TablaDatosEmpresa[Costo_Unitario])</f>
        <v>18.458651685393257</v>
      </c>
      <c r="M3582" s="3">
        <f>IF(TablaDatosEmpresa[[#This Row],[Tipo_Movimiento]] = "Venta", -TablaDatosEmpresa[[#This Row],[Cantidad]] * TablaDatosEmpresa[[#This Row],[CosteAdquisicionPromedio]], 0)</f>
        <v>0</v>
      </c>
      <c r="N3582" s="3">
        <f>TablaDatosEmpresa[[#This Row],[Ingresos]]-TablaDatosEmpresa[[#This Row],[Coste_Vemta]]</f>
        <v>0</v>
      </c>
    </row>
    <row r="3583" spans="1:14" x14ac:dyDescent="0.3">
      <c r="A3583">
        <v>3584</v>
      </c>
      <c r="B3583" s="1">
        <v>45088</v>
      </c>
      <c r="C3583" t="s">
        <v>24</v>
      </c>
      <c r="D3583" t="s">
        <v>11</v>
      </c>
      <c r="E3583" t="s">
        <v>12</v>
      </c>
      <c r="F3583">
        <v>169</v>
      </c>
      <c r="G3583" s="3">
        <v>64.27</v>
      </c>
      <c r="H3583" s="3">
        <v>0</v>
      </c>
      <c r="I3583" t="s">
        <v>24</v>
      </c>
      <c r="J3583" t="s">
        <v>26</v>
      </c>
      <c r="K3583" s="3">
        <f>IF(TablaDatosEmpresa[[#This Row],[Tipo_Movimiento]] = "Venta", -TablaDatosEmpresa[[#This Row],[Cantidad]] * TablaDatosEmpresa[[#This Row],[Precio_Venta_Unitario]], 0)</f>
        <v>0</v>
      </c>
      <c r="L3583" s="3">
        <f>AVERAGEIF(TablaDatosEmpresa[Nombre_Producto],TablaDatosEmpresa[[#This Row],[Nombre_Producto]],TablaDatosEmpresa[Costo_Unitario])</f>
        <v>28.701865793780652</v>
      </c>
      <c r="M3583" s="3">
        <f>IF(TablaDatosEmpresa[[#This Row],[Tipo_Movimiento]] = "Venta", -TablaDatosEmpresa[[#This Row],[Cantidad]] * TablaDatosEmpresa[[#This Row],[CosteAdquisicionPromedio]], 0)</f>
        <v>0</v>
      </c>
      <c r="N3583" s="3">
        <f>TablaDatosEmpresa[[#This Row],[Ingresos]]-TablaDatosEmpresa[[#This Row],[Coste_Vemta]]</f>
        <v>0</v>
      </c>
    </row>
    <row r="3584" spans="1:14" x14ac:dyDescent="0.3">
      <c r="A3584">
        <v>3585</v>
      </c>
      <c r="B3584" s="1">
        <v>45088</v>
      </c>
      <c r="C3584" t="s">
        <v>16</v>
      </c>
      <c r="D3584" t="s">
        <v>17</v>
      </c>
      <c r="E3584" t="s">
        <v>42</v>
      </c>
      <c r="F3584">
        <v>97</v>
      </c>
      <c r="G3584" s="3">
        <v>444.03</v>
      </c>
      <c r="H3584" s="3">
        <v>0</v>
      </c>
      <c r="I3584" t="s">
        <v>46</v>
      </c>
      <c r="J3584" t="s">
        <v>18</v>
      </c>
      <c r="K3584" s="3">
        <f>IF(TablaDatosEmpresa[[#This Row],[Tipo_Movimiento]] = "Venta", -TablaDatosEmpresa[[#This Row],[Cantidad]] * TablaDatosEmpresa[[#This Row],[Precio_Venta_Unitario]], 0)</f>
        <v>0</v>
      </c>
      <c r="L3584" s="3">
        <f>AVERAGEIF(TablaDatosEmpresa[Nombre_Producto],TablaDatosEmpresa[[#This Row],[Nombre_Producto]],TablaDatosEmpresa[Costo_Unitario])</f>
        <v>206.67616747181975</v>
      </c>
      <c r="M3584" s="3">
        <f>IF(TablaDatosEmpresa[[#This Row],[Tipo_Movimiento]] = "Venta", -TablaDatosEmpresa[[#This Row],[Cantidad]] * TablaDatosEmpresa[[#This Row],[CosteAdquisicionPromedio]], 0)</f>
        <v>0</v>
      </c>
      <c r="N3584" s="3">
        <f>TablaDatosEmpresa[[#This Row],[Ingresos]]-TablaDatosEmpresa[[#This Row],[Coste_Vemta]]</f>
        <v>0</v>
      </c>
    </row>
    <row r="3585" spans="1:14" x14ac:dyDescent="0.3">
      <c r="A3585">
        <v>3586</v>
      </c>
      <c r="B3585" s="1">
        <v>45088</v>
      </c>
      <c r="C3585" t="s">
        <v>10</v>
      </c>
      <c r="D3585" t="s">
        <v>11</v>
      </c>
      <c r="E3585" t="s">
        <v>12</v>
      </c>
      <c r="F3585">
        <v>-41</v>
      </c>
      <c r="G3585" s="3">
        <v>0</v>
      </c>
      <c r="H3585" s="3">
        <v>130.9</v>
      </c>
      <c r="I3585" t="s">
        <v>10</v>
      </c>
      <c r="J3585" t="s">
        <v>13</v>
      </c>
      <c r="K3585" s="3">
        <f>IF(TablaDatosEmpresa[[#This Row],[Tipo_Movimiento]] = "Venta", -TablaDatosEmpresa[[#This Row],[Cantidad]] * TablaDatosEmpresa[[#This Row],[Precio_Venta_Unitario]], 0)</f>
        <v>5366.9000000000005</v>
      </c>
      <c r="L3585" s="3">
        <f>AVERAGEIF(TablaDatosEmpresa[Nombre_Producto],TablaDatosEmpresa[[#This Row],[Nombre_Producto]],TablaDatosEmpresa[Costo_Unitario])</f>
        <v>28.701865793780652</v>
      </c>
      <c r="M3585" s="3">
        <f>IF(TablaDatosEmpresa[[#This Row],[Tipo_Movimiento]] = "Venta", -TablaDatosEmpresa[[#This Row],[Cantidad]] * TablaDatosEmpresa[[#This Row],[CosteAdquisicionPromedio]], 0)</f>
        <v>1176.7764975450068</v>
      </c>
      <c r="N3585" s="3">
        <f>TablaDatosEmpresa[[#This Row],[Ingresos]]-TablaDatosEmpresa[[#This Row],[Coste_Vemta]]</f>
        <v>4190.1235024549933</v>
      </c>
    </row>
    <row r="3586" spans="1:14" x14ac:dyDescent="0.3">
      <c r="A3586">
        <v>3587</v>
      </c>
      <c r="B3586" s="1">
        <v>45088</v>
      </c>
      <c r="C3586" t="s">
        <v>10</v>
      </c>
      <c r="D3586" t="s">
        <v>19</v>
      </c>
      <c r="E3586" t="s">
        <v>20</v>
      </c>
      <c r="F3586">
        <v>-46</v>
      </c>
      <c r="G3586" s="3">
        <v>0</v>
      </c>
      <c r="H3586" s="3">
        <v>300</v>
      </c>
      <c r="I3586" t="s">
        <v>10</v>
      </c>
      <c r="J3586" t="s">
        <v>13</v>
      </c>
      <c r="K3586" s="3">
        <f>IF(TablaDatosEmpresa[[#This Row],[Tipo_Movimiento]] = "Venta", -TablaDatosEmpresa[[#This Row],[Cantidad]] * TablaDatosEmpresa[[#This Row],[Precio_Venta_Unitario]], 0)</f>
        <v>13800</v>
      </c>
      <c r="L3586" s="3">
        <f>AVERAGEIF(TablaDatosEmpresa[Nombre_Producto],TablaDatosEmpresa[[#This Row],[Nombre_Producto]],TablaDatosEmpresa[Costo_Unitario])</f>
        <v>66.956770642201846</v>
      </c>
      <c r="M3586" s="3">
        <f>IF(TablaDatosEmpresa[[#This Row],[Tipo_Movimiento]] = "Venta", -TablaDatosEmpresa[[#This Row],[Cantidad]] * TablaDatosEmpresa[[#This Row],[CosteAdquisicionPromedio]], 0)</f>
        <v>3080.0114495412849</v>
      </c>
      <c r="N3586" s="3">
        <f>TablaDatosEmpresa[[#This Row],[Ingresos]]-TablaDatosEmpresa[[#This Row],[Coste_Vemta]]</f>
        <v>10719.988550458715</v>
      </c>
    </row>
    <row r="3587" spans="1:14" x14ac:dyDescent="0.3">
      <c r="A3587">
        <v>3588</v>
      </c>
      <c r="B3587" s="1">
        <v>45088</v>
      </c>
      <c r="C3587" t="s">
        <v>24</v>
      </c>
      <c r="D3587" t="s">
        <v>21</v>
      </c>
      <c r="E3587" t="s">
        <v>22</v>
      </c>
      <c r="F3587">
        <v>115</v>
      </c>
      <c r="G3587" s="3">
        <v>25.31</v>
      </c>
      <c r="H3587" s="3">
        <v>0</v>
      </c>
      <c r="I3587" t="s">
        <v>24</v>
      </c>
      <c r="J3587" t="s">
        <v>36</v>
      </c>
      <c r="K3587" s="3">
        <f>IF(TablaDatosEmpresa[[#This Row],[Tipo_Movimiento]] = "Venta", -TablaDatosEmpresa[[#This Row],[Cantidad]] * TablaDatosEmpresa[[#This Row],[Precio_Venta_Unitario]], 0)</f>
        <v>0</v>
      </c>
      <c r="L3587" s="3">
        <f>AVERAGEIF(TablaDatosEmpresa[Nombre_Producto],TablaDatosEmpresa[[#This Row],[Nombre_Producto]],TablaDatosEmpresa[Costo_Unitario])</f>
        <v>10.520482758620702</v>
      </c>
      <c r="M3587" s="3">
        <f>IF(TablaDatosEmpresa[[#This Row],[Tipo_Movimiento]] = "Venta", -TablaDatosEmpresa[[#This Row],[Cantidad]] * TablaDatosEmpresa[[#This Row],[CosteAdquisicionPromedio]], 0)</f>
        <v>0</v>
      </c>
      <c r="N3587" s="3">
        <f>TablaDatosEmpresa[[#This Row],[Ingresos]]-TablaDatosEmpresa[[#This Row],[Coste_Vemta]]</f>
        <v>0</v>
      </c>
    </row>
    <row r="3588" spans="1:14" x14ac:dyDescent="0.3">
      <c r="A3588">
        <v>3589</v>
      </c>
      <c r="B3588" s="1">
        <v>45088</v>
      </c>
      <c r="C3588" t="s">
        <v>10</v>
      </c>
      <c r="D3588" t="s">
        <v>27</v>
      </c>
      <c r="E3588" t="s">
        <v>44</v>
      </c>
      <c r="F3588">
        <v>-14</v>
      </c>
      <c r="G3588" s="3">
        <v>0</v>
      </c>
      <c r="H3588" s="3">
        <v>503.3</v>
      </c>
      <c r="I3588" t="s">
        <v>10</v>
      </c>
      <c r="J3588" t="s">
        <v>23</v>
      </c>
      <c r="K3588" s="3">
        <f>IF(TablaDatosEmpresa[[#This Row],[Tipo_Movimiento]] = "Venta", -TablaDatosEmpresa[[#This Row],[Cantidad]] * TablaDatosEmpresa[[#This Row],[Precio_Venta_Unitario]], 0)</f>
        <v>7046.2</v>
      </c>
      <c r="L3588" s="3">
        <f>AVERAGEIF(TablaDatosEmpresa[Nombre_Producto],TablaDatosEmpresa[[#This Row],[Nombre_Producto]],TablaDatosEmpresa[Costo_Unitario])</f>
        <v>111.99406451612904</v>
      </c>
      <c r="M3588" s="3">
        <f>IF(TablaDatosEmpresa[[#This Row],[Tipo_Movimiento]] = "Venta", -TablaDatosEmpresa[[#This Row],[Cantidad]] * TablaDatosEmpresa[[#This Row],[CosteAdquisicionPromedio]], 0)</f>
        <v>1567.9169032258067</v>
      </c>
      <c r="N3588" s="3">
        <f>TablaDatosEmpresa[[#This Row],[Ingresos]]-TablaDatosEmpresa[[#This Row],[Coste_Vemta]]</f>
        <v>5478.2830967741929</v>
      </c>
    </row>
    <row r="3589" spans="1:14" x14ac:dyDescent="0.3">
      <c r="A3589">
        <v>3590</v>
      </c>
      <c r="B3589" s="1">
        <v>45089</v>
      </c>
      <c r="C3589" t="s">
        <v>24</v>
      </c>
      <c r="D3589" t="s">
        <v>32</v>
      </c>
      <c r="E3589" t="s">
        <v>33</v>
      </c>
      <c r="F3589">
        <v>161</v>
      </c>
      <c r="G3589" s="3">
        <v>120.11</v>
      </c>
      <c r="H3589" s="3">
        <v>0</v>
      </c>
      <c r="I3589" t="s">
        <v>24</v>
      </c>
      <c r="J3589" t="s">
        <v>26</v>
      </c>
      <c r="K3589" s="3">
        <f>IF(TablaDatosEmpresa[[#This Row],[Tipo_Movimiento]] = "Venta", -TablaDatosEmpresa[[#This Row],[Cantidad]] * TablaDatosEmpresa[[#This Row],[Precio_Venta_Unitario]], 0)</f>
        <v>0</v>
      </c>
      <c r="L3589" s="3">
        <f>AVERAGEIF(TablaDatosEmpresa[Nombre_Producto],TablaDatosEmpresa[[#This Row],[Nombre_Producto]],TablaDatosEmpresa[Costo_Unitario])</f>
        <v>54.214840425531932</v>
      </c>
      <c r="M3589" s="3">
        <f>IF(TablaDatosEmpresa[[#This Row],[Tipo_Movimiento]] = "Venta", -TablaDatosEmpresa[[#This Row],[Cantidad]] * TablaDatosEmpresa[[#This Row],[CosteAdquisicionPromedio]], 0)</f>
        <v>0</v>
      </c>
      <c r="N3589" s="3">
        <f>TablaDatosEmpresa[[#This Row],[Ingresos]]-TablaDatosEmpresa[[#This Row],[Coste_Vemta]]</f>
        <v>0</v>
      </c>
    </row>
    <row r="3590" spans="1:14" x14ac:dyDescent="0.3">
      <c r="A3590">
        <v>3591</v>
      </c>
      <c r="B3590" s="1">
        <v>45089</v>
      </c>
      <c r="C3590" t="s">
        <v>16</v>
      </c>
      <c r="D3590" t="s">
        <v>27</v>
      </c>
      <c r="E3590" t="s">
        <v>44</v>
      </c>
      <c r="F3590">
        <v>55</v>
      </c>
      <c r="G3590" s="3">
        <v>251.5</v>
      </c>
      <c r="H3590" s="3">
        <v>0</v>
      </c>
      <c r="I3590" t="s">
        <v>46</v>
      </c>
      <c r="J3590" t="s">
        <v>18</v>
      </c>
      <c r="K3590" s="3">
        <f>IF(TablaDatosEmpresa[[#This Row],[Tipo_Movimiento]] = "Venta", -TablaDatosEmpresa[[#This Row],[Cantidad]] * TablaDatosEmpresa[[#This Row],[Precio_Venta_Unitario]], 0)</f>
        <v>0</v>
      </c>
      <c r="L3590" s="3">
        <f>AVERAGEIF(TablaDatosEmpresa[Nombre_Producto],TablaDatosEmpresa[[#This Row],[Nombre_Producto]],TablaDatosEmpresa[Costo_Unitario])</f>
        <v>111.99406451612904</v>
      </c>
      <c r="M3590" s="3">
        <f>IF(TablaDatosEmpresa[[#This Row],[Tipo_Movimiento]] = "Venta", -TablaDatosEmpresa[[#This Row],[Cantidad]] * TablaDatosEmpresa[[#This Row],[CosteAdquisicionPromedio]], 0)</f>
        <v>0</v>
      </c>
      <c r="N3590" s="3">
        <f>TablaDatosEmpresa[[#This Row],[Ingresos]]-TablaDatosEmpresa[[#This Row],[Coste_Vemta]]</f>
        <v>0</v>
      </c>
    </row>
    <row r="3591" spans="1:14" x14ac:dyDescent="0.3">
      <c r="A3591">
        <v>3592</v>
      </c>
      <c r="B3591" s="1">
        <v>45089</v>
      </c>
      <c r="C3591" t="s">
        <v>24</v>
      </c>
      <c r="D3591" t="s">
        <v>29</v>
      </c>
      <c r="E3591" t="s">
        <v>30</v>
      </c>
      <c r="F3591">
        <v>85</v>
      </c>
      <c r="G3591" s="3">
        <v>35.97</v>
      </c>
      <c r="H3591" s="3">
        <v>0</v>
      </c>
      <c r="I3591" t="s">
        <v>24</v>
      </c>
      <c r="J3591" t="s">
        <v>36</v>
      </c>
      <c r="K3591" s="3">
        <f>IF(TablaDatosEmpresa[[#This Row],[Tipo_Movimiento]] = "Venta", -TablaDatosEmpresa[[#This Row],[Cantidad]] * TablaDatosEmpresa[[#This Row],[Precio_Venta_Unitario]], 0)</f>
        <v>0</v>
      </c>
      <c r="L3591" s="3">
        <f>AVERAGEIF(TablaDatosEmpresa[Nombre_Producto],TablaDatosEmpresa[[#This Row],[Nombre_Producto]],TablaDatosEmpresa[Costo_Unitario])</f>
        <v>15.49574137931034</v>
      </c>
      <c r="M3591" s="3">
        <f>IF(TablaDatosEmpresa[[#This Row],[Tipo_Movimiento]] = "Venta", -TablaDatosEmpresa[[#This Row],[Cantidad]] * TablaDatosEmpresa[[#This Row],[CosteAdquisicionPromedio]], 0)</f>
        <v>0</v>
      </c>
      <c r="N3591" s="3">
        <f>TablaDatosEmpresa[[#This Row],[Ingresos]]-TablaDatosEmpresa[[#This Row],[Coste_Vemta]]</f>
        <v>0</v>
      </c>
    </row>
    <row r="3592" spans="1:14" x14ac:dyDescent="0.3">
      <c r="A3592">
        <v>3593</v>
      </c>
      <c r="B3592" s="1">
        <v>45089</v>
      </c>
      <c r="C3592" t="s">
        <v>24</v>
      </c>
      <c r="D3592" t="s">
        <v>21</v>
      </c>
      <c r="E3592" t="s">
        <v>22</v>
      </c>
      <c r="F3592">
        <v>167</v>
      </c>
      <c r="G3592" s="3">
        <v>25.16</v>
      </c>
      <c r="H3592" s="3">
        <v>0</v>
      </c>
      <c r="I3592" t="s">
        <v>24</v>
      </c>
      <c r="J3592" t="s">
        <v>36</v>
      </c>
      <c r="K3592" s="3">
        <f>IF(TablaDatosEmpresa[[#This Row],[Tipo_Movimiento]] = "Venta", -TablaDatosEmpresa[[#This Row],[Cantidad]] * TablaDatosEmpresa[[#This Row],[Precio_Venta_Unitario]], 0)</f>
        <v>0</v>
      </c>
      <c r="L3592" s="3">
        <f>AVERAGEIF(TablaDatosEmpresa[Nombre_Producto],TablaDatosEmpresa[[#This Row],[Nombre_Producto]],TablaDatosEmpresa[Costo_Unitario])</f>
        <v>10.520482758620702</v>
      </c>
      <c r="M3592" s="3">
        <f>IF(TablaDatosEmpresa[[#This Row],[Tipo_Movimiento]] = "Venta", -TablaDatosEmpresa[[#This Row],[Cantidad]] * TablaDatosEmpresa[[#This Row],[CosteAdquisicionPromedio]], 0)</f>
        <v>0</v>
      </c>
      <c r="N3592" s="3">
        <f>TablaDatosEmpresa[[#This Row],[Ingresos]]-TablaDatosEmpresa[[#This Row],[Coste_Vemta]]</f>
        <v>0</v>
      </c>
    </row>
    <row r="3593" spans="1:14" x14ac:dyDescent="0.3">
      <c r="A3593">
        <v>3594</v>
      </c>
      <c r="B3593" s="1">
        <v>45089</v>
      </c>
      <c r="C3593" t="s">
        <v>16</v>
      </c>
      <c r="D3593" t="s">
        <v>19</v>
      </c>
      <c r="E3593" t="s">
        <v>20</v>
      </c>
      <c r="F3593">
        <v>45</v>
      </c>
      <c r="G3593" s="3">
        <v>147.53</v>
      </c>
      <c r="H3593" s="3">
        <v>0</v>
      </c>
      <c r="I3593" t="s">
        <v>46</v>
      </c>
      <c r="J3593" t="s">
        <v>18</v>
      </c>
      <c r="K3593" s="3">
        <f>IF(TablaDatosEmpresa[[#This Row],[Tipo_Movimiento]] = "Venta", -TablaDatosEmpresa[[#This Row],[Cantidad]] * TablaDatosEmpresa[[#This Row],[Precio_Venta_Unitario]], 0)</f>
        <v>0</v>
      </c>
      <c r="L3593" s="3">
        <f>AVERAGEIF(TablaDatosEmpresa[Nombre_Producto],TablaDatosEmpresa[[#This Row],[Nombre_Producto]],TablaDatosEmpresa[Costo_Unitario])</f>
        <v>66.956770642201846</v>
      </c>
      <c r="M3593" s="3">
        <f>IF(TablaDatosEmpresa[[#This Row],[Tipo_Movimiento]] = "Venta", -TablaDatosEmpresa[[#This Row],[Cantidad]] * TablaDatosEmpresa[[#This Row],[CosteAdquisicionPromedio]], 0)</f>
        <v>0</v>
      </c>
      <c r="N3593" s="3">
        <f>TablaDatosEmpresa[[#This Row],[Ingresos]]-TablaDatosEmpresa[[#This Row],[Coste_Vemta]]</f>
        <v>0</v>
      </c>
    </row>
    <row r="3594" spans="1:14" x14ac:dyDescent="0.3">
      <c r="A3594">
        <v>3595</v>
      </c>
      <c r="B3594" s="1">
        <v>45089</v>
      </c>
      <c r="C3594" t="s">
        <v>24</v>
      </c>
      <c r="D3594" t="s">
        <v>11</v>
      </c>
      <c r="E3594" t="s">
        <v>12</v>
      </c>
      <c r="F3594">
        <v>206</v>
      </c>
      <c r="G3594" s="3">
        <v>64.11</v>
      </c>
      <c r="H3594" s="3">
        <v>0</v>
      </c>
      <c r="I3594" t="s">
        <v>24</v>
      </c>
      <c r="J3594" t="s">
        <v>28</v>
      </c>
      <c r="K3594" s="3">
        <f>IF(TablaDatosEmpresa[[#This Row],[Tipo_Movimiento]] = "Venta", -TablaDatosEmpresa[[#This Row],[Cantidad]] * TablaDatosEmpresa[[#This Row],[Precio_Venta_Unitario]], 0)</f>
        <v>0</v>
      </c>
      <c r="L3594" s="3">
        <f>AVERAGEIF(TablaDatosEmpresa[Nombre_Producto],TablaDatosEmpresa[[#This Row],[Nombre_Producto]],TablaDatosEmpresa[Costo_Unitario])</f>
        <v>28.701865793780652</v>
      </c>
      <c r="M3594" s="3">
        <f>IF(TablaDatosEmpresa[[#This Row],[Tipo_Movimiento]] = "Venta", -TablaDatosEmpresa[[#This Row],[Cantidad]] * TablaDatosEmpresa[[#This Row],[CosteAdquisicionPromedio]], 0)</f>
        <v>0</v>
      </c>
      <c r="N3594" s="3">
        <f>TablaDatosEmpresa[[#This Row],[Ingresos]]-TablaDatosEmpresa[[#This Row],[Coste_Vemta]]</f>
        <v>0</v>
      </c>
    </row>
    <row r="3595" spans="1:14" x14ac:dyDescent="0.3">
      <c r="A3595">
        <v>3596</v>
      </c>
      <c r="B3595" s="1">
        <v>45089</v>
      </c>
      <c r="C3595" t="s">
        <v>10</v>
      </c>
      <c r="D3595" t="s">
        <v>11</v>
      </c>
      <c r="E3595" t="s">
        <v>12</v>
      </c>
      <c r="F3595">
        <v>-43</v>
      </c>
      <c r="G3595" s="3">
        <v>0</v>
      </c>
      <c r="H3595" s="3">
        <v>129.03</v>
      </c>
      <c r="I3595" t="s">
        <v>10</v>
      </c>
      <c r="J3595" t="s">
        <v>31</v>
      </c>
      <c r="K3595" s="3">
        <f>IF(TablaDatosEmpresa[[#This Row],[Tipo_Movimiento]] = "Venta", -TablaDatosEmpresa[[#This Row],[Cantidad]] * TablaDatosEmpresa[[#This Row],[Precio_Venta_Unitario]], 0)</f>
        <v>5548.29</v>
      </c>
      <c r="L3595" s="3">
        <f>AVERAGEIF(TablaDatosEmpresa[Nombre_Producto],TablaDatosEmpresa[[#This Row],[Nombre_Producto]],TablaDatosEmpresa[Costo_Unitario])</f>
        <v>28.701865793780652</v>
      </c>
      <c r="M3595" s="3">
        <f>IF(TablaDatosEmpresa[[#This Row],[Tipo_Movimiento]] = "Venta", -TablaDatosEmpresa[[#This Row],[Cantidad]] * TablaDatosEmpresa[[#This Row],[CosteAdquisicionPromedio]], 0)</f>
        <v>1234.180229132568</v>
      </c>
      <c r="N3595" s="3">
        <f>TablaDatosEmpresa[[#This Row],[Ingresos]]-TablaDatosEmpresa[[#This Row],[Coste_Vemta]]</f>
        <v>4314.1097708674315</v>
      </c>
    </row>
    <row r="3596" spans="1:14" x14ac:dyDescent="0.3">
      <c r="A3596">
        <v>3597</v>
      </c>
      <c r="B3596" s="1">
        <v>45090</v>
      </c>
      <c r="C3596" t="s">
        <v>10</v>
      </c>
      <c r="D3596" t="s">
        <v>11</v>
      </c>
      <c r="E3596" t="s">
        <v>12</v>
      </c>
      <c r="F3596">
        <v>-27</v>
      </c>
      <c r="G3596" s="3">
        <v>0</v>
      </c>
      <c r="H3596" s="3">
        <v>131.22</v>
      </c>
      <c r="I3596" t="s">
        <v>10</v>
      </c>
      <c r="J3596" t="s">
        <v>13</v>
      </c>
      <c r="K3596" s="3">
        <f>IF(TablaDatosEmpresa[[#This Row],[Tipo_Movimiento]] = "Venta", -TablaDatosEmpresa[[#This Row],[Cantidad]] * TablaDatosEmpresa[[#This Row],[Precio_Venta_Unitario]], 0)</f>
        <v>3542.94</v>
      </c>
      <c r="L3596" s="3">
        <f>AVERAGEIF(TablaDatosEmpresa[Nombre_Producto],TablaDatosEmpresa[[#This Row],[Nombre_Producto]],TablaDatosEmpresa[Costo_Unitario])</f>
        <v>28.701865793780652</v>
      </c>
      <c r="M3596" s="3">
        <f>IF(TablaDatosEmpresa[[#This Row],[Tipo_Movimiento]] = "Venta", -TablaDatosEmpresa[[#This Row],[Cantidad]] * TablaDatosEmpresa[[#This Row],[CosteAdquisicionPromedio]], 0)</f>
        <v>774.95037643207763</v>
      </c>
      <c r="N3596" s="3">
        <f>TablaDatosEmpresa[[#This Row],[Ingresos]]-TablaDatosEmpresa[[#This Row],[Coste_Vemta]]</f>
        <v>2767.9896235679225</v>
      </c>
    </row>
    <row r="3597" spans="1:14" x14ac:dyDescent="0.3">
      <c r="A3597">
        <v>3598</v>
      </c>
      <c r="B3597" s="1">
        <v>45090</v>
      </c>
      <c r="C3597" t="s">
        <v>24</v>
      </c>
      <c r="D3597" t="s">
        <v>21</v>
      </c>
      <c r="E3597" t="s">
        <v>22</v>
      </c>
      <c r="F3597">
        <v>256</v>
      </c>
      <c r="G3597" s="3">
        <v>24.79</v>
      </c>
      <c r="H3597" s="3">
        <v>0</v>
      </c>
      <c r="I3597" t="s">
        <v>24</v>
      </c>
      <c r="J3597" t="s">
        <v>37</v>
      </c>
      <c r="K3597" s="3">
        <f>IF(TablaDatosEmpresa[[#This Row],[Tipo_Movimiento]] = "Venta", -TablaDatosEmpresa[[#This Row],[Cantidad]] * TablaDatosEmpresa[[#This Row],[Precio_Venta_Unitario]], 0)</f>
        <v>0</v>
      </c>
      <c r="L3597" s="3">
        <f>AVERAGEIF(TablaDatosEmpresa[Nombre_Producto],TablaDatosEmpresa[[#This Row],[Nombre_Producto]],TablaDatosEmpresa[Costo_Unitario])</f>
        <v>10.520482758620702</v>
      </c>
      <c r="M3597" s="3">
        <f>IF(TablaDatosEmpresa[[#This Row],[Tipo_Movimiento]] = "Venta", -TablaDatosEmpresa[[#This Row],[Cantidad]] * TablaDatosEmpresa[[#This Row],[CosteAdquisicionPromedio]], 0)</f>
        <v>0</v>
      </c>
      <c r="N3597" s="3">
        <f>TablaDatosEmpresa[[#This Row],[Ingresos]]-TablaDatosEmpresa[[#This Row],[Coste_Vemta]]</f>
        <v>0</v>
      </c>
    </row>
    <row r="3598" spans="1:14" x14ac:dyDescent="0.3">
      <c r="A3598">
        <v>3599</v>
      </c>
      <c r="B3598" s="1">
        <v>45090</v>
      </c>
      <c r="C3598" t="s">
        <v>16</v>
      </c>
      <c r="D3598" t="s">
        <v>27</v>
      </c>
      <c r="E3598" t="s">
        <v>44</v>
      </c>
      <c r="F3598">
        <v>46</v>
      </c>
      <c r="G3598" s="3">
        <v>250.8</v>
      </c>
      <c r="H3598" s="3">
        <v>0</v>
      </c>
      <c r="I3598" t="s">
        <v>46</v>
      </c>
      <c r="J3598" t="s">
        <v>18</v>
      </c>
      <c r="K3598" s="3">
        <f>IF(TablaDatosEmpresa[[#This Row],[Tipo_Movimiento]] = "Venta", -TablaDatosEmpresa[[#This Row],[Cantidad]] * TablaDatosEmpresa[[#This Row],[Precio_Venta_Unitario]], 0)</f>
        <v>0</v>
      </c>
      <c r="L3598" s="3">
        <f>AVERAGEIF(TablaDatosEmpresa[Nombre_Producto],TablaDatosEmpresa[[#This Row],[Nombre_Producto]],TablaDatosEmpresa[Costo_Unitario])</f>
        <v>111.99406451612904</v>
      </c>
      <c r="M3598" s="3">
        <f>IF(TablaDatosEmpresa[[#This Row],[Tipo_Movimiento]] = "Venta", -TablaDatosEmpresa[[#This Row],[Cantidad]] * TablaDatosEmpresa[[#This Row],[CosteAdquisicionPromedio]], 0)</f>
        <v>0</v>
      </c>
      <c r="N3598" s="3">
        <f>TablaDatosEmpresa[[#This Row],[Ingresos]]-TablaDatosEmpresa[[#This Row],[Coste_Vemta]]</f>
        <v>0</v>
      </c>
    </row>
    <row r="3599" spans="1:14" x14ac:dyDescent="0.3">
      <c r="A3599">
        <v>3600</v>
      </c>
      <c r="B3599" s="1">
        <v>45090</v>
      </c>
      <c r="C3599" t="s">
        <v>24</v>
      </c>
      <c r="D3599" t="s">
        <v>11</v>
      </c>
      <c r="E3599" t="s">
        <v>12</v>
      </c>
      <c r="F3599">
        <v>295</v>
      </c>
      <c r="G3599" s="3">
        <v>64.790000000000006</v>
      </c>
      <c r="H3599" s="3">
        <v>0</v>
      </c>
      <c r="I3599" t="s">
        <v>24</v>
      </c>
      <c r="J3599" t="s">
        <v>28</v>
      </c>
      <c r="K3599" s="3">
        <f>IF(TablaDatosEmpresa[[#This Row],[Tipo_Movimiento]] = "Venta", -TablaDatosEmpresa[[#This Row],[Cantidad]] * TablaDatosEmpresa[[#This Row],[Precio_Venta_Unitario]], 0)</f>
        <v>0</v>
      </c>
      <c r="L3599" s="3">
        <f>AVERAGEIF(TablaDatosEmpresa[Nombre_Producto],TablaDatosEmpresa[[#This Row],[Nombre_Producto]],TablaDatosEmpresa[Costo_Unitario])</f>
        <v>28.701865793780652</v>
      </c>
      <c r="M3599" s="3">
        <f>IF(TablaDatosEmpresa[[#This Row],[Tipo_Movimiento]] = "Venta", -TablaDatosEmpresa[[#This Row],[Cantidad]] * TablaDatosEmpresa[[#This Row],[CosteAdquisicionPromedio]], 0)</f>
        <v>0</v>
      </c>
      <c r="N3599" s="3">
        <f>TablaDatosEmpresa[[#This Row],[Ingresos]]-TablaDatosEmpresa[[#This Row],[Coste_Vemta]]</f>
        <v>0</v>
      </c>
    </row>
    <row r="3600" spans="1:14" x14ac:dyDescent="0.3">
      <c r="A3600">
        <v>3601</v>
      </c>
      <c r="B3600" s="1">
        <v>45090</v>
      </c>
      <c r="C3600" t="s">
        <v>10</v>
      </c>
      <c r="D3600" t="s">
        <v>32</v>
      </c>
      <c r="E3600" t="s">
        <v>33</v>
      </c>
      <c r="F3600">
        <v>-38</v>
      </c>
      <c r="G3600" s="3">
        <v>0</v>
      </c>
      <c r="H3600" s="3">
        <v>221.01</v>
      </c>
      <c r="I3600" t="s">
        <v>10</v>
      </c>
      <c r="J3600" t="s">
        <v>23</v>
      </c>
      <c r="K3600" s="3">
        <f>IF(TablaDatosEmpresa[[#This Row],[Tipo_Movimiento]] = "Venta", -TablaDatosEmpresa[[#This Row],[Cantidad]] * TablaDatosEmpresa[[#This Row],[Precio_Venta_Unitario]], 0)</f>
        <v>8398.3799999999992</v>
      </c>
      <c r="L3600" s="3">
        <f>AVERAGEIF(TablaDatosEmpresa[Nombre_Producto],TablaDatosEmpresa[[#This Row],[Nombre_Producto]],TablaDatosEmpresa[Costo_Unitario])</f>
        <v>54.214840425531932</v>
      </c>
      <c r="M3600" s="3">
        <f>IF(TablaDatosEmpresa[[#This Row],[Tipo_Movimiento]] = "Venta", -TablaDatosEmpresa[[#This Row],[Cantidad]] * TablaDatosEmpresa[[#This Row],[CosteAdquisicionPromedio]], 0)</f>
        <v>2060.1639361702132</v>
      </c>
      <c r="N3600" s="3">
        <f>TablaDatosEmpresa[[#This Row],[Ingresos]]-TablaDatosEmpresa[[#This Row],[Coste_Vemta]]</f>
        <v>6338.2160638297864</v>
      </c>
    </row>
    <row r="3601" spans="1:14" x14ac:dyDescent="0.3">
      <c r="A3601">
        <v>3602</v>
      </c>
      <c r="B3601" s="1">
        <v>45090</v>
      </c>
      <c r="C3601" t="s">
        <v>16</v>
      </c>
      <c r="D3601" t="s">
        <v>27</v>
      </c>
      <c r="E3601" t="s">
        <v>44</v>
      </c>
      <c r="F3601">
        <v>92</v>
      </c>
      <c r="G3601" s="3">
        <v>255</v>
      </c>
      <c r="H3601" s="3">
        <v>0</v>
      </c>
      <c r="I3601" t="s">
        <v>46</v>
      </c>
      <c r="J3601" t="s">
        <v>18</v>
      </c>
      <c r="K3601" s="3">
        <f>IF(TablaDatosEmpresa[[#This Row],[Tipo_Movimiento]] = "Venta", -TablaDatosEmpresa[[#This Row],[Cantidad]] * TablaDatosEmpresa[[#This Row],[Precio_Venta_Unitario]], 0)</f>
        <v>0</v>
      </c>
      <c r="L3601" s="3">
        <f>AVERAGEIF(TablaDatosEmpresa[Nombre_Producto],TablaDatosEmpresa[[#This Row],[Nombre_Producto]],TablaDatosEmpresa[Costo_Unitario])</f>
        <v>111.99406451612904</v>
      </c>
      <c r="M3601" s="3">
        <f>IF(TablaDatosEmpresa[[#This Row],[Tipo_Movimiento]] = "Venta", -TablaDatosEmpresa[[#This Row],[Cantidad]] * TablaDatosEmpresa[[#This Row],[CosteAdquisicionPromedio]], 0)</f>
        <v>0</v>
      </c>
      <c r="N3601" s="3">
        <f>TablaDatosEmpresa[[#This Row],[Ingresos]]-TablaDatosEmpresa[[#This Row],[Coste_Vemta]]</f>
        <v>0</v>
      </c>
    </row>
    <row r="3602" spans="1:14" x14ac:dyDescent="0.3">
      <c r="A3602">
        <v>3603</v>
      </c>
      <c r="B3602" s="1">
        <v>45090</v>
      </c>
      <c r="C3602" t="s">
        <v>10</v>
      </c>
      <c r="D3602" t="s">
        <v>11</v>
      </c>
      <c r="E3602" t="s">
        <v>12</v>
      </c>
      <c r="F3602">
        <v>-23</v>
      </c>
      <c r="G3602" s="3">
        <v>0</v>
      </c>
      <c r="H3602" s="3">
        <v>130.18</v>
      </c>
      <c r="I3602" t="s">
        <v>10</v>
      </c>
      <c r="J3602" t="s">
        <v>15</v>
      </c>
      <c r="K3602" s="3">
        <f>IF(TablaDatosEmpresa[[#This Row],[Tipo_Movimiento]] = "Venta", -TablaDatosEmpresa[[#This Row],[Cantidad]] * TablaDatosEmpresa[[#This Row],[Precio_Venta_Unitario]], 0)</f>
        <v>2994.1400000000003</v>
      </c>
      <c r="L3602" s="3">
        <f>AVERAGEIF(TablaDatosEmpresa[Nombre_Producto],TablaDatosEmpresa[[#This Row],[Nombre_Producto]],TablaDatosEmpresa[Costo_Unitario])</f>
        <v>28.701865793780652</v>
      </c>
      <c r="M3602" s="3">
        <f>IF(TablaDatosEmpresa[[#This Row],[Tipo_Movimiento]] = "Venta", -TablaDatosEmpresa[[#This Row],[Cantidad]] * TablaDatosEmpresa[[#This Row],[CosteAdquisicionPromedio]], 0)</f>
        <v>660.14291325695501</v>
      </c>
      <c r="N3602" s="3">
        <f>TablaDatosEmpresa[[#This Row],[Ingresos]]-TablaDatosEmpresa[[#This Row],[Coste_Vemta]]</f>
        <v>2333.9970867430452</v>
      </c>
    </row>
    <row r="3603" spans="1:14" x14ac:dyDescent="0.3">
      <c r="A3603">
        <v>3604</v>
      </c>
      <c r="B3603" s="1">
        <v>45091</v>
      </c>
      <c r="C3603" t="s">
        <v>10</v>
      </c>
      <c r="D3603" t="s">
        <v>27</v>
      </c>
      <c r="E3603" t="s">
        <v>44</v>
      </c>
      <c r="F3603">
        <v>-15</v>
      </c>
      <c r="G3603" s="3">
        <v>0</v>
      </c>
      <c r="H3603" s="3">
        <v>502.83</v>
      </c>
      <c r="I3603" t="s">
        <v>10</v>
      </c>
      <c r="J3603" t="s">
        <v>13</v>
      </c>
      <c r="K3603" s="3">
        <f>IF(TablaDatosEmpresa[[#This Row],[Tipo_Movimiento]] = "Venta", -TablaDatosEmpresa[[#This Row],[Cantidad]] * TablaDatosEmpresa[[#This Row],[Precio_Venta_Unitario]], 0)</f>
        <v>7542.45</v>
      </c>
      <c r="L3603" s="3">
        <f>AVERAGEIF(TablaDatosEmpresa[Nombre_Producto],TablaDatosEmpresa[[#This Row],[Nombre_Producto]],TablaDatosEmpresa[Costo_Unitario])</f>
        <v>111.99406451612904</v>
      </c>
      <c r="M3603" s="3">
        <f>IF(TablaDatosEmpresa[[#This Row],[Tipo_Movimiento]] = "Venta", -TablaDatosEmpresa[[#This Row],[Cantidad]] * TablaDatosEmpresa[[#This Row],[CosteAdquisicionPromedio]], 0)</f>
        <v>1679.9109677419356</v>
      </c>
      <c r="N3603" s="3">
        <f>TablaDatosEmpresa[[#This Row],[Ingresos]]-TablaDatosEmpresa[[#This Row],[Coste_Vemta]]</f>
        <v>5862.5390322580643</v>
      </c>
    </row>
    <row r="3604" spans="1:14" x14ac:dyDescent="0.3">
      <c r="A3604">
        <v>3605</v>
      </c>
      <c r="B3604" s="1">
        <v>45091</v>
      </c>
      <c r="C3604" t="s">
        <v>10</v>
      </c>
      <c r="D3604" t="s">
        <v>21</v>
      </c>
      <c r="E3604" t="s">
        <v>22</v>
      </c>
      <c r="F3604">
        <v>-7</v>
      </c>
      <c r="G3604" s="3">
        <v>0</v>
      </c>
      <c r="H3604" s="3">
        <v>59.59</v>
      </c>
      <c r="I3604" t="s">
        <v>10</v>
      </c>
      <c r="J3604" t="s">
        <v>31</v>
      </c>
      <c r="K3604" s="3">
        <f>IF(TablaDatosEmpresa[[#This Row],[Tipo_Movimiento]] = "Venta", -TablaDatosEmpresa[[#This Row],[Cantidad]] * TablaDatosEmpresa[[#This Row],[Precio_Venta_Unitario]], 0)</f>
        <v>417.13</v>
      </c>
      <c r="L3604" s="3">
        <f>AVERAGEIF(TablaDatosEmpresa[Nombre_Producto],TablaDatosEmpresa[[#This Row],[Nombre_Producto]],TablaDatosEmpresa[Costo_Unitario])</f>
        <v>10.520482758620702</v>
      </c>
      <c r="M3604" s="3">
        <f>IF(TablaDatosEmpresa[[#This Row],[Tipo_Movimiento]] = "Venta", -TablaDatosEmpresa[[#This Row],[Cantidad]] * TablaDatosEmpresa[[#This Row],[CosteAdquisicionPromedio]], 0)</f>
        <v>73.643379310344912</v>
      </c>
      <c r="N3604" s="3">
        <f>TablaDatosEmpresa[[#This Row],[Ingresos]]-TablaDatosEmpresa[[#This Row],[Coste_Vemta]]</f>
        <v>343.48662068965507</v>
      </c>
    </row>
    <row r="3605" spans="1:14" x14ac:dyDescent="0.3">
      <c r="A3605">
        <v>3606</v>
      </c>
      <c r="B3605" s="1">
        <v>45091</v>
      </c>
      <c r="C3605" t="s">
        <v>24</v>
      </c>
      <c r="D3605" t="s">
        <v>25</v>
      </c>
      <c r="E3605" t="s">
        <v>43</v>
      </c>
      <c r="F3605">
        <v>193</v>
      </c>
      <c r="G3605" s="3">
        <v>44.76</v>
      </c>
      <c r="H3605" s="3">
        <v>0</v>
      </c>
      <c r="I3605" t="s">
        <v>24</v>
      </c>
      <c r="J3605" t="s">
        <v>37</v>
      </c>
      <c r="K3605" s="3">
        <f>IF(TablaDatosEmpresa[[#This Row],[Tipo_Movimiento]] = "Venta", -TablaDatosEmpresa[[#This Row],[Cantidad]] * TablaDatosEmpresa[[#This Row],[Precio_Venta_Unitario]], 0)</f>
        <v>0</v>
      </c>
      <c r="L3605" s="3">
        <f>AVERAGEIF(TablaDatosEmpresa[Nombre_Producto],TablaDatosEmpresa[[#This Row],[Nombre_Producto]],TablaDatosEmpresa[Costo_Unitario])</f>
        <v>18.458651685393257</v>
      </c>
      <c r="M3605" s="3">
        <f>IF(TablaDatosEmpresa[[#This Row],[Tipo_Movimiento]] = "Venta", -TablaDatosEmpresa[[#This Row],[Cantidad]] * TablaDatosEmpresa[[#This Row],[CosteAdquisicionPromedio]], 0)</f>
        <v>0</v>
      </c>
      <c r="N3605" s="3">
        <f>TablaDatosEmpresa[[#This Row],[Ingresos]]-TablaDatosEmpresa[[#This Row],[Coste_Vemta]]</f>
        <v>0</v>
      </c>
    </row>
    <row r="3606" spans="1:14" x14ac:dyDescent="0.3">
      <c r="A3606">
        <v>3607</v>
      </c>
      <c r="B3606" s="1">
        <v>45091</v>
      </c>
      <c r="C3606" t="s">
        <v>10</v>
      </c>
      <c r="D3606" t="s">
        <v>21</v>
      </c>
      <c r="E3606" t="s">
        <v>22</v>
      </c>
      <c r="F3606">
        <v>-29</v>
      </c>
      <c r="G3606" s="3">
        <v>0</v>
      </c>
      <c r="H3606" s="3">
        <v>60.3</v>
      </c>
      <c r="I3606" t="s">
        <v>10</v>
      </c>
      <c r="J3606" t="s">
        <v>23</v>
      </c>
      <c r="K3606" s="3">
        <f>IF(TablaDatosEmpresa[[#This Row],[Tipo_Movimiento]] = "Venta", -TablaDatosEmpresa[[#This Row],[Cantidad]] * TablaDatosEmpresa[[#This Row],[Precio_Venta_Unitario]], 0)</f>
        <v>1748.6999999999998</v>
      </c>
      <c r="L3606" s="3">
        <f>AVERAGEIF(TablaDatosEmpresa[Nombre_Producto],TablaDatosEmpresa[[#This Row],[Nombre_Producto]],TablaDatosEmpresa[Costo_Unitario])</f>
        <v>10.520482758620702</v>
      </c>
      <c r="M3606" s="3">
        <f>IF(TablaDatosEmpresa[[#This Row],[Tipo_Movimiento]] = "Venta", -TablaDatosEmpresa[[#This Row],[Cantidad]] * TablaDatosEmpresa[[#This Row],[CosteAdquisicionPromedio]], 0)</f>
        <v>305.09400000000034</v>
      </c>
      <c r="N3606" s="3">
        <f>TablaDatosEmpresa[[#This Row],[Ingresos]]-TablaDatosEmpresa[[#This Row],[Coste_Vemta]]</f>
        <v>1443.6059999999995</v>
      </c>
    </row>
    <row r="3607" spans="1:14" x14ac:dyDescent="0.3">
      <c r="A3607">
        <v>3608</v>
      </c>
      <c r="B3607" s="1">
        <v>45091</v>
      </c>
      <c r="C3607" t="s">
        <v>10</v>
      </c>
      <c r="D3607" t="s">
        <v>34</v>
      </c>
      <c r="E3607" t="s">
        <v>45</v>
      </c>
      <c r="F3607">
        <v>-21</v>
      </c>
      <c r="G3607" s="3">
        <v>0</v>
      </c>
      <c r="H3607" s="3">
        <v>350.11</v>
      </c>
      <c r="I3607" t="s">
        <v>10</v>
      </c>
      <c r="J3607" t="s">
        <v>13</v>
      </c>
      <c r="K3607" s="3">
        <f>IF(TablaDatosEmpresa[[#This Row],[Tipo_Movimiento]] = "Venta", -TablaDatosEmpresa[[#This Row],[Cantidad]] * TablaDatosEmpresa[[#This Row],[Precio_Venta_Unitario]], 0)</f>
        <v>7352.31</v>
      </c>
      <c r="L3607" s="3">
        <f>AVERAGEIF(TablaDatosEmpresa[Nombre_Producto],TablaDatosEmpresa[[#This Row],[Nombre_Producto]],TablaDatosEmpresa[Costo_Unitario])</f>
        <v>81.910562499999997</v>
      </c>
      <c r="M3607" s="3">
        <f>IF(TablaDatosEmpresa[[#This Row],[Tipo_Movimiento]] = "Venta", -TablaDatosEmpresa[[#This Row],[Cantidad]] * TablaDatosEmpresa[[#This Row],[CosteAdquisicionPromedio]], 0)</f>
        <v>1720.1218125</v>
      </c>
      <c r="N3607" s="3">
        <f>TablaDatosEmpresa[[#This Row],[Ingresos]]-TablaDatosEmpresa[[#This Row],[Coste_Vemta]]</f>
        <v>5632.1881874999999</v>
      </c>
    </row>
    <row r="3608" spans="1:14" x14ac:dyDescent="0.3">
      <c r="A3608">
        <v>3609</v>
      </c>
      <c r="B3608" s="1">
        <v>45091</v>
      </c>
      <c r="C3608" t="s">
        <v>10</v>
      </c>
      <c r="D3608" t="s">
        <v>32</v>
      </c>
      <c r="E3608" t="s">
        <v>33</v>
      </c>
      <c r="F3608">
        <v>-10</v>
      </c>
      <c r="G3608" s="3">
        <v>0</v>
      </c>
      <c r="H3608" s="3">
        <v>217.91</v>
      </c>
      <c r="I3608" t="s">
        <v>10</v>
      </c>
      <c r="J3608" t="s">
        <v>31</v>
      </c>
      <c r="K3608" s="3">
        <f>IF(TablaDatosEmpresa[[#This Row],[Tipo_Movimiento]] = "Venta", -TablaDatosEmpresa[[#This Row],[Cantidad]] * TablaDatosEmpresa[[#This Row],[Precio_Venta_Unitario]], 0)</f>
        <v>2179.1</v>
      </c>
      <c r="L3608" s="3">
        <f>AVERAGEIF(TablaDatosEmpresa[Nombre_Producto],TablaDatosEmpresa[[#This Row],[Nombre_Producto]],TablaDatosEmpresa[Costo_Unitario])</f>
        <v>54.214840425531932</v>
      </c>
      <c r="M3608" s="3">
        <f>IF(TablaDatosEmpresa[[#This Row],[Tipo_Movimiento]] = "Venta", -TablaDatosEmpresa[[#This Row],[Cantidad]] * TablaDatosEmpresa[[#This Row],[CosteAdquisicionPromedio]], 0)</f>
        <v>542.14840425531929</v>
      </c>
      <c r="N3608" s="3">
        <f>TablaDatosEmpresa[[#This Row],[Ingresos]]-TablaDatosEmpresa[[#This Row],[Coste_Vemta]]</f>
        <v>1636.9515957446806</v>
      </c>
    </row>
    <row r="3609" spans="1:14" x14ac:dyDescent="0.3">
      <c r="A3609">
        <v>3610</v>
      </c>
      <c r="B3609" s="1">
        <v>45092</v>
      </c>
      <c r="C3609" t="s">
        <v>24</v>
      </c>
      <c r="D3609" t="s">
        <v>32</v>
      </c>
      <c r="E3609" t="s">
        <v>33</v>
      </c>
      <c r="F3609">
        <v>191</v>
      </c>
      <c r="G3609" s="3">
        <v>119.18</v>
      </c>
      <c r="H3609" s="3">
        <v>0</v>
      </c>
      <c r="I3609" t="s">
        <v>24</v>
      </c>
      <c r="J3609" t="s">
        <v>37</v>
      </c>
      <c r="K3609" s="3">
        <f>IF(TablaDatosEmpresa[[#This Row],[Tipo_Movimiento]] = "Venta", -TablaDatosEmpresa[[#This Row],[Cantidad]] * TablaDatosEmpresa[[#This Row],[Precio_Venta_Unitario]], 0)</f>
        <v>0</v>
      </c>
      <c r="L3609" s="3">
        <f>AVERAGEIF(TablaDatosEmpresa[Nombre_Producto],TablaDatosEmpresa[[#This Row],[Nombre_Producto]],TablaDatosEmpresa[Costo_Unitario])</f>
        <v>54.214840425531932</v>
      </c>
      <c r="M3609" s="3">
        <f>IF(TablaDatosEmpresa[[#This Row],[Tipo_Movimiento]] = "Venta", -TablaDatosEmpresa[[#This Row],[Cantidad]] * TablaDatosEmpresa[[#This Row],[CosteAdquisicionPromedio]], 0)</f>
        <v>0</v>
      </c>
      <c r="N3609" s="3">
        <f>TablaDatosEmpresa[[#This Row],[Ingresos]]-TablaDatosEmpresa[[#This Row],[Coste_Vemta]]</f>
        <v>0</v>
      </c>
    </row>
    <row r="3610" spans="1:14" x14ac:dyDescent="0.3">
      <c r="A3610">
        <v>3611</v>
      </c>
      <c r="B3610" s="1">
        <v>45092</v>
      </c>
      <c r="C3610" t="s">
        <v>10</v>
      </c>
      <c r="D3610" t="s">
        <v>19</v>
      </c>
      <c r="E3610" t="s">
        <v>20</v>
      </c>
      <c r="F3610">
        <v>-15</v>
      </c>
      <c r="G3610" s="3">
        <v>0</v>
      </c>
      <c r="H3610" s="3">
        <v>298.56</v>
      </c>
      <c r="I3610" t="s">
        <v>10</v>
      </c>
      <c r="J3610" t="s">
        <v>13</v>
      </c>
      <c r="K3610" s="3">
        <f>IF(TablaDatosEmpresa[[#This Row],[Tipo_Movimiento]] = "Venta", -TablaDatosEmpresa[[#This Row],[Cantidad]] * TablaDatosEmpresa[[#This Row],[Precio_Venta_Unitario]], 0)</f>
        <v>4478.3999999999996</v>
      </c>
      <c r="L3610" s="3">
        <f>AVERAGEIF(TablaDatosEmpresa[Nombre_Producto],TablaDatosEmpresa[[#This Row],[Nombre_Producto]],TablaDatosEmpresa[Costo_Unitario])</f>
        <v>66.956770642201846</v>
      </c>
      <c r="M3610" s="3">
        <f>IF(TablaDatosEmpresa[[#This Row],[Tipo_Movimiento]] = "Venta", -TablaDatosEmpresa[[#This Row],[Cantidad]] * TablaDatosEmpresa[[#This Row],[CosteAdquisicionPromedio]], 0)</f>
        <v>1004.3515596330277</v>
      </c>
      <c r="N3610" s="3">
        <f>TablaDatosEmpresa[[#This Row],[Ingresos]]-TablaDatosEmpresa[[#This Row],[Coste_Vemta]]</f>
        <v>3474.048440366972</v>
      </c>
    </row>
    <row r="3611" spans="1:14" x14ac:dyDescent="0.3">
      <c r="A3611">
        <v>3612</v>
      </c>
      <c r="B3611" s="1">
        <v>45092</v>
      </c>
      <c r="C3611" t="s">
        <v>10</v>
      </c>
      <c r="D3611" t="s">
        <v>21</v>
      </c>
      <c r="E3611" t="s">
        <v>22</v>
      </c>
      <c r="F3611">
        <v>-5</v>
      </c>
      <c r="G3611" s="3">
        <v>0</v>
      </c>
      <c r="H3611" s="3">
        <v>60.2</v>
      </c>
      <c r="I3611" t="s">
        <v>10</v>
      </c>
      <c r="J3611" t="s">
        <v>15</v>
      </c>
      <c r="K3611" s="3">
        <f>IF(TablaDatosEmpresa[[#This Row],[Tipo_Movimiento]] = "Venta", -TablaDatosEmpresa[[#This Row],[Cantidad]] * TablaDatosEmpresa[[#This Row],[Precio_Venta_Unitario]], 0)</f>
        <v>301</v>
      </c>
      <c r="L3611" s="3">
        <f>AVERAGEIF(TablaDatosEmpresa[Nombre_Producto],TablaDatosEmpresa[[#This Row],[Nombre_Producto]],TablaDatosEmpresa[Costo_Unitario])</f>
        <v>10.520482758620702</v>
      </c>
      <c r="M3611" s="3">
        <f>IF(TablaDatosEmpresa[[#This Row],[Tipo_Movimiento]] = "Venta", -TablaDatosEmpresa[[#This Row],[Cantidad]] * TablaDatosEmpresa[[#This Row],[CosteAdquisicionPromedio]], 0)</f>
        <v>52.602413793103509</v>
      </c>
      <c r="N3611" s="3">
        <f>TablaDatosEmpresa[[#This Row],[Ingresos]]-TablaDatosEmpresa[[#This Row],[Coste_Vemta]]</f>
        <v>248.39758620689651</v>
      </c>
    </row>
    <row r="3612" spans="1:14" x14ac:dyDescent="0.3">
      <c r="A3612">
        <v>3613</v>
      </c>
      <c r="B3612" s="1">
        <v>45092</v>
      </c>
      <c r="C3612" t="s">
        <v>10</v>
      </c>
      <c r="D3612" t="s">
        <v>19</v>
      </c>
      <c r="E3612" t="s">
        <v>20</v>
      </c>
      <c r="F3612">
        <v>-23</v>
      </c>
      <c r="G3612" s="3">
        <v>0</v>
      </c>
      <c r="H3612" s="3">
        <v>299.87</v>
      </c>
      <c r="I3612" t="s">
        <v>10</v>
      </c>
      <c r="J3612" t="s">
        <v>35</v>
      </c>
      <c r="K3612" s="3">
        <f>IF(TablaDatosEmpresa[[#This Row],[Tipo_Movimiento]] = "Venta", -TablaDatosEmpresa[[#This Row],[Cantidad]] * TablaDatosEmpresa[[#This Row],[Precio_Venta_Unitario]], 0)</f>
        <v>6897.01</v>
      </c>
      <c r="L3612" s="3">
        <f>AVERAGEIF(TablaDatosEmpresa[Nombre_Producto],TablaDatosEmpresa[[#This Row],[Nombre_Producto]],TablaDatosEmpresa[Costo_Unitario])</f>
        <v>66.956770642201846</v>
      </c>
      <c r="M3612" s="3">
        <f>IF(TablaDatosEmpresa[[#This Row],[Tipo_Movimiento]] = "Venta", -TablaDatosEmpresa[[#This Row],[Cantidad]] * TablaDatosEmpresa[[#This Row],[CosteAdquisicionPromedio]], 0)</f>
        <v>1540.0057247706425</v>
      </c>
      <c r="N3612" s="3">
        <f>TablaDatosEmpresa[[#This Row],[Ingresos]]-TablaDatosEmpresa[[#This Row],[Coste_Vemta]]</f>
        <v>5357.0042752293575</v>
      </c>
    </row>
    <row r="3613" spans="1:14" x14ac:dyDescent="0.3">
      <c r="A3613">
        <v>3614</v>
      </c>
      <c r="B3613" s="1">
        <v>45092</v>
      </c>
      <c r="C3613" t="s">
        <v>10</v>
      </c>
      <c r="D3613" t="s">
        <v>19</v>
      </c>
      <c r="E3613" t="s">
        <v>20</v>
      </c>
      <c r="F3613">
        <v>-13</v>
      </c>
      <c r="G3613" s="3">
        <v>0</v>
      </c>
      <c r="H3613" s="3">
        <v>296.06</v>
      </c>
      <c r="I3613" t="s">
        <v>10</v>
      </c>
      <c r="J3613" t="s">
        <v>23</v>
      </c>
      <c r="K3613" s="3">
        <f>IF(TablaDatosEmpresa[[#This Row],[Tipo_Movimiento]] = "Venta", -TablaDatosEmpresa[[#This Row],[Cantidad]] * TablaDatosEmpresa[[#This Row],[Precio_Venta_Unitario]], 0)</f>
        <v>3848.78</v>
      </c>
      <c r="L3613" s="3">
        <f>AVERAGEIF(TablaDatosEmpresa[Nombre_Producto],TablaDatosEmpresa[[#This Row],[Nombre_Producto]],TablaDatosEmpresa[Costo_Unitario])</f>
        <v>66.956770642201846</v>
      </c>
      <c r="M3613" s="3">
        <f>IF(TablaDatosEmpresa[[#This Row],[Tipo_Movimiento]] = "Venta", -TablaDatosEmpresa[[#This Row],[Cantidad]] * TablaDatosEmpresa[[#This Row],[CosteAdquisicionPromedio]], 0)</f>
        <v>870.43801834862404</v>
      </c>
      <c r="N3613" s="3">
        <f>TablaDatosEmpresa[[#This Row],[Ingresos]]-TablaDatosEmpresa[[#This Row],[Coste_Vemta]]</f>
        <v>2978.341981651376</v>
      </c>
    </row>
    <row r="3614" spans="1:14" x14ac:dyDescent="0.3">
      <c r="A3614">
        <v>3615</v>
      </c>
      <c r="B3614" s="1">
        <v>45092</v>
      </c>
      <c r="C3614" t="s">
        <v>24</v>
      </c>
      <c r="D3614" t="s">
        <v>14</v>
      </c>
      <c r="E3614" t="s">
        <v>41</v>
      </c>
      <c r="F3614">
        <v>145</v>
      </c>
      <c r="G3614" s="3">
        <v>84.32</v>
      </c>
      <c r="H3614" s="3">
        <v>0</v>
      </c>
      <c r="I3614" t="s">
        <v>24</v>
      </c>
      <c r="J3614" t="s">
        <v>28</v>
      </c>
      <c r="K3614" s="3">
        <f>IF(TablaDatosEmpresa[[#This Row],[Tipo_Movimiento]] = "Venta", -TablaDatosEmpresa[[#This Row],[Cantidad]] * TablaDatosEmpresa[[#This Row],[Precio_Venta_Unitario]], 0)</f>
        <v>0</v>
      </c>
      <c r="L3614" s="3">
        <f>AVERAGEIF(TablaDatosEmpresa[Nombre_Producto],TablaDatosEmpresa[[#This Row],[Nombre_Producto]],TablaDatosEmpresa[Costo_Unitario])</f>
        <v>38.917210440456756</v>
      </c>
      <c r="M3614" s="3">
        <f>IF(TablaDatosEmpresa[[#This Row],[Tipo_Movimiento]] = "Venta", -TablaDatosEmpresa[[#This Row],[Cantidad]] * TablaDatosEmpresa[[#This Row],[CosteAdquisicionPromedio]], 0)</f>
        <v>0</v>
      </c>
      <c r="N3614" s="3">
        <f>TablaDatosEmpresa[[#This Row],[Ingresos]]-TablaDatosEmpresa[[#This Row],[Coste_Vemta]]</f>
        <v>0</v>
      </c>
    </row>
    <row r="3615" spans="1:14" x14ac:dyDescent="0.3">
      <c r="A3615">
        <v>3616</v>
      </c>
      <c r="B3615" s="1">
        <v>45092</v>
      </c>
      <c r="C3615" t="s">
        <v>10</v>
      </c>
      <c r="D3615" t="s">
        <v>27</v>
      </c>
      <c r="E3615" t="s">
        <v>44</v>
      </c>
      <c r="F3615">
        <v>-11</v>
      </c>
      <c r="G3615" s="3">
        <v>0</v>
      </c>
      <c r="H3615" s="3">
        <v>502.51</v>
      </c>
      <c r="I3615" t="s">
        <v>10</v>
      </c>
      <c r="J3615" t="s">
        <v>35</v>
      </c>
      <c r="K3615" s="3">
        <f>IF(TablaDatosEmpresa[[#This Row],[Tipo_Movimiento]] = "Venta", -TablaDatosEmpresa[[#This Row],[Cantidad]] * TablaDatosEmpresa[[#This Row],[Precio_Venta_Unitario]], 0)</f>
        <v>5527.61</v>
      </c>
      <c r="L3615" s="3">
        <f>AVERAGEIF(TablaDatosEmpresa[Nombre_Producto],TablaDatosEmpresa[[#This Row],[Nombre_Producto]],TablaDatosEmpresa[Costo_Unitario])</f>
        <v>111.99406451612904</v>
      </c>
      <c r="M3615" s="3">
        <f>IF(TablaDatosEmpresa[[#This Row],[Tipo_Movimiento]] = "Venta", -TablaDatosEmpresa[[#This Row],[Cantidad]] * TablaDatosEmpresa[[#This Row],[CosteAdquisicionPromedio]], 0)</f>
        <v>1231.9347096774195</v>
      </c>
      <c r="N3615" s="3">
        <f>TablaDatosEmpresa[[#This Row],[Ingresos]]-TablaDatosEmpresa[[#This Row],[Coste_Vemta]]</f>
        <v>4295.6752903225806</v>
      </c>
    </row>
    <row r="3616" spans="1:14" x14ac:dyDescent="0.3">
      <c r="A3616">
        <v>3617</v>
      </c>
      <c r="B3616" s="1">
        <v>45093</v>
      </c>
      <c r="C3616" t="s">
        <v>10</v>
      </c>
      <c r="D3616" t="s">
        <v>14</v>
      </c>
      <c r="E3616" t="s">
        <v>41</v>
      </c>
      <c r="F3616">
        <v>-20</v>
      </c>
      <c r="G3616" s="3">
        <v>0</v>
      </c>
      <c r="H3616" s="3">
        <v>159.69</v>
      </c>
      <c r="I3616" t="s">
        <v>10</v>
      </c>
      <c r="J3616" t="s">
        <v>31</v>
      </c>
      <c r="K3616" s="3">
        <f>IF(TablaDatosEmpresa[[#This Row],[Tipo_Movimiento]] = "Venta", -TablaDatosEmpresa[[#This Row],[Cantidad]] * TablaDatosEmpresa[[#This Row],[Precio_Venta_Unitario]], 0)</f>
        <v>3193.8</v>
      </c>
      <c r="L3616" s="3">
        <f>AVERAGEIF(TablaDatosEmpresa[Nombre_Producto],TablaDatosEmpresa[[#This Row],[Nombre_Producto]],TablaDatosEmpresa[Costo_Unitario])</f>
        <v>38.917210440456756</v>
      </c>
      <c r="M3616" s="3">
        <f>IF(TablaDatosEmpresa[[#This Row],[Tipo_Movimiento]] = "Venta", -TablaDatosEmpresa[[#This Row],[Cantidad]] * TablaDatosEmpresa[[#This Row],[CosteAdquisicionPromedio]], 0)</f>
        <v>778.34420880913513</v>
      </c>
      <c r="N3616" s="3">
        <f>TablaDatosEmpresa[[#This Row],[Ingresos]]-TablaDatosEmpresa[[#This Row],[Coste_Vemta]]</f>
        <v>2415.4557911908651</v>
      </c>
    </row>
    <row r="3617" spans="1:14" x14ac:dyDescent="0.3">
      <c r="A3617">
        <v>3618</v>
      </c>
      <c r="B3617" s="1">
        <v>45093</v>
      </c>
      <c r="C3617" t="s">
        <v>10</v>
      </c>
      <c r="D3617" t="s">
        <v>34</v>
      </c>
      <c r="E3617" t="s">
        <v>45</v>
      </c>
      <c r="F3617">
        <v>-43</v>
      </c>
      <c r="G3617" s="3">
        <v>0</v>
      </c>
      <c r="H3617" s="3">
        <v>350.03</v>
      </c>
      <c r="I3617" t="s">
        <v>10</v>
      </c>
      <c r="J3617" t="s">
        <v>23</v>
      </c>
      <c r="K3617" s="3">
        <f>IF(TablaDatosEmpresa[[#This Row],[Tipo_Movimiento]] = "Venta", -TablaDatosEmpresa[[#This Row],[Cantidad]] * TablaDatosEmpresa[[#This Row],[Precio_Venta_Unitario]], 0)</f>
        <v>15051.289999999999</v>
      </c>
      <c r="L3617" s="3">
        <f>AVERAGEIF(TablaDatosEmpresa[Nombre_Producto],TablaDatosEmpresa[[#This Row],[Nombre_Producto]],TablaDatosEmpresa[Costo_Unitario])</f>
        <v>81.910562499999997</v>
      </c>
      <c r="M3617" s="3">
        <f>IF(TablaDatosEmpresa[[#This Row],[Tipo_Movimiento]] = "Venta", -TablaDatosEmpresa[[#This Row],[Cantidad]] * TablaDatosEmpresa[[#This Row],[CosteAdquisicionPromedio]], 0)</f>
        <v>3522.1541874999998</v>
      </c>
      <c r="N3617" s="3">
        <f>TablaDatosEmpresa[[#This Row],[Ingresos]]-TablaDatosEmpresa[[#This Row],[Coste_Vemta]]</f>
        <v>11529.135812499999</v>
      </c>
    </row>
    <row r="3618" spans="1:14" x14ac:dyDescent="0.3">
      <c r="A3618">
        <v>3619</v>
      </c>
      <c r="B3618" s="1">
        <v>45093</v>
      </c>
      <c r="C3618" t="s">
        <v>24</v>
      </c>
      <c r="D3618" t="s">
        <v>34</v>
      </c>
      <c r="E3618" t="s">
        <v>45</v>
      </c>
      <c r="F3618">
        <v>195</v>
      </c>
      <c r="G3618" s="3">
        <v>179.35</v>
      </c>
      <c r="H3618" s="3">
        <v>0</v>
      </c>
      <c r="I3618" t="s">
        <v>24</v>
      </c>
      <c r="J3618" t="s">
        <v>36</v>
      </c>
      <c r="K3618" s="3">
        <f>IF(TablaDatosEmpresa[[#This Row],[Tipo_Movimiento]] = "Venta", -TablaDatosEmpresa[[#This Row],[Cantidad]] * TablaDatosEmpresa[[#This Row],[Precio_Venta_Unitario]], 0)</f>
        <v>0</v>
      </c>
      <c r="L3618" s="3">
        <f>AVERAGEIF(TablaDatosEmpresa[Nombre_Producto],TablaDatosEmpresa[[#This Row],[Nombre_Producto]],TablaDatosEmpresa[Costo_Unitario])</f>
        <v>81.910562499999997</v>
      </c>
      <c r="M3618" s="3">
        <f>IF(TablaDatosEmpresa[[#This Row],[Tipo_Movimiento]] = "Venta", -TablaDatosEmpresa[[#This Row],[Cantidad]] * TablaDatosEmpresa[[#This Row],[CosteAdquisicionPromedio]], 0)</f>
        <v>0</v>
      </c>
      <c r="N3618" s="3">
        <f>TablaDatosEmpresa[[#This Row],[Ingresos]]-TablaDatosEmpresa[[#This Row],[Coste_Vemta]]</f>
        <v>0</v>
      </c>
    </row>
    <row r="3619" spans="1:14" x14ac:dyDescent="0.3">
      <c r="A3619">
        <v>3620</v>
      </c>
      <c r="B3619" s="1">
        <v>45093</v>
      </c>
      <c r="C3619" t="s">
        <v>10</v>
      </c>
      <c r="D3619" t="s">
        <v>25</v>
      </c>
      <c r="E3619" t="s">
        <v>43</v>
      </c>
      <c r="F3619">
        <v>-26</v>
      </c>
      <c r="G3619" s="3">
        <v>0</v>
      </c>
      <c r="H3619" s="3">
        <v>95.67</v>
      </c>
      <c r="I3619" t="s">
        <v>10</v>
      </c>
      <c r="J3619" t="s">
        <v>13</v>
      </c>
      <c r="K3619" s="3">
        <f>IF(TablaDatosEmpresa[[#This Row],[Tipo_Movimiento]] = "Venta", -TablaDatosEmpresa[[#This Row],[Cantidad]] * TablaDatosEmpresa[[#This Row],[Precio_Venta_Unitario]], 0)</f>
        <v>2487.42</v>
      </c>
      <c r="L3619" s="3">
        <f>AVERAGEIF(TablaDatosEmpresa[Nombre_Producto],TablaDatosEmpresa[[#This Row],[Nombre_Producto]],TablaDatosEmpresa[Costo_Unitario])</f>
        <v>18.458651685393257</v>
      </c>
      <c r="M3619" s="3">
        <f>IF(TablaDatosEmpresa[[#This Row],[Tipo_Movimiento]] = "Venta", -TablaDatosEmpresa[[#This Row],[Cantidad]] * TablaDatosEmpresa[[#This Row],[CosteAdquisicionPromedio]], 0)</f>
        <v>479.92494382022466</v>
      </c>
      <c r="N3619" s="3">
        <f>TablaDatosEmpresa[[#This Row],[Ingresos]]-TablaDatosEmpresa[[#This Row],[Coste_Vemta]]</f>
        <v>2007.4950561797755</v>
      </c>
    </row>
    <row r="3620" spans="1:14" x14ac:dyDescent="0.3">
      <c r="A3620">
        <v>3621</v>
      </c>
      <c r="B3620" s="1">
        <v>45093</v>
      </c>
      <c r="C3620" t="s">
        <v>10</v>
      </c>
      <c r="D3620" t="s">
        <v>11</v>
      </c>
      <c r="E3620" t="s">
        <v>12</v>
      </c>
      <c r="F3620">
        <v>-46</v>
      </c>
      <c r="G3620" s="3">
        <v>0</v>
      </c>
      <c r="H3620" s="3">
        <v>128.82</v>
      </c>
      <c r="I3620" t="s">
        <v>10</v>
      </c>
      <c r="J3620" t="s">
        <v>35</v>
      </c>
      <c r="K3620" s="3">
        <f>IF(TablaDatosEmpresa[[#This Row],[Tipo_Movimiento]] = "Venta", -TablaDatosEmpresa[[#This Row],[Cantidad]] * TablaDatosEmpresa[[#This Row],[Precio_Venta_Unitario]], 0)</f>
        <v>5925.7199999999993</v>
      </c>
      <c r="L3620" s="3">
        <f>AVERAGEIF(TablaDatosEmpresa[Nombre_Producto],TablaDatosEmpresa[[#This Row],[Nombre_Producto]],TablaDatosEmpresa[Costo_Unitario])</f>
        <v>28.701865793780652</v>
      </c>
      <c r="M3620" s="3">
        <f>IF(TablaDatosEmpresa[[#This Row],[Tipo_Movimiento]] = "Venta", -TablaDatosEmpresa[[#This Row],[Cantidad]] * TablaDatosEmpresa[[#This Row],[CosteAdquisicionPromedio]], 0)</f>
        <v>1320.28582651391</v>
      </c>
      <c r="N3620" s="3">
        <f>TablaDatosEmpresa[[#This Row],[Ingresos]]-TablaDatosEmpresa[[#This Row],[Coste_Vemta]]</f>
        <v>4605.4341734860891</v>
      </c>
    </row>
    <row r="3621" spans="1:14" x14ac:dyDescent="0.3">
      <c r="A3621">
        <v>3622</v>
      </c>
      <c r="B3621" s="1">
        <v>45093</v>
      </c>
      <c r="C3621" t="s">
        <v>10</v>
      </c>
      <c r="D3621" t="s">
        <v>19</v>
      </c>
      <c r="E3621" t="s">
        <v>20</v>
      </c>
      <c r="F3621">
        <v>-9</v>
      </c>
      <c r="G3621" s="3">
        <v>0</v>
      </c>
      <c r="H3621" s="3">
        <v>297.04000000000002</v>
      </c>
      <c r="I3621" t="s">
        <v>10</v>
      </c>
      <c r="J3621" t="s">
        <v>23</v>
      </c>
      <c r="K3621" s="3">
        <f>IF(TablaDatosEmpresa[[#This Row],[Tipo_Movimiento]] = "Venta", -TablaDatosEmpresa[[#This Row],[Cantidad]] * TablaDatosEmpresa[[#This Row],[Precio_Venta_Unitario]], 0)</f>
        <v>2673.36</v>
      </c>
      <c r="L3621" s="3">
        <f>AVERAGEIF(TablaDatosEmpresa[Nombre_Producto],TablaDatosEmpresa[[#This Row],[Nombre_Producto]],TablaDatosEmpresa[Costo_Unitario])</f>
        <v>66.956770642201846</v>
      </c>
      <c r="M3621" s="3">
        <f>IF(TablaDatosEmpresa[[#This Row],[Tipo_Movimiento]] = "Venta", -TablaDatosEmpresa[[#This Row],[Cantidad]] * TablaDatosEmpresa[[#This Row],[CosteAdquisicionPromedio]], 0)</f>
        <v>602.6109357798166</v>
      </c>
      <c r="N3621" s="3">
        <f>TablaDatosEmpresa[[#This Row],[Ingresos]]-TablaDatosEmpresa[[#This Row],[Coste_Vemta]]</f>
        <v>2070.7490642201838</v>
      </c>
    </row>
    <row r="3622" spans="1:14" x14ac:dyDescent="0.3">
      <c r="A3622">
        <v>3623</v>
      </c>
      <c r="B3622" s="1">
        <v>45093</v>
      </c>
      <c r="C3622" t="s">
        <v>24</v>
      </c>
      <c r="D3622" t="s">
        <v>21</v>
      </c>
      <c r="E3622" t="s">
        <v>22</v>
      </c>
      <c r="F3622">
        <v>209</v>
      </c>
      <c r="G3622" s="3">
        <v>25.04</v>
      </c>
      <c r="H3622" s="3">
        <v>0</v>
      </c>
      <c r="I3622" t="s">
        <v>24</v>
      </c>
      <c r="J3622" t="s">
        <v>26</v>
      </c>
      <c r="K3622" s="3">
        <f>IF(TablaDatosEmpresa[[#This Row],[Tipo_Movimiento]] = "Venta", -TablaDatosEmpresa[[#This Row],[Cantidad]] * TablaDatosEmpresa[[#This Row],[Precio_Venta_Unitario]], 0)</f>
        <v>0</v>
      </c>
      <c r="L3622" s="3">
        <f>AVERAGEIF(TablaDatosEmpresa[Nombre_Producto],TablaDatosEmpresa[[#This Row],[Nombre_Producto]],TablaDatosEmpresa[Costo_Unitario])</f>
        <v>10.520482758620702</v>
      </c>
      <c r="M3622" s="3">
        <f>IF(TablaDatosEmpresa[[#This Row],[Tipo_Movimiento]] = "Venta", -TablaDatosEmpresa[[#This Row],[Cantidad]] * TablaDatosEmpresa[[#This Row],[CosteAdquisicionPromedio]], 0)</f>
        <v>0</v>
      </c>
      <c r="N3622" s="3">
        <f>TablaDatosEmpresa[[#This Row],[Ingresos]]-TablaDatosEmpresa[[#This Row],[Coste_Vemta]]</f>
        <v>0</v>
      </c>
    </row>
    <row r="3623" spans="1:14" x14ac:dyDescent="0.3">
      <c r="A3623">
        <v>3624</v>
      </c>
      <c r="B3623" s="1">
        <v>45094</v>
      </c>
      <c r="C3623" t="s">
        <v>10</v>
      </c>
      <c r="D3623" t="s">
        <v>11</v>
      </c>
      <c r="E3623" t="s">
        <v>12</v>
      </c>
      <c r="F3623">
        <v>-14</v>
      </c>
      <c r="G3623" s="3">
        <v>0</v>
      </c>
      <c r="H3623" s="3">
        <v>130.09</v>
      </c>
      <c r="I3623" t="s">
        <v>10</v>
      </c>
      <c r="J3623" t="s">
        <v>15</v>
      </c>
      <c r="K3623" s="3">
        <f>IF(TablaDatosEmpresa[[#This Row],[Tipo_Movimiento]] = "Venta", -TablaDatosEmpresa[[#This Row],[Cantidad]] * TablaDatosEmpresa[[#This Row],[Precio_Venta_Unitario]], 0)</f>
        <v>1821.26</v>
      </c>
      <c r="L3623" s="3">
        <f>AVERAGEIF(TablaDatosEmpresa[Nombre_Producto],TablaDatosEmpresa[[#This Row],[Nombre_Producto]],TablaDatosEmpresa[Costo_Unitario])</f>
        <v>28.701865793780652</v>
      </c>
      <c r="M3623" s="3">
        <f>IF(TablaDatosEmpresa[[#This Row],[Tipo_Movimiento]] = "Venta", -TablaDatosEmpresa[[#This Row],[Cantidad]] * TablaDatosEmpresa[[#This Row],[CosteAdquisicionPromedio]], 0)</f>
        <v>401.82612111292912</v>
      </c>
      <c r="N3623" s="3">
        <f>TablaDatosEmpresa[[#This Row],[Ingresos]]-TablaDatosEmpresa[[#This Row],[Coste_Vemta]]</f>
        <v>1419.4338788870709</v>
      </c>
    </row>
    <row r="3624" spans="1:14" x14ac:dyDescent="0.3">
      <c r="A3624">
        <v>3625</v>
      </c>
      <c r="B3624" s="1">
        <v>45094</v>
      </c>
      <c r="C3624" t="s">
        <v>24</v>
      </c>
      <c r="D3624" t="s">
        <v>32</v>
      </c>
      <c r="E3624" t="s">
        <v>33</v>
      </c>
      <c r="F3624">
        <v>201</v>
      </c>
      <c r="G3624" s="3">
        <v>117.71</v>
      </c>
      <c r="H3624" s="3">
        <v>0</v>
      </c>
      <c r="I3624" t="s">
        <v>24</v>
      </c>
      <c r="J3624" t="s">
        <v>37</v>
      </c>
      <c r="K3624" s="3">
        <f>IF(TablaDatosEmpresa[[#This Row],[Tipo_Movimiento]] = "Venta", -TablaDatosEmpresa[[#This Row],[Cantidad]] * TablaDatosEmpresa[[#This Row],[Precio_Venta_Unitario]], 0)</f>
        <v>0</v>
      </c>
      <c r="L3624" s="3">
        <f>AVERAGEIF(TablaDatosEmpresa[Nombre_Producto],TablaDatosEmpresa[[#This Row],[Nombre_Producto]],TablaDatosEmpresa[Costo_Unitario])</f>
        <v>54.214840425531932</v>
      </c>
      <c r="M3624" s="3">
        <f>IF(TablaDatosEmpresa[[#This Row],[Tipo_Movimiento]] = "Venta", -TablaDatosEmpresa[[#This Row],[Cantidad]] * TablaDatosEmpresa[[#This Row],[CosteAdquisicionPromedio]], 0)</f>
        <v>0</v>
      </c>
      <c r="N3624" s="3">
        <f>TablaDatosEmpresa[[#This Row],[Ingresos]]-TablaDatosEmpresa[[#This Row],[Coste_Vemta]]</f>
        <v>0</v>
      </c>
    </row>
    <row r="3625" spans="1:14" x14ac:dyDescent="0.3">
      <c r="A3625">
        <v>3626</v>
      </c>
      <c r="B3625" s="1">
        <v>45094</v>
      </c>
      <c r="C3625" t="s">
        <v>24</v>
      </c>
      <c r="D3625" t="s">
        <v>34</v>
      </c>
      <c r="E3625" t="s">
        <v>45</v>
      </c>
      <c r="F3625">
        <v>186</v>
      </c>
      <c r="G3625" s="3">
        <v>181.11</v>
      </c>
      <c r="H3625" s="3">
        <v>0</v>
      </c>
      <c r="I3625" t="s">
        <v>24</v>
      </c>
      <c r="J3625" t="s">
        <v>26</v>
      </c>
      <c r="K3625" s="3">
        <f>IF(TablaDatosEmpresa[[#This Row],[Tipo_Movimiento]] = "Venta", -TablaDatosEmpresa[[#This Row],[Cantidad]] * TablaDatosEmpresa[[#This Row],[Precio_Venta_Unitario]], 0)</f>
        <v>0</v>
      </c>
      <c r="L3625" s="3">
        <f>AVERAGEIF(TablaDatosEmpresa[Nombre_Producto],TablaDatosEmpresa[[#This Row],[Nombre_Producto]],TablaDatosEmpresa[Costo_Unitario])</f>
        <v>81.910562499999997</v>
      </c>
      <c r="M3625" s="3">
        <f>IF(TablaDatosEmpresa[[#This Row],[Tipo_Movimiento]] = "Venta", -TablaDatosEmpresa[[#This Row],[Cantidad]] * TablaDatosEmpresa[[#This Row],[CosteAdquisicionPromedio]], 0)</f>
        <v>0</v>
      </c>
      <c r="N3625" s="3">
        <f>TablaDatosEmpresa[[#This Row],[Ingresos]]-TablaDatosEmpresa[[#This Row],[Coste_Vemta]]</f>
        <v>0</v>
      </c>
    </row>
    <row r="3626" spans="1:14" x14ac:dyDescent="0.3">
      <c r="A3626">
        <v>3627</v>
      </c>
      <c r="B3626" s="1">
        <v>45094</v>
      </c>
      <c r="C3626" t="s">
        <v>24</v>
      </c>
      <c r="D3626" t="s">
        <v>34</v>
      </c>
      <c r="E3626" t="s">
        <v>45</v>
      </c>
      <c r="F3626">
        <v>107</v>
      </c>
      <c r="G3626" s="3">
        <v>179.16</v>
      </c>
      <c r="H3626" s="3">
        <v>0</v>
      </c>
      <c r="I3626" t="s">
        <v>24</v>
      </c>
      <c r="J3626" t="s">
        <v>26</v>
      </c>
      <c r="K3626" s="3">
        <f>IF(TablaDatosEmpresa[[#This Row],[Tipo_Movimiento]] = "Venta", -TablaDatosEmpresa[[#This Row],[Cantidad]] * TablaDatosEmpresa[[#This Row],[Precio_Venta_Unitario]], 0)</f>
        <v>0</v>
      </c>
      <c r="L3626" s="3">
        <f>AVERAGEIF(TablaDatosEmpresa[Nombre_Producto],TablaDatosEmpresa[[#This Row],[Nombre_Producto]],TablaDatosEmpresa[Costo_Unitario])</f>
        <v>81.910562499999997</v>
      </c>
      <c r="M3626" s="3">
        <f>IF(TablaDatosEmpresa[[#This Row],[Tipo_Movimiento]] = "Venta", -TablaDatosEmpresa[[#This Row],[Cantidad]] * TablaDatosEmpresa[[#This Row],[CosteAdquisicionPromedio]], 0)</f>
        <v>0</v>
      </c>
      <c r="N3626" s="3">
        <f>TablaDatosEmpresa[[#This Row],[Ingresos]]-TablaDatosEmpresa[[#This Row],[Coste_Vemta]]</f>
        <v>0</v>
      </c>
    </row>
    <row r="3627" spans="1:14" x14ac:dyDescent="0.3">
      <c r="A3627">
        <v>3628</v>
      </c>
      <c r="B3627" s="1">
        <v>45094</v>
      </c>
      <c r="C3627" t="s">
        <v>16</v>
      </c>
      <c r="D3627" t="s">
        <v>27</v>
      </c>
      <c r="E3627" t="s">
        <v>44</v>
      </c>
      <c r="F3627">
        <v>95</v>
      </c>
      <c r="G3627" s="3">
        <v>255.46</v>
      </c>
      <c r="H3627" s="3">
        <v>0</v>
      </c>
      <c r="I3627" t="s">
        <v>46</v>
      </c>
      <c r="J3627" t="s">
        <v>18</v>
      </c>
      <c r="K3627" s="3">
        <f>IF(TablaDatosEmpresa[[#This Row],[Tipo_Movimiento]] = "Venta", -TablaDatosEmpresa[[#This Row],[Cantidad]] * TablaDatosEmpresa[[#This Row],[Precio_Venta_Unitario]], 0)</f>
        <v>0</v>
      </c>
      <c r="L3627" s="3">
        <f>AVERAGEIF(TablaDatosEmpresa[Nombre_Producto],TablaDatosEmpresa[[#This Row],[Nombre_Producto]],TablaDatosEmpresa[Costo_Unitario])</f>
        <v>111.99406451612904</v>
      </c>
      <c r="M3627" s="3">
        <f>IF(TablaDatosEmpresa[[#This Row],[Tipo_Movimiento]] = "Venta", -TablaDatosEmpresa[[#This Row],[Cantidad]] * TablaDatosEmpresa[[#This Row],[CosteAdquisicionPromedio]], 0)</f>
        <v>0</v>
      </c>
      <c r="N3627" s="3">
        <f>TablaDatosEmpresa[[#This Row],[Ingresos]]-TablaDatosEmpresa[[#This Row],[Coste_Vemta]]</f>
        <v>0</v>
      </c>
    </row>
    <row r="3628" spans="1:14" x14ac:dyDescent="0.3">
      <c r="A3628">
        <v>3629</v>
      </c>
      <c r="B3628" s="1">
        <v>45094</v>
      </c>
      <c r="C3628" t="s">
        <v>10</v>
      </c>
      <c r="D3628" t="s">
        <v>25</v>
      </c>
      <c r="E3628" t="s">
        <v>43</v>
      </c>
      <c r="F3628">
        <v>-14</v>
      </c>
      <c r="G3628" s="3">
        <v>0</v>
      </c>
      <c r="H3628" s="3">
        <v>94.98</v>
      </c>
      <c r="I3628" t="s">
        <v>10</v>
      </c>
      <c r="J3628" t="s">
        <v>35</v>
      </c>
      <c r="K3628" s="3">
        <f>IF(TablaDatosEmpresa[[#This Row],[Tipo_Movimiento]] = "Venta", -TablaDatosEmpresa[[#This Row],[Cantidad]] * TablaDatosEmpresa[[#This Row],[Precio_Venta_Unitario]], 0)</f>
        <v>1329.72</v>
      </c>
      <c r="L3628" s="3">
        <f>AVERAGEIF(TablaDatosEmpresa[Nombre_Producto],TablaDatosEmpresa[[#This Row],[Nombre_Producto]],TablaDatosEmpresa[Costo_Unitario])</f>
        <v>18.458651685393257</v>
      </c>
      <c r="M3628" s="3">
        <f>IF(TablaDatosEmpresa[[#This Row],[Tipo_Movimiento]] = "Venta", -TablaDatosEmpresa[[#This Row],[Cantidad]] * TablaDatosEmpresa[[#This Row],[CosteAdquisicionPromedio]], 0)</f>
        <v>258.42112359550561</v>
      </c>
      <c r="N3628" s="3">
        <f>TablaDatosEmpresa[[#This Row],[Ingresos]]-TablaDatosEmpresa[[#This Row],[Coste_Vemta]]</f>
        <v>1071.2988764044944</v>
      </c>
    </row>
    <row r="3629" spans="1:14" x14ac:dyDescent="0.3">
      <c r="A3629">
        <v>3630</v>
      </c>
      <c r="B3629" s="1">
        <v>45094</v>
      </c>
      <c r="C3629" t="s">
        <v>10</v>
      </c>
      <c r="D3629" t="s">
        <v>14</v>
      </c>
      <c r="E3629" t="s">
        <v>41</v>
      </c>
      <c r="F3629">
        <v>-29</v>
      </c>
      <c r="G3629" s="3">
        <v>0</v>
      </c>
      <c r="H3629" s="3">
        <v>159.94</v>
      </c>
      <c r="I3629" t="s">
        <v>10</v>
      </c>
      <c r="J3629" t="s">
        <v>15</v>
      </c>
      <c r="K3629" s="3">
        <f>IF(TablaDatosEmpresa[[#This Row],[Tipo_Movimiento]] = "Venta", -TablaDatosEmpresa[[#This Row],[Cantidad]] * TablaDatosEmpresa[[#This Row],[Precio_Venta_Unitario]], 0)</f>
        <v>4638.26</v>
      </c>
      <c r="L3629" s="3">
        <f>AVERAGEIF(TablaDatosEmpresa[Nombre_Producto],TablaDatosEmpresa[[#This Row],[Nombre_Producto]],TablaDatosEmpresa[Costo_Unitario])</f>
        <v>38.917210440456756</v>
      </c>
      <c r="M3629" s="3">
        <f>IF(TablaDatosEmpresa[[#This Row],[Tipo_Movimiento]] = "Venta", -TablaDatosEmpresa[[#This Row],[Cantidad]] * TablaDatosEmpresa[[#This Row],[CosteAdquisicionPromedio]], 0)</f>
        <v>1128.5991027732459</v>
      </c>
      <c r="N3629" s="3">
        <f>TablaDatosEmpresa[[#This Row],[Ingresos]]-TablaDatosEmpresa[[#This Row],[Coste_Vemta]]</f>
        <v>3509.6608972267541</v>
      </c>
    </row>
    <row r="3630" spans="1:14" x14ac:dyDescent="0.3">
      <c r="A3630">
        <v>3631</v>
      </c>
      <c r="B3630" s="1">
        <v>45095</v>
      </c>
      <c r="C3630" t="s">
        <v>10</v>
      </c>
      <c r="D3630" t="s">
        <v>14</v>
      </c>
      <c r="E3630" t="s">
        <v>41</v>
      </c>
      <c r="F3630">
        <v>-19</v>
      </c>
      <c r="G3630" s="3">
        <v>0</v>
      </c>
      <c r="H3630" s="3">
        <v>161.11000000000001</v>
      </c>
      <c r="I3630" t="s">
        <v>10</v>
      </c>
      <c r="J3630" t="s">
        <v>31</v>
      </c>
      <c r="K3630" s="3">
        <f>IF(TablaDatosEmpresa[[#This Row],[Tipo_Movimiento]] = "Venta", -TablaDatosEmpresa[[#This Row],[Cantidad]] * TablaDatosEmpresa[[#This Row],[Precio_Venta_Unitario]], 0)</f>
        <v>3061.09</v>
      </c>
      <c r="L3630" s="3">
        <f>AVERAGEIF(TablaDatosEmpresa[Nombre_Producto],TablaDatosEmpresa[[#This Row],[Nombre_Producto]],TablaDatosEmpresa[Costo_Unitario])</f>
        <v>38.917210440456756</v>
      </c>
      <c r="M3630" s="3">
        <f>IF(TablaDatosEmpresa[[#This Row],[Tipo_Movimiento]] = "Venta", -TablaDatosEmpresa[[#This Row],[Cantidad]] * TablaDatosEmpresa[[#This Row],[CosteAdquisicionPromedio]], 0)</f>
        <v>739.42699836867837</v>
      </c>
      <c r="N3630" s="3">
        <f>TablaDatosEmpresa[[#This Row],[Ingresos]]-TablaDatosEmpresa[[#This Row],[Coste_Vemta]]</f>
        <v>2321.663001631322</v>
      </c>
    </row>
    <row r="3631" spans="1:14" x14ac:dyDescent="0.3">
      <c r="A3631">
        <v>3632</v>
      </c>
      <c r="B3631" s="1">
        <v>45095</v>
      </c>
      <c r="C3631" t="s">
        <v>10</v>
      </c>
      <c r="D3631" t="s">
        <v>19</v>
      </c>
      <c r="E3631" t="s">
        <v>20</v>
      </c>
      <c r="F3631">
        <v>-21</v>
      </c>
      <c r="G3631" s="3">
        <v>0</v>
      </c>
      <c r="H3631" s="3">
        <v>299.75</v>
      </c>
      <c r="I3631" t="s">
        <v>10</v>
      </c>
      <c r="J3631" t="s">
        <v>15</v>
      </c>
      <c r="K3631" s="3">
        <f>IF(TablaDatosEmpresa[[#This Row],[Tipo_Movimiento]] = "Venta", -TablaDatosEmpresa[[#This Row],[Cantidad]] * TablaDatosEmpresa[[#This Row],[Precio_Venta_Unitario]], 0)</f>
        <v>6294.75</v>
      </c>
      <c r="L3631" s="3">
        <f>AVERAGEIF(TablaDatosEmpresa[Nombre_Producto],TablaDatosEmpresa[[#This Row],[Nombre_Producto]],TablaDatosEmpresa[Costo_Unitario])</f>
        <v>66.956770642201846</v>
      </c>
      <c r="M3631" s="3">
        <f>IF(TablaDatosEmpresa[[#This Row],[Tipo_Movimiento]] = "Venta", -TablaDatosEmpresa[[#This Row],[Cantidad]] * TablaDatosEmpresa[[#This Row],[CosteAdquisicionPromedio]], 0)</f>
        <v>1406.0921834862388</v>
      </c>
      <c r="N3631" s="3">
        <f>TablaDatosEmpresa[[#This Row],[Ingresos]]-TablaDatosEmpresa[[#This Row],[Coste_Vemta]]</f>
        <v>4888.6578165137616</v>
      </c>
    </row>
    <row r="3632" spans="1:14" x14ac:dyDescent="0.3">
      <c r="A3632">
        <v>3633</v>
      </c>
      <c r="B3632" s="1">
        <v>45095</v>
      </c>
      <c r="C3632" t="s">
        <v>10</v>
      </c>
      <c r="D3632" t="s">
        <v>29</v>
      </c>
      <c r="E3632" t="s">
        <v>30</v>
      </c>
      <c r="F3632">
        <v>-6</v>
      </c>
      <c r="G3632" s="3">
        <v>0</v>
      </c>
      <c r="H3632" s="3">
        <v>80</v>
      </c>
      <c r="I3632" t="s">
        <v>10</v>
      </c>
      <c r="J3632" t="s">
        <v>15</v>
      </c>
      <c r="K3632" s="3">
        <f>IF(TablaDatosEmpresa[[#This Row],[Tipo_Movimiento]] = "Venta", -TablaDatosEmpresa[[#This Row],[Cantidad]] * TablaDatosEmpresa[[#This Row],[Precio_Venta_Unitario]], 0)</f>
        <v>480</v>
      </c>
      <c r="L3632" s="3">
        <f>AVERAGEIF(TablaDatosEmpresa[Nombre_Producto],TablaDatosEmpresa[[#This Row],[Nombre_Producto]],TablaDatosEmpresa[Costo_Unitario])</f>
        <v>15.49574137931034</v>
      </c>
      <c r="M3632" s="3">
        <f>IF(TablaDatosEmpresa[[#This Row],[Tipo_Movimiento]] = "Venta", -TablaDatosEmpresa[[#This Row],[Cantidad]] * TablaDatosEmpresa[[#This Row],[CosteAdquisicionPromedio]], 0)</f>
        <v>92.974448275862045</v>
      </c>
      <c r="N3632" s="3">
        <f>TablaDatosEmpresa[[#This Row],[Ingresos]]-TablaDatosEmpresa[[#This Row],[Coste_Vemta]]</f>
        <v>387.02555172413793</v>
      </c>
    </row>
    <row r="3633" spans="1:14" x14ac:dyDescent="0.3">
      <c r="A3633">
        <v>3634</v>
      </c>
      <c r="B3633" s="1">
        <v>45095</v>
      </c>
      <c r="C3633" t="s">
        <v>10</v>
      </c>
      <c r="D3633" t="s">
        <v>27</v>
      </c>
      <c r="E3633" t="s">
        <v>44</v>
      </c>
      <c r="F3633">
        <v>-14</v>
      </c>
      <c r="G3633" s="3">
        <v>0</v>
      </c>
      <c r="H3633" s="3">
        <v>500.82</v>
      </c>
      <c r="I3633" t="s">
        <v>10</v>
      </c>
      <c r="J3633" t="s">
        <v>15</v>
      </c>
      <c r="K3633" s="3">
        <f>IF(TablaDatosEmpresa[[#This Row],[Tipo_Movimiento]] = "Venta", -TablaDatosEmpresa[[#This Row],[Cantidad]] * TablaDatosEmpresa[[#This Row],[Precio_Venta_Unitario]], 0)</f>
        <v>7011.48</v>
      </c>
      <c r="L3633" s="3">
        <f>AVERAGEIF(TablaDatosEmpresa[Nombre_Producto],TablaDatosEmpresa[[#This Row],[Nombre_Producto]],TablaDatosEmpresa[Costo_Unitario])</f>
        <v>111.99406451612904</v>
      </c>
      <c r="M3633" s="3">
        <f>IF(TablaDatosEmpresa[[#This Row],[Tipo_Movimiento]] = "Venta", -TablaDatosEmpresa[[#This Row],[Cantidad]] * TablaDatosEmpresa[[#This Row],[CosteAdquisicionPromedio]], 0)</f>
        <v>1567.9169032258067</v>
      </c>
      <c r="N3633" s="3">
        <f>TablaDatosEmpresa[[#This Row],[Ingresos]]-TablaDatosEmpresa[[#This Row],[Coste_Vemta]]</f>
        <v>5443.5630967741927</v>
      </c>
    </row>
    <row r="3634" spans="1:14" x14ac:dyDescent="0.3">
      <c r="A3634">
        <v>3635</v>
      </c>
      <c r="B3634" s="1">
        <v>45095</v>
      </c>
      <c r="C3634" t="s">
        <v>16</v>
      </c>
      <c r="D3634" t="s">
        <v>27</v>
      </c>
      <c r="E3634" t="s">
        <v>44</v>
      </c>
      <c r="F3634">
        <v>52</v>
      </c>
      <c r="G3634" s="3">
        <v>246.55</v>
      </c>
      <c r="H3634" s="3">
        <v>0</v>
      </c>
      <c r="I3634" t="s">
        <v>46</v>
      </c>
      <c r="J3634" t="s">
        <v>18</v>
      </c>
      <c r="K3634" s="3">
        <f>IF(TablaDatosEmpresa[[#This Row],[Tipo_Movimiento]] = "Venta", -TablaDatosEmpresa[[#This Row],[Cantidad]] * TablaDatosEmpresa[[#This Row],[Precio_Venta_Unitario]], 0)</f>
        <v>0</v>
      </c>
      <c r="L3634" s="3">
        <f>AVERAGEIF(TablaDatosEmpresa[Nombre_Producto],TablaDatosEmpresa[[#This Row],[Nombre_Producto]],TablaDatosEmpresa[Costo_Unitario])</f>
        <v>111.99406451612904</v>
      </c>
      <c r="M3634" s="3">
        <f>IF(TablaDatosEmpresa[[#This Row],[Tipo_Movimiento]] = "Venta", -TablaDatosEmpresa[[#This Row],[Cantidad]] * TablaDatosEmpresa[[#This Row],[CosteAdquisicionPromedio]], 0)</f>
        <v>0</v>
      </c>
      <c r="N3634" s="3">
        <f>TablaDatosEmpresa[[#This Row],[Ingresos]]-TablaDatosEmpresa[[#This Row],[Coste_Vemta]]</f>
        <v>0</v>
      </c>
    </row>
    <row r="3635" spans="1:14" x14ac:dyDescent="0.3">
      <c r="A3635">
        <v>3636</v>
      </c>
      <c r="B3635" s="1">
        <v>45095</v>
      </c>
      <c r="C3635" t="s">
        <v>24</v>
      </c>
      <c r="D3635" t="s">
        <v>21</v>
      </c>
      <c r="E3635" t="s">
        <v>22</v>
      </c>
      <c r="F3635">
        <v>158</v>
      </c>
      <c r="G3635" s="3">
        <v>24.51</v>
      </c>
      <c r="H3635" s="3">
        <v>0</v>
      </c>
      <c r="I3635" t="s">
        <v>24</v>
      </c>
      <c r="J3635" t="s">
        <v>26</v>
      </c>
      <c r="K3635" s="3">
        <f>IF(TablaDatosEmpresa[[#This Row],[Tipo_Movimiento]] = "Venta", -TablaDatosEmpresa[[#This Row],[Cantidad]] * TablaDatosEmpresa[[#This Row],[Precio_Venta_Unitario]], 0)</f>
        <v>0</v>
      </c>
      <c r="L3635" s="3">
        <f>AVERAGEIF(TablaDatosEmpresa[Nombre_Producto],TablaDatosEmpresa[[#This Row],[Nombre_Producto]],TablaDatosEmpresa[Costo_Unitario])</f>
        <v>10.520482758620702</v>
      </c>
      <c r="M3635" s="3">
        <f>IF(TablaDatosEmpresa[[#This Row],[Tipo_Movimiento]] = "Venta", -TablaDatosEmpresa[[#This Row],[Cantidad]] * TablaDatosEmpresa[[#This Row],[CosteAdquisicionPromedio]], 0)</f>
        <v>0</v>
      </c>
      <c r="N3635" s="3">
        <f>TablaDatosEmpresa[[#This Row],[Ingresos]]-TablaDatosEmpresa[[#This Row],[Coste_Vemta]]</f>
        <v>0</v>
      </c>
    </row>
    <row r="3636" spans="1:14" x14ac:dyDescent="0.3">
      <c r="A3636">
        <v>3637</v>
      </c>
      <c r="B3636" s="1">
        <v>45095</v>
      </c>
      <c r="C3636" t="s">
        <v>10</v>
      </c>
      <c r="D3636" t="s">
        <v>34</v>
      </c>
      <c r="E3636" t="s">
        <v>45</v>
      </c>
      <c r="F3636">
        <v>-7</v>
      </c>
      <c r="G3636" s="3">
        <v>0</v>
      </c>
      <c r="H3636" s="3">
        <v>351.08</v>
      </c>
      <c r="I3636" t="s">
        <v>10</v>
      </c>
      <c r="J3636" t="s">
        <v>35</v>
      </c>
      <c r="K3636" s="3">
        <f>IF(TablaDatosEmpresa[[#This Row],[Tipo_Movimiento]] = "Venta", -TablaDatosEmpresa[[#This Row],[Cantidad]] * TablaDatosEmpresa[[#This Row],[Precio_Venta_Unitario]], 0)</f>
        <v>2457.56</v>
      </c>
      <c r="L3636" s="3">
        <f>AVERAGEIF(TablaDatosEmpresa[Nombre_Producto],TablaDatosEmpresa[[#This Row],[Nombre_Producto]],TablaDatosEmpresa[Costo_Unitario])</f>
        <v>81.910562499999997</v>
      </c>
      <c r="M3636" s="3">
        <f>IF(TablaDatosEmpresa[[#This Row],[Tipo_Movimiento]] = "Venta", -TablaDatosEmpresa[[#This Row],[Cantidad]] * TablaDatosEmpresa[[#This Row],[CosteAdquisicionPromedio]], 0)</f>
        <v>573.37393750000001</v>
      </c>
      <c r="N3636" s="3">
        <f>TablaDatosEmpresa[[#This Row],[Ingresos]]-TablaDatosEmpresa[[#This Row],[Coste_Vemta]]</f>
        <v>1884.1860624999999</v>
      </c>
    </row>
    <row r="3637" spans="1:14" x14ac:dyDescent="0.3">
      <c r="A3637">
        <v>3638</v>
      </c>
      <c r="B3637" s="1">
        <v>45096</v>
      </c>
      <c r="C3637" t="s">
        <v>24</v>
      </c>
      <c r="D3637" t="s">
        <v>14</v>
      </c>
      <c r="E3637" t="s">
        <v>41</v>
      </c>
      <c r="F3637">
        <v>273</v>
      </c>
      <c r="G3637" s="3">
        <v>85.78</v>
      </c>
      <c r="H3637" s="3">
        <v>0</v>
      </c>
      <c r="I3637" t="s">
        <v>24</v>
      </c>
      <c r="J3637" t="s">
        <v>26</v>
      </c>
      <c r="K3637" s="3">
        <f>IF(TablaDatosEmpresa[[#This Row],[Tipo_Movimiento]] = "Venta", -TablaDatosEmpresa[[#This Row],[Cantidad]] * TablaDatosEmpresa[[#This Row],[Precio_Venta_Unitario]], 0)</f>
        <v>0</v>
      </c>
      <c r="L3637" s="3">
        <f>AVERAGEIF(TablaDatosEmpresa[Nombre_Producto],TablaDatosEmpresa[[#This Row],[Nombre_Producto]],TablaDatosEmpresa[Costo_Unitario])</f>
        <v>38.917210440456756</v>
      </c>
      <c r="M3637" s="3">
        <f>IF(TablaDatosEmpresa[[#This Row],[Tipo_Movimiento]] = "Venta", -TablaDatosEmpresa[[#This Row],[Cantidad]] * TablaDatosEmpresa[[#This Row],[CosteAdquisicionPromedio]], 0)</f>
        <v>0</v>
      </c>
      <c r="N3637" s="3">
        <f>TablaDatosEmpresa[[#This Row],[Ingresos]]-TablaDatosEmpresa[[#This Row],[Coste_Vemta]]</f>
        <v>0</v>
      </c>
    </row>
    <row r="3638" spans="1:14" x14ac:dyDescent="0.3">
      <c r="A3638">
        <v>3639</v>
      </c>
      <c r="B3638" s="1">
        <v>45096</v>
      </c>
      <c r="C3638" t="s">
        <v>10</v>
      </c>
      <c r="D3638" t="s">
        <v>21</v>
      </c>
      <c r="E3638" t="s">
        <v>22</v>
      </c>
      <c r="F3638">
        <v>-17</v>
      </c>
      <c r="G3638" s="3">
        <v>0</v>
      </c>
      <c r="H3638" s="3">
        <v>60.46</v>
      </c>
      <c r="I3638" t="s">
        <v>10</v>
      </c>
      <c r="J3638" t="s">
        <v>15</v>
      </c>
      <c r="K3638" s="3">
        <f>IF(TablaDatosEmpresa[[#This Row],[Tipo_Movimiento]] = "Venta", -TablaDatosEmpresa[[#This Row],[Cantidad]] * TablaDatosEmpresa[[#This Row],[Precio_Venta_Unitario]], 0)</f>
        <v>1027.82</v>
      </c>
      <c r="L3638" s="3">
        <f>AVERAGEIF(TablaDatosEmpresa[Nombre_Producto],TablaDatosEmpresa[[#This Row],[Nombre_Producto]],TablaDatosEmpresa[Costo_Unitario])</f>
        <v>10.520482758620702</v>
      </c>
      <c r="M3638" s="3">
        <f>IF(TablaDatosEmpresa[[#This Row],[Tipo_Movimiento]] = "Venta", -TablaDatosEmpresa[[#This Row],[Cantidad]] * TablaDatosEmpresa[[#This Row],[CosteAdquisicionPromedio]], 0)</f>
        <v>178.84820689655191</v>
      </c>
      <c r="N3638" s="3">
        <f>TablaDatosEmpresa[[#This Row],[Ingresos]]-TablaDatosEmpresa[[#This Row],[Coste_Vemta]]</f>
        <v>848.97179310344802</v>
      </c>
    </row>
    <row r="3639" spans="1:14" x14ac:dyDescent="0.3">
      <c r="A3639">
        <v>3640</v>
      </c>
      <c r="B3639" s="1">
        <v>45096</v>
      </c>
      <c r="C3639" t="s">
        <v>10</v>
      </c>
      <c r="D3639" t="s">
        <v>21</v>
      </c>
      <c r="E3639" t="s">
        <v>22</v>
      </c>
      <c r="F3639">
        <v>-32</v>
      </c>
      <c r="G3639" s="3">
        <v>0</v>
      </c>
      <c r="H3639" s="3">
        <v>59.92</v>
      </c>
      <c r="I3639" t="s">
        <v>10</v>
      </c>
      <c r="J3639" t="s">
        <v>15</v>
      </c>
      <c r="K3639" s="3">
        <f>IF(TablaDatosEmpresa[[#This Row],[Tipo_Movimiento]] = "Venta", -TablaDatosEmpresa[[#This Row],[Cantidad]] * TablaDatosEmpresa[[#This Row],[Precio_Venta_Unitario]], 0)</f>
        <v>1917.44</v>
      </c>
      <c r="L3639" s="3">
        <f>AVERAGEIF(TablaDatosEmpresa[Nombre_Producto],TablaDatosEmpresa[[#This Row],[Nombre_Producto]],TablaDatosEmpresa[Costo_Unitario])</f>
        <v>10.520482758620702</v>
      </c>
      <c r="M3639" s="3">
        <f>IF(TablaDatosEmpresa[[#This Row],[Tipo_Movimiento]] = "Venta", -TablaDatosEmpresa[[#This Row],[Cantidad]] * TablaDatosEmpresa[[#This Row],[CosteAdquisicionPromedio]], 0)</f>
        <v>336.65544827586245</v>
      </c>
      <c r="N3639" s="3">
        <f>TablaDatosEmpresa[[#This Row],[Ingresos]]-TablaDatosEmpresa[[#This Row],[Coste_Vemta]]</f>
        <v>1580.7845517241376</v>
      </c>
    </row>
    <row r="3640" spans="1:14" x14ac:dyDescent="0.3">
      <c r="A3640">
        <v>3641</v>
      </c>
      <c r="B3640" s="1">
        <v>45096</v>
      </c>
      <c r="C3640" t="s">
        <v>10</v>
      </c>
      <c r="D3640" t="s">
        <v>27</v>
      </c>
      <c r="E3640" t="s">
        <v>44</v>
      </c>
      <c r="F3640">
        <v>-15</v>
      </c>
      <c r="G3640" s="3">
        <v>0</v>
      </c>
      <c r="H3640" s="3">
        <v>504.01</v>
      </c>
      <c r="I3640" t="s">
        <v>10</v>
      </c>
      <c r="J3640" t="s">
        <v>35</v>
      </c>
      <c r="K3640" s="3">
        <f>IF(TablaDatosEmpresa[[#This Row],[Tipo_Movimiento]] = "Venta", -TablaDatosEmpresa[[#This Row],[Cantidad]] * TablaDatosEmpresa[[#This Row],[Precio_Venta_Unitario]], 0)</f>
        <v>7560.15</v>
      </c>
      <c r="L3640" s="3">
        <f>AVERAGEIF(TablaDatosEmpresa[Nombre_Producto],TablaDatosEmpresa[[#This Row],[Nombre_Producto]],TablaDatosEmpresa[Costo_Unitario])</f>
        <v>111.99406451612904</v>
      </c>
      <c r="M3640" s="3">
        <f>IF(TablaDatosEmpresa[[#This Row],[Tipo_Movimiento]] = "Venta", -TablaDatosEmpresa[[#This Row],[Cantidad]] * TablaDatosEmpresa[[#This Row],[CosteAdquisicionPromedio]], 0)</f>
        <v>1679.9109677419356</v>
      </c>
      <c r="N3640" s="3">
        <f>TablaDatosEmpresa[[#This Row],[Ingresos]]-TablaDatosEmpresa[[#This Row],[Coste_Vemta]]</f>
        <v>5880.2390322580641</v>
      </c>
    </row>
    <row r="3641" spans="1:14" x14ac:dyDescent="0.3">
      <c r="A3641">
        <v>3642</v>
      </c>
      <c r="B3641" s="1">
        <v>45096</v>
      </c>
      <c r="C3641" t="s">
        <v>10</v>
      </c>
      <c r="D3641" t="s">
        <v>14</v>
      </c>
      <c r="E3641" t="s">
        <v>41</v>
      </c>
      <c r="F3641">
        <v>-17</v>
      </c>
      <c r="G3641" s="3">
        <v>0</v>
      </c>
      <c r="H3641" s="3">
        <v>159.44999999999999</v>
      </c>
      <c r="I3641" t="s">
        <v>10</v>
      </c>
      <c r="J3641" t="s">
        <v>31</v>
      </c>
      <c r="K3641" s="3">
        <f>IF(TablaDatosEmpresa[[#This Row],[Tipo_Movimiento]] = "Venta", -TablaDatosEmpresa[[#This Row],[Cantidad]] * TablaDatosEmpresa[[#This Row],[Precio_Venta_Unitario]], 0)</f>
        <v>2710.6499999999996</v>
      </c>
      <c r="L3641" s="3">
        <f>AVERAGEIF(TablaDatosEmpresa[Nombre_Producto],TablaDatosEmpresa[[#This Row],[Nombre_Producto]],TablaDatosEmpresa[Costo_Unitario])</f>
        <v>38.917210440456756</v>
      </c>
      <c r="M3641" s="3">
        <f>IF(TablaDatosEmpresa[[#This Row],[Tipo_Movimiento]] = "Venta", -TablaDatosEmpresa[[#This Row],[Cantidad]] * TablaDatosEmpresa[[#This Row],[CosteAdquisicionPromedio]], 0)</f>
        <v>661.59257748776486</v>
      </c>
      <c r="N3641" s="3">
        <f>TablaDatosEmpresa[[#This Row],[Ingresos]]-TablaDatosEmpresa[[#This Row],[Coste_Vemta]]</f>
        <v>2049.0574225122346</v>
      </c>
    </row>
    <row r="3642" spans="1:14" x14ac:dyDescent="0.3">
      <c r="A3642">
        <v>3643</v>
      </c>
      <c r="B3642" s="1">
        <v>45096</v>
      </c>
      <c r="C3642" t="s">
        <v>24</v>
      </c>
      <c r="D3642" t="s">
        <v>14</v>
      </c>
      <c r="E3642" t="s">
        <v>41</v>
      </c>
      <c r="F3642">
        <v>270</v>
      </c>
      <c r="G3642" s="3">
        <v>84.81</v>
      </c>
      <c r="H3642" s="3">
        <v>0</v>
      </c>
      <c r="I3642" t="s">
        <v>24</v>
      </c>
      <c r="J3642" t="s">
        <v>36</v>
      </c>
      <c r="K3642" s="3">
        <f>IF(TablaDatosEmpresa[[#This Row],[Tipo_Movimiento]] = "Venta", -TablaDatosEmpresa[[#This Row],[Cantidad]] * TablaDatosEmpresa[[#This Row],[Precio_Venta_Unitario]], 0)</f>
        <v>0</v>
      </c>
      <c r="L3642" s="3">
        <f>AVERAGEIF(TablaDatosEmpresa[Nombre_Producto],TablaDatosEmpresa[[#This Row],[Nombre_Producto]],TablaDatosEmpresa[Costo_Unitario])</f>
        <v>38.917210440456756</v>
      </c>
      <c r="M3642" s="3">
        <f>IF(TablaDatosEmpresa[[#This Row],[Tipo_Movimiento]] = "Venta", -TablaDatosEmpresa[[#This Row],[Cantidad]] * TablaDatosEmpresa[[#This Row],[CosteAdquisicionPromedio]], 0)</f>
        <v>0</v>
      </c>
      <c r="N3642" s="3">
        <f>TablaDatosEmpresa[[#This Row],[Ingresos]]-TablaDatosEmpresa[[#This Row],[Coste_Vemta]]</f>
        <v>0</v>
      </c>
    </row>
    <row r="3643" spans="1:14" x14ac:dyDescent="0.3">
      <c r="A3643">
        <v>3644</v>
      </c>
      <c r="B3643" s="1">
        <v>45097</v>
      </c>
      <c r="C3643" t="s">
        <v>10</v>
      </c>
      <c r="D3643" t="s">
        <v>32</v>
      </c>
      <c r="E3643" t="s">
        <v>33</v>
      </c>
      <c r="F3643">
        <v>-22</v>
      </c>
      <c r="G3643" s="3">
        <v>0</v>
      </c>
      <c r="H3643" s="3">
        <v>218.75</v>
      </c>
      <c r="I3643" t="s">
        <v>10</v>
      </c>
      <c r="J3643" t="s">
        <v>35</v>
      </c>
      <c r="K3643" s="3">
        <f>IF(TablaDatosEmpresa[[#This Row],[Tipo_Movimiento]] = "Venta", -TablaDatosEmpresa[[#This Row],[Cantidad]] * TablaDatosEmpresa[[#This Row],[Precio_Venta_Unitario]], 0)</f>
        <v>4812.5</v>
      </c>
      <c r="L3643" s="3">
        <f>AVERAGEIF(TablaDatosEmpresa[Nombre_Producto],TablaDatosEmpresa[[#This Row],[Nombre_Producto]],TablaDatosEmpresa[Costo_Unitario])</f>
        <v>54.214840425531932</v>
      </c>
      <c r="M3643" s="3">
        <f>IF(TablaDatosEmpresa[[#This Row],[Tipo_Movimiento]] = "Venta", -TablaDatosEmpresa[[#This Row],[Cantidad]] * TablaDatosEmpresa[[#This Row],[CosteAdquisicionPromedio]], 0)</f>
        <v>1192.7264893617025</v>
      </c>
      <c r="N3643" s="3">
        <f>TablaDatosEmpresa[[#This Row],[Ingresos]]-TablaDatosEmpresa[[#This Row],[Coste_Vemta]]</f>
        <v>3619.7735106382975</v>
      </c>
    </row>
    <row r="3644" spans="1:14" x14ac:dyDescent="0.3">
      <c r="A3644">
        <v>3645</v>
      </c>
      <c r="B3644" s="1">
        <v>45097</v>
      </c>
      <c r="C3644" t="s">
        <v>10</v>
      </c>
      <c r="D3644" t="s">
        <v>25</v>
      </c>
      <c r="E3644" t="s">
        <v>43</v>
      </c>
      <c r="F3644">
        <v>-29</v>
      </c>
      <c r="G3644" s="3">
        <v>0</v>
      </c>
      <c r="H3644" s="3">
        <v>95.5</v>
      </c>
      <c r="I3644" t="s">
        <v>10</v>
      </c>
      <c r="J3644" t="s">
        <v>15</v>
      </c>
      <c r="K3644" s="3">
        <f>IF(TablaDatosEmpresa[[#This Row],[Tipo_Movimiento]] = "Venta", -TablaDatosEmpresa[[#This Row],[Cantidad]] * TablaDatosEmpresa[[#This Row],[Precio_Venta_Unitario]], 0)</f>
        <v>2769.5</v>
      </c>
      <c r="L3644" s="3">
        <f>AVERAGEIF(TablaDatosEmpresa[Nombre_Producto],TablaDatosEmpresa[[#This Row],[Nombre_Producto]],TablaDatosEmpresa[Costo_Unitario])</f>
        <v>18.458651685393257</v>
      </c>
      <c r="M3644" s="3">
        <f>IF(TablaDatosEmpresa[[#This Row],[Tipo_Movimiento]] = "Venta", -TablaDatosEmpresa[[#This Row],[Cantidad]] * TablaDatosEmpresa[[#This Row],[CosteAdquisicionPromedio]], 0)</f>
        <v>535.3008988764044</v>
      </c>
      <c r="N3644" s="3">
        <f>TablaDatosEmpresa[[#This Row],[Ingresos]]-TablaDatosEmpresa[[#This Row],[Coste_Vemta]]</f>
        <v>2234.1991011235955</v>
      </c>
    </row>
    <row r="3645" spans="1:14" x14ac:dyDescent="0.3">
      <c r="A3645">
        <v>3646</v>
      </c>
      <c r="B3645" s="1">
        <v>45097</v>
      </c>
      <c r="C3645" t="s">
        <v>24</v>
      </c>
      <c r="D3645" t="s">
        <v>14</v>
      </c>
      <c r="E3645" t="s">
        <v>41</v>
      </c>
      <c r="F3645">
        <v>254</v>
      </c>
      <c r="G3645" s="3">
        <v>83.87</v>
      </c>
      <c r="H3645" s="3">
        <v>0</v>
      </c>
      <c r="I3645" t="s">
        <v>24</v>
      </c>
      <c r="J3645" t="s">
        <v>26</v>
      </c>
      <c r="K3645" s="3">
        <f>IF(TablaDatosEmpresa[[#This Row],[Tipo_Movimiento]] = "Venta", -TablaDatosEmpresa[[#This Row],[Cantidad]] * TablaDatosEmpresa[[#This Row],[Precio_Venta_Unitario]], 0)</f>
        <v>0</v>
      </c>
      <c r="L3645" s="3">
        <f>AVERAGEIF(TablaDatosEmpresa[Nombre_Producto],TablaDatosEmpresa[[#This Row],[Nombre_Producto]],TablaDatosEmpresa[Costo_Unitario])</f>
        <v>38.917210440456756</v>
      </c>
      <c r="M3645" s="3">
        <f>IF(TablaDatosEmpresa[[#This Row],[Tipo_Movimiento]] = "Venta", -TablaDatosEmpresa[[#This Row],[Cantidad]] * TablaDatosEmpresa[[#This Row],[CosteAdquisicionPromedio]], 0)</f>
        <v>0</v>
      </c>
      <c r="N3645" s="3">
        <f>TablaDatosEmpresa[[#This Row],[Ingresos]]-TablaDatosEmpresa[[#This Row],[Coste_Vemta]]</f>
        <v>0</v>
      </c>
    </row>
    <row r="3646" spans="1:14" x14ac:dyDescent="0.3">
      <c r="A3646">
        <v>3647</v>
      </c>
      <c r="B3646" s="1">
        <v>45097</v>
      </c>
      <c r="C3646" t="s">
        <v>16</v>
      </c>
      <c r="D3646" t="s">
        <v>17</v>
      </c>
      <c r="E3646" t="s">
        <v>42</v>
      </c>
      <c r="F3646">
        <v>66</v>
      </c>
      <c r="G3646" s="3">
        <v>450.71</v>
      </c>
      <c r="H3646" s="3">
        <v>0</v>
      </c>
      <c r="I3646" t="s">
        <v>46</v>
      </c>
      <c r="J3646" t="s">
        <v>18</v>
      </c>
      <c r="K3646" s="3">
        <f>IF(TablaDatosEmpresa[[#This Row],[Tipo_Movimiento]] = "Venta", -TablaDatosEmpresa[[#This Row],[Cantidad]] * TablaDatosEmpresa[[#This Row],[Precio_Venta_Unitario]], 0)</f>
        <v>0</v>
      </c>
      <c r="L3646" s="3">
        <f>AVERAGEIF(TablaDatosEmpresa[Nombre_Producto],TablaDatosEmpresa[[#This Row],[Nombre_Producto]],TablaDatosEmpresa[Costo_Unitario])</f>
        <v>206.67616747181975</v>
      </c>
      <c r="M3646" s="3">
        <f>IF(TablaDatosEmpresa[[#This Row],[Tipo_Movimiento]] = "Venta", -TablaDatosEmpresa[[#This Row],[Cantidad]] * TablaDatosEmpresa[[#This Row],[CosteAdquisicionPromedio]], 0)</f>
        <v>0</v>
      </c>
      <c r="N3646" s="3">
        <f>TablaDatosEmpresa[[#This Row],[Ingresos]]-TablaDatosEmpresa[[#This Row],[Coste_Vemta]]</f>
        <v>0</v>
      </c>
    </row>
    <row r="3647" spans="1:14" x14ac:dyDescent="0.3">
      <c r="A3647">
        <v>3648</v>
      </c>
      <c r="B3647" s="1">
        <v>45097</v>
      </c>
      <c r="C3647" t="s">
        <v>24</v>
      </c>
      <c r="D3647" t="s">
        <v>14</v>
      </c>
      <c r="E3647" t="s">
        <v>41</v>
      </c>
      <c r="F3647">
        <v>189</v>
      </c>
      <c r="G3647" s="3">
        <v>85.77</v>
      </c>
      <c r="H3647" s="3">
        <v>0</v>
      </c>
      <c r="I3647" t="s">
        <v>24</v>
      </c>
      <c r="J3647" t="s">
        <v>36</v>
      </c>
      <c r="K3647" s="3">
        <f>IF(TablaDatosEmpresa[[#This Row],[Tipo_Movimiento]] = "Venta", -TablaDatosEmpresa[[#This Row],[Cantidad]] * TablaDatosEmpresa[[#This Row],[Precio_Venta_Unitario]], 0)</f>
        <v>0</v>
      </c>
      <c r="L3647" s="3">
        <f>AVERAGEIF(TablaDatosEmpresa[Nombre_Producto],TablaDatosEmpresa[[#This Row],[Nombre_Producto]],TablaDatosEmpresa[Costo_Unitario])</f>
        <v>38.917210440456756</v>
      </c>
      <c r="M3647" s="3">
        <f>IF(TablaDatosEmpresa[[#This Row],[Tipo_Movimiento]] = "Venta", -TablaDatosEmpresa[[#This Row],[Cantidad]] * TablaDatosEmpresa[[#This Row],[CosteAdquisicionPromedio]], 0)</f>
        <v>0</v>
      </c>
      <c r="N3647" s="3">
        <f>TablaDatosEmpresa[[#This Row],[Ingresos]]-TablaDatosEmpresa[[#This Row],[Coste_Vemta]]</f>
        <v>0</v>
      </c>
    </row>
    <row r="3648" spans="1:14" x14ac:dyDescent="0.3">
      <c r="A3648">
        <v>3649</v>
      </c>
      <c r="B3648" s="1">
        <v>45097</v>
      </c>
      <c r="C3648" t="s">
        <v>10</v>
      </c>
      <c r="D3648" t="s">
        <v>25</v>
      </c>
      <c r="E3648" t="s">
        <v>43</v>
      </c>
      <c r="F3648">
        <v>-44</v>
      </c>
      <c r="G3648" s="3">
        <v>0</v>
      </c>
      <c r="H3648" s="3">
        <v>94.36</v>
      </c>
      <c r="I3648" t="s">
        <v>10</v>
      </c>
      <c r="J3648" t="s">
        <v>23</v>
      </c>
      <c r="K3648" s="3">
        <f>IF(TablaDatosEmpresa[[#This Row],[Tipo_Movimiento]] = "Venta", -TablaDatosEmpresa[[#This Row],[Cantidad]] * TablaDatosEmpresa[[#This Row],[Precio_Venta_Unitario]], 0)</f>
        <v>4151.84</v>
      </c>
      <c r="L3648" s="3">
        <f>AVERAGEIF(TablaDatosEmpresa[Nombre_Producto],TablaDatosEmpresa[[#This Row],[Nombre_Producto]],TablaDatosEmpresa[Costo_Unitario])</f>
        <v>18.458651685393257</v>
      </c>
      <c r="M3648" s="3">
        <f>IF(TablaDatosEmpresa[[#This Row],[Tipo_Movimiento]] = "Venta", -TablaDatosEmpresa[[#This Row],[Cantidad]] * TablaDatosEmpresa[[#This Row],[CosteAdquisicionPromedio]], 0)</f>
        <v>812.18067415730332</v>
      </c>
      <c r="N3648" s="3">
        <f>TablaDatosEmpresa[[#This Row],[Ingresos]]-TablaDatosEmpresa[[#This Row],[Coste_Vemta]]</f>
        <v>3339.6593258426969</v>
      </c>
    </row>
    <row r="3649" spans="1:14" x14ac:dyDescent="0.3">
      <c r="A3649">
        <v>3650</v>
      </c>
      <c r="B3649" s="1">
        <v>45097</v>
      </c>
      <c r="C3649" t="s">
        <v>24</v>
      </c>
      <c r="D3649" t="s">
        <v>14</v>
      </c>
      <c r="E3649" t="s">
        <v>41</v>
      </c>
      <c r="F3649">
        <v>96</v>
      </c>
      <c r="G3649" s="3">
        <v>86.6</v>
      </c>
      <c r="H3649" s="3">
        <v>0</v>
      </c>
      <c r="I3649" t="s">
        <v>24</v>
      </c>
      <c r="J3649" t="s">
        <v>37</v>
      </c>
      <c r="K3649" s="3">
        <f>IF(TablaDatosEmpresa[[#This Row],[Tipo_Movimiento]] = "Venta", -TablaDatosEmpresa[[#This Row],[Cantidad]] * TablaDatosEmpresa[[#This Row],[Precio_Venta_Unitario]], 0)</f>
        <v>0</v>
      </c>
      <c r="L3649" s="3">
        <f>AVERAGEIF(TablaDatosEmpresa[Nombre_Producto],TablaDatosEmpresa[[#This Row],[Nombre_Producto]],TablaDatosEmpresa[Costo_Unitario])</f>
        <v>38.917210440456756</v>
      </c>
      <c r="M3649" s="3">
        <f>IF(TablaDatosEmpresa[[#This Row],[Tipo_Movimiento]] = "Venta", -TablaDatosEmpresa[[#This Row],[Cantidad]] * TablaDatosEmpresa[[#This Row],[CosteAdquisicionPromedio]], 0)</f>
        <v>0</v>
      </c>
      <c r="N3649" s="3">
        <f>TablaDatosEmpresa[[#This Row],[Ingresos]]-TablaDatosEmpresa[[#This Row],[Coste_Vemta]]</f>
        <v>0</v>
      </c>
    </row>
    <row r="3650" spans="1:14" x14ac:dyDescent="0.3">
      <c r="A3650">
        <v>3651</v>
      </c>
      <c r="B3650" s="1">
        <v>45098</v>
      </c>
      <c r="C3650" t="s">
        <v>10</v>
      </c>
      <c r="D3650" t="s">
        <v>17</v>
      </c>
      <c r="E3650" t="s">
        <v>42</v>
      </c>
      <c r="F3650">
        <v>-35</v>
      </c>
      <c r="G3650" s="3">
        <v>0</v>
      </c>
      <c r="H3650" s="3">
        <v>903.58</v>
      </c>
      <c r="I3650" t="s">
        <v>10</v>
      </c>
      <c r="J3650" t="s">
        <v>31</v>
      </c>
      <c r="K3650" s="3">
        <f>IF(TablaDatosEmpresa[[#This Row],[Tipo_Movimiento]] = "Venta", -TablaDatosEmpresa[[#This Row],[Cantidad]] * TablaDatosEmpresa[[#This Row],[Precio_Venta_Unitario]], 0)</f>
        <v>31625.300000000003</v>
      </c>
      <c r="L3650" s="3">
        <f>AVERAGEIF(TablaDatosEmpresa[Nombre_Producto],TablaDatosEmpresa[[#This Row],[Nombre_Producto]],TablaDatosEmpresa[Costo_Unitario])</f>
        <v>206.67616747181975</v>
      </c>
      <c r="M3650" s="3">
        <f>IF(TablaDatosEmpresa[[#This Row],[Tipo_Movimiento]] = "Venta", -TablaDatosEmpresa[[#This Row],[Cantidad]] * TablaDatosEmpresa[[#This Row],[CosteAdquisicionPromedio]], 0)</f>
        <v>7233.6658615136912</v>
      </c>
      <c r="N3650" s="3">
        <f>TablaDatosEmpresa[[#This Row],[Ingresos]]-TablaDatosEmpresa[[#This Row],[Coste_Vemta]]</f>
        <v>24391.634138486312</v>
      </c>
    </row>
    <row r="3651" spans="1:14" x14ac:dyDescent="0.3">
      <c r="A3651">
        <v>3652</v>
      </c>
      <c r="B3651" s="1">
        <v>45098</v>
      </c>
      <c r="C3651" t="s">
        <v>10</v>
      </c>
      <c r="D3651" t="s">
        <v>17</v>
      </c>
      <c r="E3651" t="s">
        <v>42</v>
      </c>
      <c r="F3651">
        <v>-26</v>
      </c>
      <c r="G3651" s="3">
        <v>0</v>
      </c>
      <c r="H3651" s="3">
        <v>898.2</v>
      </c>
      <c r="I3651" t="s">
        <v>10</v>
      </c>
      <c r="J3651" t="s">
        <v>23</v>
      </c>
      <c r="K3651" s="3">
        <f>IF(TablaDatosEmpresa[[#This Row],[Tipo_Movimiento]] = "Venta", -TablaDatosEmpresa[[#This Row],[Cantidad]] * TablaDatosEmpresa[[#This Row],[Precio_Venta_Unitario]], 0)</f>
        <v>23353.200000000001</v>
      </c>
      <c r="L3651" s="3">
        <f>AVERAGEIF(TablaDatosEmpresa[Nombre_Producto],TablaDatosEmpresa[[#This Row],[Nombre_Producto]],TablaDatosEmpresa[Costo_Unitario])</f>
        <v>206.67616747181975</v>
      </c>
      <c r="M3651" s="3">
        <f>IF(TablaDatosEmpresa[[#This Row],[Tipo_Movimiento]] = "Venta", -TablaDatosEmpresa[[#This Row],[Cantidad]] * TablaDatosEmpresa[[#This Row],[CosteAdquisicionPromedio]], 0)</f>
        <v>5373.5803542673139</v>
      </c>
      <c r="N3651" s="3">
        <f>TablaDatosEmpresa[[#This Row],[Ingresos]]-TablaDatosEmpresa[[#This Row],[Coste_Vemta]]</f>
        <v>17979.619645732688</v>
      </c>
    </row>
    <row r="3652" spans="1:14" x14ac:dyDescent="0.3">
      <c r="A3652">
        <v>3653</v>
      </c>
      <c r="B3652" s="1">
        <v>45098</v>
      </c>
      <c r="C3652" t="s">
        <v>24</v>
      </c>
      <c r="D3652" t="s">
        <v>34</v>
      </c>
      <c r="E3652" t="s">
        <v>45</v>
      </c>
      <c r="F3652">
        <v>67</v>
      </c>
      <c r="G3652" s="3">
        <v>181.16</v>
      </c>
      <c r="H3652" s="3">
        <v>0</v>
      </c>
      <c r="I3652" t="s">
        <v>24</v>
      </c>
      <c r="J3652" t="s">
        <v>37</v>
      </c>
      <c r="K3652" s="3">
        <f>IF(TablaDatosEmpresa[[#This Row],[Tipo_Movimiento]] = "Venta", -TablaDatosEmpresa[[#This Row],[Cantidad]] * TablaDatosEmpresa[[#This Row],[Precio_Venta_Unitario]], 0)</f>
        <v>0</v>
      </c>
      <c r="L3652" s="3">
        <f>AVERAGEIF(TablaDatosEmpresa[Nombre_Producto],TablaDatosEmpresa[[#This Row],[Nombre_Producto]],TablaDatosEmpresa[Costo_Unitario])</f>
        <v>81.910562499999997</v>
      </c>
      <c r="M3652" s="3">
        <f>IF(TablaDatosEmpresa[[#This Row],[Tipo_Movimiento]] = "Venta", -TablaDatosEmpresa[[#This Row],[Cantidad]] * TablaDatosEmpresa[[#This Row],[CosteAdquisicionPromedio]], 0)</f>
        <v>0</v>
      </c>
      <c r="N3652" s="3">
        <f>TablaDatosEmpresa[[#This Row],[Ingresos]]-TablaDatosEmpresa[[#This Row],[Coste_Vemta]]</f>
        <v>0</v>
      </c>
    </row>
    <row r="3653" spans="1:14" x14ac:dyDescent="0.3">
      <c r="A3653">
        <v>3654</v>
      </c>
      <c r="B3653" s="1">
        <v>45098</v>
      </c>
      <c r="C3653" t="s">
        <v>24</v>
      </c>
      <c r="D3653" t="s">
        <v>11</v>
      </c>
      <c r="E3653" t="s">
        <v>12</v>
      </c>
      <c r="F3653">
        <v>89</v>
      </c>
      <c r="G3653" s="3">
        <v>64.81</v>
      </c>
      <c r="H3653" s="3">
        <v>0</v>
      </c>
      <c r="I3653" t="s">
        <v>24</v>
      </c>
      <c r="J3653" t="s">
        <v>37</v>
      </c>
      <c r="K3653" s="3">
        <f>IF(TablaDatosEmpresa[[#This Row],[Tipo_Movimiento]] = "Venta", -TablaDatosEmpresa[[#This Row],[Cantidad]] * TablaDatosEmpresa[[#This Row],[Precio_Venta_Unitario]], 0)</f>
        <v>0</v>
      </c>
      <c r="L3653" s="3">
        <f>AVERAGEIF(TablaDatosEmpresa[Nombre_Producto],TablaDatosEmpresa[[#This Row],[Nombre_Producto]],TablaDatosEmpresa[Costo_Unitario])</f>
        <v>28.701865793780652</v>
      </c>
      <c r="M3653" s="3">
        <f>IF(TablaDatosEmpresa[[#This Row],[Tipo_Movimiento]] = "Venta", -TablaDatosEmpresa[[#This Row],[Cantidad]] * TablaDatosEmpresa[[#This Row],[CosteAdquisicionPromedio]], 0)</f>
        <v>0</v>
      </c>
      <c r="N3653" s="3">
        <f>TablaDatosEmpresa[[#This Row],[Ingresos]]-TablaDatosEmpresa[[#This Row],[Coste_Vemta]]</f>
        <v>0</v>
      </c>
    </row>
    <row r="3654" spans="1:14" x14ac:dyDescent="0.3">
      <c r="A3654">
        <v>3655</v>
      </c>
      <c r="B3654" s="1">
        <v>45098</v>
      </c>
      <c r="C3654" t="s">
        <v>10</v>
      </c>
      <c r="D3654" t="s">
        <v>14</v>
      </c>
      <c r="E3654" t="s">
        <v>41</v>
      </c>
      <c r="F3654">
        <v>-16</v>
      </c>
      <c r="G3654" s="3">
        <v>0</v>
      </c>
      <c r="H3654" s="3">
        <v>160.47999999999999</v>
      </c>
      <c r="I3654" t="s">
        <v>10</v>
      </c>
      <c r="J3654" t="s">
        <v>13</v>
      </c>
      <c r="K3654" s="3">
        <f>IF(TablaDatosEmpresa[[#This Row],[Tipo_Movimiento]] = "Venta", -TablaDatosEmpresa[[#This Row],[Cantidad]] * TablaDatosEmpresa[[#This Row],[Precio_Venta_Unitario]], 0)</f>
        <v>2567.6799999999998</v>
      </c>
      <c r="L3654" s="3">
        <f>AVERAGEIF(TablaDatosEmpresa[Nombre_Producto],TablaDatosEmpresa[[#This Row],[Nombre_Producto]],TablaDatosEmpresa[Costo_Unitario])</f>
        <v>38.917210440456756</v>
      </c>
      <c r="M3654" s="3">
        <f>IF(TablaDatosEmpresa[[#This Row],[Tipo_Movimiento]] = "Venta", -TablaDatosEmpresa[[#This Row],[Cantidad]] * TablaDatosEmpresa[[#This Row],[CosteAdquisicionPromedio]], 0)</f>
        <v>622.6753670473081</v>
      </c>
      <c r="N3654" s="3">
        <f>TablaDatosEmpresa[[#This Row],[Ingresos]]-TablaDatosEmpresa[[#This Row],[Coste_Vemta]]</f>
        <v>1945.0046329526917</v>
      </c>
    </row>
    <row r="3655" spans="1:14" x14ac:dyDescent="0.3">
      <c r="A3655">
        <v>3656</v>
      </c>
      <c r="B3655" s="1">
        <v>45098</v>
      </c>
      <c r="C3655" t="s">
        <v>10</v>
      </c>
      <c r="D3655" t="s">
        <v>19</v>
      </c>
      <c r="E3655" t="s">
        <v>20</v>
      </c>
      <c r="F3655">
        <v>-33</v>
      </c>
      <c r="G3655" s="3">
        <v>0</v>
      </c>
      <c r="H3655" s="3">
        <v>297.75</v>
      </c>
      <c r="I3655" t="s">
        <v>10</v>
      </c>
      <c r="J3655" t="s">
        <v>23</v>
      </c>
      <c r="K3655" s="3">
        <f>IF(TablaDatosEmpresa[[#This Row],[Tipo_Movimiento]] = "Venta", -TablaDatosEmpresa[[#This Row],[Cantidad]] * TablaDatosEmpresa[[#This Row],[Precio_Venta_Unitario]], 0)</f>
        <v>9825.75</v>
      </c>
      <c r="L3655" s="3">
        <f>AVERAGEIF(TablaDatosEmpresa[Nombre_Producto],TablaDatosEmpresa[[#This Row],[Nombre_Producto]],TablaDatosEmpresa[Costo_Unitario])</f>
        <v>66.956770642201846</v>
      </c>
      <c r="M3655" s="3">
        <f>IF(TablaDatosEmpresa[[#This Row],[Tipo_Movimiento]] = "Venta", -TablaDatosEmpresa[[#This Row],[Cantidad]] * TablaDatosEmpresa[[#This Row],[CosteAdquisicionPromedio]], 0)</f>
        <v>2209.5734311926608</v>
      </c>
      <c r="N3655" s="3">
        <f>TablaDatosEmpresa[[#This Row],[Ingresos]]-TablaDatosEmpresa[[#This Row],[Coste_Vemta]]</f>
        <v>7616.1765688073392</v>
      </c>
    </row>
    <row r="3656" spans="1:14" x14ac:dyDescent="0.3">
      <c r="A3656">
        <v>3657</v>
      </c>
      <c r="B3656" s="1">
        <v>45098</v>
      </c>
      <c r="C3656" t="s">
        <v>24</v>
      </c>
      <c r="D3656" t="s">
        <v>32</v>
      </c>
      <c r="E3656" t="s">
        <v>33</v>
      </c>
      <c r="F3656">
        <v>65</v>
      </c>
      <c r="G3656" s="3">
        <v>117.94</v>
      </c>
      <c r="H3656" s="3">
        <v>0</v>
      </c>
      <c r="I3656" t="s">
        <v>24</v>
      </c>
      <c r="J3656" t="s">
        <v>37</v>
      </c>
      <c r="K3656" s="3">
        <f>IF(TablaDatosEmpresa[[#This Row],[Tipo_Movimiento]] = "Venta", -TablaDatosEmpresa[[#This Row],[Cantidad]] * TablaDatosEmpresa[[#This Row],[Precio_Venta_Unitario]], 0)</f>
        <v>0</v>
      </c>
      <c r="L3656" s="3">
        <f>AVERAGEIF(TablaDatosEmpresa[Nombre_Producto],TablaDatosEmpresa[[#This Row],[Nombre_Producto]],TablaDatosEmpresa[Costo_Unitario])</f>
        <v>54.214840425531932</v>
      </c>
      <c r="M3656" s="3">
        <f>IF(TablaDatosEmpresa[[#This Row],[Tipo_Movimiento]] = "Venta", -TablaDatosEmpresa[[#This Row],[Cantidad]] * TablaDatosEmpresa[[#This Row],[CosteAdquisicionPromedio]], 0)</f>
        <v>0</v>
      </c>
      <c r="N3656" s="3">
        <f>TablaDatosEmpresa[[#This Row],[Ingresos]]-TablaDatosEmpresa[[#This Row],[Coste_Vemta]]</f>
        <v>0</v>
      </c>
    </row>
    <row r="3657" spans="1:14" x14ac:dyDescent="0.3">
      <c r="A3657">
        <v>3658</v>
      </c>
      <c r="B3657" s="1">
        <v>45099</v>
      </c>
      <c r="C3657" t="s">
        <v>24</v>
      </c>
      <c r="D3657" t="s">
        <v>21</v>
      </c>
      <c r="E3657" t="s">
        <v>22</v>
      </c>
      <c r="F3657">
        <v>178</v>
      </c>
      <c r="G3657" s="3">
        <v>24.75</v>
      </c>
      <c r="H3657" s="3">
        <v>0</v>
      </c>
      <c r="I3657" t="s">
        <v>24</v>
      </c>
      <c r="J3657" t="s">
        <v>28</v>
      </c>
      <c r="K3657" s="3">
        <f>IF(TablaDatosEmpresa[[#This Row],[Tipo_Movimiento]] = "Venta", -TablaDatosEmpresa[[#This Row],[Cantidad]] * TablaDatosEmpresa[[#This Row],[Precio_Venta_Unitario]], 0)</f>
        <v>0</v>
      </c>
      <c r="L3657" s="3">
        <f>AVERAGEIF(TablaDatosEmpresa[Nombre_Producto],TablaDatosEmpresa[[#This Row],[Nombre_Producto]],TablaDatosEmpresa[Costo_Unitario])</f>
        <v>10.520482758620702</v>
      </c>
      <c r="M3657" s="3">
        <f>IF(TablaDatosEmpresa[[#This Row],[Tipo_Movimiento]] = "Venta", -TablaDatosEmpresa[[#This Row],[Cantidad]] * TablaDatosEmpresa[[#This Row],[CosteAdquisicionPromedio]], 0)</f>
        <v>0</v>
      </c>
      <c r="N3657" s="3">
        <f>TablaDatosEmpresa[[#This Row],[Ingresos]]-TablaDatosEmpresa[[#This Row],[Coste_Vemta]]</f>
        <v>0</v>
      </c>
    </row>
    <row r="3658" spans="1:14" x14ac:dyDescent="0.3">
      <c r="A3658">
        <v>3659</v>
      </c>
      <c r="B3658" s="1">
        <v>45099</v>
      </c>
      <c r="C3658" t="s">
        <v>24</v>
      </c>
      <c r="D3658" t="s">
        <v>34</v>
      </c>
      <c r="E3658" t="s">
        <v>45</v>
      </c>
      <c r="F3658">
        <v>124</v>
      </c>
      <c r="G3658" s="3">
        <v>180.45</v>
      </c>
      <c r="H3658" s="3">
        <v>0</v>
      </c>
      <c r="I3658" t="s">
        <v>24</v>
      </c>
      <c r="J3658" t="s">
        <v>37</v>
      </c>
      <c r="K3658" s="3">
        <f>IF(TablaDatosEmpresa[[#This Row],[Tipo_Movimiento]] = "Venta", -TablaDatosEmpresa[[#This Row],[Cantidad]] * TablaDatosEmpresa[[#This Row],[Precio_Venta_Unitario]], 0)</f>
        <v>0</v>
      </c>
      <c r="L3658" s="3">
        <f>AVERAGEIF(TablaDatosEmpresa[Nombre_Producto],TablaDatosEmpresa[[#This Row],[Nombre_Producto]],TablaDatosEmpresa[Costo_Unitario])</f>
        <v>81.910562499999997</v>
      </c>
      <c r="M3658" s="3">
        <f>IF(TablaDatosEmpresa[[#This Row],[Tipo_Movimiento]] = "Venta", -TablaDatosEmpresa[[#This Row],[Cantidad]] * TablaDatosEmpresa[[#This Row],[CosteAdquisicionPromedio]], 0)</f>
        <v>0</v>
      </c>
      <c r="N3658" s="3">
        <f>TablaDatosEmpresa[[#This Row],[Ingresos]]-TablaDatosEmpresa[[#This Row],[Coste_Vemta]]</f>
        <v>0</v>
      </c>
    </row>
    <row r="3659" spans="1:14" x14ac:dyDescent="0.3">
      <c r="A3659">
        <v>3660</v>
      </c>
      <c r="B3659" s="1">
        <v>45099</v>
      </c>
      <c r="C3659" t="s">
        <v>10</v>
      </c>
      <c r="D3659" t="s">
        <v>29</v>
      </c>
      <c r="E3659" t="s">
        <v>30</v>
      </c>
      <c r="F3659">
        <v>-31</v>
      </c>
      <c r="G3659" s="3">
        <v>0</v>
      </c>
      <c r="H3659" s="3">
        <v>80.48</v>
      </c>
      <c r="I3659" t="s">
        <v>10</v>
      </c>
      <c r="J3659" t="s">
        <v>35</v>
      </c>
      <c r="K3659" s="3">
        <f>IF(TablaDatosEmpresa[[#This Row],[Tipo_Movimiento]] = "Venta", -TablaDatosEmpresa[[#This Row],[Cantidad]] * TablaDatosEmpresa[[#This Row],[Precio_Venta_Unitario]], 0)</f>
        <v>2494.88</v>
      </c>
      <c r="L3659" s="3">
        <f>AVERAGEIF(TablaDatosEmpresa[Nombre_Producto],TablaDatosEmpresa[[#This Row],[Nombre_Producto]],TablaDatosEmpresa[Costo_Unitario])</f>
        <v>15.49574137931034</v>
      </c>
      <c r="M3659" s="3">
        <f>IF(TablaDatosEmpresa[[#This Row],[Tipo_Movimiento]] = "Venta", -TablaDatosEmpresa[[#This Row],[Cantidad]] * TablaDatosEmpresa[[#This Row],[CosteAdquisicionPromedio]], 0)</f>
        <v>480.36798275862054</v>
      </c>
      <c r="N3659" s="3">
        <f>TablaDatosEmpresa[[#This Row],[Ingresos]]-TablaDatosEmpresa[[#This Row],[Coste_Vemta]]</f>
        <v>2014.5120172413795</v>
      </c>
    </row>
    <row r="3660" spans="1:14" x14ac:dyDescent="0.3">
      <c r="A3660">
        <v>3661</v>
      </c>
      <c r="B3660" s="1">
        <v>45099</v>
      </c>
      <c r="C3660" t="s">
        <v>24</v>
      </c>
      <c r="D3660" t="s">
        <v>32</v>
      </c>
      <c r="E3660" t="s">
        <v>33</v>
      </c>
      <c r="F3660">
        <v>269</v>
      </c>
      <c r="G3660" s="3">
        <v>120.15</v>
      </c>
      <c r="H3660" s="3">
        <v>0</v>
      </c>
      <c r="I3660" t="s">
        <v>24</v>
      </c>
      <c r="J3660" t="s">
        <v>28</v>
      </c>
      <c r="K3660" s="3">
        <f>IF(TablaDatosEmpresa[[#This Row],[Tipo_Movimiento]] = "Venta", -TablaDatosEmpresa[[#This Row],[Cantidad]] * TablaDatosEmpresa[[#This Row],[Precio_Venta_Unitario]], 0)</f>
        <v>0</v>
      </c>
      <c r="L3660" s="3">
        <f>AVERAGEIF(TablaDatosEmpresa[Nombre_Producto],TablaDatosEmpresa[[#This Row],[Nombre_Producto]],TablaDatosEmpresa[Costo_Unitario])</f>
        <v>54.214840425531932</v>
      </c>
      <c r="M3660" s="3">
        <f>IF(TablaDatosEmpresa[[#This Row],[Tipo_Movimiento]] = "Venta", -TablaDatosEmpresa[[#This Row],[Cantidad]] * TablaDatosEmpresa[[#This Row],[CosteAdquisicionPromedio]], 0)</f>
        <v>0</v>
      </c>
      <c r="N3660" s="3">
        <f>TablaDatosEmpresa[[#This Row],[Ingresos]]-TablaDatosEmpresa[[#This Row],[Coste_Vemta]]</f>
        <v>0</v>
      </c>
    </row>
    <row r="3661" spans="1:14" x14ac:dyDescent="0.3">
      <c r="A3661">
        <v>3662</v>
      </c>
      <c r="B3661" s="1">
        <v>45099</v>
      </c>
      <c r="C3661" t="s">
        <v>10</v>
      </c>
      <c r="D3661" t="s">
        <v>27</v>
      </c>
      <c r="E3661" t="s">
        <v>44</v>
      </c>
      <c r="F3661">
        <v>-45</v>
      </c>
      <c r="G3661" s="3">
        <v>0</v>
      </c>
      <c r="H3661" s="3">
        <v>498.29</v>
      </c>
      <c r="I3661" t="s">
        <v>10</v>
      </c>
      <c r="J3661" t="s">
        <v>15</v>
      </c>
      <c r="K3661" s="3">
        <f>IF(TablaDatosEmpresa[[#This Row],[Tipo_Movimiento]] = "Venta", -TablaDatosEmpresa[[#This Row],[Cantidad]] * TablaDatosEmpresa[[#This Row],[Precio_Venta_Unitario]], 0)</f>
        <v>22423.05</v>
      </c>
      <c r="L3661" s="3">
        <f>AVERAGEIF(TablaDatosEmpresa[Nombre_Producto],TablaDatosEmpresa[[#This Row],[Nombre_Producto]],TablaDatosEmpresa[Costo_Unitario])</f>
        <v>111.99406451612904</v>
      </c>
      <c r="M3661" s="3">
        <f>IF(TablaDatosEmpresa[[#This Row],[Tipo_Movimiento]] = "Venta", -TablaDatosEmpresa[[#This Row],[Cantidad]] * TablaDatosEmpresa[[#This Row],[CosteAdquisicionPromedio]], 0)</f>
        <v>5039.7329032258067</v>
      </c>
      <c r="N3661" s="3">
        <f>TablaDatosEmpresa[[#This Row],[Ingresos]]-TablaDatosEmpresa[[#This Row],[Coste_Vemta]]</f>
        <v>17383.317096774193</v>
      </c>
    </row>
    <row r="3662" spans="1:14" x14ac:dyDescent="0.3">
      <c r="A3662">
        <v>3663</v>
      </c>
      <c r="B3662" s="1">
        <v>45099</v>
      </c>
      <c r="C3662" t="s">
        <v>10</v>
      </c>
      <c r="D3662" t="s">
        <v>17</v>
      </c>
      <c r="E3662" t="s">
        <v>42</v>
      </c>
      <c r="F3662">
        <v>-29</v>
      </c>
      <c r="G3662" s="3">
        <v>0</v>
      </c>
      <c r="H3662" s="3">
        <v>897.56</v>
      </c>
      <c r="I3662" t="s">
        <v>10</v>
      </c>
      <c r="J3662" t="s">
        <v>31</v>
      </c>
      <c r="K3662" s="3">
        <f>IF(TablaDatosEmpresa[[#This Row],[Tipo_Movimiento]] = "Venta", -TablaDatosEmpresa[[#This Row],[Cantidad]] * TablaDatosEmpresa[[#This Row],[Precio_Venta_Unitario]], 0)</f>
        <v>26029.239999999998</v>
      </c>
      <c r="L3662" s="3">
        <f>AVERAGEIF(TablaDatosEmpresa[Nombre_Producto],TablaDatosEmpresa[[#This Row],[Nombre_Producto]],TablaDatosEmpresa[Costo_Unitario])</f>
        <v>206.67616747181975</v>
      </c>
      <c r="M3662" s="3">
        <f>IF(TablaDatosEmpresa[[#This Row],[Tipo_Movimiento]] = "Venta", -TablaDatosEmpresa[[#This Row],[Cantidad]] * TablaDatosEmpresa[[#This Row],[CosteAdquisicionPromedio]], 0)</f>
        <v>5993.608856682773</v>
      </c>
      <c r="N3662" s="3">
        <f>TablaDatosEmpresa[[#This Row],[Ingresos]]-TablaDatosEmpresa[[#This Row],[Coste_Vemta]]</f>
        <v>20035.631143317223</v>
      </c>
    </row>
    <row r="3663" spans="1:14" x14ac:dyDescent="0.3">
      <c r="A3663">
        <v>3664</v>
      </c>
      <c r="B3663" s="1">
        <v>45099</v>
      </c>
      <c r="C3663" t="s">
        <v>10</v>
      </c>
      <c r="D3663" t="s">
        <v>32</v>
      </c>
      <c r="E3663" t="s">
        <v>33</v>
      </c>
      <c r="F3663">
        <v>-5</v>
      </c>
      <c r="G3663" s="3">
        <v>0</v>
      </c>
      <c r="H3663" s="3">
        <v>217.89</v>
      </c>
      <c r="I3663" t="s">
        <v>10</v>
      </c>
      <c r="J3663" t="s">
        <v>31</v>
      </c>
      <c r="K3663" s="3">
        <f>IF(TablaDatosEmpresa[[#This Row],[Tipo_Movimiento]] = "Venta", -TablaDatosEmpresa[[#This Row],[Cantidad]] * TablaDatosEmpresa[[#This Row],[Precio_Venta_Unitario]], 0)</f>
        <v>1089.4499999999998</v>
      </c>
      <c r="L3663" s="3">
        <f>AVERAGEIF(TablaDatosEmpresa[Nombre_Producto],TablaDatosEmpresa[[#This Row],[Nombre_Producto]],TablaDatosEmpresa[Costo_Unitario])</f>
        <v>54.214840425531932</v>
      </c>
      <c r="M3663" s="3">
        <f>IF(TablaDatosEmpresa[[#This Row],[Tipo_Movimiento]] = "Venta", -TablaDatosEmpresa[[#This Row],[Cantidad]] * TablaDatosEmpresa[[#This Row],[CosteAdquisicionPromedio]], 0)</f>
        <v>271.07420212765965</v>
      </c>
      <c r="N3663" s="3">
        <f>TablaDatosEmpresa[[#This Row],[Ingresos]]-TablaDatosEmpresa[[#This Row],[Coste_Vemta]]</f>
        <v>818.37579787234017</v>
      </c>
    </row>
    <row r="3664" spans="1:14" x14ac:dyDescent="0.3">
      <c r="A3664">
        <v>3665</v>
      </c>
      <c r="B3664" s="1">
        <v>45100</v>
      </c>
      <c r="C3664" t="s">
        <v>16</v>
      </c>
      <c r="D3664" t="s">
        <v>27</v>
      </c>
      <c r="E3664" t="s">
        <v>44</v>
      </c>
      <c r="F3664">
        <v>89</v>
      </c>
      <c r="G3664" s="3">
        <v>252.22</v>
      </c>
      <c r="H3664" s="3">
        <v>0</v>
      </c>
      <c r="I3664" t="s">
        <v>46</v>
      </c>
      <c r="J3664" t="s">
        <v>18</v>
      </c>
      <c r="K3664" s="3">
        <f>IF(TablaDatosEmpresa[[#This Row],[Tipo_Movimiento]] = "Venta", -TablaDatosEmpresa[[#This Row],[Cantidad]] * TablaDatosEmpresa[[#This Row],[Precio_Venta_Unitario]], 0)</f>
        <v>0</v>
      </c>
      <c r="L3664" s="3">
        <f>AVERAGEIF(TablaDatosEmpresa[Nombre_Producto],TablaDatosEmpresa[[#This Row],[Nombre_Producto]],TablaDatosEmpresa[Costo_Unitario])</f>
        <v>111.99406451612904</v>
      </c>
      <c r="M3664" s="3">
        <f>IF(TablaDatosEmpresa[[#This Row],[Tipo_Movimiento]] = "Venta", -TablaDatosEmpresa[[#This Row],[Cantidad]] * TablaDatosEmpresa[[#This Row],[CosteAdquisicionPromedio]], 0)</f>
        <v>0</v>
      </c>
      <c r="N3664" s="3">
        <f>TablaDatosEmpresa[[#This Row],[Ingresos]]-TablaDatosEmpresa[[#This Row],[Coste_Vemta]]</f>
        <v>0</v>
      </c>
    </row>
    <row r="3665" spans="1:14" x14ac:dyDescent="0.3">
      <c r="A3665">
        <v>3666</v>
      </c>
      <c r="B3665" s="1">
        <v>45100</v>
      </c>
      <c r="C3665" t="s">
        <v>24</v>
      </c>
      <c r="D3665" t="s">
        <v>21</v>
      </c>
      <c r="E3665" t="s">
        <v>22</v>
      </c>
      <c r="F3665">
        <v>79</v>
      </c>
      <c r="G3665" s="3">
        <v>25.39</v>
      </c>
      <c r="H3665" s="3">
        <v>0</v>
      </c>
      <c r="I3665" t="s">
        <v>24</v>
      </c>
      <c r="J3665" t="s">
        <v>28</v>
      </c>
      <c r="K3665" s="3">
        <f>IF(TablaDatosEmpresa[[#This Row],[Tipo_Movimiento]] = "Venta", -TablaDatosEmpresa[[#This Row],[Cantidad]] * TablaDatosEmpresa[[#This Row],[Precio_Venta_Unitario]], 0)</f>
        <v>0</v>
      </c>
      <c r="L3665" s="3">
        <f>AVERAGEIF(TablaDatosEmpresa[Nombre_Producto],TablaDatosEmpresa[[#This Row],[Nombre_Producto]],TablaDatosEmpresa[Costo_Unitario])</f>
        <v>10.520482758620702</v>
      </c>
      <c r="M3665" s="3">
        <f>IF(TablaDatosEmpresa[[#This Row],[Tipo_Movimiento]] = "Venta", -TablaDatosEmpresa[[#This Row],[Cantidad]] * TablaDatosEmpresa[[#This Row],[CosteAdquisicionPromedio]], 0)</f>
        <v>0</v>
      </c>
      <c r="N3665" s="3">
        <f>TablaDatosEmpresa[[#This Row],[Ingresos]]-TablaDatosEmpresa[[#This Row],[Coste_Vemta]]</f>
        <v>0</v>
      </c>
    </row>
    <row r="3666" spans="1:14" x14ac:dyDescent="0.3">
      <c r="A3666">
        <v>3667</v>
      </c>
      <c r="B3666" s="1">
        <v>45100</v>
      </c>
      <c r="C3666" t="s">
        <v>24</v>
      </c>
      <c r="D3666" t="s">
        <v>25</v>
      </c>
      <c r="E3666" t="s">
        <v>43</v>
      </c>
      <c r="F3666">
        <v>158</v>
      </c>
      <c r="G3666" s="3">
        <v>45.48</v>
      </c>
      <c r="H3666" s="3">
        <v>0</v>
      </c>
      <c r="I3666" t="s">
        <v>24</v>
      </c>
      <c r="J3666" t="s">
        <v>26</v>
      </c>
      <c r="K3666" s="3">
        <f>IF(TablaDatosEmpresa[[#This Row],[Tipo_Movimiento]] = "Venta", -TablaDatosEmpresa[[#This Row],[Cantidad]] * TablaDatosEmpresa[[#This Row],[Precio_Venta_Unitario]], 0)</f>
        <v>0</v>
      </c>
      <c r="L3666" s="3">
        <f>AVERAGEIF(TablaDatosEmpresa[Nombre_Producto],TablaDatosEmpresa[[#This Row],[Nombre_Producto]],TablaDatosEmpresa[Costo_Unitario])</f>
        <v>18.458651685393257</v>
      </c>
      <c r="M3666" s="3">
        <f>IF(TablaDatosEmpresa[[#This Row],[Tipo_Movimiento]] = "Venta", -TablaDatosEmpresa[[#This Row],[Cantidad]] * TablaDatosEmpresa[[#This Row],[CosteAdquisicionPromedio]], 0)</f>
        <v>0</v>
      </c>
      <c r="N3666" s="3">
        <f>TablaDatosEmpresa[[#This Row],[Ingresos]]-TablaDatosEmpresa[[#This Row],[Coste_Vemta]]</f>
        <v>0</v>
      </c>
    </row>
    <row r="3667" spans="1:14" x14ac:dyDescent="0.3">
      <c r="A3667">
        <v>3668</v>
      </c>
      <c r="B3667" s="1">
        <v>45100</v>
      </c>
      <c r="C3667" t="s">
        <v>24</v>
      </c>
      <c r="D3667" t="s">
        <v>34</v>
      </c>
      <c r="E3667" t="s">
        <v>45</v>
      </c>
      <c r="F3667">
        <v>210</v>
      </c>
      <c r="G3667" s="3">
        <v>181.34</v>
      </c>
      <c r="H3667" s="3">
        <v>0</v>
      </c>
      <c r="I3667" t="s">
        <v>24</v>
      </c>
      <c r="J3667" t="s">
        <v>28</v>
      </c>
      <c r="K3667" s="3">
        <f>IF(TablaDatosEmpresa[[#This Row],[Tipo_Movimiento]] = "Venta", -TablaDatosEmpresa[[#This Row],[Cantidad]] * TablaDatosEmpresa[[#This Row],[Precio_Venta_Unitario]], 0)</f>
        <v>0</v>
      </c>
      <c r="L3667" s="3">
        <f>AVERAGEIF(TablaDatosEmpresa[Nombre_Producto],TablaDatosEmpresa[[#This Row],[Nombre_Producto]],TablaDatosEmpresa[Costo_Unitario])</f>
        <v>81.910562499999997</v>
      </c>
      <c r="M3667" s="3">
        <f>IF(TablaDatosEmpresa[[#This Row],[Tipo_Movimiento]] = "Venta", -TablaDatosEmpresa[[#This Row],[Cantidad]] * TablaDatosEmpresa[[#This Row],[CosteAdquisicionPromedio]], 0)</f>
        <v>0</v>
      </c>
      <c r="N3667" s="3">
        <f>TablaDatosEmpresa[[#This Row],[Ingresos]]-TablaDatosEmpresa[[#This Row],[Coste_Vemta]]</f>
        <v>0</v>
      </c>
    </row>
    <row r="3668" spans="1:14" x14ac:dyDescent="0.3">
      <c r="A3668">
        <v>3669</v>
      </c>
      <c r="B3668" s="1">
        <v>45100</v>
      </c>
      <c r="C3668" t="s">
        <v>10</v>
      </c>
      <c r="D3668" t="s">
        <v>29</v>
      </c>
      <c r="E3668" t="s">
        <v>30</v>
      </c>
      <c r="F3668">
        <v>-9</v>
      </c>
      <c r="G3668" s="3">
        <v>0</v>
      </c>
      <c r="H3668" s="3">
        <v>80.69</v>
      </c>
      <c r="I3668" t="s">
        <v>10</v>
      </c>
      <c r="J3668" t="s">
        <v>15</v>
      </c>
      <c r="K3668" s="3">
        <f>IF(TablaDatosEmpresa[[#This Row],[Tipo_Movimiento]] = "Venta", -TablaDatosEmpresa[[#This Row],[Cantidad]] * TablaDatosEmpresa[[#This Row],[Precio_Venta_Unitario]], 0)</f>
        <v>726.21</v>
      </c>
      <c r="L3668" s="3">
        <f>AVERAGEIF(TablaDatosEmpresa[Nombre_Producto],TablaDatosEmpresa[[#This Row],[Nombre_Producto]],TablaDatosEmpresa[Costo_Unitario])</f>
        <v>15.49574137931034</v>
      </c>
      <c r="M3668" s="3">
        <f>IF(TablaDatosEmpresa[[#This Row],[Tipo_Movimiento]] = "Venta", -TablaDatosEmpresa[[#This Row],[Cantidad]] * TablaDatosEmpresa[[#This Row],[CosteAdquisicionPromedio]], 0)</f>
        <v>139.46167241379305</v>
      </c>
      <c r="N3668" s="3">
        <f>TablaDatosEmpresa[[#This Row],[Ingresos]]-TablaDatosEmpresa[[#This Row],[Coste_Vemta]]</f>
        <v>586.74832758620698</v>
      </c>
    </row>
    <row r="3669" spans="1:14" x14ac:dyDescent="0.3">
      <c r="A3669">
        <v>3670</v>
      </c>
      <c r="B3669" s="1">
        <v>45100</v>
      </c>
      <c r="C3669" t="s">
        <v>10</v>
      </c>
      <c r="D3669" t="s">
        <v>29</v>
      </c>
      <c r="E3669" t="s">
        <v>30</v>
      </c>
      <c r="F3669">
        <v>-27</v>
      </c>
      <c r="G3669" s="3">
        <v>0</v>
      </c>
      <c r="H3669" s="3">
        <v>79.709999999999994</v>
      </c>
      <c r="I3669" t="s">
        <v>10</v>
      </c>
      <c r="J3669" t="s">
        <v>15</v>
      </c>
      <c r="K3669" s="3">
        <f>IF(TablaDatosEmpresa[[#This Row],[Tipo_Movimiento]] = "Venta", -TablaDatosEmpresa[[#This Row],[Cantidad]] * TablaDatosEmpresa[[#This Row],[Precio_Venta_Unitario]], 0)</f>
        <v>2152.1699999999996</v>
      </c>
      <c r="L3669" s="3">
        <f>AVERAGEIF(TablaDatosEmpresa[Nombre_Producto],TablaDatosEmpresa[[#This Row],[Nombre_Producto]],TablaDatosEmpresa[Costo_Unitario])</f>
        <v>15.49574137931034</v>
      </c>
      <c r="M3669" s="3">
        <f>IF(TablaDatosEmpresa[[#This Row],[Tipo_Movimiento]] = "Venta", -TablaDatosEmpresa[[#This Row],[Cantidad]] * TablaDatosEmpresa[[#This Row],[CosteAdquisicionPromedio]], 0)</f>
        <v>418.38501724137916</v>
      </c>
      <c r="N3669" s="3">
        <f>TablaDatosEmpresa[[#This Row],[Ingresos]]-TablaDatosEmpresa[[#This Row],[Coste_Vemta]]</f>
        <v>1733.7849827586206</v>
      </c>
    </row>
    <row r="3670" spans="1:14" x14ac:dyDescent="0.3">
      <c r="A3670">
        <v>3671</v>
      </c>
      <c r="B3670" s="1">
        <v>45100</v>
      </c>
      <c r="C3670" t="s">
        <v>10</v>
      </c>
      <c r="D3670" t="s">
        <v>29</v>
      </c>
      <c r="E3670" t="s">
        <v>30</v>
      </c>
      <c r="F3670">
        <v>-17</v>
      </c>
      <c r="G3670" s="3">
        <v>0</v>
      </c>
      <c r="H3670" s="3">
        <v>79.34</v>
      </c>
      <c r="I3670" t="s">
        <v>10</v>
      </c>
      <c r="J3670" t="s">
        <v>35</v>
      </c>
      <c r="K3670" s="3">
        <f>IF(TablaDatosEmpresa[[#This Row],[Tipo_Movimiento]] = "Venta", -TablaDatosEmpresa[[#This Row],[Cantidad]] * TablaDatosEmpresa[[#This Row],[Precio_Venta_Unitario]], 0)</f>
        <v>1348.78</v>
      </c>
      <c r="L3670" s="3">
        <f>AVERAGEIF(TablaDatosEmpresa[Nombre_Producto],TablaDatosEmpresa[[#This Row],[Nombre_Producto]],TablaDatosEmpresa[Costo_Unitario])</f>
        <v>15.49574137931034</v>
      </c>
      <c r="M3670" s="3">
        <f>IF(TablaDatosEmpresa[[#This Row],[Tipo_Movimiento]] = "Venta", -TablaDatosEmpresa[[#This Row],[Cantidad]] * TablaDatosEmpresa[[#This Row],[CosteAdquisicionPromedio]], 0)</f>
        <v>263.42760344827576</v>
      </c>
      <c r="N3670" s="3">
        <f>TablaDatosEmpresa[[#This Row],[Ingresos]]-TablaDatosEmpresa[[#This Row],[Coste_Vemta]]</f>
        <v>1085.3523965517243</v>
      </c>
    </row>
    <row r="3671" spans="1:14" x14ac:dyDescent="0.3">
      <c r="A3671">
        <v>3672</v>
      </c>
      <c r="B3671" s="1">
        <v>45101</v>
      </c>
      <c r="C3671" t="s">
        <v>10</v>
      </c>
      <c r="D3671" t="s">
        <v>25</v>
      </c>
      <c r="E3671" t="s">
        <v>43</v>
      </c>
      <c r="F3671">
        <v>-49</v>
      </c>
      <c r="G3671" s="3">
        <v>0</v>
      </c>
      <c r="H3671" s="3">
        <v>94.19</v>
      </c>
      <c r="I3671" t="s">
        <v>10</v>
      </c>
      <c r="J3671" t="s">
        <v>31</v>
      </c>
      <c r="K3671" s="3">
        <f>IF(TablaDatosEmpresa[[#This Row],[Tipo_Movimiento]] = "Venta", -TablaDatosEmpresa[[#This Row],[Cantidad]] * TablaDatosEmpresa[[#This Row],[Precio_Venta_Unitario]], 0)</f>
        <v>4615.3099999999995</v>
      </c>
      <c r="L3671" s="3">
        <f>AVERAGEIF(TablaDatosEmpresa[Nombre_Producto],TablaDatosEmpresa[[#This Row],[Nombre_Producto]],TablaDatosEmpresa[Costo_Unitario])</f>
        <v>18.458651685393257</v>
      </c>
      <c r="M3671" s="3">
        <f>IF(TablaDatosEmpresa[[#This Row],[Tipo_Movimiento]] = "Venta", -TablaDatosEmpresa[[#This Row],[Cantidad]] * TablaDatosEmpresa[[#This Row],[CosteAdquisicionPromedio]], 0)</f>
        <v>904.47393258426962</v>
      </c>
      <c r="N3671" s="3">
        <f>TablaDatosEmpresa[[#This Row],[Ingresos]]-TablaDatosEmpresa[[#This Row],[Coste_Vemta]]</f>
        <v>3710.8360674157298</v>
      </c>
    </row>
    <row r="3672" spans="1:14" x14ac:dyDescent="0.3">
      <c r="A3672">
        <v>3673</v>
      </c>
      <c r="B3672" s="1">
        <v>45101</v>
      </c>
      <c r="C3672" t="s">
        <v>10</v>
      </c>
      <c r="D3672" t="s">
        <v>19</v>
      </c>
      <c r="E3672" t="s">
        <v>20</v>
      </c>
      <c r="F3672">
        <v>-5</v>
      </c>
      <c r="G3672" s="3">
        <v>0</v>
      </c>
      <c r="H3672" s="3">
        <v>297.13</v>
      </c>
      <c r="I3672" t="s">
        <v>10</v>
      </c>
      <c r="J3672" t="s">
        <v>31</v>
      </c>
      <c r="K3672" s="3">
        <f>IF(TablaDatosEmpresa[[#This Row],[Tipo_Movimiento]] = "Venta", -TablaDatosEmpresa[[#This Row],[Cantidad]] * TablaDatosEmpresa[[#This Row],[Precio_Venta_Unitario]], 0)</f>
        <v>1485.65</v>
      </c>
      <c r="L3672" s="3">
        <f>AVERAGEIF(TablaDatosEmpresa[Nombre_Producto],TablaDatosEmpresa[[#This Row],[Nombre_Producto]],TablaDatosEmpresa[Costo_Unitario])</f>
        <v>66.956770642201846</v>
      </c>
      <c r="M3672" s="3">
        <f>IF(TablaDatosEmpresa[[#This Row],[Tipo_Movimiento]] = "Venta", -TablaDatosEmpresa[[#This Row],[Cantidad]] * TablaDatosEmpresa[[#This Row],[CosteAdquisicionPromedio]], 0)</f>
        <v>334.78385321100922</v>
      </c>
      <c r="N3672" s="3">
        <f>TablaDatosEmpresa[[#This Row],[Ingresos]]-TablaDatosEmpresa[[#This Row],[Coste_Vemta]]</f>
        <v>1150.8661467889908</v>
      </c>
    </row>
    <row r="3673" spans="1:14" x14ac:dyDescent="0.3">
      <c r="A3673">
        <v>3674</v>
      </c>
      <c r="B3673" s="1">
        <v>45101</v>
      </c>
      <c r="C3673" t="s">
        <v>10</v>
      </c>
      <c r="D3673" t="s">
        <v>34</v>
      </c>
      <c r="E3673" t="s">
        <v>45</v>
      </c>
      <c r="F3673">
        <v>-20</v>
      </c>
      <c r="G3673" s="3">
        <v>0</v>
      </c>
      <c r="H3673" s="3">
        <v>351.09</v>
      </c>
      <c r="I3673" t="s">
        <v>10</v>
      </c>
      <c r="J3673" t="s">
        <v>13</v>
      </c>
      <c r="K3673" s="3">
        <f>IF(TablaDatosEmpresa[[#This Row],[Tipo_Movimiento]] = "Venta", -TablaDatosEmpresa[[#This Row],[Cantidad]] * TablaDatosEmpresa[[#This Row],[Precio_Venta_Unitario]], 0)</f>
        <v>7021.7999999999993</v>
      </c>
      <c r="L3673" s="3">
        <f>AVERAGEIF(TablaDatosEmpresa[Nombre_Producto],TablaDatosEmpresa[[#This Row],[Nombre_Producto]],TablaDatosEmpresa[Costo_Unitario])</f>
        <v>81.910562499999997</v>
      </c>
      <c r="M3673" s="3">
        <f>IF(TablaDatosEmpresa[[#This Row],[Tipo_Movimiento]] = "Venta", -TablaDatosEmpresa[[#This Row],[Cantidad]] * TablaDatosEmpresa[[#This Row],[CosteAdquisicionPromedio]], 0)</f>
        <v>1638.2112499999998</v>
      </c>
      <c r="N3673" s="3">
        <f>TablaDatosEmpresa[[#This Row],[Ingresos]]-TablaDatosEmpresa[[#This Row],[Coste_Vemta]]</f>
        <v>5383.588749999999</v>
      </c>
    </row>
    <row r="3674" spans="1:14" x14ac:dyDescent="0.3">
      <c r="A3674">
        <v>3675</v>
      </c>
      <c r="B3674" s="1">
        <v>45101</v>
      </c>
      <c r="C3674" t="s">
        <v>10</v>
      </c>
      <c r="D3674" t="s">
        <v>32</v>
      </c>
      <c r="E3674" t="s">
        <v>33</v>
      </c>
      <c r="F3674">
        <v>-38</v>
      </c>
      <c r="G3674" s="3">
        <v>0</v>
      </c>
      <c r="H3674" s="3">
        <v>220.59</v>
      </c>
      <c r="I3674" t="s">
        <v>10</v>
      </c>
      <c r="J3674" t="s">
        <v>13</v>
      </c>
      <c r="K3674" s="3">
        <f>IF(TablaDatosEmpresa[[#This Row],[Tipo_Movimiento]] = "Venta", -TablaDatosEmpresa[[#This Row],[Cantidad]] * TablaDatosEmpresa[[#This Row],[Precio_Venta_Unitario]], 0)</f>
        <v>8382.42</v>
      </c>
      <c r="L3674" s="3">
        <f>AVERAGEIF(TablaDatosEmpresa[Nombre_Producto],TablaDatosEmpresa[[#This Row],[Nombre_Producto]],TablaDatosEmpresa[Costo_Unitario])</f>
        <v>54.214840425531932</v>
      </c>
      <c r="M3674" s="3">
        <f>IF(TablaDatosEmpresa[[#This Row],[Tipo_Movimiento]] = "Venta", -TablaDatosEmpresa[[#This Row],[Cantidad]] * TablaDatosEmpresa[[#This Row],[CosteAdquisicionPromedio]], 0)</f>
        <v>2060.1639361702132</v>
      </c>
      <c r="N3674" s="3">
        <f>TablaDatosEmpresa[[#This Row],[Ingresos]]-TablaDatosEmpresa[[#This Row],[Coste_Vemta]]</f>
        <v>6322.2560638297873</v>
      </c>
    </row>
    <row r="3675" spans="1:14" x14ac:dyDescent="0.3">
      <c r="A3675">
        <v>3676</v>
      </c>
      <c r="B3675" s="1">
        <v>45101</v>
      </c>
      <c r="C3675" t="s">
        <v>10</v>
      </c>
      <c r="D3675" t="s">
        <v>27</v>
      </c>
      <c r="E3675" t="s">
        <v>44</v>
      </c>
      <c r="F3675">
        <v>-34</v>
      </c>
      <c r="G3675" s="3">
        <v>0</v>
      </c>
      <c r="H3675" s="3">
        <v>500.91</v>
      </c>
      <c r="I3675" t="s">
        <v>10</v>
      </c>
      <c r="J3675" t="s">
        <v>23</v>
      </c>
      <c r="K3675" s="3">
        <f>IF(TablaDatosEmpresa[[#This Row],[Tipo_Movimiento]] = "Venta", -TablaDatosEmpresa[[#This Row],[Cantidad]] * TablaDatosEmpresa[[#This Row],[Precio_Venta_Unitario]], 0)</f>
        <v>17030.940000000002</v>
      </c>
      <c r="L3675" s="3">
        <f>AVERAGEIF(TablaDatosEmpresa[Nombre_Producto],TablaDatosEmpresa[[#This Row],[Nombre_Producto]],TablaDatosEmpresa[Costo_Unitario])</f>
        <v>111.99406451612904</v>
      </c>
      <c r="M3675" s="3">
        <f>IF(TablaDatosEmpresa[[#This Row],[Tipo_Movimiento]] = "Venta", -TablaDatosEmpresa[[#This Row],[Cantidad]] * TablaDatosEmpresa[[#This Row],[CosteAdquisicionPromedio]], 0)</f>
        <v>3807.7981935483876</v>
      </c>
      <c r="N3675" s="3">
        <f>TablaDatosEmpresa[[#This Row],[Ingresos]]-TablaDatosEmpresa[[#This Row],[Coste_Vemta]]</f>
        <v>13223.141806451615</v>
      </c>
    </row>
    <row r="3676" spans="1:14" x14ac:dyDescent="0.3">
      <c r="A3676">
        <v>3677</v>
      </c>
      <c r="B3676" s="1">
        <v>45101</v>
      </c>
      <c r="C3676" t="s">
        <v>24</v>
      </c>
      <c r="D3676" t="s">
        <v>11</v>
      </c>
      <c r="E3676" t="s">
        <v>12</v>
      </c>
      <c r="F3676">
        <v>297</v>
      </c>
      <c r="G3676" s="3">
        <v>66.06</v>
      </c>
      <c r="H3676" s="3">
        <v>0</v>
      </c>
      <c r="I3676" t="s">
        <v>24</v>
      </c>
      <c r="J3676" t="s">
        <v>37</v>
      </c>
      <c r="K3676" s="3">
        <f>IF(TablaDatosEmpresa[[#This Row],[Tipo_Movimiento]] = "Venta", -TablaDatosEmpresa[[#This Row],[Cantidad]] * TablaDatosEmpresa[[#This Row],[Precio_Venta_Unitario]], 0)</f>
        <v>0</v>
      </c>
      <c r="L3676" s="3">
        <f>AVERAGEIF(TablaDatosEmpresa[Nombre_Producto],TablaDatosEmpresa[[#This Row],[Nombre_Producto]],TablaDatosEmpresa[Costo_Unitario])</f>
        <v>28.701865793780652</v>
      </c>
      <c r="M3676" s="3">
        <f>IF(TablaDatosEmpresa[[#This Row],[Tipo_Movimiento]] = "Venta", -TablaDatosEmpresa[[#This Row],[Cantidad]] * TablaDatosEmpresa[[#This Row],[CosteAdquisicionPromedio]], 0)</f>
        <v>0</v>
      </c>
      <c r="N3676" s="3">
        <f>TablaDatosEmpresa[[#This Row],[Ingresos]]-TablaDatosEmpresa[[#This Row],[Coste_Vemta]]</f>
        <v>0</v>
      </c>
    </row>
    <row r="3677" spans="1:14" x14ac:dyDescent="0.3">
      <c r="A3677">
        <v>3678</v>
      </c>
      <c r="B3677" s="1">
        <v>45101</v>
      </c>
      <c r="C3677" t="s">
        <v>10</v>
      </c>
      <c r="D3677" t="s">
        <v>14</v>
      </c>
      <c r="E3677" t="s">
        <v>41</v>
      </c>
      <c r="F3677">
        <v>-29</v>
      </c>
      <c r="G3677" s="3">
        <v>0</v>
      </c>
      <c r="H3677" s="3">
        <v>159.38999999999999</v>
      </c>
      <c r="I3677" t="s">
        <v>10</v>
      </c>
      <c r="J3677" t="s">
        <v>31</v>
      </c>
      <c r="K3677" s="3">
        <f>IF(TablaDatosEmpresa[[#This Row],[Tipo_Movimiento]] = "Venta", -TablaDatosEmpresa[[#This Row],[Cantidad]] * TablaDatosEmpresa[[#This Row],[Precio_Venta_Unitario]], 0)</f>
        <v>4622.3099999999995</v>
      </c>
      <c r="L3677" s="3">
        <f>AVERAGEIF(TablaDatosEmpresa[Nombre_Producto],TablaDatosEmpresa[[#This Row],[Nombre_Producto]],TablaDatosEmpresa[Costo_Unitario])</f>
        <v>38.917210440456756</v>
      </c>
      <c r="M3677" s="3">
        <f>IF(TablaDatosEmpresa[[#This Row],[Tipo_Movimiento]] = "Venta", -TablaDatosEmpresa[[#This Row],[Cantidad]] * TablaDatosEmpresa[[#This Row],[CosteAdquisicionPromedio]], 0)</f>
        <v>1128.5991027732459</v>
      </c>
      <c r="N3677" s="3">
        <f>TablaDatosEmpresa[[#This Row],[Ingresos]]-TablaDatosEmpresa[[#This Row],[Coste_Vemta]]</f>
        <v>3493.7108972267533</v>
      </c>
    </row>
    <row r="3678" spans="1:14" x14ac:dyDescent="0.3">
      <c r="A3678">
        <v>3679</v>
      </c>
      <c r="B3678" s="1">
        <v>45102</v>
      </c>
      <c r="C3678" t="s">
        <v>10</v>
      </c>
      <c r="D3678" t="s">
        <v>21</v>
      </c>
      <c r="E3678" t="s">
        <v>22</v>
      </c>
      <c r="F3678">
        <v>-31</v>
      </c>
      <c r="G3678" s="3">
        <v>0</v>
      </c>
      <c r="H3678" s="3">
        <v>59.64</v>
      </c>
      <c r="I3678" t="s">
        <v>10</v>
      </c>
      <c r="J3678" t="s">
        <v>23</v>
      </c>
      <c r="K3678" s="3">
        <f>IF(TablaDatosEmpresa[[#This Row],[Tipo_Movimiento]] = "Venta", -TablaDatosEmpresa[[#This Row],[Cantidad]] * TablaDatosEmpresa[[#This Row],[Precio_Venta_Unitario]], 0)</f>
        <v>1848.84</v>
      </c>
      <c r="L3678" s="3">
        <f>AVERAGEIF(TablaDatosEmpresa[Nombre_Producto],TablaDatosEmpresa[[#This Row],[Nombre_Producto]],TablaDatosEmpresa[Costo_Unitario])</f>
        <v>10.520482758620702</v>
      </c>
      <c r="M3678" s="3">
        <f>IF(TablaDatosEmpresa[[#This Row],[Tipo_Movimiento]] = "Venta", -TablaDatosEmpresa[[#This Row],[Cantidad]] * TablaDatosEmpresa[[#This Row],[CosteAdquisicionPromedio]], 0)</f>
        <v>326.13496551724177</v>
      </c>
      <c r="N3678" s="3">
        <f>TablaDatosEmpresa[[#This Row],[Ingresos]]-TablaDatosEmpresa[[#This Row],[Coste_Vemta]]</f>
        <v>1522.705034482758</v>
      </c>
    </row>
    <row r="3679" spans="1:14" x14ac:dyDescent="0.3">
      <c r="A3679">
        <v>3680</v>
      </c>
      <c r="B3679" s="1">
        <v>45102</v>
      </c>
      <c r="C3679" t="s">
        <v>10</v>
      </c>
      <c r="D3679" t="s">
        <v>29</v>
      </c>
      <c r="E3679" t="s">
        <v>30</v>
      </c>
      <c r="F3679">
        <v>-45</v>
      </c>
      <c r="G3679" s="3">
        <v>0</v>
      </c>
      <c r="H3679" s="3">
        <v>80.75</v>
      </c>
      <c r="I3679" t="s">
        <v>10</v>
      </c>
      <c r="J3679" t="s">
        <v>15</v>
      </c>
      <c r="K3679" s="3">
        <f>IF(TablaDatosEmpresa[[#This Row],[Tipo_Movimiento]] = "Venta", -TablaDatosEmpresa[[#This Row],[Cantidad]] * TablaDatosEmpresa[[#This Row],[Precio_Venta_Unitario]], 0)</f>
        <v>3633.75</v>
      </c>
      <c r="L3679" s="3">
        <f>AVERAGEIF(TablaDatosEmpresa[Nombre_Producto],TablaDatosEmpresa[[#This Row],[Nombre_Producto]],TablaDatosEmpresa[Costo_Unitario])</f>
        <v>15.49574137931034</v>
      </c>
      <c r="M3679" s="3">
        <f>IF(TablaDatosEmpresa[[#This Row],[Tipo_Movimiento]] = "Venta", -TablaDatosEmpresa[[#This Row],[Cantidad]] * TablaDatosEmpresa[[#This Row],[CosteAdquisicionPromedio]], 0)</f>
        <v>697.30836206896527</v>
      </c>
      <c r="N3679" s="3">
        <f>TablaDatosEmpresa[[#This Row],[Ingresos]]-TablaDatosEmpresa[[#This Row],[Coste_Vemta]]</f>
        <v>2936.4416379310346</v>
      </c>
    </row>
    <row r="3680" spans="1:14" x14ac:dyDescent="0.3">
      <c r="A3680">
        <v>3681</v>
      </c>
      <c r="B3680" s="1">
        <v>45102</v>
      </c>
      <c r="C3680" t="s">
        <v>24</v>
      </c>
      <c r="D3680" t="s">
        <v>11</v>
      </c>
      <c r="E3680" t="s">
        <v>12</v>
      </c>
      <c r="F3680">
        <v>204</v>
      </c>
      <c r="G3680" s="3">
        <v>64.84</v>
      </c>
      <c r="H3680" s="3">
        <v>0</v>
      </c>
      <c r="I3680" t="s">
        <v>24</v>
      </c>
      <c r="J3680" t="s">
        <v>36</v>
      </c>
      <c r="K3680" s="3">
        <f>IF(TablaDatosEmpresa[[#This Row],[Tipo_Movimiento]] = "Venta", -TablaDatosEmpresa[[#This Row],[Cantidad]] * TablaDatosEmpresa[[#This Row],[Precio_Venta_Unitario]], 0)</f>
        <v>0</v>
      </c>
      <c r="L3680" s="3">
        <f>AVERAGEIF(TablaDatosEmpresa[Nombre_Producto],TablaDatosEmpresa[[#This Row],[Nombre_Producto]],TablaDatosEmpresa[Costo_Unitario])</f>
        <v>28.701865793780652</v>
      </c>
      <c r="M3680" s="3">
        <f>IF(TablaDatosEmpresa[[#This Row],[Tipo_Movimiento]] = "Venta", -TablaDatosEmpresa[[#This Row],[Cantidad]] * TablaDatosEmpresa[[#This Row],[CosteAdquisicionPromedio]], 0)</f>
        <v>0</v>
      </c>
      <c r="N3680" s="3">
        <f>TablaDatosEmpresa[[#This Row],[Ingresos]]-TablaDatosEmpresa[[#This Row],[Coste_Vemta]]</f>
        <v>0</v>
      </c>
    </row>
    <row r="3681" spans="1:14" x14ac:dyDescent="0.3">
      <c r="A3681">
        <v>3682</v>
      </c>
      <c r="B3681" s="1">
        <v>45102</v>
      </c>
      <c r="C3681" t="s">
        <v>24</v>
      </c>
      <c r="D3681" t="s">
        <v>21</v>
      </c>
      <c r="E3681" t="s">
        <v>22</v>
      </c>
      <c r="F3681">
        <v>255</v>
      </c>
      <c r="G3681" s="3">
        <v>24.53</v>
      </c>
      <c r="H3681" s="3">
        <v>0</v>
      </c>
      <c r="I3681" t="s">
        <v>24</v>
      </c>
      <c r="J3681" t="s">
        <v>36</v>
      </c>
      <c r="K3681" s="3">
        <f>IF(TablaDatosEmpresa[[#This Row],[Tipo_Movimiento]] = "Venta", -TablaDatosEmpresa[[#This Row],[Cantidad]] * TablaDatosEmpresa[[#This Row],[Precio_Venta_Unitario]], 0)</f>
        <v>0</v>
      </c>
      <c r="L3681" s="3">
        <f>AVERAGEIF(TablaDatosEmpresa[Nombre_Producto],TablaDatosEmpresa[[#This Row],[Nombre_Producto]],TablaDatosEmpresa[Costo_Unitario])</f>
        <v>10.520482758620702</v>
      </c>
      <c r="M3681" s="3">
        <f>IF(TablaDatosEmpresa[[#This Row],[Tipo_Movimiento]] = "Venta", -TablaDatosEmpresa[[#This Row],[Cantidad]] * TablaDatosEmpresa[[#This Row],[CosteAdquisicionPromedio]], 0)</f>
        <v>0</v>
      </c>
      <c r="N3681" s="3">
        <f>TablaDatosEmpresa[[#This Row],[Ingresos]]-TablaDatosEmpresa[[#This Row],[Coste_Vemta]]</f>
        <v>0</v>
      </c>
    </row>
    <row r="3682" spans="1:14" x14ac:dyDescent="0.3">
      <c r="A3682">
        <v>3683</v>
      </c>
      <c r="B3682" s="1">
        <v>45102</v>
      </c>
      <c r="C3682" t="s">
        <v>10</v>
      </c>
      <c r="D3682" t="s">
        <v>14</v>
      </c>
      <c r="E3682" t="s">
        <v>41</v>
      </c>
      <c r="F3682">
        <v>-40</v>
      </c>
      <c r="G3682" s="3">
        <v>0</v>
      </c>
      <c r="H3682" s="3">
        <v>161.30000000000001</v>
      </c>
      <c r="I3682" t="s">
        <v>10</v>
      </c>
      <c r="J3682" t="s">
        <v>15</v>
      </c>
      <c r="K3682" s="3">
        <f>IF(TablaDatosEmpresa[[#This Row],[Tipo_Movimiento]] = "Venta", -TablaDatosEmpresa[[#This Row],[Cantidad]] * TablaDatosEmpresa[[#This Row],[Precio_Venta_Unitario]], 0)</f>
        <v>6452</v>
      </c>
      <c r="L3682" s="3">
        <f>AVERAGEIF(TablaDatosEmpresa[Nombre_Producto],TablaDatosEmpresa[[#This Row],[Nombre_Producto]],TablaDatosEmpresa[Costo_Unitario])</f>
        <v>38.917210440456756</v>
      </c>
      <c r="M3682" s="3">
        <f>IF(TablaDatosEmpresa[[#This Row],[Tipo_Movimiento]] = "Venta", -TablaDatosEmpresa[[#This Row],[Cantidad]] * TablaDatosEmpresa[[#This Row],[CosteAdquisicionPromedio]], 0)</f>
        <v>1556.6884176182703</v>
      </c>
      <c r="N3682" s="3">
        <f>TablaDatosEmpresa[[#This Row],[Ingresos]]-TablaDatosEmpresa[[#This Row],[Coste_Vemta]]</f>
        <v>4895.3115823817297</v>
      </c>
    </row>
    <row r="3683" spans="1:14" x14ac:dyDescent="0.3">
      <c r="A3683">
        <v>3684</v>
      </c>
      <c r="B3683" s="1">
        <v>45102</v>
      </c>
      <c r="C3683" t="s">
        <v>24</v>
      </c>
      <c r="D3683" t="s">
        <v>21</v>
      </c>
      <c r="E3683" t="s">
        <v>22</v>
      </c>
      <c r="F3683">
        <v>159</v>
      </c>
      <c r="G3683" s="3">
        <v>25.13</v>
      </c>
      <c r="H3683" s="3">
        <v>0</v>
      </c>
      <c r="I3683" t="s">
        <v>24</v>
      </c>
      <c r="J3683" t="s">
        <v>28</v>
      </c>
      <c r="K3683" s="3">
        <f>IF(TablaDatosEmpresa[[#This Row],[Tipo_Movimiento]] = "Venta", -TablaDatosEmpresa[[#This Row],[Cantidad]] * TablaDatosEmpresa[[#This Row],[Precio_Venta_Unitario]], 0)</f>
        <v>0</v>
      </c>
      <c r="L3683" s="3">
        <f>AVERAGEIF(TablaDatosEmpresa[Nombre_Producto],TablaDatosEmpresa[[#This Row],[Nombre_Producto]],TablaDatosEmpresa[Costo_Unitario])</f>
        <v>10.520482758620702</v>
      </c>
      <c r="M3683" s="3">
        <f>IF(TablaDatosEmpresa[[#This Row],[Tipo_Movimiento]] = "Venta", -TablaDatosEmpresa[[#This Row],[Cantidad]] * TablaDatosEmpresa[[#This Row],[CosteAdquisicionPromedio]], 0)</f>
        <v>0</v>
      </c>
      <c r="N3683" s="3">
        <f>TablaDatosEmpresa[[#This Row],[Ingresos]]-TablaDatosEmpresa[[#This Row],[Coste_Vemta]]</f>
        <v>0</v>
      </c>
    </row>
    <row r="3684" spans="1:14" x14ac:dyDescent="0.3">
      <c r="A3684">
        <v>3685</v>
      </c>
      <c r="B3684" s="1">
        <v>45103</v>
      </c>
      <c r="C3684" t="s">
        <v>10</v>
      </c>
      <c r="D3684" t="s">
        <v>25</v>
      </c>
      <c r="E3684" t="s">
        <v>43</v>
      </c>
      <c r="F3684">
        <v>-42</v>
      </c>
      <c r="G3684" s="3">
        <v>0</v>
      </c>
      <c r="H3684" s="3">
        <v>94.44</v>
      </c>
      <c r="I3684" t="s">
        <v>10</v>
      </c>
      <c r="J3684" t="s">
        <v>31</v>
      </c>
      <c r="K3684" s="3">
        <f>IF(TablaDatosEmpresa[[#This Row],[Tipo_Movimiento]] = "Venta", -TablaDatosEmpresa[[#This Row],[Cantidad]] * TablaDatosEmpresa[[#This Row],[Precio_Venta_Unitario]], 0)</f>
        <v>3966.48</v>
      </c>
      <c r="L3684" s="3">
        <f>AVERAGEIF(TablaDatosEmpresa[Nombre_Producto],TablaDatosEmpresa[[#This Row],[Nombre_Producto]],TablaDatosEmpresa[Costo_Unitario])</f>
        <v>18.458651685393257</v>
      </c>
      <c r="M3684" s="3">
        <f>IF(TablaDatosEmpresa[[#This Row],[Tipo_Movimiento]] = "Venta", -TablaDatosEmpresa[[#This Row],[Cantidad]] * TablaDatosEmpresa[[#This Row],[CosteAdquisicionPromedio]], 0)</f>
        <v>775.26337078651682</v>
      </c>
      <c r="N3684" s="3">
        <f>TablaDatosEmpresa[[#This Row],[Ingresos]]-TablaDatosEmpresa[[#This Row],[Coste_Vemta]]</f>
        <v>3191.2166292134834</v>
      </c>
    </row>
    <row r="3685" spans="1:14" x14ac:dyDescent="0.3">
      <c r="A3685">
        <v>3686</v>
      </c>
      <c r="B3685" s="1">
        <v>45103</v>
      </c>
      <c r="C3685" t="s">
        <v>24</v>
      </c>
      <c r="D3685" t="s">
        <v>25</v>
      </c>
      <c r="E3685" t="s">
        <v>43</v>
      </c>
      <c r="F3685">
        <v>135</v>
      </c>
      <c r="G3685" s="3">
        <v>44.74</v>
      </c>
      <c r="H3685" s="3">
        <v>0</v>
      </c>
      <c r="I3685" t="s">
        <v>24</v>
      </c>
      <c r="J3685" t="s">
        <v>28</v>
      </c>
      <c r="K3685" s="3">
        <f>IF(TablaDatosEmpresa[[#This Row],[Tipo_Movimiento]] = "Venta", -TablaDatosEmpresa[[#This Row],[Cantidad]] * TablaDatosEmpresa[[#This Row],[Precio_Venta_Unitario]], 0)</f>
        <v>0</v>
      </c>
      <c r="L3685" s="3">
        <f>AVERAGEIF(TablaDatosEmpresa[Nombre_Producto],TablaDatosEmpresa[[#This Row],[Nombre_Producto]],TablaDatosEmpresa[Costo_Unitario])</f>
        <v>18.458651685393257</v>
      </c>
      <c r="M3685" s="3">
        <f>IF(TablaDatosEmpresa[[#This Row],[Tipo_Movimiento]] = "Venta", -TablaDatosEmpresa[[#This Row],[Cantidad]] * TablaDatosEmpresa[[#This Row],[CosteAdquisicionPromedio]], 0)</f>
        <v>0</v>
      </c>
      <c r="N3685" s="3">
        <f>TablaDatosEmpresa[[#This Row],[Ingresos]]-TablaDatosEmpresa[[#This Row],[Coste_Vemta]]</f>
        <v>0</v>
      </c>
    </row>
    <row r="3686" spans="1:14" x14ac:dyDescent="0.3">
      <c r="A3686">
        <v>3687</v>
      </c>
      <c r="B3686" s="1">
        <v>45103</v>
      </c>
      <c r="C3686" t="s">
        <v>10</v>
      </c>
      <c r="D3686" t="s">
        <v>32</v>
      </c>
      <c r="E3686" t="s">
        <v>33</v>
      </c>
      <c r="F3686">
        <v>-33</v>
      </c>
      <c r="G3686" s="3">
        <v>0</v>
      </c>
      <c r="H3686" s="3">
        <v>218.33</v>
      </c>
      <c r="I3686" t="s">
        <v>10</v>
      </c>
      <c r="J3686" t="s">
        <v>23</v>
      </c>
      <c r="K3686" s="3">
        <f>IF(TablaDatosEmpresa[[#This Row],[Tipo_Movimiento]] = "Venta", -TablaDatosEmpresa[[#This Row],[Cantidad]] * TablaDatosEmpresa[[#This Row],[Precio_Venta_Unitario]], 0)</f>
        <v>7204.89</v>
      </c>
      <c r="L3686" s="3">
        <f>AVERAGEIF(TablaDatosEmpresa[Nombre_Producto],TablaDatosEmpresa[[#This Row],[Nombre_Producto]],TablaDatosEmpresa[Costo_Unitario])</f>
        <v>54.214840425531932</v>
      </c>
      <c r="M3686" s="3">
        <f>IF(TablaDatosEmpresa[[#This Row],[Tipo_Movimiento]] = "Venta", -TablaDatosEmpresa[[#This Row],[Cantidad]] * TablaDatosEmpresa[[#This Row],[CosteAdquisicionPromedio]], 0)</f>
        <v>1789.0897340425538</v>
      </c>
      <c r="N3686" s="3">
        <f>TablaDatosEmpresa[[#This Row],[Ingresos]]-TablaDatosEmpresa[[#This Row],[Coste_Vemta]]</f>
        <v>5415.8002659574468</v>
      </c>
    </row>
    <row r="3687" spans="1:14" x14ac:dyDescent="0.3">
      <c r="A3687">
        <v>3688</v>
      </c>
      <c r="B3687" s="1">
        <v>45103</v>
      </c>
      <c r="C3687" t="s">
        <v>16</v>
      </c>
      <c r="D3687" t="s">
        <v>19</v>
      </c>
      <c r="E3687" t="s">
        <v>20</v>
      </c>
      <c r="F3687">
        <v>26</v>
      </c>
      <c r="G3687" s="3">
        <v>147.11000000000001</v>
      </c>
      <c r="H3687" s="3">
        <v>0</v>
      </c>
      <c r="I3687" t="s">
        <v>46</v>
      </c>
      <c r="J3687" t="s">
        <v>18</v>
      </c>
      <c r="K3687" s="3">
        <f>IF(TablaDatosEmpresa[[#This Row],[Tipo_Movimiento]] = "Venta", -TablaDatosEmpresa[[#This Row],[Cantidad]] * TablaDatosEmpresa[[#This Row],[Precio_Venta_Unitario]], 0)</f>
        <v>0</v>
      </c>
      <c r="L3687" s="3">
        <f>AVERAGEIF(TablaDatosEmpresa[Nombre_Producto],TablaDatosEmpresa[[#This Row],[Nombre_Producto]],TablaDatosEmpresa[Costo_Unitario])</f>
        <v>66.956770642201846</v>
      </c>
      <c r="M3687" s="3">
        <f>IF(TablaDatosEmpresa[[#This Row],[Tipo_Movimiento]] = "Venta", -TablaDatosEmpresa[[#This Row],[Cantidad]] * TablaDatosEmpresa[[#This Row],[CosteAdquisicionPromedio]], 0)</f>
        <v>0</v>
      </c>
      <c r="N3687" s="3">
        <f>TablaDatosEmpresa[[#This Row],[Ingresos]]-TablaDatosEmpresa[[#This Row],[Coste_Vemta]]</f>
        <v>0</v>
      </c>
    </row>
    <row r="3688" spans="1:14" x14ac:dyDescent="0.3">
      <c r="A3688">
        <v>3689</v>
      </c>
      <c r="B3688" s="1">
        <v>45103</v>
      </c>
      <c r="C3688" t="s">
        <v>10</v>
      </c>
      <c r="D3688" t="s">
        <v>19</v>
      </c>
      <c r="E3688" t="s">
        <v>20</v>
      </c>
      <c r="F3688">
        <v>-26</v>
      </c>
      <c r="G3688" s="3">
        <v>0</v>
      </c>
      <c r="H3688" s="3">
        <v>297.39999999999998</v>
      </c>
      <c r="I3688" t="s">
        <v>10</v>
      </c>
      <c r="J3688" t="s">
        <v>31</v>
      </c>
      <c r="K3688" s="3">
        <f>IF(TablaDatosEmpresa[[#This Row],[Tipo_Movimiento]] = "Venta", -TablaDatosEmpresa[[#This Row],[Cantidad]] * TablaDatosEmpresa[[#This Row],[Precio_Venta_Unitario]], 0)</f>
        <v>7732.4</v>
      </c>
      <c r="L3688" s="3">
        <f>AVERAGEIF(TablaDatosEmpresa[Nombre_Producto],TablaDatosEmpresa[[#This Row],[Nombre_Producto]],TablaDatosEmpresa[Costo_Unitario])</f>
        <v>66.956770642201846</v>
      </c>
      <c r="M3688" s="3">
        <f>IF(TablaDatosEmpresa[[#This Row],[Tipo_Movimiento]] = "Venta", -TablaDatosEmpresa[[#This Row],[Cantidad]] * TablaDatosEmpresa[[#This Row],[CosteAdquisicionPromedio]], 0)</f>
        <v>1740.8760366972481</v>
      </c>
      <c r="N3688" s="3">
        <f>TablaDatosEmpresa[[#This Row],[Ingresos]]-TablaDatosEmpresa[[#This Row],[Coste_Vemta]]</f>
        <v>5991.5239633027513</v>
      </c>
    </row>
    <row r="3689" spans="1:14" x14ac:dyDescent="0.3">
      <c r="A3689">
        <v>3690</v>
      </c>
      <c r="B3689" s="1">
        <v>45103</v>
      </c>
      <c r="C3689" t="s">
        <v>10</v>
      </c>
      <c r="D3689" t="s">
        <v>19</v>
      </c>
      <c r="E3689" t="s">
        <v>20</v>
      </c>
      <c r="F3689">
        <v>-12</v>
      </c>
      <c r="G3689" s="3">
        <v>0</v>
      </c>
      <c r="H3689" s="3">
        <v>298.26</v>
      </c>
      <c r="I3689" t="s">
        <v>10</v>
      </c>
      <c r="J3689" t="s">
        <v>35</v>
      </c>
      <c r="K3689" s="3">
        <f>IF(TablaDatosEmpresa[[#This Row],[Tipo_Movimiento]] = "Venta", -TablaDatosEmpresa[[#This Row],[Cantidad]] * TablaDatosEmpresa[[#This Row],[Precio_Venta_Unitario]], 0)</f>
        <v>3579.12</v>
      </c>
      <c r="L3689" s="3">
        <f>AVERAGEIF(TablaDatosEmpresa[Nombre_Producto],TablaDatosEmpresa[[#This Row],[Nombre_Producto]],TablaDatosEmpresa[Costo_Unitario])</f>
        <v>66.956770642201846</v>
      </c>
      <c r="M3689" s="3">
        <f>IF(TablaDatosEmpresa[[#This Row],[Tipo_Movimiento]] = "Venta", -TablaDatosEmpresa[[#This Row],[Cantidad]] * TablaDatosEmpresa[[#This Row],[CosteAdquisicionPromedio]], 0)</f>
        <v>803.48124770642221</v>
      </c>
      <c r="N3689" s="3">
        <f>TablaDatosEmpresa[[#This Row],[Ingresos]]-TablaDatosEmpresa[[#This Row],[Coste_Vemta]]</f>
        <v>2775.6387522935775</v>
      </c>
    </row>
    <row r="3690" spans="1:14" x14ac:dyDescent="0.3">
      <c r="A3690">
        <v>3691</v>
      </c>
      <c r="B3690" s="1">
        <v>45103</v>
      </c>
      <c r="C3690" t="s">
        <v>10</v>
      </c>
      <c r="D3690" t="s">
        <v>25</v>
      </c>
      <c r="E3690" t="s">
        <v>43</v>
      </c>
      <c r="F3690">
        <v>-15</v>
      </c>
      <c r="G3690" s="3">
        <v>0</v>
      </c>
      <c r="H3690" s="3">
        <v>95.28</v>
      </c>
      <c r="I3690" t="s">
        <v>10</v>
      </c>
      <c r="J3690" t="s">
        <v>35</v>
      </c>
      <c r="K3690" s="3">
        <f>IF(TablaDatosEmpresa[[#This Row],[Tipo_Movimiento]] = "Venta", -TablaDatosEmpresa[[#This Row],[Cantidad]] * TablaDatosEmpresa[[#This Row],[Precio_Venta_Unitario]], 0)</f>
        <v>1429.2</v>
      </c>
      <c r="L3690" s="3">
        <f>AVERAGEIF(TablaDatosEmpresa[Nombre_Producto],TablaDatosEmpresa[[#This Row],[Nombre_Producto]],TablaDatosEmpresa[Costo_Unitario])</f>
        <v>18.458651685393257</v>
      </c>
      <c r="M3690" s="3">
        <f>IF(TablaDatosEmpresa[[#This Row],[Tipo_Movimiento]] = "Venta", -TablaDatosEmpresa[[#This Row],[Cantidad]] * TablaDatosEmpresa[[#This Row],[CosteAdquisicionPromedio]], 0)</f>
        <v>276.87977528089885</v>
      </c>
      <c r="N3690" s="3">
        <f>TablaDatosEmpresa[[#This Row],[Ingresos]]-TablaDatosEmpresa[[#This Row],[Coste_Vemta]]</f>
        <v>1152.3202247191011</v>
      </c>
    </row>
    <row r="3691" spans="1:14" x14ac:dyDescent="0.3">
      <c r="A3691">
        <v>3692</v>
      </c>
      <c r="B3691" s="1">
        <v>45104</v>
      </c>
      <c r="C3691" t="s">
        <v>10</v>
      </c>
      <c r="D3691" t="s">
        <v>27</v>
      </c>
      <c r="E3691" t="s">
        <v>44</v>
      </c>
      <c r="F3691">
        <v>-19</v>
      </c>
      <c r="G3691" s="3">
        <v>0</v>
      </c>
      <c r="H3691" s="3">
        <v>497.37</v>
      </c>
      <c r="I3691" t="s">
        <v>10</v>
      </c>
      <c r="J3691" t="s">
        <v>23</v>
      </c>
      <c r="K3691" s="3">
        <f>IF(TablaDatosEmpresa[[#This Row],[Tipo_Movimiento]] = "Venta", -TablaDatosEmpresa[[#This Row],[Cantidad]] * TablaDatosEmpresa[[#This Row],[Precio_Venta_Unitario]], 0)</f>
        <v>9450.0300000000007</v>
      </c>
      <c r="L3691" s="3">
        <f>AVERAGEIF(TablaDatosEmpresa[Nombre_Producto],TablaDatosEmpresa[[#This Row],[Nombre_Producto]],TablaDatosEmpresa[Costo_Unitario])</f>
        <v>111.99406451612904</v>
      </c>
      <c r="M3691" s="3">
        <f>IF(TablaDatosEmpresa[[#This Row],[Tipo_Movimiento]] = "Venta", -TablaDatosEmpresa[[#This Row],[Cantidad]] * TablaDatosEmpresa[[#This Row],[CosteAdquisicionPromedio]], 0)</f>
        <v>2127.8872258064516</v>
      </c>
      <c r="N3691" s="3">
        <f>TablaDatosEmpresa[[#This Row],[Ingresos]]-TablaDatosEmpresa[[#This Row],[Coste_Vemta]]</f>
        <v>7322.1427741935495</v>
      </c>
    </row>
    <row r="3692" spans="1:14" x14ac:dyDescent="0.3">
      <c r="A3692">
        <v>3693</v>
      </c>
      <c r="B3692" s="1">
        <v>45104</v>
      </c>
      <c r="C3692" t="s">
        <v>10</v>
      </c>
      <c r="D3692" t="s">
        <v>21</v>
      </c>
      <c r="E3692" t="s">
        <v>22</v>
      </c>
      <c r="F3692">
        <v>-45</v>
      </c>
      <c r="G3692" s="3">
        <v>0</v>
      </c>
      <c r="H3692" s="3">
        <v>59.76</v>
      </c>
      <c r="I3692" t="s">
        <v>10</v>
      </c>
      <c r="J3692" t="s">
        <v>35</v>
      </c>
      <c r="K3692" s="3">
        <f>IF(TablaDatosEmpresa[[#This Row],[Tipo_Movimiento]] = "Venta", -TablaDatosEmpresa[[#This Row],[Cantidad]] * TablaDatosEmpresa[[#This Row],[Precio_Venta_Unitario]], 0)</f>
        <v>2689.2</v>
      </c>
      <c r="L3692" s="3">
        <f>AVERAGEIF(TablaDatosEmpresa[Nombre_Producto],TablaDatosEmpresa[[#This Row],[Nombre_Producto]],TablaDatosEmpresa[Costo_Unitario])</f>
        <v>10.520482758620702</v>
      </c>
      <c r="M3692" s="3">
        <f>IF(TablaDatosEmpresa[[#This Row],[Tipo_Movimiento]] = "Venta", -TablaDatosEmpresa[[#This Row],[Cantidad]] * TablaDatosEmpresa[[#This Row],[CosteAdquisicionPromedio]], 0)</f>
        <v>473.42172413793156</v>
      </c>
      <c r="N3692" s="3">
        <f>TablaDatosEmpresa[[#This Row],[Ingresos]]-TablaDatosEmpresa[[#This Row],[Coste_Vemta]]</f>
        <v>2215.7782758620683</v>
      </c>
    </row>
    <row r="3693" spans="1:14" x14ac:dyDescent="0.3">
      <c r="A3693">
        <v>3694</v>
      </c>
      <c r="B3693" s="1">
        <v>45104</v>
      </c>
      <c r="C3693" t="s">
        <v>10</v>
      </c>
      <c r="D3693" t="s">
        <v>32</v>
      </c>
      <c r="E3693" t="s">
        <v>33</v>
      </c>
      <c r="F3693">
        <v>-49</v>
      </c>
      <c r="G3693" s="3">
        <v>0</v>
      </c>
      <c r="H3693" s="3">
        <v>217.98</v>
      </c>
      <c r="I3693" t="s">
        <v>10</v>
      </c>
      <c r="J3693" t="s">
        <v>31</v>
      </c>
      <c r="K3693" s="3">
        <f>IF(TablaDatosEmpresa[[#This Row],[Tipo_Movimiento]] = "Venta", -TablaDatosEmpresa[[#This Row],[Cantidad]] * TablaDatosEmpresa[[#This Row],[Precio_Venta_Unitario]], 0)</f>
        <v>10681.019999999999</v>
      </c>
      <c r="L3693" s="3">
        <f>AVERAGEIF(TablaDatosEmpresa[Nombre_Producto],TablaDatosEmpresa[[#This Row],[Nombre_Producto]],TablaDatosEmpresa[Costo_Unitario])</f>
        <v>54.214840425531932</v>
      </c>
      <c r="M3693" s="3">
        <f>IF(TablaDatosEmpresa[[#This Row],[Tipo_Movimiento]] = "Venta", -TablaDatosEmpresa[[#This Row],[Cantidad]] * TablaDatosEmpresa[[#This Row],[CosteAdquisicionPromedio]], 0)</f>
        <v>2656.5271808510647</v>
      </c>
      <c r="N3693" s="3">
        <f>TablaDatosEmpresa[[#This Row],[Ingresos]]-TablaDatosEmpresa[[#This Row],[Coste_Vemta]]</f>
        <v>8024.4928191489344</v>
      </c>
    </row>
    <row r="3694" spans="1:14" x14ac:dyDescent="0.3">
      <c r="A3694">
        <v>3695</v>
      </c>
      <c r="B3694" s="1">
        <v>45104</v>
      </c>
      <c r="C3694" t="s">
        <v>10</v>
      </c>
      <c r="D3694" t="s">
        <v>11</v>
      </c>
      <c r="E3694" t="s">
        <v>12</v>
      </c>
      <c r="F3694">
        <v>-14</v>
      </c>
      <c r="G3694" s="3">
        <v>0</v>
      </c>
      <c r="H3694" s="3">
        <v>130.4</v>
      </c>
      <c r="I3694" t="s">
        <v>10</v>
      </c>
      <c r="J3694" t="s">
        <v>35</v>
      </c>
      <c r="K3694" s="3">
        <f>IF(TablaDatosEmpresa[[#This Row],[Tipo_Movimiento]] = "Venta", -TablaDatosEmpresa[[#This Row],[Cantidad]] * TablaDatosEmpresa[[#This Row],[Precio_Venta_Unitario]], 0)</f>
        <v>1825.6000000000001</v>
      </c>
      <c r="L3694" s="3">
        <f>AVERAGEIF(TablaDatosEmpresa[Nombre_Producto],TablaDatosEmpresa[[#This Row],[Nombre_Producto]],TablaDatosEmpresa[Costo_Unitario])</f>
        <v>28.701865793780652</v>
      </c>
      <c r="M3694" s="3">
        <f>IF(TablaDatosEmpresa[[#This Row],[Tipo_Movimiento]] = "Venta", -TablaDatosEmpresa[[#This Row],[Cantidad]] * TablaDatosEmpresa[[#This Row],[CosteAdquisicionPromedio]], 0)</f>
        <v>401.82612111292912</v>
      </c>
      <c r="N3694" s="3">
        <f>TablaDatosEmpresa[[#This Row],[Ingresos]]-TablaDatosEmpresa[[#This Row],[Coste_Vemta]]</f>
        <v>1423.7738788870711</v>
      </c>
    </row>
    <row r="3695" spans="1:14" x14ac:dyDescent="0.3">
      <c r="A3695">
        <v>3696</v>
      </c>
      <c r="B3695" s="1">
        <v>45104</v>
      </c>
      <c r="C3695" t="s">
        <v>10</v>
      </c>
      <c r="D3695" t="s">
        <v>34</v>
      </c>
      <c r="E3695" t="s">
        <v>45</v>
      </c>
      <c r="F3695">
        <v>-9</v>
      </c>
      <c r="G3695" s="3">
        <v>0</v>
      </c>
      <c r="H3695" s="3">
        <v>348.04</v>
      </c>
      <c r="I3695" t="s">
        <v>10</v>
      </c>
      <c r="J3695" t="s">
        <v>35</v>
      </c>
      <c r="K3695" s="3">
        <f>IF(TablaDatosEmpresa[[#This Row],[Tipo_Movimiento]] = "Venta", -TablaDatosEmpresa[[#This Row],[Cantidad]] * TablaDatosEmpresa[[#This Row],[Precio_Venta_Unitario]], 0)</f>
        <v>3132.36</v>
      </c>
      <c r="L3695" s="3">
        <f>AVERAGEIF(TablaDatosEmpresa[Nombre_Producto],TablaDatosEmpresa[[#This Row],[Nombre_Producto]],TablaDatosEmpresa[Costo_Unitario])</f>
        <v>81.910562499999997</v>
      </c>
      <c r="M3695" s="3">
        <f>IF(TablaDatosEmpresa[[#This Row],[Tipo_Movimiento]] = "Venta", -TablaDatosEmpresa[[#This Row],[Cantidad]] * TablaDatosEmpresa[[#This Row],[CosteAdquisicionPromedio]], 0)</f>
        <v>737.19506249999995</v>
      </c>
      <c r="N3695" s="3">
        <f>TablaDatosEmpresa[[#This Row],[Ingresos]]-TablaDatosEmpresa[[#This Row],[Coste_Vemta]]</f>
        <v>2395.1649375000002</v>
      </c>
    </row>
    <row r="3696" spans="1:14" x14ac:dyDescent="0.3">
      <c r="A3696">
        <v>3697</v>
      </c>
      <c r="B3696" s="1">
        <v>45104</v>
      </c>
      <c r="C3696" t="s">
        <v>10</v>
      </c>
      <c r="D3696" t="s">
        <v>17</v>
      </c>
      <c r="E3696" t="s">
        <v>42</v>
      </c>
      <c r="F3696">
        <v>-34</v>
      </c>
      <c r="G3696" s="3">
        <v>0</v>
      </c>
      <c r="H3696" s="3">
        <v>895.36</v>
      </c>
      <c r="I3696" t="s">
        <v>10</v>
      </c>
      <c r="J3696" t="s">
        <v>15</v>
      </c>
      <c r="K3696" s="3">
        <f>IF(TablaDatosEmpresa[[#This Row],[Tipo_Movimiento]] = "Venta", -TablaDatosEmpresa[[#This Row],[Cantidad]] * TablaDatosEmpresa[[#This Row],[Precio_Venta_Unitario]], 0)</f>
        <v>30442.240000000002</v>
      </c>
      <c r="L3696" s="3">
        <f>AVERAGEIF(TablaDatosEmpresa[Nombre_Producto],TablaDatosEmpresa[[#This Row],[Nombre_Producto]],TablaDatosEmpresa[Costo_Unitario])</f>
        <v>206.67616747181975</v>
      </c>
      <c r="M3696" s="3">
        <f>IF(TablaDatosEmpresa[[#This Row],[Tipo_Movimiento]] = "Venta", -TablaDatosEmpresa[[#This Row],[Cantidad]] * TablaDatosEmpresa[[#This Row],[CosteAdquisicionPromedio]], 0)</f>
        <v>7026.9896940418712</v>
      </c>
      <c r="N3696" s="3">
        <f>TablaDatosEmpresa[[#This Row],[Ingresos]]-TablaDatosEmpresa[[#This Row],[Coste_Vemta]]</f>
        <v>23415.250305958129</v>
      </c>
    </row>
    <row r="3697" spans="1:14" x14ac:dyDescent="0.3">
      <c r="A3697">
        <v>3698</v>
      </c>
      <c r="B3697" s="1">
        <v>45104</v>
      </c>
      <c r="C3697" t="s">
        <v>10</v>
      </c>
      <c r="D3697" t="s">
        <v>27</v>
      </c>
      <c r="E3697" t="s">
        <v>44</v>
      </c>
      <c r="F3697">
        <v>-36</v>
      </c>
      <c r="G3697" s="3">
        <v>0</v>
      </c>
      <c r="H3697" s="3">
        <v>499.9</v>
      </c>
      <c r="I3697" t="s">
        <v>10</v>
      </c>
      <c r="J3697" t="s">
        <v>13</v>
      </c>
      <c r="K3697" s="3">
        <f>IF(TablaDatosEmpresa[[#This Row],[Tipo_Movimiento]] = "Venta", -TablaDatosEmpresa[[#This Row],[Cantidad]] * TablaDatosEmpresa[[#This Row],[Precio_Venta_Unitario]], 0)</f>
        <v>17996.399999999998</v>
      </c>
      <c r="L3697" s="3">
        <f>AVERAGEIF(TablaDatosEmpresa[Nombre_Producto],TablaDatosEmpresa[[#This Row],[Nombre_Producto]],TablaDatosEmpresa[Costo_Unitario])</f>
        <v>111.99406451612904</v>
      </c>
      <c r="M3697" s="3">
        <f>IF(TablaDatosEmpresa[[#This Row],[Tipo_Movimiento]] = "Venta", -TablaDatosEmpresa[[#This Row],[Cantidad]] * TablaDatosEmpresa[[#This Row],[CosteAdquisicionPromedio]], 0)</f>
        <v>4031.7863225806454</v>
      </c>
      <c r="N3697" s="3">
        <f>TablaDatosEmpresa[[#This Row],[Ingresos]]-TablaDatosEmpresa[[#This Row],[Coste_Vemta]]</f>
        <v>13964.613677419353</v>
      </c>
    </row>
    <row r="3698" spans="1:14" x14ac:dyDescent="0.3">
      <c r="A3698">
        <v>3699</v>
      </c>
      <c r="B3698" s="1">
        <v>45105</v>
      </c>
      <c r="C3698" t="s">
        <v>24</v>
      </c>
      <c r="D3698" t="s">
        <v>34</v>
      </c>
      <c r="E3698" t="s">
        <v>45</v>
      </c>
      <c r="F3698">
        <v>190</v>
      </c>
      <c r="G3698" s="3">
        <v>181.69</v>
      </c>
      <c r="H3698" s="3">
        <v>0</v>
      </c>
      <c r="I3698" t="s">
        <v>24</v>
      </c>
      <c r="J3698" t="s">
        <v>36</v>
      </c>
      <c r="K3698" s="3">
        <f>IF(TablaDatosEmpresa[[#This Row],[Tipo_Movimiento]] = "Venta", -TablaDatosEmpresa[[#This Row],[Cantidad]] * TablaDatosEmpresa[[#This Row],[Precio_Venta_Unitario]], 0)</f>
        <v>0</v>
      </c>
      <c r="L3698" s="3">
        <f>AVERAGEIF(TablaDatosEmpresa[Nombre_Producto],TablaDatosEmpresa[[#This Row],[Nombre_Producto]],TablaDatosEmpresa[Costo_Unitario])</f>
        <v>81.910562499999997</v>
      </c>
      <c r="M3698" s="3">
        <f>IF(TablaDatosEmpresa[[#This Row],[Tipo_Movimiento]] = "Venta", -TablaDatosEmpresa[[#This Row],[Cantidad]] * TablaDatosEmpresa[[#This Row],[CosteAdquisicionPromedio]], 0)</f>
        <v>0</v>
      </c>
      <c r="N3698" s="3">
        <f>TablaDatosEmpresa[[#This Row],[Ingresos]]-TablaDatosEmpresa[[#This Row],[Coste_Vemta]]</f>
        <v>0</v>
      </c>
    </row>
    <row r="3699" spans="1:14" x14ac:dyDescent="0.3">
      <c r="A3699">
        <v>3700</v>
      </c>
      <c r="B3699" s="1">
        <v>45105</v>
      </c>
      <c r="C3699" t="s">
        <v>16</v>
      </c>
      <c r="D3699" t="s">
        <v>27</v>
      </c>
      <c r="E3699" t="s">
        <v>44</v>
      </c>
      <c r="F3699">
        <v>53</v>
      </c>
      <c r="G3699" s="3">
        <v>247.14</v>
      </c>
      <c r="H3699" s="3">
        <v>0</v>
      </c>
      <c r="I3699" t="s">
        <v>46</v>
      </c>
      <c r="J3699" t="s">
        <v>18</v>
      </c>
      <c r="K3699" s="3">
        <f>IF(TablaDatosEmpresa[[#This Row],[Tipo_Movimiento]] = "Venta", -TablaDatosEmpresa[[#This Row],[Cantidad]] * TablaDatosEmpresa[[#This Row],[Precio_Venta_Unitario]], 0)</f>
        <v>0</v>
      </c>
      <c r="L3699" s="3">
        <f>AVERAGEIF(TablaDatosEmpresa[Nombre_Producto],TablaDatosEmpresa[[#This Row],[Nombre_Producto]],TablaDatosEmpresa[Costo_Unitario])</f>
        <v>111.99406451612904</v>
      </c>
      <c r="M3699" s="3">
        <f>IF(TablaDatosEmpresa[[#This Row],[Tipo_Movimiento]] = "Venta", -TablaDatosEmpresa[[#This Row],[Cantidad]] * TablaDatosEmpresa[[#This Row],[CosteAdquisicionPromedio]], 0)</f>
        <v>0</v>
      </c>
      <c r="N3699" s="3">
        <f>TablaDatosEmpresa[[#This Row],[Ingresos]]-TablaDatosEmpresa[[#This Row],[Coste_Vemta]]</f>
        <v>0</v>
      </c>
    </row>
    <row r="3700" spans="1:14" x14ac:dyDescent="0.3">
      <c r="A3700">
        <v>3701</v>
      </c>
      <c r="B3700" s="1">
        <v>45105</v>
      </c>
      <c r="C3700" t="s">
        <v>10</v>
      </c>
      <c r="D3700" t="s">
        <v>29</v>
      </c>
      <c r="E3700" t="s">
        <v>30</v>
      </c>
      <c r="F3700">
        <v>-21</v>
      </c>
      <c r="G3700" s="3">
        <v>0</v>
      </c>
      <c r="H3700" s="3">
        <v>80</v>
      </c>
      <c r="I3700" t="s">
        <v>10</v>
      </c>
      <c r="J3700" t="s">
        <v>31</v>
      </c>
      <c r="K3700" s="3">
        <f>IF(TablaDatosEmpresa[[#This Row],[Tipo_Movimiento]] = "Venta", -TablaDatosEmpresa[[#This Row],[Cantidad]] * TablaDatosEmpresa[[#This Row],[Precio_Venta_Unitario]], 0)</f>
        <v>1680</v>
      </c>
      <c r="L3700" s="3">
        <f>AVERAGEIF(TablaDatosEmpresa[Nombre_Producto],TablaDatosEmpresa[[#This Row],[Nombre_Producto]],TablaDatosEmpresa[Costo_Unitario])</f>
        <v>15.49574137931034</v>
      </c>
      <c r="M3700" s="3">
        <f>IF(TablaDatosEmpresa[[#This Row],[Tipo_Movimiento]] = "Venta", -TablaDatosEmpresa[[#This Row],[Cantidad]] * TablaDatosEmpresa[[#This Row],[CosteAdquisicionPromedio]], 0)</f>
        <v>325.41056896551714</v>
      </c>
      <c r="N3700" s="3">
        <f>TablaDatosEmpresa[[#This Row],[Ingresos]]-TablaDatosEmpresa[[#This Row],[Coste_Vemta]]</f>
        <v>1354.5894310344829</v>
      </c>
    </row>
    <row r="3701" spans="1:14" x14ac:dyDescent="0.3">
      <c r="A3701">
        <v>3702</v>
      </c>
      <c r="B3701" s="1">
        <v>45105</v>
      </c>
      <c r="C3701" t="s">
        <v>10</v>
      </c>
      <c r="D3701" t="s">
        <v>27</v>
      </c>
      <c r="E3701" t="s">
        <v>44</v>
      </c>
      <c r="F3701">
        <v>-11</v>
      </c>
      <c r="G3701" s="3">
        <v>0</v>
      </c>
      <c r="H3701" s="3">
        <v>495.96</v>
      </c>
      <c r="I3701" t="s">
        <v>10</v>
      </c>
      <c r="J3701" t="s">
        <v>23</v>
      </c>
      <c r="K3701" s="3">
        <f>IF(TablaDatosEmpresa[[#This Row],[Tipo_Movimiento]] = "Venta", -TablaDatosEmpresa[[#This Row],[Cantidad]] * TablaDatosEmpresa[[#This Row],[Precio_Venta_Unitario]], 0)</f>
        <v>5455.5599999999995</v>
      </c>
      <c r="L3701" s="3">
        <f>AVERAGEIF(TablaDatosEmpresa[Nombre_Producto],TablaDatosEmpresa[[#This Row],[Nombre_Producto]],TablaDatosEmpresa[Costo_Unitario])</f>
        <v>111.99406451612904</v>
      </c>
      <c r="M3701" s="3">
        <f>IF(TablaDatosEmpresa[[#This Row],[Tipo_Movimiento]] = "Venta", -TablaDatosEmpresa[[#This Row],[Cantidad]] * TablaDatosEmpresa[[#This Row],[CosteAdquisicionPromedio]], 0)</f>
        <v>1231.9347096774195</v>
      </c>
      <c r="N3701" s="3">
        <f>TablaDatosEmpresa[[#This Row],[Ingresos]]-TablaDatosEmpresa[[#This Row],[Coste_Vemta]]</f>
        <v>4223.6252903225795</v>
      </c>
    </row>
    <row r="3702" spans="1:14" x14ac:dyDescent="0.3">
      <c r="A3702">
        <v>3703</v>
      </c>
      <c r="B3702" s="1">
        <v>45105</v>
      </c>
      <c r="C3702" t="s">
        <v>10</v>
      </c>
      <c r="D3702" t="s">
        <v>17</v>
      </c>
      <c r="E3702" t="s">
        <v>42</v>
      </c>
      <c r="F3702">
        <v>-46</v>
      </c>
      <c r="G3702" s="3">
        <v>0</v>
      </c>
      <c r="H3702" s="3">
        <v>904.21</v>
      </c>
      <c r="I3702" t="s">
        <v>10</v>
      </c>
      <c r="J3702" t="s">
        <v>31</v>
      </c>
      <c r="K3702" s="3">
        <f>IF(TablaDatosEmpresa[[#This Row],[Tipo_Movimiento]] = "Venta", -TablaDatosEmpresa[[#This Row],[Cantidad]] * TablaDatosEmpresa[[#This Row],[Precio_Venta_Unitario]], 0)</f>
        <v>41593.660000000003</v>
      </c>
      <c r="L3702" s="3">
        <f>AVERAGEIF(TablaDatosEmpresa[Nombre_Producto],TablaDatosEmpresa[[#This Row],[Nombre_Producto]],TablaDatosEmpresa[Costo_Unitario])</f>
        <v>206.67616747181975</v>
      </c>
      <c r="M3702" s="3">
        <f>IF(TablaDatosEmpresa[[#This Row],[Tipo_Movimiento]] = "Venta", -TablaDatosEmpresa[[#This Row],[Cantidad]] * TablaDatosEmpresa[[#This Row],[CosteAdquisicionPromedio]], 0)</f>
        <v>9507.1037037037095</v>
      </c>
      <c r="N3702" s="3">
        <f>TablaDatosEmpresa[[#This Row],[Ingresos]]-TablaDatosEmpresa[[#This Row],[Coste_Vemta]]</f>
        <v>32086.556296296294</v>
      </c>
    </row>
    <row r="3703" spans="1:14" x14ac:dyDescent="0.3">
      <c r="A3703">
        <v>3704</v>
      </c>
      <c r="B3703" s="1">
        <v>45105</v>
      </c>
      <c r="C3703" t="s">
        <v>10</v>
      </c>
      <c r="D3703" t="s">
        <v>21</v>
      </c>
      <c r="E3703" t="s">
        <v>22</v>
      </c>
      <c r="F3703">
        <v>-6</v>
      </c>
      <c r="G3703" s="3">
        <v>0</v>
      </c>
      <c r="H3703" s="3">
        <v>60.41</v>
      </c>
      <c r="I3703" t="s">
        <v>10</v>
      </c>
      <c r="J3703" t="s">
        <v>35</v>
      </c>
      <c r="K3703" s="3">
        <f>IF(TablaDatosEmpresa[[#This Row],[Tipo_Movimiento]] = "Venta", -TablaDatosEmpresa[[#This Row],[Cantidad]] * TablaDatosEmpresa[[#This Row],[Precio_Venta_Unitario]], 0)</f>
        <v>362.46</v>
      </c>
      <c r="L3703" s="3">
        <f>AVERAGEIF(TablaDatosEmpresa[Nombre_Producto],TablaDatosEmpresa[[#This Row],[Nombre_Producto]],TablaDatosEmpresa[Costo_Unitario])</f>
        <v>10.520482758620702</v>
      </c>
      <c r="M3703" s="3">
        <f>IF(TablaDatosEmpresa[[#This Row],[Tipo_Movimiento]] = "Venta", -TablaDatosEmpresa[[#This Row],[Cantidad]] * TablaDatosEmpresa[[#This Row],[CosteAdquisicionPromedio]], 0)</f>
        <v>63.12289655172421</v>
      </c>
      <c r="N3703" s="3">
        <f>TablaDatosEmpresa[[#This Row],[Ingresos]]-TablaDatosEmpresa[[#This Row],[Coste_Vemta]]</f>
        <v>299.3371034482758</v>
      </c>
    </row>
    <row r="3704" spans="1:14" x14ac:dyDescent="0.3">
      <c r="A3704">
        <v>3705</v>
      </c>
      <c r="B3704" s="1">
        <v>45105</v>
      </c>
      <c r="C3704" t="s">
        <v>24</v>
      </c>
      <c r="D3704" t="s">
        <v>14</v>
      </c>
      <c r="E3704" t="s">
        <v>41</v>
      </c>
      <c r="F3704">
        <v>181</v>
      </c>
      <c r="G3704" s="3">
        <v>86.72</v>
      </c>
      <c r="H3704" s="3">
        <v>0</v>
      </c>
      <c r="I3704" t="s">
        <v>24</v>
      </c>
      <c r="J3704" t="s">
        <v>26</v>
      </c>
      <c r="K3704" s="3">
        <f>IF(TablaDatosEmpresa[[#This Row],[Tipo_Movimiento]] = "Venta", -TablaDatosEmpresa[[#This Row],[Cantidad]] * TablaDatosEmpresa[[#This Row],[Precio_Venta_Unitario]], 0)</f>
        <v>0</v>
      </c>
      <c r="L3704" s="3">
        <f>AVERAGEIF(TablaDatosEmpresa[Nombre_Producto],TablaDatosEmpresa[[#This Row],[Nombre_Producto]],TablaDatosEmpresa[Costo_Unitario])</f>
        <v>38.917210440456756</v>
      </c>
      <c r="M3704" s="3">
        <f>IF(TablaDatosEmpresa[[#This Row],[Tipo_Movimiento]] = "Venta", -TablaDatosEmpresa[[#This Row],[Cantidad]] * TablaDatosEmpresa[[#This Row],[CosteAdquisicionPromedio]], 0)</f>
        <v>0</v>
      </c>
      <c r="N3704" s="3">
        <f>TablaDatosEmpresa[[#This Row],[Ingresos]]-TablaDatosEmpresa[[#This Row],[Coste_Vemta]]</f>
        <v>0</v>
      </c>
    </row>
    <row r="3705" spans="1:14" x14ac:dyDescent="0.3">
      <c r="A3705">
        <v>3706</v>
      </c>
      <c r="B3705" s="1">
        <v>45106</v>
      </c>
      <c r="C3705" t="s">
        <v>24</v>
      </c>
      <c r="D3705" t="s">
        <v>25</v>
      </c>
      <c r="E3705" t="s">
        <v>43</v>
      </c>
      <c r="F3705">
        <v>88</v>
      </c>
      <c r="G3705" s="3">
        <v>44.26</v>
      </c>
      <c r="H3705" s="3">
        <v>0</v>
      </c>
      <c r="I3705" t="s">
        <v>24</v>
      </c>
      <c r="J3705" t="s">
        <v>28</v>
      </c>
      <c r="K3705" s="3">
        <f>IF(TablaDatosEmpresa[[#This Row],[Tipo_Movimiento]] = "Venta", -TablaDatosEmpresa[[#This Row],[Cantidad]] * TablaDatosEmpresa[[#This Row],[Precio_Venta_Unitario]], 0)</f>
        <v>0</v>
      </c>
      <c r="L3705" s="3">
        <f>AVERAGEIF(TablaDatosEmpresa[Nombre_Producto],TablaDatosEmpresa[[#This Row],[Nombre_Producto]],TablaDatosEmpresa[Costo_Unitario])</f>
        <v>18.458651685393257</v>
      </c>
      <c r="M3705" s="3">
        <f>IF(TablaDatosEmpresa[[#This Row],[Tipo_Movimiento]] = "Venta", -TablaDatosEmpresa[[#This Row],[Cantidad]] * TablaDatosEmpresa[[#This Row],[CosteAdquisicionPromedio]], 0)</f>
        <v>0</v>
      </c>
      <c r="N3705" s="3">
        <f>TablaDatosEmpresa[[#This Row],[Ingresos]]-TablaDatosEmpresa[[#This Row],[Coste_Vemta]]</f>
        <v>0</v>
      </c>
    </row>
    <row r="3706" spans="1:14" x14ac:dyDescent="0.3">
      <c r="A3706">
        <v>3707</v>
      </c>
      <c r="B3706" s="1">
        <v>45106</v>
      </c>
      <c r="C3706" t="s">
        <v>10</v>
      </c>
      <c r="D3706" t="s">
        <v>27</v>
      </c>
      <c r="E3706" t="s">
        <v>44</v>
      </c>
      <c r="F3706">
        <v>-46</v>
      </c>
      <c r="G3706" s="3">
        <v>0</v>
      </c>
      <c r="H3706" s="3">
        <v>500.47</v>
      </c>
      <c r="I3706" t="s">
        <v>10</v>
      </c>
      <c r="J3706" t="s">
        <v>23</v>
      </c>
      <c r="K3706" s="3">
        <f>IF(TablaDatosEmpresa[[#This Row],[Tipo_Movimiento]] = "Venta", -TablaDatosEmpresa[[#This Row],[Cantidad]] * TablaDatosEmpresa[[#This Row],[Precio_Venta_Unitario]], 0)</f>
        <v>23021.620000000003</v>
      </c>
      <c r="L3706" s="3">
        <f>AVERAGEIF(TablaDatosEmpresa[Nombre_Producto],TablaDatosEmpresa[[#This Row],[Nombre_Producto]],TablaDatosEmpresa[Costo_Unitario])</f>
        <v>111.99406451612904</v>
      </c>
      <c r="M3706" s="3">
        <f>IF(TablaDatosEmpresa[[#This Row],[Tipo_Movimiento]] = "Venta", -TablaDatosEmpresa[[#This Row],[Cantidad]] * TablaDatosEmpresa[[#This Row],[CosteAdquisicionPromedio]], 0)</f>
        <v>5151.7269677419363</v>
      </c>
      <c r="N3706" s="3">
        <f>TablaDatosEmpresa[[#This Row],[Ingresos]]-TablaDatosEmpresa[[#This Row],[Coste_Vemta]]</f>
        <v>17869.893032258067</v>
      </c>
    </row>
    <row r="3707" spans="1:14" x14ac:dyDescent="0.3">
      <c r="A3707">
        <v>3708</v>
      </c>
      <c r="B3707" s="1">
        <v>45106</v>
      </c>
      <c r="C3707" t="s">
        <v>24</v>
      </c>
      <c r="D3707" t="s">
        <v>11</v>
      </c>
      <c r="E3707" t="s">
        <v>12</v>
      </c>
      <c r="F3707">
        <v>274</v>
      </c>
      <c r="G3707" s="3">
        <v>66.38</v>
      </c>
      <c r="H3707" s="3">
        <v>0</v>
      </c>
      <c r="I3707" t="s">
        <v>24</v>
      </c>
      <c r="J3707" t="s">
        <v>36</v>
      </c>
      <c r="K3707" s="3">
        <f>IF(TablaDatosEmpresa[[#This Row],[Tipo_Movimiento]] = "Venta", -TablaDatosEmpresa[[#This Row],[Cantidad]] * TablaDatosEmpresa[[#This Row],[Precio_Venta_Unitario]], 0)</f>
        <v>0</v>
      </c>
      <c r="L3707" s="3">
        <f>AVERAGEIF(TablaDatosEmpresa[Nombre_Producto],TablaDatosEmpresa[[#This Row],[Nombre_Producto]],TablaDatosEmpresa[Costo_Unitario])</f>
        <v>28.701865793780652</v>
      </c>
      <c r="M3707" s="3">
        <f>IF(TablaDatosEmpresa[[#This Row],[Tipo_Movimiento]] = "Venta", -TablaDatosEmpresa[[#This Row],[Cantidad]] * TablaDatosEmpresa[[#This Row],[CosteAdquisicionPromedio]], 0)</f>
        <v>0</v>
      </c>
      <c r="N3707" s="3">
        <f>TablaDatosEmpresa[[#This Row],[Ingresos]]-TablaDatosEmpresa[[#This Row],[Coste_Vemta]]</f>
        <v>0</v>
      </c>
    </row>
    <row r="3708" spans="1:14" x14ac:dyDescent="0.3">
      <c r="A3708">
        <v>3709</v>
      </c>
      <c r="B3708" s="1">
        <v>45106</v>
      </c>
      <c r="C3708" t="s">
        <v>16</v>
      </c>
      <c r="D3708" t="s">
        <v>27</v>
      </c>
      <c r="E3708" t="s">
        <v>44</v>
      </c>
      <c r="F3708">
        <v>46</v>
      </c>
      <c r="G3708" s="3">
        <v>251.17</v>
      </c>
      <c r="H3708" s="3">
        <v>0</v>
      </c>
      <c r="I3708" t="s">
        <v>46</v>
      </c>
      <c r="J3708" t="s">
        <v>18</v>
      </c>
      <c r="K3708" s="3">
        <f>IF(TablaDatosEmpresa[[#This Row],[Tipo_Movimiento]] = "Venta", -TablaDatosEmpresa[[#This Row],[Cantidad]] * TablaDatosEmpresa[[#This Row],[Precio_Venta_Unitario]], 0)</f>
        <v>0</v>
      </c>
      <c r="L3708" s="3">
        <f>AVERAGEIF(TablaDatosEmpresa[Nombre_Producto],TablaDatosEmpresa[[#This Row],[Nombre_Producto]],TablaDatosEmpresa[Costo_Unitario])</f>
        <v>111.99406451612904</v>
      </c>
      <c r="M3708" s="3">
        <f>IF(TablaDatosEmpresa[[#This Row],[Tipo_Movimiento]] = "Venta", -TablaDatosEmpresa[[#This Row],[Cantidad]] * TablaDatosEmpresa[[#This Row],[CosteAdquisicionPromedio]], 0)</f>
        <v>0</v>
      </c>
      <c r="N3708" s="3">
        <f>TablaDatosEmpresa[[#This Row],[Ingresos]]-TablaDatosEmpresa[[#This Row],[Coste_Vemta]]</f>
        <v>0</v>
      </c>
    </row>
    <row r="3709" spans="1:14" x14ac:dyDescent="0.3">
      <c r="A3709">
        <v>3710</v>
      </c>
      <c r="B3709" s="1">
        <v>45106</v>
      </c>
      <c r="C3709" t="s">
        <v>10</v>
      </c>
      <c r="D3709" t="s">
        <v>17</v>
      </c>
      <c r="E3709" t="s">
        <v>42</v>
      </c>
      <c r="F3709">
        <v>-20</v>
      </c>
      <c r="G3709" s="3">
        <v>0</v>
      </c>
      <c r="H3709" s="3">
        <v>894.85</v>
      </c>
      <c r="I3709" t="s">
        <v>10</v>
      </c>
      <c r="J3709" t="s">
        <v>13</v>
      </c>
      <c r="K3709" s="3">
        <f>IF(TablaDatosEmpresa[[#This Row],[Tipo_Movimiento]] = "Venta", -TablaDatosEmpresa[[#This Row],[Cantidad]] * TablaDatosEmpresa[[#This Row],[Precio_Venta_Unitario]], 0)</f>
        <v>17897</v>
      </c>
      <c r="L3709" s="3">
        <f>AVERAGEIF(TablaDatosEmpresa[Nombre_Producto],TablaDatosEmpresa[[#This Row],[Nombre_Producto]],TablaDatosEmpresa[Costo_Unitario])</f>
        <v>206.67616747181975</v>
      </c>
      <c r="M3709" s="3">
        <f>IF(TablaDatosEmpresa[[#This Row],[Tipo_Movimiento]] = "Venta", -TablaDatosEmpresa[[#This Row],[Cantidad]] * TablaDatosEmpresa[[#This Row],[CosteAdquisicionPromedio]], 0)</f>
        <v>4133.5233494363947</v>
      </c>
      <c r="N3709" s="3">
        <f>TablaDatosEmpresa[[#This Row],[Ingresos]]-TablaDatosEmpresa[[#This Row],[Coste_Vemta]]</f>
        <v>13763.476650563605</v>
      </c>
    </row>
    <row r="3710" spans="1:14" x14ac:dyDescent="0.3">
      <c r="A3710">
        <v>3711</v>
      </c>
      <c r="B3710" s="1">
        <v>45106</v>
      </c>
      <c r="C3710" t="s">
        <v>24</v>
      </c>
      <c r="D3710" t="s">
        <v>14</v>
      </c>
      <c r="E3710" t="s">
        <v>41</v>
      </c>
      <c r="F3710">
        <v>151</v>
      </c>
      <c r="G3710" s="3">
        <v>84.97</v>
      </c>
      <c r="H3710" s="3">
        <v>0</v>
      </c>
      <c r="I3710" t="s">
        <v>24</v>
      </c>
      <c r="J3710" t="s">
        <v>36</v>
      </c>
      <c r="K3710" s="3">
        <f>IF(TablaDatosEmpresa[[#This Row],[Tipo_Movimiento]] = "Venta", -TablaDatosEmpresa[[#This Row],[Cantidad]] * TablaDatosEmpresa[[#This Row],[Precio_Venta_Unitario]], 0)</f>
        <v>0</v>
      </c>
      <c r="L3710" s="3">
        <f>AVERAGEIF(TablaDatosEmpresa[Nombre_Producto],TablaDatosEmpresa[[#This Row],[Nombre_Producto]],TablaDatosEmpresa[Costo_Unitario])</f>
        <v>38.917210440456756</v>
      </c>
      <c r="M3710" s="3">
        <f>IF(TablaDatosEmpresa[[#This Row],[Tipo_Movimiento]] = "Venta", -TablaDatosEmpresa[[#This Row],[Cantidad]] * TablaDatosEmpresa[[#This Row],[CosteAdquisicionPromedio]], 0)</f>
        <v>0</v>
      </c>
      <c r="N3710" s="3">
        <f>TablaDatosEmpresa[[#This Row],[Ingresos]]-TablaDatosEmpresa[[#This Row],[Coste_Vemta]]</f>
        <v>0</v>
      </c>
    </row>
    <row r="3711" spans="1:14" x14ac:dyDescent="0.3">
      <c r="A3711">
        <v>3712</v>
      </c>
      <c r="B3711" s="1">
        <v>45106</v>
      </c>
      <c r="C3711" t="s">
        <v>16</v>
      </c>
      <c r="D3711" t="s">
        <v>19</v>
      </c>
      <c r="E3711" t="s">
        <v>20</v>
      </c>
      <c r="F3711">
        <v>36</v>
      </c>
      <c r="G3711" s="3">
        <v>149.13</v>
      </c>
      <c r="H3711" s="3">
        <v>0</v>
      </c>
      <c r="I3711" t="s">
        <v>46</v>
      </c>
      <c r="J3711" t="s">
        <v>18</v>
      </c>
      <c r="K3711" s="3">
        <f>IF(TablaDatosEmpresa[[#This Row],[Tipo_Movimiento]] = "Venta", -TablaDatosEmpresa[[#This Row],[Cantidad]] * TablaDatosEmpresa[[#This Row],[Precio_Venta_Unitario]], 0)</f>
        <v>0</v>
      </c>
      <c r="L3711" s="3">
        <f>AVERAGEIF(TablaDatosEmpresa[Nombre_Producto],TablaDatosEmpresa[[#This Row],[Nombre_Producto]],TablaDatosEmpresa[Costo_Unitario])</f>
        <v>66.956770642201846</v>
      </c>
      <c r="M3711" s="3">
        <f>IF(TablaDatosEmpresa[[#This Row],[Tipo_Movimiento]] = "Venta", -TablaDatosEmpresa[[#This Row],[Cantidad]] * TablaDatosEmpresa[[#This Row],[CosteAdquisicionPromedio]], 0)</f>
        <v>0</v>
      </c>
      <c r="N3711" s="3">
        <f>TablaDatosEmpresa[[#This Row],[Ingresos]]-TablaDatosEmpresa[[#This Row],[Coste_Vemta]]</f>
        <v>0</v>
      </c>
    </row>
    <row r="3712" spans="1:14" x14ac:dyDescent="0.3">
      <c r="A3712">
        <v>3713</v>
      </c>
      <c r="B3712" s="1">
        <v>45107</v>
      </c>
      <c r="C3712" t="s">
        <v>16</v>
      </c>
      <c r="D3712" t="s">
        <v>27</v>
      </c>
      <c r="E3712" t="s">
        <v>44</v>
      </c>
      <c r="F3712">
        <v>40</v>
      </c>
      <c r="G3712" s="3">
        <v>253.75</v>
      </c>
      <c r="H3712" s="3">
        <v>0</v>
      </c>
      <c r="I3712" t="s">
        <v>46</v>
      </c>
      <c r="J3712" t="s">
        <v>18</v>
      </c>
      <c r="K3712" s="3">
        <f>IF(TablaDatosEmpresa[[#This Row],[Tipo_Movimiento]] = "Venta", -TablaDatosEmpresa[[#This Row],[Cantidad]] * TablaDatosEmpresa[[#This Row],[Precio_Venta_Unitario]], 0)</f>
        <v>0</v>
      </c>
      <c r="L3712" s="3">
        <f>AVERAGEIF(TablaDatosEmpresa[Nombre_Producto],TablaDatosEmpresa[[#This Row],[Nombre_Producto]],TablaDatosEmpresa[Costo_Unitario])</f>
        <v>111.99406451612904</v>
      </c>
      <c r="M3712" s="3">
        <f>IF(TablaDatosEmpresa[[#This Row],[Tipo_Movimiento]] = "Venta", -TablaDatosEmpresa[[#This Row],[Cantidad]] * TablaDatosEmpresa[[#This Row],[CosteAdquisicionPromedio]], 0)</f>
        <v>0</v>
      </c>
      <c r="N3712" s="3">
        <f>TablaDatosEmpresa[[#This Row],[Ingresos]]-TablaDatosEmpresa[[#This Row],[Coste_Vemta]]</f>
        <v>0</v>
      </c>
    </row>
    <row r="3713" spans="1:14" x14ac:dyDescent="0.3">
      <c r="A3713">
        <v>3714</v>
      </c>
      <c r="B3713" s="1">
        <v>45107</v>
      </c>
      <c r="C3713" t="s">
        <v>10</v>
      </c>
      <c r="D3713" t="s">
        <v>29</v>
      </c>
      <c r="E3713" t="s">
        <v>30</v>
      </c>
      <c r="F3713">
        <v>-46</v>
      </c>
      <c r="G3713" s="3">
        <v>0</v>
      </c>
      <c r="H3713" s="3">
        <v>80.36</v>
      </c>
      <c r="I3713" t="s">
        <v>10</v>
      </c>
      <c r="J3713" t="s">
        <v>13</v>
      </c>
      <c r="K3713" s="3">
        <f>IF(TablaDatosEmpresa[[#This Row],[Tipo_Movimiento]] = "Venta", -TablaDatosEmpresa[[#This Row],[Cantidad]] * TablaDatosEmpresa[[#This Row],[Precio_Venta_Unitario]], 0)</f>
        <v>3696.56</v>
      </c>
      <c r="L3713" s="3">
        <f>AVERAGEIF(TablaDatosEmpresa[Nombre_Producto],TablaDatosEmpresa[[#This Row],[Nombre_Producto]],TablaDatosEmpresa[Costo_Unitario])</f>
        <v>15.49574137931034</v>
      </c>
      <c r="M3713" s="3">
        <f>IF(TablaDatosEmpresa[[#This Row],[Tipo_Movimiento]] = "Venta", -TablaDatosEmpresa[[#This Row],[Cantidad]] * TablaDatosEmpresa[[#This Row],[CosteAdquisicionPromedio]], 0)</f>
        <v>712.80410344827567</v>
      </c>
      <c r="N3713" s="3">
        <f>TablaDatosEmpresa[[#This Row],[Ingresos]]-TablaDatosEmpresa[[#This Row],[Coste_Vemta]]</f>
        <v>2983.7558965517242</v>
      </c>
    </row>
    <row r="3714" spans="1:14" x14ac:dyDescent="0.3">
      <c r="A3714">
        <v>3715</v>
      </c>
      <c r="B3714" s="1">
        <v>45107</v>
      </c>
      <c r="C3714" t="s">
        <v>10</v>
      </c>
      <c r="D3714" t="s">
        <v>29</v>
      </c>
      <c r="E3714" t="s">
        <v>30</v>
      </c>
      <c r="F3714">
        <v>-7</v>
      </c>
      <c r="G3714" s="3">
        <v>0</v>
      </c>
      <c r="H3714" s="3">
        <v>80.55</v>
      </c>
      <c r="I3714" t="s">
        <v>10</v>
      </c>
      <c r="J3714" t="s">
        <v>15</v>
      </c>
      <c r="K3714" s="3">
        <f>IF(TablaDatosEmpresa[[#This Row],[Tipo_Movimiento]] = "Venta", -TablaDatosEmpresa[[#This Row],[Cantidad]] * TablaDatosEmpresa[[#This Row],[Precio_Venta_Unitario]], 0)</f>
        <v>563.85</v>
      </c>
      <c r="L3714" s="3">
        <f>AVERAGEIF(TablaDatosEmpresa[Nombre_Producto],TablaDatosEmpresa[[#This Row],[Nombre_Producto]],TablaDatosEmpresa[Costo_Unitario])</f>
        <v>15.49574137931034</v>
      </c>
      <c r="M3714" s="3">
        <f>IF(TablaDatosEmpresa[[#This Row],[Tipo_Movimiento]] = "Venta", -TablaDatosEmpresa[[#This Row],[Cantidad]] * TablaDatosEmpresa[[#This Row],[CosteAdquisicionPromedio]], 0)</f>
        <v>108.47018965517238</v>
      </c>
      <c r="N3714" s="3">
        <f>TablaDatosEmpresa[[#This Row],[Ingresos]]-TablaDatosEmpresa[[#This Row],[Coste_Vemta]]</f>
        <v>455.37981034482766</v>
      </c>
    </row>
    <row r="3715" spans="1:14" x14ac:dyDescent="0.3">
      <c r="A3715">
        <v>3716</v>
      </c>
      <c r="B3715" s="1">
        <v>45107</v>
      </c>
      <c r="C3715" t="s">
        <v>24</v>
      </c>
      <c r="D3715" t="s">
        <v>29</v>
      </c>
      <c r="E3715" t="s">
        <v>30</v>
      </c>
      <c r="F3715">
        <v>92</v>
      </c>
      <c r="G3715" s="3">
        <v>35.31</v>
      </c>
      <c r="H3715" s="3">
        <v>0</v>
      </c>
      <c r="I3715" t="s">
        <v>24</v>
      </c>
      <c r="J3715" t="s">
        <v>28</v>
      </c>
      <c r="K3715" s="3">
        <f>IF(TablaDatosEmpresa[[#This Row],[Tipo_Movimiento]] = "Venta", -TablaDatosEmpresa[[#This Row],[Cantidad]] * TablaDatosEmpresa[[#This Row],[Precio_Venta_Unitario]], 0)</f>
        <v>0</v>
      </c>
      <c r="L3715" s="3">
        <f>AVERAGEIF(TablaDatosEmpresa[Nombre_Producto],TablaDatosEmpresa[[#This Row],[Nombre_Producto]],TablaDatosEmpresa[Costo_Unitario])</f>
        <v>15.49574137931034</v>
      </c>
      <c r="M3715" s="3">
        <f>IF(TablaDatosEmpresa[[#This Row],[Tipo_Movimiento]] = "Venta", -TablaDatosEmpresa[[#This Row],[Cantidad]] * TablaDatosEmpresa[[#This Row],[CosteAdquisicionPromedio]], 0)</f>
        <v>0</v>
      </c>
      <c r="N3715" s="3">
        <f>TablaDatosEmpresa[[#This Row],[Ingresos]]-TablaDatosEmpresa[[#This Row],[Coste_Vemta]]</f>
        <v>0</v>
      </c>
    </row>
    <row r="3716" spans="1:14" x14ac:dyDescent="0.3">
      <c r="A3716">
        <v>3717</v>
      </c>
      <c r="B3716" s="1">
        <v>45107</v>
      </c>
      <c r="C3716" t="s">
        <v>10</v>
      </c>
      <c r="D3716" t="s">
        <v>29</v>
      </c>
      <c r="E3716" t="s">
        <v>30</v>
      </c>
      <c r="F3716">
        <v>-5</v>
      </c>
      <c r="G3716" s="3">
        <v>0</v>
      </c>
      <c r="H3716" s="3">
        <v>79.86</v>
      </c>
      <c r="I3716" t="s">
        <v>10</v>
      </c>
      <c r="J3716" t="s">
        <v>35</v>
      </c>
      <c r="K3716" s="3">
        <f>IF(TablaDatosEmpresa[[#This Row],[Tipo_Movimiento]] = "Venta", -TablaDatosEmpresa[[#This Row],[Cantidad]] * TablaDatosEmpresa[[#This Row],[Precio_Venta_Unitario]], 0)</f>
        <v>399.3</v>
      </c>
      <c r="L3716" s="3">
        <f>AVERAGEIF(TablaDatosEmpresa[Nombre_Producto],TablaDatosEmpresa[[#This Row],[Nombre_Producto]],TablaDatosEmpresa[Costo_Unitario])</f>
        <v>15.49574137931034</v>
      </c>
      <c r="M3716" s="3">
        <f>IF(TablaDatosEmpresa[[#This Row],[Tipo_Movimiento]] = "Venta", -TablaDatosEmpresa[[#This Row],[Cantidad]] * TablaDatosEmpresa[[#This Row],[CosteAdquisicionPromedio]], 0)</f>
        <v>77.478706896551699</v>
      </c>
      <c r="N3716" s="3">
        <f>TablaDatosEmpresa[[#This Row],[Ingresos]]-TablaDatosEmpresa[[#This Row],[Coste_Vemta]]</f>
        <v>321.82129310344828</v>
      </c>
    </row>
    <row r="3717" spans="1:14" x14ac:dyDescent="0.3">
      <c r="A3717">
        <v>3718</v>
      </c>
      <c r="B3717" s="1">
        <v>45107</v>
      </c>
      <c r="C3717" t="s">
        <v>10</v>
      </c>
      <c r="D3717" t="s">
        <v>21</v>
      </c>
      <c r="E3717" t="s">
        <v>22</v>
      </c>
      <c r="F3717">
        <v>-50</v>
      </c>
      <c r="G3717" s="3">
        <v>0</v>
      </c>
      <c r="H3717" s="3">
        <v>59.84</v>
      </c>
      <c r="I3717" t="s">
        <v>10</v>
      </c>
      <c r="J3717" t="s">
        <v>23</v>
      </c>
      <c r="K3717" s="3">
        <f>IF(TablaDatosEmpresa[[#This Row],[Tipo_Movimiento]] = "Venta", -TablaDatosEmpresa[[#This Row],[Cantidad]] * TablaDatosEmpresa[[#This Row],[Precio_Venta_Unitario]], 0)</f>
        <v>2992</v>
      </c>
      <c r="L3717" s="3">
        <f>AVERAGEIF(TablaDatosEmpresa[Nombre_Producto],TablaDatosEmpresa[[#This Row],[Nombre_Producto]],TablaDatosEmpresa[Costo_Unitario])</f>
        <v>10.520482758620702</v>
      </c>
      <c r="M3717" s="3">
        <f>IF(TablaDatosEmpresa[[#This Row],[Tipo_Movimiento]] = "Venta", -TablaDatosEmpresa[[#This Row],[Cantidad]] * TablaDatosEmpresa[[#This Row],[CosteAdquisicionPromedio]], 0)</f>
        <v>526.02413793103506</v>
      </c>
      <c r="N3717" s="3">
        <f>TablaDatosEmpresa[[#This Row],[Ingresos]]-TablaDatosEmpresa[[#This Row],[Coste_Vemta]]</f>
        <v>2465.9758620689649</v>
      </c>
    </row>
    <row r="3718" spans="1:14" x14ac:dyDescent="0.3">
      <c r="A3718">
        <v>3719</v>
      </c>
      <c r="B3718" s="1">
        <v>45108</v>
      </c>
      <c r="C3718" t="s">
        <v>10</v>
      </c>
      <c r="D3718" t="s">
        <v>14</v>
      </c>
      <c r="E3718" t="s">
        <v>41</v>
      </c>
      <c r="F3718">
        <v>-48</v>
      </c>
      <c r="G3718" s="3">
        <v>0</v>
      </c>
      <c r="H3718" s="3">
        <v>159.61000000000001</v>
      </c>
      <c r="I3718" t="s">
        <v>10</v>
      </c>
      <c r="J3718" t="s">
        <v>31</v>
      </c>
      <c r="K3718" s="3">
        <f>IF(TablaDatosEmpresa[[#This Row],[Tipo_Movimiento]] = "Venta", -TablaDatosEmpresa[[#This Row],[Cantidad]] * TablaDatosEmpresa[[#This Row],[Precio_Venta_Unitario]], 0)</f>
        <v>7661.2800000000007</v>
      </c>
      <c r="L3718" s="3">
        <f>AVERAGEIF(TablaDatosEmpresa[Nombre_Producto],TablaDatosEmpresa[[#This Row],[Nombre_Producto]],TablaDatosEmpresa[Costo_Unitario])</f>
        <v>38.917210440456756</v>
      </c>
      <c r="M3718" s="3">
        <f>IF(TablaDatosEmpresa[[#This Row],[Tipo_Movimiento]] = "Venta", -TablaDatosEmpresa[[#This Row],[Cantidad]] * TablaDatosEmpresa[[#This Row],[CosteAdquisicionPromedio]], 0)</f>
        <v>1868.0261011419243</v>
      </c>
      <c r="N3718" s="3">
        <f>TablaDatosEmpresa[[#This Row],[Ingresos]]-TablaDatosEmpresa[[#This Row],[Coste_Vemta]]</f>
        <v>5793.2538988580764</v>
      </c>
    </row>
    <row r="3719" spans="1:14" x14ac:dyDescent="0.3">
      <c r="A3719">
        <v>3720</v>
      </c>
      <c r="B3719" s="1">
        <v>45108</v>
      </c>
      <c r="C3719" t="s">
        <v>16</v>
      </c>
      <c r="D3719" t="s">
        <v>27</v>
      </c>
      <c r="E3719" t="s">
        <v>44</v>
      </c>
      <c r="F3719">
        <v>91</v>
      </c>
      <c r="G3719" s="3">
        <v>251.01</v>
      </c>
      <c r="H3719" s="3">
        <v>0</v>
      </c>
      <c r="I3719" t="s">
        <v>46</v>
      </c>
      <c r="J3719" t="s">
        <v>18</v>
      </c>
      <c r="K3719" s="3">
        <f>IF(TablaDatosEmpresa[[#This Row],[Tipo_Movimiento]] = "Venta", -TablaDatosEmpresa[[#This Row],[Cantidad]] * TablaDatosEmpresa[[#This Row],[Precio_Venta_Unitario]], 0)</f>
        <v>0</v>
      </c>
      <c r="L3719" s="3">
        <f>AVERAGEIF(TablaDatosEmpresa[Nombre_Producto],TablaDatosEmpresa[[#This Row],[Nombre_Producto]],TablaDatosEmpresa[Costo_Unitario])</f>
        <v>111.99406451612904</v>
      </c>
      <c r="M3719" s="3">
        <f>IF(TablaDatosEmpresa[[#This Row],[Tipo_Movimiento]] = "Venta", -TablaDatosEmpresa[[#This Row],[Cantidad]] * TablaDatosEmpresa[[#This Row],[CosteAdquisicionPromedio]], 0)</f>
        <v>0</v>
      </c>
      <c r="N3719" s="3">
        <f>TablaDatosEmpresa[[#This Row],[Ingresos]]-TablaDatosEmpresa[[#This Row],[Coste_Vemta]]</f>
        <v>0</v>
      </c>
    </row>
    <row r="3720" spans="1:14" x14ac:dyDescent="0.3">
      <c r="A3720">
        <v>3721</v>
      </c>
      <c r="B3720" s="1">
        <v>45108</v>
      </c>
      <c r="C3720" t="s">
        <v>24</v>
      </c>
      <c r="D3720" t="s">
        <v>21</v>
      </c>
      <c r="E3720" t="s">
        <v>22</v>
      </c>
      <c r="F3720">
        <v>297</v>
      </c>
      <c r="G3720" s="3">
        <v>24.73</v>
      </c>
      <c r="H3720" s="3">
        <v>0</v>
      </c>
      <c r="I3720" t="s">
        <v>24</v>
      </c>
      <c r="J3720" t="s">
        <v>26</v>
      </c>
      <c r="K3720" s="3">
        <f>IF(TablaDatosEmpresa[[#This Row],[Tipo_Movimiento]] = "Venta", -TablaDatosEmpresa[[#This Row],[Cantidad]] * TablaDatosEmpresa[[#This Row],[Precio_Venta_Unitario]], 0)</f>
        <v>0</v>
      </c>
      <c r="L3720" s="3">
        <f>AVERAGEIF(TablaDatosEmpresa[Nombre_Producto],TablaDatosEmpresa[[#This Row],[Nombre_Producto]],TablaDatosEmpresa[Costo_Unitario])</f>
        <v>10.520482758620702</v>
      </c>
      <c r="M3720" s="3">
        <f>IF(TablaDatosEmpresa[[#This Row],[Tipo_Movimiento]] = "Venta", -TablaDatosEmpresa[[#This Row],[Cantidad]] * TablaDatosEmpresa[[#This Row],[CosteAdquisicionPromedio]], 0)</f>
        <v>0</v>
      </c>
      <c r="N3720" s="3">
        <f>TablaDatosEmpresa[[#This Row],[Ingresos]]-TablaDatosEmpresa[[#This Row],[Coste_Vemta]]</f>
        <v>0</v>
      </c>
    </row>
    <row r="3721" spans="1:14" x14ac:dyDescent="0.3">
      <c r="A3721">
        <v>3722</v>
      </c>
      <c r="B3721" s="1">
        <v>45108</v>
      </c>
      <c r="C3721" t="s">
        <v>10</v>
      </c>
      <c r="D3721" t="s">
        <v>14</v>
      </c>
      <c r="E3721" t="s">
        <v>41</v>
      </c>
      <c r="F3721">
        <v>-19</v>
      </c>
      <c r="G3721" s="3">
        <v>0</v>
      </c>
      <c r="H3721" s="3">
        <v>159.08000000000001</v>
      </c>
      <c r="I3721" t="s">
        <v>10</v>
      </c>
      <c r="J3721" t="s">
        <v>13</v>
      </c>
      <c r="K3721" s="3">
        <f>IF(TablaDatosEmpresa[[#This Row],[Tipo_Movimiento]] = "Venta", -TablaDatosEmpresa[[#This Row],[Cantidad]] * TablaDatosEmpresa[[#This Row],[Precio_Venta_Unitario]], 0)</f>
        <v>3022.5200000000004</v>
      </c>
      <c r="L3721" s="3">
        <f>AVERAGEIF(TablaDatosEmpresa[Nombre_Producto],TablaDatosEmpresa[[#This Row],[Nombre_Producto]],TablaDatosEmpresa[Costo_Unitario])</f>
        <v>38.917210440456756</v>
      </c>
      <c r="M3721" s="3">
        <f>IF(TablaDatosEmpresa[[#This Row],[Tipo_Movimiento]] = "Venta", -TablaDatosEmpresa[[#This Row],[Cantidad]] * TablaDatosEmpresa[[#This Row],[CosteAdquisicionPromedio]], 0)</f>
        <v>739.42699836867837</v>
      </c>
      <c r="N3721" s="3">
        <f>TablaDatosEmpresa[[#This Row],[Ingresos]]-TablaDatosEmpresa[[#This Row],[Coste_Vemta]]</f>
        <v>2283.0930016313223</v>
      </c>
    </row>
    <row r="3722" spans="1:14" x14ac:dyDescent="0.3">
      <c r="A3722">
        <v>3723</v>
      </c>
      <c r="B3722" s="1">
        <v>45108</v>
      </c>
      <c r="C3722" t="s">
        <v>10</v>
      </c>
      <c r="D3722" t="s">
        <v>34</v>
      </c>
      <c r="E3722" t="s">
        <v>45</v>
      </c>
      <c r="F3722">
        <v>-7</v>
      </c>
      <c r="G3722" s="3">
        <v>0</v>
      </c>
      <c r="H3722" s="3">
        <v>346.13</v>
      </c>
      <c r="I3722" t="s">
        <v>10</v>
      </c>
      <c r="J3722" t="s">
        <v>13</v>
      </c>
      <c r="K3722" s="3">
        <f>IF(TablaDatosEmpresa[[#This Row],[Tipo_Movimiento]] = "Venta", -TablaDatosEmpresa[[#This Row],[Cantidad]] * TablaDatosEmpresa[[#This Row],[Precio_Venta_Unitario]], 0)</f>
        <v>2422.91</v>
      </c>
      <c r="L3722" s="3">
        <f>AVERAGEIF(TablaDatosEmpresa[Nombre_Producto],TablaDatosEmpresa[[#This Row],[Nombre_Producto]],TablaDatosEmpresa[Costo_Unitario])</f>
        <v>81.910562499999997</v>
      </c>
      <c r="M3722" s="3">
        <f>IF(TablaDatosEmpresa[[#This Row],[Tipo_Movimiento]] = "Venta", -TablaDatosEmpresa[[#This Row],[Cantidad]] * TablaDatosEmpresa[[#This Row],[CosteAdquisicionPromedio]], 0)</f>
        <v>573.37393750000001</v>
      </c>
      <c r="N3722" s="3">
        <f>TablaDatosEmpresa[[#This Row],[Ingresos]]-TablaDatosEmpresa[[#This Row],[Coste_Vemta]]</f>
        <v>1849.5360624999998</v>
      </c>
    </row>
    <row r="3723" spans="1:14" x14ac:dyDescent="0.3">
      <c r="A3723">
        <v>3724</v>
      </c>
      <c r="B3723" s="1">
        <v>45108</v>
      </c>
      <c r="C3723" t="s">
        <v>10</v>
      </c>
      <c r="D3723" t="s">
        <v>11</v>
      </c>
      <c r="E3723" t="s">
        <v>12</v>
      </c>
      <c r="F3723">
        <v>-43</v>
      </c>
      <c r="G3723" s="3">
        <v>0</v>
      </c>
      <c r="H3723" s="3">
        <v>129.78</v>
      </c>
      <c r="I3723" t="s">
        <v>10</v>
      </c>
      <c r="J3723" t="s">
        <v>35</v>
      </c>
      <c r="K3723" s="3">
        <f>IF(TablaDatosEmpresa[[#This Row],[Tipo_Movimiento]] = "Venta", -TablaDatosEmpresa[[#This Row],[Cantidad]] * TablaDatosEmpresa[[#This Row],[Precio_Venta_Unitario]], 0)</f>
        <v>5580.54</v>
      </c>
      <c r="L3723" s="3">
        <f>AVERAGEIF(TablaDatosEmpresa[Nombre_Producto],TablaDatosEmpresa[[#This Row],[Nombre_Producto]],TablaDatosEmpresa[Costo_Unitario])</f>
        <v>28.701865793780652</v>
      </c>
      <c r="M3723" s="3">
        <f>IF(TablaDatosEmpresa[[#This Row],[Tipo_Movimiento]] = "Venta", -TablaDatosEmpresa[[#This Row],[Cantidad]] * TablaDatosEmpresa[[#This Row],[CosteAdquisicionPromedio]], 0)</f>
        <v>1234.180229132568</v>
      </c>
      <c r="N3723" s="3">
        <f>TablaDatosEmpresa[[#This Row],[Ingresos]]-TablaDatosEmpresa[[#This Row],[Coste_Vemta]]</f>
        <v>4346.3597708674315</v>
      </c>
    </row>
    <row r="3724" spans="1:14" x14ac:dyDescent="0.3">
      <c r="A3724">
        <v>3725</v>
      </c>
      <c r="B3724" s="1">
        <v>45108</v>
      </c>
      <c r="C3724" t="s">
        <v>10</v>
      </c>
      <c r="D3724" t="s">
        <v>29</v>
      </c>
      <c r="E3724" t="s">
        <v>30</v>
      </c>
      <c r="F3724">
        <v>-18</v>
      </c>
      <c r="G3724" s="3">
        <v>0</v>
      </c>
      <c r="H3724" s="3">
        <v>80.59</v>
      </c>
      <c r="I3724" t="s">
        <v>10</v>
      </c>
      <c r="J3724" t="s">
        <v>15</v>
      </c>
      <c r="K3724" s="3">
        <f>IF(TablaDatosEmpresa[[#This Row],[Tipo_Movimiento]] = "Venta", -TablaDatosEmpresa[[#This Row],[Cantidad]] * TablaDatosEmpresa[[#This Row],[Precio_Venta_Unitario]], 0)</f>
        <v>1450.6200000000001</v>
      </c>
      <c r="L3724" s="3">
        <f>AVERAGEIF(TablaDatosEmpresa[Nombre_Producto],TablaDatosEmpresa[[#This Row],[Nombre_Producto]],TablaDatosEmpresa[Costo_Unitario])</f>
        <v>15.49574137931034</v>
      </c>
      <c r="M3724" s="3">
        <f>IF(TablaDatosEmpresa[[#This Row],[Tipo_Movimiento]] = "Venta", -TablaDatosEmpresa[[#This Row],[Cantidad]] * TablaDatosEmpresa[[#This Row],[CosteAdquisicionPromedio]], 0)</f>
        <v>278.92334482758611</v>
      </c>
      <c r="N3724" s="3">
        <f>TablaDatosEmpresa[[#This Row],[Ingresos]]-TablaDatosEmpresa[[#This Row],[Coste_Vemta]]</f>
        <v>1171.696655172414</v>
      </c>
    </row>
    <row r="3725" spans="1:14" x14ac:dyDescent="0.3">
      <c r="A3725">
        <v>3726</v>
      </c>
      <c r="B3725" s="1">
        <v>45109</v>
      </c>
      <c r="C3725" t="s">
        <v>24</v>
      </c>
      <c r="D3725" t="s">
        <v>21</v>
      </c>
      <c r="E3725" t="s">
        <v>22</v>
      </c>
      <c r="F3725">
        <v>163</v>
      </c>
      <c r="G3725" s="3">
        <v>24.83</v>
      </c>
      <c r="H3725" s="3">
        <v>0</v>
      </c>
      <c r="I3725" t="s">
        <v>24</v>
      </c>
      <c r="J3725" t="s">
        <v>37</v>
      </c>
      <c r="K3725" s="3">
        <f>IF(TablaDatosEmpresa[[#This Row],[Tipo_Movimiento]] = "Venta", -TablaDatosEmpresa[[#This Row],[Cantidad]] * TablaDatosEmpresa[[#This Row],[Precio_Venta_Unitario]], 0)</f>
        <v>0</v>
      </c>
      <c r="L3725" s="3">
        <f>AVERAGEIF(TablaDatosEmpresa[Nombre_Producto],TablaDatosEmpresa[[#This Row],[Nombre_Producto]],TablaDatosEmpresa[Costo_Unitario])</f>
        <v>10.520482758620702</v>
      </c>
      <c r="M3725" s="3">
        <f>IF(TablaDatosEmpresa[[#This Row],[Tipo_Movimiento]] = "Venta", -TablaDatosEmpresa[[#This Row],[Cantidad]] * TablaDatosEmpresa[[#This Row],[CosteAdquisicionPromedio]], 0)</f>
        <v>0</v>
      </c>
      <c r="N3725" s="3">
        <f>TablaDatosEmpresa[[#This Row],[Ingresos]]-TablaDatosEmpresa[[#This Row],[Coste_Vemta]]</f>
        <v>0</v>
      </c>
    </row>
    <row r="3726" spans="1:14" x14ac:dyDescent="0.3">
      <c r="A3726">
        <v>3727</v>
      </c>
      <c r="B3726" s="1">
        <v>45109</v>
      </c>
      <c r="C3726" t="s">
        <v>16</v>
      </c>
      <c r="D3726" t="s">
        <v>27</v>
      </c>
      <c r="E3726" t="s">
        <v>44</v>
      </c>
      <c r="F3726">
        <v>75</v>
      </c>
      <c r="G3726" s="3">
        <v>250.34</v>
      </c>
      <c r="H3726" s="3">
        <v>0</v>
      </c>
      <c r="I3726" t="s">
        <v>46</v>
      </c>
      <c r="J3726" t="s">
        <v>18</v>
      </c>
      <c r="K3726" s="3">
        <f>IF(TablaDatosEmpresa[[#This Row],[Tipo_Movimiento]] = "Venta", -TablaDatosEmpresa[[#This Row],[Cantidad]] * TablaDatosEmpresa[[#This Row],[Precio_Venta_Unitario]], 0)</f>
        <v>0</v>
      </c>
      <c r="L3726" s="3">
        <f>AVERAGEIF(TablaDatosEmpresa[Nombre_Producto],TablaDatosEmpresa[[#This Row],[Nombre_Producto]],TablaDatosEmpresa[Costo_Unitario])</f>
        <v>111.99406451612904</v>
      </c>
      <c r="M3726" s="3">
        <f>IF(TablaDatosEmpresa[[#This Row],[Tipo_Movimiento]] = "Venta", -TablaDatosEmpresa[[#This Row],[Cantidad]] * TablaDatosEmpresa[[#This Row],[CosteAdquisicionPromedio]], 0)</f>
        <v>0</v>
      </c>
      <c r="N3726" s="3">
        <f>TablaDatosEmpresa[[#This Row],[Ingresos]]-TablaDatosEmpresa[[#This Row],[Coste_Vemta]]</f>
        <v>0</v>
      </c>
    </row>
    <row r="3727" spans="1:14" x14ac:dyDescent="0.3">
      <c r="A3727">
        <v>3728</v>
      </c>
      <c r="B3727" s="1">
        <v>45109</v>
      </c>
      <c r="C3727" t="s">
        <v>16</v>
      </c>
      <c r="D3727" t="s">
        <v>17</v>
      </c>
      <c r="E3727" t="s">
        <v>42</v>
      </c>
      <c r="F3727">
        <v>26</v>
      </c>
      <c r="G3727" s="3">
        <v>441.98</v>
      </c>
      <c r="H3727" s="3">
        <v>0</v>
      </c>
      <c r="I3727" t="s">
        <v>46</v>
      </c>
      <c r="J3727" t="s">
        <v>18</v>
      </c>
      <c r="K3727" s="3">
        <f>IF(TablaDatosEmpresa[[#This Row],[Tipo_Movimiento]] = "Venta", -TablaDatosEmpresa[[#This Row],[Cantidad]] * TablaDatosEmpresa[[#This Row],[Precio_Venta_Unitario]], 0)</f>
        <v>0</v>
      </c>
      <c r="L3727" s="3">
        <f>AVERAGEIF(TablaDatosEmpresa[Nombre_Producto],TablaDatosEmpresa[[#This Row],[Nombre_Producto]],TablaDatosEmpresa[Costo_Unitario])</f>
        <v>206.67616747181975</v>
      </c>
      <c r="M3727" s="3">
        <f>IF(TablaDatosEmpresa[[#This Row],[Tipo_Movimiento]] = "Venta", -TablaDatosEmpresa[[#This Row],[Cantidad]] * TablaDatosEmpresa[[#This Row],[CosteAdquisicionPromedio]], 0)</f>
        <v>0</v>
      </c>
      <c r="N3727" s="3">
        <f>TablaDatosEmpresa[[#This Row],[Ingresos]]-TablaDatosEmpresa[[#This Row],[Coste_Vemta]]</f>
        <v>0</v>
      </c>
    </row>
    <row r="3728" spans="1:14" x14ac:dyDescent="0.3">
      <c r="A3728">
        <v>3729</v>
      </c>
      <c r="B3728" s="1">
        <v>45109</v>
      </c>
      <c r="C3728" t="s">
        <v>24</v>
      </c>
      <c r="D3728" t="s">
        <v>29</v>
      </c>
      <c r="E3728" t="s">
        <v>30</v>
      </c>
      <c r="F3728">
        <v>61</v>
      </c>
      <c r="G3728" s="3">
        <v>35.35</v>
      </c>
      <c r="H3728" s="3">
        <v>0</v>
      </c>
      <c r="I3728" t="s">
        <v>24</v>
      </c>
      <c r="J3728" t="s">
        <v>28</v>
      </c>
      <c r="K3728" s="3">
        <f>IF(TablaDatosEmpresa[[#This Row],[Tipo_Movimiento]] = "Venta", -TablaDatosEmpresa[[#This Row],[Cantidad]] * TablaDatosEmpresa[[#This Row],[Precio_Venta_Unitario]], 0)</f>
        <v>0</v>
      </c>
      <c r="L3728" s="3">
        <f>AVERAGEIF(TablaDatosEmpresa[Nombre_Producto],TablaDatosEmpresa[[#This Row],[Nombre_Producto]],TablaDatosEmpresa[Costo_Unitario])</f>
        <v>15.49574137931034</v>
      </c>
      <c r="M3728" s="3">
        <f>IF(TablaDatosEmpresa[[#This Row],[Tipo_Movimiento]] = "Venta", -TablaDatosEmpresa[[#This Row],[Cantidad]] * TablaDatosEmpresa[[#This Row],[CosteAdquisicionPromedio]], 0)</f>
        <v>0</v>
      </c>
      <c r="N3728" s="3">
        <f>TablaDatosEmpresa[[#This Row],[Ingresos]]-TablaDatosEmpresa[[#This Row],[Coste_Vemta]]</f>
        <v>0</v>
      </c>
    </row>
    <row r="3729" spans="1:14" x14ac:dyDescent="0.3">
      <c r="A3729">
        <v>3730</v>
      </c>
      <c r="B3729" s="1">
        <v>45109</v>
      </c>
      <c r="C3729" t="s">
        <v>24</v>
      </c>
      <c r="D3729" t="s">
        <v>32</v>
      </c>
      <c r="E3729" t="s">
        <v>33</v>
      </c>
      <c r="F3729">
        <v>196</v>
      </c>
      <c r="G3729" s="3">
        <v>117.72</v>
      </c>
      <c r="H3729" s="3">
        <v>0</v>
      </c>
      <c r="I3729" t="s">
        <v>24</v>
      </c>
      <c r="J3729" t="s">
        <v>36</v>
      </c>
      <c r="K3729" s="3">
        <f>IF(TablaDatosEmpresa[[#This Row],[Tipo_Movimiento]] = "Venta", -TablaDatosEmpresa[[#This Row],[Cantidad]] * TablaDatosEmpresa[[#This Row],[Precio_Venta_Unitario]], 0)</f>
        <v>0</v>
      </c>
      <c r="L3729" s="3">
        <f>AVERAGEIF(TablaDatosEmpresa[Nombre_Producto],TablaDatosEmpresa[[#This Row],[Nombre_Producto]],TablaDatosEmpresa[Costo_Unitario])</f>
        <v>54.214840425531932</v>
      </c>
      <c r="M3729" s="3">
        <f>IF(TablaDatosEmpresa[[#This Row],[Tipo_Movimiento]] = "Venta", -TablaDatosEmpresa[[#This Row],[Cantidad]] * TablaDatosEmpresa[[#This Row],[CosteAdquisicionPromedio]], 0)</f>
        <v>0</v>
      </c>
      <c r="N3729" s="3">
        <f>TablaDatosEmpresa[[#This Row],[Ingresos]]-TablaDatosEmpresa[[#This Row],[Coste_Vemta]]</f>
        <v>0</v>
      </c>
    </row>
    <row r="3730" spans="1:14" x14ac:dyDescent="0.3">
      <c r="A3730">
        <v>3731</v>
      </c>
      <c r="B3730" s="1">
        <v>45109</v>
      </c>
      <c r="C3730" t="s">
        <v>10</v>
      </c>
      <c r="D3730" t="s">
        <v>29</v>
      </c>
      <c r="E3730" t="s">
        <v>30</v>
      </c>
      <c r="F3730">
        <v>-40</v>
      </c>
      <c r="G3730" s="3">
        <v>0</v>
      </c>
      <c r="H3730" s="3">
        <v>79.91</v>
      </c>
      <c r="I3730" t="s">
        <v>10</v>
      </c>
      <c r="J3730" t="s">
        <v>13</v>
      </c>
      <c r="K3730" s="3">
        <f>IF(TablaDatosEmpresa[[#This Row],[Tipo_Movimiento]] = "Venta", -TablaDatosEmpresa[[#This Row],[Cantidad]] * TablaDatosEmpresa[[#This Row],[Precio_Venta_Unitario]], 0)</f>
        <v>3196.3999999999996</v>
      </c>
      <c r="L3730" s="3">
        <f>AVERAGEIF(TablaDatosEmpresa[Nombre_Producto],TablaDatosEmpresa[[#This Row],[Nombre_Producto]],TablaDatosEmpresa[Costo_Unitario])</f>
        <v>15.49574137931034</v>
      </c>
      <c r="M3730" s="3">
        <f>IF(TablaDatosEmpresa[[#This Row],[Tipo_Movimiento]] = "Venta", -TablaDatosEmpresa[[#This Row],[Cantidad]] * TablaDatosEmpresa[[#This Row],[CosteAdquisicionPromedio]], 0)</f>
        <v>619.8296551724136</v>
      </c>
      <c r="N3730" s="3">
        <f>TablaDatosEmpresa[[#This Row],[Ingresos]]-TablaDatosEmpresa[[#This Row],[Coste_Vemta]]</f>
        <v>2576.5703448275863</v>
      </c>
    </row>
    <row r="3731" spans="1:14" x14ac:dyDescent="0.3">
      <c r="A3731">
        <v>3732</v>
      </c>
      <c r="B3731" s="1">
        <v>45109</v>
      </c>
      <c r="C3731" t="s">
        <v>24</v>
      </c>
      <c r="D3731" t="s">
        <v>32</v>
      </c>
      <c r="E3731" t="s">
        <v>33</v>
      </c>
      <c r="F3731">
        <v>88</v>
      </c>
      <c r="G3731" s="3">
        <v>118.1</v>
      </c>
      <c r="H3731" s="3">
        <v>0</v>
      </c>
      <c r="I3731" t="s">
        <v>24</v>
      </c>
      <c r="J3731" t="s">
        <v>37</v>
      </c>
      <c r="K3731" s="3">
        <f>IF(TablaDatosEmpresa[[#This Row],[Tipo_Movimiento]] = "Venta", -TablaDatosEmpresa[[#This Row],[Cantidad]] * TablaDatosEmpresa[[#This Row],[Precio_Venta_Unitario]], 0)</f>
        <v>0</v>
      </c>
      <c r="L3731" s="3">
        <f>AVERAGEIF(TablaDatosEmpresa[Nombre_Producto],TablaDatosEmpresa[[#This Row],[Nombre_Producto]],TablaDatosEmpresa[Costo_Unitario])</f>
        <v>54.214840425531932</v>
      </c>
      <c r="M3731" s="3">
        <f>IF(TablaDatosEmpresa[[#This Row],[Tipo_Movimiento]] = "Venta", -TablaDatosEmpresa[[#This Row],[Cantidad]] * TablaDatosEmpresa[[#This Row],[CosteAdquisicionPromedio]], 0)</f>
        <v>0</v>
      </c>
      <c r="N3731" s="3">
        <f>TablaDatosEmpresa[[#This Row],[Ingresos]]-TablaDatosEmpresa[[#This Row],[Coste_Vemta]]</f>
        <v>0</v>
      </c>
    </row>
    <row r="3732" spans="1:14" x14ac:dyDescent="0.3">
      <c r="A3732">
        <v>3733</v>
      </c>
      <c r="B3732" s="1">
        <v>45110</v>
      </c>
      <c r="C3732" t="s">
        <v>24</v>
      </c>
      <c r="D3732" t="s">
        <v>34</v>
      </c>
      <c r="E3732" t="s">
        <v>45</v>
      </c>
      <c r="F3732">
        <v>211</v>
      </c>
      <c r="G3732" s="3">
        <v>176.7</v>
      </c>
      <c r="H3732" s="3">
        <v>0</v>
      </c>
      <c r="I3732" t="s">
        <v>24</v>
      </c>
      <c r="J3732" t="s">
        <v>37</v>
      </c>
      <c r="K3732" s="3">
        <f>IF(TablaDatosEmpresa[[#This Row],[Tipo_Movimiento]] = "Venta", -TablaDatosEmpresa[[#This Row],[Cantidad]] * TablaDatosEmpresa[[#This Row],[Precio_Venta_Unitario]], 0)</f>
        <v>0</v>
      </c>
      <c r="L3732" s="3">
        <f>AVERAGEIF(TablaDatosEmpresa[Nombre_Producto],TablaDatosEmpresa[[#This Row],[Nombre_Producto]],TablaDatosEmpresa[Costo_Unitario])</f>
        <v>81.910562499999997</v>
      </c>
      <c r="M3732" s="3">
        <f>IF(TablaDatosEmpresa[[#This Row],[Tipo_Movimiento]] = "Venta", -TablaDatosEmpresa[[#This Row],[Cantidad]] * TablaDatosEmpresa[[#This Row],[CosteAdquisicionPromedio]], 0)</f>
        <v>0</v>
      </c>
      <c r="N3732" s="3">
        <f>TablaDatosEmpresa[[#This Row],[Ingresos]]-TablaDatosEmpresa[[#This Row],[Coste_Vemta]]</f>
        <v>0</v>
      </c>
    </row>
    <row r="3733" spans="1:14" x14ac:dyDescent="0.3">
      <c r="A3733">
        <v>3734</v>
      </c>
      <c r="B3733" s="1">
        <v>45110</v>
      </c>
      <c r="C3733" t="s">
        <v>24</v>
      </c>
      <c r="D3733" t="s">
        <v>21</v>
      </c>
      <c r="E3733" t="s">
        <v>22</v>
      </c>
      <c r="F3733">
        <v>130</v>
      </c>
      <c r="G3733" s="3">
        <v>24.77</v>
      </c>
      <c r="H3733" s="3">
        <v>0</v>
      </c>
      <c r="I3733" t="s">
        <v>24</v>
      </c>
      <c r="J3733" t="s">
        <v>36</v>
      </c>
      <c r="K3733" s="3">
        <f>IF(TablaDatosEmpresa[[#This Row],[Tipo_Movimiento]] = "Venta", -TablaDatosEmpresa[[#This Row],[Cantidad]] * TablaDatosEmpresa[[#This Row],[Precio_Venta_Unitario]], 0)</f>
        <v>0</v>
      </c>
      <c r="L3733" s="3">
        <f>AVERAGEIF(TablaDatosEmpresa[Nombre_Producto],TablaDatosEmpresa[[#This Row],[Nombre_Producto]],TablaDatosEmpresa[Costo_Unitario])</f>
        <v>10.520482758620702</v>
      </c>
      <c r="M3733" s="3">
        <f>IF(TablaDatosEmpresa[[#This Row],[Tipo_Movimiento]] = "Venta", -TablaDatosEmpresa[[#This Row],[Cantidad]] * TablaDatosEmpresa[[#This Row],[CosteAdquisicionPromedio]], 0)</f>
        <v>0</v>
      </c>
      <c r="N3733" s="3">
        <f>TablaDatosEmpresa[[#This Row],[Ingresos]]-TablaDatosEmpresa[[#This Row],[Coste_Vemta]]</f>
        <v>0</v>
      </c>
    </row>
    <row r="3734" spans="1:14" x14ac:dyDescent="0.3">
      <c r="A3734">
        <v>3735</v>
      </c>
      <c r="B3734" s="1">
        <v>45110</v>
      </c>
      <c r="C3734" t="s">
        <v>10</v>
      </c>
      <c r="D3734" t="s">
        <v>29</v>
      </c>
      <c r="E3734" t="s">
        <v>30</v>
      </c>
      <c r="F3734">
        <v>-11</v>
      </c>
      <c r="G3734" s="3">
        <v>0</v>
      </c>
      <c r="H3734" s="3">
        <v>80.69</v>
      </c>
      <c r="I3734" t="s">
        <v>10</v>
      </c>
      <c r="J3734" t="s">
        <v>15</v>
      </c>
      <c r="K3734" s="3">
        <f>IF(TablaDatosEmpresa[[#This Row],[Tipo_Movimiento]] = "Venta", -TablaDatosEmpresa[[#This Row],[Cantidad]] * TablaDatosEmpresa[[#This Row],[Precio_Venta_Unitario]], 0)</f>
        <v>887.58999999999992</v>
      </c>
      <c r="L3734" s="3">
        <f>AVERAGEIF(TablaDatosEmpresa[Nombre_Producto],TablaDatosEmpresa[[#This Row],[Nombre_Producto]],TablaDatosEmpresa[Costo_Unitario])</f>
        <v>15.49574137931034</v>
      </c>
      <c r="M3734" s="3">
        <f>IF(TablaDatosEmpresa[[#This Row],[Tipo_Movimiento]] = "Venta", -TablaDatosEmpresa[[#This Row],[Cantidad]] * TablaDatosEmpresa[[#This Row],[CosteAdquisicionPromedio]], 0)</f>
        <v>170.45315517241374</v>
      </c>
      <c r="N3734" s="3">
        <f>TablaDatosEmpresa[[#This Row],[Ingresos]]-TablaDatosEmpresa[[#This Row],[Coste_Vemta]]</f>
        <v>717.13684482758617</v>
      </c>
    </row>
    <row r="3735" spans="1:14" x14ac:dyDescent="0.3">
      <c r="A3735">
        <v>3736</v>
      </c>
      <c r="B3735" s="1">
        <v>45110</v>
      </c>
      <c r="C3735" t="s">
        <v>10</v>
      </c>
      <c r="D3735" t="s">
        <v>21</v>
      </c>
      <c r="E3735" t="s">
        <v>22</v>
      </c>
      <c r="F3735">
        <v>-26</v>
      </c>
      <c r="G3735" s="3">
        <v>0</v>
      </c>
      <c r="H3735" s="3">
        <v>60.26</v>
      </c>
      <c r="I3735" t="s">
        <v>10</v>
      </c>
      <c r="J3735" t="s">
        <v>15</v>
      </c>
      <c r="K3735" s="3">
        <f>IF(TablaDatosEmpresa[[#This Row],[Tipo_Movimiento]] = "Venta", -TablaDatosEmpresa[[#This Row],[Cantidad]] * TablaDatosEmpresa[[#This Row],[Precio_Venta_Unitario]], 0)</f>
        <v>1566.76</v>
      </c>
      <c r="L3735" s="3">
        <f>AVERAGEIF(TablaDatosEmpresa[Nombre_Producto],TablaDatosEmpresa[[#This Row],[Nombre_Producto]],TablaDatosEmpresa[Costo_Unitario])</f>
        <v>10.520482758620702</v>
      </c>
      <c r="M3735" s="3">
        <f>IF(TablaDatosEmpresa[[#This Row],[Tipo_Movimiento]] = "Venta", -TablaDatosEmpresa[[#This Row],[Cantidad]] * TablaDatosEmpresa[[#This Row],[CosteAdquisicionPromedio]], 0)</f>
        <v>273.53255172413822</v>
      </c>
      <c r="N3735" s="3">
        <f>TablaDatosEmpresa[[#This Row],[Ingresos]]-TablaDatosEmpresa[[#This Row],[Coste_Vemta]]</f>
        <v>1293.2274482758617</v>
      </c>
    </row>
    <row r="3736" spans="1:14" x14ac:dyDescent="0.3">
      <c r="A3736">
        <v>3737</v>
      </c>
      <c r="B3736" s="1">
        <v>45110</v>
      </c>
      <c r="C3736" t="s">
        <v>10</v>
      </c>
      <c r="D3736" t="s">
        <v>21</v>
      </c>
      <c r="E3736" t="s">
        <v>22</v>
      </c>
      <c r="F3736">
        <v>-30</v>
      </c>
      <c r="G3736" s="3">
        <v>0</v>
      </c>
      <c r="H3736" s="3">
        <v>60.16</v>
      </c>
      <c r="I3736" t="s">
        <v>10</v>
      </c>
      <c r="J3736" t="s">
        <v>13</v>
      </c>
      <c r="K3736" s="3">
        <f>IF(TablaDatosEmpresa[[#This Row],[Tipo_Movimiento]] = "Venta", -TablaDatosEmpresa[[#This Row],[Cantidad]] * TablaDatosEmpresa[[#This Row],[Precio_Venta_Unitario]], 0)</f>
        <v>1804.8</v>
      </c>
      <c r="L3736" s="3">
        <f>AVERAGEIF(TablaDatosEmpresa[Nombre_Producto],TablaDatosEmpresa[[#This Row],[Nombre_Producto]],TablaDatosEmpresa[Costo_Unitario])</f>
        <v>10.520482758620702</v>
      </c>
      <c r="M3736" s="3">
        <f>IF(TablaDatosEmpresa[[#This Row],[Tipo_Movimiento]] = "Venta", -TablaDatosEmpresa[[#This Row],[Cantidad]] * TablaDatosEmpresa[[#This Row],[CosteAdquisicionPromedio]], 0)</f>
        <v>315.61448275862108</v>
      </c>
      <c r="N3736" s="3">
        <f>TablaDatosEmpresa[[#This Row],[Ingresos]]-TablaDatosEmpresa[[#This Row],[Coste_Vemta]]</f>
        <v>1489.1855172413789</v>
      </c>
    </row>
    <row r="3737" spans="1:14" x14ac:dyDescent="0.3">
      <c r="A3737">
        <v>3738</v>
      </c>
      <c r="B3737" s="1">
        <v>45110</v>
      </c>
      <c r="C3737" t="s">
        <v>24</v>
      </c>
      <c r="D3737" t="s">
        <v>34</v>
      </c>
      <c r="E3737" t="s">
        <v>45</v>
      </c>
      <c r="F3737">
        <v>116</v>
      </c>
      <c r="G3737" s="3">
        <v>179.29</v>
      </c>
      <c r="H3737" s="3">
        <v>0</v>
      </c>
      <c r="I3737" t="s">
        <v>24</v>
      </c>
      <c r="J3737" t="s">
        <v>26</v>
      </c>
      <c r="K3737" s="3">
        <f>IF(TablaDatosEmpresa[[#This Row],[Tipo_Movimiento]] = "Venta", -TablaDatosEmpresa[[#This Row],[Cantidad]] * TablaDatosEmpresa[[#This Row],[Precio_Venta_Unitario]], 0)</f>
        <v>0</v>
      </c>
      <c r="L3737" s="3">
        <f>AVERAGEIF(TablaDatosEmpresa[Nombre_Producto],TablaDatosEmpresa[[#This Row],[Nombre_Producto]],TablaDatosEmpresa[Costo_Unitario])</f>
        <v>81.910562499999997</v>
      </c>
      <c r="M3737" s="3">
        <f>IF(TablaDatosEmpresa[[#This Row],[Tipo_Movimiento]] = "Venta", -TablaDatosEmpresa[[#This Row],[Cantidad]] * TablaDatosEmpresa[[#This Row],[CosteAdquisicionPromedio]], 0)</f>
        <v>0</v>
      </c>
      <c r="N3737" s="3">
        <f>TablaDatosEmpresa[[#This Row],[Ingresos]]-TablaDatosEmpresa[[#This Row],[Coste_Vemta]]</f>
        <v>0</v>
      </c>
    </row>
    <row r="3738" spans="1:14" x14ac:dyDescent="0.3">
      <c r="A3738">
        <v>3739</v>
      </c>
      <c r="B3738" s="1">
        <v>45110</v>
      </c>
      <c r="C3738" t="s">
        <v>10</v>
      </c>
      <c r="D3738" t="s">
        <v>34</v>
      </c>
      <c r="E3738" t="s">
        <v>45</v>
      </c>
      <c r="F3738">
        <v>-46</v>
      </c>
      <c r="G3738" s="3">
        <v>0</v>
      </c>
      <c r="H3738" s="3">
        <v>348.97</v>
      </c>
      <c r="I3738" t="s">
        <v>10</v>
      </c>
      <c r="J3738" t="s">
        <v>35</v>
      </c>
      <c r="K3738" s="3">
        <f>IF(TablaDatosEmpresa[[#This Row],[Tipo_Movimiento]] = "Venta", -TablaDatosEmpresa[[#This Row],[Cantidad]] * TablaDatosEmpresa[[#This Row],[Precio_Venta_Unitario]], 0)</f>
        <v>16052.62</v>
      </c>
      <c r="L3738" s="3">
        <f>AVERAGEIF(TablaDatosEmpresa[Nombre_Producto],TablaDatosEmpresa[[#This Row],[Nombre_Producto]],TablaDatosEmpresa[Costo_Unitario])</f>
        <v>81.910562499999997</v>
      </c>
      <c r="M3738" s="3">
        <f>IF(TablaDatosEmpresa[[#This Row],[Tipo_Movimiento]] = "Venta", -TablaDatosEmpresa[[#This Row],[Cantidad]] * TablaDatosEmpresa[[#This Row],[CosteAdquisicionPromedio]], 0)</f>
        <v>3767.8858749999999</v>
      </c>
      <c r="N3738" s="3">
        <f>TablaDatosEmpresa[[#This Row],[Ingresos]]-TablaDatosEmpresa[[#This Row],[Coste_Vemta]]</f>
        <v>12284.734125000001</v>
      </c>
    </row>
    <row r="3739" spans="1:14" x14ac:dyDescent="0.3">
      <c r="A3739">
        <v>3740</v>
      </c>
      <c r="B3739" s="1">
        <v>45111</v>
      </c>
      <c r="C3739" t="s">
        <v>24</v>
      </c>
      <c r="D3739" t="s">
        <v>14</v>
      </c>
      <c r="E3739" t="s">
        <v>41</v>
      </c>
      <c r="F3739">
        <v>273</v>
      </c>
      <c r="G3739" s="3">
        <v>86.64</v>
      </c>
      <c r="H3739" s="3">
        <v>0</v>
      </c>
      <c r="I3739" t="s">
        <v>24</v>
      </c>
      <c r="J3739" t="s">
        <v>36</v>
      </c>
      <c r="K3739" s="3">
        <f>IF(TablaDatosEmpresa[[#This Row],[Tipo_Movimiento]] = "Venta", -TablaDatosEmpresa[[#This Row],[Cantidad]] * TablaDatosEmpresa[[#This Row],[Precio_Venta_Unitario]], 0)</f>
        <v>0</v>
      </c>
      <c r="L3739" s="3">
        <f>AVERAGEIF(TablaDatosEmpresa[Nombre_Producto],TablaDatosEmpresa[[#This Row],[Nombre_Producto]],TablaDatosEmpresa[Costo_Unitario])</f>
        <v>38.917210440456756</v>
      </c>
      <c r="M3739" s="3">
        <f>IF(TablaDatosEmpresa[[#This Row],[Tipo_Movimiento]] = "Venta", -TablaDatosEmpresa[[#This Row],[Cantidad]] * TablaDatosEmpresa[[#This Row],[CosteAdquisicionPromedio]], 0)</f>
        <v>0</v>
      </c>
      <c r="N3739" s="3">
        <f>TablaDatosEmpresa[[#This Row],[Ingresos]]-TablaDatosEmpresa[[#This Row],[Coste_Vemta]]</f>
        <v>0</v>
      </c>
    </row>
    <row r="3740" spans="1:14" x14ac:dyDescent="0.3">
      <c r="A3740">
        <v>3741</v>
      </c>
      <c r="B3740" s="1">
        <v>45111</v>
      </c>
      <c r="C3740" t="s">
        <v>10</v>
      </c>
      <c r="D3740" t="s">
        <v>21</v>
      </c>
      <c r="E3740" t="s">
        <v>22</v>
      </c>
      <c r="F3740">
        <v>-46</v>
      </c>
      <c r="G3740" s="3">
        <v>0</v>
      </c>
      <c r="H3740" s="3">
        <v>60.04</v>
      </c>
      <c r="I3740" t="s">
        <v>10</v>
      </c>
      <c r="J3740" t="s">
        <v>23</v>
      </c>
      <c r="K3740" s="3">
        <f>IF(TablaDatosEmpresa[[#This Row],[Tipo_Movimiento]] = "Venta", -TablaDatosEmpresa[[#This Row],[Cantidad]] * TablaDatosEmpresa[[#This Row],[Precio_Venta_Unitario]], 0)</f>
        <v>2761.84</v>
      </c>
      <c r="L3740" s="3">
        <f>AVERAGEIF(TablaDatosEmpresa[Nombre_Producto],TablaDatosEmpresa[[#This Row],[Nombre_Producto]],TablaDatosEmpresa[Costo_Unitario])</f>
        <v>10.520482758620702</v>
      </c>
      <c r="M3740" s="3">
        <f>IF(TablaDatosEmpresa[[#This Row],[Tipo_Movimiento]] = "Venta", -TablaDatosEmpresa[[#This Row],[Cantidad]] * TablaDatosEmpresa[[#This Row],[CosteAdquisicionPromedio]], 0)</f>
        <v>483.94220689655231</v>
      </c>
      <c r="N3740" s="3">
        <f>TablaDatosEmpresa[[#This Row],[Ingresos]]-TablaDatosEmpresa[[#This Row],[Coste_Vemta]]</f>
        <v>2277.8977931034478</v>
      </c>
    </row>
    <row r="3741" spans="1:14" x14ac:dyDescent="0.3">
      <c r="A3741">
        <v>3742</v>
      </c>
      <c r="B3741" s="1">
        <v>45111</v>
      </c>
      <c r="C3741" t="s">
        <v>10</v>
      </c>
      <c r="D3741" t="s">
        <v>29</v>
      </c>
      <c r="E3741" t="s">
        <v>30</v>
      </c>
      <c r="F3741">
        <v>-15</v>
      </c>
      <c r="G3741" s="3">
        <v>0</v>
      </c>
      <c r="H3741" s="3">
        <v>80.31</v>
      </c>
      <c r="I3741" t="s">
        <v>10</v>
      </c>
      <c r="J3741" t="s">
        <v>23</v>
      </c>
      <c r="K3741" s="3">
        <f>IF(TablaDatosEmpresa[[#This Row],[Tipo_Movimiento]] = "Venta", -TablaDatosEmpresa[[#This Row],[Cantidad]] * TablaDatosEmpresa[[#This Row],[Precio_Venta_Unitario]], 0)</f>
        <v>1204.6500000000001</v>
      </c>
      <c r="L3741" s="3">
        <f>AVERAGEIF(TablaDatosEmpresa[Nombre_Producto],TablaDatosEmpresa[[#This Row],[Nombre_Producto]],TablaDatosEmpresa[Costo_Unitario])</f>
        <v>15.49574137931034</v>
      </c>
      <c r="M3741" s="3">
        <f>IF(TablaDatosEmpresa[[#This Row],[Tipo_Movimiento]] = "Venta", -TablaDatosEmpresa[[#This Row],[Cantidad]] * TablaDatosEmpresa[[#This Row],[CosteAdquisicionPromedio]], 0)</f>
        <v>232.4361206896551</v>
      </c>
      <c r="N3741" s="3">
        <f>TablaDatosEmpresa[[#This Row],[Ingresos]]-TablaDatosEmpresa[[#This Row],[Coste_Vemta]]</f>
        <v>972.21387931034496</v>
      </c>
    </row>
    <row r="3742" spans="1:14" x14ac:dyDescent="0.3">
      <c r="A3742">
        <v>3743</v>
      </c>
      <c r="B3742" s="1">
        <v>45111</v>
      </c>
      <c r="C3742" t="s">
        <v>10</v>
      </c>
      <c r="D3742" t="s">
        <v>17</v>
      </c>
      <c r="E3742" t="s">
        <v>42</v>
      </c>
      <c r="F3742">
        <v>-38</v>
      </c>
      <c r="G3742" s="3">
        <v>0</v>
      </c>
      <c r="H3742" s="3">
        <v>907.97</v>
      </c>
      <c r="I3742" t="s">
        <v>10</v>
      </c>
      <c r="J3742" t="s">
        <v>35</v>
      </c>
      <c r="K3742" s="3">
        <f>IF(TablaDatosEmpresa[[#This Row],[Tipo_Movimiento]] = "Venta", -TablaDatosEmpresa[[#This Row],[Cantidad]] * TablaDatosEmpresa[[#This Row],[Precio_Venta_Unitario]], 0)</f>
        <v>34502.86</v>
      </c>
      <c r="L3742" s="3">
        <f>AVERAGEIF(TablaDatosEmpresa[Nombre_Producto],TablaDatosEmpresa[[#This Row],[Nombre_Producto]],TablaDatosEmpresa[Costo_Unitario])</f>
        <v>206.67616747181975</v>
      </c>
      <c r="M3742" s="3">
        <f>IF(TablaDatosEmpresa[[#This Row],[Tipo_Movimiento]] = "Venta", -TablaDatosEmpresa[[#This Row],[Cantidad]] * TablaDatosEmpresa[[#This Row],[CosteAdquisicionPromedio]], 0)</f>
        <v>7853.6943639291503</v>
      </c>
      <c r="N3742" s="3">
        <f>TablaDatosEmpresa[[#This Row],[Ingresos]]-TablaDatosEmpresa[[#This Row],[Coste_Vemta]]</f>
        <v>26649.165636070851</v>
      </c>
    </row>
    <row r="3743" spans="1:14" x14ac:dyDescent="0.3">
      <c r="A3743">
        <v>3744</v>
      </c>
      <c r="B3743" s="1">
        <v>45111</v>
      </c>
      <c r="C3743" t="s">
        <v>24</v>
      </c>
      <c r="D3743" t="s">
        <v>11</v>
      </c>
      <c r="E3743" t="s">
        <v>12</v>
      </c>
      <c r="F3743">
        <v>215</v>
      </c>
      <c r="G3743" s="3">
        <v>64.25</v>
      </c>
      <c r="H3743" s="3">
        <v>0</v>
      </c>
      <c r="I3743" t="s">
        <v>24</v>
      </c>
      <c r="J3743" t="s">
        <v>26</v>
      </c>
      <c r="K3743" s="3">
        <f>IF(TablaDatosEmpresa[[#This Row],[Tipo_Movimiento]] = "Venta", -TablaDatosEmpresa[[#This Row],[Cantidad]] * TablaDatosEmpresa[[#This Row],[Precio_Venta_Unitario]], 0)</f>
        <v>0</v>
      </c>
      <c r="L3743" s="3">
        <f>AVERAGEIF(TablaDatosEmpresa[Nombre_Producto],TablaDatosEmpresa[[#This Row],[Nombre_Producto]],TablaDatosEmpresa[Costo_Unitario])</f>
        <v>28.701865793780652</v>
      </c>
      <c r="M3743" s="3">
        <f>IF(TablaDatosEmpresa[[#This Row],[Tipo_Movimiento]] = "Venta", -TablaDatosEmpresa[[#This Row],[Cantidad]] * TablaDatosEmpresa[[#This Row],[CosteAdquisicionPromedio]], 0)</f>
        <v>0</v>
      </c>
      <c r="N3743" s="3">
        <f>TablaDatosEmpresa[[#This Row],[Ingresos]]-TablaDatosEmpresa[[#This Row],[Coste_Vemta]]</f>
        <v>0</v>
      </c>
    </row>
    <row r="3744" spans="1:14" x14ac:dyDescent="0.3">
      <c r="A3744">
        <v>3745</v>
      </c>
      <c r="B3744" s="1">
        <v>45111</v>
      </c>
      <c r="C3744" t="s">
        <v>24</v>
      </c>
      <c r="D3744" t="s">
        <v>34</v>
      </c>
      <c r="E3744" t="s">
        <v>45</v>
      </c>
      <c r="F3744">
        <v>53</v>
      </c>
      <c r="G3744" s="3">
        <v>182.96</v>
      </c>
      <c r="H3744" s="3">
        <v>0</v>
      </c>
      <c r="I3744" t="s">
        <v>24</v>
      </c>
      <c r="J3744" t="s">
        <v>36</v>
      </c>
      <c r="K3744" s="3">
        <f>IF(TablaDatosEmpresa[[#This Row],[Tipo_Movimiento]] = "Venta", -TablaDatosEmpresa[[#This Row],[Cantidad]] * TablaDatosEmpresa[[#This Row],[Precio_Venta_Unitario]], 0)</f>
        <v>0</v>
      </c>
      <c r="L3744" s="3">
        <f>AVERAGEIF(TablaDatosEmpresa[Nombre_Producto],TablaDatosEmpresa[[#This Row],[Nombre_Producto]],TablaDatosEmpresa[Costo_Unitario])</f>
        <v>81.910562499999997</v>
      </c>
      <c r="M3744" s="3">
        <f>IF(TablaDatosEmpresa[[#This Row],[Tipo_Movimiento]] = "Venta", -TablaDatosEmpresa[[#This Row],[Cantidad]] * TablaDatosEmpresa[[#This Row],[CosteAdquisicionPromedio]], 0)</f>
        <v>0</v>
      </c>
      <c r="N3744" s="3">
        <f>TablaDatosEmpresa[[#This Row],[Ingresos]]-TablaDatosEmpresa[[#This Row],[Coste_Vemta]]</f>
        <v>0</v>
      </c>
    </row>
    <row r="3745" spans="1:14" x14ac:dyDescent="0.3">
      <c r="A3745">
        <v>3746</v>
      </c>
      <c r="B3745" s="1">
        <v>45111</v>
      </c>
      <c r="C3745" t="s">
        <v>24</v>
      </c>
      <c r="D3745" t="s">
        <v>32</v>
      </c>
      <c r="E3745" t="s">
        <v>33</v>
      </c>
      <c r="F3745">
        <v>74</v>
      </c>
      <c r="G3745" s="3">
        <v>119.5</v>
      </c>
      <c r="H3745" s="3">
        <v>0</v>
      </c>
      <c r="I3745" t="s">
        <v>24</v>
      </c>
      <c r="J3745" t="s">
        <v>28</v>
      </c>
      <c r="K3745" s="3">
        <f>IF(TablaDatosEmpresa[[#This Row],[Tipo_Movimiento]] = "Venta", -TablaDatosEmpresa[[#This Row],[Cantidad]] * TablaDatosEmpresa[[#This Row],[Precio_Venta_Unitario]], 0)</f>
        <v>0</v>
      </c>
      <c r="L3745" s="3">
        <f>AVERAGEIF(TablaDatosEmpresa[Nombre_Producto],TablaDatosEmpresa[[#This Row],[Nombre_Producto]],TablaDatosEmpresa[Costo_Unitario])</f>
        <v>54.214840425531932</v>
      </c>
      <c r="M3745" s="3">
        <f>IF(TablaDatosEmpresa[[#This Row],[Tipo_Movimiento]] = "Venta", -TablaDatosEmpresa[[#This Row],[Cantidad]] * TablaDatosEmpresa[[#This Row],[CosteAdquisicionPromedio]], 0)</f>
        <v>0</v>
      </c>
      <c r="N3745" s="3">
        <f>TablaDatosEmpresa[[#This Row],[Ingresos]]-TablaDatosEmpresa[[#This Row],[Coste_Vemta]]</f>
        <v>0</v>
      </c>
    </row>
    <row r="3746" spans="1:14" x14ac:dyDescent="0.3">
      <c r="A3746">
        <v>3747</v>
      </c>
      <c r="B3746" s="1">
        <v>45112</v>
      </c>
      <c r="C3746" t="s">
        <v>10</v>
      </c>
      <c r="D3746" t="s">
        <v>25</v>
      </c>
      <c r="E3746" t="s">
        <v>43</v>
      </c>
      <c r="F3746">
        <v>-49</v>
      </c>
      <c r="G3746" s="3">
        <v>0</v>
      </c>
      <c r="H3746" s="3">
        <v>95.95</v>
      </c>
      <c r="I3746" t="s">
        <v>10</v>
      </c>
      <c r="J3746" t="s">
        <v>13</v>
      </c>
      <c r="K3746" s="3">
        <f>IF(TablaDatosEmpresa[[#This Row],[Tipo_Movimiento]] = "Venta", -TablaDatosEmpresa[[#This Row],[Cantidad]] * TablaDatosEmpresa[[#This Row],[Precio_Venta_Unitario]], 0)</f>
        <v>4701.55</v>
      </c>
      <c r="L3746" s="3">
        <f>AVERAGEIF(TablaDatosEmpresa[Nombre_Producto],TablaDatosEmpresa[[#This Row],[Nombre_Producto]],TablaDatosEmpresa[Costo_Unitario])</f>
        <v>18.458651685393257</v>
      </c>
      <c r="M3746" s="3">
        <f>IF(TablaDatosEmpresa[[#This Row],[Tipo_Movimiento]] = "Venta", -TablaDatosEmpresa[[#This Row],[Cantidad]] * TablaDatosEmpresa[[#This Row],[CosteAdquisicionPromedio]], 0)</f>
        <v>904.47393258426962</v>
      </c>
      <c r="N3746" s="3">
        <f>TablaDatosEmpresa[[#This Row],[Ingresos]]-TablaDatosEmpresa[[#This Row],[Coste_Vemta]]</f>
        <v>3797.0760674157304</v>
      </c>
    </row>
    <row r="3747" spans="1:14" x14ac:dyDescent="0.3">
      <c r="A3747">
        <v>3748</v>
      </c>
      <c r="B3747" s="1">
        <v>45112</v>
      </c>
      <c r="C3747" t="s">
        <v>16</v>
      </c>
      <c r="D3747" t="s">
        <v>17</v>
      </c>
      <c r="E3747" t="s">
        <v>42</v>
      </c>
      <c r="F3747">
        <v>24</v>
      </c>
      <c r="G3747" s="3">
        <v>450.37</v>
      </c>
      <c r="H3747" s="3">
        <v>0</v>
      </c>
      <c r="I3747" t="s">
        <v>46</v>
      </c>
      <c r="J3747" t="s">
        <v>18</v>
      </c>
      <c r="K3747" s="3">
        <f>IF(TablaDatosEmpresa[[#This Row],[Tipo_Movimiento]] = "Venta", -TablaDatosEmpresa[[#This Row],[Cantidad]] * TablaDatosEmpresa[[#This Row],[Precio_Venta_Unitario]], 0)</f>
        <v>0</v>
      </c>
      <c r="L3747" s="3">
        <f>AVERAGEIF(TablaDatosEmpresa[Nombre_Producto],TablaDatosEmpresa[[#This Row],[Nombre_Producto]],TablaDatosEmpresa[Costo_Unitario])</f>
        <v>206.67616747181975</v>
      </c>
      <c r="M3747" s="3">
        <f>IF(TablaDatosEmpresa[[#This Row],[Tipo_Movimiento]] = "Venta", -TablaDatosEmpresa[[#This Row],[Cantidad]] * TablaDatosEmpresa[[#This Row],[CosteAdquisicionPromedio]], 0)</f>
        <v>0</v>
      </c>
      <c r="N3747" s="3">
        <f>TablaDatosEmpresa[[#This Row],[Ingresos]]-TablaDatosEmpresa[[#This Row],[Coste_Vemta]]</f>
        <v>0</v>
      </c>
    </row>
    <row r="3748" spans="1:14" x14ac:dyDescent="0.3">
      <c r="A3748">
        <v>3749</v>
      </c>
      <c r="B3748" s="1">
        <v>45112</v>
      </c>
      <c r="C3748" t="s">
        <v>10</v>
      </c>
      <c r="D3748" t="s">
        <v>14</v>
      </c>
      <c r="E3748" t="s">
        <v>41</v>
      </c>
      <c r="F3748">
        <v>-20</v>
      </c>
      <c r="G3748" s="3">
        <v>0</v>
      </c>
      <c r="H3748" s="3">
        <v>158.76</v>
      </c>
      <c r="I3748" t="s">
        <v>10</v>
      </c>
      <c r="J3748" t="s">
        <v>15</v>
      </c>
      <c r="K3748" s="3">
        <f>IF(TablaDatosEmpresa[[#This Row],[Tipo_Movimiento]] = "Venta", -TablaDatosEmpresa[[#This Row],[Cantidad]] * TablaDatosEmpresa[[#This Row],[Precio_Venta_Unitario]], 0)</f>
        <v>3175.2</v>
      </c>
      <c r="L3748" s="3">
        <f>AVERAGEIF(TablaDatosEmpresa[Nombre_Producto],TablaDatosEmpresa[[#This Row],[Nombre_Producto]],TablaDatosEmpresa[Costo_Unitario])</f>
        <v>38.917210440456756</v>
      </c>
      <c r="M3748" s="3">
        <f>IF(TablaDatosEmpresa[[#This Row],[Tipo_Movimiento]] = "Venta", -TablaDatosEmpresa[[#This Row],[Cantidad]] * TablaDatosEmpresa[[#This Row],[CosteAdquisicionPromedio]], 0)</f>
        <v>778.34420880913513</v>
      </c>
      <c r="N3748" s="3">
        <f>TablaDatosEmpresa[[#This Row],[Ingresos]]-TablaDatosEmpresa[[#This Row],[Coste_Vemta]]</f>
        <v>2396.8557911908647</v>
      </c>
    </row>
    <row r="3749" spans="1:14" x14ac:dyDescent="0.3">
      <c r="A3749">
        <v>3750</v>
      </c>
      <c r="B3749" s="1">
        <v>45112</v>
      </c>
      <c r="C3749" t="s">
        <v>10</v>
      </c>
      <c r="D3749" t="s">
        <v>25</v>
      </c>
      <c r="E3749" t="s">
        <v>43</v>
      </c>
      <c r="F3749">
        <v>-16</v>
      </c>
      <c r="G3749" s="3">
        <v>0</v>
      </c>
      <c r="H3749" s="3">
        <v>94.8</v>
      </c>
      <c r="I3749" t="s">
        <v>10</v>
      </c>
      <c r="J3749" t="s">
        <v>31</v>
      </c>
      <c r="K3749" s="3">
        <f>IF(TablaDatosEmpresa[[#This Row],[Tipo_Movimiento]] = "Venta", -TablaDatosEmpresa[[#This Row],[Cantidad]] * TablaDatosEmpresa[[#This Row],[Precio_Venta_Unitario]], 0)</f>
        <v>1516.8</v>
      </c>
      <c r="L3749" s="3">
        <f>AVERAGEIF(TablaDatosEmpresa[Nombre_Producto],TablaDatosEmpresa[[#This Row],[Nombre_Producto]],TablaDatosEmpresa[Costo_Unitario])</f>
        <v>18.458651685393257</v>
      </c>
      <c r="M3749" s="3">
        <f>IF(TablaDatosEmpresa[[#This Row],[Tipo_Movimiento]] = "Venta", -TablaDatosEmpresa[[#This Row],[Cantidad]] * TablaDatosEmpresa[[#This Row],[CosteAdquisicionPromedio]], 0)</f>
        <v>295.3384269662921</v>
      </c>
      <c r="N3749" s="3">
        <f>TablaDatosEmpresa[[#This Row],[Ingresos]]-TablaDatosEmpresa[[#This Row],[Coste_Vemta]]</f>
        <v>1221.4615730337077</v>
      </c>
    </row>
    <row r="3750" spans="1:14" x14ac:dyDescent="0.3">
      <c r="A3750">
        <v>3751</v>
      </c>
      <c r="B3750" s="1">
        <v>45112</v>
      </c>
      <c r="C3750" t="s">
        <v>10</v>
      </c>
      <c r="D3750" t="s">
        <v>27</v>
      </c>
      <c r="E3750" t="s">
        <v>44</v>
      </c>
      <c r="F3750">
        <v>-31</v>
      </c>
      <c r="G3750" s="3">
        <v>0</v>
      </c>
      <c r="H3750" s="3">
        <v>497.61</v>
      </c>
      <c r="I3750" t="s">
        <v>10</v>
      </c>
      <c r="J3750" t="s">
        <v>31</v>
      </c>
      <c r="K3750" s="3">
        <f>IF(TablaDatosEmpresa[[#This Row],[Tipo_Movimiento]] = "Venta", -TablaDatosEmpresa[[#This Row],[Cantidad]] * TablaDatosEmpresa[[#This Row],[Precio_Venta_Unitario]], 0)</f>
        <v>15425.91</v>
      </c>
      <c r="L3750" s="3">
        <f>AVERAGEIF(TablaDatosEmpresa[Nombre_Producto],TablaDatosEmpresa[[#This Row],[Nombre_Producto]],TablaDatosEmpresa[Costo_Unitario])</f>
        <v>111.99406451612904</v>
      </c>
      <c r="M3750" s="3">
        <f>IF(TablaDatosEmpresa[[#This Row],[Tipo_Movimiento]] = "Venta", -TablaDatosEmpresa[[#This Row],[Cantidad]] * TablaDatosEmpresa[[#This Row],[CosteAdquisicionPromedio]], 0)</f>
        <v>3471.8160000000003</v>
      </c>
      <c r="N3750" s="3">
        <f>TablaDatosEmpresa[[#This Row],[Ingresos]]-TablaDatosEmpresa[[#This Row],[Coste_Vemta]]</f>
        <v>11954.093999999999</v>
      </c>
    </row>
    <row r="3751" spans="1:14" x14ac:dyDescent="0.3">
      <c r="A3751">
        <v>3752</v>
      </c>
      <c r="B3751" s="1">
        <v>45112</v>
      </c>
      <c r="C3751" t="s">
        <v>24</v>
      </c>
      <c r="D3751" t="s">
        <v>25</v>
      </c>
      <c r="E3751" t="s">
        <v>43</v>
      </c>
      <c r="F3751">
        <v>190</v>
      </c>
      <c r="G3751" s="3">
        <v>45.47</v>
      </c>
      <c r="H3751" s="3">
        <v>0</v>
      </c>
      <c r="I3751" t="s">
        <v>24</v>
      </c>
      <c r="J3751" t="s">
        <v>37</v>
      </c>
      <c r="K3751" s="3">
        <f>IF(TablaDatosEmpresa[[#This Row],[Tipo_Movimiento]] = "Venta", -TablaDatosEmpresa[[#This Row],[Cantidad]] * TablaDatosEmpresa[[#This Row],[Precio_Venta_Unitario]], 0)</f>
        <v>0</v>
      </c>
      <c r="L3751" s="3">
        <f>AVERAGEIF(TablaDatosEmpresa[Nombre_Producto],TablaDatosEmpresa[[#This Row],[Nombre_Producto]],TablaDatosEmpresa[Costo_Unitario])</f>
        <v>18.458651685393257</v>
      </c>
      <c r="M3751" s="3">
        <f>IF(TablaDatosEmpresa[[#This Row],[Tipo_Movimiento]] = "Venta", -TablaDatosEmpresa[[#This Row],[Cantidad]] * TablaDatosEmpresa[[#This Row],[CosteAdquisicionPromedio]], 0)</f>
        <v>0</v>
      </c>
      <c r="N3751" s="3">
        <f>TablaDatosEmpresa[[#This Row],[Ingresos]]-TablaDatosEmpresa[[#This Row],[Coste_Vemta]]</f>
        <v>0</v>
      </c>
    </row>
    <row r="3752" spans="1:14" x14ac:dyDescent="0.3">
      <c r="A3752">
        <v>3753</v>
      </c>
      <c r="B3752" s="1">
        <v>45113</v>
      </c>
      <c r="C3752" t="s">
        <v>10</v>
      </c>
      <c r="D3752" t="s">
        <v>17</v>
      </c>
      <c r="E3752" t="s">
        <v>42</v>
      </c>
      <c r="F3752">
        <v>-19</v>
      </c>
      <c r="G3752" s="3">
        <v>0</v>
      </c>
      <c r="H3752" s="3">
        <v>905.75</v>
      </c>
      <c r="I3752" t="s">
        <v>10</v>
      </c>
      <c r="J3752" t="s">
        <v>35</v>
      </c>
      <c r="K3752" s="3">
        <f>IF(TablaDatosEmpresa[[#This Row],[Tipo_Movimiento]] = "Venta", -TablaDatosEmpresa[[#This Row],[Cantidad]] * TablaDatosEmpresa[[#This Row],[Precio_Venta_Unitario]], 0)</f>
        <v>17209.25</v>
      </c>
      <c r="L3752" s="3">
        <f>AVERAGEIF(TablaDatosEmpresa[Nombre_Producto],TablaDatosEmpresa[[#This Row],[Nombre_Producto]],TablaDatosEmpresa[Costo_Unitario])</f>
        <v>206.67616747181975</v>
      </c>
      <c r="M3752" s="3">
        <f>IF(TablaDatosEmpresa[[#This Row],[Tipo_Movimiento]] = "Venta", -TablaDatosEmpresa[[#This Row],[Cantidad]] * TablaDatosEmpresa[[#This Row],[CosteAdquisicionPromedio]], 0)</f>
        <v>3926.8471819645752</v>
      </c>
      <c r="N3752" s="3">
        <f>TablaDatosEmpresa[[#This Row],[Ingresos]]-TablaDatosEmpresa[[#This Row],[Coste_Vemta]]</f>
        <v>13282.402818035425</v>
      </c>
    </row>
    <row r="3753" spans="1:14" x14ac:dyDescent="0.3">
      <c r="A3753">
        <v>3754</v>
      </c>
      <c r="B3753" s="1">
        <v>45113</v>
      </c>
      <c r="C3753" t="s">
        <v>10</v>
      </c>
      <c r="D3753" t="s">
        <v>14</v>
      </c>
      <c r="E3753" t="s">
        <v>41</v>
      </c>
      <c r="F3753">
        <v>-36</v>
      </c>
      <c r="G3753" s="3">
        <v>0</v>
      </c>
      <c r="H3753" s="3">
        <v>160.31</v>
      </c>
      <c r="I3753" t="s">
        <v>10</v>
      </c>
      <c r="J3753" t="s">
        <v>15</v>
      </c>
      <c r="K3753" s="3">
        <f>IF(TablaDatosEmpresa[[#This Row],[Tipo_Movimiento]] = "Venta", -TablaDatosEmpresa[[#This Row],[Cantidad]] * TablaDatosEmpresa[[#This Row],[Precio_Venta_Unitario]], 0)</f>
        <v>5771.16</v>
      </c>
      <c r="L3753" s="3">
        <f>AVERAGEIF(TablaDatosEmpresa[Nombre_Producto],TablaDatosEmpresa[[#This Row],[Nombre_Producto]],TablaDatosEmpresa[Costo_Unitario])</f>
        <v>38.917210440456756</v>
      </c>
      <c r="M3753" s="3">
        <f>IF(TablaDatosEmpresa[[#This Row],[Tipo_Movimiento]] = "Venta", -TablaDatosEmpresa[[#This Row],[Cantidad]] * TablaDatosEmpresa[[#This Row],[CosteAdquisicionPromedio]], 0)</f>
        <v>1401.0195758564432</v>
      </c>
      <c r="N3753" s="3">
        <f>TablaDatosEmpresa[[#This Row],[Ingresos]]-TablaDatosEmpresa[[#This Row],[Coste_Vemta]]</f>
        <v>4370.1404241435566</v>
      </c>
    </row>
    <row r="3754" spans="1:14" x14ac:dyDescent="0.3">
      <c r="A3754">
        <v>3755</v>
      </c>
      <c r="B3754" s="1">
        <v>45113</v>
      </c>
      <c r="C3754" t="s">
        <v>10</v>
      </c>
      <c r="D3754" t="s">
        <v>29</v>
      </c>
      <c r="E3754" t="s">
        <v>30</v>
      </c>
      <c r="F3754">
        <v>-45</v>
      </c>
      <c r="G3754" s="3">
        <v>0</v>
      </c>
      <c r="H3754" s="3">
        <v>79.48</v>
      </c>
      <c r="I3754" t="s">
        <v>10</v>
      </c>
      <c r="J3754" t="s">
        <v>31</v>
      </c>
      <c r="K3754" s="3">
        <f>IF(TablaDatosEmpresa[[#This Row],[Tipo_Movimiento]] = "Venta", -TablaDatosEmpresa[[#This Row],[Cantidad]] * TablaDatosEmpresa[[#This Row],[Precio_Venta_Unitario]], 0)</f>
        <v>3576.6000000000004</v>
      </c>
      <c r="L3754" s="3">
        <f>AVERAGEIF(TablaDatosEmpresa[Nombre_Producto],TablaDatosEmpresa[[#This Row],[Nombre_Producto]],TablaDatosEmpresa[Costo_Unitario])</f>
        <v>15.49574137931034</v>
      </c>
      <c r="M3754" s="3">
        <f>IF(TablaDatosEmpresa[[#This Row],[Tipo_Movimiento]] = "Venta", -TablaDatosEmpresa[[#This Row],[Cantidad]] * TablaDatosEmpresa[[#This Row],[CosteAdquisicionPromedio]], 0)</f>
        <v>697.30836206896527</v>
      </c>
      <c r="N3754" s="3">
        <f>TablaDatosEmpresa[[#This Row],[Ingresos]]-TablaDatosEmpresa[[#This Row],[Coste_Vemta]]</f>
        <v>2879.291637931035</v>
      </c>
    </row>
    <row r="3755" spans="1:14" x14ac:dyDescent="0.3">
      <c r="A3755">
        <v>3756</v>
      </c>
      <c r="B3755" s="1">
        <v>45113</v>
      </c>
      <c r="C3755" t="s">
        <v>24</v>
      </c>
      <c r="D3755" t="s">
        <v>34</v>
      </c>
      <c r="E3755" t="s">
        <v>45</v>
      </c>
      <c r="F3755">
        <v>101</v>
      </c>
      <c r="G3755" s="3">
        <v>178.14</v>
      </c>
      <c r="H3755" s="3">
        <v>0</v>
      </c>
      <c r="I3755" t="s">
        <v>24</v>
      </c>
      <c r="J3755" t="s">
        <v>36</v>
      </c>
      <c r="K3755" s="3">
        <f>IF(TablaDatosEmpresa[[#This Row],[Tipo_Movimiento]] = "Venta", -TablaDatosEmpresa[[#This Row],[Cantidad]] * TablaDatosEmpresa[[#This Row],[Precio_Venta_Unitario]], 0)</f>
        <v>0</v>
      </c>
      <c r="L3755" s="3">
        <f>AVERAGEIF(TablaDatosEmpresa[Nombre_Producto],TablaDatosEmpresa[[#This Row],[Nombre_Producto]],TablaDatosEmpresa[Costo_Unitario])</f>
        <v>81.910562499999997</v>
      </c>
      <c r="M3755" s="3">
        <f>IF(TablaDatosEmpresa[[#This Row],[Tipo_Movimiento]] = "Venta", -TablaDatosEmpresa[[#This Row],[Cantidad]] * TablaDatosEmpresa[[#This Row],[CosteAdquisicionPromedio]], 0)</f>
        <v>0</v>
      </c>
      <c r="N3755" s="3">
        <f>TablaDatosEmpresa[[#This Row],[Ingresos]]-TablaDatosEmpresa[[#This Row],[Coste_Vemta]]</f>
        <v>0</v>
      </c>
    </row>
    <row r="3756" spans="1:14" x14ac:dyDescent="0.3">
      <c r="A3756">
        <v>3757</v>
      </c>
      <c r="B3756" s="1">
        <v>45113</v>
      </c>
      <c r="C3756" t="s">
        <v>10</v>
      </c>
      <c r="D3756" t="s">
        <v>27</v>
      </c>
      <c r="E3756" t="s">
        <v>44</v>
      </c>
      <c r="F3756">
        <v>-46</v>
      </c>
      <c r="G3756" s="3">
        <v>0</v>
      </c>
      <c r="H3756" s="3">
        <v>500.53</v>
      </c>
      <c r="I3756" t="s">
        <v>10</v>
      </c>
      <c r="J3756" t="s">
        <v>35</v>
      </c>
      <c r="K3756" s="3">
        <f>IF(TablaDatosEmpresa[[#This Row],[Tipo_Movimiento]] = "Venta", -TablaDatosEmpresa[[#This Row],[Cantidad]] * TablaDatosEmpresa[[#This Row],[Precio_Venta_Unitario]], 0)</f>
        <v>23024.379999999997</v>
      </c>
      <c r="L3756" s="3">
        <f>AVERAGEIF(TablaDatosEmpresa[Nombre_Producto],TablaDatosEmpresa[[#This Row],[Nombre_Producto]],TablaDatosEmpresa[Costo_Unitario])</f>
        <v>111.99406451612904</v>
      </c>
      <c r="M3756" s="3">
        <f>IF(TablaDatosEmpresa[[#This Row],[Tipo_Movimiento]] = "Venta", -TablaDatosEmpresa[[#This Row],[Cantidad]] * TablaDatosEmpresa[[#This Row],[CosteAdquisicionPromedio]], 0)</f>
        <v>5151.7269677419363</v>
      </c>
      <c r="N3756" s="3">
        <f>TablaDatosEmpresa[[#This Row],[Ingresos]]-TablaDatosEmpresa[[#This Row],[Coste_Vemta]]</f>
        <v>17872.653032258062</v>
      </c>
    </row>
    <row r="3757" spans="1:14" x14ac:dyDescent="0.3">
      <c r="A3757">
        <v>3758</v>
      </c>
      <c r="B3757" s="1">
        <v>45113</v>
      </c>
      <c r="C3757" t="s">
        <v>10</v>
      </c>
      <c r="D3757" t="s">
        <v>29</v>
      </c>
      <c r="E3757" t="s">
        <v>30</v>
      </c>
      <c r="F3757">
        <v>-23</v>
      </c>
      <c r="G3757" s="3">
        <v>0</v>
      </c>
      <c r="H3757" s="3">
        <v>80.22</v>
      </c>
      <c r="I3757" t="s">
        <v>10</v>
      </c>
      <c r="J3757" t="s">
        <v>35</v>
      </c>
      <c r="K3757" s="3">
        <f>IF(TablaDatosEmpresa[[#This Row],[Tipo_Movimiento]] = "Venta", -TablaDatosEmpresa[[#This Row],[Cantidad]] * TablaDatosEmpresa[[#This Row],[Precio_Venta_Unitario]], 0)</f>
        <v>1845.06</v>
      </c>
      <c r="L3757" s="3">
        <f>AVERAGEIF(TablaDatosEmpresa[Nombre_Producto],TablaDatosEmpresa[[#This Row],[Nombre_Producto]],TablaDatosEmpresa[Costo_Unitario])</f>
        <v>15.49574137931034</v>
      </c>
      <c r="M3757" s="3">
        <f>IF(TablaDatosEmpresa[[#This Row],[Tipo_Movimiento]] = "Venta", -TablaDatosEmpresa[[#This Row],[Cantidad]] * TablaDatosEmpresa[[#This Row],[CosteAdquisicionPromedio]], 0)</f>
        <v>356.40205172413783</v>
      </c>
      <c r="N3757" s="3">
        <f>TablaDatosEmpresa[[#This Row],[Ingresos]]-TablaDatosEmpresa[[#This Row],[Coste_Vemta]]</f>
        <v>1488.6579482758621</v>
      </c>
    </row>
    <row r="3758" spans="1:14" x14ac:dyDescent="0.3">
      <c r="A3758">
        <v>3759</v>
      </c>
      <c r="B3758" s="1">
        <v>45113</v>
      </c>
      <c r="C3758" t="s">
        <v>10</v>
      </c>
      <c r="D3758" t="s">
        <v>19</v>
      </c>
      <c r="E3758" t="s">
        <v>20</v>
      </c>
      <c r="F3758">
        <v>-48</v>
      </c>
      <c r="G3758" s="3">
        <v>0</v>
      </c>
      <c r="H3758" s="3">
        <v>299.43</v>
      </c>
      <c r="I3758" t="s">
        <v>10</v>
      </c>
      <c r="J3758" t="s">
        <v>23</v>
      </c>
      <c r="K3758" s="3">
        <f>IF(TablaDatosEmpresa[[#This Row],[Tipo_Movimiento]] = "Venta", -TablaDatosEmpresa[[#This Row],[Cantidad]] * TablaDatosEmpresa[[#This Row],[Precio_Venta_Unitario]], 0)</f>
        <v>14372.64</v>
      </c>
      <c r="L3758" s="3">
        <f>AVERAGEIF(TablaDatosEmpresa[Nombre_Producto],TablaDatosEmpresa[[#This Row],[Nombre_Producto]],TablaDatosEmpresa[Costo_Unitario])</f>
        <v>66.956770642201846</v>
      </c>
      <c r="M3758" s="3">
        <f>IF(TablaDatosEmpresa[[#This Row],[Tipo_Movimiento]] = "Venta", -TablaDatosEmpresa[[#This Row],[Cantidad]] * TablaDatosEmpresa[[#This Row],[CosteAdquisicionPromedio]], 0)</f>
        <v>3213.9249908256888</v>
      </c>
      <c r="N3758" s="3">
        <f>TablaDatosEmpresa[[#This Row],[Ingresos]]-TablaDatosEmpresa[[#This Row],[Coste_Vemta]]</f>
        <v>11158.71500917431</v>
      </c>
    </row>
    <row r="3759" spans="1:14" x14ac:dyDescent="0.3">
      <c r="A3759">
        <v>3760</v>
      </c>
      <c r="B3759" s="1">
        <v>45114</v>
      </c>
      <c r="C3759" t="s">
        <v>24</v>
      </c>
      <c r="D3759" t="s">
        <v>34</v>
      </c>
      <c r="E3759" t="s">
        <v>45</v>
      </c>
      <c r="F3759">
        <v>280</v>
      </c>
      <c r="G3759" s="3">
        <v>180.36</v>
      </c>
      <c r="H3759" s="3">
        <v>0</v>
      </c>
      <c r="I3759" t="s">
        <v>24</v>
      </c>
      <c r="J3759" t="s">
        <v>26</v>
      </c>
      <c r="K3759" s="3">
        <f>IF(TablaDatosEmpresa[[#This Row],[Tipo_Movimiento]] = "Venta", -TablaDatosEmpresa[[#This Row],[Cantidad]] * TablaDatosEmpresa[[#This Row],[Precio_Venta_Unitario]], 0)</f>
        <v>0</v>
      </c>
      <c r="L3759" s="3">
        <f>AVERAGEIF(TablaDatosEmpresa[Nombre_Producto],TablaDatosEmpresa[[#This Row],[Nombre_Producto]],TablaDatosEmpresa[Costo_Unitario])</f>
        <v>81.910562499999997</v>
      </c>
      <c r="M3759" s="3">
        <f>IF(TablaDatosEmpresa[[#This Row],[Tipo_Movimiento]] = "Venta", -TablaDatosEmpresa[[#This Row],[Cantidad]] * TablaDatosEmpresa[[#This Row],[CosteAdquisicionPromedio]], 0)</f>
        <v>0</v>
      </c>
      <c r="N3759" s="3">
        <f>TablaDatosEmpresa[[#This Row],[Ingresos]]-TablaDatosEmpresa[[#This Row],[Coste_Vemta]]</f>
        <v>0</v>
      </c>
    </row>
    <row r="3760" spans="1:14" x14ac:dyDescent="0.3">
      <c r="A3760">
        <v>3761</v>
      </c>
      <c r="B3760" s="1">
        <v>45114</v>
      </c>
      <c r="C3760" t="s">
        <v>24</v>
      </c>
      <c r="D3760" t="s">
        <v>21</v>
      </c>
      <c r="E3760" t="s">
        <v>22</v>
      </c>
      <c r="F3760">
        <v>84</v>
      </c>
      <c r="G3760" s="3">
        <v>25.39</v>
      </c>
      <c r="H3760" s="3">
        <v>0</v>
      </c>
      <c r="I3760" t="s">
        <v>24</v>
      </c>
      <c r="J3760" t="s">
        <v>36</v>
      </c>
      <c r="K3760" s="3">
        <f>IF(TablaDatosEmpresa[[#This Row],[Tipo_Movimiento]] = "Venta", -TablaDatosEmpresa[[#This Row],[Cantidad]] * TablaDatosEmpresa[[#This Row],[Precio_Venta_Unitario]], 0)</f>
        <v>0</v>
      </c>
      <c r="L3760" s="3">
        <f>AVERAGEIF(TablaDatosEmpresa[Nombre_Producto],TablaDatosEmpresa[[#This Row],[Nombre_Producto]],TablaDatosEmpresa[Costo_Unitario])</f>
        <v>10.520482758620702</v>
      </c>
      <c r="M3760" s="3">
        <f>IF(TablaDatosEmpresa[[#This Row],[Tipo_Movimiento]] = "Venta", -TablaDatosEmpresa[[#This Row],[Cantidad]] * TablaDatosEmpresa[[#This Row],[CosteAdquisicionPromedio]], 0)</f>
        <v>0</v>
      </c>
      <c r="N3760" s="3">
        <f>TablaDatosEmpresa[[#This Row],[Ingresos]]-TablaDatosEmpresa[[#This Row],[Coste_Vemta]]</f>
        <v>0</v>
      </c>
    </row>
    <row r="3761" spans="1:14" x14ac:dyDescent="0.3">
      <c r="A3761">
        <v>3762</v>
      </c>
      <c r="B3761" s="1">
        <v>45114</v>
      </c>
      <c r="C3761" t="s">
        <v>10</v>
      </c>
      <c r="D3761" t="s">
        <v>27</v>
      </c>
      <c r="E3761" t="s">
        <v>44</v>
      </c>
      <c r="F3761">
        <v>-25</v>
      </c>
      <c r="G3761" s="3">
        <v>0</v>
      </c>
      <c r="H3761" s="3">
        <v>499.71</v>
      </c>
      <c r="I3761" t="s">
        <v>10</v>
      </c>
      <c r="J3761" t="s">
        <v>35</v>
      </c>
      <c r="K3761" s="3">
        <f>IF(TablaDatosEmpresa[[#This Row],[Tipo_Movimiento]] = "Venta", -TablaDatosEmpresa[[#This Row],[Cantidad]] * TablaDatosEmpresa[[#This Row],[Precio_Venta_Unitario]], 0)</f>
        <v>12492.75</v>
      </c>
      <c r="L3761" s="3">
        <f>AVERAGEIF(TablaDatosEmpresa[Nombre_Producto],TablaDatosEmpresa[[#This Row],[Nombre_Producto]],TablaDatosEmpresa[Costo_Unitario])</f>
        <v>111.99406451612904</v>
      </c>
      <c r="M3761" s="3">
        <f>IF(TablaDatosEmpresa[[#This Row],[Tipo_Movimiento]] = "Venta", -TablaDatosEmpresa[[#This Row],[Cantidad]] * TablaDatosEmpresa[[#This Row],[CosteAdquisicionPromedio]], 0)</f>
        <v>2799.8516129032259</v>
      </c>
      <c r="N3761" s="3">
        <f>TablaDatosEmpresa[[#This Row],[Ingresos]]-TablaDatosEmpresa[[#This Row],[Coste_Vemta]]</f>
        <v>9692.898387096775</v>
      </c>
    </row>
    <row r="3762" spans="1:14" x14ac:dyDescent="0.3">
      <c r="A3762">
        <v>3763</v>
      </c>
      <c r="B3762" s="1">
        <v>45114</v>
      </c>
      <c r="C3762" t="s">
        <v>24</v>
      </c>
      <c r="D3762" t="s">
        <v>21</v>
      </c>
      <c r="E3762" t="s">
        <v>22</v>
      </c>
      <c r="F3762">
        <v>140</v>
      </c>
      <c r="G3762" s="3">
        <v>25.29</v>
      </c>
      <c r="H3762" s="3">
        <v>0</v>
      </c>
      <c r="I3762" t="s">
        <v>24</v>
      </c>
      <c r="J3762" t="s">
        <v>36</v>
      </c>
      <c r="K3762" s="3">
        <f>IF(TablaDatosEmpresa[[#This Row],[Tipo_Movimiento]] = "Venta", -TablaDatosEmpresa[[#This Row],[Cantidad]] * TablaDatosEmpresa[[#This Row],[Precio_Venta_Unitario]], 0)</f>
        <v>0</v>
      </c>
      <c r="L3762" s="3">
        <f>AVERAGEIF(TablaDatosEmpresa[Nombre_Producto],TablaDatosEmpresa[[#This Row],[Nombre_Producto]],TablaDatosEmpresa[Costo_Unitario])</f>
        <v>10.520482758620702</v>
      </c>
      <c r="M3762" s="3">
        <f>IF(TablaDatosEmpresa[[#This Row],[Tipo_Movimiento]] = "Venta", -TablaDatosEmpresa[[#This Row],[Cantidad]] * TablaDatosEmpresa[[#This Row],[CosteAdquisicionPromedio]], 0)</f>
        <v>0</v>
      </c>
      <c r="N3762" s="3">
        <f>TablaDatosEmpresa[[#This Row],[Ingresos]]-TablaDatosEmpresa[[#This Row],[Coste_Vemta]]</f>
        <v>0</v>
      </c>
    </row>
    <row r="3763" spans="1:14" x14ac:dyDescent="0.3">
      <c r="A3763">
        <v>3764</v>
      </c>
      <c r="B3763" s="1">
        <v>45114</v>
      </c>
      <c r="C3763" t="s">
        <v>16</v>
      </c>
      <c r="D3763" t="s">
        <v>17</v>
      </c>
      <c r="E3763" t="s">
        <v>42</v>
      </c>
      <c r="F3763">
        <v>99</v>
      </c>
      <c r="G3763" s="3">
        <v>444.57</v>
      </c>
      <c r="H3763" s="3">
        <v>0</v>
      </c>
      <c r="I3763" t="s">
        <v>46</v>
      </c>
      <c r="J3763" t="s">
        <v>18</v>
      </c>
      <c r="K3763" s="3">
        <f>IF(TablaDatosEmpresa[[#This Row],[Tipo_Movimiento]] = "Venta", -TablaDatosEmpresa[[#This Row],[Cantidad]] * TablaDatosEmpresa[[#This Row],[Precio_Venta_Unitario]], 0)</f>
        <v>0</v>
      </c>
      <c r="L3763" s="3">
        <f>AVERAGEIF(TablaDatosEmpresa[Nombre_Producto],TablaDatosEmpresa[[#This Row],[Nombre_Producto]],TablaDatosEmpresa[Costo_Unitario])</f>
        <v>206.67616747181975</v>
      </c>
      <c r="M3763" s="3">
        <f>IF(TablaDatosEmpresa[[#This Row],[Tipo_Movimiento]] = "Venta", -TablaDatosEmpresa[[#This Row],[Cantidad]] * TablaDatosEmpresa[[#This Row],[CosteAdquisicionPromedio]], 0)</f>
        <v>0</v>
      </c>
      <c r="N3763" s="3">
        <f>TablaDatosEmpresa[[#This Row],[Ingresos]]-TablaDatosEmpresa[[#This Row],[Coste_Vemta]]</f>
        <v>0</v>
      </c>
    </row>
    <row r="3764" spans="1:14" x14ac:dyDescent="0.3">
      <c r="A3764">
        <v>3765</v>
      </c>
      <c r="B3764" s="1">
        <v>45114</v>
      </c>
      <c r="C3764" t="s">
        <v>24</v>
      </c>
      <c r="D3764" t="s">
        <v>11</v>
      </c>
      <c r="E3764" t="s">
        <v>12</v>
      </c>
      <c r="F3764">
        <v>187</v>
      </c>
      <c r="G3764" s="3">
        <v>64.209999999999994</v>
      </c>
      <c r="H3764" s="3">
        <v>0</v>
      </c>
      <c r="I3764" t="s">
        <v>24</v>
      </c>
      <c r="J3764" t="s">
        <v>37</v>
      </c>
      <c r="K3764" s="3">
        <f>IF(TablaDatosEmpresa[[#This Row],[Tipo_Movimiento]] = "Venta", -TablaDatosEmpresa[[#This Row],[Cantidad]] * TablaDatosEmpresa[[#This Row],[Precio_Venta_Unitario]], 0)</f>
        <v>0</v>
      </c>
      <c r="L3764" s="3">
        <f>AVERAGEIF(TablaDatosEmpresa[Nombre_Producto],TablaDatosEmpresa[[#This Row],[Nombre_Producto]],TablaDatosEmpresa[Costo_Unitario])</f>
        <v>28.701865793780652</v>
      </c>
      <c r="M3764" s="3">
        <f>IF(TablaDatosEmpresa[[#This Row],[Tipo_Movimiento]] = "Venta", -TablaDatosEmpresa[[#This Row],[Cantidad]] * TablaDatosEmpresa[[#This Row],[CosteAdquisicionPromedio]], 0)</f>
        <v>0</v>
      </c>
      <c r="N3764" s="3">
        <f>TablaDatosEmpresa[[#This Row],[Ingresos]]-TablaDatosEmpresa[[#This Row],[Coste_Vemta]]</f>
        <v>0</v>
      </c>
    </row>
    <row r="3765" spans="1:14" x14ac:dyDescent="0.3">
      <c r="A3765">
        <v>3766</v>
      </c>
      <c r="B3765" s="1">
        <v>45114</v>
      </c>
      <c r="C3765" t="s">
        <v>24</v>
      </c>
      <c r="D3765" t="s">
        <v>32</v>
      </c>
      <c r="E3765" t="s">
        <v>33</v>
      </c>
      <c r="F3765">
        <v>220</v>
      </c>
      <c r="G3765" s="3">
        <v>119.9</v>
      </c>
      <c r="H3765" s="3">
        <v>0</v>
      </c>
      <c r="I3765" t="s">
        <v>24</v>
      </c>
      <c r="J3765" t="s">
        <v>36</v>
      </c>
      <c r="K3765" s="3">
        <f>IF(TablaDatosEmpresa[[#This Row],[Tipo_Movimiento]] = "Venta", -TablaDatosEmpresa[[#This Row],[Cantidad]] * TablaDatosEmpresa[[#This Row],[Precio_Venta_Unitario]], 0)</f>
        <v>0</v>
      </c>
      <c r="L3765" s="3">
        <f>AVERAGEIF(TablaDatosEmpresa[Nombre_Producto],TablaDatosEmpresa[[#This Row],[Nombre_Producto]],TablaDatosEmpresa[Costo_Unitario])</f>
        <v>54.214840425531932</v>
      </c>
      <c r="M3765" s="3">
        <f>IF(TablaDatosEmpresa[[#This Row],[Tipo_Movimiento]] = "Venta", -TablaDatosEmpresa[[#This Row],[Cantidad]] * TablaDatosEmpresa[[#This Row],[CosteAdquisicionPromedio]], 0)</f>
        <v>0</v>
      </c>
      <c r="N3765" s="3">
        <f>TablaDatosEmpresa[[#This Row],[Ingresos]]-TablaDatosEmpresa[[#This Row],[Coste_Vemta]]</f>
        <v>0</v>
      </c>
    </row>
    <row r="3766" spans="1:14" x14ac:dyDescent="0.3">
      <c r="A3766">
        <v>3767</v>
      </c>
      <c r="B3766" s="1">
        <v>45115</v>
      </c>
      <c r="C3766" t="s">
        <v>16</v>
      </c>
      <c r="D3766" t="s">
        <v>17</v>
      </c>
      <c r="E3766" t="s">
        <v>42</v>
      </c>
      <c r="F3766">
        <v>83</v>
      </c>
      <c r="G3766" s="3">
        <v>441.65</v>
      </c>
      <c r="H3766" s="3">
        <v>0</v>
      </c>
      <c r="I3766" t="s">
        <v>46</v>
      </c>
      <c r="J3766" t="s">
        <v>18</v>
      </c>
      <c r="K3766" s="3">
        <f>IF(TablaDatosEmpresa[[#This Row],[Tipo_Movimiento]] = "Venta", -TablaDatosEmpresa[[#This Row],[Cantidad]] * TablaDatosEmpresa[[#This Row],[Precio_Venta_Unitario]], 0)</f>
        <v>0</v>
      </c>
      <c r="L3766" s="3">
        <f>AVERAGEIF(TablaDatosEmpresa[Nombre_Producto],TablaDatosEmpresa[[#This Row],[Nombre_Producto]],TablaDatosEmpresa[Costo_Unitario])</f>
        <v>206.67616747181975</v>
      </c>
      <c r="M3766" s="3">
        <f>IF(TablaDatosEmpresa[[#This Row],[Tipo_Movimiento]] = "Venta", -TablaDatosEmpresa[[#This Row],[Cantidad]] * TablaDatosEmpresa[[#This Row],[CosteAdquisicionPromedio]], 0)</f>
        <v>0</v>
      </c>
      <c r="N3766" s="3">
        <f>TablaDatosEmpresa[[#This Row],[Ingresos]]-TablaDatosEmpresa[[#This Row],[Coste_Vemta]]</f>
        <v>0</v>
      </c>
    </row>
    <row r="3767" spans="1:14" x14ac:dyDescent="0.3">
      <c r="A3767">
        <v>3768</v>
      </c>
      <c r="B3767" s="1">
        <v>45115</v>
      </c>
      <c r="C3767" t="s">
        <v>24</v>
      </c>
      <c r="D3767" t="s">
        <v>11</v>
      </c>
      <c r="E3767" t="s">
        <v>12</v>
      </c>
      <c r="F3767">
        <v>106</v>
      </c>
      <c r="G3767" s="3">
        <v>66.27</v>
      </c>
      <c r="H3767" s="3">
        <v>0</v>
      </c>
      <c r="I3767" t="s">
        <v>24</v>
      </c>
      <c r="J3767" t="s">
        <v>26</v>
      </c>
      <c r="K3767" s="3">
        <f>IF(TablaDatosEmpresa[[#This Row],[Tipo_Movimiento]] = "Venta", -TablaDatosEmpresa[[#This Row],[Cantidad]] * TablaDatosEmpresa[[#This Row],[Precio_Venta_Unitario]], 0)</f>
        <v>0</v>
      </c>
      <c r="L3767" s="3">
        <f>AVERAGEIF(TablaDatosEmpresa[Nombre_Producto],TablaDatosEmpresa[[#This Row],[Nombre_Producto]],TablaDatosEmpresa[Costo_Unitario])</f>
        <v>28.701865793780652</v>
      </c>
      <c r="M3767" s="3">
        <f>IF(TablaDatosEmpresa[[#This Row],[Tipo_Movimiento]] = "Venta", -TablaDatosEmpresa[[#This Row],[Cantidad]] * TablaDatosEmpresa[[#This Row],[CosteAdquisicionPromedio]], 0)</f>
        <v>0</v>
      </c>
      <c r="N3767" s="3">
        <f>TablaDatosEmpresa[[#This Row],[Ingresos]]-TablaDatosEmpresa[[#This Row],[Coste_Vemta]]</f>
        <v>0</v>
      </c>
    </row>
    <row r="3768" spans="1:14" x14ac:dyDescent="0.3">
      <c r="A3768">
        <v>3769</v>
      </c>
      <c r="B3768" s="1">
        <v>45115</v>
      </c>
      <c r="C3768" t="s">
        <v>24</v>
      </c>
      <c r="D3768" t="s">
        <v>32</v>
      </c>
      <c r="E3768" t="s">
        <v>33</v>
      </c>
      <c r="F3768">
        <v>263</v>
      </c>
      <c r="G3768" s="3">
        <v>118.33</v>
      </c>
      <c r="H3768" s="3">
        <v>0</v>
      </c>
      <c r="I3768" t="s">
        <v>24</v>
      </c>
      <c r="J3768" t="s">
        <v>36</v>
      </c>
      <c r="K3768" s="3">
        <f>IF(TablaDatosEmpresa[[#This Row],[Tipo_Movimiento]] = "Venta", -TablaDatosEmpresa[[#This Row],[Cantidad]] * TablaDatosEmpresa[[#This Row],[Precio_Venta_Unitario]], 0)</f>
        <v>0</v>
      </c>
      <c r="L3768" s="3">
        <f>AVERAGEIF(TablaDatosEmpresa[Nombre_Producto],TablaDatosEmpresa[[#This Row],[Nombre_Producto]],TablaDatosEmpresa[Costo_Unitario])</f>
        <v>54.214840425531932</v>
      </c>
      <c r="M3768" s="3">
        <f>IF(TablaDatosEmpresa[[#This Row],[Tipo_Movimiento]] = "Venta", -TablaDatosEmpresa[[#This Row],[Cantidad]] * TablaDatosEmpresa[[#This Row],[CosteAdquisicionPromedio]], 0)</f>
        <v>0</v>
      </c>
      <c r="N3768" s="3">
        <f>TablaDatosEmpresa[[#This Row],[Ingresos]]-TablaDatosEmpresa[[#This Row],[Coste_Vemta]]</f>
        <v>0</v>
      </c>
    </row>
    <row r="3769" spans="1:14" x14ac:dyDescent="0.3">
      <c r="A3769">
        <v>3770</v>
      </c>
      <c r="B3769" s="1">
        <v>45115</v>
      </c>
      <c r="C3769" t="s">
        <v>16</v>
      </c>
      <c r="D3769" t="s">
        <v>19</v>
      </c>
      <c r="E3769" t="s">
        <v>20</v>
      </c>
      <c r="F3769">
        <v>26</v>
      </c>
      <c r="G3769" s="3">
        <v>148.5</v>
      </c>
      <c r="H3769" s="3">
        <v>0</v>
      </c>
      <c r="I3769" t="s">
        <v>46</v>
      </c>
      <c r="J3769" t="s">
        <v>18</v>
      </c>
      <c r="K3769" s="3">
        <f>IF(TablaDatosEmpresa[[#This Row],[Tipo_Movimiento]] = "Venta", -TablaDatosEmpresa[[#This Row],[Cantidad]] * TablaDatosEmpresa[[#This Row],[Precio_Venta_Unitario]], 0)</f>
        <v>0</v>
      </c>
      <c r="L3769" s="3">
        <f>AVERAGEIF(TablaDatosEmpresa[Nombre_Producto],TablaDatosEmpresa[[#This Row],[Nombre_Producto]],TablaDatosEmpresa[Costo_Unitario])</f>
        <v>66.956770642201846</v>
      </c>
      <c r="M3769" s="3">
        <f>IF(TablaDatosEmpresa[[#This Row],[Tipo_Movimiento]] = "Venta", -TablaDatosEmpresa[[#This Row],[Cantidad]] * TablaDatosEmpresa[[#This Row],[CosteAdquisicionPromedio]], 0)</f>
        <v>0</v>
      </c>
      <c r="N3769" s="3">
        <f>TablaDatosEmpresa[[#This Row],[Ingresos]]-TablaDatosEmpresa[[#This Row],[Coste_Vemta]]</f>
        <v>0</v>
      </c>
    </row>
    <row r="3770" spans="1:14" x14ac:dyDescent="0.3">
      <c r="A3770">
        <v>3771</v>
      </c>
      <c r="B3770" s="1">
        <v>45115</v>
      </c>
      <c r="C3770" t="s">
        <v>10</v>
      </c>
      <c r="D3770" t="s">
        <v>32</v>
      </c>
      <c r="E3770" t="s">
        <v>33</v>
      </c>
      <c r="F3770">
        <v>-20</v>
      </c>
      <c r="G3770" s="3">
        <v>0</v>
      </c>
      <c r="H3770" s="3">
        <v>220.85</v>
      </c>
      <c r="I3770" t="s">
        <v>10</v>
      </c>
      <c r="J3770" t="s">
        <v>13</v>
      </c>
      <c r="K3770" s="3">
        <f>IF(TablaDatosEmpresa[[#This Row],[Tipo_Movimiento]] = "Venta", -TablaDatosEmpresa[[#This Row],[Cantidad]] * TablaDatosEmpresa[[#This Row],[Precio_Venta_Unitario]], 0)</f>
        <v>4417</v>
      </c>
      <c r="L3770" s="3">
        <f>AVERAGEIF(TablaDatosEmpresa[Nombre_Producto],TablaDatosEmpresa[[#This Row],[Nombre_Producto]],TablaDatosEmpresa[Costo_Unitario])</f>
        <v>54.214840425531932</v>
      </c>
      <c r="M3770" s="3">
        <f>IF(TablaDatosEmpresa[[#This Row],[Tipo_Movimiento]] = "Venta", -TablaDatosEmpresa[[#This Row],[Cantidad]] * TablaDatosEmpresa[[#This Row],[CosteAdquisicionPromedio]], 0)</f>
        <v>1084.2968085106386</v>
      </c>
      <c r="N3770" s="3">
        <f>TablaDatosEmpresa[[#This Row],[Ingresos]]-TablaDatosEmpresa[[#This Row],[Coste_Vemta]]</f>
        <v>3332.7031914893614</v>
      </c>
    </row>
    <row r="3771" spans="1:14" x14ac:dyDescent="0.3">
      <c r="A3771">
        <v>3772</v>
      </c>
      <c r="B3771" s="1">
        <v>45115</v>
      </c>
      <c r="C3771" t="s">
        <v>24</v>
      </c>
      <c r="D3771" t="s">
        <v>34</v>
      </c>
      <c r="E3771" t="s">
        <v>45</v>
      </c>
      <c r="F3771">
        <v>123</v>
      </c>
      <c r="G3771" s="3">
        <v>180.25</v>
      </c>
      <c r="H3771" s="3">
        <v>0</v>
      </c>
      <c r="I3771" t="s">
        <v>24</v>
      </c>
      <c r="J3771" t="s">
        <v>26</v>
      </c>
      <c r="K3771" s="3">
        <f>IF(TablaDatosEmpresa[[#This Row],[Tipo_Movimiento]] = "Venta", -TablaDatosEmpresa[[#This Row],[Cantidad]] * TablaDatosEmpresa[[#This Row],[Precio_Venta_Unitario]], 0)</f>
        <v>0</v>
      </c>
      <c r="L3771" s="3">
        <f>AVERAGEIF(TablaDatosEmpresa[Nombre_Producto],TablaDatosEmpresa[[#This Row],[Nombre_Producto]],TablaDatosEmpresa[Costo_Unitario])</f>
        <v>81.910562499999997</v>
      </c>
      <c r="M3771" s="3">
        <f>IF(TablaDatosEmpresa[[#This Row],[Tipo_Movimiento]] = "Venta", -TablaDatosEmpresa[[#This Row],[Cantidad]] * TablaDatosEmpresa[[#This Row],[CosteAdquisicionPromedio]], 0)</f>
        <v>0</v>
      </c>
      <c r="N3771" s="3">
        <f>TablaDatosEmpresa[[#This Row],[Ingresos]]-TablaDatosEmpresa[[#This Row],[Coste_Vemta]]</f>
        <v>0</v>
      </c>
    </row>
    <row r="3772" spans="1:14" x14ac:dyDescent="0.3">
      <c r="A3772">
        <v>3773</v>
      </c>
      <c r="B3772" s="1">
        <v>45115</v>
      </c>
      <c r="C3772" t="s">
        <v>16</v>
      </c>
      <c r="D3772" t="s">
        <v>19</v>
      </c>
      <c r="E3772" t="s">
        <v>20</v>
      </c>
      <c r="F3772">
        <v>93</v>
      </c>
      <c r="G3772" s="3">
        <v>150.56</v>
      </c>
      <c r="H3772" s="3">
        <v>0</v>
      </c>
      <c r="I3772" t="s">
        <v>46</v>
      </c>
      <c r="J3772" t="s">
        <v>18</v>
      </c>
      <c r="K3772" s="3">
        <f>IF(TablaDatosEmpresa[[#This Row],[Tipo_Movimiento]] = "Venta", -TablaDatosEmpresa[[#This Row],[Cantidad]] * TablaDatosEmpresa[[#This Row],[Precio_Venta_Unitario]], 0)</f>
        <v>0</v>
      </c>
      <c r="L3772" s="3">
        <f>AVERAGEIF(TablaDatosEmpresa[Nombre_Producto],TablaDatosEmpresa[[#This Row],[Nombre_Producto]],TablaDatosEmpresa[Costo_Unitario])</f>
        <v>66.956770642201846</v>
      </c>
      <c r="M3772" s="3">
        <f>IF(TablaDatosEmpresa[[#This Row],[Tipo_Movimiento]] = "Venta", -TablaDatosEmpresa[[#This Row],[Cantidad]] * TablaDatosEmpresa[[#This Row],[CosteAdquisicionPromedio]], 0)</f>
        <v>0</v>
      </c>
      <c r="N3772" s="3">
        <f>TablaDatosEmpresa[[#This Row],[Ingresos]]-TablaDatosEmpresa[[#This Row],[Coste_Vemta]]</f>
        <v>0</v>
      </c>
    </row>
    <row r="3773" spans="1:14" x14ac:dyDescent="0.3">
      <c r="A3773">
        <v>3774</v>
      </c>
      <c r="B3773" s="1">
        <v>45116</v>
      </c>
      <c r="C3773" t="s">
        <v>10</v>
      </c>
      <c r="D3773" t="s">
        <v>14</v>
      </c>
      <c r="E3773" t="s">
        <v>41</v>
      </c>
      <c r="F3773">
        <v>-43</v>
      </c>
      <c r="G3773" s="3">
        <v>0</v>
      </c>
      <c r="H3773" s="3">
        <v>158.63999999999999</v>
      </c>
      <c r="I3773" t="s">
        <v>10</v>
      </c>
      <c r="J3773" t="s">
        <v>15</v>
      </c>
      <c r="K3773" s="3">
        <f>IF(TablaDatosEmpresa[[#This Row],[Tipo_Movimiento]] = "Venta", -TablaDatosEmpresa[[#This Row],[Cantidad]] * TablaDatosEmpresa[[#This Row],[Precio_Venta_Unitario]], 0)</f>
        <v>6821.5199999999995</v>
      </c>
      <c r="L3773" s="3">
        <f>AVERAGEIF(TablaDatosEmpresa[Nombre_Producto],TablaDatosEmpresa[[#This Row],[Nombre_Producto]],TablaDatosEmpresa[Costo_Unitario])</f>
        <v>38.917210440456756</v>
      </c>
      <c r="M3773" s="3">
        <f>IF(TablaDatosEmpresa[[#This Row],[Tipo_Movimiento]] = "Venta", -TablaDatosEmpresa[[#This Row],[Cantidad]] * TablaDatosEmpresa[[#This Row],[CosteAdquisicionPromedio]], 0)</f>
        <v>1673.4400489396405</v>
      </c>
      <c r="N3773" s="3">
        <f>TablaDatosEmpresa[[#This Row],[Ingresos]]-TablaDatosEmpresa[[#This Row],[Coste_Vemta]]</f>
        <v>5148.0799510603592</v>
      </c>
    </row>
    <row r="3774" spans="1:14" x14ac:dyDescent="0.3">
      <c r="A3774">
        <v>3775</v>
      </c>
      <c r="B3774" s="1">
        <v>45116</v>
      </c>
      <c r="C3774" t="s">
        <v>24</v>
      </c>
      <c r="D3774" t="s">
        <v>34</v>
      </c>
      <c r="E3774" t="s">
        <v>45</v>
      </c>
      <c r="F3774">
        <v>273</v>
      </c>
      <c r="G3774" s="3">
        <v>183.48</v>
      </c>
      <c r="H3774" s="3">
        <v>0</v>
      </c>
      <c r="I3774" t="s">
        <v>24</v>
      </c>
      <c r="J3774" t="s">
        <v>36</v>
      </c>
      <c r="K3774" s="3">
        <f>IF(TablaDatosEmpresa[[#This Row],[Tipo_Movimiento]] = "Venta", -TablaDatosEmpresa[[#This Row],[Cantidad]] * TablaDatosEmpresa[[#This Row],[Precio_Venta_Unitario]], 0)</f>
        <v>0</v>
      </c>
      <c r="L3774" s="3">
        <f>AVERAGEIF(TablaDatosEmpresa[Nombre_Producto],TablaDatosEmpresa[[#This Row],[Nombre_Producto]],TablaDatosEmpresa[Costo_Unitario])</f>
        <v>81.910562499999997</v>
      </c>
      <c r="M3774" s="3">
        <f>IF(TablaDatosEmpresa[[#This Row],[Tipo_Movimiento]] = "Venta", -TablaDatosEmpresa[[#This Row],[Cantidad]] * TablaDatosEmpresa[[#This Row],[CosteAdquisicionPromedio]], 0)</f>
        <v>0</v>
      </c>
      <c r="N3774" s="3">
        <f>TablaDatosEmpresa[[#This Row],[Ingresos]]-TablaDatosEmpresa[[#This Row],[Coste_Vemta]]</f>
        <v>0</v>
      </c>
    </row>
    <row r="3775" spans="1:14" x14ac:dyDescent="0.3">
      <c r="A3775">
        <v>3776</v>
      </c>
      <c r="B3775" s="1">
        <v>45116</v>
      </c>
      <c r="C3775" t="s">
        <v>10</v>
      </c>
      <c r="D3775" t="s">
        <v>19</v>
      </c>
      <c r="E3775" t="s">
        <v>20</v>
      </c>
      <c r="F3775">
        <v>-15</v>
      </c>
      <c r="G3775" s="3">
        <v>0</v>
      </c>
      <c r="H3775" s="3">
        <v>301.13</v>
      </c>
      <c r="I3775" t="s">
        <v>10</v>
      </c>
      <c r="J3775" t="s">
        <v>23</v>
      </c>
      <c r="K3775" s="3">
        <f>IF(TablaDatosEmpresa[[#This Row],[Tipo_Movimiento]] = "Venta", -TablaDatosEmpresa[[#This Row],[Cantidad]] * TablaDatosEmpresa[[#This Row],[Precio_Venta_Unitario]], 0)</f>
        <v>4516.95</v>
      </c>
      <c r="L3775" s="3">
        <f>AVERAGEIF(TablaDatosEmpresa[Nombre_Producto],TablaDatosEmpresa[[#This Row],[Nombre_Producto]],TablaDatosEmpresa[Costo_Unitario])</f>
        <v>66.956770642201846</v>
      </c>
      <c r="M3775" s="3">
        <f>IF(TablaDatosEmpresa[[#This Row],[Tipo_Movimiento]] = "Venta", -TablaDatosEmpresa[[#This Row],[Cantidad]] * TablaDatosEmpresa[[#This Row],[CosteAdquisicionPromedio]], 0)</f>
        <v>1004.3515596330277</v>
      </c>
      <c r="N3775" s="3">
        <f>TablaDatosEmpresa[[#This Row],[Ingresos]]-TablaDatosEmpresa[[#This Row],[Coste_Vemta]]</f>
        <v>3512.5984403669722</v>
      </c>
    </row>
    <row r="3776" spans="1:14" x14ac:dyDescent="0.3">
      <c r="A3776">
        <v>3777</v>
      </c>
      <c r="B3776" s="1">
        <v>45116</v>
      </c>
      <c r="C3776" t="s">
        <v>16</v>
      </c>
      <c r="D3776" t="s">
        <v>19</v>
      </c>
      <c r="E3776" t="s">
        <v>20</v>
      </c>
      <c r="F3776">
        <v>49</v>
      </c>
      <c r="G3776" s="3">
        <v>148.4</v>
      </c>
      <c r="H3776" s="3">
        <v>0</v>
      </c>
      <c r="I3776" t="s">
        <v>46</v>
      </c>
      <c r="J3776" t="s">
        <v>18</v>
      </c>
      <c r="K3776" s="3">
        <f>IF(TablaDatosEmpresa[[#This Row],[Tipo_Movimiento]] = "Venta", -TablaDatosEmpresa[[#This Row],[Cantidad]] * TablaDatosEmpresa[[#This Row],[Precio_Venta_Unitario]], 0)</f>
        <v>0</v>
      </c>
      <c r="L3776" s="3">
        <f>AVERAGEIF(TablaDatosEmpresa[Nombre_Producto],TablaDatosEmpresa[[#This Row],[Nombre_Producto]],TablaDatosEmpresa[Costo_Unitario])</f>
        <v>66.956770642201846</v>
      </c>
      <c r="M3776" s="3">
        <f>IF(TablaDatosEmpresa[[#This Row],[Tipo_Movimiento]] = "Venta", -TablaDatosEmpresa[[#This Row],[Cantidad]] * TablaDatosEmpresa[[#This Row],[CosteAdquisicionPromedio]], 0)</f>
        <v>0</v>
      </c>
      <c r="N3776" s="3">
        <f>TablaDatosEmpresa[[#This Row],[Ingresos]]-TablaDatosEmpresa[[#This Row],[Coste_Vemta]]</f>
        <v>0</v>
      </c>
    </row>
    <row r="3777" spans="1:14" x14ac:dyDescent="0.3">
      <c r="A3777">
        <v>3778</v>
      </c>
      <c r="B3777" s="1">
        <v>45116</v>
      </c>
      <c r="C3777" t="s">
        <v>10</v>
      </c>
      <c r="D3777" t="s">
        <v>34</v>
      </c>
      <c r="E3777" t="s">
        <v>45</v>
      </c>
      <c r="F3777">
        <v>-35</v>
      </c>
      <c r="G3777" s="3">
        <v>0</v>
      </c>
      <c r="H3777" s="3">
        <v>348.43</v>
      </c>
      <c r="I3777" t="s">
        <v>10</v>
      </c>
      <c r="J3777" t="s">
        <v>23</v>
      </c>
      <c r="K3777" s="3">
        <f>IF(TablaDatosEmpresa[[#This Row],[Tipo_Movimiento]] = "Venta", -TablaDatosEmpresa[[#This Row],[Cantidad]] * TablaDatosEmpresa[[#This Row],[Precio_Venta_Unitario]], 0)</f>
        <v>12195.050000000001</v>
      </c>
      <c r="L3777" s="3">
        <f>AVERAGEIF(TablaDatosEmpresa[Nombre_Producto],TablaDatosEmpresa[[#This Row],[Nombre_Producto]],TablaDatosEmpresa[Costo_Unitario])</f>
        <v>81.910562499999997</v>
      </c>
      <c r="M3777" s="3">
        <f>IF(TablaDatosEmpresa[[#This Row],[Tipo_Movimiento]] = "Venta", -TablaDatosEmpresa[[#This Row],[Cantidad]] * TablaDatosEmpresa[[#This Row],[CosteAdquisicionPromedio]], 0)</f>
        <v>2866.8696875000001</v>
      </c>
      <c r="N3777" s="3">
        <f>TablaDatosEmpresa[[#This Row],[Ingresos]]-TablaDatosEmpresa[[#This Row],[Coste_Vemta]]</f>
        <v>9328.1803125000006</v>
      </c>
    </row>
    <row r="3778" spans="1:14" x14ac:dyDescent="0.3">
      <c r="A3778">
        <v>3779</v>
      </c>
      <c r="B3778" s="1">
        <v>45116</v>
      </c>
      <c r="C3778" t="s">
        <v>10</v>
      </c>
      <c r="D3778" t="s">
        <v>32</v>
      </c>
      <c r="E3778" t="s">
        <v>33</v>
      </c>
      <c r="F3778">
        <v>-46</v>
      </c>
      <c r="G3778" s="3">
        <v>0</v>
      </c>
      <c r="H3778" s="3">
        <v>217.98</v>
      </c>
      <c r="I3778" t="s">
        <v>10</v>
      </c>
      <c r="J3778" t="s">
        <v>23</v>
      </c>
      <c r="K3778" s="3">
        <f>IF(TablaDatosEmpresa[[#This Row],[Tipo_Movimiento]] = "Venta", -TablaDatosEmpresa[[#This Row],[Cantidad]] * TablaDatosEmpresa[[#This Row],[Precio_Venta_Unitario]], 0)</f>
        <v>10027.08</v>
      </c>
      <c r="L3778" s="3">
        <f>AVERAGEIF(TablaDatosEmpresa[Nombre_Producto],TablaDatosEmpresa[[#This Row],[Nombre_Producto]],TablaDatosEmpresa[Costo_Unitario])</f>
        <v>54.214840425531932</v>
      </c>
      <c r="M3778" s="3">
        <f>IF(TablaDatosEmpresa[[#This Row],[Tipo_Movimiento]] = "Venta", -TablaDatosEmpresa[[#This Row],[Cantidad]] * TablaDatosEmpresa[[#This Row],[CosteAdquisicionPromedio]], 0)</f>
        <v>2493.882659574469</v>
      </c>
      <c r="N3778" s="3">
        <f>TablaDatosEmpresa[[#This Row],[Ingresos]]-TablaDatosEmpresa[[#This Row],[Coste_Vemta]]</f>
        <v>7533.1973404255314</v>
      </c>
    </row>
    <row r="3779" spans="1:14" x14ac:dyDescent="0.3">
      <c r="A3779">
        <v>3780</v>
      </c>
      <c r="B3779" s="1">
        <v>45116</v>
      </c>
      <c r="C3779" t="s">
        <v>16</v>
      </c>
      <c r="D3779" t="s">
        <v>27</v>
      </c>
      <c r="E3779" t="s">
        <v>44</v>
      </c>
      <c r="F3779">
        <v>45</v>
      </c>
      <c r="G3779" s="3">
        <v>250.28</v>
      </c>
      <c r="H3779" s="3">
        <v>0</v>
      </c>
      <c r="I3779" t="s">
        <v>46</v>
      </c>
      <c r="J3779" t="s">
        <v>18</v>
      </c>
      <c r="K3779" s="3">
        <f>IF(TablaDatosEmpresa[[#This Row],[Tipo_Movimiento]] = "Venta", -TablaDatosEmpresa[[#This Row],[Cantidad]] * TablaDatosEmpresa[[#This Row],[Precio_Venta_Unitario]], 0)</f>
        <v>0</v>
      </c>
      <c r="L3779" s="3">
        <f>AVERAGEIF(TablaDatosEmpresa[Nombre_Producto],TablaDatosEmpresa[[#This Row],[Nombre_Producto]],TablaDatosEmpresa[Costo_Unitario])</f>
        <v>111.99406451612904</v>
      </c>
      <c r="M3779" s="3">
        <f>IF(TablaDatosEmpresa[[#This Row],[Tipo_Movimiento]] = "Venta", -TablaDatosEmpresa[[#This Row],[Cantidad]] * TablaDatosEmpresa[[#This Row],[CosteAdquisicionPromedio]], 0)</f>
        <v>0</v>
      </c>
      <c r="N3779" s="3">
        <f>TablaDatosEmpresa[[#This Row],[Ingresos]]-TablaDatosEmpresa[[#This Row],[Coste_Vemta]]</f>
        <v>0</v>
      </c>
    </row>
    <row r="3780" spans="1:14" x14ac:dyDescent="0.3">
      <c r="A3780">
        <v>3781</v>
      </c>
      <c r="B3780" s="1">
        <v>45117</v>
      </c>
      <c r="C3780" t="s">
        <v>10</v>
      </c>
      <c r="D3780" t="s">
        <v>25</v>
      </c>
      <c r="E3780" t="s">
        <v>43</v>
      </c>
      <c r="F3780">
        <v>-45</v>
      </c>
      <c r="G3780" s="3">
        <v>0</v>
      </c>
      <c r="H3780" s="3">
        <v>94.46</v>
      </c>
      <c r="I3780" t="s">
        <v>10</v>
      </c>
      <c r="J3780" t="s">
        <v>35</v>
      </c>
      <c r="K3780" s="3">
        <f>IF(TablaDatosEmpresa[[#This Row],[Tipo_Movimiento]] = "Venta", -TablaDatosEmpresa[[#This Row],[Cantidad]] * TablaDatosEmpresa[[#This Row],[Precio_Venta_Unitario]], 0)</f>
        <v>4250.7</v>
      </c>
      <c r="L3780" s="3">
        <f>AVERAGEIF(TablaDatosEmpresa[Nombre_Producto],TablaDatosEmpresa[[#This Row],[Nombre_Producto]],TablaDatosEmpresa[Costo_Unitario])</f>
        <v>18.458651685393257</v>
      </c>
      <c r="M3780" s="3">
        <f>IF(TablaDatosEmpresa[[#This Row],[Tipo_Movimiento]] = "Venta", -TablaDatosEmpresa[[#This Row],[Cantidad]] * TablaDatosEmpresa[[#This Row],[CosteAdquisicionPromedio]], 0)</f>
        <v>830.63932584269651</v>
      </c>
      <c r="N3780" s="3">
        <f>TablaDatosEmpresa[[#This Row],[Ingresos]]-TablaDatosEmpresa[[#This Row],[Coste_Vemta]]</f>
        <v>3420.0606741573033</v>
      </c>
    </row>
    <row r="3781" spans="1:14" x14ac:dyDescent="0.3">
      <c r="A3781">
        <v>3782</v>
      </c>
      <c r="B3781" s="1">
        <v>45117</v>
      </c>
      <c r="C3781" t="s">
        <v>10</v>
      </c>
      <c r="D3781" t="s">
        <v>21</v>
      </c>
      <c r="E3781" t="s">
        <v>22</v>
      </c>
      <c r="F3781">
        <v>-13</v>
      </c>
      <c r="G3781" s="3">
        <v>0</v>
      </c>
      <c r="H3781" s="3">
        <v>60.58</v>
      </c>
      <c r="I3781" t="s">
        <v>10</v>
      </c>
      <c r="J3781" t="s">
        <v>35</v>
      </c>
      <c r="K3781" s="3">
        <f>IF(TablaDatosEmpresa[[#This Row],[Tipo_Movimiento]] = "Venta", -TablaDatosEmpresa[[#This Row],[Cantidad]] * TablaDatosEmpresa[[#This Row],[Precio_Venta_Unitario]], 0)</f>
        <v>787.54</v>
      </c>
      <c r="L3781" s="3">
        <f>AVERAGEIF(TablaDatosEmpresa[Nombre_Producto],TablaDatosEmpresa[[#This Row],[Nombre_Producto]],TablaDatosEmpresa[Costo_Unitario])</f>
        <v>10.520482758620702</v>
      </c>
      <c r="M3781" s="3">
        <f>IF(TablaDatosEmpresa[[#This Row],[Tipo_Movimiento]] = "Venta", -TablaDatosEmpresa[[#This Row],[Cantidad]] * TablaDatosEmpresa[[#This Row],[CosteAdquisicionPromedio]], 0)</f>
        <v>136.76627586206911</v>
      </c>
      <c r="N3781" s="3">
        <f>TablaDatosEmpresa[[#This Row],[Ingresos]]-TablaDatosEmpresa[[#This Row],[Coste_Vemta]]</f>
        <v>650.77372413793091</v>
      </c>
    </row>
    <row r="3782" spans="1:14" x14ac:dyDescent="0.3">
      <c r="A3782">
        <v>3783</v>
      </c>
      <c r="B3782" s="1">
        <v>45117</v>
      </c>
      <c r="C3782" t="s">
        <v>10</v>
      </c>
      <c r="D3782" t="s">
        <v>17</v>
      </c>
      <c r="E3782" t="s">
        <v>42</v>
      </c>
      <c r="F3782">
        <v>-43</v>
      </c>
      <c r="G3782" s="3">
        <v>0</v>
      </c>
      <c r="H3782" s="3">
        <v>896.69</v>
      </c>
      <c r="I3782" t="s">
        <v>10</v>
      </c>
      <c r="J3782" t="s">
        <v>13</v>
      </c>
      <c r="K3782" s="3">
        <f>IF(TablaDatosEmpresa[[#This Row],[Tipo_Movimiento]] = "Venta", -TablaDatosEmpresa[[#This Row],[Cantidad]] * TablaDatosEmpresa[[#This Row],[Precio_Venta_Unitario]], 0)</f>
        <v>38557.670000000006</v>
      </c>
      <c r="L3782" s="3">
        <f>AVERAGEIF(TablaDatosEmpresa[Nombre_Producto],TablaDatosEmpresa[[#This Row],[Nombre_Producto]],TablaDatosEmpresa[Costo_Unitario])</f>
        <v>206.67616747181975</v>
      </c>
      <c r="M3782" s="3">
        <f>IF(TablaDatosEmpresa[[#This Row],[Tipo_Movimiento]] = "Venta", -TablaDatosEmpresa[[#This Row],[Cantidad]] * TablaDatosEmpresa[[#This Row],[CosteAdquisicionPromedio]], 0)</f>
        <v>8887.0752012882494</v>
      </c>
      <c r="N3782" s="3">
        <f>TablaDatosEmpresa[[#This Row],[Ingresos]]-TablaDatosEmpresa[[#This Row],[Coste_Vemta]]</f>
        <v>29670.594798711754</v>
      </c>
    </row>
    <row r="3783" spans="1:14" x14ac:dyDescent="0.3">
      <c r="A3783">
        <v>3784</v>
      </c>
      <c r="B3783" s="1">
        <v>45117</v>
      </c>
      <c r="C3783" t="s">
        <v>10</v>
      </c>
      <c r="D3783" t="s">
        <v>32</v>
      </c>
      <c r="E3783" t="s">
        <v>33</v>
      </c>
      <c r="F3783">
        <v>-16</v>
      </c>
      <c r="G3783" s="3">
        <v>0</v>
      </c>
      <c r="H3783" s="3">
        <v>220.12</v>
      </c>
      <c r="I3783" t="s">
        <v>10</v>
      </c>
      <c r="J3783" t="s">
        <v>23</v>
      </c>
      <c r="K3783" s="3">
        <f>IF(TablaDatosEmpresa[[#This Row],[Tipo_Movimiento]] = "Venta", -TablaDatosEmpresa[[#This Row],[Cantidad]] * TablaDatosEmpresa[[#This Row],[Precio_Venta_Unitario]], 0)</f>
        <v>3521.92</v>
      </c>
      <c r="L3783" s="3">
        <f>AVERAGEIF(TablaDatosEmpresa[Nombre_Producto],TablaDatosEmpresa[[#This Row],[Nombre_Producto]],TablaDatosEmpresa[Costo_Unitario])</f>
        <v>54.214840425531932</v>
      </c>
      <c r="M3783" s="3">
        <f>IF(TablaDatosEmpresa[[#This Row],[Tipo_Movimiento]] = "Venta", -TablaDatosEmpresa[[#This Row],[Cantidad]] * TablaDatosEmpresa[[#This Row],[CosteAdquisicionPromedio]], 0)</f>
        <v>867.43744680851091</v>
      </c>
      <c r="N3783" s="3">
        <f>TablaDatosEmpresa[[#This Row],[Ingresos]]-TablaDatosEmpresa[[#This Row],[Coste_Vemta]]</f>
        <v>2654.4825531914894</v>
      </c>
    </row>
    <row r="3784" spans="1:14" x14ac:dyDescent="0.3">
      <c r="A3784">
        <v>3785</v>
      </c>
      <c r="B3784" s="1">
        <v>45117</v>
      </c>
      <c r="C3784" t="s">
        <v>10</v>
      </c>
      <c r="D3784" t="s">
        <v>32</v>
      </c>
      <c r="E3784" t="s">
        <v>33</v>
      </c>
      <c r="F3784">
        <v>-43</v>
      </c>
      <c r="G3784" s="3">
        <v>0</v>
      </c>
      <c r="H3784" s="3">
        <v>219.01</v>
      </c>
      <c r="I3784" t="s">
        <v>10</v>
      </c>
      <c r="J3784" t="s">
        <v>15</v>
      </c>
      <c r="K3784" s="3">
        <f>IF(TablaDatosEmpresa[[#This Row],[Tipo_Movimiento]] = "Venta", -TablaDatosEmpresa[[#This Row],[Cantidad]] * TablaDatosEmpresa[[#This Row],[Precio_Venta_Unitario]], 0)</f>
        <v>9417.43</v>
      </c>
      <c r="L3784" s="3">
        <f>AVERAGEIF(TablaDatosEmpresa[Nombre_Producto],TablaDatosEmpresa[[#This Row],[Nombre_Producto]],TablaDatosEmpresa[Costo_Unitario])</f>
        <v>54.214840425531932</v>
      </c>
      <c r="M3784" s="3">
        <f>IF(TablaDatosEmpresa[[#This Row],[Tipo_Movimiento]] = "Venta", -TablaDatosEmpresa[[#This Row],[Cantidad]] * TablaDatosEmpresa[[#This Row],[CosteAdquisicionPromedio]], 0)</f>
        <v>2331.2381382978729</v>
      </c>
      <c r="N3784" s="3">
        <f>TablaDatosEmpresa[[#This Row],[Ingresos]]-TablaDatosEmpresa[[#This Row],[Coste_Vemta]]</f>
        <v>7086.1918617021274</v>
      </c>
    </row>
    <row r="3785" spans="1:14" x14ac:dyDescent="0.3">
      <c r="A3785">
        <v>3786</v>
      </c>
      <c r="B3785" s="1">
        <v>45117</v>
      </c>
      <c r="C3785" t="s">
        <v>24</v>
      </c>
      <c r="D3785" t="s">
        <v>34</v>
      </c>
      <c r="E3785" t="s">
        <v>45</v>
      </c>
      <c r="F3785">
        <v>278</v>
      </c>
      <c r="G3785" s="3">
        <v>183.28</v>
      </c>
      <c r="H3785" s="3">
        <v>0</v>
      </c>
      <c r="I3785" t="s">
        <v>24</v>
      </c>
      <c r="J3785" t="s">
        <v>26</v>
      </c>
      <c r="K3785" s="3">
        <f>IF(TablaDatosEmpresa[[#This Row],[Tipo_Movimiento]] = "Venta", -TablaDatosEmpresa[[#This Row],[Cantidad]] * TablaDatosEmpresa[[#This Row],[Precio_Venta_Unitario]], 0)</f>
        <v>0</v>
      </c>
      <c r="L3785" s="3">
        <f>AVERAGEIF(TablaDatosEmpresa[Nombre_Producto],TablaDatosEmpresa[[#This Row],[Nombre_Producto]],TablaDatosEmpresa[Costo_Unitario])</f>
        <v>81.910562499999997</v>
      </c>
      <c r="M3785" s="3">
        <f>IF(TablaDatosEmpresa[[#This Row],[Tipo_Movimiento]] = "Venta", -TablaDatosEmpresa[[#This Row],[Cantidad]] * TablaDatosEmpresa[[#This Row],[CosteAdquisicionPromedio]], 0)</f>
        <v>0</v>
      </c>
      <c r="N3785" s="3">
        <f>TablaDatosEmpresa[[#This Row],[Ingresos]]-TablaDatosEmpresa[[#This Row],[Coste_Vemta]]</f>
        <v>0</v>
      </c>
    </row>
    <row r="3786" spans="1:14" x14ac:dyDescent="0.3">
      <c r="A3786">
        <v>3787</v>
      </c>
      <c r="B3786" s="1">
        <v>45118</v>
      </c>
      <c r="C3786" t="s">
        <v>16</v>
      </c>
      <c r="D3786" t="s">
        <v>17</v>
      </c>
      <c r="E3786" t="s">
        <v>42</v>
      </c>
      <c r="F3786">
        <v>39</v>
      </c>
      <c r="G3786" s="3">
        <v>451.35</v>
      </c>
      <c r="H3786" s="3">
        <v>0</v>
      </c>
      <c r="I3786" t="s">
        <v>46</v>
      </c>
      <c r="J3786" t="s">
        <v>18</v>
      </c>
      <c r="K3786" s="3">
        <f>IF(TablaDatosEmpresa[[#This Row],[Tipo_Movimiento]] = "Venta", -TablaDatosEmpresa[[#This Row],[Cantidad]] * TablaDatosEmpresa[[#This Row],[Precio_Venta_Unitario]], 0)</f>
        <v>0</v>
      </c>
      <c r="L3786" s="3">
        <f>AVERAGEIF(TablaDatosEmpresa[Nombre_Producto],TablaDatosEmpresa[[#This Row],[Nombre_Producto]],TablaDatosEmpresa[Costo_Unitario])</f>
        <v>206.67616747181975</v>
      </c>
      <c r="M3786" s="3">
        <f>IF(TablaDatosEmpresa[[#This Row],[Tipo_Movimiento]] = "Venta", -TablaDatosEmpresa[[#This Row],[Cantidad]] * TablaDatosEmpresa[[#This Row],[CosteAdquisicionPromedio]], 0)</f>
        <v>0</v>
      </c>
      <c r="N3786" s="3">
        <f>TablaDatosEmpresa[[#This Row],[Ingresos]]-TablaDatosEmpresa[[#This Row],[Coste_Vemta]]</f>
        <v>0</v>
      </c>
    </row>
    <row r="3787" spans="1:14" x14ac:dyDescent="0.3">
      <c r="A3787">
        <v>3788</v>
      </c>
      <c r="B3787" s="1">
        <v>45118</v>
      </c>
      <c r="C3787" t="s">
        <v>16</v>
      </c>
      <c r="D3787" t="s">
        <v>19</v>
      </c>
      <c r="E3787" t="s">
        <v>20</v>
      </c>
      <c r="F3787">
        <v>53</v>
      </c>
      <c r="G3787" s="3">
        <v>151.76</v>
      </c>
      <c r="H3787" s="3">
        <v>0</v>
      </c>
      <c r="I3787" t="s">
        <v>46</v>
      </c>
      <c r="J3787" t="s">
        <v>18</v>
      </c>
      <c r="K3787" s="3">
        <f>IF(TablaDatosEmpresa[[#This Row],[Tipo_Movimiento]] = "Venta", -TablaDatosEmpresa[[#This Row],[Cantidad]] * TablaDatosEmpresa[[#This Row],[Precio_Venta_Unitario]], 0)</f>
        <v>0</v>
      </c>
      <c r="L3787" s="3">
        <f>AVERAGEIF(TablaDatosEmpresa[Nombre_Producto],TablaDatosEmpresa[[#This Row],[Nombre_Producto]],TablaDatosEmpresa[Costo_Unitario])</f>
        <v>66.956770642201846</v>
      </c>
      <c r="M3787" s="3">
        <f>IF(TablaDatosEmpresa[[#This Row],[Tipo_Movimiento]] = "Venta", -TablaDatosEmpresa[[#This Row],[Cantidad]] * TablaDatosEmpresa[[#This Row],[CosteAdquisicionPromedio]], 0)</f>
        <v>0</v>
      </c>
      <c r="N3787" s="3">
        <f>TablaDatosEmpresa[[#This Row],[Ingresos]]-TablaDatosEmpresa[[#This Row],[Coste_Vemta]]</f>
        <v>0</v>
      </c>
    </row>
    <row r="3788" spans="1:14" x14ac:dyDescent="0.3">
      <c r="A3788">
        <v>3789</v>
      </c>
      <c r="B3788" s="1">
        <v>45118</v>
      </c>
      <c r="C3788" t="s">
        <v>10</v>
      </c>
      <c r="D3788" t="s">
        <v>21</v>
      </c>
      <c r="E3788" t="s">
        <v>22</v>
      </c>
      <c r="F3788">
        <v>-46</v>
      </c>
      <c r="G3788" s="3">
        <v>0</v>
      </c>
      <c r="H3788" s="3">
        <v>59.97</v>
      </c>
      <c r="I3788" t="s">
        <v>10</v>
      </c>
      <c r="J3788" t="s">
        <v>15</v>
      </c>
      <c r="K3788" s="3">
        <f>IF(TablaDatosEmpresa[[#This Row],[Tipo_Movimiento]] = "Venta", -TablaDatosEmpresa[[#This Row],[Cantidad]] * TablaDatosEmpresa[[#This Row],[Precio_Venta_Unitario]], 0)</f>
        <v>2758.62</v>
      </c>
      <c r="L3788" s="3">
        <f>AVERAGEIF(TablaDatosEmpresa[Nombre_Producto],TablaDatosEmpresa[[#This Row],[Nombre_Producto]],TablaDatosEmpresa[Costo_Unitario])</f>
        <v>10.520482758620702</v>
      </c>
      <c r="M3788" s="3">
        <f>IF(TablaDatosEmpresa[[#This Row],[Tipo_Movimiento]] = "Venta", -TablaDatosEmpresa[[#This Row],[Cantidad]] * TablaDatosEmpresa[[#This Row],[CosteAdquisicionPromedio]], 0)</f>
        <v>483.94220689655231</v>
      </c>
      <c r="N3788" s="3">
        <f>TablaDatosEmpresa[[#This Row],[Ingresos]]-TablaDatosEmpresa[[#This Row],[Coste_Vemta]]</f>
        <v>2274.6777931034476</v>
      </c>
    </row>
    <row r="3789" spans="1:14" x14ac:dyDescent="0.3">
      <c r="A3789">
        <v>3790</v>
      </c>
      <c r="B3789" s="1">
        <v>45118</v>
      </c>
      <c r="C3789" t="s">
        <v>10</v>
      </c>
      <c r="D3789" t="s">
        <v>29</v>
      </c>
      <c r="E3789" t="s">
        <v>30</v>
      </c>
      <c r="F3789">
        <v>-18</v>
      </c>
      <c r="G3789" s="3">
        <v>0</v>
      </c>
      <c r="H3789" s="3">
        <v>80.319999999999993</v>
      </c>
      <c r="I3789" t="s">
        <v>10</v>
      </c>
      <c r="J3789" t="s">
        <v>23</v>
      </c>
      <c r="K3789" s="3">
        <f>IF(TablaDatosEmpresa[[#This Row],[Tipo_Movimiento]] = "Venta", -TablaDatosEmpresa[[#This Row],[Cantidad]] * TablaDatosEmpresa[[#This Row],[Precio_Venta_Unitario]], 0)</f>
        <v>1445.7599999999998</v>
      </c>
      <c r="L3789" s="3">
        <f>AVERAGEIF(TablaDatosEmpresa[Nombre_Producto],TablaDatosEmpresa[[#This Row],[Nombre_Producto]],TablaDatosEmpresa[Costo_Unitario])</f>
        <v>15.49574137931034</v>
      </c>
      <c r="M3789" s="3">
        <f>IF(TablaDatosEmpresa[[#This Row],[Tipo_Movimiento]] = "Venta", -TablaDatosEmpresa[[#This Row],[Cantidad]] * TablaDatosEmpresa[[#This Row],[CosteAdquisicionPromedio]], 0)</f>
        <v>278.92334482758611</v>
      </c>
      <c r="N3789" s="3">
        <f>TablaDatosEmpresa[[#This Row],[Ingresos]]-TablaDatosEmpresa[[#This Row],[Coste_Vemta]]</f>
        <v>1166.8366551724137</v>
      </c>
    </row>
    <row r="3790" spans="1:14" x14ac:dyDescent="0.3">
      <c r="A3790">
        <v>3791</v>
      </c>
      <c r="B3790" s="1">
        <v>45118</v>
      </c>
      <c r="C3790" t="s">
        <v>16</v>
      </c>
      <c r="D3790" t="s">
        <v>19</v>
      </c>
      <c r="E3790" t="s">
        <v>20</v>
      </c>
      <c r="F3790">
        <v>90</v>
      </c>
      <c r="G3790" s="3">
        <v>149.88</v>
      </c>
      <c r="H3790" s="3">
        <v>0</v>
      </c>
      <c r="I3790" t="s">
        <v>46</v>
      </c>
      <c r="J3790" t="s">
        <v>18</v>
      </c>
      <c r="K3790" s="3">
        <f>IF(TablaDatosEmpresa[[#This Row],[Tipo_Movimiento]] = "Venta", -TablaDatosEmpresa[[#This Row],[Cantidad]] * TablaDatosEmpresa[[#This Row],[Precio_Venta_Unitario]], 0)</f>
        <v>0</v>
      </c>
      <c r="L3790" s="3">
        <f>AVERAGEIF(TablaDatosEmpresa[Nombre_Producto],TablaDatosEmpresa[[#This Row],[Nombre_Producto]],TablaDatosEmpresa[Costo_Unitario])</f>
        <v>66.956770642201846</v>
      </c>
      <c r="M3790" s="3">
        <f>IF(TablaDatosEmpresa[[#This Row],[Tipo_Movimiento]] = "Venta", -TablaDatosEmpresa[[#This Row],[Cantidad]] * TablaDatosEmpresa[[#This Row],[CosteAdquisicionPromedio]], 0)</f>
        <v>0</v>
      </c>
      <c r="N3790" s="3">
        <f>TablaDatosEmpresa[[#This Row],[Ingresos]]-TablaDatosEmpresa[[#This Row],[Coste_Vemta]]</f>
        <v>0</v>
      </c>
    </row>
    <row r="3791" spans="1:14" x14ac:dyDescent="0.3">
      <c r="A3791">
        <v>3792</v>
      </c>
      <c r="B3791" s="1">
        <v>45118</v>
      </c>
      <c r="C3791" t="s">
        <v>10</v>
      </c>
      <c r="D3791" t="s">
        <v>25</v>
      </c>
      <c r="E3791" t="s">
        <v>43</v>
      </c>
      <c r="F3791">
        <v>-48</v>
      </c>
      <c r="G3791" s="3">
        <v>0</v>
      </c>
      <c r="H3791" s="3">
        <v>95.61</v>
      </c>
      <c r="I3791" t="s">
        <v>10</v>
      </c>
      <c r="J3791" t="s">
        <v>35</v>
      </c>
      <c r="K3791" s="3">
        <f>IF(TablaDatosEmpresa[[#This Row],[Tipo_Movimiento]] = "Venta", -TablaDatosEmpresa[[#This Row],[Cantidad]] * TablaDatosEmpresa[[#This Row],[Precio_Venta_Unitario]], 0)</f>
        <v>4589.28</v>
      </c>
      <c r="L3791" s="3">
        <f>AVERAGEIF(TablaDatosEmpresa[Nombre_Producto],TablaDatosEmpresa[[#This Row],[Nombre_Producto]],TablaDatosEmpresa[Costo_Unitario])</f>
        <v>18.458651685393257</v>
      </c>
      <c r="M3791" s="3">
        <f>IF(TablaDatosEmpresa[[#This Row],[Tipo_Movimiento]] = "Venta", -TablaDatosEmpresa[[#This Row],[Cantidad]] * TablaDatosEmpresa[[#This Row],[CosteAdquisicionPromedio]], 0)</f>
        <v>886.01528089887631</v>
      </c>
      <c r="N3791" s="3">
        <f>TablaDatosEmpresa[[#This Row],[Ingresos]]-TablaDatosEmpresa[[#This Row],[Coste_Vemta]]</f>
        <v>3703.2647191011233</v>
      </c>
    </row>
    <row r="3792" spans="1:14" x14ac:dyDescent="0.3">
      <c r="A3792">
        <v>3793</v>
      </c>
      <c r="B3792" s="1">
        <v>45118</v>
      </c>
      <c r="C3792" t="s">
        <v>10</v>
      </c>
      <c r="D3792" t="s">
        <v>17</v>
      </c>
      <c r="E3792" t="s">
        <v>42</v>
      </c>
      <c r="F3792">
        <v>-40</v>
      </c>
      <c r="G3792" s="3">
        <v>0</v>
      </c>
      <c r="H3792" s="3">
        <v>900.04</v>
      </c>
      <c r="I3792" t="s">
        <v>10</v>
      </c>
      <c r="J3792" t="s">
        <v>23</v>
      </c>
      <c r="K3792" s="3">
        <f>IF(TablaDatosEmpresa[[#This Row],[Tipo_Movimiento]] = "Venta", -TablaDatosEmpresa[[#This Row],[Cantidad]] * TablaDatosEmpresa[[#This Row],[Precio_Venta_Unitario]], 0)</f>
        <v>36001.599999999999</v>
      </c>
      <c r="L3792" s="3">
        <f>AVERAGEIF(TablaDatosEmpresa[Nombre_Producto],TablaDatosEmpresa[[#This Row],[Nombre_Producto]],TablaDatosEmpresa[Costo_Unitario])</f>
        <v>206.67616747181975</v>
      </c>
      <c r="M3792" s="3">
        <f>IF(TablaDatosEmpresa[[#This Row],[Tipo_Movimiento]] = "Venta", -TablaDatosEmpresa[[#This Row],[Cantidad]] * TablaDatosEmpresa[[#This Row],[CosteAdquisicionPromedio]], 0)</f>
        <v>8267.0466988727894</v>
      </c>
      <c r="N3792" s="3">
        <f>TablaDatosEmpresa[[#This Row],[Ingresos]]-TablaDatosEmpresa[[#This Row],[Coste_Vemta]]</f>
        <v>27734.553301127209</v>
      </c>
    </row>
    <row r="3793" spans="1:14" x14ac:dyDescent="0.3">
      <c r="A3793">
        <v>3794</v>
      </c>
      <c r="B3793" s="1">
        <v>45119</v>
      </c>
      <c r="C3793" t="s">
        <v>24</v>
      </c>
      <c r="D3793" t="s">
        <v>11</v>
      </c>
      <c r="E3793" t="s">
        <v>12</v>
      </c>
      <c r="F3793">
        <v>154</v>
      </c>
      <c r="G3793" s="3">
        <v>65.33</v>
      </c>
      <c r="H3793" s="3">
        <v>0</v>
      </c>
      <c r="I3793" t="s">
        <v>24</v>
      </c>
      <c r="J3793" t="s">
        <v>28</v>
      </c>
      <c r="K3793" s="3">
        <f>IF(TablaDatosEmpresa[[#This Row],[Tipo_Movimiento]] = "Venta", -TablaDatosEmpresa[[#This Row],[Cantidad]] * TablaDatosEmpresa[[#This Row],[Precio_Venta_Unitario]], 0)</f>
        <v>0</v>
      </c>
      <c r="L3793" s="3">
        <f>AVERAGEIF(TablaDatosEmpresa[Nombre_Producto],TablaDatosEmpresa[[#This Row],[Nombre_Producto]],TablaDatosEmpresa[Costo_Unitario])</f>
        <v>28.701865793780652</v>
      </c>
      <c r="M3793" s="3">
        <f>IF(TablaDatosEmpresa[[#This Row],[Tipo_Movimiento]] = "Venta", -TablaDatosEmpresa[[#This Row],[Cantidad]] * TablaDatosEmpresa[[#This Row],[CosteAdquisicionPromedio]], 0)</f>
        <v>0</v>
      </c>
      <c r="N3793" s="3">
        <f>TablaDatosEmpresa[[#This Row],[Ingresos]]-TablaDatosEmpresa[[#This Row],[Coste_Vemta]]</f>
        <v>0</v>
      </c>
    </row>
    <row r="3794" spans="1:14" x14ac:dyDescent="0.3">
      <c r="A3794">
        <v>3795</v>
      </c>
      <c r="B3794" s="1">
        <v>45119</v>
      </c>
      <c r="C3794" t="s">
        <v>10</v>
      </c>
      <c r="D3794" t="s">
        <v>29</v>
      </c>
      <c r="E3794" t="s">
        <v>30</v>
      </c>
      <c r="F3794">
        <v>-48</v>
      </c>
      <c r="G3794" s="3">
        <v>0</v>
      </c>
      <c r="H3794" s="3">
        <v>79.66</v>
      </c>
      <c r="I3794" t="s">
        <v>10</v>
      </c>
      <c r="J3794" t="s">
        <v>31</v>
      </c>
      <c r="K3794" s="3">
        <f>IF(TablaDatosEmpresa[[#This Row],[Tipo_Movimiento]] = "Venta", -TablaDatosEmpresa[[#This Row],[Cantidad]] * TablaDatosEmpresa[[#This Row],[Precio_Venta_Unitario]], 0)</f>
        <v>3823.68</v>
      </c>
      <c r="L3794" s="3">
        <f>AVERAGEIF(TablaDatosEmpresa[Nombre_Producto],TablaDatosEmpresa[[#This Row],[Nombre_Producto]],TablaDatosEmpresa[Costo_Unitario])</f>
        <v>15.49574137931034</v>
      </c>
      <c r="M3794" s="3">
        <f>IF(TablaDatosEmpresa[[#This Row],[Tipo_Movimiento]] = "Venta", -TablaDatosEmpresa[[#This Row],[Cantidad]] * TablaDatosEmpresa[[#This Row],[CosteAdquisicionPromedio]], 0)</f>
        <v>743.79558620689636</v>
      </c>
      <c r="N3794" s="3">
        <f>TablaDatosEmpresa[[#This Row],[Ingresos]]-TablaDatosEmpresa[[#This Row],[Coste_Vemta]]</f>
        <v>3079.8844137931037</v>
      </c>
    </row>
    <row r="3795" spans="1:14" x14ac:dyDescent="0.3">
      <c r="A3795">
        <v>3796</v>
      </c>
      <c r="B3795" s="1">
        <v>45119</v>
      </c>
      <c r="C3795" t="s">
        <v>24</v>
      </c>
      <c r="D3795" t="s">
        <v>14</v>
      </c>
      <c r="E3795" t="s">
        <v>41</v>
      </c>
      <c r="F3795">
        <v>278</v>
      </c>
      <c r="G3795" s="3">
        <v>86.67</v>
      </c>
      <c r="H3795" s="3">
        <v>0</v>
      </c>
      <c r="I3795" t="s">
        <v>24</v>
      </c>
      <c r="J3795" t="s">
        <v>36</v>
      </c>
      <c r="K3795" s="3">
        <f>IF(TablaDatosEmpresa[[#This Row],[Tipo_Movimiento]] = "Venta", -TablaDatosEmpresa[[#This Row],[Cantidad]] * TablaDatosEmpresa[[#This Row],[Precio_Venta_Unitario]], 0)</f>
        <v>0</v>
      </c>
      <c r="L3795" s="3">
        <f>AVERAGEIF(TablaDatosEmpresa[Nombre_Producto],TablaDatosEmpresa[[#This Row],[Nombre_Producto]],TablaDatosEmpresa[Costo_Unitario])</f>
        <v>38.917210440456756</v>
      </c>
      <c r="M3795" s="3">
        <f>IF(TablaDatosEmpresa[[#This Row],[Tipo_Movimiento]] = "Venta", -TablaDatosEmpresa[[#This Row],[Cantidad]] * TablaDatosEmpresa[[#This Row],[CosteAdquisicionPromedio]], 0)</f>
        <v>0</v>
      </c>
      <c r="N3795" s="3">
        <f>TablaDatosEmpresa[[#This Row],[Ingresos]]-TablaDatosEmpresa[[#This Row],[Coste_Vemta]]</f>
        <v>0</v>
      </c>
    </row>
    <row r="3796" spans="1:14" x14ac:dyDescent="0.3">
      <c r="A3796">
        <v>3797</v>
      </c>
      <c r="B3796" s="1">
        <v>45119</v>
      </c>
      <c r="C3796" t="s">
        <v>10</v>
      </c>
      <c r="D3796" t="s">
        <v>21</v>
      </c>
      <c r="E3796" t="s">
        <v>22</v>
      </c>
      <c r="F3796">
        <v>-36</v>
      </c>
      <c r="G3796" s="3">
        <v>0</v>
      </c>
      <c r="H3796" s="3">
        <v>60.58</v>
      </c>
      <c r="I3796" t="s">
        <v>10</v>
      </c>
      <c r="J3796" t="s">
        <v>15</v>
      </c>
      <c r="K3796" s="3">
        <f>IF(TablaDatosEmpresa[[#This Row],[Tipo_Movimiento]] = "Venta", -TablaDatosEmpresa[[#This Row],[Cantidad]] * TablaDatosEmpresa[[#This Row],[Precio_Venta_Unitario]], 0)</f>
        <v>2180.88</v>
      </c>
      <c r="L3796" s="3">
        <f>AVERAGEIF(TablaDatosEmpresa[Nombre_Producto],TablaDatosEmpresa[[#This Row],[Nombre_Producto]],TablaDatosEmpresa[Costo_Unitario])</f>
        <v>10.520482758620702</v>
      </c>
      <c r="M3796" s="3">
        <f>IF(TablaDatosEmpresa[[#This Row],[Tipo_Movimiento]] = "Venta", -TablaDatosEmpresa[[#This Row],[Cantidad]] * TablaDatosEmpresa[[#This Row],[CosteAdquisicionPromedio]], 0)</f>
        <v>378.73737931034526</v>
      </c>
      <c r="N3796" s="3">
        <f>TablaDatosEmpresa[[#This Row],[Ingresos]]-TablaDatosEmpresa[[#This Row],[Coste_Vemta]]</f>
        <v>1802.1426206896549</v>
      </c>
    </row>
    <row r="3797" spans="1:14" x14ac:dyDescent="0.3">
      <c r="A3797">
        <v>3798</v>
      </c>
      <c r="B3797" s="1">
        <v>45119</v>
      </c>
      <c r="C3797" t="s">
        <v>16</v>
      </c>
      <c r="D3797" t="s">
        <v>27</v>
      </c>
      <c r="E3797" t="s">
        <v>44</v>
      </c>
      <c r="F3797">
        <v>78</v>
      </c>
      <c r="G3797" s="3">
        <v>250.55</v>
      </c>
      <c r="H3797" s="3">
        <v>0</v>
      </c>
      <c r="I3797" t="s">
        <v>46</v>
      </c>
      <c r="J3797" t="s">
        <v>18</v>
      </c>
      <c r="K3797" s="3">
        <f>IF(TablaDatosEmpresa[[#This Row],[Tipo_Movimiento]] = "Venta", -TablaDatosEmpresa[[#This Row],[Cantidad]] * TablaDatosEmpresa[[#This Row],[Precio_Venta_Unitario]], 0)</f>
        <v>0</v>
      </c>
      <c r="L3797" s="3">
        <f>AVERAGEIF(TablaDatosEmpresa[Nombre_Producto],TablaDatosEmpresa[[#This Row],[Nombre_Producto]],TablaDatosEmpresa[Costo_Unitario])</f>
        <v>111.99406451612904</v>
      </c>
      <c r="M3797" s="3">
        <f>IF(TablaDatosEmpresa[[#This Row],[Tipo_Movimiento]] = "Venta", -TablaDatosEmpresa[[#This Row],[Cantidad]] * TablaDatosEmpresa[[#This Row],[CosteAdquisicionPromedio]], 0)</f>
        <v>0</v>
      </c>
      <c r="N3797" s="3">
        <f>TablaDatosEmpresa[[#This Row],[Ingresos]]-TablaDatosEmpresa[[#This Row],[Coste_Vemta]]</f>
        <v>0</v>
      </c>
    </row>
    <row r="3798" spans="1:14" x14ac:dyDescent="0.3">
      <c r="A3798">
        <v>3799</v>
      </c>
      <c r="B3798" s="1">
        <v>45119</v>
      </c>
      <c r="C3798" t="s">
        <v>16</v>
      </c>
      <c r="D3798" t="s">
        <v>17</v>
      </c>
      <c r="E3798" t="s">
        <v>42</v>
      </c>
      <c r="F3798">
        <v>75</v>
      </c>
      <c r="G3798" s="3">
        <v>442.76</v>
      </c>
      <c r="H3798" s="3">
        <v>0</v>
      </c>
      <c r="I3798" t="s">
        <v>46</v>
      </c>
      <c r="J3798" t="s">
        <v>18</v>
      </c>
      <c r="K3798" s="3">
        <f>IF(TablaDatosEmpresa[[#This Row],[Tipo_Movimiento]] = "Venta", -TablaDatosEmpresa[[#This Row],[Cantidad]] * TablaDatosEmpresa[[#This Row],[Precio_Venta_Unitario]], 0)</f>
        <v>0</v>
      </c>
      <c r="L3798" s="3">
        <f>AVERAGEIF(TablaDatosEmpresa[Nombre_Producto],TablaDatosEmpresa[[#This Row],[Nombre_Producto]],TablaDatosEmpresa[Costo_Unitario])</f>
        <v>206.67616747181975</v>
      </c>
      <c r="M3798" s="3">
        <f>IF(TablaDatosEmpresa[[#This Row],[Tipo_Movimiento]] = "Venta", -TablaDatosEmpresa[[#This Row],[Cantidad]] * TablaDatosEmpresa[[#This Row],[CosteAdquisicionPromedio]], 0)</f>
        <v>0</v>
      </c>
      <c r="N3798" s="3">
        <f>TablaDatosEmpresa[[#This Row],[Ingresos]]-TablaDatosEmpresa[[#This Row],[Coste_Vemta]]</f>
        <v>0</v>
      </c>
    </row>
    <row r="3799" spans="1:14" x14ac:dyDescent="0.3">
      <c r="A3799">
        <v>3800</v>
      </c>
      <c r="B3799" s="1">
        <v>45119</v>
      </c>
      <c r="C3799" t="s">
        <v>10</v>
      </c>
      <c r="D3799" t="s">
        <v>32</v>
      </c>
      <c r="E3799" t="s">
        <v>33</v>
      </c>
      <c r="F3799">
        <v>-21</v>
      </c>
      <c r="G3799" s="3">
        <v>0</v>
      </c>
      <c r="H3799" s="3">
        <v>219.97</v>
      </c>
      <c r="I3799" t="s">
        <v>10</v>
      </c>
      <c r="J3799" t="s">
        <v>13</v>
      </c>
      <c r="K3799" s="3">
        <f>IF(TablaDatosEmpresa[[#This Row],[Tipo_Movimiento]] = "Venta", -TablaDatosEmpresa[[#This Row],[Cantidad]] * TablaDatosEmpresa[[#This Row],[Precio_Venta_Unitario]], 0)</f>
        <v>4619.37</v>
      </c>
      <c r="L3799" s="3">
        <f>AVERAGEIF(TablaDatosEmpresa[Nombre_Producto],TablaDatosEmpresa[[#This Row],[Nombre_Producto]],TablaDatosEmpresa[Costo_Unitario])</f>
        <v>54.214840425531932</v>
      </c>
      <c r="M3799" s="3">
        <f>IF(TablaDatosEmpresa[[#This Row],[Tipo_Movimiento]] = "Venta", -TablaDatosEmpresa[[#This Row],[Cantidad]] * TablaDatosEmpresa[[#This Row],[CosteAdquisicionPromedio]], 0)</f>
        <v>1138.5116489361706</v>
      </c>
      <c r="N3799" s="3">
        <f>TablaDatosEmpresa[[#This Row],[Ingresos]]-TablaDatosEmpresa[[#This Row],[Coste_Vemta]]</f>
        <v>3480.8583510638291</v>
      </c>
    </row>
    <row r="3800" spans="1:14" x14ac:dyDescent="0.3">
      <c r="A3800">
        <v>3801</v>
      </c>
      <c r="B3800" s="1">
        <v>45120</v>
      </c>
      <c r="C3800" t="s">
        <v>10</v>
      </c>
      <c r="D3800" t="s">
        <v>21</v>
      </c>
      <c r="E3800" t="s">
        <v>22</v>
      </c>
      <c r="F3800">
        <v>-7</v>
      </c>
      <c r="G3800" s="3">
        <v>0</v>
      </c>
      <c r="H3800" s="3">
        <v>60.25</v>
      </c>
      <c r="I3800" t="s">
        <v>10</v>
      </c>
      <c r="J3800" t="s">
        <v>23</v>
      </c>
      <c r="K3800" s="3">
        <f>IF(TablaDatosEmpresa[[#This Row],[Tipo_Movimiento]] = "Venta", -TablaDatosEmpresa[[#This Row],[Cantidad]] * TablaDatosEmpresa[[#This Row],[Precio_Venta_Unitario]], 0)</f>
        <v>421.75</v>
      </c>
      <c r="L3800" s="3">
        <f>AVERAGEIF(TablaDatosEmpresa[Nombre_Producto],TablaDatosEmpresa[[#This Row],[Nombre_Producto]],TablaDatosEmpresa[Costo_Unitario])</f>
        <v>10.520482758620702</v>
      </c>
      <c r="M3800" s="3">
        <f>IF(TablaDatosEmpresa[[#This Row],[Tipo_Movimiento]] = "Venta", -TablaDatosEmpresa[[#This Row],[Cantidad]] * TablaDatosEmpresa[[#This Row],[CosteAdquisicionPromedio]], 0)</f>
        <v>73.643379310344912</v>
      </c>
      <c r="N3800" s="3">
        <f>TablaDatosEmpresa[[#This Row],[Ingresos]]-TablaDatosEmpresa[[#This Row],[Coste_Vemta]]</f>
        <v>348.10662068965507</v>
      </c>
    </row>
    <row r="3801" spans="1:14" x14ac:dyDescent="0.3">
      <c r="A3801">
        <v>3802</v>
      </c>
      <c r="B3801" s="1">
        <v>45120</v>
      </c>
      <c r="C3801" t="s">
        <v>24</v>
      </c>
      <c r="D3801" t="s">
        <v>34</v>
      </c>
      <c r="E3801" t="s">
        <v>45</v>
      </c>
      <c r="F3801">
        <v>214</v>
      </c>
      <c r="G3801" s="3">
        <v>177.55</v>
      </c>
      <c r="H3801" s="3">
        <v>0</v>
      </c>
      <c r="I3801" t="s">
        <v>24</v>
      </c>
      <c r="J3801" t="s">
        <v>28</v>
      </c>
      <c r="K3801" s="3">
        <f>IF(TablaDatosEmpresa[[#This Row],[Tipo_Movimiento]] = "Venta", -TablaDatosEmpresa[[#This Row],[Cantidad]] * TablaDatosEmpresa[[#This Row],[Precio_Venta_Unitario]], 0)</f>
        <v>0</v>
      </c>
      <c r="L3801" s="3">
        <f>AVERAGEIF(TablaDatosEmpresa[Nombre_Producto],TablaDatosEmpresa[[#This Row],[Nombre_Producto]],TablaDatosEmpresa[Costo_Unitario])</f>
        <v>81.910562499999997</v>
      </c>
      <c r="M3801" s="3">
        <f>IF(TablaDatosEmpresa[[#This Row],[Tipo_Movimiento]] = "Venta", -TablaDatosEmpresa[[#This Row],[Cantidad]] * TablaDatosEmpresa[[#This Row],[CosteAdquisicionPromedio]], 0)</f>
        <v>0</v>
      </c>
      <c r="N3801" s="3">
        <f>TablaDatosEmpresa[[#This Row],[Ingresos]]-TablaDatosEmpresa[[#This Row],[Coste_Vemta]]</f>
        <v>0</v>
      </c>
    </row>
    <row r="3802" spans="1:14" x14ac:dyDescent="0.3">
      <c r="A3802">
        <v>3803</v>
      </c>
      <c r="B3802" s="1">
        <v>45120</v>
      </c>
      <c r="C3802" t="s">
        <v>24</v>
      </c>
      <c r="D3802" t="s">
        <v>11</v>
      </c>
      <c r="E3802" t="s">
        <v>12</v>
      </c>
      <c r="F3802">
        <v>103</v>
      </c>
      <c r="G3802" s="3">
        <v>66.59</v>
      </c>
      <c r="H3802" s="3">
        <v>0</v>
      </c>
      <c r="I3802" t="s">
        <v>24</v>
      </c>
      <c r="J3802" t="s">
        <v>37</v>
      </c>
      <c r="K3802" s="3">
        <f>IF(TablaDatosEmpresa[[#This Row],[Tipo_Movimiento]] = "Venta", -TablaDatosEmpresa[[#This Row],[Cantidad]] * TablaDatosEmpresa[[#This Row],[Precio_Venta_Unitario]], 0)</f>
        <v>0</v>
      </c>
      <c r="L3802" s="3">
        <f>AVERAGEIF(TablaDatosEmpresa[Nombre_Producto],TablaDatosEmpresa[[#This Row],[Nombre_Producto]],TablaDatosEmpresa[Costo_Unitario])</f>
        <v>28.701865793780652</v>
      </c>
      <c r="M3802" s="3">
        <f>IF(TablaDatosEmpresa[[#This Row],[Tipo_Movimiento]] = "Venta", -TablaDatosEmpresa[[#This Row],[Cantidad]] * TablaDatosEmpresa[[#This Row],[CosteAdquisicionPromedio]], 0)</f>
        <v>0</v>
      </c>
      <c r="N3802" s="3">
        <f>TablaDatosEmpresa[[#This Row],[Ingresos]]-TablaDatosEmpresa[[#This Row],[Coste_Vemta]]</f>
        <v>0</v>
      </c>
    </row>
    <row r="3803" spans="1:14" x14ac:dyDescent="0.3">
      <c r="A3803">
        <v>3804</v>
      </c>
      <c r="B3803" s="1">
        <v>45120</v>
      </c>
      <c r="C3803" t="s">
        <v>10</v>
      </c>
      <c r="D3803" t="s">
        <v>27</v>
      </c>
      <c r="E3803" t="s">
        <v>44</v>
      </c>
      <c r="F3803">
        <v>-12</v>
      </c>
      <c r="G3803" s="3">
        <v>0</v>
      </c>
      <c r="H3803" s="3">
        <v>496.96</v>
      </c>
      <c r="I3803" t="s">
        <v>10</v>
      </c>
      <c r="J3803" t="s">
        <v>35</v>
      </c>
      <c r="K3803" s="3">
        <f>IF(TablaDatosEmpresa[[#This Row],[Tipo_Movimiento]] = "Venta", -TablaDatosEmpresa[[#This Row],[Cantidad]] * TablaDatosEmpresa[[#This Row],[Precio_Venta_Unitario]], 0)</f>
        <v>5963.5199999999995</v>
      </c>
      <c r="L3803" s="3">
        <f>AVERAGEIF(TablaDatosEmpresa[Nombre_Producto],TablaDatosEmpresa[[#This Row],[Nombre_Producto]],TablaDatosEmpresa[Costo_Unitario])</f>
        <v>111.99406451612904</v>
      </c>
      <c r="M3803" s="3">
        <f>IF(TablaDatosEmpresa[[#This Row],[Tipo_Movimiento]] = "Venta", -TablaDatosEmpresa[[#This Row],[Cantidad]] * TablaDatosEmpresa[[#This Row],[CosteAdquisicionPromedio]], 0)</f>
        <v>1343.9287741935486</v>
      </c>
      <c r="N3803" s="3">
        <f>TablaDatosEmpresa[[#This Row],[Ingresos]]-TablaDatosEmpresa[[#This Row],[Coste_Vemta]]</f>
        <v>4619.5912258064509</v>
      </c>
    </row>
    <row r="3804" spans="1:14" x14ac:dyDescent="0.3">
      <c r="A3804">
        <v>3805</v>
      </c>
      <c r="B3804" s="1">
        <v>45120</v>
      </c>
      <c r="C3804" t="s">
        <v>10</v>
      </c>
      <c r="D3804" t="s">
        <v>19</v>
      </c>
      <c r="E3804" t="s">
        <v>20</v>
      </c>
      <c r="F3804">
        <v>-39</v>
      </c>
      <c r="G3804" s="3">
        <v>0</v>
      </c>
      <c r="H3804" s="3">
        <v>298.01</v>
      </c>
      <c r="I3804" t="s">
        <v>10</v>
      </c>
      <c r="J3804" t="s">
        <v>13</v>
      </c>
      <c r="K3804" s="3">
        <f>IF(TablaDatosEmpresa[[#This Row],[Tipo_Movimiento]] = "Venta", -TablaDatosEmpresa[[#This Row],[Cantidad]] * TablaDatosEmpresa[[#This Row],[Precio_Venta_Unitario]], 0)</f>
        <v>11622.39</v>
      </c>
      <c r="L3804" s="3">
        <f>AVERAGEIF(TablaDatosEmpresa[Nombre_Producto],TablaDatosEmpresa[[#This Row],[Nombre_Producto]],TablaDatosEmpresa[Costo_Unitario])</f>
        <v>66.956770642201846</v>
      </c>
      <c r="M3804" s="3">
        <f>IF(TablaDatosEmpresa[[#This Row],[Tipo_Movimiento]] = "Venta", -TablaDatosEmpresa[[#This Row],[Cantidad]] * TablaDatosEmpresa[[#This Row],[CosteAdquisicionPromedio]], 0)</f>
        <v>2611.314055045872</v>
      </c>
      <c r="N3804" s="3">
        <f>TablaDatosEmpresa[[#This Row],[Ingresos]]-TablaDatosEmpresa[[#This Row],[Coste_Vemta]]</f>
        <v>9011.0759449541274</v>
      </c>
    </row>
    <row r="3805" spans="1:14" x14ac:dyDescent="0.3">
      <c r="A3805">
        <v>3806</v>
      </c>
      <c r="B3805" s="1">
        <v>45120</v>
      </c>
      <c r="C3805" t="s">
        <v>10</v>
      </c>
      <c r="D3805" t="s">
        <v>17</v>
      </c>
      <c r="E3805" t="s">
        <v>42</v>
      </c>
      <c r="F3805">
        <v>-19</v>
      </c>
      <c r="G3805" s="3">
        <v>0</v>
      </c>
      <c r="H3805" s="3">
        <v>892.3</v>
      </c>
      <c r="I3805" t="s">
        <v>10</v>
      </c>
      <c r="J3805" t="s">
        <v>13</v>
      </c>
      <c r="K3805" s="3">
        <f>IF(TablaDatosEmpresa[[#This Row],[Tipo_Movimiento]] = "Venta", -TablaDatosEmpresa[[#This Row],[Cantidad]] * TablaDatosEmpresa[[#This Row],[Precio_Venta_Unitario]], 0)</f>
        <v>16953.7</v>
      </c>
      <c r="L3805" s="3">
        <f>AVERAGEIF(TablaDatosEmpresa[Nombre_Producto],TablaDatosEmpresa[[#This Row],[Nombre_Producto]],TablaDatosEmpresa[Costo_Unitario])</f>
        <v>206.67616747181975</v>
      </c>
      <c r="M3805" s="3">
        <f>IF(TablaDatosEmpresa[[#This Row],[Tipo_Movimiento]] = "Venta", -TablaDatosEmpresa[[#This Row],[Cantidad]] * TablaDatosEmpresa[[#This Row],[CosteAdquisicionPromedio]], 0)</f>
        <v>3926.8471819645752</v>
      </c>
      <c r="N3805" s="3">
        <f>TablaDatosEmpresa[[#This Row],[Ingresos]]-TablaDatosEmpresa[[#This Row],[Coste_Vemta]]</f>
        <v>13026.852818035426</v>
      </c>
    </row>
    <row r="3806" spans="1:14" x14ac:dyDescent="0.3">
      <c r="A3806">
        <v>3807</v>
      </c>
      <c r="B3806" s="1">
        <v>45120</v>
      </c>
      <c r="C3806" t="s">
        <v>24</v>
      </c>
      <c r="D3806" t="s">
        <v>25</v>
      </c>
      <c r="E3806" t="s">
        <v>43</v>
      </c>
      <c r="F3806">
        <v>121</v>
      </c>
      <c r="G3806" s="3">
        <v>45.73</v>
      </c>
      <c r="H3806" s="3">
        <v>0</v>
      </c>
      <c r="I3806" t="s">
        <v>24</v>
      </c>
      <c r="J3806" t="s">
        <v>37</v>
      </c>
      <c r="K3806" s="3">
        <f>IF(TablaDatosEmpresa[[#This Row],[Tipo_Movimiento]] = "Venta", -TablaDatosEmpresa[[#This Row],[Cantidad]] * TablaDatosEmpresa[[#This Row],[Precio_Venta_Unitario]], 0)</f>
        <v>0</v>
      </c>
      <c r="L3806" s="3">
        <f>AVERAGEIF(TablaDatosEmpresa[Nombre_Producto],TablaDatosEmpresa[[#This Row],[Nombre_Producto]],TablaDatosEmpresa[Costo_Unitario])</f>
        <v>18.458651685393257</v>
      </c>
      <c r="M3806" s="3">
        <f>IF(TablaDatosEmpresa[[#This Row],[Tipo_Movimiento]] = "Venta", -TablaDatosEmpresa[[#This Row],[Cantidad]] * TablaDatosEmpresa[[#This Row],[CosteAdquisicionPromedio]], 0)</f>
        <v>0</v>
      </c>
      <c r="N3806" s="3">
        <f>TablaDatosEmpresa[[#This Row],[Ingresos]]-TablaDatosEmpresa[[#This Row],[Coste_Vemta]]</f>
        <v>0</v>
      </c>
    </row>
    <row r="3807" spans="1:14" x14ac:dyDescent="0.3">
      <c r="A3807">
        <v>3808</v>
      </c>
      <c r="B3807" s="1">
        <v>45121</v>
      </c>
      <c r="C3807" t="s">
        <v>10</v>
      </c>
      <c r="D3807" t="s">
        <v>29</v>
      </c>
      <c r="E3807" t="s">
        <v>30</v>
      </c>
      <c r="F3807">
        <v>-26</v>
      </c>
      <c r="G3807" s="3">
        <v>0</v>
      </c>
      <c r="H3807" s="3">
        <v>80.08</v>
      </c>
      <c r="I3807" t="s">
        <v>10</v>
      </c>
      <c r="J3807" t="s">
        <v>15</v>
      </c>
      <c r="K3807" s="3">
        <f>IF(TablaDatosEmpresa[[#This Row],[Tipo_Movimiento]] = "Venta", -TablaDatosEmpresa[[#This Row],[Cantidad]] * TablaDatosEmpresa[[#This Row],[Precio_Venta_Unitario]], 0)</f>
        <v>2082.08</v>
      </c>
      <c r="L3807" s="3">
        <f>AVERAGEIF(TablaDatosEmpresa[Nombre_Producto],TablaDatosEmpresa[[#This Row],[Nombre_Producto]],TablaDatosEmpresa[Costo_Unitario])</f>
        <v>15.49574137931034</v>
      </c>
      <c r="M3807" s="3">
        <f>IF(TablaDatosEmpresa[[#This Row],[Tipo_Movimiento]] = "Venta", -TablaDatosEmpresa[[#This Row],[Cantidad]] * TablaDatosEmpresa[[#This Row],[CosteAdquisicionPromedio]], 0)</f>
        <v>402.88927586206887</v>
      </c>
      <c r="N3807" s="3">
        <f>TablaDatosEmpresa[[#This Row],[Ingresos]]-TablaDatosEmpresa[[#This Row],[Coste_Vemta]]</f>
        <v>1679.1907241379311</v>
      </c>
    </row>
    <row r="3808" spans="1:14" x14ac:dyDescent="0.3">
      <c r="A3808">
        <v>3809</v>
      </c>
      <c r="B3808" s="1">
        <v>45121</v>
      </c>
      <c r="C3808" t="s">
        <v>16</v>
      </c>
      <c r="D3808" t="s">
        <v>19</v>
      </c>
      <c r="E3808" t="s">
        <v>20</v>
      </c>
      <c r="F3808">
        <v>32</v>
      </c>
      <c r="G3808" s="3">
        <v>150.38999999999999</v>
      </c>
      <c r="H3808" s="3">
        <v>0</v>
      </c>
      <c r="I3808" t="s">
        <v>46</v>
      </c>
      <c r="J3808" t="s">
        <v>18</v>
      </c>
      <c r="K3808" s="3">
        <f>IF(TablaDatosEmpresa[[#This Row],[Tipo_Movimiento]] = "Venta", -TablaDatosEmpresa[[#This Row],[Cantidad]] * TablaDatosEmpresa[[#This Row],[Precio_Venta_Unitario]], 0)</f>
        <v>0</v>
      </c>
      <c r="L3808" s="3">
        <f>AVERAGEIF(TablaDatosEmpresa[Nombre_Producto],TablaDatosEmpresa[[#This Row],[Nombre_Producto]],TablaDatosEmpresa[Costo_Unitario])</f>
        <v>66.956770642201846</v>
      </c>
      <c r="M3808" s="3">
        <f>IF(TablaDatosEmpresa[[#This Row],[Tipo_Movimiento]] = "Venta", -TablaDatosEmpresa[[#This Row],[Cantidad]] * TablaDatosEmpresa[[#This Row],[CosteAdquisicionPromedio]], 0)</f>
        <v>0</v>
      </c>
      <c r="N3808" s="3">
        <f>TablaDatosEmpresa[[#This Row],[Ingresos]]-TablaDatosEmpresa[[#This Row],[Coste_Vemta]]</f>
        <v>0</v>
      </c>
    </row>
    <row r="3809" spans="1:14" x14ac:dyDescent="0.3">
      <c r="A3809">
        <v>3810</v>
      </c>
      <c r="B3809" s="1">
        <v>45121</v>
      </c>
      <c r="C3809" t="s">
        <v>10</v>
      </c>
      <c r="D3809" t="s">
        <v>29</v>
      </c>
      <c r="E3809" t="s">
        <v>30</v>
      </c>
      <c r="F3809">
        <v>-16</v>
      </c>
      <c r="G3809" s="3">
        <v>0</v>
      </c>
      <c r="H3809" s="3">
        <v>79.819999999999993</v>
      </c>
      <c r="I3809" t="s">
        <v>10</v>
      </c>
      <c r="J3809" t="s">
        <v>15</v>
      </c>
      <c r="K3809" s="3">
        <f>IF(TablaDatosEmpresa[[#This Row],[Tipo_Movimiento]] = "Venta", -TablaDatosEmpresa[[#This Row],[Cantidad]] * TablaDatosEmpresa[[#This Row],[Precio_Venta_Unitario]], 0)</f>
        <v>1277.1199999999999</v>
      </c>
      <c r="L3809" s="3">
        <f>AVERAGEIF(TablaDatosEmpresa[Nombre_Producto],TablaDatosEmpresa[[#This Row],[Nombre_Producto]],TablaDatosEmpresa[Costo_Unitario])</f>
        <v>15.49574137931034</v>
      </c>
      <c r="M3809" s="3">
        <f>IF(TablaDatosEmpresa[[#This Row],[Tipo_Movimiento]] = "Venta", -TablaDatosEmpresa[[#This Row],[Cantidad]] * TablaDatosEmpresa[[#This Row],[CosteAdquisicionPromedio]], 0)</f>
        <v>247.93186206896544</v>
      </c>
      <c r="N3809" s="3">
        <f>TablaDatosEmpresa[[#This Row],[Ingresos]]-TablaDatosEmpresa[[#This Row],[Coste_Vemta]]</f>
        <v>1029.1881379310344</v>
      </c>
    </row>
    <row r="3810" spans="1:14" x14ac:dyDescent="0.3">
      <c r="A3810">
        <v>3811</v>
      </c>
      <c r="B3810" s="1">
        <v>45121</v>
      </c>
      <c r="C3810" t="s">
        <v>10</v>
      </c>
      <c r="D3810" t="s">
        <v>17</v>
      </c>
      <c r="E3810" t="s">
        <v>42</v>
      </c>
      <c r="F3810">
        <v>-41</v>
      </c>
      <c r="G3810" s="3">
        <v>0</v>
      </c>
      <c r="H3810" s="3">
        <v>906.86</v>
      </c>
      <c r="I3810" t="s">
        <v>10</v>
      </c>
      <c r="J3810" t="s">
        <v>31</v>
      </c>
      <c r="K3810" s="3">
        <f>IF(TablaDatosEmpresa[[#This Row],[Tipo_Movimiento]] = "Venta", -TablaDatosEmpresa[[#This Row],[Cantidad]] * TablaDatosEmpresa[[#This Row],[Precio_Venta_Unitario]], 0)</f>
        <v>37181.26</v>
      </c>
      <c r="L3810" s="3">
        <f>AVERAGEIF(TablaDatosEmpresa[Nombre_Producto],TablaDatosEmpresa[[#This Row],[Nombre_Producto]],TablaDatosEmpresa[Costo_Unitario])</f>
        <v>206.67616747181975</v>
      </c>
      <c r="M3810" s="3">
        <f>IF(TablaDatosEmpresa[[#This Row],[Tipo_Movimiento]] = "Venta", -TablaDatosEmpresa[[#This Row],[Cantidad]] * TablaDatosEmpresa[[#This Row],[CosteAdquisicionPromedio]], 0)</f>
        <v>8473.7228663446094</v>
      </c>
      <c r="N3810" s="3">
        <f>TablaDatosEmpresa[[#This Row],[Ingresos]]-TablaDatosEmpresa[[#This Row],[Coste_Vemta]]</f>
        <v>28707.537133655394</v>
      </c>
    </row>
    <row r="3811" spans="1:14" x14ac:dyDescent="0.3">
      <c r="A3811">
        <v>3812</v>
      </c>
      <c r="B3811" s="1">
        <v>45121</v>
      </c>
      <c r="C3811" t="s">
        <v>10</v>
      </c>
      <c r="D3811" t="s">
        <v>11</v>
      </c>
      <c r="E3811" t="s">
        <v>12</v>
      </c>
      <c r="F3811">
        <v>-28</v>
      </c>
      <c r="G3811" s="3">
        <v>0</v>
      </c>
      <c r="H3811" s="3">
        <v>129.88</v>
      </c>
      <c r="I3811" t="s">
        <v>10</v>
      </c>
      <c r="J3811" t="s">
        <v>15</v>
      </c>
      <c r="K3811" s="3">
        <f>IF(TablaDatosEmpresa[[#This Row],[Tipo_Movimiento]] = "Venta", -TablaDatosEmpresa[[#This Row],[Cantidad]] * TablaDatosEmpresa[[#This Row],[Precio_Venta_Unitario]], 0)</f>
        <v>3636.64</v>
      </c>
      <c r="L3811" s="3">
        <f>AVERAGEIF(TablaDatosEmpresa[Nombre_Producto],TablaDatosEmpresa[[#This Row],[Nombre_Producto]],TablaDatosEmpresa[Costo_Unitario])</f>
        <v>28.701865793780652</v>
      </c>
      <c r="M3811" s="3">
        <f>IF(TablaDatosEmpresa[[#This Row],[Tipo_Movimiento]] = "Venta", -TablaDatosEmpresa[[#This Row],[Cantidad]] * TablaDatosEmpresa[[#This Row],[CosteAdquisicionPromedio]], 0)</f>
        <v>803.65224222585823</v>
      </c>
      <c r="N3811" s="3">
        <f>TablaDatosEmpresa[[#This Row],[Ingresos]]-TablaDatosEmpresa[[#This Row],[Coste_Vemta]]</f>
        <v>2832.9877577741418</v>
      </c>
    </row>
    <row r="3812" spans="1:14" x14ac:dyDescent="0.3">
      <c r="A3812">
        <v>3813</v>
      </c>
      <c r="B3812" s="1">
        <v>45121</v>
      </c>
      <c r="C3812" t="s">
        <v>24</v>
      </c>
      <c r="D3812" t="s">
        <v>32</v>
      </c>
      <c r="E3812" t="s">
        <v>33</v>
      </c>
      <c r="F3812">
        <v>106</v>
      </c>
      <c r="G3812" s="3">
        <v>118.3</v>
      </c>
      <c r="H3812" s="3">
        <v>0</v>
      </c>
      <c r="I3812" t="s">
        <v>24</v>
      </c>
      <c r="J3812" t="s">
        <v>28</v>
      </c>
      <c r="K3812" s="3">
        <f>IF(TablaDatosEmpresa[[#This Row],[Tipo_Movimiento]] = "Venta", -TablaDatosEmpresa[[#This Row],[Cantidad]] * TablaDatosEmpresa[[#This Row],[Precio_Venta_Unitario]], 0)</f>
        <v>0</v>
      </c>
      <c r="L3812" s="3">
        <f>AVERAGEIF(TablaDatosEmpresa[Nombre_Producto],TablaDatosEmpresa[[#This Row],[Nombre_Producto]],TablaDatosEmpresa[Costo_Unitario])</f>
        <v>54.214840425531932</v>
      </c>
      <c r="M3812" s="3">
        <f>IF(TablaDatosEmpresa[[#This Row],[Tipo_Movimiento]] = "Venta", -TablaDatosEmpresa[[#This Row],[Cantidad]] * TablaDatosEmpresa[[#This Row],[CosteAdquisicionPromedio]], 0)</f>
        <v>0</v>
      </c>
      <c r="N3812" s="3">
        <f>TablaDatosEmpresa[[#This Row],[Ingresos]]-TablaDatosEmpresa[[#This Row],[Coste_Vemta]]</f>
        <v>0</v>
      </c>
    </row>
    <row r="3813" spans="1:14" x14ac:dyDescent="0.3">
      <c r="A3813">
        <v>3814</v>
      </c>
      <c r="B3813" s="1">
        <v>45121</v>
      </c>
      <c r="C3813" t="s">
        <v>24</v>
      </c>
      <c r="D3813" t="s">
        <v>29</v>
      </c>
      <c r="E3813" t="s">
        <v>30</v>
      </c>
      <c r="F3813">
        <v>163</v>
      </c>
      <c r="G3813" s="3">
        <v>35.11</v>
      </c>
      <c r="H3813" s="3">
        <v>0</v>
      </c>
      <c r="I3813" t="s">
        <v>24</v>
      </c>
      <c r="J3813" t="s">
        <v>37</v>
      </c>
      <c r="K3813" s="3">
        <f>IF(TablaDatosEmpresa[[#This Row],[Tipo_Movimiento]] = "Venta", -TablaDatosEmpresa[[#This Row],[Cantidad]] * TablaDatosEmpresa[[#This Row],[Precio_Venta_Unitario]], 0)</f>
        <v>0</v>
      </c>
      <c r="L3813" s="3">
        <f>AVERAGEIF(TablaDatosEmpresa[Nombre_Producto],TablaDatosEmpresa[[#This Row],[Nombre_Producto]],TablaDatosEmpresa[Costo_Unitario])</f>
        <v>15.49574137931034</v>
      </c>
      <c r="M3813" s="3">
        <f>IF(TablaDatosEmpresa[[#This Row],[Tipo_Movimiento]] = "Venta", -TablaDatosEmpresa[[#This Row],[Cantidad]] * TablaDatosEmpresa[[#This Row],[CosteAdquisicionPromedio]], 0)</f>
        <v>0</v>
      </c>
      <c r="N3813" s="3">
        <f>TablaDatosEmpresa[[#This Row],[Ingresos]]-TablaDatosEmpresa[[#This Row],[Coste_Vemta]]</f>
        <v>0</v>
      </c>
    </row>
    <row r="3814" spans="1:14" x14ac:dyDescent="0.3">
      <c r="A3814">
        <v>3815</v>
      </c>
      <c r="B3814" s="1">
        <v>45122</v>
      </c>
      <c r="C3814" t="s">
        <v>24</v>
      </c>
      <c r="D3814" t="s">
        <v>32</v>
      </c>
      <c r="E3814" t="s">
        <v>33</v>
      </c>
      <c r="F3814">
        <v>74</v>
      </c>
      <c r="G3814" s="3">
        <v>118.98</v>
      </c>
      <c r="H3814" s="3">
        <v>0</v>
      </c>
      <c r="I3814" t="s">
        <v>24</v>
      </c>
      <c r="J3814" t="s">
        <v>36</v>
      </c>
      <c r="K3814" s="3">
        <f>IF(TablaDatosEmpresa[[#This Row],[Tipo_Movimiento]] = "Venta", -TablaDatosEmpresa[[#This Row],[Cantidad]] * TablaDatosEmpresa[[#This Row],[Precio_Venta_Unitario]], 0)</f>
        <v>0</v>
      </c>
      <c r="L3814" s="3">
        <f>AVERAGEIF(TablaDatosEmpresa[Nombre_Producto],TablaDatosEmpresa[[#This Row],[Nombre_Producto]],TablaDatosEmpresa[Costo_Unitario])</f>
        <v>54.214840425531932</v>
      </c>
      <c r="M3814" s="3">
        <f>IF(TablaDatosEmpresa[[#This Row],[Tipo_Movimiento]] = "Venta", -TablaDatosEmpresa[[#This Row],[Cantidad]] * TablaDatosEmpresa[[#This Row],[CosteAdquisicionPromedio]], 0)</f>
        <v>0</v>
      </c>
      <c r="N3814" s="3">
        <f>TablaDatosEmpresa[[#This Row],[Ingresos]]-TablaDatosEmpresa[[#This Row],[Coste_Vemta]]</f>
        <v>0</v>
      </c>
    </row>
    <row r="3815" spans="1:14" x14ac:dyDescent="0.3">
      <c r="A3815">
        <v>3816</v>
      </c>
      <c r="B3815" s="1">
        <v>45122</v>
      </c>
      <c r="C3815" t="s">
        <v>24</v>
      </c>
      <c r="D3815" t="s">
        <v>34</v>
      </c>
      <c r="E3815" t="s">
        <v>45</v>
      </c>
      <c r="F3815">
        <v>230</v>
      </c>
      <c r="G3815" s="3">
        <v>180.72</v>
      </c>
      <c r="H3815" s="3">
        <v>0</v>
      </c>
      <c r="I3815" t="s">
        <v>24</v>
      </c>
      <c r="J3815" t="s">
        <v>26</v>
      </c>
      <c r="K3815" s="3">
        <f>IF(TablaDatosEmpresa[[#This Row],[Tipo_Movimiento]] = "Venta", -TablaDatosEmpresa[[#This Row],[Cantidad]] * TablaDatosEmpresa[[#This Row],[Precio_Venta_Unitario]], 0)</f>
        <v>0</v>
      </c>
      <c r="L3815" s="3">
        <f>AVERAGEIF(TablaDatosEmpresa[Nombre_Producto],TablaDatosEmpresa[[#This Row],[Nombre_Producto]],TablaDatosEmpresa[Costo_Unitario])</f>
        <v>81.910562499999997</v>
      </c>
      <c r="M3815" s="3">
        <f>IF(TablaDatosEmpresa[[#This Row],[Tipo_Movimiento]] = "Venta", -TablaDatosEmpresa[[#This Row],[Cantidad]] * TablaDatosEmpresa[[#This Row],[CosteAdquisicionPromedio]], 0)</f>
        <v>0</v>
      </c>
      <c r="N3815" s="3">
        <f>TablaDatosEmpresa[[#This Row],[Ingresos]]-TablaDatosEmpresa[[#This Row],[Coste_Vemta]]</f>
        <v>0</v>
      </c>
    </row>
    <row r="3816" spans="1:14" x14ac:dyDescent="0.3">
      <c r="A3816">
        <v>3817</v>
      </c>
      <c r="B3816" s="1">
        <v>45122</v>
      </c>
      <c r="C3816" t="s">
        <v>24</v>
      </c>
      <c r="D3816" t="s">
        <v>32</v>
      </c>
      <c r="E3816" t="s">
        <v>33</v>
      </c>
      <c r="F3816">
        <v>300</v>
      </c>
      <c r="G3816" s="3">
        <v>118.5</v>
      </c>
      <c r="H3816" s="3">
        <v>0</v>
      </c>
      <c r="I3816" t="s">
        <v>24</v>
      </c>
      <c r="J3816" t="s">
        <v>36</v>
      </c>
      <c r="K3816" s="3">
        <f>IF(TablaDatosEmpresa[[#This Row],[Tipo_Movimiento]] = "Venta", -TablaDatosEmpresa[[#This Row],[Cantidad]] * TablaDatosEmpresa[[#This Row],[Precio_Venta_Unitario]], 0)</f>
        <v>0</v>
      </c>
      <c r="L3816" s="3">
        <f>AVERAGEIF(TablaDatosEmpresa[Nombre_Producto],TablaDatosEmpresa[[#This Row],[Nombre_Producto]],TablaDatosEmpresa[Costo_Unitario])</f>
        <v>54.214840425531932</v>
      </c>
      <c r="M3816" s="3">
        <f>IF(TablaDatosEmpresa[[#This Row],[Tipo_Movimiento]] = "Venta", -TablaDatosEmpresa[[#This Row],[Cantidad]] * TablaDatosEmpresa[[#This Row],[CosteAdquisicionPromedio]], 0)</f>
        <v>0</v>
      </c>
      <c r="N3816" s="3">
        <f>TablaDatosEmpresa[[#This Row],[Ingresos]]-TablaDatosEmpresa[[#This Row],[Coste_Vemta]]</f>
        <v>0</v>
      </c>
    </row>
    <row r="3817" spans="1:14" x14ac:dyDescent="0.3">
      <c r="A3817">
        <v>3818</v>
      </c>
      <c r="B3817" s="1">
        <v>45122</v>
      </c>
      <c r="C3817" t="s">
        <v>10</v>
      </c>
      <c r="D3817" t="s">
        <v>11</v>
      </c>
      <c r="E3817" t="s">
        <v>12</v>
      </c>
      <c r="F3817">
        <v>-34</v>
      </c>
      <c r="G3817" s="3">
        <v>0</v>
      </c>
      <c r="H3817" s="3">
        <v>130.88</v>
      </c>
      <c r="I3817" t="s">
        <v>10</v>
      </c>
      <c r="J3817" t="s">
        <v>35</v>
      </c>
      <c r="K3817" s="3">
        <f>IF(TablaDatosEmpresa[[#This Row],[Tipo_Movimiento]] = "Venta", -TablaDatosEmpresa[[#This Row],[Cantidad]] * TablaDatosEmpresa[[#This Row],[Precio_Venta_Unitario]], 0)</f>
        <v>4449.92</v>
      </c>
      <c r="L3817" s="3">
        <f>AVERAGEIF(TablaDatosEmpresa[Nombre_Producto],TablaDatosEmpresa[[#This Row],[Nombre_Producto]],TablaDatosEmpresa[Costo_Unitario])</f>
        <v>28.701865793780652</v>
      </c>
      <c r="M3817" s="3">
        <f>IF(TablaDatosEmpresa[[#This Row],[Tipo_Movimiento]] = "Venta", -TablaDatosEmpresa[[#This Row],[Cantidad]] * TablaDatosEmpresa[[#This Row],[CosteAdquisicionPromedio]], 0)</f>
        <v>975.86343698854216</v>
      </c>
      <c r="N3817" s="3">
        <f>TablaDatosEmpresa[[#This Row],[Ingresos]]-TablaDatosEmpresa[[#This Row],[Coste_Vemta]]</f>
        <v>3474.0565630114579</v>
      </c>
    </row>
    <row r="3818" spans="1:14" x14ac:dyDescent="0.3">
      <c r="A3818">
        <v>3819</v>
      </c>
      <c r="B3818" s="1">
        <v>45122</v>
      </c>
      <c r="C3818" t="s">
        <v>10</v>
      </c>
      <c r="D3818" t="s">
        <v>34</v>
      </c>
      <c r="E3818" t="s">
        <v>45</v>
      </c>
      <c r="F3818">
        <v>-33</v>
      </c>
      <c r="G3818" s="3">
        <v>0</v>
      </c>
      <c r="H3818" s="3">
        <v>348.51</v>
      </c>
      <c r="I3818" t="s">
        <v>10</v>
      </c>
      <c r="J3818" t="s">
        <v>13</v>
      </c>
      <c r="K3818" s="3">
        <f>IF(TablaDatosEmpresa[[#This Row],[Tipo_Movimiento]] = "Venta", -TablaDatosEmpresa[[#This Row],[Cantidad]] * TablaDatosEmpresa[[#This Row],[Precio_Venta_Unitario]], 0)</f>
        <v>11500.83</v>
      </c>
      <c r="L3818" s="3">
        <f>AVERAGEIF(TablaDatosEmpresa[Nombre_Producto],TablaDatosEmpresa[[#This Row],[Nombre_Producto]],TablaDatosEmpresa[Costo_Unitario])</f>
        <v>81.910562499999997</v>
      </c>
      <c r="M3818" s="3">
        <f>IF(TablaDatosEmpresa[[#This Row],[Tipo_Movimiento]] = "Venta", -TablaDatosEmpresa[[#This Row],[Cantidad]] * TablaDatosEmpresa[[#This Row],[CosteAdquisicionPromedio]], 0)</f>
        <v>2703.0485625000001</v>
      </c>
      <c r="N3818" s="3">
        <f>TablaDatosEmpresa[[#This Row],[Ingresos]]-TablaDatosEmpresa[[#This Row],[Coste_Vemta]]</f>
        <v>8797.7814374999998</v>
      </c>
    </row>
    <row r="3819" spans="1:14" x14ac:dyDescent="0.3">
      <c r="A3819">
        <v>3820</v>
      </c>
      <c r="B3819" s="1">
        <v>45122</v>
      </c>
      <c r="C3819" t="s">
        <v>24</v>
      </c>
      <c r="D3819" t="s">
        <v>32</v>
      </c>
      <c r="E3819" t="s">
        <v>33</v>
      </c>
      <c r="F3819">
        <v>134</v>
      </c>
      <c r="G3819" s="3">
        <v>121.38</v>
      </c>
      <c r="H3819" s="3">
        <v>0</v>
      </c>
      <c r="I3819" t="s">
        <v>24</v>
      </c>
      <c r="J3819" t="s">
        <v>26</v>
      </c>
      <c r="K3819" s="3">
        <f>IF(TablaDatosEmpresa[[#This Row],[Tipo_Movimiento]] = "Venta", -TablaDatosEmpresa[[#This Row],[Cantidad]] * TablaDatosEmpresa[[#This Row],[Precio_Venta_Unitario]], 0)</f>
        <v>0</v>
      </c>
      <c r="L3819" s="3">
        <f>AVERAGEIF(TablaDatosEmpresa[Nombre_Producto],TablaDatosEmpresa[[#This Row],[Nombre_Producto]],TablaDatosEmpresa[Costo_Unitario])</f>
        <v>54.214840425531932</v>
      </c>
      <c r="M3819" s="3">
        <f>IF(TablaDatosEmpresa[[#This Row],[Tipo_Movimiento]] = "Venta", -TablaDatosEmpresa[[#This Row],[Cantidad]] * TablaDatosEmpresa[[#This Row],[CosteAdquisicionPromedio]], 0)</f>
        <v>0</v>
      </c>
      <c r="N3819" s="3">
        <f>TablaDatosEmpresa[[#This Row],[Ingresos]]-TablaDatosEmpresa[[#This Row],[Coste_Vemta]]</f>
        <v>0</v>
      </c>
    </row>
    <row r="3820" spans="1:14" x14ac:dyDescent="0.3">
      <c r="A3820">
        <v>3821</v>
      </c>
      <c r="B3820" s="1">
        <v>45122</v>
      </c>
      <c r="C3820" t="s">
        <v>10</v>
      </c>
      <c r="D3820" t="s">
        <v>19</v>
      </c>
      <c r="E3820" t="s">
        <v>20</v>
      </c>
      <c r="F3820">
        <v>-18</v>
      </c>
      <c r="G3820" s="3">
        <v>0</v>
      </c>
      <c r="H3820" s="3">
        <v>297.95999999999998</v>
      </c>
      <c r="I3820" t="s">
        <v>10</v>
      </c>
      <c r="J3820" t="s">
        <v>31</v>
      </c>
      <c r="K3820" s="3">
        <f>IF(TablaDatosEmpresa[[#This Row],[Tipo_Movimiento]] = "Venta", -TablaDatosEmpresa[[#This Row],[Cantidad]] * TablaDatosEmpresa[[#This Row],[Precio_Venta_Unitario]], 0)</f>
        <v>5363.28</v>
      </c>
      <c r="L3820" s="3">
        <f>AVERAGEIF(TablaDatosEmpresa[Nombre_Producto],TablaDatosEmpresa[[#This Row],[Nombre_Producto]],TablaDatosEmpresa[Costo_Unitario])</f>
        <v>66.956770642201846</v>
      </c>
      <c r="M3820" s="3">
        <f>IF(TablaDatosEmpresa[[#This Row],[Tipo_Movimiento]] = "Venta", -TablaDatosEmpresa[[#This Row],[Cantidad]] * TablaDatosEmpresa[[#This Row],[CosteAdquisicionPromedio]], 0)</f>
        <v>1205.2218715596332</v>
      </c>
      <c r="N3820" s="3">
        <f>TablaDatosEmpresa[[#This Row],[Ingresos]]-TablaDatosEmpresa[[#This Row],[Coste_Vemta]]</f>
        <v>4158.058128440367</v>
      </c>
    </row>
    <row r="3821" spans="1:14" x14ac:dyDescent="0.3">
      <c r="A3821">
        <v>3822</v>
      </c>
      <c r="B3821" s="1">
        <v>45123</v>
      </c>
      <c r="C3821" t="s">
        <v>10</v>
      </c>
      <c r="D3821" t="s">
        <v>17</v>
      </c>
      <c r="E3821" t="s">
        <v>42</v>
      </c>
      <c r="F3821">
        <v>-16</v>
      </c>
      <c r="G3821" s="3">
        <v>0</v>
      </c>
      <c r="H3821" s="3">
        <v>904.42</v>
      </c>
      <c r="I3821" t="s">
        <v>10</v>
      </c>
      <c r="J3821" t="s">
        <v>23</v>
      </c>
      <c r="K3821" s="3">
        <f>IF(TablaDatosEmpresa[[#This Row],[Tipo_Movimiento]] = "Venta", -TablaDatosEmpresa[[#This Row],[Cantidad]] * TablaDatosEmpresa[[#This Row],[Precio_Venta_Unitario]], 0)</f>
        <v>14470.72</v>
      </c>
      <c r="L3821" s="3">
        <f>AVERAGEIF(TablaDatosEmpresa[Nombre_Producto],TablaDatosEmpresa[[#This Row],[Nombre_Producto]],TablaDatosEmpresa[Costo_Unitario])</f>
        <v>206.67616747181975</v>
      </c>
      <c r="M3821" s="3">
        <f>IF(TablaDatosEmpresa[[#This Row],[Tipo_Movimiento]] = "Venta", -TablaDatosEmpresa[[#This Row],[Cantidad]] * TablaDatosEmpresa[[#This Row],[CosteAdquisicionPromedio]], 0)</f>
        <v>3306.818679549116</v>
      </c>
      <c r="N3821" s="3">
        <f>TablaDatosEmpresa[[#This Row],[Ingresos]]-TablaDatosEmpresa[[#This Row],[Coste_Vemta]]</f>
        <v>11163.901320450883</v>
      </c>
    </row>
    <row r="3822" spans="1:14" x14ac:dyDescent="0.3">
      <c r="A3822">
        <v>3823</v>
      </c>
      <c r="B3822" s="1">
        <v>45123</v>
      </c>
      <c r="C3822" t="s">
        <v>10</v>
      </c>
      <c r="D3822" t="s">
        <v>17</v>
      </c>
      <c r="E3822" t="s">
        <v>42</v>
      </c>
      <c r="F3822">
        <v>-7</v>
      </c>
      <c r="G3822" s="3">
        <v>0</v>
      </c>
      <c r="H3822" s="3">
        <v>903.45</v>
      </c>
      <c r="I3822" t="s">
        <v>10</v>
      </c>
      <c r="J3822" t="s">
        <v>13</v>
      </c>
      <c r="K3822" s="3">
        <f>IF(TablaDatosEmpresa[[#This Row],[Tipo_Movimiento]] = "Venta", -TablaDatosEmpresa[[#This Row],[Cantidad]] * TablaDatosEmpresa[[#This Row],[Precio_Venta_Unitario]], 0)</f>
        <v>6324.1500000000005</v>
      </c>
      <c r="L3822" s="3">
        <f>AVERAGEIF(TablaDatosEmpresa[Nombre_Producto],TablaDatosEmpresa[[#This Row],[Nombre_Producto]],TablaDatosEmpresa[Costo_Unitario])</f>
        <v>206.67616747181975</v>
      </c>
      <c r="M3822" s="3">
        <f>IF(TablaDatosEmpresa[[#This Row],[Tipo_Movimiento]] = "Venta", -TablaDatosEmpresa[[#This Row],[Cantidad]] * TablaDatosEmpresa[[#This Row],[CosteAdquisicionPromedio]], 0)</f>
        <v>1446.7331723027382</v>
      </c>
      <c r="N3822" s="3">
        <f>TablaDatosEmpresa[[#This Row],[Ingresos]]-TablaDatosEmpresa[[#This Row],[Coste_Vemta]]</f>
        <v>4877.4168276972623</v>
      </c>
    </row>
    <row r="3823" spans="1:14" x14ac:dyDescent="0.3">
      <c r="A3823">
        <v>3824</v>
      </c>
      <c r="B3823" s="1">
        <v>45123</v>
      </c>
      <c r="C3823" t="s">
        <v>10</v>
      </c>
      <c r="D3823" t="s">
        <v>32</v>
      </c>
      <c r="E3823" t="s">
        <v>33</v>
      </c>
      <c r="F3823">
        <v>-33</v>
      </c>
      <c r="G3823" s="3">
        <v>0</v>
      </c>
      <c r="H3823" s="3">
        <v>220.48</v>
      </c>
      <c r="I3823" t="s">
        <v>10</v>
      </c>
      <c r="J3823" t="s">
        <v>35</v>
      </c>
      <c r="K3823" s="3">
        <f>IF(TablaDatosEmpresa[[#This Row],[Tipo_Movimiento]] = "Venta", -TablaDatosEmpresa[[#This Row],[Cantidad]] * TablaDatosEmpresa[[#This Row],[Precio_Venta_Unitario]], 0)</f>
        <v>7275.8399999999992</v>
      </c>
      <c r="L3823" s="3">
        <f>AVERAGEIF(TablaDatosEmpresa[Nombre_Producto],TablaDatosEmpresa[[#This Row],[Nombre_Producto]],TablaDatosEmpresa[Costo_Unitario])</f>
        <v>54.214840425531932</v>
      </c>
      <c r="M3823" s="3">
        <f>IF(TablaDatosEmpresa[[#This Row],[Tipo_Movimiento]] = "Venta", -TablaDatosEmpresa[[#This Row],[Cantidad]] * TablaDatosEmpresa[[#This Row],[CosteAdquisicionPromedio]], 0)</f>
        <v>1789.0897340425538</v>
      </c>
      <c r="N3823" s="3">
        <f>TablaDatosEmpresa[[#This Row],[Ingresos]]-TablaDatosEmpresa[[#This Row],[Coste_Vemta]]</f>
        <v>5486.7502659574457</v>
      </c>
    </row>
    <row r="3824" spans="1:14" x14ac:dyDescent="0.3">
      <c r="A3824">
        <v>3825</v>
      </c>
      <c r="B3824" s="1">
        <v>45123</v>
      </c>
      <c r="C3824" t="s">
        <v>10</v>
      </c>
      <c r="D3824" t="s">
        <v>11</v>
      </c>
      <c r="E3824" t="s">
        <v>12</v>
      </c>
      <c r="F3824">
        <v>-21</v>
      </c>
      <c r="G3824" s="3">
        <v>0</v>
      </c>
      <c r="H3824" s="3">
        <v>130.78</v>
      </c>
      <c r="I3824" t="s">
        <v>10</v>
      </c>
      <c r="J3824" t="s">
        <v>31</v>
      </c>
      <c r="K3824" s="3">
        <f>IF(TablaDatosEmpresa[[#This Row],[Tipo_Movimiento]] = "Venta", -TablaDatosEmpresa[[#This Row],[Cantidad]] * TablaDatosEmpresa[[#This Row],[Precio_Venta_Unitario]], 0)</f>
        <v>2746.38</v>
      </c>
      <c r="L3824" s="3">
        <f>AVERAGEIF(TablaDatosEmpresa[Nombre_Producto],TablaDatosEmpresa[[#This Row],[Nombre_Producto]],TablaDatosEmpresa[Costo_Unitario])</f>
        <v>28.701865793780652</v>
      </c>
      <c r="M3824" s="3">
        <f>IF(TablaDatosEmpresa[[#This Row],[Tipo_Movimiento]] = "Venta", -TablaDatosEmpresa[[#This Row],[Cantidad]] * TablaDatosEmpresa[[#This Row],[CosteAdquisicionPromedio]], 0)</f>
        <v>602.7391816693937</v>
      </c>
      <c r="N3824" s="3">
        <f>TablaDatosEmpresa[[#This Row],[Ingresos]]-TablaDatosEmpresa[[#This Row],[Coste_Vemta]]</f>
        <v>2143.6408183306066</v>
      </c>
    </row>
    <row r="3825" spans="1:14" x14ac:dyDescent="0.3">
      <c r="A3825">
        <v>3826</v>
      </c>
      <c r="B3825" s="1">
        <v>45123</v>
      </c>
      <c r="C3825" t="s">
        <v>24</v>
      </c>
      <c r="D3825" t="s">
        <v>25</v>
      </c>
      <c r="E3825" t="s">
        <v>43</v>
      </c>
      <c r="F3825">
        <v>90</v>
      </c>
      <c r="G3825" s="3">
        <v>45.38</v>
      </c>
      <c r="H3825" s="3">
        <v>0</v>
      </c>
      <c r="I3825" t="s">
        <v>24</v>
      </c>
      <c r="J3825" t="s">
        <v>37</v>
      </c>
      <c r="K3825" s="3">
        <f>IF(TablaDatosEmpresa[[#This Row],[Tipo_Movimiento]] = "Venta", -TablaDatosEmpresa[[#This Row],[Cantidad]] * TablaDatosEmpresa[[#This Row],[Precio_Venta_Unitario]], 0)</f>
        <v>0</v>
      </c>
      <c r="L3825" s="3">
        <f>AVERAGEIF(TablaDatosEmpresa[Nombre_Producto],TablaDatosEmpresa[[#This Row],[Nombre_Producto]],TablaDatosEmpresa[Costo_Unitario])</f>
        <v>18.458651685393257</v>
      </c>
      <c r="M3825" s="3">
        <f>IF(TablaDatosEmpresa[[#This Row],[Tipo_Movimiento]] = "Venta", -TablaDatosEmpresa[[#This Row],[Cantidad]] * TablaDatosEmpresa[[#This Row],[CosteAdquisicionPromedio]], 0)</f>
        <v>0</v>
      </c>
      <c r="N3825" s="3">
        <f>TablaDatosEmpresa[[#This Row],[Ingresos]]-TablaDatosEmpresa[[#This Row],[Coste_Vemta]]</f>
        <v>0</v>
      </c>
    </row>
    <row r="3826" spans="1:14" x14ac:dyDescent="0.3">
      <c r="A3826">
        <v>3827</v>
      </c>
      <c r="B3826" s="1">
        <v>45123</v>
      </c>
      <c r="C3826" t="s">
        <v>10</v>
      </c>
      <c r="D3826" t="s">
        <v>11</v>
      </c>
      <c r="E3826" t="s">
        <v>12</v>
      </c>
      <c r="F3826">
        <v>-34</v>
      </c>
      <c r="G3826" s="3">
        <v>0</v>
      </c>
      <c r="H3826" s="3">
        <v>129.12</v>
      </c>
      <c r="I3826" t="s">
        <v>10</v>
      </c>
      <c r="J3826" t="s">
        <v>23</v>
      </c>
      <c r="K3826" s="3">
        <f>IF(TablaDatosEmpresa[[#This Row],[Tipo_Movimiento]] = "Venta", -TablaDatosEmpresa[[#This Row],[Cantidad]] * TablaDatosEmpresa[[#This Row],[Precio_Venta_Unitario]], 0)</f>
        <v>4390.08</v>
      </c>
      <c r="L3826" s="3">
        <f>AVERAGEIF(TablaDatosEmpresa[Nombre_Producto],TablaDatosEmpresa[[#This Row],[Nombre_Producto]],TablaDatosEmpresa[Costo_Unitario])</f>
        <v>28.701865793780652</v>
      </c>
      <c r="M3826" s="3">
        <f>IF(TablaDatosEmpresa[[#This Row],[Tipo_Movimiento]] = "Venta", -TablaDatosEmpresa[[#This Row],[Cantidad]] * TablaDatosEmpresa[[#This Row],[CosteAdquisicionPromedio]], 0)</f>
        <v>975.86343698854216</v>
      </c>
      <c r="N3826" s="3">
        <f>TablaDatosEmpresa[[#This Row],[Ingresos]]-TablaDatosEmpresa[[#This Row],[Coste_Vemta]]</f>
        <v>3414.2165630114578</v>
      </c>
    </row>
    <row r="3827" spans="1:14" x14ac:dyDescent="0.3">
      <c r="A3827">
        <v>3828</v>
      </c>
      <c r="B3827" s="1">
        <v>45124</v>
      </c>
      <c r="C3827" t="s">
        <v>10</v>
      </c>
      <c r="D3827" t="s">
        <v>17</v>
      </c>
      <c r="E3827" t="s">
        <v>42</v>
      </c>
      <c r="F3827">
        <v>-10</v>
      </c>
      <c r="G3827" s="3">
        <v>0</v>
      </c>
      <c r="H3827" s="3">
        <v>895.17</v>
      </c>
      <c r="I3827" t="s">
        <v>10</v>
      </c>
      <c r="J3827" t="s">
        <v>15</v>
      </c>
      <c r="K3827" s="3">
        <f>IF(TablaDatosEmpresa[[#This Row],[Tipo_Movimiento]] = "Venta", -TablaDatosEmpresa[[#This Row],[Cantidad]] * TablaDatosEmpresa[[#This Row],[Precio_Venta_Unitario]], 0)</f>
        <v>8951.6999999999989</v>
      </c>
      <c r="L3827" s="3">
        <f>AVERAGEIF(TablaDatosEmpresa[Nombre_Producto],TablaDatosEmpresa[[#This Row],[Nombre_Producto]],TablaDatosEmpresa[Costo_Unitario])</f>
        <v>206.67616747181975</v>
      </c>
      <c r="M3827" s="3">
        <f>IF(TablaDatosEmpresa[[#This Row],[Tipo_Movimiento]] = "Venta", -TablaDatosEmpresa[[#This Row],[Cantidad]] * TablaDatosEmpresa[[#This Row],[CosteAdquisicionPromedio]], 0)</f>
        <v>2066.7616747181974</v>
      </c>
      <c r="N3827" s="3">
        <f>TablaDatosEmpresa[[#This Row],[Ingresos]]-TablaDatosEmpresa[[#This Row],[Coste_Vemta]]</f>
        <v>6884.9383252818016</v>
      </c>
    </row>
    <row r="3828" spans="1:14" x14ac:dyDescent="0.3">
      <c r="A3828">
        <v>3829</v>
      </c>
      <c r="B3828" s="1">
        <v>45124</v>
      </c>
      <c r="C3828" t="s">
        <v>10</v>
      </c>
      <c r="D3828" t="s">
        <v>17</v>
      </c>
      <c r="E3828" t="s">
        <v>42</v>
      </c>
      <c r="F3828">
        <v>-41</v>
      </c>
      <c r="G3828" s="3">
        <v>0</v>
      </c>
      <c r="H3828" s="3">
        <v>897.02</v>
      </c>
      <c r="I3828" t="s">
        <v>10</v>
      </c>
      <c r="J3828" t="s">
        <v>15</v>
      </c>
      <c r="K3828" s="3">
        <f>IF(TablaDatosEmpresa[[#This Row],[Tipo_Movimiento]] = "Venta", -TablaDatosEmpresa[[#This Row],[Cantidad]] * TablaDatosEmpresa[[#This Row],[Precio_Venta_Unitario]], 0)</f>
        <v>36777.82</v>
      </c>
      <c r="L3828" s="3">
        <f>AVERAGEIF(TablaDatosEmpresa[Nombre_Producto],TablaDatosEmpresa[[#This Row],[Nombre_Producto]],TablaDatosEmpresa[Costo_Unitario])</f>
        <v>206.67616747181975</v>
      </c>
      <c r="M3828" s="3">
        <f>IF(TablaDatosEmpresa[[#This Row],[Tipo_Movimiento]] = "Venta", -TablaDatosEmpresa[[#This Row],[Cantidad]] * TablaDatosEmpresa[[#This Row],[CosteAdquisicionPromedio]], 0)</f>
        <v>8473.7228663446094</v>
      </c>
      <c r="N3828" s="3">
        <f>TablaDatosEmpresa[[#This Row],[Ingresos]]-TablaDatosEmpresa[[#This Row],[Coste_Vemta]]</f>
        <v>28304.097133655392</v>
      </c>
    </row>
    <row r="3829" spans="1:14" x14ac:dyDescent="0.3">
      <c r="A3829">
        <v>3830</v>
      </c>
      <c r="B3829" s="1">
        <v>45124</v>
      </c>
      <c r="C3829" t="s">
        <v>10</v>
      </c>
      <c r="D3829" t="s">
        <v>27</v>
      </c>
      <c r="E3829" t="s">
        <v>44</v>
      </c>
      <c r="F3829">
        <v>-21</v>
      </c>
      <c r="G3829" s="3">
        <v>0</v>
      </c>
      <c r="H3829" s="3">
        <v>499.25</v>
      </c>
      <c r="I3829" t="s">
        <v>10</v>
      </c>
      <c r="J3829" t="s">
        <v>35</v>
      </c>
      <c r="K3829" s="3">
        <f>IF(TablaDatosEmpresa[[#This Row],[Tipo_Movimiento]] = "Venta", -TablaDatosEmpresa[[#This Row],[Cantidad]] * TablaDatosEmpresa[[#This Row],[Precio_Venta_Unitario]], 0)</f>
        <v>10484.25</v>
      </c>
      <c r="L3829" s="3">
        <f>AVERAGEIF(TablaDatosEmpresa[Nombre_Producto],TablaDatosEmpresa[[#This Row],[Nombre_Producto]],TablaDatosEmpresa[Costo_Unitario])</f>
        <v>111.99406451612904</v>
      </c>
      <c r="M3829" s="3">
        <f>IF(TablaDatosEmpresa[[#This Row],[Tipo_Movimiento]] = "Venta", -TablaDatosEmpresa[[#This Row],[Cantidad]] * TablaDatosEmpresa[[#This Row],[CosteAdquisicionPromedio]], 0)</f>
        <v>2351.8753548387099</v>
      </c>
      <c r="N3829" s="3">
        <f>TablaDatosEmpresa[[#This Row],[Ingresos]]-TablaDatosEmpresa[[#This Row],[Coste_Vemta]]</f>
        <v>8132.3746451612897</v>
      </c>
    </row>
    <row r="3830" spans="1:14" x14ac:dyDescent="0.3">
      <c r="A3830">
        <v>3831</v>
      </c>
      <c r="B3830" s="1">
        <v>45124</v>
      </c>
      <c r="C3830" t="s">
        <v>24</v>
      </c>
      <c r="D3830" t="s">
        <v>11</v>
      </c>
      <c r="E3830" t="s">
        <v>12</v>
      </c>
      <c r="F3830">
        <v>250</v>
      </c>
      <c r="G3830" s="3">
        <v>65.91</v>
      </c>
      <c r="H3830" s="3">
        <v>0</v>
      </c>
      <c r="I3830" t="s">
        <v>24</v>
      </c>
      <c r="J3830" t="s">
        <v>28</v>
      </c>
      <c r="K3830" s="3">
        <f>IF(TablaDatosEmpresa[[#This Row],[Tipo_Movimiento]] = "Venta", -TablaDatosEmpresa[[#This Row],[Cantidad]] * TablaDatosEmpresa[[#This Row],[Precio_Venta_Unitario]], 0)</f>
        <v>0</v>
      </c>
      <c r="L3830" s="3">
        <f>AVERAGEIF(TablaDatosEmpresa[Nombre_Producto],TablaDatosEmpresa[[#This Row],[Nombre_Producto]],TablaDatosEmpresa[Costo_Unitario])</f>
        <v>28.701865793780652</v>
      </c>
      <c r="M3830" s="3">
        <f>IF(TablaDatosEmpresa[[#This Row],[Tipo_Movimiento]] = "Venta", -TablaDatosEmpresa[[#This Row],[Cantidad]] * TablaDatosEmpresa[[#This Row],[CosteAdquisicionPromedio]], 0)</f>
        <v>0</v>
      </c>
      <c r="N3830" s="3">
        <f>TablaDatosEmpresa[[#This Row],[Ingresos]]-TablaDatosEmpresa[[#This Row],[Coste_Vemta]]</f>
        <v>0</v>
      </c>
    </row>
    <row r="3831" spans="1:14" x14ac:dyDescent="0.3">
      <c r="A3831">
        <v>3832</v>
      </c>
      <c r="B3831" s="1">
        <v>45124</v>
      </c>
      <c r="C3831" t="s">
        <v>24</v>
      </c>
      <c r="D3831" t="s">
        <v>14</v>
      </c>
      <c r="E3831" t="s">
        <v>41</v>
      </c>
      <c r="F3831">
        <v>273</v>
      </c>
      <c r="G3831" s="3">
        <v>85.97</v>
      </c>
      <c r="H3831" s="3">
        <v>0</v>
      </c>
      <c r="I3831" t="s">
        <v>24</v>
      </c>
      <c r="J3831" t="s">
        <v>26</v>
      </c>
      <c r="K3831" s="3">
        <f>IF(TablaDatosEmpresa[[#This Row],[Tipo_Movimiento]] = "Venta", -TablaDatosEmpresa[[#This Row],[Cantidad]] * TablaDatosEmpresa[[#This Row],[Precio_Venta_Unitario]], 0)</f>
        <v>0</v>
      </c>
      <c r="L3831" s="3">
        <f>AVERAGEIF(TablaDatosEmpresa[Nombre_Producto],TablaDatosEmpresa[[#This Row],[Nombre_Producto]],TablaDatosEmpresa[Costo_Unitario])</f>
        <v>38.917210440456756</v>
      </c>
      <c r="M3831" s="3">
        <f>IF(TablaDatosEmpresa[[#This Row],[Tipo_Movimiento]] = "Venta", -TablaDatosEmpresa[[#This Row],[Cantidad]] * TablaDatosEmpresa[[#This Row],[CosteAdquisicionPromedio]], 0)</f>
        <v>0</v>
      </c>
      <c r="N3831" s="3">
        <f>TablaDatosEmpresa[[#This Row],[Ingresos]]-TablaDatosEmpresa[[#This Row],[Coste_Vemta]]</f>
        <v>0</v>
      </c>
    </row>
    <row r="3832" spans="1:14" x14ac:dyDescent="0.3">
      <c r="A3832">
        <v>3833</v>
      </c>
      <c r="B3832" s="1">
        <v>45124</v>
      </c>
      <c r="C3832" t="s">
        <v>10</v>
      </c>
      <c r="D3832" t="s">
        <v>21</v>
      </c>
      <c r="E3832" t="s">
        <v>22</v>
      </c>
      <c r="F3832">
        <v>-19</v>
      </c>
      <c r="G3832" s="3">
        <v>0</v>
      </c>
      <c r="H3832" s="3">
        <v>59.69</v>
      </c>
      <c r="I3832" t="s">
        <v>10</v>
      </c>
      <c r="J3832" t="s">
        <v>35</v>
      </c>
      <c r="K3832" s="3">
        <f>IF(TablaDatosEmpresa[[#This Row],[Tipo_Movimiento]] = "Venta", -TablaDatosEmpresa[[#This Row],[Cantidad]] * TablaDatosEmpresa[[#This Row],[Precio_Venta_Unitario]], 0)</f>
        <v>1134.1099999999999</v>
      </c>
      <c r="L3832" s="3">
        <f>AVERAGEIF(TablaDatosEmpresa[Nombre_Producto],TablaDatosEmpresa[[#This Row],[Nombre_Producto]],TablaDatosEmpresa[Costo_Unitario])</f>
        <v>10.520482758620702</v>
      </c>
      <c r="M3832" s="3">
        <f>IF(TablaDatosEmpresa[[#This Row],[Tipo_Movimiento]] = "Venta", -TablaDatosEmpresa[[#This Row],[Cantidad]] * TablaDatosEmpresa[[#This Row],[CosteAdquisicionPromedio]], 0)</f>
        <v>199.88917241379335</v>
      </c>
      <c r="N3832" s="3">
        <f>TablaDatosEmpresa[[#This Row],[Ingresos]]-TablaDatosEmpresa[[#This Row],[Coste_Vemta]]</f>
        <v>934.2208275862065</v>
      </c>
    </row>
    <row r="3833" spans="1:14" x14ac:dyDescent="0.3">
      <c r="A3833">
        <v>3834</v>
      </c>
      <c r="B3833" s="1">
        <v>45124</v>
      </c>
      <c r="C3833" t="s">
        <v>10</v>
      </c>
      <c r="D3833" t="s">
        <v>27</v>
      </c>
      <c r="E3833" t="s">
        <v>44</v>
      </c>
      <c r="F3833">
        <v>-28</v>
      </c>
      <c r="G3833" s="3">
        <v>0</v>
      </c>
      <c r="H3833" s="3">
        <v>499.61</v>
      </c>
      <c r="I3833" t="s">
        <v>10</v>
      </c>
      <c r="J3833" t="s">
        <v>31</v>
      </c>
      <c r="K3833" s="3">
        <f>IF(TablaDatosEmpresa[[#This Row],[Tipo_Movimiento]] = "Venta", -TablaDatosEmpresa[[#This Row],[Cantidad]] * TablaDatosEmpresa[[#This Row],[Precio_Venta_Unitario]], 0)</f>
        <v>13989.08</v>
      </c>
      <c r="L3833" s="3">
        <f>AVERAGEIF(TablaDatosEmpresa[Nombre_Producto],TablaDatosEmpresa[[#This Row],[Nombre_Producto]],TablaDatosEmpresa[Costo_Unitario])</f>
        <v>111.99406451612904</v>
      </c>
      <c r="M3833" s="3">
        <f>IF(TablaDatosEmpresa[[#This Row],[Tipo_Movimiento]] = "Venta", -TablaDatosEmpresa[[#This Row],[Cantidad]] * TablaDatosEmpresa[[#This Row],[CosteAdquisicionPromedio]], 0)</f>
        <v>3135.8338064516133</v>
      </c>
      <c r="N3833" s="3">
        <f>TablaDatosEmpresa[[#This Row],[Ingresos]]-TablaDatosEmpresa[[#This Row],[Coste_Vemta]]</f>
        <v>10853.246193548386</v>
      </c>
    </row>
    <row r="3834" spans="1:14" x14ac:dyDescent="0.3">
      <c r="A3834">
        <v>3835</v>
      </c>
      <c r="B3834" s="1">
        <v>45125</v>
      </c>
      <c r="C3834" t="s">
        <v>16</v>
      </c>
      <c r="D3834" t="s">
        <v>17</v>
      </c>
      <c r="E3834" t="s">
        <v>42</v>
      </c>
      <c r="F3834">
        <v>20</v>
      </c>
      <c r="G3834" s="3">
        <v>446.18</v>
      </c>
      <c r="H3834" s="3">
        <v>0</v>
      </c>
      <c r="I3834" t="s">
        <v>46</v>
      </c>
      <c r="J3834" t="s">
        <v>18</v>
      </c>
      <c r="K3834" s="3">
        <f>IF(TablaDatosEmpresa[[#This Row],[Tipo_Movimiento]] = "Venta", -TablaDatosEmpresa[[#This Row],[Cantidad]] * TablaDatosEmpresa[[#This Row],[Precio_Venta_Unitario]], 0)</f>
        <v>0</v>
      </c>
      <c r="L3834" s="3">
        <f>AVERAGEIF(TablaDatosEmpresa[Nombre_Producto],TablaDatosEmpresa[[#This Row],[Nombre_Producto]],TablaDatosEmpresa[Costo_Unitario])</f>
        <v>206.67616747181975</v>
      </c>
      <c r="M3834" s="3">
        <f>IF(TablaDatosEmpresa[[#This Row],[Tipo_Movimiento]] = "Venta", -TablaDatosEmpresa[[#This Row],[Cantidad]] * TablaDatosEmpresa[[#This Row],[CosteAdquisicionPromedio]], 0)</f>
        <v>0</v>
      </c>
      <c r="N3834" s="3">
        <f>TablaDatosEmpresa[[#This Row],[Ingresos]]-TablaDatosEmpresa[[#This Row],[Coste_Vemta]]</f>
        <v>0</v>
      </c>
    </row>
    <row r="3835" spans="1:14" x14ac:dyDescent="0.3">
      <c r="A3835">
        <v>3836</v>
      </c>
      <c r="B3835" s="1">
        <v>45125</v>
      </c>
      <c r="C3835" t="s">
        <v>24</v>
      </c>
      <c r="D3835" t="s">
        <v>25</v>
      </c>
      <c r="E3835" t="s">
        <v>43</v>
      </c>
      <c r="F3835">
        <v>249</v>
      </c>
      <c r="G3835" s="3">
        <v>45.95</v>
      </c>
      <c r="H3835" s="3">
        <v>0</v>
      </c>
      <c r="I3835" t="s">
        <v>24</v>
      </c>
      <c r="J3835" t="s">
        <v>36</v>
      </c>
      <c r="K3835" s="3">
        <f>IF(TablaDatosEmpresa[[#This Row],[Tipo_Movimiento]] = "Venta", -TablaDatosEmpresa[[#This Row],[Cantidad]] * TablaDatosEmpresa[[#This Row],[Precio_Venta_Unitario]], 0)</f>
        <v>0</v>
      </c>
      <c r="L3835" s="3">
        <f>AVERAGEIF(TablaDatosEmpresa[Nombre_Producto],TablaDatosEmpresa[[#This Row],[Nombre_Producto]],TablaDatosEmpresa[Costo_Unitario])</f>
        <v>18.458651685393257</v>
      </c>
      <c r="M3835" s="3">
        <f>IF(TablaDatosEmpresa[[#This Row],[Tipo_Movimiento]] = "Venta", -TablaDatosEmpresa[[#This Row],[Cantidad]] * TablaDatosEmpresa[[#This Row],[CosteAdquisicionPromedio]], 0)</f>
        <v>0</v>
      </c>
      <c r="N3835" s="3">
        <f>TablaDatosEmpresa[[#This Row],[Ingresos]]-TablaDatosEmpresa[[#This Row],[Coste_Vemta]]</f>
        <v>0</v>
      </c>
    </row>
    <row r="3836" spans="1:14" x14ac:dyDescent="0.3">
      <c r="A3836">
        <v>3837</v>
      </c>
      <c r="B3836" s="1">
        <v>45125</v>
      </c>
      <c r="C3836" t="s">
        <v>24</v>
      </c>
      <c r="D3836" t="s">
        <v>21</v>
      </c>
      <c r="E3836" t="s">
        <v>22</v>
      </c>
      <c r="F3836">
        <v>84</v>
      </c>
      <c r="G3836" s="3">
        <v>25.42</v>
      </c>
      <c r="H3836" s="3">
        <v>0</v>
      </c>
      <c r="I3836" t="s">
        <v>24</v>
      </c>
      <c r="J3836" t="s">
        <v>37</v>
      </c>
      <c r="K3836" s="3">
        <f>IF(TablaDatosEmpresa[[#This Row],[Tipo_Movimiento]] = "Venta", -TablaDatosEmpresa[[#This Row],[Cantidad]] * TablaDatosEmpresa[[#This Row],[Precio_Venta_Unitario]], 0)</f>
        <v>0</v>
      </c>
      <c r="L3836" s="3">
        <f>AVERAGEIF(TablaDatosEmpresa[Nombre_Producto],TablaDatosEmpresa[[#This Row],[Nombre_Producto]],TablaDatosEmpresa[Costo_Unitario])</f>
        <v>10.520482758620702</v>
      </c>
      <c r="M3836" s="3">
        <f>IF(TablaDatosEmpresa[[#This Row],[Tipo_Movimiento]] = "Venta", -TablaDatosEmpresa[[#This Row],[Cantidad]] * TablaDatosEmpresa[[#This Row],[CosteAdquisicionPromedio]], 0)</f>
        <v>0</v>
      </c>
      <c r="N3836" s="3">
        <f>TablaDatosEmpresa[[#This Row],[Ingresos]]-TablaDatosEmpresa[[#This Row],[Coste_Vemta]]</f>
        <v>0</v>
      </c>
    </row>
    <row r="3837" spans="1:14" x14ac:dyDescent="0.3">
      <c r="A3837">
        <v>3838</v>
      </c>
      <c r="B3837" s="1">
        <v>45125</v>
      </c>
      <c r="C3837" t="s">
        <v>10</v>
      </c>
      <c r="D3837" t="s">
        <v>29</v>
      </c>
      <c r="E3837" t="s">
        <v>30</v>
      </c>
      <c r="F3837">
        <v>-23</v>
      </c>
      <c r="G3837" s="3">
        <v>0</v>
      </c>
      <c r="H3837" s="3">
        <v>80.5</v>
      </c>
      <c r="I3837" t="s">
        <v>10</v>
      </c>
      <c r="J3837" t="s">
        <v>15</v>
      </c>
      <c r="K3837" s="3">
        <f>IF(TablaDatosEmpresa[[#This Row],[Tipo_Movimiento]] = "Venta", -TablaDatosEmpresa[[#This Row],[Cantidad]] * TablaDatosEmpresa[[#This Row],[Precio_Venta_Unitario]], 0)</f>
        <v>1851.5</v>
      </c>
      <c r="L3837" s="3">
        <f>AVERAGEIF(TablaDatosEmpresa[Nombre_Producto],TablaDatosEmpresa[[#This Row],[Nombre_Producto]],TablaDatosEmpresa[Costo_Unitario])</f>
        <v>15.49574137931034</v>
      </c>
      <c r="M3837" s="3">
        <f>IF(TablaDatosEmpresa[[#This Row],[Tipo_Movimiento]] = "Venta", -TablaDatosEmpresa[[#This Row],[Cantidad]] * TablaDatosEmpresa[[#This Row],[CosteAdquisicionPromedio]], 0)</f>
        <v>356.40205172413783</v>
      </c>
      <c r="N3837" s="3">
        <f>TablaDatosEmpresa[[#This Row],[Ingresos]]-TablaDatosEmpresa[[#This Row],[Coste_Vemta]]</f>
        <v>1495.0979482758621</v>
      </c>
    </row>
    <row r="3838" spans="1:14" x14ac:dyDescent="0.3">
      <c r="A3838">
        <v>3839</v>
      </c>
      <c r="B3838" s="1">
        <v>45125</v>
      </c>
      <c r="C3838" t="s">
        <v>10</v>
      </c>
      <c r="D3838" t="s">
        <v>27</v>
      </c>
      <c r="E3838" t="s">
        <v>44</v>
      </c>
      <c r="F3838">
        <v>-41</v>
      </c>
      <c r="G3838" s="3">
        <v>0</v>
      </c>
      <c r="H3838" s="3">
        <v>495.09</v>
      </c>
      <c r="I3838" t="s">
        <v>10</v>
      </c>
      <c r="J3838" t="s">
        <v>15</v>
      </c>
      <c r="K3838" s="3">
        <f>IF(TablaDatosEmpresa[[#This Row],[Tipo_Movimiento]] = "Venta", -TablaDatosEmpresa[[#This Row],[Cantidad]] * TablaDatosEmpresa[[#This Row],[Precio_Venta_Unitario]], 0)</f>
        <v>20298.689999999999</v>
      </c>
      <c r="L3838" s="3">
        <f>AVERAGEIF(TablaDatosEmpresa[Nombre_Producto],TablaDatosEmpresa[[#This Row],[Nombre_Producto]],TablaDatosEmpresa[Costo_Unitario])</f>
        <v>111.99406451612904</v>
      </c>
      <c r="M3838" s="3">
        <f>IF(TablaDatosEmpresa[[#This Row],[Tipo_Movimiento]] = "Venta", -TablaDatosEmpresa[[#This Row],[Cantidad]] * TablaDatosEmpresa[[#This Row],[CosteAdquisicionPromedio]], 0)</f>
        <v>4591.7566451612911</v>
      </c>
      <c r="N3838" s="3">
        <f>TablaDatosEmpresa[[#This Row],[Ingresos]]-TablaDatosEmpresa[[#This Row],[Coste_Vemta]]</f>
        <v>15706.933354838708</v>
      </c>
    </row>
    <row r="3839" spans="1:14" x14ac:dyDescent="0.3">
      <c r="A3839">
        <v>3840</v>
      </c>
      <c r="B3839" s="1">
        <v>45125</v>
      </c>
      <c r="C3839" t="s">
        <v>10</v>
      </c>
      <c r="D3839" t="s">
        <v>17</v>
      </c>
      <c r="E3839" t="s">
        <v>42</v>
      </c>
      <c r="F3839">
        <v>-23</v>
      </c>
      <c r="G3839" s="3">
        <v>0</v>
      </c>
      <c r="H3839" s="3">
        <v>902.04</v>
      </c>
      <c r="I3839" t="s">
        <v>10</v>
      </c>
      <c r="J3839" t="s">
        <v>15</v>
      </c>
      <c r="K3839" s="3">
        <f>IF(TablaDatosEmpresa[[#This Row],[Tipo_Movimiento]] = "Venta", -TablaDatosEmpresa[[#This Row],[Cantidad]] * TablaDatosEmpresa[[#This Row],[Precio_Venta_Unitario]], 0)</f>
        <v>20746.919999999998</v>
      </c>
      <c r="L3839" s="3">
        <f>AVERAGEIF(TablaDatosEmpresa[Nombre_Producto],TablaDatosEmpresa[[#This Row],[Nombre_Producto]],TablaDatosEmpresa[Costo_Unitario])</f>
        <v>206.67616747181975</v>
      </c>
      <c r="M3839" s="3">
        <f>IF(TablaDatosEmpresa[[#This Row],[Tipo_Movimiento]] = "Venta", -TablaDatosEmpresa[[#This Row],[Cantidad]] * TablaDatosEmpresa[[#This Row],[CosteAdquisicionPromedio]], 0)</f>
        <v>4753.5518518518547</v>
      </c>
      <c r="N3839" s="3">
        <f>TablaDatosEmpresa[[#This Row],[Ingresos]]-TablaDatosEmpresa[[#This Row],[Coste_Vemta]]</f>
        <v>15993.368148148144</v>
      </c>
    </row>
    <row r="3840" spans="1:14" x14ac:dyDescent="0.3">
      <c r="A3840">
        <v>3841</v>
      </c>
      <c r="B3840" s="1">
        <v>45125</v>
      </c>
      <c r="C3840" t="s">
        <v>16</v>
      </c>
      <c r="D3840" t="s">
        <v>27</v>
      </c>
      <c r="E3840" t="s">
        <v>44</v>
      </c>
      <c r="F3840">
        <v>62</v>
      </c>
      <c r="G3840" s="3">
        <v>252.56</v>
      </c>
      <c r="H3840" s="3">
        <v>0</v>
      </c>
      <c r="I3840" t="s">
        <v>46</v>
      </c>
      <c r="J3840" t="s">
        <v>18</v>
      </c>
      <c r="K3840" s="3">
        <f>IF(TablaDatosEmpresa[[#This Row],[Tipo_Movimiento]] = "Venta", -TablaDatosEmpresa[[#This Row],[Cantidad]] * TablaDatosEmpresa[[#This Row],[Precio_Venta_Unitario]], 0)</f>
        <v>0</v>
      </c>
      <c r="L3840" s="3">
        <f>AVERAGEIF(TablaDatosEmpresa[Nombre_Producto],TablaDatosEmpresa[[#This Row],[Nombre_Producto]],TablaDatosEmpresa[Costo_Unitario])</f>
        <v>111.99406451612904</v>
      </c>
      <c r="M3840" s="3">
        <f>IF(TablaDatosEmpresa[[#This Row],[Tipo_Movimiento]] = "Venta", -TablaDatosEmpresa[[#This Row],[Cantidad]] * TablaDatosEmpresa[[#This Row],[CosteAdquisicionPromedio]], 0)</f>
        <v>0</v>
      </c>
      <c r="N3840" s="3">
        <f>TablaDatosEmpresa[[#This Row],[Ingresos]]-TablaDatosEmpresa[[#This Row],[Coste_Vemta]]</f>
        <v>0</v>
      </c>
    </row>
    <row r="3841" spans="1:14" x14ac:dyDescent="0.3">
      <c r="A3841">
        <v>3842</v>
      </c>
      <c r="B3841" s="1">
        <v>45126</v>
      </c>
      <c r="C3841" t="s">
        <v>16</v>
      </c>
      <c r="D3841" t="s">
        <v>27</v>
      </c>
      <c r="E3841" t="s">
        <v>44</v>
      </c>
      <c r="F3841">
        <v>57</v>
      </c>
      <c r="G3841" s="3">
        <v>250.29</v>
      </c>
      <c r="H3841" s="3">
        <v>0</v>
      </c>
      <c r="I3841" t="s">
        <v>46</v>
      </c>
      <c r="J3841" t="s">
        <v>18</v>
      </c>
      <c r="K3841" s="3">
        <f>IF(TablaDatosEmpresa[[#This Row],[Tipo_Movimiento]] = "Venta", -TablaDatosEmpresa[[#This Row],[Cantidad]] * TablaDatosEmpresa[[#This Row],[Precio_Venta_Unitario]], 0)</f>
        <v>0</v>
      </c>
      <c r="L3841" s="3">
        <f>AVERAGEIF(TablaDatosEmpresa[Nombre_Producto],TablaDatosEmpresa[[#This Row],[Nombre_Producto]],TablaDatosEmpresa[Costo_Unitario])</f>
        <v>111.99406451612904</v>
      </c>
      <c r="M3841" s="3">
        <f>IF(TablaDatosEmpresa[[#This Row],[Tipo_Movimiento]] = "Venta", -TablaDatosEmpresa[[#This Row],[Cantidad]] * TablaDatosEmpresa[[#This Row],[CosteAdquisicionPromedio]], 0)</f>
        <v>0</v>
      </c>
      <c r="N3841" s="3">
        <f>TablaDatosEmpresa[[#This Row],[Ingresos]]-TablaDatosEmpresa[[#This Row],[Coste_Vemta]]</f>
        <v>0</v>
      </c>
    </row>
    <row r="3842" spans="1:14" x14ac:dyDescent="0.3">
      <c r="A3842">
        <v>3843</v>
      </c>
      <c r="B3842" s="1">
        <v>45126</v>
      </c>
      <c r="C3842" t="s">
        <v>24</v>
      </c>
      <c r="D3842" t="s">
        <v>21</v>
      </c>
      <c r="E3842" t="s">
        <v>22</v>
      </c>
      <c r="F3842">
        <v>77</v>
      </c>
      <c r="G3842" s="3">
        <v>25.13</v>
      </c>
      <c r="H3842" s="3">
        <v>0</v>
      </c>
      <c r="I3842" t="s">
        <v>24</v>
      </c>
      <c r="J3842" t="s">
        <v>36</v>
      </c>
      <c r="K3842" s="3">
        <f>IF(TablaDatosEmpresa[[#This Row],[Tipo_Movimiento]] = "Venta", -TablaDatosEmpresa[[#This Row],[Cantidad]] * TablaDatosEmpresa[[#This Row],[Precio_Venta_Unitario]], 0)</f>
        <v>0</v>
      </c>
      <c r="L3842" s="3">
        <f>AVERAGEIF(TablaDatosEmpresa[Nombre_Producto],TablaDatosEmpresa[[#This Row],[Nombre_Producto]],TablaDatosEmpresa[Costo_Unitario])</f>
        <v>10.520482758620702</v>
      </c>
      <c r="M3842" s="3">
        <f>IF(TablaDatosEmpresa[[#This Row],[Tipo_Movimiento]] = "Venta", -TablaDatosEmpresa[[#This Row],[Cantidad]] * TablaDatosEmpresa[[#This Row],[CosteAdquisicionPromedio]], 0)</f>
        <v>0</v>
      </c>
      <c r="N3842" s="3">
        <f>TablaDatosEmpresa[[#This Row],[Ingresos]]-TablaDatosEmpresa[[#This Row],[Coste_Vemta]]</f>
        <v>0</v>
      </c>
    </row>
    <row r="3843" spans="1:14" x14ac:dyDescent="0.3">
      <c r="A3843">
        <v>3844</v>
      </c>
      <c r="B3843" s="1">
        <v>45126</v>
      </c>
      <c r="C3843" t="s">
        <v>24</v>
      </c>
      <c r="D3843" t="s">
        <v>34</v>
      </c>
      <c r="E3843" t="s">
        <v>45</v>
      </c>
      <c r="F3843">
        <v>51</v>
      </c>
      <c r="G3843" s="3">
        <v>183.24</v>
      </c>
      <c r="H3843" s="3">
        <v>0</v>
      </c>
      <c r="I3843" t="s">
        <v>24</v>
      </c>
      <c r="J3843" t="s">
        <v>28</v>
      </c>
      <c r="K3843" s="3">
        <f>IF(TablaDatosEmpresa[[#This Row],[Tipo_Movimiento]] = "Venta", -TablaDatosEmpresa[[#This Row],[Cantidad]] * TablaDatosEmpresa[[#This Row],[Precio_Venta_Unitario]], 0)</f>
        <v>0</v>
      </c>
      <c r="L3843" s="3">
        <f>AVERAGEIF(TablaDatosEmpresa[Nombre_Producto],TablaDatosEmpresa[[#This Row],[Nombre_Producto]],TablaDatosEmpresa[Costo_Unitario])</f>
        <v>81.910562499999997</v>
      </c>
      <c r="M3843" s="3">
        <f>IF(TablaDatosEmpresa[[#This Row],[Tipo_Movimiento]] = "Venta", -TablaDatosEmpresa[[#This Row],[Cantidad]] * TablaDatosEmpresa[[#This Row],[CosteAdquisicionPromedio]], 0)</f>
        <v>0</v>
      </c>
      <c r="N3843" s="3">
        <f>TablaDatosEmpresa[[#This Row],[Ingresos]]-TablaDatosEmpresa[[#This Row],[Coste_Vemta]]</f>
        <v>0</v>
      </c>
    </row>
    <row r="3844" spans="1:14" x14ac:dyDescent="0.3">
      <c r="A3844">
        <v>3845</v>
      </c>
      <c r="B3844" s="1">
        <v>45126</v>
      </c>
      <c r="C3844" t="s">
        <v>24</v>
      </c>
      <c r="D3844" t="s">
        <v>25</v>
      </c>
      <c r="E3844" t="s">
        <v>43</v>
      </c>
      <c r="F3844">
        <v>168</v>
      </c>
      <c r="G3844" s="3">
        <v>44.52</v>
      </c>
      <c r="H3844" s="3">
        <v>0</v>
      </c>
      <c r="I3844" t="s">
        <v>24</v>
      </c>
      <c r="J3844" t="s">
        <v>28</v>
      </c>
      <c r="K3844" s="3">
        <f>IF(TablaDatosEmpresa[[#This Row],[Tipo_Movimiento]] = "Venta", -TablaDatosEmpresa[[#This Row],[Cantidad]] * TablaDatosEmpresa[[#This Row],[Precio_Venta_Unitario]], 0)</f>
        <v>0</v>
      </c>
      <c r="L3844" s="3">
        <f>AVERAGEIF(TablaDatosEmpresa[Nombre_Producto],TablaDatosEmpresa[[#This Row],[Nombre_Producto]],TablaDatosEmpresa[Costo_Unitario])</f>
        <v>18.458651685393257</v>
      </c>
      <c r="M3844" s="3">
        <f>IF(TablaDatosEmpresa[[#This Row],[Tipo_Movimiento]] = "Venta", -TablaDatosEmpresa[[#This Row],[Cantidad]] * TablaDatosEmpresa[[#This Row],[CosteAdquisicionPromedio]], 0)</f>
        <v>0</v>
      </c>
      <c r="N3844" s="3">
        <f>TablaDatosEmpresa[[#This Row],[Ingresos]]-TablaDatosEmpresa[[#This Row],[Coste_Vemta]]</f>
        <v>0</v>
      </c>
    </row>
    <row r="3845" spans="1:14" x14ac:dyDescent="0.3">
      <c r="A3845">
        <v>3846</v>
      </c>
      <c r="B3845" s="1">
        <v>45126</v>
      </c>
      <c r="C3845" t="s">
        <v>24</v>
      </c>
      <c r="D3845" t="s">
        <v>34</v>
      </c>
      <c r="E3845" t="s">
        <v>45</v>
      </c>
      <c r="F3845">
        <v>50</v>
      </c>
      <c r="G3845" s="3">
        <v>182.42</v>
      </c>
      <c r="H3845" s="3">
        <v>0</v>
      </c>
      <c r="I3845" t="s">
        <v>24</v>
      </c>
      <c r="J3845" t="s">
        <v>36</v>
      </c>
      <c r="K3845" s="3">
        <f>IF(TablaDatosEmpresa[[#This Row],[Tipo_Movimiento]] = "Venta", -TablaDatosEmpresa[[#This Row],[Cantidad]] * TablaDatosEmpresa[[#This Row],[Precio_Venta_Unitario]], 0)</f>
        <v>0</v>
      </c>
      <c r="L3845" s="3">
        <f>AVERAGEIF(TablaDatosEmpresa[Nombre_Producto],TablaDatosEmpresa[[#This Row],[Nombre_Producto]],TablaDatosEmpresa[Costo_Unitario])</f>
        <v>81.910562499999997</v>
      </c>
      <c r="M3845" s="3">
        <f>IF(TablaDatosEmpresa[[#This Row],[Tipo_Movimiento]] = "Venta", -TablaDatosEmpresa[[#This Row],[Cantidad]] * TablaDatosEmpresa[[#This Row],[CosteAdquisicionPromedio]], 0)</f>
        <v>0</v>
      </c>
      <c r="N3845" s="3">
        <f>TablaDatosEmpresa[[#This Row],[Ingresos]]-TablaDatosEmpresa[[#This Row],[Coste_Vemta]]</f>
        <v>0</v>
      </c>
    </row>
    <row r="3846" spans="1:14" x14ac:dyDescent="0.3">
      <c r="A3846">
        <v>3847</v>
      </c>
      <c r="B3846" s="1">
        <v>45126</v>
      </c>
      <c r="C3846" t="s">
        <v>10</v>
      </c>
      <c r="D3846" t="s">
        <v>27</v>
      </c>
      <c r="E3846" t="s">
        <v>44</v>
      </c>
      <c r="F3846">
        <v>-49</v>
      </c>
      <c r="G3846" s="3">
        <v>0</v>
      </c>
      <c r="H3846" s="3">
        <v>504.96</v>
      </c>
      <c r="I3846" t="s">
        <v>10</v>
      </c>
      <c r="J3846" t="s">
        <v>31</v>
      </c>
      <c r="K3846" s="3">
        <f>IF(TablaDatosEmpresa[[#This Row],[Tipo_Movimiento]] = "Venta", -TablaDatosEmpresa[[#This Row],[Cantidad]] * TablaDatosEmpresa[[#This Row],[Precio_Venta_Unitario]], 0)</f>
        <v>24743.039999999997</v>
      </c>
      <c r="L3846" s="3">
        <f>AVERAGEIF(TablaDatosEmpresa[Nombre_Producto],TablaDatosEmpresa[[#This Row],[Nombre_Producto]],TablaDatosEmpresa[Costo_Unitario])</f>
        <v>111.99406451612904</v>
      </c>
      <c r="M3846" s="3">
        <f>IF(TablaDatosEmpresa[[#This Row],[Tipo_Movimiento]] = "Venta", -TablaDatosEmpresa[[#This Row],[Cantidad]] * TablaDatosEmpresa[[#This Row],[CosteAdquisicionPromedio]], 0)</f>
        <v>5487.7091612903232</v>
      </c>
      <c r="N3846" s="3">
        <f>TablaDatosEmpresa[[#This Row],[Ingresos]]-TablaDatosEmpresa[[#This Row],[Coste_Vemta]]</f>
        <v>19255.330838709673</v>
      </c>
    </row>
    <row r="3847" spans="1:14" x14ac:dyDescent="0.3">
      <c r="A3847">
        <v>3848</v>
      </c>
      <c r="B3847" s="1">
        <v>45126</v>
      </c>
      <c r="C3847" t="s">
        <v>24</v>
      </c>
      <c r="D3847" t="s">
        <v>21</v>
      </c>
      <c r="E3847" t="s">
        <v>22</v>
      </c>
      <c r="F3847">
        <v>170</v>
      </c>
      <c r="G3847" s="3">
        <v>25.35</v>
      </c>
      <c r="H3847" s="3">
        <v>0</v>
      </c>
      <c r="I3847" t="s">
        <v>24</v>
      </c>
      <c r="J3847" t="s">
        <v>37</v>
      </c>
      <c r="K3847" s="3">
        <f>IF(TablaDatosEmpresa[[#This Row],[Tipo_Movimiento]] = "Venta", -TablaDatosEmpresa[[#This Row],[Cantidad]] * TablaDatosEmpresa[[#This Row],[Precio_Venta_Unitario]], 0)</f>
        <v>0</v>
      </c>
      <c r="L3847" s="3">
        <f>AVERAGEIF(TablaDatosEmpresa[Nombre_Producto],TablaDatosEmpresa[[#This Row],[Nombre_Producto]],TablaDatosEmpresa[Costo_Unitario])</f>
        <v>10.520482758620702</v>
      </c>
      <c r="M3847" s="3">
        <f>IF(TablaDatosEmpresa[[#This Row],[Tipo_Movimiento]] = "Venta", -TablaDatosEmpresa[[#This Row],[Cantidad]] * TablaDatosEmpresa[[#This Row],[CosteAdquisicionPromedio]], 0)</f>
        <v>0</v>
      </c>
      <c r="N3847" s="3">
        <f>TablaDatosEmpresa[[#This Row],[Ingresos]]-TablaDatosEmpresa[[#This Row],[Coste_Vemta]]</f>
        <v>0</v>
      </c>
    </row>
    <row r="3848" spans="1:14" x14ac:dyDescent="0.3">
      <c r="A3848">
        <v>3849</v>
      </c>
      <c r="B3848" s="1">
        <v>45127</v>
      </c>
      <c r="C3848" t="s">
        <v>24</v>
      </c>
      <c r="D3848" t="s">
        <v>34</v>
      </c>
      <c r="E3848" t="s">
        <v>45</v>
      </c>
      <c r="F3848">
        <v>262</v>
      </c>
      <c r="G3848" s="3">
        <v>178.11</v>
      </c>
      <c r="H3848" s="3">
        <v>0</v>
      </c>
      <c r="I3848" t="s">
        <v>24</v>
      </c>
      <c r="J3848" t="s">
        <v>36</v>
      </c>
      <c r="K3848" s="3">
        <f>IF(TablaDatosEmpresa[[#This Row],[Tipo_Movimiento]] = "Venta", -TablaDatosEmpresa[[#This Row],[Cantidad]] * TablaDatosEmpresa[[#This Row],[Precio_Venta_Unitario]], 0)</f>
        <v>0</v>
      </c>
      <c r="L3848" s="3">
        <f>AVERAGEIF(TablaDatosEmpresa[Nombre_Producto],TablaDatosEmpresa[[#This Row],[Nombre_Producto]],TablaDatosEmpresa[Costo_Unitario])</f>
        <v>81.910562499999997</v>
      </c>
      <c r="M3848" s="3">
        <f>IF(TablaDatosEmpresa[[#This Row],[Tipo_Movimiento]] = "Venta", -TablaDatosEmpresa[[#This Row],[Cantidad]] * TablaDatosEmpresa[[#This Row],[CosteAdquisicionPromedio]], 0)</f>
        <v>0</v>
      </c>
      <c r="N3848" s="3">
        <f>TablaDatosEmpresa[[#This Row],[Ingresos]]-TablaDatosEmpresa[[#This Row],[Coste_Vemta]]</f>
        <v>0</v>
      </c>
    </row>
    <row r="3849" spans="1:14" x14ac:dyDescent="0.3">
      <c r="A3849">
        <v>3850</v>
      </c>
      <c r="B3849" s="1">
        <v>45127</v>
      </c>
      <c r="C3849" t="s">
        <v>10</v>
      </c>
      <c r="D3849" t="s">
        <v>17</v>
      </c>
      <c r="E3849" t="s">
        <v>42</v>
      </c>
      <c r="F3849">
        <v>-37</v>
      </c>
      <c r="G3849" s="3">
        <v>0</v>
      </c>
      <c r="H3849" s="3">
        <v>905.9</v>
      </c>
      <c r="I3849" t="s">
        <v>10</v>
      </c>
      <c r="J3849" t="s">
        <v>15</v>
      </c>
      <c r="K3849" s="3">
        <f>IF(TablaDatosEmpresa[[#This Row],[Tipo_Movimiento]] = "Venta", -TablaDatosEmpresa[[#This Row],[Cantidad]] * TablaDatosEmpresa[[#This Row],[Precio_Venta_Unitario]], 0)</f>
        <v>33518.299999999996</v>
      </c>
      <c r="L3849" s="3">
        <f>AVERAGEIF(TablaDatosEmpresa[Nombre_Producto],TablaDatosEmpresa[[#This Row],[Nombre_Producto]],TablaDatosEmpresa[Costo_Unitario])</f>
        <v>206.67616747181975</v>
      </c>
      <c r="M3849" s="3">
        <f>IF(TablaDatosEmpresa[[#This Row],[Tipo_Movimiento]] = "Venta", -TablaDatosEmpresa[[#This Row],[Cantidad]] * TablaDatosEmpresa[[#This Row],[CosteAdquisicionPromedio]], 0)</f>
        <v>7647.0181964573312</v>
      </c>
      <c r="N3849" s="3">
        <f>TablaDatosEmpresa[[#This Row],[Ingresos]]-TablaDatosEmpresa[[#This Row],[Coste_Vemta]]</f>
        <v>25871.281803542664</v>
      </c>
    </row>
    <row r="3850" spans="1:14" x14ac:dyDescent="0.3">
      <c r="A3850">
        <v>3851</v>
      </c>
      <c r="B3850" s="1">
        <v>45127</v>
      </c>
      <c r="C3850" t="s">
        <v>10</v>
      </c>
      <c r="D3850" t="s">
        <v>34</v>
      </c>
      <c r="E3850" t="s">
        <v>45</v>
      </c>
      <c r="F3850">
        <v>-7</v>
      </c>
      <c r="G3850" s="3">
        <v>0</v>
      </c>
      <c r="H3850" s="3">
        <v>352.17</v>
      </c>
      <c r="I3850" t="s">
        <v>10</v>
      </c>
      <c r="J3850" t="s">
        <v>15</v>
      </c>
      <c r="K3850" s="3">
        <f>IF(TablaDatosEmpresa[[#This Row],[Tipo_Movimiento]] = "Venta", -TablaDatosEmpresa[[#This Row],[Cantidad]] * TablaDatosEmpresa[[#This Row],[Precio_Venta_Unitario]], 0)</f>
        <v>2465.19</v>
      </c>
      <c r="L3850" s="3">
        <f>AVERAGEIF(TablaDatosEmpresa[Nombre_Producto],TablaDatosEmpresa[[#This Row],[Nombre_Producto]],TablaDatosEmpresa[Costo_Unitario])</f>
        <v>81.910562499999997</v>
      </c>
      <c r="M3850" s="3">
        <f>IF(TablaDatosEmpresa[[#This Row],[Tipo_Movimiento]] = "Venta", -TablaDatosEmpresa[[#This Row],[Cantidad]] * TablaDatosEmpresa[[#This Row],[CosteAdquisicionPromedio]], 0)</f>
        <v>573.37393750000001</v>
      </c>
      <c r="N3850" s="3">
        <f>TablaDatosEmpresa[[#This Row],[Ingresos]]-TablaDatosEmpresa[[#This Row],[Coste_Vemta]]</f>
        <v>1891.8160625</v>
      </c>
    </row>
    <row r="3851" spans="1:14" x14ac:dyDescent="0.3">
      <c r="A3851">
        <v>3852</v>
      </c>
      <c r="B3851" s="1">
        <v>45127</v>
      </c>
      <c r="C3851" t="s">
        <v>10</v>
      </c>
      <c r="D3851" t="s">
        <v>32</v>
      </c>
      <c r="E3851" t="s">
        <v>33</v>
      </c>
      <c r="F3851">
        <v>-22</v>
      </c>
      <c r="G3851" s="3">
        <v>0</v>
      </c>
      <c r="H3851" s="3">
        <v>218.27</v>
      </c>
      <c r="I3851" t="s">
        <v>10</v>
      </c>
      <c r="J3851" t="s">
        <v>23</v>
      </c>
      <c r="K3851" s="3">
        <f>IF(TablaDatosEmpresa[[#This Row],[Tipo_Movimiento]] = "Venta", -TablaDatosEmpresa[[#This Row],[Cantidad]] * TablaDatosEmpresa[[#This Row],[Precio_Venta_Unitario]], 0)</f>
        <v>4801.9400000000005</v>
      </c>
      <c r="L3851" s="3">
        <f>AVERAGEIF(TablaDatosEmpresa[Nombre_Producto],TablaDatosEmpresa[[#This Row],[Nombre_Producto]],TablaDatosEmpresa[Costo_Unitario])</f>
        <v>54.214840425531932</v>
      </c>
      <c r="M3851" s="3">
        <f>IF(TablaDatosEmpresa[[#This Row],[Tipo_Movimiento]] = "Venta", -TablaDatosEmpresa[[#This Row],[Cantidad]] * TablaDatosEmpresa[[#This Row],[CosteAdquisicionPromedio]], 0)</f>
        <v>1192.7264893617025</v>
      </c>
      <c r="N3851" s="3">
        <f>TablaDatosEmpresa[[#This Row],[Ingresos]]-TablaDatosEmpresa[[#This Row],[Coste_Vemta]]</f>
        <v>3609.213510638298</v>
      </c>
    </row>
    <row r="3852" spans="1:14" x14ac:dyDescent="0.3">
      <c r="A3852">
        <v>3853</v>
      </c>
      <c r="B3852" s="1">
        <v>45127</v>
      </c>
      <c r="C3852" t="s">
        <v>10</v>
      </c>
      <c r="D3852" t="s">
        <v>19</v>
      </c>
      <c r="E3852" t="s">
        <v>20</v>
      </c>
      <c r="F3852">
        <v>-46</v>
      </c>
      <c r="G3852" s="3">
        <v>0</v>
      </c>
      <c r="H3852" s="3">
        <v>299.88</v>
      </c>
      <c r="I3852" t="s">
        <v>10</v>
      </c>
      <c r="J3852" t="s">
        <v>31</v>
      </c>
      <c r="K3852" s="3">
        <f>IF(TablaDatosEmpresa[[#This Row],[Tipo_Movimiento]] = "Venta", -TablaDatosEmpresa[[#This Row],[Cantidad]] * TablaDatosEmpresa[[#This Row],[Precio_Venta_Unitario]], 0)</f>
        <v>13794.48</v>
      </c>
      <c r="L3852" s="3">
        <f>AVERAGEIF(TablaDatosEmpresa[Nombre_Producto],TablaDatosEmpresa[[#This Row],[Nombre_Producto]],TablaDatosEmpresa[Costo_Unitario])</f>
        <v>66.956770642201846</v>
      </c>
      <c r="M3852" s="3">
        <f>IF(TablaDatosEmpresa[[#This Row],[Tipo_Movimiento]] = "Venta", -TablaDatosEmpresa[[#This Row],[Cantidad]] * TablaDatosEmpresa[[#This Row],[CosteAdquisicionPromedio]], 0)</f>
        <v>3080.0114495412849</v>
      </c>
      <c r="N3852" s="3">
        <f>TablaDatosEmpresa[[#This Row],[Ingresos]]-TablaDatosEmpresa[[#This Row],[Coste_Vemta]]</f>
        <v>10714.468550458714</v>
      </c>
    </row>
    <row r="3853" spans="1:14" x14ac:dyDescent="0.3">
      <c r="A3853">
        <v>3854</v>
      </c>
      <c r="B3853" s="1">
        <v>45127</v>
      </c>
      <c r="C3853" t="s">
        <v>16</v>
      </c>
      <c r="D3853" t="s">
        <v>17</v>
      </c>
      <c r="E3853" t="s">
        <v>42</v>
      </c>
      <c r="F3853">
        <v>34</v>
      </c>
      <c r="G3853" s="3">
        <v>448.32</v>
      </c>
      <c r="H3853" s="3">
        <v>0</v>
      </c>
      <c r="I3853" t="s">
        <v>46</v>
      </c>
      <c r="J3853" t="s">
        <v>18</v>
      </c>
      <c r="K3853" s="3">
        <f>IF(TablaDatosEmpresa[[#This Row],[Tipo_Movimiento]] = "Venta", -TablaDatosEmpresa[[#This Row],[Cantidad]] * TablaDatosEmpresa[[#This Row],[Precio_Venta_Unitario]], 0)</f>
        <v>0</v>
      </c>
      <c r="L3853" s="3">
        <f>AVERAGEIF(TablaDatosEmpresa[Nombre_Producto],TablaDatosEmpresa[[#This Row],[Nombre_Producto]],TablaDatosEmpresa[Costo_Unitario])</f>
        <v>206.67616747181975</v>
      </c>
      <c r="M3853" s="3">
        <f>IF(TablaDatosEmpresa[[#This Row],[Tipo_Movimiento]] = "Venta", -TablaDatosEmpresa[[#This Row],[Cantidad]] * TablaDatosEmpresa[[#This Row],[CosteAdquisicionPromedio]], 0)</f>
        <v>0</v>
      </c>
      <c r="N3853" s="3">
        <f>TablaDatosEmpresa[[#This Row],[Ingresos]]-TablaDatosEmpresa[[#This Row],[Coste_Vemta]]</f>
        <v>0</v>
      </c>
    </row>
    <row r="3854" spans="1:14" x14ac:dyDescent="0.3">
      <c r="A3854">
        <v>3855</v>
      </c>
      <c r="B3854" s="1">
        <v>45127</v>
      </c>
      <c r="C3854" t="s">
        <v>24</v>
      </c>
      <c r="D3854" t="s">
        <v>34</v>
      </c>
      <c r="E3854" t="s">
        <v>45</v>
      </c>
      <c r="F3854">
        <v>124</v>
      </c>
      <c r="G3854" s="3">
        <v>177.35</v>
      </c>
      <c r="H3854" s="3">
        <v>0</v>
      </c>
      <c r="I3854" t="s">
        <v>24</v>
      </c>
      <c r="J3854" t="s">
        <v>26</v>
      </c>
      <c r="K3854" s="3">
        <f>IF(TablaDatosEmpresa[[#This Row],[Tipo_Movimiento]] = "Venta", -TablaDatosEmpresa[[#This Row],[Cantidad]] * TablaDatosEmpresa[[#This Row],[Precio_Venta_Unitario]], 0)</f>
        <v>0</v>
      </c>
      <c r="L3854" s="3">
        <f>AVERAGEIF(TablaDatosEmpresa[Nombre_Producto],TablaDatosEmpresa[[#This Row],[Nombre_Producto]],TablaDatosEmpresa[Costo_Unitario])</f>
        <v>81.910562499999997</v>
      </c>
      <c r="M3854" s="3">
        <f>IF(TablaDatosEmpresa[[#This Row],[Tipo_Movimiento]] = "Venta", -TablaDatosEmpresa[[#This Row],[Cantidad]] * TablaDatosEmpresa[[#This Row],[CosteAdquisicionPromedio]], 0)</f>
        <v>0</v>
      </c>
      <c r="N3854" s="3">
        <f>TablaDatosEmpresa[[#This Row],[Ingresos]]-TablaDatosEmpresa[[#This Row],[Coste_Vemta]]</f>
        <v>0</v>
      </c>
    </row>
    <row r="3855" spans="1:14" x14ac:dyDescent="0.3">
      <c r="A3855">
        <v>3856</v>
      </c>
      <c r="B3855" s="1">
        <v>45128</v>
      </c>
      <c r="C3855" t="s">
        <v>10</v>
      </c>
      <c r="D3855" t="s">
        <v>11</v>
      </c>
      <c r="E3855" t="s">
        <v>12</v>
      </c>
      <c r="F3855">
        <v>-15</v>
      </c>
      <c r="G3855" s="3">
        <v>0</v>
      </c>
      <c r="H3855" s="3">
        <v>130.03</v>
      </c>
      <c r="I3855" t="s">
        <v>10</v>
      </c>
      <c r="J3855" t="s">
        <v>35</v>
      </c>
      <c r="K3855" s="3">
        <f>IF(TablaDatosEmpresa[[#This Row],[Tipo_Movimiento]] = "Venta", -TablaDatosEmpresa[[#This Row],[Cantidad]] * TablaDatosEmpresa[[#This Row],[Precio_Venta_Unitario]], 0)</f>
        <v>1950.45</v>
      </c>
      <c r="L3855" s="3">
        <f>AVERAGEIF(TablaDatosEmpresa[Nombre_Producto],TablaDatosEmpresa[[#This Row],[Nombre_Producto]],TablaDatosEmpresa[Costo_Unitario])</f>
        <v>28.701865793780652</v>
      </c>
      <c r="M3855" s="3">
        <f>IF(TablaDatosEmpresa[[#This Row],[Tipo_Movimiento]] = "Venta", -TablaDatosEmpresa[[#This Row],[Cantidad]] * TablaDatosEmpresa[[#This Row],[CosteAdquisicionPromedio]], 0)</f>
        <v>430.52798690670977</v>
      </c>
      <c r="N3855" s="3">
        <f>TablaDatosEmpresa[[#This Row],[Ingresos]]-TablaDatosEmpresa[[#This Row],[Coste_Vemta]]</f>
        <v>1519.9220130932904</v>
      </c>
    </row>
    <row r="3856" spans="1:14" x14ac:dyDescent="0.3">
      <c r="A3856">
        <v>3857</v>
      </c>
      <c r="B3856" s="1">
        <v>45128</v>
      </c>
      <c r="C3856" t="s">
        <v>10</v>
      </c>
      <c r="D3856" t="s">
        <v>19</v>
      </c>
      <c r="E3856" t="s">
        <v>20</v>
      </c>
      <c r="F3856">
        <v>-20</v>
      </c>
      <c r="G3856" s="3">
        <v>0</v>
      </c>
      <c r="H3856" s="3">
        <v>299.31</v>
      </c>
      <c r="I3856" t="s">
        <v>10</v>
      </c>
      <c r="J3856" t="s">
        <v>13</v>
      </c>
      <c r="K3856" s="3">
        <f>IF(TablaDatosEmpresa[[#This Row],[Tipo_Movimiento]] = "Venta", -TablaDatosEmpresa[[#This Row],[Cantidad]] * TablaDatosEmpresa[[#This Row],[Precio_Venta_Unitario]], 0)</f>
        <v>5986.2</v>
      </c>
      <c r="L3856" s="3">
        <f>AVERAGEIF(TablaDatosEmpresa[Nombre_Producto],TablaDatosEmpresa[[#This Row],[Nombre_Producto]],TablaDatosEmpresa[Costo_Unitario])</f>
        <v>66.956770642201846</v>
      </c>
      <c r="M3856" s="3">
        <f>IF(TablaDatosEmpresa[[#This Row],[Tipo_Movimiento]] = "Venta", -TablaDatosEmpresa[[#This Row],[Cantidad]] * TablaDatosEmpresa[[#This Row],[CosteAdquisicionPromedio]], 0)</f>
        <v>1339.1354128440369</v>
      </c>
      <c r="N3856" s="3">
        <f>TablaDatosEmpresa[[#This Row],[Ingresos]]-TablaDatosEmpresa[[#This Row],[Coste_Vemta]]</f>
        <v>4647.0645871559627</v>
      </c>
    </row>
    <row r="3857" spans="1:14" x14ac:dyDescent="0.3">
      <c r="A3857">
        <v>3858</v>
      </c>
      <c r="B3857" s="1">
        <v>45128</v>
      </c>
      <c r="C3857" t="s">
        <v>24</v>
      </c>
      <c r="D3857" t="s">
        <v>34</v>
      </c>
      <c r="E3857" t="s">
        <v>45</v>
      </c>
      <c r="F3857">
        <v>93</v>
      </c>
      <c r="G3857" s="3">
        <v>182.59</v>
      </c>
      <c r="H3857" s="3">
        <v>0</v>
      </c>
      <c r="I3857" t="s">
        <v>24</v>
      </c>
      <c r="J3857" t="s">
        <v>36</v>
      </c>
      <c r="K3857" s="3">
        <f>IF(TablaDatosEmpresa[[#This Row],[Tipo_Movimiento]] = "Venta", -TablaDatosEmpresa[[#This Row],[Cantidad]] * TablaDatosEmpresa[[#This Row],[Precio_Venta_Unitario]], 0)</f>
        <v>0</v>
      </c>
      <c r="L3857" s="3">
        <f>AVERAGEIF(TablaDatosEmpresa[Nombre_Producto],TablaDatosEmpresa[[#This Row],[Nombre_Producto]],TablaDatosEmpresa[Costo_Unitario])</f>
        <v>81.910562499999997</v>
      </c>
      <c r="M3857" s="3">
        <f>IF(TablaDatosEmpresa[[#This Row],[Tipo_Movimiento]] = "Venta", -TablaDatosEmpresa[[#This Row],[Cantidad]] * TablaDatosEmpresa[[#This Row],[CosteAdquisicionPromedio]], 0)</f>
        <v>0</v>
      </c>
      <c r="N3857" s="3">
        <f>TablaDatosEmpresa[[#This Row],[Ingresos]]-TablaDatosEmpresa[[#This Row],[Coste_Vemta]]</f>
        <v>0</v>
      </c>
    </row>
    <row r="3858" spans="1:14" x14ac:dyDescent="0.3">
      <c r="A3858">
        <v>3859</v>
      </c>
      <c r="B3858" s="1">
        <v>45128</v>
      </c>
      <c r="C3858" t="s">
        <v>24</v>
      </c>
      <c r="D3858" t="s">
        <v>34</v>
      </c>
      <c r="E3858" t="s">
        <v>45</v>
      </c>
      <c r="F3858">
        <v>55</v>
      </c>
      <c r="G3858" s="3">
        <v>180.51</v>
      </c>
      <c r="H3858" s="3">
        <v>0</v>
      </c>
      <c r="I3858" t="s">
        <v>24</v>
      </c>
      <c r="J3858" t="s">
        <v>26</v>
      </c>
      <c r="K3858" s="3">
        <f>IF(TablaDatosEmpresa[[#This Row],[Tipo_Movimiento]] = "Venta", -TablaDatosEmpresa[[#This Row],[Cantidad]] * TablaDatosEmpresa[[#This Row],[Precio_Venta_Unitario]], 0)</f>
        <v>0</v>
      </c>
      <c r="L3858" s="3">
        <f>AVERAGEIF(TablaDatosEmpresa[Nombre_Producto],TablaDatosEmpresa[[#This Row],[Nombre_Producto]],TablaDatosEmpresa[Costo_Unitario])</f>
        <v>81.910562499999997</v>
      </c>
      <c r="M3858" s="3">
        <f>IF(TablaDatosEmpresa[[#This Row],[Tipo_Movimiento]] = "Venta", -TablaDatosEmpresa[[#This Row],[Cantidad]] * TablaDatosEmpresa[[#This Row],[CosteAdquisicionPromedio]], 0)</f>
        <v>0</v>
      </c>
      <c r="N3858" s="3">
        <f>TablaDatosEmpresa[[#This Row],[Ingresos]]-TablaDatosEmpresa[[#This Row],[Coste_Vemta]]</f>
        <v>0</v>
      </c>
    </row>
    <row r="3859" spans="1:14" x14ac:dyDescent="0.3">
      <c r="A3859">
        <v>3860</v>
      </c>
      <c r="B3859" s="1">
        <v>45128</v>
      </c>
      <c r="C3859" t="s">
        <v>10</v>
      </c>
      <c r="D3859" t="s">
        <v>11</v>
      </c>
      <c r="E3859" t="s">
        <v>12</v>
      </c>
      <c r="F3859">
        <v>-24</v>
      </c>
      <c r="G3859" s="3">
        <v>0</v>
      </c>
      <c r="H3859" s="3">
        <v>130.43</v>
      </c>
      <c r="I3859" t="s">
        <v>10</v>
      </c>
      <c r="J3859" t="s">
        <v>13</v>
      </c>
      <c r="K3859" s="3">
        <f>IF(TablaDatosEmpresa[[#This Row],[Tipo_Movimiento]] = "Venta", -TablaDatosEmpresa[[#This Row],[Cantidad]] * TablaDatosEmpresa[[#This Row],[Precio_Venta_Unitario]], 0)</f>
        <v>3130.32</v>
      </c>
      <c r="L3859" s="3">
        <f>AVERAGEIF(TablaDatosEmpresa[Nombre_Producto],TablaDatosEmpresa[[#This Row],[Nombre_Producto]],TablaDatosEmpresa[Costo_Unitario])</f>
        <v>28.701865793780652</v>
      </c>
      <c r="M3859" s="3">
        <f>IF(TablaDatosEmpresa[[#This Row],[Tipo_Movimiento]] = "Venta", -TablaDatosEmpresa[[#This Row],[Cantidad]] * TablaDatosEmpresa[[#This Row],[CosteAdquisicionPromedio]], 0)</f>
        <v>688.84477905073561</v>
      </c>
      <c r="N3859" s="3">
        <f>TablaDatosEmpresa[[#This Row],[Ingresos]]-TablaDatosEmpresa[[#This Row],[Coste_Vemta]]</f>
        <v>2441.4752209492644</v>
      </c>
    </row>
    <row r="3860" spans="1:14" x14ac:dyDescent="0.3">
      <c r="A3860">
        <v>3861</v>
      </c>
      <c r="B3860" s="1">
        <v>45128</v>
      </c>
      <c r="C3860" t="s">
        <v>10</v>
      </c>
      <c r="D3860" t="s">
        <v>21</v>
      </c>
      <c r="E3860" t="s">
        <v>22</v>
      </c>
      <c r="F3860">
        <v>-50</v>
      </c>
      <c r="G3860" s="3">
        <v>0</v>
      </c>
      <c r="H3860" s="3">
        <v>60.33</v>
      </c>
      <c r="I3860" t="s">
        <v>10</v>
      </c>
      <c r="J3860" t="s">
        <v>23</v>
      </c>
      <c r="K3860" s="3">
        <f>IF(TablaDatosEmpresa[[#This Row],[Tipo_Movimiento]] = "Venta", -TablaDatosEmpresa[[#This Row],[Cantidad]] * TablaDatosEmpresa[[#This Row],[Precio_Venta_Unitario]], 0)</f>
        <v>3016.5</v>
      </c>
      <c r="L3860" s="3">
        <f>AVERAGEIF(TablaDatosEmpresa[Nombre_Producto],TablaDatosEmpresa[[#This Row],[Nombre_Producto]],TablaDatosEmpresa[Costo_Unitario])</f>
        <v>10.520482758620702</v>
      </c>
      <c r="M3860" s="3">
        <f>IF(TablaDatosEmpresa[[#This Row],[Tipo_Movimiento]] = "Venta", -TablaDatosEmpresa[[#This Row],[Cantidad]] * TablaDatosEmpresa[[#This Row],[CosteAdquisicionPromedio]], 0)</f>
        <v>526.02413793103506</v>
      </c>
      <c r="N3860" s="3">
        <f>TablaDatosEmpresa[[#This Row],[Ingresos]]-TablaDatosEmpresa[[#This Row],[Coste_Vemta]]</f>
        <v>2490.4758620689649</v>
      </c>
    </row>
    <row r="3861" spans="1:14" x14ac:dyDescent="0.3">
      <c r="A3861">
        <v>3862</v>
      </c>
      <c r="B3861" s="1">
        <v>45129</v>
      </c>
      <c r="C3861" t="s">
        <v>10</v>
      </c>
      <c r="D3861" t="s">
        <v>17</v>
      </c>
      <c r="E3861" t="s">
        <v>42</v>
      </c>
      <c r="F3861">
        <v>-30</v>
      </c>
      <c r="G3861" s="3">
        <v>0</v>
      </c>
      <c r="H3861" s="3">
        <v>894.04</v>
      </c>
      <c r="I3861" t="s">
        <v>10</v>
      </c>
      <c r="J3861" t="s">
        <v>13</v>
      </c>
      <c r="K3861" s="3">
        <f>IF(TablaDatosEmpresa[[#This Row],[Tipo_Movimiento]] = "Venta", -TablaDatosEmpresa[[#This Row],[Cantidad]] * TablaDatosEmpresa[[#This Row],[Precio_Venta_Unitario]], 0)</f>
        <v>26821.199999999997</v>
      </c>
      <c r="L3861" s="3">
        <f>AVERAGEIF(TablaDatosEmpresa[Nombre_Producto],TablaDatosEmpresa[[#This Row],[Nombre_Producto]],TablaDatosEmpresa[Costo_Unitario])</f>
        <v>206.67616747181975</v>
      </c>
      <c r="M3861" s="3">
        <f>IF(TablaDatosEmpresa[[#This Row],[Tipo_Movimiento]] = "Venta", -TablaDatosEmpresa[[#This Row],[Cantidad]] * TablaDatosEmpresa[[#This Row],[CosteAdquisicionPromedio]], 0)</f>
        <v>6200.285024154593</v>
      </c>
      <c r="N3861" s="3">
        <f>TablaDatosEmpresa[[#This Row],[Ingresos]]-TablaDatosEmpresa[[#This Row],[Coste_Vemta]]</f>
        <v>20620.914975845404</v>
      </c>
    </row>
    <row r="3862" spans="1:14" x14ac:dyDescent="0.3">
      <c r="A3862">
        <v>3863</v>
      </c>
      <c r="B3862" s="1">
        <v>45129</v>
      </c>
      <c r="C3862" t="s">
        <v>16</v>
      </c>
      <c r="D3862" t="s">
        <v>19</v>
      </c>
      <c r="E3862" t="s">
        <v>20</v>
      </c>
      <c r="F3862">
        <v>48</v>
      </c>
      <c r="G3862" s="3">
        <v>149.99</v>
      </c>
      <c r="H3862" s="3">
        <v>0</v>
      </c>
      <c r="I3862" t="s">
        <v>46</v>
      </c>
      <c r="J3862" t="s">
        <v>18</v>
      </c>
      <c r="K3862" s="3">
        <f>IF(TablaDatosEmpresa[[#This Row],[Tipo_Movimiento]] = "Venta", -TablaDatosEmpresa[[#This Row],[Cantidad]] * TablaDatosEmpresa[[#This Row],[Precio_Venta_Unitario]], 0)</f>
        <v>0</v>
      </c>
      <c r="L3862" s="3">
        <f>AVERAGEIF(TablaDatosEmpresa[Nombre_Producto],TablaDatosEmpresa[[#This Row],[Nombre_Producto]],TablaDatosEmpresa[Costo_Unitario])</f>
        <v>66.956770642201846</v>
      </c>
      <c r="M3862" s="3">
        <f>IF(TablaDatosEmpresa[[#This Row],[Tipo_Movimiento]] = "Venta", -TablaDatosEmpresa[[#This Row],[Cantidad]] * TablaDatosEmpresa[[#This Row],[CosteAdquisicionPromedio]], 0)</f>
        <v>0</v>
      </c>
      <c r="N3862" s="3">
        <f>TablaDatosEmpresa[[#This Row],[Ingresos]]-TablaDatosEmpresa[[#This Row],[Coste_Vemta]]</f>
        <v>0</v>
      </c>
    </row>
    <row r="3863" spans="1:14" x14ac:dyDescent="0.3">
      <c r="A3863">
        <v>3864</v>
      </c>
      <c r="B3863" s="1">
        <v>45129</v>
      </c>
      <c r="C3863" t="s">
        <v>24</v>
      </c>
      <c r="D3863" t="s">
        <v>29</v>
      </c>
      <c r="E3863" t="s">
        <v>30</v>
      </c>
      <c r="F3863">
        <v>178</v>
      </c>
      <c r="G3863" s="3">
        <v>35.65</v>
      </c>
      <c r="H3863" s="3">
        <v>0</v>
      </c>
      <c r="I3863" t="s">
        <v>24</v>
      </c>
      <c r="J3863" t="s">
        <v>28</v>
      </c>
      <c r="K3863" s="3">
        <f>IF(TablaDatosEmpresa[[#This Row],[Tipo_Movimiento]] = "Venta", -TablaDatosEmpresa[[#This Row],[Cantidad]] * TablaDatosEmpresa[[#This Row],[Precio_Venta_Unitario]], 0)</f>
        <v>0</v>
      </c>
      <c r="L3863" s="3">
        <f>AVERAGEIF(TablaDatosEmpresa[Nombre_Producto],TablaDatosEmpresa[[#This Row],[Nombre_Producto]],TablaDatosEmpresa[Costo_Unitario])</f>
        <v>15.49574137931034</v>
      </c>
      <c r="M3863" s="3">
        <f>IF(TablaDatosEmpresa[[#This Row],[Tipo_Movimiento]] = "Venta", -TablaDatosEmpresa[[#This Row],[Cantidad]] * TablaDatosEmpresa[[#This Row],[CosteAdquisicionPromedio]], 0)</f>
        <v>0</v>
      </c>
      <c r="N3863" s="3">
        <f>TablaDatosEmpresa[[#This Row],[Ingresos]]-TablaDatosEmpresa[[#This Row],[Coste_Vemta]]</f>
        <v>0</v>
      </c>
    </row>
    <row r="3864" spans="1:14" x14ac:dyDescent="0.3">
      <c r="A3864">
        <v>3865</v>
      </c>
      <c r="B3864" s="1">
        <v>45129</v>
      </c>
      <c r="C3864" t="s">
        <v>16</v>
      </c>
      <c r="D3864" t="s">
        <v>19</v>
      </c>
      <c r="E3864" t="s">
        <v>20</v>
      </c>
      <c r="F3864">
        <v>88</v>
      </c>
      <c r="G3864" s="3">
        <v>150.56</v>
      </c>
      <c r="H3864" s="3">
        <v>0</v>
      </c>
      <c r="I3864" t="s">
        <v>46</v>
      </c>
      <c r="J3864" t="s">
        <v>18</v>
      </c>
      <c r="K3864" s="3">
        <f>IF(TablaDatosEmpresa[[#This Row],[Tipo_Movimiento]] = "Venta", -TablaDatosEmpresa[[#This Row],[Cantidad]] * TablaDatosEmpresa[[#This Row],[Precio_Venta_Unitario]], 0)</f>
        <v>0</v>
      </c>
      <c r="L3864" s="3">
        <f>AVERAGEIF(TablaDatosEmpresa[Nombre_Producto],TablaDatosEmpresa[[#This Row],[Nombre_Producto]],TablaDatosEmpresa[Costo_Unitario])</f>
        <v>66.956770642201846</v>
      </c>
      <c r="M3864" s="3">
        <f>IF(TablaDatosEmpresa[[#This Row],[Tipo_Movimiento]] = "Venta", -TablaDatosEmpresa[[#This Row],[Cantidad]] * TablaDatosEmpresa[[#This Row],[CosteAdquisicionPromedio]], 0)</f>
        <v>0</v>
      </c>
      <c r="N3864" s="3">
        <f>TablaDatosEmpresa[[#This Row],[Ingresos]]-TablaDatosEmpresa[[#This Row],[Coste_Vemta]]</f>
        <v>0</v>
      </c>
    </row>
    <row r="3865" spans="1:14" x14ac:dyDescent="0.3">
      <c r="A3865">
        <v>3866</v>
      </c>
      <c r="B3865" s="1">
        <v>45129</v>
      </c>
      <c r="C3865" t="s">
        <v>10</v>
      </c>
      <c r="D3865" t="s">
        <v>25</v>
      </c>
      <c r="E3865" t="s">
        <v>43</v>
      </c>
      <c r="F3865">
        <v>-19</v>
      </c>
      <c r="G3865" s="3">
        <v>0</v>
      </c>
      <c r="H3865" s="3">
        <v>94.97</v>
      </c>
      <c r="I3865" t="s">
        <v>10</v>
      </c>
      <c r="J3865" t="s">
        <v>15</v>
      </c>
      <c r="K3865" s="3">
        <f>IF(TablaDatosEmpresa[[#This Row],[Tipo_Movimiento]] = "Venta", -TablaDatosEmpresa[[#This Row],[Cantidad]] * TablaDatosEmpresa[[#This Row],[Precio_Venta_Unitario]], 0)</f>
        <v>1804.43</v>
      </c>
      <c r="L3865" s="3">
        <f>AVERAGEIF(TablaDatosEmpresa[Nombre_Producto],TablaDatosEmpresa[[#This Row],[Nombre_Producto]],TablaDatosEmpresa[Costo_Unitario])</f>
        <v>18.458651685393257</v>
      </c>
      <c r="M3865" s="3">
        <f>IF(TablaDatosEmpresa[[#This Row],[Tipo_Movimiento]] = "Venta", -TablaDatosEmpresa[[#This Row],[Cantidad]] * TablaDatosEmpresa[[#This Row],[CosteAdquisicionPromedio]], 0)</f>
        <v>350.71438202247185</v>
      </c>
      <c r="N3865" s="3">
        <f>TablaDatosEmpresa[[#This Row],[Ingresos]]-TablaDatosEmpresa[[#This Row],[Coste_Vemta]]</f>
        <v>1453.7156179775282</v>
      </c>
    </row>
    <row r="3866" spans="1:14" x14ac:dyDescent="0.3">
      <c r="A3866">
        <v>3867</v>
      </c>
      <c r="B3866" s="1">
        <v>45129</v>
      </c>
      <c r="C3866" t="s">
        <v>24</v>
      </c>
      <c r="D3866" t="s">
        <v>32</v>
      </c>
      <c r="E3866" t="s">
        <v>33</v>
      </c>
      <c r="F3866">
        <v>226</v>
      </c>
      <c r="G3866" s="3">
        <v>122.1</v>
      </c>
      <c r="H3866" s="3">
        <v>0</v>
      </c>
      <c r="I3866" t="s">
        <v>24</v>
      </c>
      <c r="J3866" t="s">
        <v>28</v>
      </c>
      <c r="K3866" s="3">
        <f>IF(TablaDatosEmpresa[[#This Row],[Tipo_Movimiento]] = "Venta", -TablaDatosEmpresa[[#This Row],[Cantidad]] * TablaDatosEmpresa[[#This Row],[Precio_Venta_Unitario]], 0)</f>
        <v>0</v>
      </c>
      <c r="L3866" s="3">
        <f>AVERAGEIF(TablaDatosEmpresa[Nombre_Producto],TablaDatosEmpresa[[#This Row],[Nombre_Producto]],TablaDatosEmpresa[Costo_Unitario])</f>
        <v>54.214840425531932</v>
      </c>
      <c r="M3866" s="3">
        <f>IF(TablaDatosEmpresa[[#This Row],[Tipo_Movimiento]] = "Venta", -TablaDatosEmpresa[[#This Row],[Cantidad]] * TablaDatosEmpresa[[#This Row],[CosteAdquisicionPromedio]], 0)</f>
        <v>0</v>
      </c>
      <c r="N3866" s="3">
        <f>TablaDatosEmpresa[[#This Row],[Ingresos]]-TablaDatosEmpresa[[#This Row],[Coste_Vemta]]</f>
        <v>0</v>
      </c>
    </row>
    <row r="3867" spans="1:14" x14ac:dyDescent="0.3">
      <c r="A3867">
        <v>3868</v>
      </c>
      <c r="B3867" s="1">
        <v>45129</v>
      </c>
      <c r="C3867" t="s">
        <v>10</v>
      </c>
      <c r="D3867" t="s">
        <v>34</v>
      </c>
      <c r="E3867" t="s">
        <v>45</v>
      </c>
      <c r="F3867">
        <v>-23</v>
      </c>
      <c r="G3867" s="3">
        <v>0</v>
      </c>
      <c r="H3867" s="3">
        <v>347.97</v>
      </c>
      <c r="I3867" t="s">
        <v>10</v>
      </c>
      <c r="J3867" t="s">
        <v>23</v>
      </c>
      <c r="K3867" s="3">
        <f>IF(TablaDatosEmpresa[[#This Row],[Tipo_Movimiento]] = "Venta", -TablaDatosEmpresa[[#This Row],[Cantidad]] * TablaDatosEmpresa[[#This Row],[Precio_Venta_Unitario]], 0)</f>
        <v>8003.31</v>
      </c>
      <c r="L3867" s="3">
        <f>AVERAGEIF(TablaDatosEmpresa[Nombre_Producto],TablaDatosEmpresa[[#This Row],[Nombre_Producto]],TablaDatosEmpresa[Costo_Unitario])</f>
        <v>81.910562499999997</v>
      </c>
      <c r="M3867" s="3">
        <f>IF(TablaDatosEmpresa[[#This Row],[Tipo_Movimiento]] = "Venta", -TablaDatosEmpresa[[#This Row],[Cantidad]] * TablaDatosEmpresa[[#This Row],[CosteAdquisicionPromedio]], 0)</f>
        <v>1883.9429375</v>
      </c>
      <c r="N3867" s="3">
        <f>TablaDatosEmpresa[[#This Row],[Ingresos]]-TablaDatosEmpresa[[#This Row],[Coste_Vemta]]</f>
        <v>6119.3670625000004</v>
      </c>
    </row>
    <row r="3868" spans="1:14" x14ac:dyDescent="0.3">
      <c r="A3868">
        <v>3869</v>
      </c>
      <c r="B3868" s="1">
        <v>45130</v>
      </c>
      <c r="C3868" t="s">
        <v>10</v>
      </c>
      <c r="D3868" t="s">
        <v>27</v>
      </c>
      <c r="E3868" t="s">
        <v>44</v>
      </c>
      <c r="F3868">
        <v>-24</v>
      </c>
      <c r="G3868" s="3">
        <v>0</v>
      </c>
      <c r="H3868" s="3">
        <v>498.38</v>
      </c>
      <c r="I3868" t="s">
        <v>10</v>
      </c>
      <c r="J3868" t="s">
        <v>35</v>
      </c>
      <c r="K3868" s="3">
        <f>IF(TablaDatosEmpresa[[#This Row],[Tipo_Movimiento]] = "Venta", -TablaDatosEmpresa[[#This Row],[Cantidad]] * TablaDatosEmpresa[[#This Row],[Precio_Venta_Unitario]], 0)</f>
        <v>11961.119999999999</v>
      </c>
      <c r="L3868" s="3">
        <f>AVERAGEIF(TablaDatosEmpresa[Nombre_Producto],TablaDatosEmpresa[[#This Row],[Nombre_Producto]],TablaDatosEmpresa[Costo_Unitario])</f>
        <v>111.99406451612904</v>
      </c>
      <c r="M3868" s="3">
        <f>IF(TablaDatosEmpresa[[#This Row],[Tipo_Movimiento]] = "Venta", -TablaDatosEmpresa[[#This Row],[Cantidad]] * TablaDatosEmpresa[[#This Row],[CosteAdquisicionPromedio]], 0)</f>
        <v>2687.8575483870973</v>
      </c>
      <c r="N3868" s="3">
        <f>TablaDatosEmpresa[[#This Row],[Ingresos]]-TablaDatosEmpresa[[#This Row],[Coste_Vemta]]</f>
        <v>9273.2624516129017</v>
      </c>
    </row>
    <row r="3869" spans="1:14" x14ac:dyDescent="0.3">
      <c r="A3869">
        <v>3870</v>
      </c>
      <c r="B3869" s="1">
        <v>45130</v>
      </c>
      <c r="C3869" t="s">
        <v>10</v>
      </c>
      <c r="D3869" t="s">
        <v>27</v>
      </c>
      <c r="E3869" t="s">
        <v>44</v>
      </c>
      <c r="F3869">
        <v>-7</v>
      </c>
      <c r="G3869" s="3">
        <v>0</v>
      </c>
      <c r="H3869" s="3">
        <v>500.49</v>
      </c>
      <c r="I3869" t="s">
        <v>10</v>
      </c>
      <c r="J3869" t="s">
        <v>31</v>
      </c>
      <c r="K3869" s="3">
        <f>IF(TablaDatosEmpresa[[#This Row],[Tipo_Movimiento]] = "Venta", -TablaDatosEmpresa[[#This Row],[Cantidad]] * TablaDatosEmpresa[[#This Row],[Precio_Venta_Unitario]], 0)</f>
        <v>3503.4300000000003</v>
      </c>
      <c r="L3869" s="3">
        <f>AVERAGEIF(TablaDatosEmpresa[Nombre_Producto],TablaDatosEmpresa[[#This Row],[Nombre_Producto]],TablaDatosEmpresa[Costo_Unitario])</f>
        <v>111.99406451612904</v>
      </c>
      <c r="M3869" s="3">
        <f>IF(TablaDatosEmpresa[[#This Row],[Tipo_Movimiento]] = "Venta", -TablaDatosEmpresa[[#This Row],[Cantidad]] * TablaDatosEmpresa[[#This Row],[CosteAdquisicionPromedio]], 0)</f>
        <v>783.95845161290333</v>
      </c>
      <c r="N3869" s="3">
        <f>TablaDatosEmpresa[[#This Row],[Ingresos]]-TablaDatosEmpresa[[#This Row],[Coste_Vemta]]</f>
        <v>2719.4715483870968</v>
      </c>
    </row>
    <row r="3870" spans="1:14" x14ac:dyDescent="0.3">
      <c r="A3870">
        <v>3871</v>
      </c>
      <c r="B3870" s="1">
        <v>45130</v>
      </c>
      <c r="C3870" t="s">
        <v>10</v>
      </c>
      <c r="D3870" t="s">
        <v>19</v>
      </c>
      <c r="E3870" t="s">
        <v>20</v>
      </c>
      <c r="F3870">
        <v>-41</v>
      </c>
      <c r="G3870" s="3">
        <v>0</v>
      </c>
      <c r="H3870" s="3">
        <v>299.82</v>
      </c>
      <c r="I3870" t="s">
        <v>10</v>
      </c>
      <c r="J3870" t="s">
        <v>13</v>
      </c>
      <c r="K3870" s="3">
        <f>IF(TablaDatosEmpresa[[#This Row],[Tipo_Movimiento]] = "Venta", -TablaDatosEmpresa[[#This Row],[Cantidad]] * TablaDatosEmpresa[[#This Row],[Precio_Venta_Unitario]], 0)</f>
        <v>12292.619999999999</v>
      </c>
      <c r="L3870" s="3">
        <f>AVERAGEIF(TablaDatosEmpresa[Nombre_Producto],TablaDatosEmpresa[[#This Row],[Nombre_Producto]],TablaDatosEmpresa[Costo_Unitario])</f>
        <v>66.956770642201846</v>
      </c>
      <c r="M3870" s="3">
        <f>IF(TablaDatosEmpresa[[#This Row],[Tipo_Movimiento]] = "Venta", -TablaDatosEmpresa[[#This Row],[Cantidad]] * TablaDatosEmpresa[[#This Row],[CosteAdquisicionPromedio]], 0)</f>
        <v>2745.2275963302759</v>
      </c>
      <c r="N3870" s="3">
        <f>TablaDatosEmpresa[[#This Row],[Ingresos]]-TablaDatosEmpresa[[#This Row],[Coste_Vemta]]</f>
        <v>9547.3924036697226</v>
      </c>
    </row>
    <row r="3871" spans="1:14" x14ac:dyDescent="0.3">
      <c r="A3871">
        <v>3872</v>
      </c>
      <c r="B3871" s="1">
        <v>45130</v>
      </c>
      <c r="C3871" t="s">
        <v>24</v>
      </c>
      <c r="D3871" t="s">
        <v>29</v>
      </c>
      <c r="E3871" t="s">
        <v>30</v>
      </c>
      <c r="F3871">
        <v>201</v>
      </c>
      <c r="G3871" s="3">
        <v>35.67</v>
      </c>
      <c r="H3871" s="3">
        <v>0</v>
      </c>
      <c r="I3871" t="s">
        <v>24</v>
      </c>
      <c r="J3871" t="s">
        <v>28</v>
      </c>
      <c r="K3871" s="3">
        <f>IF(TablaDatosEmpresa[[#This Row],[Tipo_Movimiento]] = "Venta", -TablaDatosEmpresa[[#This Row],[Cantidad]] * TablaDatosEmpresa[[#This Row],[Precio_Venta_Unitario]], 0)</f>
        <v>0</v>
      </c>
      <c r="L3871" s="3">
        <f>AVERAGEIF(TablaDatosEmpresa[Nombre_Producto],TablaDatosEmpresa[[#This Row],[Nombre_Producto]],TablaDatosEmpresa[Costo_Unitario])</f>
        <v>15.49574137931034</v>
      </c>
      <c r="M3871" s="3">
        <f>IF(TablaDatosEmpresa[[#This Row],[Tipo_Movimiento]] = "Venta", -TablaDatosEmpresa[[#This Row],[Cantidad]] * TablaDatosEmpresa[[#This Row],[CosteAdquisicionPromedio]], 0)</f>
        <v>0</v>
      </c>
      <c r="N3871" s="3">
        <f>TablaDatosEmpresa[[#This Row],[Ingresos]]-TablaDatosEmpresa[[#This Row],[Coste_Vemta]]</f>
        <v>0</v>
      </c>
    </row>
    <row r="3872" spans="1:14" x14ac:dyDescent="0.3">
      <c r="A3872">
        <v>3873</v>
      </c>
      <c r="B3872" s="1">
        <v>45130</v>
      </c>
      <c r="C3872" t="s">
        <v>16</v>
      </c>
      <c r="D3872" t="s">
        <v>27</v>
      </c>
      <c r="E3872" t="s">
        <v>44</v>
      </c>
      <c r="F3872">
        <v>54</v>
      </c>
      <c r="G3872" s="3">
        <v>251.64</v>
      </c>
      <c r="H3872" s="3">
        <v>0</v>
      </c>
      <c r="I3872" t="s">
        <v>46</v>
      </c>
      <c r="J3872" t="s">
        <v>18</v>
      </c>
      <c r="K3872" s="3">
        <f>IF(TablaDatosEmpresa[[#This Row],[Tipo_Movimiento]] = "Venta", -TablaDatosEmpresa[[#This Row],[Cantidad]] * TablaDatosEmpresa[[#This Row],[Precio_Venta_Unitario]], 0)</f>
        <v>0</v>
      </c>
      <c r="L3872" s="3">
        <f>AVERAGEIF(TablaDatosEmpresa[Nombre_Producto],TablaDatosEmpresa[[#This Row],[Nombre_Producto]],TablaDatosEmpresa[Costo_Unitario])</f>
        <v>111.99406451612904</v>
      </c>
      <c r="M3872" s="3">
        <f>IF(TablaDatosEmpresa[[#This Row],[Tipo_Movimiento]] = "Venta", -TablaDatosEmpresa[[#This Row],[Cantidad]] * TablaDatosEmpresa[[#This Row],[CosteAdquisicionPromedio]], 0)</f>
        <v>0</v>
      </c>
      <c r="N3872" s="3">
        <f>TablaDatosEmpresa[[#This Row],[Ingresos]]-TablaDatosEmpresa[[#This Row],[Coste_Vemta]]</f>
        <v>0</v>
      </c>
    </row>
    <row r="3873" spans="1:14" x14ac:dyDescent="0.3">
      <c r="A3873">
        <v>3874</v>
      </c>
      <c r="B3873" s="1">
        <v>45130</v>
      </c>
      <c r="C3873" t="s">
        <v>16</v>
      </c>
      <c r="D3873" t="s">
        <v>19</v>
      </c>
      <c r="E3873" t="s">
        <v>20</v>
      </c>
      <c r="F3873">
        <v>23</v>
      </c>
      <c r="G3873" s="3">
        <v>147.93</v>
      </c>
      <c r="H3873" s="3">
        <v>0</v>
      </c>
      <c r="I3873" t="s">
        <v>46</v>
      </c>
      <c r="J3873" t="s">
        <v>18</v>
      </c>
      <c r="K3873" s="3">
        <f>IF(TablaDatosEmpresa[[#This Row],[Tipo_Movimiento]] = "Venta", -TablaDatosEmpresa[[#This Row],[Cantidad]] * TablaDatosEmpresa[[#This Row],[Precio_Venta_Unitario]], 0)</f>
        <v>0</v>
      </c>
      <c r="L3873" s="3">
        <f>AVERAGEIF(TablaDatosEmpresa[Nombre_Producto],TablaDatosEmpresa[[#This Row],[Nombre_Producto]],TablaDatosEmpresa[Costo_Unitario])</f>
        <v>66.956770642201846</v>
      </c>
      <c r="M3873" s="3">
        <f>IF(TablaDatosEmpresa[[#This Row],[Tipo_Movimiento]] = "Venta", -TablaDatosEmpresa[[#This Row],[Cantidad]] * TablaDatosEmpresa[[#This Row],[CosteAdquisicionPromedio]], 0)</f>
        <v>0</v>
      </c>
      <c r="N3873" s="3">
        <f>TablaDatosEmpresa[[#This Row],[Ingresos]]-TablaDatosEmpresa[[#This Row],[Coste_Vemta]]</f>
        <v>0</v>
      </c>
    </row>
    <row r="3874" spans="1:14" x14ac:dyDescent="0.3">
      <c r="A3874">
        <v>3875</v>
      </c>
      <c r="B3874" s="1">
        <v>45130</v>
      </c>
      <c r="C3874" t="s">
        <v>10</v>
      </c>
      <c r="D3874" t="s">
        <v>11</v>
      </c>
      <c r="E3874" t="s">
        <v>12</v>
      </c>
      <c r="F3874">
        <v>-15</v>
      </c>
      <c r="G3874" s="3">
        <v>0</v>
      </c>
      <c r="H3874" s="3">
        <v>130.49</v>
      </c>
      <c r="I3874" t="s">
        <v>10</v>
      </c>
      <c r="J3874" t="s">
        <v>31</v>
      </c>
      <c r="K3874" s="3">
        <f>IF(TablaDatosEmpresa[[#This Row],[Tipo_Movimiento]] = "Venta", -TablaDatosEmpresa[[#This Row],[Cantidad]] * TablaDatosEmpresa[[#This Row],[Precio_Venta_Unitario]], 0)</f>
        <v>1957.3500000000001</v>
      </c>
      <c r="L3874" s="3">
        <f>AVERAGEIF(TablaDatosEmpresa[Nombre_Producto],TablaDatosEmpresa[[#This Row],[Nombre_Producto]],TablaDatosEmpresa[Costo_Unitario])</f>
        <v>28.701865793780652</v>
      </c>
      <c r="M3874" s="3">
        <f>IF(TablaDatosEmpresa[[#This Row],[Tipo_Movimiento]] = "Venta", -TablaDatosEmpresa[[#This Row],[Cantidad]] * TablaDatosEmpresa[[#This Row],[CosteAdquisicionPromedio]], 0)</f>
        <v>430.52798690670977</v>
      </c>
      <c r="N3874" s="3">
        <f>TablaDatosEmpresa[[#This Row],[Ingresos]]-TablaDatosEmpresa[[#This Row],[Coste_Vemta]]</f>
        <v>1526.8220130932905</v>
      </c>
    </row>
    <row r="3875" spans="1:14" x14ac:dyDescent="0.3">
      <c r="A3875">
        <v>3876</v>
      </c>
      <c r="B3875" s="1">
        <v>45131</v>
      </c>
      <c r="C3875" t="s">
        <v>24</v>
      </c>
      <c r="D3875" t="s">
        <v>11</v>
      </c>
      <c r="E3875" t="s">
        <v>12</v>
      </c>
      <c r="F3875">
        <v>299</v>
      </c>
      <c r="G3875" s="3">
        <v>66.430000000000007</v>
      </c>
      <c r="H3875" s="3">
        <v>0</v>
      </c>
      <c r="I3875" t="s">
        <v>24</v>
      </c>
      <c r="J3875" t="s">
        <v>28</v>
      </c>
      <c r="K3875" s="3">
        <f>IF(TablaDatosEmpresa[[#This Row],[Tipo_Movimiento]] = "Venta", -TablaDatosEmpresa[[#This Row],[Cantidad]] * TablaDatosEmpresa[[#This Row],[Precio_Venta_Unitario]], 0)</f>
        <v>0</v>
      </c>
      <c r="L3875" s="3">
        <f>AVERAGEIF(TablaDatosEmpresa[Nombre_Producto],TablaDatosEmpresa[[#This Row],[Nombre_Producto]],TablaDatosEmpresa[Costo_Unitario])</f>
        <v>28.701865793780652</v>
      </c>
      <c r="M3875" s="3">
        <f>IF(TablaDatosEmpresa[[#This Row],[Tipo_Movimiento]] = "Venta", -TablaDatosEmpresa[[#This Row],[Cantidad]] * TablaDatosEmpresa[[#This Row],[CosteAdquisicionPromedio]], 0)</f>
        <v>0</v>
      </c>
      <c r="N3875" s="3">
        <f>TablaDatosEmpresa[[#This Row],[Ingresos]]-TablaDatosEmpresa[[#This Row],[Coste_Vemta]]</f>
        <v>0</v>
      </c>
    </row>
    <row r="3876" spans="1:14" x14ac:dyDescent="0.3">
      <c r="A3876">
        <v>3877</v>
      </c>
      <c r="B3876" s="1">
        <v>45131</v>
      </c>
      <c r="C3876" t="s">
        <v>10</v>
      </c>
      <c r="D3876" t="s">
        <v>29</v>
      </c>
      <c r="E3876" t="s">
        <v>30</v>
      </c>
      <c r="F3876">
        <v>-18</v>
      </c>
      <c r="G3876" s="3">
        <v>0</v>
      </c>
      <c r="H3876" s="3">
        <v>79.83</v>
      </c>
      <c r="I3876" t="s">
        <v>10</v>
      </c>
      <c r="J3876" t="s">
        <v>23</v>
      </c>
      <c r="K3876" s="3">
        <f>IF(TablaDatosEmpresa[[#This Row],[Tipo_Movimiento]] = "Venta", -TablaDatosEmpresa[[#This Row],[Cantidad]] * TablaDatosEmpresa[[#This Row],[Precio_Venta_Unitario]], 0)</f>
        <v>1436.94</v>
      </c>
      <c r="L3876" s="3">
        <f>AVERAGEIF(TablaDatosEmpresa[Nombre_Producto],TablaDatosEmpresa[[#This Row],[Nombre_Producto]],TablaDatosEmpresa[Costo_Unitario])</f>
        <v>15.49574137931034</v>
      </c>
      <c r="M3876" s="3">
        <f>IF(TablaDatosEmpresa[[#This Row],[Tipo_Movimiento]] = "Venta", -TablaDatosEmpresa[[#This Row],[Cantidad]] * TablaDatosEmpresa[[#This Row],[CosteAdquisicionPromedio]], 0)</f>
        <v>278.92334482758611</v>
      </c>
      <c r="N3876" s="3">
        <f>TablaDatosEmpresa[[#This Row],[Ingresos]]-TablaDatosEmpresa[[#This Row],[Coste_Vemta]]</f>
        <v>1158.0166551724139</v>
      </c>
    </row>
    <row r="3877" spans="1:14" x14ac:dyDescent="0.3">
      <c r="A3877">
        <v>3878</v>
      </c>
      <c r="B3877" s="1">
        <v>45131</v>
      </c>
      <c r="C3877" t="s">
        <v>24</v>
      </c>
      <c r="D3877" t="s">
        <v>34</v>
      </c>
      <c r="E3877" t="s">
        <v>45</v>
      </c>
      <c r="F3877">
        <v>79</v>
      </c>
      <c r="G3877" s="3">
        <v>177.34</v>
      </c>
      <c r="H3877" s="3">
        <v>0</v>
      </c>
      <c r="I3877" t="s">
        <v>24</v>
      </c>
      <c r="J3877" t="s">
        <v>26</v>
      </c>
      <c r="K3877" s="3">
        <f>IF(TablaDatosEmpresa[[#This Row],[Tipo_Movimiento]] = "Venta", -TablaDatosEmpresa[[#This Row],[Cantidad]] * TablaDatosEmpresa[[#This Row],[Precio_Venta_Unitario]], 0)</f>
        <v>0</v>
      </c>
      <c r="L3877" s="3">
        <f>AVERAGEIF(TablaDatosEmpresa[Nombre_Producto],TablaDatosEmpresa[[#This Row],[Nombre_Producto]],TablaDatosEmpresa[Costo_Unitario])</f>
        <v>81.910562499999997</v>
      </c>
      <c r="M3877" s="3">
        <f>IF(TablaDatosEmpresa[[#This Row],[Tipo_Movimiento]] = "Venta", -TablaDatosEmpresa[[#This Row],[Cantidad]] * TablaDatosEmpresa[[#This Row],[CosteAdquisicionPromedio]], 0)</f>
        <v>0</v>
      </c>
      <c r="N3877" s="3">
        <f>TablaDatosEmpresa[[#This Row],[Ingresos]]-TablaDatosEmpresa[[#This Row],[Coste_Vemta]]</f>
        <v>0</v>
      </c>
    </row>
    <row r="3878" spans="1:14" x14ac:dyDescent="0.3">
      <c r="A3878">
        <v>3879</v>
      </c>
      <c r="B3878" s="1">
        <v>45131</v>
      </c>
      <c r="C3878" t="s">
        <v>10</v>
      </c>
      <c r="D3878" t="s">
        <v>32</v>
      </c>
      <c r="E3878" t="s">
        <v>33</v>
      </c>
      <c r="F3878">
        <v>-46</v>
      </c>
      <c r="G3878" s="3">
        <v>0</v>
      </c>
      <c r="H3878" s="3">
        <v>218.8</v>
      </c>
      <c r="I3878" t="s">
        <v>10</v>
      </c>
      <c r="J3878" t="s">
        <v>23</v>
      </c>
      <c r="K3878" s="3">
        <f>IF(TablaDatosEmpresa[[#This Row],[Tipo_Movimiento]] = "Venta", -TablaDatosEmpresa[[#This Row],[Cantidad]] * TablaDatosEmpresa[[#This Row],[Precio_Venta_Unitario]], 0)</f>
        <v>10064.800000000001</v>
      </c>
      <c r="L3878" s="3">
        <f>AVERAGEIF(TablaDatosEmpresa[Nombre_Producto],TablaDatosEmpresa[[#This Row],[Nombre_Producto]],TablaDatosEmpresa[Costo_Unitario])</f>
        <v>54.214840425531932</v>
      </c>
      <c r="M3878" s="3">
        <f>IF(TablaDatosEmpresa[[#This Row],[Tipo_Movimiento]] = "Venta", -TablaDatosEmpresa[[#This Row],[Cantidad]] * TablaDatosEmpresa[[#This Row],[CosteAdquisicionPromedio]], 0)</f>
        <v>2493.882659574469</v>
      </c>
      <c r="N3878" s="3">
        <f>TablaDatosEmpresa[[#This Row],[Ingresos]]-TablaDatosEmpresa[[#This Row],[Coste_Vemta]]</f>
        <v>7570.9173404255325</v>
      </c>
    </row>
    <row r="3879" spans="1:14" x14ac:dyDescent="0.3">
      <c r="A3879">
        <v>3880</v>
      </c>
      <c r="B3879" s="1">
        <v>45131</v>
      </c>
      <c r="C3879" t="s">
        <v>24</v>
      </c>
      <c r="D3879" t="s">
        <v>11</v>
      </c>
      <c r="E3879" t="s">
        <v>12</v>
      </c>
      <c r="F3879">
        <v>226</v>
      </c>
      <c r="G3879" s="3">
        <v>64.92</v>
      </c>
      <c r="H3879" s="3">
        <v>0</v>
      </c>
      <c r="I3879" t="s">
        <v>24</v>
      </c>
      <c r="J3879" t="s">
        <v>28</v>
      </c>
      <c r="K3879" s="3">
        <f>IF(TablaDatosEmpresa[[#This Row],[Tipo_Movimiento]] = "Venta", -TablaDatosEmpresa[[#This Row],[Cantidad]] * TablaDatosEmpresa[[#This Row],[Precio_Venta_Unitario]], 0)</f>
        <v>0</v>
      </c>
      <c r="L3879" s="3">
        <f>AVERAGEIF(TablaDatosEmpresa[Nombre_Producto],TablaDatosEmpresa[[#This Row],[Nombre_Producto]],TablaDatosEmpresa[Costo_Unitario])</f>
        <v>28.701865793780652</v>
      </c>
      <c r="M3879" s="3">
        <f>IF(TablaDatosEmpresa[[#This Row],[Tipo_Movimiento]] = "Venta", -TablaDatosEmpresa[[#This Row],[Cantidad]] * TablaDatosEmpresa[[#This Row],[CosteAdquisicionPromedio]], 0)</f>
        <v>0</v>
      </c>
      <c r="N3879" s="3">
        <f>TablaDatosEmpresa[[#This Row],[Ingresos]]-TablaDatosEmpresa[[#This Row],[Coste_Vemta]]</f>
        <v>0</v>
      </c>
    </row>
    <row r="3880" spans="1:14" x14ac:dyDescent="0.3">
      <c r="A3880">
        <v>3881</v>
      </c>
      <c r="B3880" s="1">
        <v>45131</v>
      </c>
      <c r="C3880" t="s">
        <v>10</v>
      </c>
      <c r="D3880" t="s">
        <v>21</v>
      </c>
      <c r="E3880" t="s">
        <v>22</v>
      </c>
      <c r="F3880">
        <v>-30</v>
      </c>
      <c r="G3880" s="3">
        <v>0</v>
      </c>
      <c r="H3880" s="3">
        <v>59.47</v>
      </c>
      <c r="I3880" t="s">
        <v>10</v>
      </c>
      <c r="J3880" t="s">
        <v>15</v>
      </c>
      <c r="K3880" s="3">
        <f>IF(TablaDatosEmpresa[[#This Row],[Tipo_Movimiento]] = "Venta", -TablaDatosEmpresa[[#This Row],[Cantidad]] * TablaDatosEmpresa[[#This Row],[Precio_Venta_Unitario]], 0)</f>
        <v>1784.1</v>
      </c>
      <c r="L3880" s="3">
        <f>AVERAGEIF(TablaDatosEmpresa[Nombre_Producto],TablaDatosEmpresa[[#This Row],[Nombre_Producto]],TablaDatosEmpresa[Costo_Unitario])</f>
        <v>10.520482758620702</v>
      </c>
      <c r="M3880" s="3">
        <f>IF(TablaDatosEmpresa[[#This Row],[Tipo_Movimiento]] = "Venta", -TablaDatosEmpresa[[#This Row],[Cantidad]] * TablaDatosEmpresa[[#This Row],[CosteAdquisicionPromedio]], 0)</f>
        <v>315.61448275862108</v>
      </c>
      <c r="N3880" s="3">
        <f>TablaDatosEmpresa[[#This Row],[Ingresos]]-TablaDatosEmpresa[[#This Row],[Coste_Vemta]]</f>
        <v>1468.4855172413788</v>
      </c>
    </row>
    <row r="3881" spans="1:14" x14ac:dyDescent="0.3">
      <c r="A3881">
        <v>3882</v>
      </c>
      <c r="B3881" s="1">
        <v>45131</v>
      </c>
      <c r="C3881" t="s">
        <v>16</v>
      </c>
      <c r="D3881" t="s">
        <v>19</v>
      </c>
      <c r="E3881" t="s">
        <v>20</v>
      </c>
      <c r="F3881">
        <v>54</v>
      </c>
      <c r="G3881" s="3">
        <v>150.30000000000001</v>
      </c>
      <c r="H3881" s="3">
        <v>0</v>
      </c>
      <c r="I3881" t="s">
        <v>46</v>
      </c>
      <c r="J3881" t="s">
        <v>18</v>
      </c>
      <c r="K3881" s="3">
        <f>IF(TablaDatosEmpresa[[#This Row],[Tipo_Movimiento]] = "Venta", -TablaDatosEmpresa[[#This Row],[Cantidad]] * TablaDatosEmpresa[[#This Row],[Precio_Venta_Unitario]], 0)</f>
        <v>0</v>
      </c>
      <c r="L3881" s="3">
        <f>AVERAGEIF(TablaDatosEmpresa[Nombre_Producto],TablaDatosEmpresa[[#This Row],[Nombre_Producto]],TablaDatosEmpresa[Costo_Unitario])</f>
        <v>66.956770642201846</v>
      </c>
      <c r="M3881" s="3">
        <f>IF(TablaDatosEmpresa[[#This Row],[Tipo_Movimiento]] = "Venta", -TablaDatosEmpresa[[#This Row],[Cantidad]] * TablaDatosEmpresa[[#This Row],[CosteAdquisicionPromedio]], 0)</f>
        <v>0</v>
      </c>
      <c r="N3881" s="3">
        <f>TablaDatosEmpresa[[#This Row],[Ingresos]]-TablaDatosEmpresa[[#This Row],[Coste_Vemta]]</f>
        <v>0</v>
      </c>
    </row>
    <row r="3882" spans="1:14" x14ac:dyDescent="0.3">
      <c r="A3882">
        <v>3883</v>
      </c>
      <c r="B3882" s="1">
        <v>45132</v>
      </c>
      <c r="C3882" t="s">
        <v>16</v>
      </c>
      <c r="D3882" t="s">
        <v>19</v>
      </c>
      <c r="E3882" t="s">
        <v>20</v>
      </c>
      <c r="F3882">
        <v>35</v>
      </c>
      <c r="G3882" s="3">
        <v>148.16</v>
      </c>
      <c r="H3882" s="3">
        <v>0</v>
      </c>
      <c r="I3882" t="s">
        <v>46</v>
      </c>
      <c r="J3882" t="s">
        <v>18</v>
      </c>
      <c r="K3882" s="3">
        <f>IF(TablaDatosEmpresa[[#This Row],[Tipo_Movimiento]] = "Venta", -TablaDatosEmpresa[[#This Row],[Cantidad]] * TablaDatosEmpresa[[#This Row],[Precio_Venta_Unitario]], 0)</f>
        <v>0</v>
      </c>
      <c r="L3882" s="3">
        <f>AVERAGEIF(TablaDatosEmpresa[Nombre_Producto],TablaDatosEmpresa[[#This Row],[Nombre_Producto]],TablaDatosEmpresa[Costo_Unitario])</f>
        <v>66.956770642201846</v>
      </c>
      <c r="M3882" s="3">
        <f>IF(TablaDatosEmpresa[[#This Row],[Tipo_Movimiento]] = "Venta", -TablaDatosEmpresa[[#This Row],[Cantidad]] * TablaDatosEmpresa[[#This Row],[CosteAdquisicionPromedio]], 0)</f>
        <v>0</v>
      </c>
      <c r="N3882" s="3">
        <f>TablaDatosEmpresa[[#This Row],[Ingresos]]-TablaDatosEmpresa[[#This Row],[Coste_Vemta]]</f>
        <v>0</v>
      </c>
    </row>
    <row r="3883" spans="1:14" x14ac:dyDescent="0.3">
      <c r="A3883">
        <v>3884</v>
      </c>
      <c r="B3883" s="1">
        <v>45132</v>
      </c>
      <c r="C3883" t="s">
        <v>10</v>
      </c>
      <c r="D3883" t="s">
        <v>19</v>
      </c>
      <c r="E3883" t="s">
        <v>20</v>
      </c>
      <c r="F3883">
        <v>-47</v>
      </c>
      <c r="G3883" s="3">
        <v>0</v>
      </c>
      <c r="H3883" s="3">
        <v>297.88</v>
      </c>
      <c r="I3883" t="s">
        <v>10</v>
      </c>
      <c r="J3883" t="s">
        <v>13</v>
      </c>
      <c r="K3883" s="3">
        <f>IF(TablaDatosEmpresa[[#This Row],[Tipo_Movimiento]] = "Venta", -TablaDatosEmpresa[[#This Row],[Cantidad]] * TablaDatosEmpresa[[#This Row],[Precio_Venta_Unitario]], 0)</f>
        <v>14000.36</v>
      </c>
      <c r="L3883" s="3">
        <f>AVERAGEIF(TablaDatosEmpresa[Nombre_Producto],TablaDatosEmpresa[[#This Row],[Nombre_Producto]],TablaDatosEmpresa[Costo_Unitario])</f>
        <v>66.956770642201846</v>
      </c>
      <c r="M3883" s="3">
        <f>IF(TablaDatosEmpresa[[#This Row],[Tipo_Movimiento]] = "Venta", -TablaDatosEmpresa[[#This Row],[Cantidad]] * TablaDatosEmpresa[[#This Row],[CosteAdquisicionPromedio]], 0)</f>
        <v>3146.9682201834867</v>
      </c>
      <c r="N3883" s="3">
        <f>TablaDatosEmpresa[[#This Row],[Ingresos]]-TablaDatosEmpresa[[#This Row],[Coste_Vemta]]</f>
        <v>10853.391779816513</v>
      </c>
    </row>
    <row r="3884" spans="1:14" x14ac:dyDescent="0.3">
      <c r="A3884">
        <v>3885</v>
      </c>
      <c r="B3884" s="1">
        <v>45132</v>
      </c>
      <c r="C3884" t="s">
        <v>24</v>
      </c>
      <c r="D3884" t="s">
        <v>11</v>
      </c>
      <c r="E3884" t="s">
        <v>12</v>
      </c>
      <c r="F3884">
        <v>265</v>
      </c>
      <c r="G3884" s="3">
        <v>64.209999999999994</v>
      </c>
      <c r="H3884" s="3">
        <v>0</v>
      </c>
      <c r="I3884" t="s">
        <v>24</v>
      </c>
      <c r="J3884" t="s">
        <v>37</v>
      </c>
      <c r="K3884" s="3">
        <f>IF(TablaDatosEmpresa[[#This Row],[Tipo_Movimiento]] = "Venta", -TablaDatosEmpresa[[#This Row],[Cantidad]] * TablaDatosEmpresa[[#This Row],[Precio_Venta_Unitario]], 0)</f>
        <v>0</v>
      </c>
      <c r="L3884" s="3">
        <f>AVERAGEIF(TablaDatosEmpresa[Nombre_Producto],TablaDatosEmpresa[[#This Row],[Nombre_Producto]],TablaDatosEmpresa[Costo_Unitario])</f>
        <v>28.701865793780652</v>
      </c>
      <c r="M3884" s="3">
        <f>IF(TablaDatosEmpresa[[#This Row],[Tipo_Movimiento]] = "Venta", -TablaDatosEmpresa[[#This Row],[Cantidad]] * TablaDatosEmpresa[[#This Row],[CosteAdquisicionPromedio]], 0)</f>
        <v>0</v>
      </c>
      <c r="N3884" s="3">
        <f>TablaDatosEmpresa[[#This Row],[Ingresos]]-TablaDatosEmpresa[[#This Row],[Coste_Vemta]]</f>
        <v>0</v>
      </c>
    </row>
    <row r="3885" spans="1:14" x14ac:dyDescent="0.3">
      <c r="A3885">
        <v>3886</v>
      </c>
      <c r="B3885" s="1">
        <v>45132</v>
      </c>
      <c r="C3885" t="s">
        <v>16</v>
      </c>
      <c r="D3885" t="s">
        <v>19</v>
      </c>
      <c r="E3885" t="s">
        <v>20</v>
      </c>
      <c r="F3885">
        <v>40</v>
      </c>
      <c r="G3885" s="3">
        <v>150.51</v>
      </c>
      <c r="H3885" s="3">
        <v>0</v>
      </c>
      <c r="I3885" t="s">
        <v>46</v>
      </c>
      <c r="J3885" t="s">
        <v>18</v>
      </c>
      <c r="K3885" s="3">
        <f>IF(TablaDatosEmpresa[[#This Row],[Tipo_Movimiento]] = "Venta", -TablaDatosEmpresa[[#This Row],[Cantidad]] * TablaDatosEmpresa[[#This Row],[Precio_Venta_Unitario]], 0)</f>
        <v>0</v>
      </c>
      <c r="L3885" s="3">
        <f>AVERAGEIF(TablaDatosEmpresa[Nombre_Producto],TablaDatosEmpresa[[#This Row],[Nombre_Producto]],TablaDatosEmpresa[Costo_Unitario])</f>
        <v>66.956770642201846</v>
      </c>
      <c r="M3885" s="3">
        <f>IF(TablaDatosEmpresa[[#This Row],[Tipo_Movimiento]] = "Venta", -TablaDatosEmpresa[[#This Row],[Cantidad]] * TablaDatosEmpresa[[#This Row],[CosteAdquisicionPromedio]], 0)</f>
        <v>0</v>
      </c>
      <c r="N3885" s="3">
        <f>TablaDatosEmpresa[[#This Row],[Ingresos]]-TablaDatosEmpresa[[#This Row],[Coste_Vemta]]</f>
        <v>0</v>
      </c>
    </row>
    <row r="3886" spans="1:14" x14ac:dyDescent="0.3">
      <c r="A3886">
        <v>3887</v>
      </c>
      <c r="B3886" s="1">
        <v>45132</v>
      </c>
      <c r="C3886" t="s">
        <v>16</v>
      </c>
      <c r="D3886" t="s">
        <v>17</v>
      </c>
      <c r="E3886" t="s">
        <v>42</v>
      </c>
      <c r="F3886">
        <v>34</v>
      </c>
      <c r="G3886" s="3">
        <v>455.32</v>
      </c>
      <c r="H3886" s="3">
        <v>0</v>
      </c>
      <c r="I3886" t="s">
        <v>46</v>
      </c>
      <c r="J3886" t="s">
        <v>18</v>
      </c>
      <c r="K3886" s="3">
        <f>IF(TablaDatosEmpresa[[#This Row],[Tipo_Movimiento]] = "Venta", -TablaDatosEmpresa[[#This Row],[Cantidad]] * TablaDatosEmpresa[[#This Row],[Precio_Venta_Unitario]], 0)</f>
        <v>0</v>
      </c>
      <c r="L3886" s="3">
        <f>AVERAGEIF(TablaDatosEmpresa[Nombre_Producto],TablaDatosEmpresa[[#This Row],[Nombre_Producto]],TablaDatosEmpresa[Costo_Unitario])</f>
        <v>206.67616747181975</v>
      </c>
      <c r="M3886" s="3">
        <f>IF(TablaDatosEmpresa[[#This Row],[Tipo_Movimiento]] = "Venta", -TablaDatosEmpresa[[#This Row],[Cantidad]] * TablaDatosEmpresa[[#This Row],[CosteAdquisicionPromedio]], 0)</f>
        <v>0</v>
      </c>
      <c r="N3886" s="3">
        <f>TablaDatosEmpresa[[#This Row],[Ingresos]]-TablaDatosEmpresa[[#This Row],[Coste_Vemta]]</f>
        <v>0</v>
      </c>
    </row>
    <row r="3887" spans="1:14" x14ac:dyDescent="0.3">
      <c r="A3887">
        <v>3888</v>
      </c>
      <c r="B3887" s="1">
        <v>45132</v>
      </c>
      <c r="C3887" t="s">
        <v>24</v>
      </c>
      <c r="D3887" t="s">
        <v>29</v>
      </c>
      <c r="E3887" t="s">
        <v>30</v>
      </c>
      <c r="F3887">
        <v>98</v>
      </c>
      <c r="G3887" s="3">
        <v>35.17</v>
      </c>
      <c r="H3887" s="3">
        <v>0</v>
      </c>
      <c r="I3887" t="s">
        <v>24</v>
      </c>
      <c r="J3887" t="s">
        <v>37</v>
      </c>
      <c r="K3887" s="3">
        <f>IF(TablaDatosEmpresa[[#This Row],[Tipo_Movimiento]] = "Venta", -TablaDatosEmpresa[[#This Row],[Cantidad]] * TablaDatosEmpresa[[#This Row],[Precio_Venta_Unitario]], 0)</f>
        <v>0</v>
      </c>
      <c r="L3887" s="3">
        <f>AVERAGEIF(TablaDatosEmpresa[Nombre_Producto],TablaDatosEmpresa[[#This Row],[Nombre_Producto]],TablaDatosEmpresa[Costo_Unitario])</f>
        <v>15.49574137931034</v>
      </c>
      <c r="M3887" s="3">
        <f>IF(TablaDatosEmpresa[[#This Row],[Tipo_Movimiento]] = "Venta", -TablaDatosEmpresa[[#This Row],[Cantidad]] * TablaDatosEmpresa[[#This Row],[CosteAdquisicionPromedio]], 0)</f>
        <v>0</v>
      </c>
      <c r="N3887" s="3">
        <f>TablaDatosEmpresa[[#This Row],[Ingresos]]-TablaDatosEmpresa[[#This Row],[Coste_Vemta]]</f>
        <v>0</v>
      </c>
    </row>
    <row r="3888" spans="1:14" x14ac:dyDescent="0.3">
      <c r="A3888">
        <v>3889</v>
      </c>
      <c r="B3888" s="1">
        <v>45132</v>
      </c>
      <c r="C3888" t="s">
        <v>10</v>
      </c>
      <c r="D3888" t="s">
        <v>29</v>
      </c>
      <c r="E3888" t="s">
        <v>30</v>
      </c>
      <c r="F3888">
        <v>-23</v>
      </c>
      <c r="G3888" s="3">
        <v>0</v>
      </c>
      <c r="H3888" s="3">
        <v>80.39</v>
      </c>
      <c r="I3888" t="s">
        <v>10</v>
      </c>
      <c r="J3888" t="s">
        <v>35</v>
      </c>
      <c r="K3888" s="3">
        <f>IF(TablaDatosEmpresa[[#This Row],[Tipo_Movimiento]] = "Venta", -TablaDatosEmpresa[[#This Row],[Cantidad]] * TablaDatosEmpresa[[#This Row],[Precio_Venta_Unitario]], 0)</f>
        <v>1848.97</v>
      </c>
      <c r="L3888" s="3">
        <f>AVERAGEIF(TablaDatosEmpresa[Nombre_Producto],TablaDatosEmpresa[[#This Row],[Nombre_Producto]],TablaDatosEmpresa[Costo_Unitario])</f>
        <v>15.49574137931034</v>
      </c>
      <c r="M3888" s="3">
        <f>IF(TablaDatosEmpresa[[#This Row],[Tipo_Movimiento]] = "Venta", -TablaDatosEmpresa[[#This Row],[Cantidad]] * TablaDatosEmpresa[[#This Row],[CosteAdquisicionPromedio]], 0)</f>
        <v>356.40205172413783</v>
      </c>
      <c r="N3888" s="3">
        <f>TablaDatosEmpresa[[#This Row],[Ingresos]]-TablaDatosEmpresa[[#This Row],[Coste_Vemta]]</f>
        <v>1492.5679482758621</v>
      </c>
    </row>
    <row r="3889" spans="1:14" x14ac:dyDescent="0.3">
      <c r="A3889">
        <v>3890</v>
      </c>
      <c r="B3889" s="1">
        <v>45133</v>
      </c>
      <c r="C3889" t="s">
        <v>10</v>
      </c>
      <c r="D3889" t="s">
        <v>11</v>
      </c>
      <c r="E3889" t="s">
        <v>12</v>
      </c>
      <c r="F3889">
        <v>-46</v>
      </c>
      <c r="G3889" s="3">
        <v>0</v>
      </c>
      <c r="H3889" s="3">
        <v>130.38999999999999</v>
      </c>
      <c r="I3889" t="s">
        <v>10</v>
      </c>
      <c r="J3889" t="s">
        <v>35</v>
      </c>
      <c r="K3889" s="3">
        <f>IF(TablaDatosEmpresa[[#This Row],[Tipo_Movimiento]] = "Venta", -TablaDatosEmpresa[[#This Row],[Cantidad]] * TablaDatosEmpresa[[#This Row],[Precio_Venta_Unitario]], 0)</f>
        <v>5997.94</v>
      </c>
      <c r="L3889" s="3">
        <f>AVERAGEIF(TablaDatosEmpresa[Nombre_Producto],TablaDatosEmpresa[[#This Row],[Nombre_Producto]],TablaDatosEmpresa[Costo_Unitario])</f>
        <v>28.701865793780652</v>
      </c>
      <c r="M3889" s="3">
        <f>IF(TablaDatosEmpresa[[#This Row],[Tipo_Movimiento]] = "Venta", -TablaDatosEmpresa[[#This Row],[Cantidad]] * TablaDatosEmpresa[[#This Row],[CosteAdquisicionPromedio]], 0)</f>
        <v>1320.28582651391</v>
      </c>
      <c r="N3889" s="3">
        <f>TablaDatosEmpresa[[#This Row],[Ingresos]]-TablaDatosEmpresa[[#This Row],[Coste_Vemta]]</f>
        <v>4677.6541734860893</v>
      </c>
    </row>
    <row r="3890" spans="1:14" x14ac:dyDescent="0.3">
      <c r="A3890">
        <v>3891</v>
      </c>
      <c r="B3890" s="1">
        <v>45133</v>
      </c>
      <c r="C3890" t="s">
        <v>10</v>
      </c>
      <c r="D3890" t="s">
        <v>14</v>
      </c>
      <c r="E3890" t="s">
        <v>41</v>
      </c>
      <c r="F3890">
        <v>-22</v>
      </c>
      <c r="G3890" s="3">
        <v>0</v>
      </c>
      <c r="H3890" s="3">
        <v>158.96</v>
      </c>
      <c r="I3890" t="s">
        <v>10</v>
      </c>
      <c r="J3890" t="s">
        <v>13</v>
      </c>
      <c r="K3890" s="3">
        <f>IF(TablaDatosEmpresa[[#This Row],[Tipo_Movimiento]] = "Venta", -TablaDatosEmpresa[[#This Row],[Cantidad]] * TablaDatosEmpresa[[#This Row],[Precio_Venta_Unitario]], 0)</f>
        <v>3497.1200000000003</v>
      </c>
      <c r="L3890" s="3">
        <f>AVERAGEIF(TablaDatosEmpresa[Nombre_Producto],TablaDatosEmpresa[[#This Row],[Nombre_Producto]],TablaDatosEmpresa[Costo_Unitario])</f>
        <v>38.917210440456756</v>
      </c>
      <c r="M3890" s="3">
        <f>IF(TablaDatosEmpresa[[#This Row],[Tipo_Movimiento]] = "Venta", -TablaDatosEmpresa[[#This Row],[Cantidad]] * TablaDatosEmpresa[[#This Row],[CosteAdquisicionPromedio]], 0)</f>
        <v>856.17862969004864</v>
      </c>
      <c r="N3890" s="3">
        <f>TablaDatosEmpresa[[#This Row],[Ingresos]]-TablaDatosEmpresa[[#This Row],[Coste_Vemta]]</f>
        <v>2640.9413703099517</v>
      </c>
    </row>
    <row r="3891" spans="1:14" x14ac:dyDescent="0.3">
      <c r="A3891">
        <v>3892</v>
      </c>
      <c r="B3891" s="1">
        <v>45133</v>
      </c>
      <c r="C3891" t="s">
        <v>24</v>
      </c>
      <c r="D3891" t="s">
        <v>34</v>
      </c>
      <c r="E3891" t="s">
        <v>45</v>
      </c>
      <c r="F3891">
        <v>291</v>
      </c>
      <c r="G3891" s="3">
        <v>177.13</v>
      </c>
      <c r="H3891" s="3">
        <v>0</v>
      </c>
      <c r="I3891" t="s">
        <v>24</v>
      </c>
      <c r="J3891" t="s">
        <v>28</v>
      </c>
      <c r="K3891" s="3">
        <f>IF(TablaDatosEmpresa[[#This Row],[Tipo_Movimiento]] = "Venta", -TablaDatosEmpresa[[#This Row],[Cantidad]] * TablaDatosEmpresa[[#This Row],[Precio_Venta_Unitario]], 0)</f>
        <v>0</v>
      </c>
      <c r="L3891" s="3">
        <f>AVERAGEIF(TablaDatosEmpresa[Nombre_Producto],TablaDatosEmpresa[[#This Row],[Nombre_Producto]],TablaDatosEmpresa[Costo_Unitario])</f>
        <v>81.910562499999997</v>
      </c>
      <c r="M3891" s="3">
        <f>IF(TablaDatosEmpresa[[#This Row],[Tipo_Movimiento]] = "Venta", -TablaDatosEmpresa[[#This Row],[Cantidad]] * TablaDatosEmpresa[[#This Row],[CosteAdquisicionPromedio]], 0)</f>
        <v>0</v>
      </c>
      <c r="N3891" s="3">
        <f>TablaDatosEmpresa[[#This Row],[Ingresos]]-TablaDatosEmpresa[[#This Row],[Coste_Vemta]]</f>
        <v>0</v>
      </c>
    </row>
    <row r="3892" spans="1:14" x14ac:dyDescent="0.3">
      <c r="A3892">
        <v>3893</v>
      </c>
      <c r="B3892" s="1">
        <v>45133</v>
      </c>
      <c r="C3892" t="s">
        <v>10</v>
      </c>
      <c r="D3892" t="s">
        <v>19</v>
      </c>
      <c r="E3892" t="s">
        <v>20</v>
      </c>
      <c r="F3892">
        <v>-22</v>
      </c>
      <c r="G3892" s="3">
        <v>0</v>
      </c>
      <c r="H3892" s="3">
        <v>296.19</v>
      </c>
      <c r="I3892" t="s">
        <v>10</v>
      </c>
      <c r="J3892" t="s">
        <v>23</v>
      </c>
      <c r="K3892" s="3">
        <f>IF(TablaDatosEmpresa[[#This Row],[Tipo_Movimiento]] = "Venta", -TablaDatosEmpresa[[#This Row],[Cantidad]] * TablaDatosEmpresa[[#This Row],[Precio_Venta_Unitario]], 0)</f>
        <v>6516.18</v>
      </c>
      <c r="L3892" s="3">
        <f>AVERAGEIF(TablaDatosEmpresa[Nombre_Producto],TablaDatosEmpresa[[#This Row],[Nombre_Producto]],TablaDatosEmpresa[Costo_Unitario])</f>
        <v>66.956770642201846</v>
      </c>
      <c r="M3892" s="3">
        <f>IF(TablaDatosEmpresa[[#This Row],[Tipo_Movimiento]] = "Venta", -TablaDatosEmpresa[[#This Row],[Cantidad]] * TablaDatosEmpresa[[#This Row],[CosteAdquisicionPromedio]], 0)</f>
        <v>1473.0489541284405</v>
      </c>
      <c r="N3892" s="3">
        <f>TablaDatosEmpresa[[#This Row],[Ingresos]]-TablaDatosEmpresa[[#This Row],[Coste_Vemta]]</f>
        <v>5043.1310458715598</v>
      </c>
    </row>
    <row r="3893" spans="1:14" x14ac:dyDescent="0.3">
      <c r="A3893">
        <v>3894</v>
      </c>
      <c r="B3893" s="1">
        <v>45133</v>
      </c>
      <c r="C3893" t="s">
        <v>10</v>
      </c>
      <c r="D3893" t="s">
        <v>11</v>
      </c>
      <c r="E3893" t="s">
        <v>12</v>
      </c>
      <c r="F3893">
        <v>-48</v>
      </c>
      <c r="G3893" s="3">
        <v>0</v>
      </c>
      <c r="H3893" s="3">
        <v>129.69</v>
      </c>
      <c r="I3893" t="s">
        <v>10</v>
      </c>
      <c r="J3893" t="s">
        <v>31</v>
      </c>
      <c r="K3893" s="3">
        <f>IF(TablaDatosEmpresa[[#This Row],[Tipo_Movimiento]] = "Venta", -TablaDatosEmpresa[[#This Row],[Cantidad]] * TablaDatosEmpresa[[#This Row],[Precio_Venta_Unitario]], 0)</f>
        <v>6225.12</v>
      </c>
      <c r="L3893" s="3">
        <f>AVERAGEIF(TablaDatosEmpresa[Nombre_Producto],TablaDatosEmpresa[[#This Row],[Nombre_Producto]],TablaDatosEmpresa[Costo_Unitario])</f>
        <v>28.701865793780652</v>
      </c>
      <c r="M3893" s="3">
        <f>IF(TablaDatosEmpresa[[#This Row],[Tipo_Movimiento]] = "Venta", -TablaDatosEmpresa[[#This Row],[Cantidad]] * TablaDatosEmpresa[[#This Row],[CosteAdquisicionPromedio]], 0)</f>
        <v>1377.6895581014712</v>
      </c>
      <c r="N3893" s="3">
        <f>TablaDatosEmpresa[[#This Row],[Ingresos]]-TablaDatosEmpresa[[#This Row],[Coste_Vemta]]</f>
        <v>4847.4304418985284</v>
      </c>
    </row>
    <row r="3894" spans="1:14" x14ac:dyDescent="0.3">
      <c r="A3894">
        <v>3895</v>
      </c>
      <c r="B3894" s="1">
        <v>45133</v>
      </c>
      <c r="C3894" t="s">
        <v>24</v>
      </c>
      <c r="D3894" t="s">
        <v>21</v>
      </c>
      <c r="E3894" t="s">
        <v>22</v>
      </c>
      <c r="F3894">
        <v>155</v>
      </c>
      <c r="G3894" s="3">
        <v>24.76</v>
      </c>
      <c r="H3894" s="3">
        <v>0</v>
      </c>
      <c r="I3894" t="s">
        <v>24</v>
      </c>
      <c r="J3894" t="s">
        <v>28</v>
      </c>
      <c r="K3894" s="3">
        <f>IF(TablaDatosEmpresa[[#This Row],[Tipo_Movimiento]] = "Venta", -TablaDatosEmpresa[[#This Row],[Cantidad]] * TablaDatosEmpresa[[#This Row],[Precio_Venta_Unitario]], 0)</f>
        <v>0</v>
      </c>
      <c r="L3894" s="3">
        <f>AVERAGEIF(TablaDatosEmpresa[Nombre_Producto],TablaDatosEmpresa[[#This Row],[Nombre_Producto]],TablaDatosEmpresa[Costo_Unitario])</f>
        <v>10.520482758620702</v>
      </c>
      <c r="M3894" s="3">
        <f>IF(TablaDatosEmpresa[[#This Row],[Tipo_Movimiento]] = "Venta", -TablaDatosEmpresa[[#This Row],[Cantidad]] * TablaDatosEmpresa[[#This Row],[CosteAdquisicionPromedio]], 0)</f>
        <v>0</v>
      </c>
      <c r="N3894" s="3">
        <f>TablaDatosEmpresa[[#This Row],[Ingresos]]-TablaDatosEmpresa[[#This Row],[Coste_Vemta]]</f>
        <v>0</v>
      </c>
    </row>
    <row r="3895" spans="1:14" x14ac:dyDescent="0.3">
      <c r="A3895">
        <v>3896</v>
      </c>
      <c r="B3895" s="1">
        <v>45134</v>
      </c>
      <c r="C3895" t="s">
        <v>10</v>
      </c>
      <c r="D3895" t="s">
        <v>11</v>
      </c>
      <c r="E3895" t="s">
        <v>12</v>
      </c>
      <c r="F3895">
        <v>-6</v>
      </c>
      <c r="G3895" s="3">
        <v>0</v>
      </c>
      <c r="H3895" s="3">
        <v>128.86000000000001</v>
      </c>
      <c r="I3895" t="s">
        <v>10</v>
      </c>
      <c r="J3895" t="s">
        <v>13</v>
      </c>
      <c r="K3895" s="3">
        <f>IF(TablaDatosEmpresa[[#This Row],[Tipo_Movimiento]] = "Venta", -TablaDatosEmpresa[[#This Row],[Cantidad]] * TablaDatosEmpresa[[#This Row],[Precio_Venta_Unitario]], 0)</f>
        <v>773.16000000000008</v>
      </c>
      <c r="L3895" s="3">
        <f>AVERAGEIF(TablaDatosEmpresa[Nombre_Producto],TablaDatosEmpresa[[#This Row],[Nombre_Producto]],TablaDatosEmpresa[Costo_Unitario])</f>
        <v>28.701865793780652</v>
      </c>
      <c r="M3895" s="3">
        <f>IF(TablaDatosEmpresa[[#This Row],[Tipo_Movimiento]] = "Venta", -TablaDatosEmpresa[[#This Row],[Cantidad]] * TablaDatosEmpresa[[#This Row],[CosteAdquisicionPromedio]], 0)</f>
        <v>172.2111947626839</v>
      </c>
      <c r="N3895" s="3">
        <f>TablaDatosEmpresa[[#This Row],[Ingresos]]-TablaDatosEmpresa[[#This Row],[Coste_Vemta]]</f>
        <v>600.94880523731615</v>
      </c>
    </row>
    <row r="3896" spans="1:14" x14ac:dyDescent="0.3">
      <c r="A3896">
        <v>3897</v>
      </c>
      <c r="B3896" s="1">
        <v>45134</v>
      </c>
      <c r="C3896" t="s">
        <v>10</v>
      </c>
      <c r="D3896" t="s">
        <v>25</v>
      </c>
      <c r="E3896" t="s">
        <v>43</v>
      </c>
      <c r="F3896">
        <v>-23</v>
      </c>
      <c r="G3896" s="3">
        <v>0</v>
      </c>
      <c r="H3896" s="3">
        <v>95.75</v>
      </c>
      <c r="I3896" t="s">
        <v>10</v>
      </c>
      <c r="J3896" t="s">
        <v>31</v>
      </c>
      <c r="K3896" s="3">
        <f>IF(TablaDatosEmpresa[[#This Row],[Tipo_Movimiento]] = "Venta", -TablaDatosEmpresa[[#This Row],[Cantidad]] * TablaDatosEmpresa[[#This Row],[Precio_Venta_Unitario]], 0)</f>
        <v>2202.25</v>
      </c>
      <c r="L3896" s="3">
        <f>AVERAGEIF(TablaDatosEmpresa[Nombre_Producto],TablaDatosEmpresa[[#This Row],[Nombre_Producto]],TablaDatosEmpresa[Costo_Unitario])</f>
        <v>18.458651685393257</v>
      </c>
      <c r="M3896" s="3">
        <f>IF(TablaDatosEmpresa[[#This Row],[Tipo_Movimiento]] = "Venta", -TablaDatosEmpresa[[#This Row],[Cantidad]] * TablaDatosEmpresa[[#This Row],[CosteAdquisicionPromedio]], 0)</f>
        <v>424.54898876404491</v>
      </c>
      <c r="N3896" s="3">
        <f>TablaDatosEmpresa[[#This Row],[Ingresos]]-TablaDatosEmpresa[[#This Row],[Coste_Vemta]]</f>
        <v>1777.7010112359551</v>
      </c>
    </row>
    <row r="3897" spans="1:14" x14ac:dyDescent="0.3">
      <c r="A3897">
        <v>3898</v>
      </c>
      <c r="B3897" s="1">
        <v>45134</v>
      </c>
      <c r="C3897" t="s">
        <v>24</v>
      </c>
      <c r="D3897" t="s">
        <v>32</v>
      </c>
      <c r="E3897" t="s">
        <v>33</v>
      </c>
      <c r="F3897">
        <v>207</v>
      </c>
      <c r="G3897" s="3">
        <v>120.58</v>
      </c>
      <c r="H3897" s="3">
        <v>0</v>
      </c>
      <c r="I3897" t="s">
        <v>24</v>
      </c>
      <c r="J3897" t="s">
        <v>26</v>
      </c>
      <c r="K3897" s="3">
        <f>IF(TablaDatosEmpresa[[#This Row],[Tipo_Movimiento]] = "Venta", -TablaDatosEmpresa[[#This Row],[Cantidad]] * TablaDatosEmpresa[[#This Row],[Precio_Venta_Unitario]], 0)</f>
        <v>0</v>
      </c>
      <c r="L3897" s="3">
        <f>AVERAGEIF(TablaDatosEmpresa[Nombre_Producto],TablaDatosEmpresa[[#This Row],[Nombre_Producto]],TablaDatosEmpresa[Costo_Unitario])</f>
        <v>54.214840425531932</v>
      </c>
      <c r="M3897" s="3">
        <f>IF(TablaDatosEmpresa[[#This Row],[Tipo_Movimiento]] = "Venta", -TablaDatosEmpresa[[#This Row],[Cantidad]] * TablaDatosEmpresa[[#This Row],[CosteAdquisicionPromedio]], 0)</f>
        <v>0</v>
      </c>
      <c r="N3897" s="3">
        <f>TablaDatosEmpresa[[#This Row],[Ingresos]]-TablaDatosEmpresa[[#This Row],[Coste_Vemta]]</f>
        <v>0</v>
      </c>
    </row>
    <row r="3898" spans="1:14" x14ac:dyDescent="0.3">
      <c r="A3898">
        <v>3899</v>
      </c>
      <c r="B3898" s="1">
        <v>45134</v>
      </c>
      <c r="C3898" t="s">
        <v>24</v>
      </c>
      <c r="D3898" t="s">
        <v>29</v>
      </c>
      <c r="E3898" t="s">
        <v>30</v>
      </c>
      <c r="F3898">
        <v>233</v>
      </c>
      <c r="G3898" s="3">
        <v>36.049999999999997</v>
      </c>
      <c r="H3898" s="3">
        <v>0</v>
      </c>
      <c r="I3898" t="s">
        <v>24</v>
      </c>
      <c r="J3898" t="s">
        <v>36</v>
      </c>
      <c r="K3898" s="3">
        <f>IF(TablaDatosEmpresa[[#This Row],[Tipo_Movimiento]] = "Venta", -TablaDatosEmpresa[[#This Row],[Cantidad]] * TablaDatosEmpresa[[#This Row],[Precio_Venta_Unitario]], 0)</f>
        <v>0</v>
      </c>
      <c r="L3898" s="3">
        <f>AVERAGEIF(TablaDatosEmpresa[Nombre_Producto],TablaDatosEmpresa[[#This Row],[Nombre_Producto]],TablaDatosEmpresa[Costo_Unitario])</f>
        <v>15.49574137931034</v>
      </c>
      <c r="M3898" s="3">
        <f>IF(TablaDatosEmpresa[[#This Row],[Tipo_Movimiento]] = "Venta", -TablaDatosEmpresa[[#This Row],[Cantidad]] * TablaDatosEmpresa[[#This Row],[CosteAdquisicionPromedio]], 0)</f>
        <v>0</v>
      </c>
      <c r="N3898" s="3">
        <f>TablaDatosEmpresa[[#This Row],[Ingresos]]-TablaDatosEmpresa[[#This Row],[Coste_Vemta]]</f>
        <v>0</v>
      </c>
    </row>
    <row r="3899" spans="1:14" x14ac:dyDescent="0.3">
      <c r="A3899">
        <v>3900</v>
      </c>
      <c r="B3899" s="1">
        <v>45134</v>
      </c>
      <c r="C3899" t="s">
        <v>10</v>
      </c>
      <c r="D3899" t="s">
        <v>17</v>
      </c>
      <c r="E3899" t="s">
        <v>42</v>
      </c>
      <c r="F3899">
        <v>-22</v>
      </c>
      <c r="G3899" s="3">
        <v>0</v>
      </c>
      <c r="H3899" s="3">
        <v>898.22</v>
      </c>
      <c r="I3899" t="s">
        <v>10</v>
      </c>
      <c r="J3899" t="s">
        <v>13</v>
      </c>
      <c r="K3899" s="3">
        <f>IF(TablaDatosEmpresa[[#This Row],[Tipo_Movimiento]] = "Venta", -TablaDatosEmpresa[[#This Row],[Cantidad]] * TablaDatosEmpresa[[#This Row],[Precio_Venta_Unitario]], 0)</f>
        <v>19760.84</v>
      </c>
      <c r="L3899" s="3">
        <f>AVERAGEIF(TablaDatosEmpresa[Nombre_Producto],TablaDatosEmpresa[[#This Row],[Nombre_Producto]],TablaDatosEmpresa[Costo_Unitario])</f>
        <v>206.67616747181975</v>
      </c>
      <c r="M3899" s="3">
        <f>IF(TablaDatosEmpresa[[#This Row],[Tipo_Movimiento]] = "Venta", -TablaDatosEmpresa[[#This Row],[Cantidad]] * TablaDatosEmpresa[[#This Row],[CosteAdquisicionPromedio]], 0)</f>
        <v>4546.8756843800347</v>
      </c>
      <c r="N3899" s="3">
        <f>TablaDatosEmpresa[[#This Row],[Ingresos]]-TablaDatosEmpresa[[#This Row],[Coste_Vemta]]</f>
        <v>15213.964315619965</v>
      </c>
    </row>
    <row r="3900" spans="1:14" x14ac:dyDescent="0.3">
      <c r="A3900">
        <v>3901</v>
      </c>
      <c r="B3900" s="1">
        <v>45134</v>
      </c>
      <c r="C3900" t="s">
        <v>16</v>
      </c>
      <c r="D3900" t="s">
        <v>17</v>
      </c>
      <c r="E3900" t="s">
        <v>42</v>
      </c>
      <c r="F3900">
        <v>47</v>
      </c>
      <c r="G3900" s="3">
        <v>442.97</v>
      </c>
      <c r="H3900" s="3">
        <v>0</v>
      </c>
      <c r="I3900" t="s">
        <v>46</v>
      </c>
      <c r="J3900" t="s">
        <v>18</v>
      </c>
      <c r="K3900" s="3">
        <f>IF(TablaDatosEmpresa[[#This Row],[Tipo_Movimiento]] = "Venta", -TablaDatosEmpresa[[#This Row],[Cantidad]] * TablaDatosEmpresa[[#This Row],[Precio_Venta_Unitario]], 0)</f>
        <v>0</v>
      </c>
      <c r="L3900" s="3">
        <f>AVERAGEIF(TablaDatosEmpresa[Nombre_Producto],TablaDatosEmpresa[[#This Row],[Nombre_Producto]],TablaDatosEmpresa[Costo_Unitario])</f>
        <v>206.67616747181975</v>
      </c>
      <c r="M3900" s="3">
        <f>IF(TablaDatosEmpresa[[#This Row],[Tipo_Movimiento]] = "Venta", -TablaDatosEmpresa[[#This Row],[Cantidad]] * TablaDatosEmpresa[[#This Row],[CosteAdquisicionPromedio]], 0)</f>
        <v>0</v>
      </c>
      <c r="N3900" s="3">
        <f>TablaDatosEmpresa[[#This Row],[Ingresos]]-TablaDatosEmpresa[[#This Row],[Coste_Vemta]]</f>
        <v>0</v>
      </c>
    </row>
    <row r="3901" spans="1:14" x14ac:dyDescent="0.3">
      <c r="A3901">
        <v>3902</v>
      </c>
      <c r="B3901" s="1">
        <v>45134</v>
      </c>
      <c r="C3901" t="s">
        <v>10</v>
      </c>
      <c r="D3901" t="s">
        <v>14</v>
      </c>
      <c r="E3901" t="s">
        <v>41</v>
      </c>
      <c r="F3901">
        <v>-17</v>
      </c>
      <c r="G3901" s="3">
        <v>0</v>
      </c>
      <c r="H3901" s="3">
        <v>160.05000000000001</v>
      </c>
      <c r="I3901" t="s">
        <v>10</v>
      </c>
      <c r="J3901" t="s">
        <v>35</v>
      </c>
      <c r="K3901" s="3">
        <f>IF(TablaDatosEmpresa[[#This Row],[Tipo_Movimiento]] = "Venta", -TablaDatosEmpresa[[#This Row],[Cantidad]] * TablaDatosEmpresa[[#This Row],[Precio_Venta_Unitario]], 0)</f>
        <v>2720.8500000000004</v>
      </c>
      <c r="L3901" s="3">
        <f>AVERAGEIF(TablaDatosEmpresa[Nombre_Producto],TablaDatosEmpresa[[#This Row],[Nombre_Producto]],TablaDatosEmpresa[Costo_Unitario])</f>
        <v>38.917210440456756</v>
      </c>
      <c r="M3901" s="3">
        <f>IF(TablaDatosEmpresa[[#This Row],[Tipo_Movimiento]] = "Venta", -TablaDatosEmpresa[[#This Row],[Cantidad]] * TablaDatosEmpresa[[#This Row],[CosteAdquisicionPromedio]], 0)</f>
        <v>661.59257748776486</v>
      </c>
      <c r="N3901" s="3">
        <f>TablaDatosEmpresa[[#This Row],[Ingresos]]-TablaDatosEmpresa[[#This Row],[Coste_Vemta]]</f>
        <v>2059.2574225122353</v>
      </c>
    </row>
    <row r="3902" spans="1:14" x14ac:dyDescent="0.3">
      <c r="A3902">
        <v>3903</v>
      </c>
      <c r="B3902" s="1">
        <v>45135</v>
      </c>
      <c r="C3902" t="s">
        <v>16</v>
      </c>
      <c r="D3902" t="s">
        <v>19</v>
      </c>
      <c r="E3902" t="s">
        <v>20</v>
      </c>
      <c r="F3902">
        <v>92</v>
      </c>
      <c r="G3902" s="3">
        <v>151.22</v>
      </c>
      <c r="H3902" s="3">
        <v>0</v>
      </c>
      <c r="I3902" t="s">
        <v>46</v>
      </c>
      <c r="J3902" t="s">
        <v>18</v>
      </c>
      <c r="K3902" s="3">
        <f>IF(TablaDatosEmpresa[[#This Row],[Tipo_Movimiento]] = "Venta", -TablaDatosEmpresa[[#This Row],[Cantidad]] * TablaDatosEmpresa[[#This Row],[Precio_Venta_Unitario]], 0)</f>
        <v>0</v>
      </c>
      <c r="L3902" s="3">
        <f>AVERAGEIF(TablaDatosEmpresa[Nombre_Producto],TablaDatosEmpresa[[#This Row],[Nombre_Producto]],TablaDatosEmpresa[Costo_Unitario])</f>
        <v>66.956770642201846</v>
      </c>
      <c r="M3902" s="3">
        <f>IF(TablaDatosEmpresa[[#This Row],[Tipo_Movimiento]] = "Venta", -TablaDatosEmpresa[[#This Row],[Cantidad]] * TablaDatosEmpresa[[#This Row],[CosteAdquisicionPromedio]], 0)</f>
        <v>0</v>
      </c>
      <c r="N3902" s="3">
        <f>TablaDatosEmpresa[[#This Row],[Ingresos]]-TablaDatosEmpresa[[#This Row],[Coste_Vemta]]</f>
        <v>0</v>
      </c>
    </row>
    <row r="3903" spans="1:14" x14ac:dyDescent="0.3">
      <c r="A3903">
        <v>3904</v>
      </c>
      <c r="B3903" s="1">
        <v>45135</v>
      </c>
      <c r="C3903" t="s">
        <v>10</v>
      </c>
      <c r="D3903" t="s">
        <v>21</v>
      </c>
      <c r="E3903" t="s">
        <v>22</v>
      </c>
      <c r="F3903">
        <v>-25</v>
      </c>
      <c r="G3903" s="3">
        <v>0</v>
      </c>
      <c r="H3903" s="3">
        <v>60.55</v>
      </c>
      <c r="I3903" t="s">
        <v>10</v>
      </c>
      <c r="J3903" t="s">
        <v>15</v>
      </c>
      <c r="K3903" s="3">
        <f>IF(TablaDatosEmpresa[[#This Row],[Tipo_Movimiento]] = "Venta", -TablaDatosEmpresa[[#This Row],[Cantidad]] * TablaDatosEmpresa[[#This Row],[Precio_Venta_Unitario]], 0)</f>
        <v>1513.75</v>
      </c>
      <c r="L3903" s="3">
        <f>AVERAGEIF(TablaDatosEmpresa[Nombre_Producto],TablaDatosEmpresa[[#This Row],[Nombre_Producto]],TablaDatosEmpresa[Costo_Unitario])</f>
        <v>10.520482758620702</v>
      </c>
      <c r="M3903" s="3">
        <f>IF(TablaDatosEmpresa[[#This Row],[Tipo_Movimiento]] = "Venta", -TablaDatosEmpresa[[#This Row],[Cantidad]] * TablaDatosEmpresa[[#This Row],[CosteAdquisicionPromedio]], 0)</f>
        <v>263.01206896551753</v>
      </c>
      <c r="N3903" s="3">
        <f>TablaDatosEmpresa[[#This Row],[Ingresos]]-TablaDatosEmpresa[[#This Row],[Coste_Vemta]]</f>
        <v>1250.7379310344825</v>
      </c>
    </row>
    <row r="3904" spans="1:14" x14ac:dyDescent="0.3">
      <c r="A3904">
        <v>3905</v>
      </c>
      <c r="B3904" s="1">
        <v>45135</v>
      </c>
      <c r="C3904" t="s">
        <v>24</v>
      </c>
      <c r="D3904" t="s">
        <v>25</v>
      </c>
      <c r="E3904" t="s">
        <v>43</v>
      </c>
      <c r="F3904">
        <v>246</v>
      </c>
      <c r="G3904" s="3">
        <v>45.25</v>
      </c>
      <c r="H3904" s="3">
        <v>0</v>
      </c>
      <c r="I3904" t="s">
        <v>24</v>
      </c>
      <c r="J3904" t="s">
        <v>28</v>
      </c>
      <c r="K3904" s="3">
        <f>IF(TablaDatosEmpresa[[#This Row],[Tipo_Movimiento]] = "Venta", -TablaDatosEmpresa[[#This Row],[Cantidad]] * TablaDatosEmpresa[[#This Row],[Precio_Venta_Unitario]], 0)</f>
        <v>0</v>
      </c>
      <c r="L3904" s="3">
        <f>AVERAGEIF(TablaDatosEmpresa[Nombre_Producto],TablaDatosEmpresa[[#This Row],[Nombre_Producto]],TablaDatosEmpresa[Costo_Unitario])</f>
        <v>18.458651685393257</v>
      </c>
      <c r="M3904" s="3">
        <f>IF(TablaDatosEmpresa[[#This Row],[Tipo_Movimiento]] = "Venta", -TablaDatosEmpresa[[#This Row],[Cantidad]] * TablaDatosEmpresa[[#This Row],[CosteAdquisicionPromedio]], 0)</f>
        <v>0</v>
      </c>
      <c r="N3904" s="3">
        <f>TablaDatosEmpresa[[#This Row],[Ingresos]]-TablaDatosEmpresa[[#This Row],[Coste_Vemta]]</f>
        <v>0</v>
      </c>
    </row>
    <row r="3905" spans="1:14" x14ac:dyDescent="0.3">
      <c r="A3905">
        <v>3906</v>
      </c>
      <c r="B3905" s="1">
        <v>45135</v>
      </c>
      <c r="C3905" t="s">
        <v>10</v>
      </c>
      <c r="D3905" t="s">
        <v>14</v>
      </c>
      <c r="E3905" t="s">
        <v>41</v>
      </c>
      <c r="F3905">
        <v>-5</v>
      </c>
      <c r="G3905" s="3">
        <v>0</v>
      </c>
      <c r="H3905" s="3">
        <v>160.63999999999999</v>
      </c>
      <c r="I3905" t="s">
        <v>10</v>
      </c>
      <c r="J3905" t="s">
        <v>15</v>
      </c>
      <c r="K3905" s="3">
        <f>IF(TablaDatosEmpresa[[#This Row],[Tipo_Movimiento]] = "Venta", -TablaDatosEmpresa[[#This Row],[Cantidad]] * TablaDatosEmpresa[[#This Row],[Precio_Venta_Unitario]], 0)</f>
        <v>803.19999999999993</v>
      </c>
      <c r="L3905" s="3">
        <f>AVERAGEIF(TablaDatosEmpresa[Nombre_Producto],TablaDatosEmpresa[[#This Row],[Nombre_Producto]],TablaDatosEmpresa[Costo_Unitario])</f>
        <v>38.917210440456756</v>
      </c>
      <c r="M3905" s="3">
        <f>IF(TablaDatosEmpresa[[#This Row],[Tipo_Movimiento]] = "Venta", -TablaDatosEmpresa[[#This Row],[Cantidad]] * TablaDatosEmpresa[[#This Row],[CosteAdquisicionPromedio]], 0)</f>
        <v>194.58605220228378</v>
      </c>
      <c r="N3905" s="3">
        <f>TablaDatosEmpresa[[#This Row],[Ingresos]]-TablaDatosEmpresa[[#This Row],[Coste_Vemta]]</f>
        <v>608.61394779771615</v>
      </c>
    </row>
    <row r="3906" spans="1:14" x14ac:dyDescent="0.3">
      <c r="A3906">
        <v>3907</v>
      </c>
      <c r="B3906" s="1">
        <v>45135</v>
      </c>
      <c r="C3906" t="s">
        <v>24</v>
      </c>
      <c r="D3906" t="s">
        <v>29</v>
      </c>
      <c r="E3906" t="s">
        <v>30</v>
      </c>
      <c r="F3906">
        <v>175</v>
      </c>
      <c r="G3906" s="3">
        <v>35.25</v>
      </c>
      <c r="H3906" s="3">
        <v>0</v>
      </c>
      <c r="I3906" t="s">
        <v>24</v>
      </c>
      <c r="J3906" t="s">
        <v>28</v>
      </c>
      <c r="K3906" s="3">
        <f>IF(TablaDatosEmpresa[[#This Row],[Tipo_Movimiento]] = "Venta", -TablaDatosEmpresa[[#This Row],[Cantidad]] * TablaDatosEmpresa[[#This Row],[Precio_Venta_Unitario]], 0)</f>
        <v>0</v>
      </c>
      <c r="L3906" s="3">
        <f>AVERAGEIF(TablaDatosEmpresa[Nombre_Producto],TablaDatosEmpresa[[#This Row],[Nombre_Producto]],TablaDatosEmpresa[Costo_Unitario])</f>
        <v>15.49574137931034</v>
      </c>
      <c r="M3906" s="3">
        <f>IF(TablaDatosEmpresa[[#This Row],[Tipo_Movimiento]] = "Venta", -TablaDatosEmpresa[[#This Row],[Cantidad]] * TablaDatosEmpresa[[#This Row],[CosteAdquisicionPromedio]], 0)</f>
        <v>0</v>
      </c>
      <c r="N3906" s="3">
        <f>TablaDatosEmpresa[[#This Row],[Ingresos]]-TablaDatosEmpresa[[#This Row],[Coste_Vemta]]</f>
        <v>0</v>
      </c>
    </row>
    <row r="3907" spans="1:14" x14ac:dyDescent="0.3">
      <c r="A3907">
        <v>3908</v>
      </c>
      <c r="B3907" s="1">
        <v>45135</v>
      </c>
      <c r="C3907" t="s">
        <v>10</v>
      </c>
      <c r="D3907" t="s">
        <v>25</v>
      </c>
      <c r="E3907" t="s">
        <v>43</v>
      </c>
      <c r="F3907">
        <v>-16</v>
      </c>
      <c r="G3907" s="3">
        <v>0</v>
      </c>
      <c r="H3907" s="3">
        <v>95.23</v>
      </c>
      <c r="I3907" t="s">
        <v>10</v>
      </c>
      <c r="J3907" t="s">
        <v>35</v>
      </c>
      <c r="K3907" s="3">
        <f>IF(TablaDatosEmpresa[[#This Row],[Tipo_Movimiento]] = "Venta", -TablaDatosEmpresa[[#This Row],[Cantidad]] * TablaDatosEmpresa[[#This Row],[Precio_Venta_Unitario]], 0)</f>
        <v>1523.68</v>
      </c>
      <c r="L3907" s="3">
        <f>AVERAGEIF(TablaDatosEmpresa[Nombre_Producto],TablaDatosEmpresa[[#This Row],[Nombre_Producto]],TablaDatosEmpresa[Costo_Unitario])</f>
        <v>18.458651685393257</v>
      </c>
      <c r="M3907" s="3">
        <f>IF(TablaDatosEmpresa[[#This Row],[Tipo_Movimiento]] = "Venta", -TablaDatosEmpresa[[#This Row],[Cantidad]] * TablaDatosEmpresa[[#This Row],[CosteAdquisicionPromedio]], 0)</f>
        <v>295.3384269662921</v>
      </c>
      <c r="N3907" s="3">
        <f>TablaDatosEmpresa[[#This Row],[Ingresos]]-TablaDatosEmpresa[[#This Row],[Coste_Vemta]]</f>
        <v>1228.3415730337078</v>
      </c>
    </row>
    <row r="3908" spans="1:14" x14ac:dyDescent="0.3">
      <c r="A3908">
        <v>3909</v>
      </c>
      <c r="B3908" s="1">
        <v>45135</v>
      </c>
      <c r="C3908" t="s">
        <v>24</v>
      </c>
      <c r="D3908" t="s">
        <v>34</v>
      </c>
      <c r="E3908" t="s">
        <v>45</v>
      </c>
      <c r="F3908">
        <v>261</v>
      </c>
      <c r="G3908" s="3">
        <v>179.35</v>
      </c>
      <c r="H3908" s="3">
        <v>0</v>
      </c>
      <c r="I3908" t="s">
        <v>24</v>
      </c>
      <c r="J3908" t="s">
        <v>37</v>
      </c>
      <c r="K3908" s="3">
        <f>IF(TablaDatosEmpresa[[#This Row],[Tipo_Movimiento]] = "Venta", -TablaDatosEmpresa[[#This Row],[Cantidad]] * TablaDatosEmpresa[[#This Row],[Precio_Venta_Unitario]], 0)</f>
        <v>0</v>
      </c>
      <c r="L3908" s="3">
        <f>AVERAGEIF(TablaDatosEmpresa[Nombre_Producto],TablaDatosEmpresa[[#This Row],[Nombre_Producto]],TablaDatosEmpresa[Costo_Unitario])</f>
        <v>81.910562499999997</v>
      </c>
      <c r="M3908" s="3">
        <f>IF(TablaDatosEmpresa[[#This Row],[Tipo_Movimiento]] = "Venta", -TablaDatosEmpresa[[#This Row],[Cantidad]] * TablaDatosEmpresa[[#This Row],[CosteAdquisicionPromedio]], 0)</f>
        <v>0</v>
      </c>
      <c r="N3908" s="3">
        <f>TablaDatosEmpresa[[#This Row],[Ingresos]]-TablaDatosEmpresa[[#This Row],[Coste_Vemta]]</f>
        <v>0</v>
      </c>
    </row>
    <row r="3909" spans="1:14" x14ac:dyDescent="0.3">
      <c r="A3909">
        <v>3910</v>
      </c>
      <c r="B3909" s="1">
        <v>45136</v>
      </c>
      <c r="C3909" t="s">
        <v>10</v>
      </c>
      <c r="D3909" t="s">
        <v>19</v>
      </c>
      <c r="E3909" t="s">
        <v>20</v>
      </c>
      <c r="F3909">
        <v>-27</v>
      </c>
      <c r="G3909" s="3">
        <v>0</v>
      </c>
      <c r="H3909" s="3">
        <v>296.11</v>
      </c>
      <c r="I3909" t="s">
        <v>10</v>
      </c>
      <c r="J3909" t="s">
        <v>31</v>
      </c>
      <c r="K3909" s="3">
        <f>IF(TablaDatosEmpresa[[#This Row],[Tipo_Movimiento]] = "Venta", -TablaDatosEmpresa[[#This Row],[Cantidad]] * TablaDatosEmpresa[[#This Row],[Precio_Venta_Unitario]], 0)</f>
        <v>7994.97</v>
      </c>
      <c r="L3909" s="3">
        <f>AVERAGEIF(TablaDatosEmpresa[Nombre_Producto],TablaDatosEmpresa[[#This Row],[Nombre_Producto]],TablaDatosEmpresa[Costo_Unitario])</f>
        <v>66.956770642201846</v>
      </c>
      <c r="M3909" s="3">
        <f>IF(TablaDatosEmpresa[[#This Row],[Tipo_Movimiento]] = "Venta", -TablaDatosEmpresa[[#This Row],[Cantidad]] * TablaDatosEmpresa[[#This Row],[CosteAdquisicionPromedio]], 0)</f>
        <v>1807.8328073394498</v>
      </c>
      <c r="N3909" s="3">
        <f>TablaDatosEmpresa[[#This Row],[Ingresos]]-TablaDatosEmpresa[[#This Row],[Coste_Vemta]]</f>
        <v>6187.1371926605507</v>
      </c>
    </row>
    <row r="3910" spans="1:14" x14ac:dyDescent="0.3">
      <c r="A3910">
        <v>3911</v>
      </c>
      <c r="B3910" s="1">
        <v>45136</v>
      </c>
      <c r="C3910" t="s">
        <v>10</v>
      </c>
      <c r="D3910" t="s">
        <v>29</v>
      </c>
      <c r="E3910" t="s">
        <v>30</v>
      </c>
      <c r="F3910">
        <v>-7</v>
      </c>
      <c r="G3910" s="3">
        <v>0</v>
      </c>
      <c r="H3910" s="3">
        <v>80.66</v>
      </c>
      <c r="I3910" t="s">
        <v>10</v>
      </c>
      <c r="J3910" t="s">
        <v>15</v>
      </c>
      <c r="K3910" s="3">
        <f>IF(TablaDatosEmpresa[[#This Row],[Tipo_Movimiento]] = "Venta", -TablaDatosEmpresa[[#This Row],[Cantidad]] * TablaDatosEmpresa[[#This Row],[Precio_Venta_Unitario]], 0)</f>
        <v>564.62</v>
      </c>
      <c r="L3910" s="3">
        <f>AVERAGEIF(TablaDatosEmpresa[Nombre_Producto],TablaDatosEmpresa[[#This Row],[Nombre_Producto]],TablaDatosEmpresa[Costo_Unitario])</f>
        <v>15.49574137931034</v>
      </c>
      <c r="M3910" s="3">
        <f>IF(TablaDatosEmpresa[[#This Row],[Tipo_Movimiento]] = "Venta", -TablaDatosEmpresa[[#This Row],[Cantidad]] * TablaDatosEmpresa[[#This Row],[CosteAdquisicionPromedio]], 0)</f>
        <v>108.47018965517238</v>
      </c>
      <c r="N3910" s="3">
        <f>TablaDatosEmpresa[[#This Row],[Ingresos]]-TablaDatosEmpresa[[#This Row],[Coste_Vemta]]</f>
        <v>456.14981034482764</v>
      </c>
    </row>
    <row r="3911" spans="1:14" x14ac:dyDescent="0.3">
      <c r="A3911">
        <v>3912</v>
      </c>
      <c r="B3911" s="1">
        <v>45136</v>
      </c>
      <c r="C3911" t="s">
        <v>10</v>
      </c>
      <c r="D3911" t="s">
        <v>29</v>
      </c>
      <c r="E3911" t="s">
        <v>30</v>
      </c>
      <c r="F3911">
        <v>-46</v>
      </c>
      <c r="G3911" s="3">
        <v>0</v>
      </c>
      <c r="H3911" s="3">
        <v>79.760000000000005</v>
      </c>
      <c r="I3911" t="s">
        <v>10</v>
      </c>
      <c r="J3911" t="s">
        <v>23</v>
      </c>
      <c r="K3911" s="3">
        <f>IF(TablaDatosEmpresa[[#This Row],[Tipo_Movimiento]] = "Venta", -TablaDatosEmpresa[[#This Row],[Cantidad]] * TablaDatosEmpresa[[#This Row],[Precio_Venta_Unitario]], 0)</f>
        <v>3668.96</v>
      </c>
      <c r="L3911" s="3">
        <f>AVERAGEIF(TablaDatosEmpresa[Nombre_Producto],TablaDatosEmpresa[[#This Row],[Nombre_Producto]],TablaDatosEmpresa[Costo_Unitario])</f>
        <v>15.49574137931034</v>
      </c>
      <c r="M3911" s="3">
        <f>IF(TablaDatosEmpresa[[#This Row],[Tipo_Movimiento]] = "Venta", -TablaDatosEmpresa[[#This Row],[Cantidad]] * TablaDatosEmpresa[[#This Row],[CosteAdquisicionPromedio]], 0)</f>
        <v>712.80410344827567</v>
      </c>
      <c r="N3911" s="3">
        <f>TablaDatosEmpresa[[#This Row],[Ingresos]]-TablaDatosEmpresa[[#This Row],[Coste_Vemta]]</f>
        <v>2956.1558965517243</v>
      </c>
    </row>
    <row r="3912" spans="1:14" x14ac:dyDescent="0.3">
      <c r="A3912">
        <v>3913</v>
      </c>
      <c r="B3912" s="1">
        <v>45136</v>
      </c>
      <c r="C3912" t="s">
        <v>10</v>
      </c>
      <c r="D3912" t="s">
        <v>29</v>
      </c>
      <c r="E3912" t="s">
        <v>30</v>
      </c>
      <c r="F3912">
        <v>-23</v>
      </c>
      <c r="G3912" s="3">
        <v>0</v>
      </c>
      <c r="H3912" s="3">
        <v>80.239999999999995</v>
      </c>
      <c r="I3912" t="s">
        <v>10</v>
      </c>
      <c r="J3912" t="s">
        <v>15</v>
      </c>
      <c r="K3912" s="3">
        <f>IF(TablaDatosEmpresa[[#This Row],[Tipo_Movimiento]] = "Venta", -TablaDatosEmpresa[[#This Row],[Cantidad]] * TablaDatosEmpresa[[#This Row],[Precio_Venta_Unitario]], 0)</f>
        <v>1845.52</v>
      </c>
      <c r="L3912" s="3">
        <f>AVERAGEIF(TablaDatosEmpresa[Nombre_Producto],TablaDatosEmpresa[[#This Row],[Nombre_Producto]],TablaDatosEmpresa[Costo_Unitario])</f>
        <v>15.49574137931034</v>
      </c>
      <c r="M3912" s="3">
        <f>IF(TablaDatosEmpresa[[#This Row],[Tipo_Movimiento]] = "Venta", -TablaDatosEmpresa[[#This Row],[Cantidad]] * TablaDatosEmpresa[[#This Row],[CosteAdquisicionPromedio]], 0)</f>
        <v>356.40205172413783</v>
      </c>
      <c r="N3912" s="3">
        <f>TablaDatosEmpresa[[#This Row],[Ingresos]]-TablaDatosEmpresa[[#This Row],[Coste_Vemta]]</f>
        <v>1489.1179482758621</v>
      </c>
    </row>
    <row r="3913" spans="1:14" x14ac:dyDescent="0.3">
      <c r="A3913">
        <v>3914</v>
      </c>
      <c r="B3913" s="1">
        <v>45136</v>
      </c>
      <c r="C3913" t="s">
        <v>10</v>
      </c>
      <c r="D3913" t="s">
        <v>32</v>
      </c>
      <c r="E3913" t="s">
        <v>33</v>
      </c>
      <c r="F3913">
        <v>-9</v>
      </c>
      <c r="G3913" s="3">
        <v>0</v>
      </c>
      <c r="H3913" s="3">
        <v>218.43</v>
      </c>
      <c r="I3913" t="s">
        <v>10</v>
      </c>
      <c r="J3913" t="s">
        <v>13</v>
      </c>
      <c r="K3913" s="3">
        <f>IF(TablaDatosEmpresa[[#This Row],[Tipo_Movimiento]] = "Venta", -TablaDatosEmpresa[[#This Row],[Cantidad]] * TablaDatosEmpresa[[#This Row],[Precio_Venta_Unitario]], 0)</f>
        <v>1965.8700000000001</v>
      </c>
      <c r="L3913" s="3">
        <f>AVERAGEIF(TablaDatosEmpresa[Nombre_Producto],TablaDatosEmpresa[[#This Row],[Nombre_Producto]],TablaDatosEmpresa[Costo_Unitario])</f>
        <v>54.214840425531932</v>
      </c>
      <c r="M3913" s="3">
        <f>IF(TablaDatosEmpresa[[#This Row],[Tipo_Movimiento]] = "Venta", -TablaDatosEmpresa[[#This Row],[Cantidad]] * TablaDatosEmpresa[[#This Row],[CosteAdquisicionPromedio]], 0)</f>
        <v>487.93356382978737</v>
      </c>
      <c r="N3913" s="3">
        <f>TablaDatosEmpresa[[#This Row],[Ingresos]]-TablaDatosEmpresa[[#This Row],[Coste_Vemta]]</f>
        <v>1477.9364361702128</v>
      </c>
    </row>
    <row r="3914" spans="1:14" x14ac:dyDescent="0.3">
      <c r="A3914">
        <v>3915</v>
      </c>
      <c r="B3914" s="1">
        <v>45136</v>
      </c>
      <c r="C3914" t="s">
        <v>16</v>
      </c>
      <c r="D3914" t="s">
        <v>17</v>
      </c>
      <c r="E3914" t="s">
        <v>42</v>
      </c>
      <c r="F3914">
        <v>90</v>
      </c>
      <c r="G3914" s="3">
        <v>445.44</v>
      </c>
      <c r="H3914" s="3">
        <v>0</v>
      </c>
      <c r="I3914" t="s">
        <v>46</v>
      </c>
      <c r="J3914" t="s">
        <v>18</v>
      </c>
      <c r="K3914" s="3">
        <f>IF(TablaDatosEmpresa[[#This Row],[Tipo_Movimiento]] = "Venta", -TablaDatosEmpresa[[#This Row],[Cantidad]] * TablaDatosEmpresa[[#This Row],[Precio_Venta_Unitario]], 0)</f>
        <v>0</v>
      </c>
      <c r="L3914" s="3">
        <f>AVERAGEIF(TablaDatosEmpresa[Nombre_Producto],TablaDatosEmpresa[[#This Row],[Nombre_Producto]],TablaDatosEmpresa[Costo_Unitario])</f>
        <v>206.67616747181975</v>
      </c>
      <c r="M3914" s="3">
        <f>IF(TablaDatosEmpresa[[#This Row],[Tipo_Movimiento]] = "Venta", -TablaDatosEmpresa[[#This Row],[Cantidad]] * TablaDatosEmpresa[[#This Row],[CosteAdquisicionPromedio]], 0)</f>
        <v>0</v>
      </c>
      <c r="N3914" s="3">
        <f>TablaDatosEmpresa[[#This Row],[Ingresos]]-TablaDatosEmpresa[[#This Row],[Coste_Vemta]]</f>
        <v>0</v>
      </c>
    </row>
    <row r="3915" spans="1:14" x14ac:dyDescent="0.3">
      <c r="A3915">
        <v>3916</v>
      </c>
      <c r="B3915" s="1">
        <v>45136</v>
      </c>
      <c r="C3915" t="s">
        <v>24</v>
      </c>
      <c r="D3915" t="s">
        <v>21</v>
      </c>
      <c r="E3915" t="s">
        <v>22</v>
      </c>
      <c r="F3915">
        <v>191</v>
      </c>
      <c r="G3915" s="3">
        <v>25.28</v>
      </c>
      <c r="H3915" s="3">
        <v>0</v>
      </c>
      <c r="I3915" t="s">
        <v>24</v>
      </c>
      <c r="J3915" t="s">
        <v>28</v>
      </c>
      <c r="K3915" s="3">
        <f>IF(TablaDatosEmpresa[[#This Row],[Tipo_Movimiento]] = "Venta", -TablaDatosEmpresa[[#This Row],[Cantidad]] * TablaDatosEmpresa[[#This Row],[Precio_Venta_Unitario]], 0)</f>
        <v>0</v>
      </c>
      <c r="L3915" s="3">
        <f>AVERAGEIF(TablaDatosEmpresa[Nombre_Producto],TablaDatosEmpresa[[#This Row],[Nombre_Producto]],TablaDatosEmpresa[Costo_Unitario])</f>
        <v>10.520482758620702</v>
      </c>
      <c r="M3915" s="3">
        <f>IF(TablaDatosEmpresa[[#This Row],[Tipo_Movimiento]] = "Venta", -TablaDatosEmpresa[[#This Row],[Cantidad]] * TablaDatosEmpresa[[#This Row],[CosteAdquisicionPromedio]], 0)</f>
        <v>0</v>
      </c>
      <c r="N3915" s="3">
        <f>TablaDatosEmpresa[[#This Row],[Ingresos]]-TablaDatosEmpresa[[#This Row],[Coste_Vemta]]</f>
        <v>0</v>
      </c>
    </row>
    <row r="3916" spans="1:14" x14ac:dyDescent="0.3">
      <c r="A3916">
        <v>3917</v>
      </c>
      <c r="B3916" s="1">
        <v>45137</v>
      </c>
      <c r="C3916" t="s">
        <v>24</v>
      </c>
      <c r="D3916" t="s">
        <v>14</v>
      </c>
      <c r="E3916" t="s">
        <v>41</v>
      </c>
      <c r="F3916">
        <v>63</v>
      </c>
      <c r="G3916" s="3">
        <v>84.9</v>
      </c>
      <c r="H3916" s="3">
        <v>0</v>
      </c>
      <c r="I3916" t="s">
        <v>24</v>
      </c>
      <c r="J3916" t="s">
        <v>37</v>
      </c>
      <c r="K3916" s="3">
        <f>IF(TablaDatosEmpresa[[#This Row],[Tipo_Movimiento]] = "Venta", -TablaDatosEmpresa[[#This Row],[Cantidad]] * TablaDatosEmpresa[[#This Row],[Precio_Venta_Unitario]], 0)</f>
        <v>0</v>
      </c>
      <c r="L3916" s="3">
        <f>AVERAGEIF(TablaDatosEmpresa[Nombre_Producto],TablaDatosEmpresa[[#This Row],[Nombre_Producto]],TablaDatosEmpresa[Costo_Unitario])</f>
        <v>38.917210440456756</v>
      </c>
      <c r="M3916" s="3">
        <f>IF(TablaDatosEmpresa[[#This Row],[Tipo_Movimiento]] = "Venta", -TablaDatosEmpresa[[#This Row],[Cantidad]] * TablaDatosEmpresa[[#This Row],[CosteAdquisicionPromedio]], 0)</f>
        <v>0</v>
      </c>
      <c r="N3916" s="3">
        <f>TablaDatosEmpresa[[#This Row],[Ingresos]]-TablaDatosEmpresa[[#This Row],[Coste_Vemta]]</f>
        <v>0</v>
      </c>
    </row>
    <row r="3917" spans="1:14" x14ac:dyDescent="0.3">
      <c r="A3917">
        <v>3918</v>
      </c>
      <c r="B3917" s="1">
        <v>45137</v>
      </c>
      <c r="C3917" t="s">
        <v>10</v>
      </c>
      <c r="D3917" t="s">
        <v>21</v>
      </c>
      <c r="E3917" t="s">
        <v>22</v>
      </c>
      <c r="F3917">
        <v>-5</v>
      </c>
      <c r="G3917" s="3">
        <v>0</v>
      </c>
      <c r="H3917" s="3">
        <v>60.27</v>
      </c>
      <c r="I3917" t="s">
        <v>10</v>
      </c>
      <c r="J3917" t="s">
        <v>15</v>
      </c>
      <c r="K3917" s="3">
        <f>IF(TablaDatosEmpresa[[#This Row],[Tipo_Movimiento]] = "Venta", -TablaDatosEmpresa[[#This Row],[Cantidad]] * TablaDatosEmpresa[[#This Row],[Precio_Venta_Unitario]], 0)</f>
        <v>301.35000000000002</v>
      </c>
      <c r="L3917" s="3">
        <f>AVERAGEIF(TablaDatosEmpresa[Nombre_Producto],TablaDatosEmpresa[[#This Row],[Nombre_Producto]],TablaDatosEmpresa[Costo_Unitario])</f>
        <v>10.520482758620702</v>
      </c>
      <c r="M3917" s="3">
        <f>IF(TablaDatosEmpresa[[#This Row],[Tipo_Movimiento]] = "Venta", -TablaDatosEmpresa[[#This Row],[Cantidad]] * TablaDatosEmpresa[[#This Row],[CosteAdquisicionPromedio]], 0)</f>
        <v>52.602413793103509</v>
      </c>
      <c r="N3917" s="3">
        <f>TablaDatosEmpresa[[#This Row],[Ingresos]]-TablaDatosEmpresa[[#This Row],[Coste_Vemta]]</f>
        <v>248.74758620689653</v>
      </c>
    </row>
    <row r="3918" spans="1:14" x14ac:dyDescent="0.3">
      <c r="A3918">
        <v>3919</v>
      </c>
      <c r="B3918" s="1">
        <v>45137</v>
      </c>
      <c r="C3918" t="s">
        <v>10</v>
      </c>
      <c r="D3918" t="s">
        <v>27</v>
      </c>
      <c r="E3918" t="s">
        <v>44</v>
      </c>
      <c r="F3918">
        <v>-40</v>
      </c>
      <c r="G3918" s="3">
        <v>0</v>
      </c>
      <c r="H3918" s="3">
        <v>498.77</v>
      </c>
      <c r="I3918" t="s">
        <v>10</v>
      </c>
      <c r="J3918" t="s">
        <v>15</v>
      </c>
      <c r="K3918" s="3">
        <f>IF(TablaDatosEmpresa[[#This Row],[Tipo_Movimiento]] = "Venta", -TablaDatosEmpresa[[#This Row],[Cantidad]] * TablaDatosEmpresa[[#This Row],[Precio_Venta_Unitario]], 0)</f>
        <v>19950.8</v>
      </c>
      <c r="L3918" s="3">
        <f>AVERAGEIF(TablaDatosEmpresa[Nombre_Producto],TablaDatosEmpresa[[#This Row],[Nombre_Producto]],TablaDatosEmpresa[Costo_Unitario])</f>
        <v>111.99406451612904</v>
      </c>
      <c r="M3918" s="3">
        <f>IF(TablaDatosEmpresa[[#This Row],[Tipo_Movimiento]] = "Venta", -TablaDatosEmpresa[[#This Row],[Cantidad]] * TablaDatosEmpresa[[#This Row],[CosteAdquisicionPromedio]], 0)</f>
        <v>4479.7625806451615</v>
      </c>
      <c r="N3918" s="3">
        <f>TablaDatosEmpresa[[#This Row],[Ingresos]]-TablaDatosEmpresa[[#This Row],[Coste_Vemta]]</f>
        <v>15471.037419354838</v>
      </c>
    </row>
    <row r="3919" spans="1:14" x14ac:dyDescent="0.3">
      <c r="A3919">
        <v>3920</v>
      </c>
      <c r="B3919" s="1">
        <v>45137</v>
      </c>
      <c r="C3919" t="s">
        <v>24</v>
      </c>
      <c r="D3919" t="s">
        <v>32</v>
      </c>
      <c r="E3919" t="s">
        <v>33</v>
      </c>
      <c r="F3919">
        <v>95</v>
      </c>
      <c r="G3919" s="3">
        <v>121.21</v>
      </c>
      <c r="H3919" s="3">
        <v>0</v>
      </c>
      <c r="I3919" t="s">
        <v>24</v>
      </c>
      <c r="J3919" t="s">
        <v>36</v>
      </c>
      <c r="K3919" s="3">
        <f>IF(TablaDatosEmpresa[[#This Row],[Tipo_Movimiento]] = "Venta", -TablaDatosEmpresa[[#This Row],[Cantidad]] * TablaDatosEmpresa[[#This Row],[Precio_Venta_Unitario]], 0)</f>
        <v>0</v>
      </c>
      <c r="L3919" s="3">
        <f>AVERAGEIF(TablaDatosEmpresa[Nombre_Producto],TablaDatosEmpresa[[#This Row],[Nombre_Producto]],TablaDatosEmpresa[Costo_Unitario])</f>
        <v>54.214840425531932</v>
      </c>
      <c r="M3919" s="3">
        <f>IF(TablaDatosEmpresa[[#This Row],[Tipo_Movimiento]] = "Venta", -TablaDatosEmpresa[[#This Row],[Cantidad]] * TablaDatosEmpresa[[#This Row],[CosteAdquisicionPromedio]], 0)</f>
        <v>0</v>
      </c>
      <c r="N3919" s="3">
        <f>TablaDatosEmpresa[[#This Row],[Ingresos]]-TablaDatosEmpresa[[#This Row],[Coste_Vemta]]</f>
        <v>0</v>
      </c>
    </row>
    <row r="3920" spans="1:14" x14ac:dyDescent="0.3">
      <c r="A3920">
        <v>3921</v>
      </c>
      <c r="B3920" s="1">
        <v>45137</v>
      </c>
      <c r="C3920" t="s">
        <v>24</v>
      </c>
      <c r="D3920" t="s">
        <v>11</v>
      </c>
      <c r="E3920" t="s">
        <v>12</v>
      </c>
      <c r="F3920">
        <v>230</v>
      </c>
      <c r="G3920" s="3">
        <v>66.59</v>
      </c>
      <c r="H3920" s="3">
        <v>0</v>
      </c>
      <c r="I3920" t="s">
        <v>24</v>
      </c>
      <c r="J3920" t="s">
        <v>28</v>
      </c>
      <c r="K3920" s="3">
        <f>IF(TablaDatosEmpresa[[#This Row],[Tipo_Movimiento]] = "Venta", -TablaDatosEmpresa[[#This Row],[Cantidad]] * TablaDatosEmpresa[[#This Row],[Precio_Venta_Unitario]], 0)</f>
        <v>0</v>
      </c>
      <c r="L3920" s="3">
        <f>AVERAGEIF(TablaDatosEmpresa[Nombre_Producto],TablaDatosEmpresa[[#This Row],[Nombre_Producto]],TablaDatosEmpresa[Costo_Unitario])</f>
        <v>28.701865793780652</v>
      </c>
      <c r="M3920" s="3">
        <f>IF(TablaDatosEmpresa[[#This Row],[Tipo_Movimiento]] = "Venta", -TablaDatosEmpresa[[#This Row],[Cantidad]] * TablaDatosEmpresa[[#This Row],[CosteAdquisicionPromedio]], 0)</f>
        <v>0</v>
      </c>
      <c r="N3920" s="3">
        <f>TablaDatosEmpresa[[#This Row],[Ingresos]]-TablaDatosEmpresa[[#This Row],[Coste_Vemta]]</f>
        <v>0</v>
      </c>
    </row>
    <row r="3921" spans="1:14" x14ac:dyDescent="0.3">
      <c r="A3921">
        <v>3922</v>
      </c>
      <c r="B3921" s="1">
        <v>45137</v>
      </c>
      <c r="C3921" t="s">
        <v>10</v>
      </c>
      <c r="D3921" t="s">
        <v>21</v>
      </c>
      <c r="E3921" t="s">
        <v>22</v>
      </c>
      <c r="F3921">
        <v>-17</v>
      </c>
      <c r="G3921" s="3">
        <v>0</v>
      </c>
      <c r="H3921" s="3">
        <v>60.09</v>
      </c>
      <c r="I3921" t="s">
        <v>10</v>
      </c>
      <c r="J3921" t="s">
        <v>13</v>
      </c>
      <c r="K3921" s="3">
        <f>IF(TablaDatosEmpresa[[#This Row],[Tipo_Movimiento]] = "Venta", -TablaDatosEmpresa[[#This Row],[Cantidad]] * TablaDatosEmpresa[[#This Row],[Precio_Venta_Unitario]], 0)</f>
        <v>1021.5300000000001</v>
      </c>
      <c r="L3921" s="3">
        <f>AVERAGEIF(TablaDatosEmpresa[Nombre_Producto],TablaDatosEmpresa[[#This Row],[Nombre_Producto]],TablaDatosEmpresa[Costo_Unitario])</f>
        <v>10.520482758620702</v>
      </c>
      <c r="M3921" s="3">
        <f>IF(TablaDatosEmpresa[[#This Row],[Tipo_Movimiento]] = "Venta", -TablaDatosEmpresa[[#This Row],[Cantidad]] * TablaDatosEmpresa[[#This Row],[CosteAdquisicionPromedio]], 0)</f>
        <v>178.84820689655191</v>
      </c>
      <c r="N3921" s="3">
        <f>TablaDatosEmpresa[[#This Row],[Ingresos]]-TablaDatosEmpresa[[#This Row],[Coste_Vemta]]</f>
        <v>842.68179310344817</v>
      </c>
    </row>
    <row r="3922" spans="1:14" x14ac:dyDescent="0.3">
      <c r="A3922">
        <v>3923</v>
      </c>
      <c r="B3922" s="1">
        <v>45137</v>
      </c>
      <c r="C3922" t="s">
        <v>24</v>
      </c>
      <c r="D3922" t="s">
        <v>34</v>
      </c>
      <c r="E3922" t="s">
        <v>45</v>
      </c>
      <c r="F3922">
        <v>231</v>
      </c>
      <c r="G3922" s="3">
        <v>177.72</v>
      </c>
      <c r="H3922" s="3">
        <v>0</v>
      </c>
      <c r="I3922" t="s">
        <v>24</v>
      </c>
      <c r="J3922" t="s">
        <v>28</v>
      </c>
      <c r="K3922" s="3">
        <f>IF(TablaDatosEmpresa[[#This Row],[Tipo_Movimiento]] = "Venta", -TablaDatosEmpresa[[#This Row],[Cantidad]] * TablaDatosEmpresa[[#This Row],[Precio_Venta_Unitario]], 0)</f>
        <v>0</v>
      </c>
      <c r="L3922" s="3">
        <f>AVERAGEIF(TablaDatosEmpresa[Nombre_Producto],TablaDatosEmpresa[[#This Row],[Nombre_Producto]],TablaDatosEmpresa[Costo_Unitario])</f>
        <v>81.910562499999997</v>
      </c>
      <c r="M3922" s="3">
        <f>IF(TablaDatosEmpresa[[#This Row],[Tipo_Movimiento]] = "Venta", -TablaDatosEmpresa[[#This Row],[Cantidad]] * TablaDatosEmpresa[[#This Row],[CosteAdquisicionPromedio]], 0)</f>
        <v>0</v>
      </c>
      <c r="N3922" s="3">
        <f>TablaDatosEmpresa[[#This Row],[Ingresos]]-TablaDatosEmpresa[[#This Row],[Coste_Vemta]]</f>
        <v>0</v>
      </c>
    </row>
    <row r="3923" spans="1:14" x14ac:dyDescent="0.3">
      <c r="A3923">
        <v>3924</v>
      </c>
      <c r="B3923" s="1">
        <v>45138</v>
      </c>
      <c r="C3923" t="s">
        <v>16</v>
      </c>
      <c r="D3923" t="s">
        <v>27</v>
      </c>
      <c r="E3923" t="s">
        <v>44</v>
      </c>
      <c r="F3923">
        <v>83</v>
      </c>
      <c r="G3923" s="3">
        <v>246.92</v>
      </c>
      <c r="H3923" s="3">
        <v>0</v>
      </c>
      <c r="I3923" t="s">
        <v>46</v>
      </c>
      <c r="J3923" t="s">
        <v>18</v>
      </c>
      <c r="K3923" s="3">
        <f>IF(TablaDatosEmpresa[[#This Row],[Tipo_Movimiento]] = "Venta", -TablaDatosEmpresa[[#This Row],[Cantidad]] * TablaDatosEmpresa[[#This Row],[Precio_Venta_Unitario]], 0)</f>
        <v>0</v>
      </c>
      <c r="L3923" s="3">
        <f>AVERAGEIF(TablaDatosEmpresa[Nombre_Producto],TablaDatosEmpresa[[#This Row],[Nombre_Producto]],TablaDatosEmpresa[Costo_Unitario])</f>
        <v>111.99406451612904</v>
      </c>
      <c r="M3923" s="3">
        <f>IF(TablaDatosEmpresa[[#This Row],[Tipo_Movimiento]] = "Venta", -TablaDatosEmpresa[[#This Row],[Cantidad]] * TablaDatosEmpresa[[#This Row],[CosteAdquisicionPromedio]], 0)</f>
        <v>0</v>
      </c>
      <c r="N3923" s="3">
        <f>TablaDatosEmpresa[[#This Row],[Ingresos]]-TablaDatosEmpresa[[#This Row],[Coste_Vemta]]</f>
        <v>0</v>
      </c>
    </row>
    <row r="3924" spans="1:14" x14ac:dyDescent="0.3">
      <c r="A3924">
        <v>3925</v>
      </c>
      <c r="B3924" s="1">
        <v>45138</v>
      </c>
      <c r="C3924" t="s">
        <v>10</v>
      </c>
      <c r="D3924" t="s">
        <v>21</v>
      </c>
      <c r="E3924" t="s">
        <v>22</v>
      </c>
      <c r="F3924">
        <v>-17</v>
      </c>
      <c r="G3924" s="3">
        <v>0</v>
      </c>
      <c r="H3924" s="3">
        <v>59.85</v>
      </c>
      <c r="I3924" t="s">
        <v>10</v>
      </c>
      <c r="J3924" t="s">
        <v>31</v>
      </c>
      <c r="K3924" s="3">
        <f>IF(TablaDatosEmpresa[[#This Row],[Tipo_Movimiento]] = "Venta", -TablaDatosEmpresa[[#This Row],[Cantidad]] * TablaDatosEmpresa[[#This Row],[Precio_Venta_Unitario]], 0)</f>
        <v>1017.45</v>
      </c>
      <c r="L3924" s="3">
        <f>AVERAGEIF(TablaDatosEmpresa[Nombre_Producto],TablaDatosEmpresa[[#This Row],[Nombre_Producto]],TablaDatosEmpresa[Costo_Unitario])</f>
        <v>10.520482758620702</v>
      </c>
      <c r="M3924" s="3">
        <f>IF(TablaDatosEmpresa[[#This Row],[Tipo_Movimiento]] = "Venta", -TablaDatosEmpresa[[#This Row],[Cantidad]] * TablaDatosEmpresa[[#This Row],[CosteAdquisicionPromedio]], 0)</f>
        <v>178.84820689655191</v>
      </c>
      <c r="N3924" s="3">
        <f>TablaDatosEmpresa[[#This Row],[Ingresos]]-TablaDatosEmpresa[[#This Row],[Coste_Vemta]]</f>
        <v>838.60179310344813</v>
      </c>
    </row>
    <row r="3925" spans="1:14" x14ac:dyDescent="0.3">
      <c r="A3925">
        <v>3926</v>
      </c>
      <c r="B3925" s="1">
        <v>45138</v>
      </c>
      <c r="C3925" t="s">
        <v>24</v>
      </c>
      <c r="D3925" t="s">
        <v>21</v>
      </c>
      <c r="E3925" t="s">
        <v>22</v>
      </c>
      <c r="F3925">
        <v>164</v>
      </c>
      <c r="G3925" s="3">
        <v>24.7</v>
      </c>
      <c r="H3925" s="3">
        <v>0</v>
      </c>
      <c r="I3925" t="s">
        <v>24</v>
      </c>
      <c r="J3925" t="s">
        <v>36</v>
      </c>
      <c r="K3925" s="3">
        <f>IF(TablaDatosEmpresa[[#This Row],[Tipo_Movimiento]] = "Venta", -TablaDatosEmpresa[[#This Row],[Cantidad]] * TablaDatosEmpresa[[#This Row],[Precio_Venta_Unitario]], 0)</f>
        <v>0</v>
      </c>
      <c r="L3925" s="3">
        <f>AVERAGEIF(TablaDatosEmpresa[Nombre_Producto],TablaDatosEmpresa[[#This Row],[Nombre_Producto]],TablaDatosEmpresa[Costo_Unitario])</f>
        <v>10.520482758620702</v>
      </c>
      <c r="M3925" s="3">
        <f>IF(TablaDatosEmpresa[[#This Row],[Tipo_Movimiento]] = "Venta", -TablaDatosEmpresa[[#This Row],[Cantidad]] * TablaDatosEmpresa[[#This Row],[CosteAdquisicionPromedio]], 0)</f>
        <v>0</v>
      </c>
      <c r="N3925" s="3">
        <f>TablaDatosEmpresa[[#This Row],[Ingresos]]-TablaDatosEmpresa[[#This Row],[Coste_Vemta]]</f>
        <v>0</v>
      </c>
    </row>
    <row r="3926" spans="1:14" x14ac:dyDescent="0.3">
      <c r="A3926">
        <v>3927</v>
      </c>
      <c r="B3926" s="1">
        <v>45138</v>
      </c>
      <c r="C3926" t="s">
        <v>10</v>
      </c>
      <c r="D3926" t="s">
        <v>11</v>
      </c>
      <c r="E3926" t="s">
        <v>12</v>
      </c>
      <c r="F3926">
        <v>-10</v>
      </c>
      <c r="G3926" s="3">
        <v>0</v>
      </c>
      <c r="H3926" s="3">
        <v>130.81</v>
      </c>
      <c r="I3926" t="s">
        <v>10</v>
      </c>
      <c r="J3926" t="s">
        <v>23</v>
      </c>
      <c r="K3926" s="3">
        <f>IF(TablaDatosEmpresa[[#This Row],[Tipo_Movimiento]] = "Venta", -TablaDatosEmpresa[[#This Row],[Cantidad]] * TablaDatosEmpresa[[#This Row],[Precio_Venta_Unitario]], 0)</f>
        <v>1308.0999999999999</v>
      </c>
      <c r="L3926" s="3">
        <f>AVERAGEIF(TablaDatosEmpresa[Nombre_Producto],TablaDatosEmpresa[[#This Row],[Nombre_Producto]],TablaDatosEmpresa[Costo_Unitario])</f>
        <v>28.701865793780652</v>
      </c>
      <c r="M3926" s="3">
        <f>IF(TablaDatosEmpresa[[#This Row],[Tipo_Movimiento]] = "Venta", -TablaDatosEmpresa[[#This Row],[Cantidad]] * TablaDatosEmpresa[[#This Row],[CosteAdquisicionPromedio]], 0)</f>
        <v>287.01865793780649</v>
      </c>
      <c r="N3926" s="3">
        <f>TablaDatosEmpresa[[#This Row],[Ingresos]]-TablaDatosEmpresa[[#This Row],[Coste_Vemta]]</f>
        <v>1021.0813420621935</v>
      </c>
    </row>
    <row r="3927" spans="1:14" x14ac:dyDescent="0.3">
      <c r="A3927">
        <v>3928</v>
      </c>
      <c r="B3927" s="1">
        <v>45138</v>
      </c>
      <c r="C3927" t="s">
        <v>10</v>
      </c>
      <c r="D3927" t="s">
        <v>27</v>
      </c>
      <c r="E3927" t="s">
        <v>44</v>
      </c>
      <c r="F3927">
        <v>-37</v>
      </c>
      <c r="G3927" s="3">
        <v>0</v>
      </c>
      <c r="H3927" s="3">
        <v>504.29</v>
      </c>
      <c r="I3927" t="s">
        <v>10</v>
      </c>
      <c r="J3927" t="s">
        <v>31</v>
      </c>
      <c r="K3927" s="3">
        <f>IF(TablaDatosEmpresa[[#This Row],[Tipo_Movimiento]] = "Venta", -TablaDatosEmpresa[[#This Row],[Cantidad]] * TablaDatosEmpresa[[#This Row],[Precio_Venta_Unitario]], 0)</f>
        <v>18658.73</v>
      </c>
      <c r="L3927" s="3">
        <f>AVERAGEIF(TablaDatosEmpresa[Nombre_Producto],TablaDatosEmpresa[[#This Row],[Nombre_Producto]],TablaDatosEmpresa[Costo_Unitario])</f>
        <v>111.99406451612904</v>
      </c>
      <c r="M3927" s="3">
        <f>IF(TablaDatosEmpresa[[#This Row],[Tipo_Movimiento]] = "Venta", -TablaDatosEmpresa[[#This Row],[Cantidad]] * TablaDatosEmpresa[[#This Row],[CosteAdquisicionPromedio]], 0)</f>
        <v>4143.7803870967746</v>
      </c>
      <c r="N3927" s="3">
        <f>TablaDatosEmpresa[[#This Row],[Ingresos]]-TablaDatosEmpresa[[#This Row],[Coste_Vemta]]</f>
        <v>14514.949612903225</v>
      </c>
    </row>
    <row r="3928" spans="1:14" x14ac:dyDescent="0.3">
      <c r="A3928">
        <v>3929</v>
      </c>
      <c r="B3928" s="1">
        <v>45138</v>
      </c>
      <c r="C3928" t="s">
        <v>16</v>
      </c>
      <c r="D3928" t="s">
        <v>17</v>
      </c>
      <c r="E3928" t="s">
        <v>42</v>
      </c>
      <c r="F3928">
        <v>49</v>
      </c>
      <c r="G3928" s="3">
        <v>456.82</v>
      </c>
      <c r="H3928" s="3">
        <v>0</v>
      </c>
      <c r="I3928" t="s">
        <v>46</v>
      </c>
      <c r="J3928" t="s">
        <v>18</v>
      </c>
      <c r="K3928" s="3">
        <f>IF(TablaDatosEmpresa[[#This Row],[Tipo_Movimiento]] = "Venta", -TablaDatosEmpresa[[#This Row],[Cantidad]] * TablaDatosEmpresa[[#This Row],[Precio_Venta_Unitario]], 0)</f>
        <v>0</v>
      </c>
      <c r="L3928" s="3">
        <f>AVERAGEIF(TablaDatosEmpresa[Nombre_Producto],TablaDatosEmpresa[[#This Row],[Nombre_Producto]],TablaDatosEmpresa[Costo_Unitario])</f>
        <v>206.67616747181975</v>
      </c>
      <c r="M3928" s="3">
        <f>IF(TablaDatosEmpresa[[#This Row],[Tipo_Movimiento]] = "Venta", -TablaDatosEmpresa[[#This Row],[Cantidad]] * TablaDatosEmpresa[[#This Row],[CosteAdquisicionPromedio]], 0)</f>
        <v>0</v>
      </c>
      <c r="N3928" s="3">
        <f>TablaDatosEmpresa[[#This Row],[Ingresos]]-TablaDatosEmpresa[[#This Row],[Coste_Vemta]]</f>
        <v>0</v>
      </c>
    </row>
    <row r="3929" spans="1:14" x14ac:dyDescent="0.3">
      <c r="A3929">
        <v>3930</v>
      </c>
      <c r="B3929" s="1">
        <v>45139</v>
      </c>
      <c r="C3929" t="s">
        <v>10</v>
      </c>
      <c r="D3929" t="s">
        <v>21</v>
      </c>
      <c r="E3929" t="s">
        <v>22</v>
      </c>
      <c r="F3929">
        <v>-49</v>
      </c>
      <c r="G3929" s="3">
        <v>0</v>
      </c>
      <c r="H3929" s="3">
        <v>60.4</v>
      </c>
      <c r="I3929" t="s">
        <v>10</v>
      </c>
      <c r="J3929" t="s">
        <v>13</v>
      </c>
      <c r="K3929" s="3">
        <f>IF(TablaDatosEmpresa[[#This Row],[Tipo_Movimiento]] = "Venta", -TablaDatosEmpresa[[#This Row],[Cantidad]] * TablaDatosEmpresa[[#This Row],[Precio_Venta_Unitario]], 0)</f>
        <v>2959.6</v>
      </c>
      <c r="L3929" s="3">
        <f>AVERAGEIF(TablaDatosEmpresa[Nombre_Producto],TablaDatosEmpresa[[#This Row],[Nombre_Producto]],TablaDatosEmpresa[Costo_Unitario])</f>
        <v>10.520482758620702</v>
      </c>
      <c r="M3929" s="3">
        <f>IF(TablaDatosEmpresa[[#This Row],[Tipo_Movimiento]] = "Venta", -TablaDatosEmpresa[[#This Row],[Cantidad]] * TablaDatosEmpresa[[#This Row],[CosteAdquisicionPromedio]], 0)</f>
        <v>515.50365517241437</v>
      </c>
      <c r="N3929" s="3">
        <f>TablaDatosEmpresa[[#This Row],[Ingresos]]-TablaDatosEmpresa[[#This Row],[Coste_Vemta]]</f>
        <v>2444.0963448275857</v>
      </c>
    </row>
    <row r="3930" spans="1:14" x14ac:dyDescent="0.3">
      <c r="A3930">
        <v>3931</v>
      </c>
      <c r="B3930" s="1">
        <v>45139</v>
      </c>
      <c r="C3930" t="s">
        <v>10</v>
      </c>
      <c r="D3930" t="s">
        <v>34</v>
      </c>
      <c r="E3930" t="s">
        <v>45</v>
      </c>
      <c r="F3930">
        <v>-12</v>
      </c>
      <c r="G3930" s="3">
        <v>0</v>
      </c>
      <c r="H3930" s="3">
        <v>349.15</v>
      </c>
      <c r="I3930" t="s">
        <v>10</v>
      </c>
      <c r="J3930" t="s">
        <v>31</v>
      </c>
      <c r="K3930" s="3">
        <f>IF(TablaDatosEmpresa[[#This Row],[Tipo_Movimiento]] = "Venta", -TablaDatosEmpresa[[#This Row],[Cantidad]] * TablaDatosEmpresa[[#This Row],[Precio_Venta_Unitario]], 0)</f>
        <v>4189.7999999999993</v>
      </c>
      <c r="L3930" s="3">
        <f>AVERAGEIF(TablaDatosEmpresa[Nombre_Producto],TablaDatosEmpresa[[#This Row],[Nombre_Producto]],TablaDatosEmpresa[Costo_Unitario])</f>
        <v>81.910562499999997</v>
      </c>
      <c r="M3930" s="3">
        <f>IF(TablaDatosEmpresa[[#This Row],[Tipo_Movimiento]] = "Venta", -TablaDatosEmpresa[[#This Row],[Cantidad]] * TablaDatosEmpresa[[#This Row],[CosteAdquisicionPromedio]], 0)</f>
        <v>982.92674999999997</v>
      </c>
      <c r="N3930" s="3">
        <f>TablaDatosEmpresa[[#This Row],[Ingresos]]-TablaDatosEmpresa[[#This Row],[Coste_Vemta]]</f>
        <v>3206.8732499999992</v>
      </c>
    </row>
    <row r="3931" spans="1:14" x14ac:dyDescent="0.3">
      <c r="A3931">
        <v>3932</v>
      </c>
      <c r="B3931" s="1">
        <v>45139</v>
      </c>
      <c r="C3931" t="s">
        <v>10</v>
      </c>
      <c r="D3931" t="s">
        <v>34</v>
      </c>
      <c r="E3931" t="s">
        <v>45</v>
      </c>
      <c r="F3931">
        <v>-35</v>
      </c>
      <c r="G3931" s="3">
        <v>0</v>
      </c>
      <c r="H3931" s="3">
        <v>350.91</v>
      </c>
      <c r="I3931" t="s">
        <v>10</v>
      </c>
      <c r="J3931" t="s">
        <v>15</v>
      </c>
      <c r="K3931" s="3">
        <f>IF(TablaDatosEmpresa[[#This Row],[Tipo_Movimiento]] = "Venta", -TablaDatosEmpresa[[#This Row],[Cantidad]] * TablaDatosEmpresa[[#This Row],[Precio_Venta_Unitario]], 0)</f>
        <v>12281.85</v>
      </c>
      <c r="L3931" s="3">
        <f>AVERAGEIF(TablaDatosEmpresa[Nombre_Producto],TablaDatosEmpresa[[#This Row],[Nombre_Producto]],TablaDatosEmpresa[Costo_Unitario])</f>
        <v>81.910562499999997</v>
      </c>
      <c r="M3931" s="3">
        <f>IF(TablaDatosEmpresa[[#This Row],[Tipo_Movimiento]] = "Venta", -TablaDatosEmpresa[[#This Row],[Cantidad]] * TablaDatosEmpresa[[#This Row],[CosteAdquisicionPromedio]], 0)</f>
        <v>2866.8696875000001</v>
      </c>
      <c r="N3931" s="3">
        <f>TablaDatosEmpresa[[#This Row],[Ingresos]]-TablaDatosEmpresa[[#This Row],[Coste_Vemta]]</f>
        <v>9414.9803124999999</v>
      </c>
    </row>
    <row r="3932" spans="1:14" x14ac:dyDescent="0.3">
      <c r="A3932">
        <v>3933</v>
      </c>
      <c r="B3932" s="1">
        <v>45139</v>
      </c>
      <c r="C3932" t="s">
        <v>10</v>
      </c>
      <c r="D3932" t="s">
        <v>11</v>
      </c>
      <c r="E3932" t="s">
        <v>12</v>
      </c>
      <c r="F3932">
        <v>-10</v>
      </c>
      <c r="G3932" s="3">
        <v>0</v>
      </c>
      <c r="H3932" s="3">
        <v>129.81</v>
      </c>
      <c r="I3932" t="s">
        <v>10</v>
      </c>
      <c r="J3932" t="s">
        <v>35</v>
      </c>
      <c r="K3932" s="3">
        <f>IF(TablaDatosEmpresa[[#This Row],[Tipo_Movimiento]] = "Venta", -TablaDatosEmpresa[[#This Row],[Cantidad]] * TablaDatosEmpresa[[#This Row],[Precio_Venta_Unitario]], 0)</f>
        <v>1298.0999999999999</v>
      </c>
      <c r="L3932" s="3">
        <f>AVERAGEIF(TablaDatosEmpresa[Nombre_Producto],TablaDatosEmpresa[[#This Row],[Nombre_Producto]],TablaDatosEmpresa[Costo_Unitario])</f>
        <v>28.701865793780652</v>
      </c>
      <c r="M3932" s="3">
        <f>IF(TablaDatosEmpresa[[#This Row],[Tipo_Movimiento]] = "Venta", -TablaDatosEmpresa[[#This Row],[Cantidad]] * TablaDatosEmpresa[[#This Row],[CosteAdquisicionPromedio]], 0)</f>
        <v>287.01865793780649</v>
      </c>
      <c r="N3932" s="3">
        <f>TablaDatosEmpresa[[#This Row],[Ingresos]]-TablaDatosEmpresa[[#This Row],[Coste_Vemta]]</f>
        <v>1011.0813420621935</v>
      </c>
    </row>
    <row r="3933" spans="1:14" x14ac:dyDescent="0.3">
      <c r="A3933">
        <v>3934</v>
      </c>
      <c r="B3933" s="1">
        <v>45139</v>
      </c>
      <c r="C3933" t="s">
        <v>10</v>
      </c>
      <c r="D3933" t="s">
        <v>19</v>
      </c>
      <c r="E3933" t="s">
        <v>20</v>
      </c>
      <c r="F3933">
        <v>-47</v>
      </c>
      <c r="G3933" s="3">
        <v>0</v>
      </c>
      <c r="H3933" s="3">
        <v>298.10000000000002</v>
      </c>
      <c r="I3933" t="s">
        <v>10</v>
      </c>
      <c r="J3933" t="s">
        <v>23</v>
      </c>
      <c r="K3933" s="3">
        <f>IF(TablaDatosEmpresa[[#This Row],[Tipo_Movimiento]] = "Venta", -TablaDatosEmpresa[[#This Row],[Cantidad]] * TablaDatosEmpresa[[#This Row],[Precio_Venta_Unitario]], 0)</f>
        <v>14010.7</v>
      </c>
      <c r="L3933" s="3">
        <f>AVERAGEIF(TablaDatosEmpresa[Nombre_Producto],TablaDatosEmpresa[[#This Row],[Nombre_Producto]],TablaDatosEmpresa[Costo_Unitario])</f>
        <v>66.956770642201846</v>
      </c>
      <c r="M3933" s="3">
        <f>IF(TablaDatosEmpresa[[#This Row],[Tipo_Movimiento]] = "Venta", -TablaDatosEmpresa[[#This Row],[Cantidad]] * TablaDatosEmpresa[[#This Row],[CosteAdquisicionPromedio]], 0)</f>
        <v>3146.9682201834867</v>
      </c>
      <c r="N3933" s="3">
        <f>TablaDatosEmpresa[[#This Row],[Ingresos]]-TablaDatosEmpresa[[#This Row],[Coste_Vemta]]</f>
        <v>10863.731779816513</v>
      </c>
    </row>
    <row r="3934" spans="1:14" x14ac:dyDescent="0.3">
      <c r="A3934">
        <v>3935</v>
      </c>
      <c r="B3934" s="1">
        <v>45139</v>
      </c>
      <c r="C3934" t="s">
        <v>10</v>
      </c>
      <c r="D3934" t="s">
        <v>11</v>
      </c>
      <c r="E3934" t="s">
        <v>12</v>
      </c>
      <c r="F3934">
        <v>-10</v>
      </c>
      <c r="G3934" s="3">
        <v>0</v>
      </c>
      <c r="H3934" s="3">
        <v>128.9</v>
      </c>
      <c r="I3934" t="s">
        <v>10</v>
      </c>
      <c r="J3934" t="s">
        <v>35</v>
      </c>
      <c r="K3934" s="3">
        <f>IF(TablaDatosEmpresa[[#This Row],[Tipo_Movimiento]] = "Venta", -TablaDatosEmpresa[[#This Row],[Cantidad]] * TablaDatosEmpresa[[#This Row],[Precio_Venta_Unitario]], 0)</f>
        <v>1289</v>
      </c>
      <c r="L3934" s="3">
        <f>AVERAGEIF(TablaDatosEmpresa[Nombre_Producto],TablaDatosEmpresa[[#This Row],[Nombre_Producto]],TablaDatosEmpresa[Costo_Unitario])</f>
        <v>28.701865793780652</v>
      </c>
      <c r="M3934" s="3">
        <f>IF(TablaDatosEmpresa[[#This Row],[Tipo_Movimiento]] = "Venta", -TablaDatosEmpresa[[#This Row],[Cantidad]] * TablaDatosEmpresa[[#This Row],[CosteAdquisicionPromedio]], 0)</f>
        <v>287.01865793780649</v>
      </c>
      <c r="N3934" s="3">
        <f>TablaDatosEmpresa[[#This Row],[Ingresos]]-TablaDatosEmpresa[[#This Row],[Coste_Vemta]]</f>
        <v>1001.9813420621936</v>
      </c>
    </row>
    <row r="3935" spans="1:14" x14ac:dyDescent="0.3">
      <c r="A3935">
        <v>3936</v>
      </c>
      <c r="B3935" s="1">
        <v>45139</v>
      </c>
      <c r="C3935" t="s">
        <v>10</v>
      </c>
      <c r="D3935" t="s">
        <v>19</v>
      </c>
      <c r="E3935" t="s">
        <v>20</v>
      </c>
      <c r="F3935">
        <v>-22</v>
      </c>
      <c r="G3935" s="3">
        <v>0</v>
      </c>
      <c r="H3935" s="3">
        <v>297.05</v>
      </c>
      <c r="I3935" t="s">
        <v>10</v>
      </c>
      <c r="J3935" t="s">
        <v>35</v>
      </c>
      <c r="K3935" s="3">
        <f>IF(TablaDatosEmpresa[[#This Row],[Tipo_Movimiento]] = "Venta", -TablaDatosEmpresa[[#This Row],[Cantidad]] * TablaDatosEmpresa[[#This Row],[Precio_Venta_Unitario]], 0)</f>
        <v>6535.1</v>
      </c>
      <c r="L3935" s="3">
        <f>AVERAGEIF(TablaDatosEmpresa[Nombre_Producto],TablaDatosEmpresa[[#This Row],[Nombre_Producto]],TablaDatosEmpresa[Costo_Unitario])</f>
        <v>66.956770642201846</v>
      </c>
      <c r="M3935" s="3">
        <f>IF(TablaDatosEmpresa[[#This Row],[Tipo_Movimiento]] = "Venta", -TablaDatosEmpresa[[#This Row],[Cantidad]] * TablaDatosEmpresa[[#This Row],[CosteAdquisicionPromedio]], 0)</f>
        <v>1473.0489541284405</v>
      </c>
      <c r="N3935" s="3">
        <f>TablaDatosEmpresa[[#This Row],[Ingresos]]-TablaDatosEmpresa[[#This Row],[Coste_Vemta]]</f>
        <v>5062.0510458715598</v>
      </c>
    </row>
    <row r="3936" spans="1:14" x14ac:dyDescent="0.3">
      <c r="A3936">
        <v>3937</v>
      </c>
      <c r="B3936" s="1">
        <v>45140</v>
      </c>
      <c r="C3936" t="s">
        <v>10</v>
      </c>
      <c r="D3936" t="s">
        <v>19</v>
      </c>
      <c r="E3936" t="s">
        <v>20</v>
      </c>
      <c r="F3936">
        <v>-8</v>
      </c>
      <c r="G3936" s="3">
        <v>0</v>
      </c>
      <c r="H3936" s="3">
        <v>299.64999999999998</v>
      </c>
      <c r="I3936" t="s">
        <v>10</v>
      </c>
      <c r="J3936" t="s">
        <v>23</v>
      </c>
      <c r="K3936" s="3">
        <f>IF(TablaDatosEmpresa[[#This Row],[Tipo_Movimiento]] = "Venta", -TablaDatosEmpresa[[#This Row],[Cantidad]] * TablaDatosEmpresa[[#This Row],[Precio_Venta_Unitario]], 0)</f>
        <v>2397.1999999999998</v>
      </c>
      <c r="L3936" s="3">
        <f>AVERAGEIF(TablaDatosEmpresa[Nombre_Producto],TablaDatosEmpresa[[#This Row],[Nombre_Producto]],TablaDatosEmpresa[Costo_Unitario])</f>
        <v>66.956770642201846</v>
      </c>
      <c r="M3936" s="3">
        <f>IF(TablaDatosEmpresa[[#This Row],[Tipo_Movimiento]] = "Venta", -TablaDatosEmpresa[[#This Row],[Cantidad]] * TablaDatosEmpresa[[#This Row],[CosteAdquisicionPromedio]], 0)</f>
        <v>535.65416513761477</v>
      </c>
      <c r="N3936" s="3">
        <f>TablaDatosEmpresa[[#This Row],[Ingresos]]-TablaDatosEmpresa[[#This Row],[Coste_Vemta]]</f>
        <v>1861.5458348623852</v>
      </c>
    </row>
    <row r="3937" spans="1:14" x14ac:dyDescent="0.3">
      <c r="A3937">
        <v>3938</v>
      </c>
      <c r="B3937" s="1">
        <v>45140</v>
      </c>
      <c r="C3937" t="s">
        <v>24</v>
      </c>
      <c r="D3937" t="s">
        <v>34</v>
      </c>
      <c r="E3937" t="s">
        <v>45</v>
      </c>
      <c r="F3937">
        <v>98</v>
      </c>
      <c r="G3937" s="3">
        <v>177.78</v>
      </c>
      <c r="H3937" s="3">
        <v>0</v>
      </c>
      <c r="I3937" t="s">
        <v>24</v>
      </c>
      <c r="J3937" t="s">
        <v>37</v>
      </c>
      <c r="K3937" s="3">
        <f>IF(TablaDatosEmpresa[[#This Row],[Tipo_Movimiento]] = "Venta", -TablaDatosEmpresa[[#This Row],[Cantidad]] * TablaDatosEmpresa[[#This Row],[Precio_Venta_Unitario]], 0)</f>
        <v>0</v>
      </c>
      <c r="L3937" s="3">
        <f>AVERAGEIF(TablaDatosEmpresa[Nombre_Producto],TablaDatosEmpresa[[#This Row],[Nombre_Producto]],TablaDatosEmpresa[Costo_Unitario])</f>
        <v>81.910562499999997</v>
      </c>
      <c r="M3937" s="3">
        <f>IF(TablaDatosEmpresa[[#This Row],[Tipo_Movimiento]] = "Venta", -TablaDatosEmpresa[[#This Row],[Cantidad]] * TablaDatosEmpresa[[#This Row],[CosteAdquisicionPromedio]], 0)</f>
        <v>0</v>
      </c>
      <c r="N3937" s="3">
        <f>TablaDatosEmpresa[[#This Row],[Ingresos]]-TablaDatosEmpresa[[#This Row],[Coste_Vemta]]</f>
        <v>0</v>
      </c>
    </row>
    <row r="3938" spans="1:14" x14ac:dyDescent="0.3">
      <c r="A3938">
        <v>3939</v>
      </c>
      <c r="B3938" s="1">
        <v>45140</v>
      </c>
      <c r="C3938" t="s">
        <v>10</v>
      </c>
      <c r="D3938" t="s">
        <v>32</v>
      </c>
      <c r="E3938" t="s">
        <v>33</v>
      </c>
      <c r="F3938">
        <v>-32</v>
      </c>
      <c r="G3938" s="3">
        <v>0</v>
      </c>
      <c r="H3938" s="3">
        <v>220.75</v>
      </c>
      <c r="I3938" t="s">
        <v>10</v>
      </c>
      <c r="J3938" t="s">
        <v>31</v>
      </c>
      <c r="K3938" s="3">
        <f>IF(TablaDatosEmpresa[[#This Row],[Tipo_Movimiento]] = "Venta", -TablaDatosEmpresa[[#This Row],[Cantidad]] * TablaDatosEmpresa[[#This Row],[Precio_Venta_Unitario]], 0)</f>
        <v>7064</v>
      </c>
      <c r="L3938" s="3">
        <f>AVERAGEIF(TablaDatosEmpresa[Nombre_Producto],TablaDatosEmpresa[[#This Row],[Nombre_Producto]],TablaDatosEmpresa[Costo_Unitario])</f>
        <v>54.214840425531932</v>
      </c>
      <c r="M3938" s="3">
        <f>IF(TablaDatosEmpresa[[#This Row],[Tipo_Movimiento]] = "Venta", -TablaDatosEmpresa[[#This Row],[Cantidad]] * TablaDatosEmpresa[[#This Row],[CosteAdquisicionPromedio]], 0)</f>
        <v>1734.8748936170218</v>
      </c>
      <c r="N3938" s="3">
        <f>TablaDatosEmpresa[[#This Row],[Ingresos]]-TablaDatosEmpresa[[#This Row],[Coste_Vemta]]</f>
        <v>5329.1251063829786</v>
      </c>
    </row>
    <row r="3939" spans="1:14" x14ac:dyDescent="0.3">
      <c r="A3939">
        <v>3940</v>
      </c>
      <c r="B3939" s="1">
        <v>45140</v>
      </c>
      <c r="C3939" t="s">
        <v>10</v>
      </c>
      <c r="D3939" t="s">
        <v>25</v>
      </c>
      <c r="E3939" t="s">
        <v>43</v>
      </c>
      <c r="F3939">
        <v>-37</v>
      </c>
      <c r="G3939" s="3">
        <v>0</v>
      </c>
      <c r="H3939" s="3">
        <v>95.04</v>
      </c>
      <c r="I3939" t="s">
        <v>10</v>
      </c>
      <c r="J3939" t="s">
        <v>31</v>
      </c>
      <c r="K3939" s="3">
        <f>IF(TablaDatosEmpresa[[#This Row],[Tipo_Movimiento]] = "Venta", -TablaDatosEmpresa[[#This Row],[Cantidad]] * TablaDatosEmpresa[[#This Row],[Precio_Venta_Unitario]], 0)</f>
        <v>3516.48</v>
      </c>
      <c r="L3939" s="3">
        <f>AVERAGEIF(TablaDatosEmpresa[Nombre_Producto],TablaDatosEmpresa[[#This Row],[Nombre_Producto]],TablaDatosEmpresa[Costo_Unitario])</f>
        <v>18.458651685393257</v>
      </c>
      <c r="M3939" s="3">
        <f>IF(TablaDatosEmpresa[[#This Row],[Tipo_Movimiento]] = "Venta", -TablaDatosEmpresa[[#This Row],[Cantidad]] * TablaDatosEmpresa[[#This Row],[CosteAdquisicionPromedio]], 0)</f>
        <v>682.97011235955051</v>
      </c>
      <c r="N3939" s="3">
        <f>TablaDatosEmpresa[[#This Row],[Ingresos]]-TablaDatosEmpresa[[#This Row],[Coste_Vemta]]</f>
        <v>2833.5098876404495</v>
      </c>
    </row>
    <row r="3940" spans="1:14" x14ac:dyDescent="0.3">
      <c r="A3940">
        <v>3941</v>
      </c>
      <c r="B3940" s="1">
        <v>45140</v>
      </c>
      <c r="C3940" t="s">
        <v>24</v>
      </c>
      <c r="D3940" t="s">
        <v>25</v>
      </c>
      <c r="E3940" t="s">
        <v>43</v>
      </c>
      <c r="F3940">
        <v>221</v>
      </c>
      <c r="G3940" s="3">
        <v>45.13</v>
      </c>
      <c r="H3940" s="3">
        <v>0</v>
      </c>
      <c r="I3940" t="s">
        <v>24</v>
      </c>
      <c r="J3940" t="s">
        <v>36</v>
      </c>
      <c r="K3940" s="3">
        <f>IF(TablaDatosEmpresa[[#This Row],[Tipo_Movimiento]] = "Venta", -TablaDatosEmpresa[[#This Row],[Cantidad]] * TablaDatosEmpresa[[#This Row],[Precio_Venta_Unitario]], 0)</f>
        <v>0</v>
      </c>
      <c r="L3940" s="3">
        <f>AVERAGEIF(TablaDatosEmpresa[Nombre_Producto],TablaDatosEmpresa[[#This Row],[Nombre_Producto]],TablaDatosEmpresa[Costo_Unitario])</f>
        <v>18.458651685393257</v>
      </c>
      <c r="M3940" s="3">
        <f>IF(TablaDatosEmpresa[[#This Row],[Tipo_Movimiento]] = "Venta", -TablaDatosEmpresa[[#This Row],[Cantidad]] * TablaDatosEmpresa[[#This Row],[CosteAdquisicionPromedio]], 0)</f>
        <v>0</v>
      </c>
      <c r="N3940" s="3">
        <f>TablaDatosEmpresa[[#This Row],[Ingresos]]-TablaDatosEmpresa[[#This Row],[Coste_Vemta]]</f>
        <v>0</v>
      </c>
    </row>
    <row r="3941" spans="1:14" x14ac:dyDescent="0.3">
      <c r="A3941">
        <v>3942</v>
      </c>
      <c r="B3941" s="1">
        <v>45140</v>
      </c>
      <c r="C3941" t="s">
        <v>16</v>
      </c>
      <c r="D3941" t="s">
        <v>27</v>
      </c>
      <c r="E3941" t="s">
        <v>44</v>
      </c>
      <c r="F3941">
        <v>63</v>
      </c>
      <c r="G3941" s="3">
        <v>254.66</v>
      </c>
      <c r="H3941" s="3">
        <v>0</v>
      </c>
      <c r="I3941" t="s">
        <v>46</v>
      </c>
      <c r="J3941" t="s">
        <v>18</v>
      </c>
      <c r="K3941" s="3">
        <f>IF(TablaDatosEmpresa[[#This Row],[Tipo_Movimiento]] = "Venta", -TablaDatosEmpresa[[#This Row],[Cantidad]] * TablaDatosEmpresa[[#This Row],[Precio_Venta_Unitario]], 0)</f>
        <v>0</v>
      </c>
      <c r="L3941" s="3">
        <f>AVERAGEIF(TablaDatosEmpresa[Nombre_Producto],TablaDatosEmpresa[[#This Row],[Nombre_Producto]],TablaDatosEmpresa[Costo_Unitario])</f>
        <v>111.99406451612904</v>
      </c>
      <c r="M3941" s="3">
        <f>IF(TablaDatosEmpresa[[#This Row],[Tipo_Movimiento]] = "Venta", -TablaDatosEmpresa[[#This Row],[Cantidad]] * TablaDatosEmpresa[[#This Row],[CosteAdquisicionPromedio]], 0)</f>
        <v>0</v>
      </c>
      <c r="N3941" s="3">
        <f>TablaDatosEmpresa[[#This Row],[Ingresos]]-TablaDatosEmpresa[[#This Row],[Coste_Vemta]]</f>
        <v>0</v>
      </c>
    </row>
    <row r="3942" spans="1:14" x14ac:dyDescent="0.3">
      <c r="A3942">
        <v>3943</v>
      </c>
      <c r="B3942" s="1">
        <v>45140</v>
      </c>
      <c r="C3942" t="s">
        <v>10</v>
      </c>
      <c r="D3942" t="s">
        <v>11</v>
      </c>
      <c r="E3942" t="s">
        <v>12</v>
      </c>
      <c r="F3942">
        <v>-50</v>
      </c>
      <c r="G3942" s="3">
        <v>0</v>
      </c>
      <c r="H3942" s="3">
        <v>130.71</v>
      </c>
      <c r="I3942" t="s">
        <v>10</v>
      </c>
      <c r="J3942" t="s">
        <v>35</v>
      </c>
      <c r="K3942" s="3">
        <f>IF(TablaDatosEmpresa[[#This Row],[Tipo_Movimiento]] = "Venta", -TablaDatosEmpresa[[#This Row],[Cantidad]] * TablaDatosEmpresa[[#This Row],[Precio_Venta_Unitario]], 0)</f>
        <v>6535.5</v>
      </c>
      <c r="L3942" s="3">
        <f>AVERAGEIF(TablaDatosEmpresa[Nombre_Producto],TablaDatosEmpresa[[#This Row],[Nombre_Producto]],TablaDatosEmpresa[Costo_Unitario])</f>
        <v>28.701865793780652</v>
      </c>
      <c r="M3942" s="3">
        <f>IF(TablaDatosEmpresa[[#This Row],[Tipo_Movimiento]] = "Venta", -TablaDatosEmpresa[[#This Row],[Cantidad]] * TablaDatosEmpresa[[#This Row],[CosteAdquisicionPromedio]], 0)</f>
        <v>1435.0932896890326</v>
      </c>
      <c r="N3942" s="3">
        <f>TablaDatosEmpresa[[#This Row],[Ingresos]]-TablaDatosEmpresa[[#This Row],[Coste_Vemta]]</f>
        <v>5100.4067103109674</v>
      </c>
    </row>
    <row r="3943" spans="1:14" x14ac:dyDescent="0.3">
      <c r="A3943">
        <v>3944</v>
      </c>
      <c r="B3943" s="1">
        <v>45141</v>
      </c>
      <c r="C3943" t="s">
        <v>10</v>
      </c>
      <c r="D3943" t="s">
        <v>17</v>
      </c>
      <c r="E3943" t="s">
        <v>42</v>
      </c>
      <c r="F3943">
        <v>-45</v>
      </c>
      <c r="G3943" s="3">
        <v>0</v>
      </c>
      <c r="H3943" s="3">
        <v>903.83</v>
      </c>
      <c r="I3943" t="s">
        <v>10</v>
      </c>
      <c r="J3943" t="s">
        <v>13</v>
      </c>
      <c r="K3943" s="3">
        <f>IF(TablaDatosEmpresa[[#This Row],[Tipo_Movimiento]] = "Venta", -TablaDatosEmpresa[[#This Row],[Cantidad]] * TablaDatosEmpresa[[#This Row],[Precio_Venta_Unitario]], 0)</f>
        <v>40672.35</v>
      </c>
      <c r="L3943" s="3">
        <f>AVERAGEIF(TablaDatosEmpresa[Nombre_Producto],TablaDatosEmpresa[[#This Row],[Nombre_Producto]],TablaDatosEmpresa[Costo_Unitario])</f>
        <v>206.67616747181975</v>
      </c>
      <c r="M3943" s="3">
        <f>IF(TablaDatosEmpresa[[#This Row],[Tipo_Movimiento]] = "Venta", -TablaDatosEmpresa[[#This Row],[Cantidad]] * TablaDatosEmpresa[[#This Row],[CosteAdquisicionPromedio]], 0)</f>
        <v>9300.4275362318895</v>
      </c>
      <c r="N3943" s="3">
        <f>TablaDatosEmpresa[[#This Row],[Ingresos]]-TablaDatosEmpresa[[#This Row],[Coste_Vemta]]</f>
        <v>31371.922463768111</v>
      </c>
    </row>
    <row r="3944" spans="1:14" x14ac:dyDescent="0.3">
      <c r="A3944">
        <v>3945</v>
      </c>
      <c r="B3944" s="1">
        <v>45141</v>
      </c>
      <c r="C3944" t="s">
        <v>24</v>
      </c>
      <c r="D3944" t="s">
        <v>21</v>
      </c>
      <c r="E3944" t="s">
        <v>22</v>
      </c>
      <c r="F3944">
        <v>78</v>
      </c>
      <c r="G3944" s="3">
        <v>25.13</v>
      </c>
      <c r="H3944" s="3">
        <v>0</v>
      </c>
      <c r="I3944" t="s">
        <v>24</v>
      </c>
      <c r="J3944" t="s">
        <v>26</v>
      </c>
      <c r="K3944" s="3">
        <f>IF(TablaDatosEmpresa[[#This Row],[Tipo_Movimiento]] = "Venta", -TablaDatosEmpresa[[#This Row],[Cantidad]] * TablaDatosEmpresa[[#This Row],[Precio_Venta_Unitario]], 0)</f>
        <v>0</v>
      </c>
      <c r="L3944" s="3">
        <f>AVERAGEIF(TablaDatosEmpresa[Nombre_Producto],TablaDatosEmpresa[[#This Row],[Nombre_Producto]],TablaDatosEmpresa[Costo_Unitario])</f>
        <v>10.520482758620702</v>
      </c>
      <c r="M3944" s="3">
        <f>IF(TablaDatosEmpresa[[#This Row],[Tipo_Movimiento]] = "Venta", -TablaDatosEmpresa[[#This Row],[Cantidad]] * TablaDatosEmpresa[[#This Row],[CosteAdquisicionPromedio]], 0)</f>
        <v>0</v>
      </c>
      <c r="N3944" s="3">
        <f>TablaDatosEmpresa[[#This Row],[Ingresos]]-TablaDatosEmpresa[[#This Row],[Coste_Vemta]]</f>
        <v>0</v>
      </c>
    </row>
    <row r="3945" spans="1:14" x14ac:dyDescent="0.3">
      <c r="A3945">
        <v>3946</v>
      </c>
      <c r="B3945" s="1">
        <v>45141</v>
      </c>
      <c r="C3945" t="s">
        <v>24</v>
      </c>
      <c r="D3945" t="s">
        <v>21</v>
      </c>
      <c r="E3945" t="s">
        <v>22</v>
      </c>
      <c r="F3945">
        <v>171</v>
      </c>
      <c r="G3945" s="3">
        <v>25.35</v>
      </c>
      <c r="H3945" s="3">
        <v>0</v>
      </c>
      <c r="I3945" t="s">
        <v>24</v>
      </c>
      <c r="J3945" t="s">
        <v>26</v>
      </c>
      <c r="K3945" s="3">
        <f>IF(TablaDatosEmpresa[[#This Row],[Tipo_Movimiento]] = "Venta", -TablaDatosEmpresa[[#This Row],[Cantidad]] * TablaDatosEmpresa[[#This Row],[Precio_Venta_Unitario]], 0)</f>
        <v>0</v>
      </c>
      <c r="L3945" s="3">
        <f>AVERAGEIF(TablaDatosEmpresa[Nombre_Producto],TablaDatosEmpresa[[#This Row],[Nombre_Producto]],TablaDatosEmpresa[Costo_Unitario])</f>
        <v>10.520482758620702</v>
      </c>
      <c r="M3945" s="3">
        <f>IF(TablaDatosEmpresa[[#This Row],[Tipo_Movimiento]] = "Venta", -TablaDatosEmpresa[[#This Row],[Cantidad]] * TablaDatosEmpresa[[#This Row],[CosteAdquisicionPromedio]], 0)</f>
        <v>0</v>
      </c>
      <c r="N3945" s="3">
        <f>TablaDatosEmpresa[[#This Row],[Ingresos]]-TablaDatosEmpresa[[#This Row],[Coste_Vemta]]</f>
        <v>0</v>
      </c>
    </row>
    <row r="3946" spans="1:14" x14ac:dyDescent="0.3">
      <c r="A3946">
        <v>3947</v>
      </c>
      <c r="B3946" s="1">
        <v>45141</v>
      </c>
      <c r="C3946" t="s">
        <v>10</v>
      </c>
      <c r="D3946" t="s">
        <v>34</v>
      </c>
      <c r="E3946" t="s">
        <v>45</v>
      </c>
      <c r="F3946">
        <v>-46</v>
      </c>
      <c r="G3946" s="3">
        <v>0</v>
      </c>
      <c r="H3946" s="3">
        <v>346.7</v>
      </c>
      <c r="I3946" t="s">
        <v>10</v>
      </c>
      <c r="J3946" t="s">
        <v>15</v>
      </c>
      <c r="K3946" s="3">
        <f>IF(TablaDatosEmpresa[[#This Row],[Tipo_Movimiento]] = "Venta", -TablaDatosEmpresa[[#This Row],[Cantidad]] * TablaDatosEmpresa[[#This Row],[Precio_Venta_Unitario]], 0)</f>
        <v>15948.199999999999</v>
      </c>
      <c r="L3946" s="3">
        <f>AVERAGEIF(TablaDatosEmpresa[Nombre_Producto],TablaDatosEmpresa[[#This Row],[Nombre_Producto]],TablaDatosEmpresa[Costo_Unitario])</f>
        <v>81.910562499999997</v>
      </c>
      <c r="M3946" s="3">
        <f>IF(TablaDatosEmpresa[[#This Row],[Tipo_Movimiento]] = "Venta", -TablaDatosEmpresa[[#This Row],[Cantidad]] * TablaDatosEmpresa[[#This Row],[CosteAdquisicionPromedio]], 0)</f>
        <v>3767.8858749999999</v>
      </c>
      <c r="N3946" s="3">
        <f>TablaDatosEmpresa[[#This Row],[Ingresos]]-TablaDatosEmpresa[[#This Row],[Coste_Vemta]]</f>
        <v>12180.314124999999</v>
      </c>
    </row>
    <row r="3947" spans="1:14" x14ac:dyDescent="0.3">
      <c r="A3947">
        <v>3948</v>
      </c>
      <c r="B3947" s="1">
        <v>45141</v>
      </c>
      <c r="C3947" t="s">
        <v>10</v>
      </c>
      <c r="D3947" t="s">
        <v>21</v>
      </c>
      <c r="E3947" t="s">
        <v>22</v>
      </c>
      <c r="F3947">
        <v>-28</v>
      </c>
      <c r="G3947" s="3">
        <v>0</v>
      </c>
      <c r="H3947" s="3">
        <v>59.42</v>
      </c>
      <c r="I3947" t="s">
        <v>10</v>
      </c>
      <c r="J3947" t="s">
        <v>15</v>
      </c>
      <c r="K3947" s="3">
        <f>IF(TablaDatosEmpresa[[#This Row],[Tipo_Movimiento]] = "Venta", -TablaDatosEmpresa[[#This Row],[Cantidad]] * TablaDatosEmpresa[[#This Row],[Precio_Venta_Unitario]], 0)</f>
        <v>1663.76</v>
      </c>
      <c r="L3947" s="3">
        <f>AVERAGEIF(TablaDatosEmpresa[Nombre_Producto],TablaDatosEmpresa[[#This Row],[Nombre_Producto]],TablaDatosEmpresa[Costo_Unitario])</f>
        <v>10.520482758620702</v>
      </c>
      <c r="M3947" s="3">
        <f>IF(TablaDatosEmpresa[[#This Row],[Tipo_Movimiento]] = "Venta", -TablaDatosEmpresa[[#This Row],[Cantidad]] * TablaDatosEmpresa[[#This Row],[CosteAdquisicionPromedio]], 0)</f>
        <v>294.57351724137965</v>
      </c>
      <c r="N3947" s="3">
        <f>TablaDatosEmpresa[[#This Row],[Ingresos]]-TablaDatosEmpresa[[#This Row],[Coste_Vemta]]</f>
        <v>1369.1864827586203</v>
      </c>
    </row>
    <row r="3948" spans="1:14" x14ac:dyDescent="0.3">
      <c r="A3948">
        <v>3949</v>
      </c>
      <c r="B3948" s="1">
        <v>45141</v>
      </c>
      <c r="C3948" t="s">
        <v>10</v>
      </c>
      <c r="D3948" t="s">
        <v>21</v>
      </c>
      <c r="E3948" t="s">
        <v>22</v>
      </c>
      <c r="F3948">
        <v>-25</v>
      </c>
      <c r="G3948" s="3">
        <v>0</v>
      </c>
      <c r="H3948" s="3">
        <v>60.35</v>
      </c>
      <c r="I3948" t="s">
        <v>10</v>
      </c>
      <c r="J3948" t="s">
        <v>23</v>
      </c>
      <c r="K3948" s="3">
        <f>IF(TablaDatosEmpresa[[#This Row],[Tipo_Movimiento]] = "Venta", -TablaDatosEmpresa[[#This Row],[Cantidad]] * TablaDatosEmpresa[[#This Row],[Precio_Venta_Unitario]], 0)</f>
        <v>1508.75</v>
      </c>
      <c r="L3948" s="3">
        <f>AVERAGEIF(TablaDatosEmpresa[Nombre_Producto],TablaDatosEmpresa[[#This Row],[Nombre_Producto]],TablaDatosEmpresa[Costo_Unitario])</f>
        <v>10.520482758620702</v>
      </c>
      <c r="M3948" s="3">
        <f>IF(TablaDatosEmpresa[[#This Row],[Tipo_Movimiento]] = "Venta", -TablaDatosEmpresa[[#This Row],[Cantidad]] * TablaDatosEmpresa[[#This Row],[CosteAdquisicionPromedio]], 0)</f>
        <v>263.01206896551753</v>
      </c>
      <c r="N3948" s="3">
        <f>TablaDatosEmpresa[[#This Row],[Ingresos]]-TablaDatosEmpresa[[#This Row],[Coste_Vemta]]</f>
        <v>1245.7379310344825</v>
      </c>
    </row>
    <row r="3949" spans="1:14" x14ac:dyDescent="0.3">
      <c r="A3949">
        <v>3950</v>
      </c>
      <c r="B3949" s="1">
        <v>45141</v>
      </c>
      <c r="C3949" t="s">
        <v>10</v>
      </c>
      <c r="D3949" t="s">
        <v>21</v>
      </c>
      <c r="E3949" t="s">
        <v>22</v>
      </c>
      <c r="F3949">
        <v>-10</v>
      </c>
      <c r="G3949" s="3">
        <v>0</v>
      </c>
      <c r="H3949" s="3">
        <v>60.06</v>
      </c>
      <c r="I3949" t="s">
        <v>10</v>
      </c>
      <c r="J3949" t="s">
        <v>35</v>
      </c>
      <c r="K3949" s="3">
        <f>IF(TablaDatosEmpresa[[#This Row],[Tipo_Movimiento]] = "Venta", -TablaDatosEmpresa[[#This Row],[Cantidad]] * TablaDatosEmpresa[[#This Row],[Precio_Venta_Unitario]], 0)</f>
        <v>600.6</v>
      </c>
      <c r="L3949" s="3">
        <f>AVERAGEIF(TablaDatosEmpresa[Nombre_Producto],TablaDatosEmpresa[[#This Row],[Nombre_Producto]],TablaDatosEmpresa[Costo_Unitario])</f>
        <v>10.520482758620702</v>
      </c>
      <c r="M3949" s="3">
        <f>IF(TablaDatosEmpresa[[#This Row],[Tipo_Movimiento]] = "Venta", -TablaDatosEmpresa[[#This Row],[Cantidad]] * TablaDatosEmpresa[[#This Row],[CosteAdquisicionPromedio]], 0)</f>
        <v>105.20482758620702</v>
      </c>
      <c r="N3949" s="3">
        <f>TablaDatosEmpresa[[#This Row],[Ingresos]]-TablaDatosEmpresa[[#This Row],[Coste_Vemta]]</f>
        <v>495.39517241379303</v>
      </c>
    </row>
    <row r="3950" spans="1:14" x14ac:dyDescent="0.3">
      <c r="A3950">
        <v>3951</v>
      </c>
      <c r="B3950" s="1">
        <v>45142</v>
      </c>
      <c r="C3950" t="s">
        <v>10</v>
      </c>
      <c r="D3950" t="s">
        <v>27</v>
      </c>
      <c r="E3950" t="s">
        <v>44</v>
      </c>
      <c r="F3950">
        <v>-27</v>
      </c>
      <c r="G3950" s="3">
        <v>0</v>
      </c>
      <c r="H3950" s="3">
        <v>503.25</v>
      </c>
      <c r="I3950" t="s">
        <v>10</v>
      </c>
      <c r="J3950" t="s">
        <v>23</v>
      </c>
      <c r="K3950" s="3">
        <f>IF(TablaDatosEmpresa[[#This Row],[Tipo_Movimiento]] = "Venta", -TablaDatosEmpresa[[#This Row],[Cantidad]] * TablaDatosEmpresa[[#This Row],[Precio_Venta_Unitario]], 0)</f>
        <v>13587.75</v>
      </c>
      <c r="L3950" s="3">
        <f>AVERAGEIF(TablaDatosEmpresa[Nombre_Producto],TablaDatosEmpresa[[#This Row],[Nombre_Producto]],TablaDatosEmpresa[Costo_Unitario])</f>
        <v>111.99406451612904</v>
      </c>
      <c r="M3950" s="3">
        <f>IF(TablaDatosEmpresa[[#This Row],[Tipo_Movimiento]] = "Venta", -TablaDatosEmpresa[[#This Row],[Cantidad]] * TablaDatosEmpresa[[#This Row],[CosteAdquisicionPromedio]], 0)</f>
        <v>3023.8397419354842</v>
      </c>
      <c r="N3950" s="3">
        <f>TablaDatosEmpresa[[#This Row],[Ingresos]]-TablaDatosEmpresa[[#This Row],[Coste_Vemta]]</f>
        <v>10563.910258064516</v>
      </c>
    </row>
    <row r="3951" spans="1:14" x14ac:dyDescent="0.3">
      <c r="A3951">
        <v>3952</v>
      </c>
      <c r="B3951" s="1">
        <v>45142</v>
      </c>
      <c r="C3951" t="s">
        <v>16</v>
      </c>
      <c r="D3951" t="s">
        <v>17</v>
      </c>
      <c r="E3951" t="s">
        <v>42</v>
      </c>
      <c r="F3951">
        <v>83</v>
      </c>
      <c r="G3951" s="3">
        <v>455.89</v>
      </c>
      <c r="H3951" s="3">
        <v>0</v>
      </c>
      <c r="I3951" t="s">
        <v>46</v>
      </c>
      <c r="J3951" t="s">
        <v>18</v>
      </c>
      <c r="K3951" s="3">
        <f>IF(TablaDatosEmpresa[[#This Row],[Tipo_Movimiento]] = "Venta", -TablaDatosEmpresa[[#This Row],[Cantidad]] * TablaDatosEmpresa[[#This Row],[Precio_Venta_Unitario]], 0)</f>
        <v>0</v>
      </c>
      <c r="L3951" s="3">
        <f>AVERAGEIF(TablaDatosEmpresa[Nombre_Producto],TablaDatosEmpresa[[#This Row],[Nombre_Producto]],TablaDatosEmpresa[Costo_Unitario])</f>
        <v>206.67616747181975</v>
      </c>
      <c r="M3951" s="3">
        <f>IF(TablaDatosEmpresa[[#This Row],[Tipo_Movimiento]] = "Venta", -TablaDatosEmpresa[[#This Row],[Cantidad]] * TablaDatosEmpresa[[#This Row],[CosteAdquisicionPromedio]], 0)</f>
        <v>0</v>
      </c>
      <c r="N3951" s="3">
        <f>TablaDatosEmpresa[[#This Row],[Ingresos]]-TablaDatosEmpresa[[#This Row],[Coste_Vemta]]</f>
        <v>0</v>
      </c>
    </row>
    <row r="3952" spans="1:14" x14ac:dyDescent="0.3">
      <c r="A3952">
        <v>3953</v>
      </c>
      <c r="B3952" s="1">
        <v>45142</v>
      </c>
      <c r="C3952" t="s">
        <v>24</v>
      </c>
      <c r="D3952" t="s">
        <v>21</v>
      </c>
      <c r="E3952" t="s">
        <v>22</v>
      </c>
      <c r="F3952">
        <v>278</v>
      </c>
      <c r="G3952" s="3">
        <v>25.27</v>
      </c>
      <c r="H3952" s="3">
        <v>0</v>
      </c>
      <c r="I3952" t="s">
        <v>24</v>
      </c>
      <c r="J3952" t="s">
        <v>36</v>
      </c>
      <c r="K3952" s="3">
        <f>IF(TablaDatosEmpresa[[#This Row],[Tipo_Movimiento]] = "Venta", -TablaDatosEmpresa[[#This Row],[Cantidad]] * TablaDatosEmpresa[[#This Row],[Precio_Venta_Unitario]], 0)</f>
        <v>0</v>
      </c>
      <c r="L3952" s="3">
        <f>AVERAGEIF(TablaDatosEmpresa[Nombre_Producto],TablaDatosEmpresa[[#This Row],[Nombre_Producto]],TablaDatosEmpresa[Costo_Unitario])</f>
        <v>10.520482758620702</v>
      </c>
      <c r="M3952" s="3">
        <f>IF(TablaDatosEmpresa[[#This Row],[Tipo_Movimiento]] = "Venta", -TablaDatosEmpresa[[#This Row],[Cantidad]] * TablaDatosEmpresa[[#This Row],[CosteAdquisicionPromedio]], 0)</f>
        <v>0</v>
      </c>
      <c r="N3952" s="3">
        <f>TablaDatosEmpresa[[#This Row],[Ingresos]]-TablaDatosEmpresa[[#This Row],[Coste_Vemta]]</f>
        <v>0</v>
      </c>
    </row>
    <row r="3953" spans="1:14" x14ac:dyDescent="0.3">
      <c r="A3953">
        <v>3954</v>
      </c>
      <c r="B3953" s="1">
        <v>45142</v>
      </c>
      <c r="C3953" t="s">
        <v>24</v>
      </c>
      <c r="D3953" t="s">
        <v>11</v>
      </c>
      <c r="E3953" t="s">
        <v>12</v>
      </c>
      <c r="F3953">
        <v>219</v>
      </c>
      <c r="G3953" s="3">
        <v>64.3</v>
      </c>
      <c r="H3953" s="3">
        <v>0</v>
      </c>
      <c r="I3953" t="s">
        <v>24</v>
      </c>
      <c r="J3953" t="s">
        <v>37</v>
      </c>
      <c r="K3953" s="3">
        <f>IF(TablaDatosEmpresa[[#This Row],[Tipo_Movimiento]] = "Venta", -TablaDatosEmpresa[[#This Row],[Cantidad]] * TablaDatosEmpresa[[#This Row],[Precio_Venta_Unitario]], 0)</f>
        <v>0</v>
      </c>
      <c r="L3953" s="3">
        <f>AVERAGEIF(TablaDatosEmpresa[Nombre_Producto],TablaDatosEmpresa[[#This Row],[Nombre_Producto]],TablaDatosEmpresa[Costo_Unitario])</f>
        <v>28.701865793780652</v>
      </c>
      <c r="M3953" s="3">
        <f>IF(TablaDatosEmpresa[[#This Row],[Tipo_Movimiento]] = "Venta", -TablaDatosEmpresa[[#This Row],[Cantidad]] * TablaDatosEmpresa[[#This Row],[CosteAdquisicionPromedio]], 0)</f>
        <v>0</v>
      </c>
      <c r="N3953" s="3">
        <f>TablaDatosEmpresa[[#This Row],[Ingresos]]-TablaDatosEmpresa[[#This Row],[Coste_Vemta]]</f>
        <v>0</v>
      </c>
    </row>
    <row r="3954" spans="1:14" x14ac:dyDescent="0.3">
      <c r="A3954">
        <v>3955</v>
      </c>
      <c r="B3954" s="1">
        <v>45142</v>
      </c>
      <c r="C3954" t="s">
        <v>16</v>
      </c>
      <c r="D3954" t="s">
        <v>19</v>
      </c>
      <c r="E3954" t="s">
        <v>20</v>
      </c>
      <c r="F3954">
        <v>64</v>
      </c>
      <c r="G3954" s="3">
        <v>152.72</v>
      </c>
      <c r="H3954" s="3">
        <v>0</v>
      </c>
      <c r="I3954" t="s">
        <v>46</v>
      </c>
      <c r="J3954" t="s">
        <v>18</v>
      </c>
      <c r="K3954" s="3">
        <f>IF(TablaDatosEmpresa[[#This Row],[Tipo_Movimiento]] = "Venta", -TablaDatosEmpresa[[#This Row],[Cantidad]] * TablaDatosEmpresa[[#This Row],[Precio_Venta_Unitario]], 0)</f>
        <v>0</v>
      </c>
      <c r="L3954" s="3">
        <f>AVERAGEIF(TablaDatosEmpresa[Nombre_Producto],TablaDatosEmpresa[[#This Row],[Nombre_Producto]],TablaDatosEmpresa[Costo_Unitario])</f>
        <v>66.956770642201846</v>
      </c>
      <c r="M3954" s="3">
        <f>IF(TablaDatosEmpresa[[#This Row],[Tipo_Movimiento]] = "Venta", -TablaDatosEmpresa[[#This Row],[Cantidad]] * TablaDatosEmpresa[[#This Row],[CosteAdquisicionPromedio]], 0)</f>
        <v>0</v>
      </c>
      <c r="N3954" s="3">
        <f>TablaDatosEmpresa[[#This Row],[Ingresos]]-TablaDatosEmpresa[[#This Row],[Coste_Vemta]]</f>
        <v>0</v>
      </c>
    </row>
    <row r="3955" spans="1:14" x14ac:dyDescent="0.3">
      <c r="A3955">
        <v>3956</v>
      </c>
      <c r="B3955" s="1">
        <v>45142</v>
      </c>
      <c r="C3955" t="s">
        <v>10</v>
      </c>
      <c r="D3955" t="s">
        <v>34</v>
      </c>
      <c r="E3955" t="s">
        <v>45</v>
      </c>
      <c r="F3955">
        <v>-23</v>
      </c>
      <c r="G3955" s="3">
        <v>0</v>
      </c>
      <c r="H3955" s="3">
        <v>346.27</v>
      </c>
      <c r="I3955" t="s">
        <v>10</v>
      </c>
      <c r="J3955" t="s">
        <v>23</v>
      </c>
      <c r="K3955" s="3">
        <f>IF(TablaDatosEmpresa[[#This Row],[Tipo_Movimiento]] = "Venta", -TablaDatosEmpresa[[#This Row],[Cantidad]] * TablaDatosEmpresa[[#This Row],[Precio_Venta_Unitario]], 0)</f>
        <v>7964.2099999999991</v>
      </c>
      <c r="L3955" s="3">
        <f>AVERAGEIF(TablaDatosEmpresa[Nombre_Producto],TablaDatosEmpresa[[#This Row],[Nombre_Producto]],TablaDatosEmpresa[Costo_Unitario])</f>
        <v>81.910562499999997</v>
      </c>
      <c r="M3955" s="3">
        <f>IF(TablaDatosEmpresa[[#This Row],[Tipo_Movimiento]] = "Venta", -TablaDatosEmpresa[[#This Row],[Cantidad]] * TablaDatosEmpresa[[#This Row],[CosteAdquisicionPromedio]], 0)</f>
        <v>1883.9429375</v>
      </c>
      <c r="N3955" s="3">
        <f>TablaDatosEmpresa[[#This Row],[Ingresos]]-TablaDatosEmpresa[[#This Row],[Coste_Vemta]]</f>
        <v>6080.2670624999992</v>
      </c>
    </row>
    <row r="3956" spans="1:14" x14ac:dyDescent="0.3">
      <c r="A3956">
        <v>3957</v>
      </c>
      <c r="B3956" s="1">
        <v>45142</v>
      </c>
      <c r="C3956" t="s">
        <v>24</v>
      </c>
      <c r="D3956" t="s">
        <v>21</v>
      </c>
      <c r="E3956" t="s">
        <v>22</v>
      </c>
      <c r="F3956">
        <v>223</v>
      </c>
      <c r="G3956" s="3">
        <v>24.56</v>
      </c>
      <c r="H3956" s="3">
        <v>0</v>
      </c>
      <c r="I3956" t="s">
        <v>24</v>
      </c>
      <c r="J3956" t="s">
        <v>36</v>
      </c>
      <c r="K3956" s="3">
        <f>IF(TablaDatosEmpresa[[#This Row],[Tipo_Movimiento]] = "Venta", -TablaDatosEmpresa[[#This Row],[Cantidad]] * TablaDatosEmpresa[[#This Row],[Precio_Venta_Unitario]], 0)</f>
        <v>0</v>
      </c>
      <c r="L3956" s="3">
        <f>AVERAGEIF(TablaDatosEmpresa[Nombre_Producto],TablaDatosEmpresa[[#This Row],[Nombre_Producto]],TablaDatosEmpresa[Costo_Unitario])</f>
        <v>10.520482758620702</v>
      </c>
      <c r="M3956" s="3">
        <f>IF(TablaDatosEmpresa[[#This Row],[Tipo_Movimiento]] = "Venta", -TablaDatosEmpresa[[#This Row],[Cantidad]] * TablaDatosEmpresa[[#This Row],[CosteAdquisicionPromedio]], 0)</f>
        <v>0</v>
      </c>
      <c r="N3956" s="3">
        <f>TablaDatosEmpresa[[#This Row],[Ingresos]]-TablaDatosEmpresa[[#This Row],[Coste_Vemta]]</f>
        <v>0</v>
      </c>
    </row>
    <row r="3957" spans="1:14" x14ac:dyDescent="0.3">
      <c r="A3957">
        <v>3958</v>
      </c>
      <c r="B3957" s="1">
        <v>45143</v>
      </c>
      <c r="C3957" t="s">
        <v>24</v>
      </c>
      <c r="D3957" t="s">
        <v>32</v>
      </c>
      <c r="E3957" t="s">
        <v>33</v>
      </c>
      <c r="F3957">
        <v>59</v>
      </c>
      <c r="G3957" s="3">
        <v>118.06</v>
      </c>
      <c r="H3957" s="3">
        <v>0</v>
      </c>
      <c r="I3957" t="s">
        <v>24</v>
      </c>
      <c r="J3957" t="s">
        <v>28</v>
      </c>
      <c r="K3957" s="3">
        <f>IF(TablaDatosEmpresa[[#This Row],[Tipo_Movimiento]] = "Venta", -TablaDatosEmpresa[[#This Row],[Cantidad]] * TablaDatosEmpresa[[#This Row],[Precio_Venta_Unitario]], 0)</f>
        <v>0</v>
      </c>
      <c r="L3957" s="3">
        <f>AVERAGEIF(TablaDatosEmpresa[Nombre_Producto],TablaDatosEmpresa[[#This Row],[Nombre_Producto]],TablaDatosEmpresa[Costo_Unitario])</f>
        <v>54.214840425531932</v>
      </c>
      <c r="M3957" s="3">
        <f>IF(TablaDatosEmpresa[[#This Row],[Tipo_Movimiento]] = "Venta", -TablaDatosEmpresa[[#This Row],[Cantidad]] * TablaDatosEmpresa[[#This Row],[CosteAdquisicionPromedio]], 0)</f>
        <v>0</v>
      </c>
      <c r="N3957" s="3">
        <f>TablaDatosEmpresa[[#This Row],[Ingresos]]-TablaDatosEmpresa[[#This Row],[Coste_Vemta]]</f>
        <v>0</v>
      </c>
    </row>
    <row r="3958" spans="1:14" x14ac:dyDescent="0.3">
      <c r="A3958">
        <v>3959</v>
      </c>
      <c r="B3958" s="1">
        <v>45143</v>
      </c>
      <c r="C3958" t="s">
        <v>24</v>
      </c>
      <c r="D3958" t="s">
        <v>11</v>
      </c>
      <c r="E3958" t="s">
        <v>12</v>
      </c>
      <c r="F3958">
        <v>291</v>
      </c>
      <c r="G3958" s="3">
        <v>65.55</v>
      </c>
      <c r="H3958" s="3">
        <v>0</v>
      </c>
      <c r="I3958" t="s">
        <v>24</v>
      </c>
      <c r="J3958" t="s">
        <v>37</v>
      </c>
      <c r="K3958" s="3">
        <f>IF(TablaDatosEmpresa[[#This Row],[Tipo_Movimiento]] = "Venta", -TablaDatosEmpresa[[#This Row],[Cantidad]] * TablaDatosEmpresa[[#This Row],[Precio_Venta_Unitario]], 0)</f>
        <v>0</v>
      </c>
      <c r="L3958" s="3">
        <f>AVERAGEIF(TablaDatosEmpresa[Nombre_Producto],TablaDatosEmpresa[[#This Row],[Nombre_Producto]],TablaDatosEmpresa[Costo_Unitario])</f>
        <v>28.701865793780652</v>
      </c>
      <c r="M3958" s="3">
        <f>IF(TablaDatosEmpresa[[#This Row],[Tipo_Movimiento]] = "Venta", -TablaDatosEmpresa[[#This Row],[Cantidad]] * TablaDatosEmpresa[[#This Row],[CosteAdquisicionPromedio]], 0)</f>
        <v>0</v>
      </c>
      <c r="N3958" s="3">
        <f>TablaDatosEmpresa[[#This Row],[Ingresos]]-TablaDatosEmpresa[[#This Row],[Coste_Vemta]]</f>
        <v>0</v>
      </c>
    </row>
    <row r="3959" spans="1:14" x14ac:dyDescent="0.3">
      <c r="A3959">
        <v>3960</v>
      </c>
      <c r="B3959" s="1">
        <v>45143</v>
      </c>
      <c r="C3959" t="s">
        <v>16</v>
      </c>
      <c r="D3959" t="s">
        <v>27</v>
      </c>
      <c r="E3959" t="s">
        <v>44</v>
      </c>
      <c r="F3959">
        <v>91</v>
      </c>
      <c r="G3959" s="3">
        <v>253.63</v>
      </c>
      <c r="H3959" s="3">
        <v>0</v>
      </c>
      <c r="I3959" t="s">
        <v>46</v>
      </c>
      <c r="J3959" t="s">
        <v>18</v>
      </c>
      <c r="K3959" s="3">
        <f>IF(TablaDatosEmpresa[[#This Row],[Tipo_Movimiento]] = "Venta", -TablaDatosEmpresa[[#This Row],[Cantidad]] * TablaDatosEmpresa[[#This Row],[Precio_Venta_Unitario]], 0)</f>
        <v>0</v>
      </c>
      <c r="L3959" s="3">
        <f>AVERAGEIF(TablaDatosEmpresa[Nombre_Producto],TablaDatosEmpresa[[#This Row],[Nombre_Producto]],TablaDatosEmpresa[Costo_Unitario])</f>
        <v>111.99406451612904</v>
      </c>
      <c r="M3959" s="3">
        <f>IF(TablaDatosEmpresa[[#This Row],[Tipo_Movimiento]] = "Venta", -TablaDatosEmpresa[[#This Row],[Cantidad]] * TablaDatosEmpresa[[#This Row],[CosteAdquisicionPromedio]], 0)</f>
        <v>0</v>
      </c>
      <c r="N3959" s="3">
        <f>TablaDatosEmpresa[[#This Row],[Ingresos]]-TablaDatosEmpresa[[#This Row],[Coste_Vemta]]</f>
        <v>0</v>
      </c>
    </row>
    <row r="3960" spans="1:14" x14ac:dyDescent="0.3">
      <c r="A3960">
        <v>3961</v>
      </c>
      <c r="B3960" s="1">
        <v>45143</v>
      </c>
      <c r="C3960" t="s">
        <v>10</v>
      </c>
      <c r="D3960" t="s">
        <v>14</v>
      </c>
      <c r="E3960" t="s">
        <v>41</v>
      </c>
      <c r="F3960">
        <v>-28</v>
      </c>
      <c r="G3960" s="3">
        <v>0</v>
      </c>
      <c r="H3960" s="3">
        <v>159.22</v>
      </c>
      <c r="I3960" t="s">
        <v>10</v>
      </c>
      <c r="J3960" t="s">
        <v>13</v>
      </c>
      <c r="K3960" s="3">
        <f>IF(TablaDatosEmpresa[[#This Row],[Tipo_Movimiento]] = "Venta", -TablaDatosEmpresa[[#This Row],[Cantidad]] * TablaDatosEmpresa[[#This Row],[Precio_Venta_Unitario]], 0)</f>
        <v>4458.16</v>
      </c>
      <c r="L3960" s="3">
        <f>AVERAGEIF(TablaDatosEmpresa[Nombre_Producto],TablaDatosEmpresa[[#This Row],[Nombre_Producto]],TablaDatosEmpresa[Costo_Unitario])</f>
        <v>38.917210440456756</v>
      </c>
      <c r="M3960" s="3">
        <f>IF(TablaDatosEmpresa[[#This Row],[Tipo_Movimiento]] = "Venta", -TablaDatosEmpresa[[#This Row],[Cantidad]] * TablaDatosEmpresa[[#This Row],[CosteAdquisicionPromedio]], 0)</f>
        <v>1089.6818923327892</v>
      </c>
      <c r="N3960" s="3">
        <f>TablaDatosEmpresa[[#This Row],[Ingresos]]-TablaDatosEmpresa[[#This Row],[Coste_Vemta]]</f>
        <v>3368.4781076672107</v>
      </c>
    </row>
    <row r="3961" spans="1:14" x14ac:dyDescent="0.3">
      <c r="A3961">
        <v>3962</v>
      </c>
      <c r="B3961" s="1">
        <v>45143</v>
      </c>
      <c r="C3961" t="s">
        <v>16</v>
      </c>
      <c r="D3961" t="s">
        <v>17</v>
      </c>
      <c r="E3961" t="s">
        <v>42</v>
      </c>
      <c r="F3961">
        <v>35</v>
      </c>
      <c r="G3961" s="3">
        <v>454.68</v>
      </c>
      <c r="H3961" s="3">
        <v>0</v>
      </c>
      <c r="I3961" t="s">
        <v>46</v>
      </c>
      <c r="J3961" t="s">
        <v>18</v>
      </c>
      <c r="K3961" s="3">
        <f>IF(TablaDatosEmpresa[[#This Row],[Tipo_Movimiento]] = "Venta", -TablaDatosEmpresa[[#This Row],[Cantidad]] * TablaDatosEmpresa[[#This Row],[Precio_Venta_Unitario]], 0)</f>
        <v>0</v>
      </c>
      <c r="L3961" s="3">
        <f>AVERAGEIF(TablaDatosEmpresa[Nombre_Producto],TablaDatosEmpresa[[#This Row],[Nombre_Producto]],TablaDatosEmpresa[Costo_Unitario])</f>
        <v>206.67616747181975</v>
      </c>
      <c r="M3961" s="3">
        <f>IF(TablaDatosEmpresa[[#This Row],[Tipo_Movimiento]] = "Venta", -TablaDatosEmpresa[[#This Row],[Cantidad]] * TablaDatosEmpresa[[#This Row],[CosteAdquisicionPromedio]], 0)</f>
        <v>0</v>
      </c>
      <c r="N3961" s="3">
        <f>TablaDatosEmpresa[[#This Row],[Ingresos]]-TablaDatosEmpresa[[#This Row],[Coste_Vemta]]</f>
        <v>0</v>
      </c>
    </row>
    <row r="3962" spans="1:14" x14ac:dyDescent="0.3">
      <c r="A3962">
        <v>3963</v>
      </c>
      <c r="B3962" s="1">
        <v>45143</v>
      </c>
      <c r="C3962" t="s">
        <v>24</v>
      </c>
      <c r="D3962" t="s">
        <v>29</v>
      </c>
      <c r="E3962" t="s">
        <v>30</v>
      </c>
      <c r="F3962">
        <v>59</v>
      </c>
      <c r="G3962" s="3">
        <v>35.69</v>
      </c>
      <c r="H3962" s="3">
        <v>0</v>
      </c>
      <c r="I3962" t="s">
        <v>24</v>
      </c>
      <c r="J3962" t="s">
        <v>36</v>
      </c>
      <c r="K3962" s="3">
        <f>IF(TablaDatosEmpresa[[#This Row],[Tipo_Movimiento]] = "Venta", -TablaDatosEmpresa[[#This Row],[Cantidad]] * TablaDatosEmpresa[[#This Row],[Precio_Venta_Unitario]], 0)</f>
        <v>0</v>
      </c>
      <c r="L3962" s="3">
        <f>AVERAGEIF(TablaDatosEmpresa[Nombre_Producto],TablaDatosEmpresa[[#This Row],[Nombre_Producto]],TablaDatosEmpresa[Costo_Unitario])</f>
        <v>15.49574137931034</v>
      </c>
      <c r="M3962" s="3">
        <f>IF(TablaDatosEmpresa[[#This Row],[Tipo_Movimiento]] = "Venta", -TablaDatosEmpresa[[#This Row],[Cantidad]] * TablaDatosEmpresa[[#This Row],[CosteAdquisicionPromedio]], 0)</f>
        <v>0</v>
      </c>
      <c r="N3962" s="3">
        <f>TablaDatosEmpresa[[#This Row],[Ingresos]]-TablaDatosEmpresa[[#This Row],[Coste_Vemta]]</f>
        <v>0</v>
      </c>
    </row>
    <row r="3963" spans="1:14" x14ac:dyDescent="0.3">
      <c r="A3963">
        <v>3964</v>
      </c>
      <c r="B3963" s="1">
        <v>45143</v>
      </c>
      <c r="C3963" t="s">
        <v>10</v>
      </c>
      <c r="D3963" t="s">
        <v>27</v>
      </c>
      <c r="E3963" t="s">
        <v>44</v>
      </c>
      <c r="F3963">
        <v>-12</v>
      </c>
      <c r="G3963" s="3">
        <v>0</v>
      </c>
      <c r="H3963" s="3">
        <v>496.64</v>
      </c>
      <c r="I3963" t="s">
        <v>10</v>
      </c>
      <c r="J3963" t="s">
        <v>23</v>
      </c>
      <c r="K3963" s="3">
        <f>IF(TablaDatosEmpresa[[#This Row],[Tipo_Movimiento]] = "Venta", -TablaDatosEmpresa[[#This Row],[Cantidad]] * TablaDatosEmpresa[[#This Row],[Precio_Venta_Unitario]], 0)</f>
        <v>5959.68</v>
      </c>
      <c r="L3963" s="3">
        <f>AVERAGEIF(TablaDatosEmpresa[Nombre_Producto],TablaDatosEmpresa[[#This Row],[Nombre_Producto]],TablaDatosEmpresa[Costo_Unitario])</f>
        <v>111.99406451612904</v>
      </c>
      <c r="M3963" s="3">
        <f>IF(TablaDatosEmpresa[[#This Row],[Tipo_Movimiento]] = "Venta", -TablaDatosEmpresa[[#This Row],[Cantidad]] * TablaDatosEmpresa[[#This Row],[CosteAdquisicionPromedio]], 0)</f>
        <v>1343.9287741935486</v>
      </c>
      <c r="N3963" s="3">
        <f>TablaDatosEmpresa[[#This Row],[Ingresos]]-TablaDatosEmpresa[[#This Row],[Coste_Vemta]]</f>
        <v>4615.7512258064517</v>
      </c>
    </row>
    <row r="3964" spans="1:14" x14ac:dyDescent="0.3">
      <c r="A3964">
        <v>3965</v>
      </c>
      <c r="B3964" s="1">
        <v>45144</v>
      </c>
      <c r="C3964" t="s">
        <v>10</v>
      </c>
      <c r="D3964" t="s">
        <v>21</v>
      </c>
      <c r="E3964" t="s">
        <v>22</v>
      </c>
      <c r="F3964">
        <v>-18</v>
      </c>
      <c r="G3964" s="3">
        <v>0</v>
      </c>
      <c r="H3964" s="3">
        <v>59.57</v>
      </c>
      <c r="I3964" t="s">
        <v>10</v>
      </c>
      <c r="J3964" t="s">
        <v>23</v>
      </c>
      <c r="K3964" s="3">
        <f>IF(TablaDatosEmpresa[[#This Row],[Tipo_Movimiento]] = "Venta", -TablaDatosEmpresa[[#This Row],[Cantidad]] * TablaDatosEmpresa[[#This Row],[Precio_Venta_Unitario]], 0)</f>
        <v>1072.26</v>
      </c>
      <c r="L3964" s="3">
        <f>AVERAGEIF(TablaDatosEmpresa[Nombre_Producto],TablaDatosEmpresa[[#This Row],[Nombre_Producto]],TablaDatosEmpresa[Costo_Unitario])</f>
        <v>10.520482758620702</v>
      </c>
      <c r="M3964" s="3">
        <f>IF(TablaDatosEmpresa[[#This Row],[Tipo_Movimiento]] = "Venta", -TablaDatosEmpresa[[#This Row],[Cantidad]] * TablaDatosEmpresa[[#This Row],[CosteAdquisicionPromedio]], 0)</f>
        <v>189.36868965517263</v>
      </c>
      <c r="N3964" s="3">
        <f>TablaDatosEmpresa[[#This Row],[Ingresos]]-TablaDatosEmpresa[[#This Row],[Coste_Vemta]]</f>
        <v>882.89131034482739</v>
      </c>
    </row>
    <row r="3965" spans="1:14" x14ac:dyDescent="0.3">
      <c r="A3965">
        <v>3966</v>
      </c>
      <c r="B3965" s="1">
        <v>45144</v>
      </c>
      <c r="C3965" t="s">
        <v>10</v>
      </c>
      <c r="D3965" t="s">
        <v>25</v>
      </c>
      <c r="E3965" t="s">
        <v>43</v>
      </c>
      <c r="F3965">
        <v>-48</v>
      </c>
      <c r="G3965" s="3">
        <v>0</v>
      </c>
      <c r="H3965" s="3">
        <v>94.83</v>
      </c>
      <c r="I3965" t="s">
        <v>10</v>
      </c>
      <c r="J3965" t="s">
        <v>23</v>
      </c>
      <c r="K3965" s="3">
        <f>IF(TablaDatosEmpresa[[#This Row],[Tipo_Movimiento]] = "Venta", -TablaDatosEmpresa[[#This Row],[Cantidad]] * TablaDatosEmpresa[[#This Row],[Precio_Venta_Unitario]], 0)</f>
        <v>4551.84</v>
      </c>
      <c r="L3965" s="3">
        <f>AVERAGEIF(TablaDatosEmpresa[Nombre_Producto],TablaDatosEmpresa[[#This Row],[Nombre_Producto]],TablaDatosEmpresa[Costo_Unitario])</f>
        <v>18.458651685393257</v>
      </c>
      <c r="M3965" s="3">
        <f>IF(TablaDatosEmpresa[[#This Row],[Tipo_Movimiento]] = "Venta", -TablaDatosEmpresa[[#This Row],[Cantidad]] * TablaDatosEmpresa[[#This Row],[CosteAdquisicionPromedio]], 0)</f>
        <v>886.01528089887631</v>
      </c>
      <c r="N3965" s="3">
        <f>TablaDatosEmpresa[[#This Row],[Ingresos]]-TablaDatosEmpresa[[#This Row],[Coste_Vemta]]</f>
        <v>3665.8247191011237</v>
      </c>
    </row>
    <row r="3966" spans="1:14" x14ac:dyDescent="0.3">
      <c r="A3966">
        <v>3967</v>
      </c>
      <c r="B3966" s="1">
        <v>45144</v>
      </c>
      <c r="C3966" t="s">
        <v>16</v>
      </c>
      <c r="D3966" t="s">
        <v>27</v>
      </c>
      <c r="E3966" t="s">
        <v>44</v>
      </c>
      <c r="F3966">
        <v>52</v>
      </c>
      <c r="G3966" s="3">
        <v>247.93</v>
      </c>
      <c r="H3966" s="3">
        <v>0</v>
      </c>
      <c r="I3966" t="s">
        <v>46</v>
      </c>
      <c r="J3966" t="s">
        <v>18</v>
      </c>
      <c r="K3966" s="3">
        <f>IF(TablaDatosEmpresa[[#This Row],[Tipo_Movimiento]] = "Venta", -TablaDatosEmpresa[[#This Row],[Cantidad]] * TablaDatosEmpresa[[#This Row],[Precio_Venta_Unitario]], 0)</f>
        <v>0</v>
      </c>
      <c r="L3966" s="3">
        <f>AVERAGEIF(TablaDatosEmpresa[Nombre_Producto],TablaDatosEmpresa[[#This Row],[Nombre_Producto]],TablaDatosEmpresa[Costo_Unitario])</f>
        <v>111.99406451612904</v>
      </c>
      <c r="M3966" s="3">
        <f>IF(TablaDatosEmpresa[[#This Row],[Tipo_Movimiento]] = "Venta", -TablaDatosEmpresa[[#This Row],[Cantidad]] * TablaDatosEmpresa[[#This Row],[CosteAdquisicionPromedio]], 0)</f>
        <v>0</v>
      </c>
      <c r="N3966" s="3">
        <f>TablaDatosEmpresa[[#This Row],[Ingresos]]-TablaDatosEmpresa[[#This Row],[Coste_Vemta]]</f>
        <v>0</v>
      </c>
    </row>
    <row r="3967" spans="1:14" x14ac:dyDescent="0.3">
      <c r="A3967">
        <v>3968</v>
      </c>
      <c r="B3967" s="1">
        <v>45144</v>
      </c>
      <c r="C3967" t="s">
        <v>16</v>
      </c>
      <c r="D3967" t="s">
        <v>17</v>
      </c>
      <c r="E3967" t="s">
        <v>42</v>
      </c>
      <c r="F3967">
        <v>79</v>
      </c>
      <c r="G3967" s="3">
        <v>451.84</v>
      </c>
      <c r="H3967" s="3">
        <v>0</v>
      </c>
      <c r="I3967" t="s">
        <v>46</v>
      </c>
      <c r="J3967" t="s">
        <v>18</v>
      </c>
      <c r="K3967" s="3">
        <f>IF(TablaDatosEmpresa[[#This Row],[Tipo_Movimiento]] = "Venta", -TablaDatosEmpresa[[#This Row],[Cantidad]] * TablaDatosEmpresa[[#This Row],[Precio_Venta_Unitario]], 0)</f>
        <v>0</v>
      </c>
      <c r="L3967" s="3">
        <f>AVERAGEIF(TablaDatosEmpresa[Nombre_Producto],TablaDatosEmpresa[[#This Row],[Nombre_Producto]],TablaDatosEmpresa[Costo_Unitario])</f>
        <v>206.67616747181975</v>
      </c>
      <c r="M3967" s="3">
        <f>IF(TablaDatosEmpresa[[#This Row],[Tipo_Movimiento]] = "Venta", -TablaDatosEmpresa[[#This Row],[Cantidad]] * TablaDatosEmpresa[[#This Row],[CosteAdquisicionPromedio]], 0)</f>
        <v>0</v>
      </c>
      <c r="N3967" s="3">
        <f>TablaDatosEmpresa[[#This Row],[Ingresos]]-TablaDatosEmpresa[[#This Row],[Coste_Vemta]]</f>
        <v>0</v>
      </c>
    </row>
    <row r="3968" spans="1:14" x14ac:dyDescent="0.3">
      <c r="A3968">
        <v>3969</v>
      </c>
      <c r="B3968" s="1">
        <v>45144</v>
      </c>
      <c r="C3968" t="s">
        <v>24</v>
      </c>
      <c r="D3968" t="s">
        <v>14</v>
      </c>
      <c r="E3968" t="s">
        <v>41</v>
      </c>
      <c r="F3968">
        <v>209</v>
      </c>
      <c r="G3968" s="3">
        <v>85.43</v>
      </c>
      <c r="H3968" s="3">
        <v>0</v>
      </c>
      <c r="I3968" t="s">
        <v>24</v>
      </c>
      <c r="J3968" t="s">
        <v>28</v>
      </c>
      <c r="K3968" s="3">
        <f>IF(TablaDatosEmpresa[[#This Row],[Tipo_Movimiento]] = "Venta", -TablaDatosEmpresa[[#This Row],[Cantidad]] * TablaDatosEmpresa[[#This Row],[Precio_Venta_Unitario]], 0)</f>
        <v>0</v>
      </c>
      <c r="L3968" s="3">
        <f>AVERAGEIF(TablaDatosEmpresa[Nombre_Producto],TablaDatosEmpresa[[#This Row],[Nombre_Producto]],TablaDatosEmpresa[Costo_Unitario])</f>
        <v>38.917210440456756</v>
      </c>
      <c r="M3968" s="3">
        <f>IF(TablaDatosEmpresa[[#This Row],[Tipo_Movimiento]] = "Venta", -TablaDatosEmpresa[[#This Row],[Cantidad]] * TablaDatosEmpresa[[#This Row],[CosteAdquisicionPromedio]], 0)</f>
        <v>0</v>
      </c>
      <c r="N3968" s="3">
        <f>TablaDatosEmpresa[[#This Row],[Ingresos]]-TablaDatosEmpresa[[#This Row],[Coste_Vemta]]</f>
        <v>0</v>
      </c>
    </row>
    <row r="3969" spans="1:14" x14ac:dyDescent="0.3">
      <c r="A3969">
        <v>3970</v>
      </c>
      <c r="B3969" s="1">
        <v>45144</v>
      </c>
      <c r="C3969" t="s">
        <v>10</v>
      </c>
      <c r="D3969" t="s">
        <v>21</v>
      </c>
      <c r="E3969" t="s">
        <v>22</v>
      </c>
      <c r="F3969">
        <v>-39</v>
      </c>
      <c r="G3969" s="3">
        <v>0</v>
      </c>
      <c r="H3969" s="3">
        <v>59.83</v>
      </c>
      <c r="I3969" t="s">
        <v>10</v>
      </c>
      <c r="J3969" t="s">
        <v>15</v>
      </c>
      <c r="K3969" s="3">
        <f>IF(TablaDatosEmpresa[[#This Row],[Tipo_Movimiento]] = "Venta", -TablaDatosEmpresa[[#This Row],[Cantidad]] * TablaDatosEmpresa[[#This Row],[Precio_Venta_Unitario]], 0)</f>
        <v>2333.37</v>
      </c>
      <c r="L3969" s="3">
        <f>AVERAGEIF(TablaDatosEmpresa[Nombre_Producto],TablaDatosEmpresa[[#This Row],[Nombre_Producto]],TablaDatosEmpresa[Costo_Unitario])</f>
        <v>10.520482758620702</v>
      </c>
      <c r="M3969" s="3">
        <f>IF(TablaDatosEmpresa[[#This Row],[Tipo_Movimiento]] = "Venta", -TablaDatosEmpresa[[#This Row],[Cantidad]] * TablaDatosEmpresa[[#This Row],[CosteAdquisicionPromedio]], 0)</f>
        <v>410.29882758620738</v>
      </c>
      <c r="N3969" s="3">
        <f>TablaDatosEmpresa[[#This Row],[Ingresos]]-TablaDatosEmpresa[[#This Row],[Coste_Vemta]]</f>
        <v>1923.0711724137925</v>
      </c>
    </row>
    <row r="3970" spans="1:14" x14ac:dyDescent="0.3">
      <c r="A3970">
        <v>3971</v>
      </c>
      <c r="B3970" s="1">
        <v>45145</v>
      </c>
      <c r="C3970" t="s">
        <v>10</v>
      </c>
      <c r="D3970" t="s">
        <v>17</v>
      </c>
      <c r="E3970" t="s">
        <v>42</v>
      </c>
      <c r="F3970">
        <v>-48</v>
      </c>
      <c r="G3970" s="3">
        <v>0</v>
      </c>
      <c r="H3970" s="3">
        <v>905.09</v>
      </c>
      <c r="I3970" t="s">
        <v>10</v>
      </c>
      <c r="J3970" t="s">
        <v>15</v>
      </c>
      <c r="K3970" s="3">
        <f>IF(TablaDatosEmpresa[[#This Row],[Tipo_Movimiento]] = "Venta", -TablaDatosEmpresa[[#This Row],[Cantidad]] * TablaDatosEmpresa[[#This Row],[Precio_Venta_Unitario]], 0)</f>
        <v>43444.32</v>
      </c>
      <c r="L3970" s="3">
        <f>AVERAGEIF(TablaDatosEmpresa[Nombre_Producto],TablaDatosEmpresa[[#This Row],[Nombre_Producto]],TablaDatosEmpresa[Costo_Unitario])</f>
        <v>206.67616747181975</v>
      </c>
      <c r="M3970" s="3">
        <f>IF(TablaDatosEmpresa[[#This Row],[Tipo_Movimiento]] = "Venta", -TablaDatosEmpresa[[#This Row],[Cantidad]] * TablaDatosEmpresa[[#This Row],[CosteAdquisicionPromedio]], 0)</f>
        <v>9920.4560386473477</v>
      </c>
      <c r="N3970" s="3">
        <f>TablaDatosEmpresa[[#This Row],[Ingresos]]-TablaDatosEmpresa[[#This Row],[Coste_Vemta]]</f>
        <v>33523.863961352654</v>
      </c>
    </row>
    <row r="3971" spans="1:14" x14ac:dyDescent="0.3">
      <c r="A3971">
        <v>3972</v>
      </c>
      <c r="B3971" s="1">
        <v>45145</v>
      </c>
      <c r="C3971" t="s">
        <v>10</v>
      </c>
      <c r="D3971" t="s">
        <v>34</v>
      </c>
      <c r="E3971" t="s">
        <v>45</v>
      </c>
      <c r="F3971">
        <v>-8</v>
      </c>
      <c r="G3971" s="3">
        <v>0</v>
      </c>
      <c r="H3971" s="3">
        <v>351.3</v>
      </c>
      <c r="I3971" t="s">
        <v>10</v>
      </c>
      <c r="J3971" t="s">
        <v>31</v>
      </c>
      <c r="K3971" s="3">
        <f>IF(TablaDatosEmpresa[[#This Row],[Tipo_Movimiento]] = "Venta", -TablaDatosEmpresa[[#This Row],[Cantidad]] * TablaDatosEmpresa[[#This Row],[Precio_Venta_Unitario]], 0)</f>
        <v>2810.4</v>
      </c>
      <c r="L3971" s="3">
        <f>AVERAGEIF(TablaDatosEmpresa[Nombre_Producto],TablaDatosEmpresa[[#This Row],[Nombre_Producto]],TablaDatosEmpresa[Costo_Unitario])</f>
        <v>81.910562499999997</v>
      </c>
      <c r="M3971" s="3">
        <f>IF(TablaDatosEmpresa[[#This Row],[Tipo_Movimiento]] = "Venta", -TablaDatosEmpresa[[#This Row],[Cantidad]] * TablaDatosEmpresa[[#This Row],[CosteAdquisicionPromedio]], 0)</f>
        <v>655.28449999999998</v>
      </c>
      <c r="N3971" s="3">
        <f>TablaDatosEmpresa[[#This Row],[Ingresos]]-TablaDatosEmpresa[[#This Row],[Coste_Vemta]]</f>
        <v>2155.1154999999999</v>
      </c>
    </row>
    <row r="3972" spans="1:14" x14ac:dyDescent="0.3">
      <c r="A3972">
        <v>3973</v>
      </c>
      <c r="B3972" s="1">
        <v>45145</v>
      </c>
      <c r="C3972" t="s">
        <v>10</v>
      </c>
      <c r="D3972" t="s">
        <v>17</v>
      </c>
      <c r="E3972" t="s">
        <v>42</v>
      </c>
      <c r="F3972">
        <v>-39</v>
      </c>
      <c r="G3972" s="3">
        <v>0</v>
      </c>
      <c r="H3972" s="3">
        <v>900.52</v>
      </c>
      <c r="I3972" t="s">
        <v>10</v>
      </c>
      <c r="J3972" t="s">
        <v>13</v>
      </c>
      <c r="K3972" s="3">
        <f>IF(TablaDatosEmpresa[[#This Row],[Tipo_Movimiento]] = "Venta", -TablaDatosEmpresa[[#This Row],[Cantidad]] * TablaDatosEmpresa[[#This Row],[Precio_Venta_Unitario]], 0)</f>
        <v>35120.28</v>
      </c>
      <c r="L3972" s="3">
        <f>AVERAGEIF(TablaDatosEmpresa[Nombre_Producto],TablaDatosEmpresa[[#This Row],[Nombre_Producto]],TablaDatosEmpresa[Costo_Unitario])</f>
        <v>206.67616747181975</v>
      </c>
      <c r="M3972" s="3">
        <f>IF(TablaDatosEmpresa[[#This Row],[Tipo_Movimiento]] = "Venta", -TablaDatosEmpresa[[#This Row],[Cantidad]] * TablaDatosEmpresa[[#This Row],[CosteAdquisicionPromedio]], 0)</f>
        <v>8060.3705314009703</v>
      </c>
      <c r="N3972" s="3">
        <f>TablaDatosEmpresa[[#This Row],[Ingresos]]-TablaDatosEmpresa[[#This Row],[Coste_Vemta]]</f>
        <v>27059.909468599028</v>
      </c>
    </row>
    <row r="3973" spans="1:14" x14ac:dyDescent="0.3">
      <c r="A3973">
        <v>3974</v>
      </c>
      <c r="B3973" s="1">
        <v>45145</v>
      </c>
      <c r="C3973" t="s">
        <v>10</v>
      </c>
      <c r="D3973" t="s">
        <v>19</v>
      </c>
      <c r="E3973" t="s">
        <v>20</v>
      </c>
      <c r="F3973">
        <v>-32</v>
      </c>
      <c r="G3973" s="3">
        <v>0</v>
      </c>
      <c r="H3973" s="3">
        <v>296.41000000000003</v>
      </c>
      <c r="I3973" t="s">
        <v>10</v>
      </c>
      <c r="J3973" t="s">
        <v>31</v>
      </c>
      <c r="K3973" s="3">
        <f>IF(TablaDatosEmpresa[[#This Row],[Tipo_Movimiento]] = "Venta", -TablaDatosEmpresa[[#This Row],[Cantidad]] * TablaDatosEmpresa[[#This Row],[Precio_Venta_Unitario]], 0)</f>
        <v>9485.1200000000008</v>
      </c>
      <c r="L3973" s="3">
        <f>AVERAGEIF(TablaDatosEmpresa[Nombre_Producto],TablaDatosEmpresa[[#This Row],[Nombre_Producto]],TablaDatosEmpresa[Costo_Unitario])</f>
        <v>66.956770642201846</v>
      </c>
      <c r="M3973" s="3">
        <f>IF(TablaDatosEmpresa[[#This Row],[Tipo_Movimiento]] = "Venta", -TablaDatosEmpresa[[#This Row],[Cantidad]] * TablaDatosEmpresa[[#This Row],[CosteAdquisicionPromedio]], 0)</f>
        <v>2142.6166605504591</v>
      </c>
      <c r="N3973" s="3">
        <f>TablaDatosEmpresa[[#This Row],[Ingresos]]-TablaDatosEmpresa[[#This Row],[Coste_Vemta]]</f>
        <v>7342.5033394495422</v>
      </c>
    </row>
    <row r="3974" spans="1:14" x14ac:dyDescent="0.3">
      <c r="A3974">
        <v>3975</v>
      </c>
      <c r="B3974" s="1">
        <v>45145</v>
      </c>
      <c r="C3974" t="s">
        <v>24</v>
      </c>
      <c r="D3974" t="s">
        <v>11</v>
      </c>
      <c r="E3974" t="s">
        <v>12</v>
      </c>
      <c r="F3974">
        <v>300</v>
      </c>
      <c r="G3974" s="3">
        <v>66.58</v>
      </c>
      <c r="H3974" s="3">
        <v>0</v>
      </c>
      <c r="I3974" t="s">
        <v>24</v>
      </c>
      <c r="J3974" t="s">
        <v>26</v>
      </c>
      <c r="K3974" s="3">
        <f>IF(TablaDatosEmpresa[[#This Row],[Tipo_Movimiento]] = "Venta", -TablaDatosEmpresa[[#This Row],[Cantidad]] * TablaDatosEmpresa[[#This Row],[Precio_Venta_Unitario]], 0)</f>
        <v>0</v>
      </c>
      <c r="L3974" s="3">
        <f>AVERAGEIF(TablaDatosEmpresa[Nombre_Producto],TablaDatosEmpresa[[#This Row],[Nombre_Producto]],TablaDatosEmpresa[Costo_Unitario])</f>
        <v>28.701865793780652</v>
      </c>
      <c r="M3974" s="3">
        <f>IF(TablaDatosEmpresa[[#This Row],[Tipo_Movimiento]] = "Venta", -TablaDatosEmpresa[[#This Row],[Cantidad]] * TablaDatosEmpresa[[#This Row],[CosteAdquisicionPromedio]], 0)</f>
        <v>0</v>
      </c>
      <c r="N3974" s="3">
        <f>TablaDatosEmpresa[[#This Row],[Ingresos]]-TablaDatosEmpresa[[#This Row],[Coste_Vemta]]</f>
        <v>0</v>
      </c>
    </row>
    <row r="3975" spans="1:14" x14ac:dyDescent="0.3">
      <c r="A3975">
        <v>3976</v>
      </c>
      <c r="B3975" s="1">
        <v>45145</v>
      </c>
      <c r="C3975" t="s">
        <v>10</v>
      </c>
      <c r="D3975" t="s">
        <v>11</v>
      </c>
      <c r="E3975" t="s">
        <v>12</v>
      </c>
      <c r="F3975">
        <v>-26</v>
      </c>
      <c r="G3975" s="3">
        <v>0</v>
      </c>
      <c r="H3975" s="3">
        <v>129.47</v>
      </c>
      <c r="I3975" t="s">
        <v>10</v>
      </c>
      <c r="J3975" t="s">
        <v>13</v>
      </c>
      <c r="K3975" s="3">
        <f>IF(TablaDatosEmpresa[[#This Row],[Tipo_Movimiento]] = "Venta", -TablaDatosEmpresa[[#This Row],[Cantidad]] * TablaDatosEmpresa[[#This Row],[Precio_Venta_Unitario]], 0)</f>
        <v>3366.22</v>
      </c>
      <c r="L3975" s="3">
        <f>AVERAGEIF(TablaDatosEmpresa[Nombre_Producto],TablaDatosEmpresa[[#This Row],[Nombre_Producto]],TablaDatosEmpresa[Costo_Unitario])</f>
        <v>28.701865793780652</v>
      </c>
      <c r="M3975" s="3">
        <f>IF(TablaDatosEmpresa[[#This Row],[Tipo_Movimiento]] = "Venta", -TablaDatosEmpresa[[#This Row],[Cantidad]] * TablaDatosEmpresa[[#This Row],[CosteAdquisicionPromedio]], 0)</f>
        <v>746.24851063829692</v>
      </c>
      <c r="N3975" s="3">
        <f>TablaDatosEmpresa[[#This Row],[Ingresos]]-TablaDatosEmpresa[[#This Row],[Coste_Vemta]]</f>
        <v>2619.9714893617029</v>
      </c>
    </row>
    <row r="3976" spans="1:14" x14ac:dyDescent="0.3">
      <c r="A3976">
        <v>3977</v>
      </c>
      <c r="B3976" s="1">
        <v>45145</v>
      </c>
      <c r="C3976" t="s">
        <v>10</v>
      </c>
      <c r="D3976" t="s">
        <v>17</v>
      </c>
      <c r="E3976" t="s">
        <v>42</v>
      </c>
      <c r="F3976">
        <v>-32</v>
      </c>
      <c r="G3976" s="3">
        <v>0</v>
      </c>
      <c r="H3976" s="3">
        <v>896.62</v>
      </c>
      <c r="I3976" t="s">
        <v>10</v>
      </c>
      <c r="J3976" t="s">
        <v>23</v>
      </c>
      <c r="K3976" s="3">
        <f>IF(TablaDatosEmpresa[[#This Row],[Tipo_Movimiento]] = "Venta", -TablaDatosEmpresa[[#This Row],[Cantidad]] * TablaDatosEmpresa[[#This Row],[Precio_Venta_Unitario]], 0)</f>
        <v>28691.84</v>
      </c>
      <c r="L3976" s="3">
        <f>AVERAGEIF(TablaDatosEmpresa[Nombre_Producto],TablaDatosEmpresa[[#This Row],[Nombre_Producto]],TablaDatosEmpresa[Costo_Unitario])</f>
        <v>206.67616747181975</v>
      </c>
      <c r="M3976" s="3">
        <f>IF(TablaDatosEmpresa[[#This Row],[Tipo_Movimiento]] = "Venta", -TablaDatosEmpresa[[#This Row],[Cantidad]] * TablaDatosEmpresa[[#This Row],[CosteAdquisicionPromedio]], 0)</f>
        <v>6613.6373590982321</v>
      </c>
      <c r="N3976" s="3">
        <f>TablaDatosEmpresa[[#This Row],[Ingresos]]-TablaDatosEmpresa[[#This Row],[Coste_Vemta]]</f>
        <v>22078.202640901767</v>
      </c>
    </row>
    <row r="3977" spans="1:14" x14ac:dyDescent="0.3">
      <c r="A3977">
        <v>3978</v>
      </c>
      <c r="B3977" s="1">
        <v>45146</v>
      </c>
      <c r="C3977" t="s">
        <v>10</v>
      </c>
      <c r="D3977" t="s">
        <v>25</v>
      </c>
      <c r="E3977" t="s">
        <v>43</v>
      </c>
      <c r="F3977">
        <v>-45</v>
      </c>
      <c r="G3977" s="3">
        <v>0</v>
      </c>
      <c r="H3977" s="3">
        <v>95.41</v>
      </c>
      <c r="I3977" t="s">
        <v>10</v>
      </c>
      <c r="J3977" t="s">
        <v>35</v>
      </c>
      <c r="K3977" s="3">
        <f>IF(TablaDatosEmpresa[[#This Row],[Tipo_Movimiento]] = "Venta", -TablaDatosEmpresa[[#This Row],[Cantidad]] * TablaDatosEmpresa[[#This Row],[Precio_Venta_Unitario]], 0)</f>
        <v>4293.45</v>
      </c>
      <c r="L3977" s="3">
        <f>AVERAGEIF(TablaDatosEmpresa[Nombre_Producto],TablaDatosEmpresa[[#This Row],[Nombre_Producto]],TablaDatosEmpresa[Costo_Unitario])</f>
        <v>18.458651685393257</v>
      </c>
      <c r="M3977" s="3">
        <f>IF(TablaDatosEmpresa[[#This Row],[Tipo_Movimiento]] = "Venta", -TablaDatosEmpresa[[#This Row],[Cantidad]] * TablaDatosEmpresa[[#This Row],[CosteAdquisicionPromedio]], 0)</f>
        <v>830.63932584269651</v>
      </c>
      <c r="N3977" s="3">
        <f>TablaDatosEmpresa[[#This Row],[Ingresos]]-TablaDatosEmpresa[[#This Row],[Coste_Vemta]]</f>
        <v>3462.8106741573033</v>
      </c>
    </row>
    <row r="3978" spans="1:14" x14ac:dyDescent="0.3">
      <c r="A3978">
        <v>3979</v>
      </c>
      <c r="B3978" s="1">
        <v>45146</v>
      </c>
      <c r="C3978" t="s">
        <v>24</v>
      </c>
      <c r="D3978" t="s">
        <v>14</v>
      </c>
      <c r="E3978" t="s">
        <v>41</v>
      </c>
      <c r="F3978">
        <v>68</v>
      </c>
      <c r="G3978" s="3">
        <v>84.59</v>
      </c>
      <c r="H3978" s="3">
        <v>0</v>
      </c>
      <c r="I3978" t="s">
        <v>24</v>
      </c>
      <c r="J3978" t="s">
        <v>26</v>
      </c>
      <c r="K3978" s="3">
        <f>IF(TablaDatosEmpresa[[#This Row],[Tipo_Movimiento]] = "Venta", -TablaDatosEmpresa[[#This Row],[Cantidad]] * TablaDatosEmpresa[[#This Row],[Precio_Venta_Unitario]], 0)</f>
        <v>0</v>
      </c>
      <c r="L3978" s="3">
        <f>AVERAGEIF(TablaDatosEmpresa[Nombre_Producto],TablaDatosEmpresa[[#This Row],[Nombre_Producto]],TablaDatosEmpresa[Costo_Unitario])</f>
        <v>38.917210440456756</v>
      </c>
      <c r="M3978" s="3">
        <f>IF(TablaDatosEmpresa[[#This Row],[Tipo_Movimiento]] = "Venta", -TablaDatosEmpresa[[#This Row],[Cantidad]] * TablaDatosEmpresa[[#This Row],[CosteAdquisicionPromedio]], 0)</f>
        <v>0</v>
      </c>
      <c r="N3978" s="3">
        <f>TablaDatosEmpresa[[#This Row],[Ingresos]]-TablaDatosEmpresa[[#This Row],[Coste_Vemta]]</f>
        <v>0</v>
      </c>
    </row>
    <row r="3979" spans="1:14" x14ac:dyDescent="0.3">
      <c r="A3979">
        <v>3980</v>
      </c>
      <c r="B3979" s="1">
        <v>45146</v>
      </c>
      <c r="C3979" t="s">
        <v>10</v>
      </c>
      <c r="D3979" t="s">
        <v>19</v>
      </c>
      <c r="E3979" t="s">
        <v>20</v>
      </c>
      <c r="F3979">
        <v>-7</v>
      </c>
      <c r="G3979" s="3">
        <v>0</v>
      </c>
      <c r="H3979" s="3">
        <v>297.98</v>
      </c>
      <c r="I3979" t="s">
        <v>10</v>
      </c>
      <c r="J3979" t="s">
        <v>13</v>
      </c>
      <c r="K3979" s="3">
        <f>IF(TablaDatosEmpresa[[#This Row],[Tipo_Movimiento]] = "Venta", -TablaDatosEmpresa[[#This Row],[Cantidad]] * TablaDatosEmpresa[[#This Row],[Precio_Venta_Unitario]], 0)</f>
        <v>2085.86</v>
      </c>
      <c r="L3979" s="3">
        <f>AVERAGEIF(TablaDatosEmpresa[Nombre_Producto],TablaDatosEmpresa[[#This Row],[Nombre_Producto]],TablaDatosEmpresa[Costo_Unitario])</f>
        <v>66.956770642201846</v>
      </c>
      <c r="M3979" s="3">
        <f>IF(TablaDatosEmpresa[[#This Row],[Tipo_Movimiento]] = "Venta", -TablaDatosEmpresa[[#This Row],[Cantidad]] * TablaDatosEmpresa[[#This Row],[CosteAdquisicionPromedio]], 0)</f>
        <v>468.69739449541294</v>
      </c>
      <c r="N3979" s="3">
        <f>TablaDatosEmpresa[[#This Row],[Ingresos]]-TablaDatosEmpresa[[#This Row],[Coste_Vemta]]</f>
        <v>1617.1626055045872</v>
      </c>
    </row>
    <row r="3980" spans="1:14" x14ac:dyDescent="0.3">
      <c r="A3980">
        <v>3981</v>
      </c>
      <c r="B3980" s="1">
        <v>45146</v>
      </c>
      <c r="C3980" t="s">
        <v>16</v>
      </c>
      <c r="D3980" t="s">
        <v>19</v>
      </c>
      <c r="E3980" t="s">
        <v>20</v>
      </c>
      <c r="F3980">
        <v>77</v>
      </c>
      <c r="G3980" s="3">
        <v>151.69</v>
      </c>
      <c r="H3980" s="3">
        <v>0</v>
      </c>
      <c r="I3980" t="s">
        <v>46</v>
      </c>
      <c r="J3980" t="s">
        <v>18</v>
      </c>
      <c r="K3980" s="3">
        <f>IF(TablaDatosEmpresa[[#This Row],[Tipo_Movimiento]] = "Venta", -TablaDatosEmpresa[[#This Row],[Cantidad]] * TablaDatosEmpresa[[#This Row],[Precio_Venta_Unitario]], 0)</f>
        <v>0</v>
      </c>
      <c r="L3980" s="3">
        <f>AVERAGEIF(TablaDatosEmpresa[Nombre_Producto],TablaDatosEmpresa[[#This Row],[Nombre_Producto]],TablaDatosEmpresa[Costo_Unitario])</f>
        <v>66.956770642201846</v>
      </c>
      <c r="M3980" s="3">
        <f>IF(TablaDatosEmpresa[[#This Row],[Tipo_Movimiento]] = "Venta", -TablaDatosEmpresa[[#This Row],[Cantidad]] * TablaDatosEmpresa[[#This Row],[CosteAdquisicionPromedio]], 0)</f>
        <v>0</v>
      </c>
      <c r="N3980" s="3">
        <f>TablaDatosEmpresa[[#This Row],[Ingresos]]-TablaDatosEmpresa[[#This Row],[Coste_Vemta]]</f>
        <v>0</v>
      </c>
    </row>
    <row r="3981" spans="1:14" x14ac:dyDescent="0.3">
      <c r="A3981">
        <v>3982</v>
      </c>
      <c r="B3981" s="1">
        <v>45146</v>
      </c>
      <c r="C3981" t="s">
        <v>24</v>
      </c>
      <c r="D3981" t="s">
        <v>25</v>
      </c>
      <c r="E3981" t="s">
        <v>43</v>
      </c>
      <c r="F3981">
        <v>248</v>
      </c>
      <c r="G3981" s="3">
        <v>45.26</v>
      </c>
      <c r="H3981" s="3">
        <v>0</v>
      </c>
      <c r="I3981" t="s">
        <v>24</v>
      </c>
      <c r="J3981" t="s">
        <v>28</v>
      </c>
      <c r="K3981" s="3">
        <f>IF(TablaDatosEmpresa[[#This Row],[Tipo_Movimiento]] = "Venta", -TablaDatosEmpresa[[#This Row],[Cantidad]] * TablaDatosEmpresa[[#This Row],[Precio_Venta_Unitario]], 0)</f>
        <v>0</v>
      </c>
      <c r="L3981" s="3">
        <f>AVERAGEIF(TablaDatosEmpresa[Nombre_Producto],TablaDatosEmpresa[[#This Row],[Nombre_Producto]],TablaDatosEmpresa[Costo_Unitario])</f>
        <v>18.458651685393257</v>
      </c>
      <c r="M3981" s="3">
        <f>IF(TablaDatosEmpresa[[#This Row],[Tipo_Movimiento]] = "Venta", -TablaDatosEmpresa[[#This Row],[Cantidad]] * TablaDatosEmpresa[[#This Row],[CosteAdquisicionPromedio]], 0)</f>
        <v>0</v>
      </c>
      <c r="N3981" s="3">
        <f>TablaDatosEmpresa[[#This Row],[Ingresos]]-TablaDatosEmpresa[[#This Row],[Coste_Vemta]]</f>
        <v>0</v>
      </c>
    </row>
    <row r="3982" spans="1:14" x14ac:dyDescent="0.3">
      <c r="A3982">
        <v>3983</v>
      </c>
      <c r="B3982" s="1">
        <v>45146</v>
      </c>
      <c r="C3982" t="s">
        <v>10</v>
      </c>
      <c r="D3982" t="s">
        <v>19</v>
      </c>
      <c r="E3982" t="s">
        <v>20</v>
      </c>
      <c r="F3982">
        <v>-14</v>
      </c>
      <c r="G3982" s="3">
        <v>0</v>
      </c>
      <c r="H3982" s="3">
        <v>299.88</v>
      </c>
      <c r="I3982" t="s">
        <v>10</v>
      </c>
      <c r="J3982" t="s">
        <v>15</v>
      </c>
      <c r="K3982" s="3">
        <f>IF(TablaDatosEmpresa[[#This Row],[Tipo_Movimiento]] = "Venta", -TablaDatosEmpresa[[#This Row],[Cantidad]] * TablaDatosEmpresa[[#This Row],[Precio_Venta_Unitario]], 0)</f>
        <v>4198.32</v>
      </c>
      <c r="L3982" s="3">
        <f>AVERAGEIF(TablaDatosEmpresa[Nombre_Producto],TablaDatosEmpresa[[#This Row],[Nombre_Producto]],TablaDatosEmpresa[Costo_Unitario])</f>
        <v>66.956770642201846</v>
      </c>
      <c r="M3982" s="3">
        <f>IF(TablaDatosEmpresa[[#This Row],[Tipo_Movimiento]] = "Venta", -TablaDatosEmpresa[[#This Row],[Cantidad]] * TablaDatosEmpresa[[#This Row],[CosteAdquisicionPromedio]], 0)</f>
        <v>937.39478899082587</v>
      </c>
      <c r="N3982" s="3">
        <f>TablaDatosEmpresa[[#This Row],[Ingresos]]-TablaDatosEmpresa[[#This Row],[Coste_Vemta]]</f>
        <v>3260.9252110091738</v>
      </c>
    </row>
    <row r="3983" spans="1:14" x14ac:dyDescent="0.3">
      <c r="A3983">
        <v>3984</v>
      </c>
      <c r="B3983" s="1">
        <v>45146</v>
      </c>
      <c r="C3983" t="s">
        <v>10</v>
      </c>
      <c r="D3983" t="s">
        <v>21</v>
      </c>
      <c r="E3983" t="s">
        <v>22</v>
      </c>
      <c r="F3983">
        <v>-45</v>
      </c>
      <c r="G3983" s="3">
        <v>0</v>
      </c>
      <c r="H3983" s="3">
        <v>59.75</v>
      </c>
      <c r="I3983" t="s">
        <v>10</v>
      </c>
      <c r="J3983" t="s">
        <v>35</v>
      </c>
      <c r="K3983" s="3">
        <f>IF(TablaDatosEmpresa[[#This Row],[Tipo_Movimiento]] = "Venta", -TablaDatosEmpresa[[#This Row],[Cantidad]] * TablaDatosEmpresa[[#This Row],[Precio_Venta_Unitario]], 0)</f>
        <v>2688.75</v>
      </c>
      <c r="L3983" s="3">
        <f>AVERAGEIF(TablaDatosEmpresa[Nombre_Producto],TablaDatosEmpresa[[#This Row],[Nombre_Producto]],TablaDatosEmpresa[Costo_Unitario])</f>
        <v>10.520482758620702</v>
      </c>
      <c r="M3983" s="3">
        <f>IF(TablaDatosEmpresa[[#This Row],[Tipo_Movimiento]] = "Venta", -TablaDatosEmpresa[[#This Row],[Cantidad]] * TablaDatosEmpresa[[#This Row],[CosteAdquisicionPromedio]], 0)</f>
        <v>473.42172413793156</v>
      </c>
      <c r="N3983" s="3">
        <f>TablaDatosEmpresa[[#This Row],[Ingresos]]-TablaDatosEmpresa[[#This Row],[Coste_Vemta]]</f>
        <v>2215.3282758620685</v>
      </c>
    </row>
    <row r="3984" spans="1:14" x14ac:dyDescent="0.3">
      <c r="A3984">
        <v>3985</v>
      </c>
      <c r="B3984" s="1">
        <v>45147</v>
      </c>
      <c r="C3984" t="s">
        <v>24</v>
      </c>
      <c r="D3984" t="s">
        <v>34</v>
      </c>
      <c r="E3984" t="s">
        <v>45</v>
      </c>
      <c r="F3984">
        <v>115</v>
      </c>
      <c r="G3984" s="3">
        <v>177.95</v>
      </c>
      <c r="H3984" s="3">
        <v>0</v>
      </c>
      <c r="I3984" t="s">
        <v>24</v>
      </c>
      <c r="J3984" t="s">
        <v>36</v>
      </c>
      <c r="K3984" s="3">
        <f>IF(TablaDatosEmpresa[[#This Row],[Tipo_Movimiento]] = "Venta", -TablaDatosEmpresa[[#This Row],[Cantidad]] * TablaDatosEmpresa[[#This Row],[Precio_Venta_Unitario]], 0)</f>
        <v>0</v>
      </c>
      <c r="L3984" s="3">
        <f>AVERAGEIF(TablaDatosEmpresa[Nombre_Producto],TablaDatosEmpresa[[#This Row],[Nombre_Producto]],TablaDatosEmpresa[Costo_Unitario])</f>
        <v>81.910562499999997</v>
      </c>
      <c r="M3984" s="3">
        <f>IF(TablaDatosEmpresa[[#This Row],[Tipo_Movimiento]] = "Venta", -TablaDatosEmpresa[[#This Row],[Cantidad]] * TablaDatosEmpresa[[#This Row],[CosteAdquisicionPromedio]], 0)</f>
        <v>0</v>
      </c>
      <c r="N3984" s="3">
        <f>TablaDatosEmpresa[[#This Row],[Ingresos]]-TablaDatosEmpresa[[#This Row],[Coste_Vemta]]</f>
        <v>0</v>
      </c>
    </row>
    <row r="3985" spans="1:14" x14ac:dyDescent="0.3">
      <c r="A3985">
        <v>3986</v>
      </c>
      <c r="B3985" s="1">
        <v>45147</v>
      </c>
      <c r="C3985" t="s">
        <v>16</v>
      </c>
      <c r="D3985" t="s">
        <v>19</v>
      </c>
      <c r="E3985" t="s">
        <v>20</v>
      </c>
      <c r="F3985">
        <v>21</v>
      </c>
      <c r="G3985" s="3">
        <v>148.65</v>
      </c>
      <c r="H3985" s="3">
        <v>0</v>
      </c>
      <c r="I3985" t="s">
        <v>46</v>
      </c>
      <c r="J3985" t="s">
        <v>18</v>
      </c>
      <c r="K3985" s="3">
        <f>IF(TablaDatosEmpresa[[#This Row],[Tipo_Movimiento]] = "Venta", -TablaDatosEmpresa[[#This Row],[Cantidad]] * TablaDatosEmpresa[[#This Row],[Precio_Venta_Unitario]], 0)</f>
        <v>0</v>
      </c>
      <c r="L3985" s="3">
        <f>AVERAGEIF(TablaDatosEmpresa[Nombre_Producto],TablaDatosEmpresa[[#This Row],[Nombre_Producto]],TablaDatosEmpresa[Costo_Unitario])</f>
        <v>66.956770642201846</v>
      </c>
      <c r="M3985" s="3">
        <f>IF(TablaDatosEmpresa[[#This Row],[Tipo_Movimiento]] = "Venta", -TablaDatosEmpresa[[#This Row],[Cantidad]] * TablaDatosEmpresa[[#This Row],[CosteAdquisicionPromedio]], 0)</f>
        <v>0</v>
      </c>
      <c r="N3985" s="3">
        <f>TablaDatosEmpresa[[#This Row],[Ingresos]]-TablaDatosEmpresa[[#This Row],[Coste_Vemta]]</f>
        <v>0</v>
      </c>
    </row>
    <row r="3986" spans="1:14" x14ac:dyDescent="0.3">
      <c r="A3986">
        <v>3987</v>
      </c>
      <c r="B3986" s="1">
        <v>45147</v>
      </c>
      <c r="C3986" t="s">
        <v>24</v>
      </c>
      <c r="D3986" t="s">
        <v>25</v>
      </c>
      <c r="E3986" t="s">
        <v>43</v>
      </c>
      <c r="F3986">
        <v>198</v>
      </c>
      <c r="G3986" s="3">
        <v>44.93</v>
      </c>
      <c r="H3986" s="3">
        <v>0</v>
      </c>
      <c r="I3986" t="s">
        <v>24</v>
      </c>
      <c r="J3986" t="s">
        <v>26</v>
      </c>
      <c r="K3986" s="3">
        <f>IF(TablaDatosEmpresa[[#This Row],[Tipo_Movimiento]] = "Venta", -TablaDatosEmpresa[[#This Row],[Cantidad]] * TablaDatosEmpresa[[#This Row],[Precio_Venta_Unitario]], 0)</f>
        <v>0</v>
      </c>
      <c r="L3986" s="3">
        <f>AVERAGEIF(TablaDatosEmpresa[Nombre_Producto],TablaDatosEmpresa[[#This Row],[Nombre_Producto]],TablaDatosEmpresa[Costo_Unitario])</f>
        <v>18.458651685393257</v>
      </c>
      <c r="M3986" s="3">
        <f>IF(TablaDatosEmpresa[[#This Row],[Tipo_Movimiento]] = "Venta", -TablaDatosEmpresa[[#This Row],[Cantidad]] * TablaDatosEmpresa[[#This Row],[CosteAdquisicionPromedio]], 0)</f>
        <v>0</v>
      </c>
      <c r="N3986" s="3">
        <f>TablaDatosEmpresa[[#This Row],[Ingresos]]-TablaDatosEmpresa[[#This Row],[Coste_Vemta]]</f>
        <v>0</v>
      </c>
    </row>
    <row r="3987" spans="1:14" x14ac:dyDescent="0.3">
      <c r="A3987">
        <v>3988</v>
      </c>
      <c r="B3987" s="1">
        <v>45147</v>
      </c>
      <c r="C3987" t="s">
        <v>10</v>
      </c>
      <c r="D3987" t="s">
        <v>14</v>
      </c>
      <c r="E3987" t="s">
        <v>41</v>
      </c>
      <c r="F3987">
        <v>-31</v>
      </c>
      <c r="G3987" s="3">
        <v>0</v>
      </c>
      <c r="H3987" s="3">
        <v>158.53</v>
      </c>
      <c r="I3987" t="s">
        <v>10</v>
      </c>
      <c r="J3987" t="s">
        <v>15</v>
      </c>
      <c r="K3987" s="3">
        <f>IF(TablaDatosEmpresa[[#This Row],[Tipo_Movimiento]] = "Venta", -TablaDatosEmpresa[[#This Row],[Cantidad]] * TablaDatosEmpresa[[#This Row],[Precio_Venta_Unitario]], 0)</f>
        <v>4914.43</v>
      </c>
      <c r="L3987" s="3">
        <f>AVERAGEIF(TablaDatosEmpresa[Nombre_Producto],TablaDatosEmpresa[[#This Row],[Nombre_Producto]],TablaDatosEmpresa[Costo_Unitario])</f>
        <v>38.917210440456756</v>
      </c>
      <c r="M3987" s="3">
        <f>IF(TablaDatosEmpresa[[#This Row],[Tipo_Movimiento]] = "Venta", -TablaDatosEmpresa[[#This Row],[Cantidad]] * TablaDatosEmpresa[[#This Row],[CosteAdquisicionPromedio]], 0)</f>
        <v>1206.4335236541594</v>
      </c>
      <c r="N3987" s="3">
        <f>TablaDatosEmpresa[[#This Row],[Ingresos]]-TablaDatosEmpresa[[#This Row],[Coste_Vemta]]</f>
        <v>3707.9964763458411</v>
      </c>
    </row>
    <row r="3988" spans="1:14" x14ac:dyDescent="0.3">
      <c r="A3988">
        <v>3989</v>
      </c>
      <c r="B3988" s="1">
        <v>45147</v>
      </c>
      <c r="C3988" t="s">
        <v>24</v>
      </c>
      <c r="D3988" t="s">
        <v>29</v>
      </c>
      <c r="E3988" t="s">
        <v>30</v>
      </c>
      <c r="F3988">
        <v>133</v>
      </c>
      <c r="G3988" s="3">
        <v>36.5</v>
      </c>
      <c r="H3988" s="3">
        <v>0</v>
      </c>
      <c r="I3988" t="s">
        <v>24</v>
      </c>
      <c r="J3988" t="s">
        <v>28</v>
      </c>
      <c r="K3988" s="3">
        <f>IF(TablaDatosEmpresa[[#This Row],[Tipo_Movimiento]] = "Venta", -TablaDatosEmpresa[[#This Row],[Cantidad]] * TablaDatosEmpresa[[#This Row],[Precio_Venta_Unitario]], 0)</f>
        <v>0</v>
      </c>
      <c r="L3988" s="3">
        <f>AVERAGEIF(TablaDatosEmpresa[Nombre_Producto],TablaDatosEmpresa[[#This Row],[Nombre_Producto]],TablaDatosEmpresa[Costo_Unitario])</f>
        <v>15.49574137931034</v>
      </c>
      <c r="M3988" s="3">
        <f>IF(TablaDatosEmpresa[[#This Row],[Tipo_Movimiento]] = "Venta", -TablaDatosEmpresa[[#This Row],[Cantidad]] * TablaDatosEmpresa[[#This Row],[CosteAdquisicionPromedio]], 0)</f>
        <v>0</v>
      </c>
      <c r="N3988" s="3">
        <f>TablaDatosEmpresa[[#This Row],[Ingresos]]-TablaDatosEmpresa[[#This Row],[Coste_Vemta]]</f>
        <v>0</v>
      </c>
    </row>
    <row r="3989" spans="1:14" x14ac:dyDescent="0.3">
      <c r="A3989">
        <v>3990</v>
      </c>
      <c r="B3989" s="1">
        <v>45147</v>
      </c>
      <c r="C3989" t="s">
        <v>10</v>
      </c>
      <c r="D3989" t="s">
        <v>27</v>
      </c>
      <c r="E3989" t="s">
        <v>44</v>
      </c>
      <c r="F3989">
        <v>-12</v>
      </c>
      <c r="G3989" s="3">
        <v>0</v>
      </c>
      <c r="H3989" s="3">
        <v>504.19</v>
      </c>
      <c r="I3989" t="s">
        <v>10</v>
      </c>
      <c r="J3989" t="s">
        <v>13</v>
      </c>
      <c r="K3989" s="3">
        <f>IF(TablaDatosEmpresa[[#This Row],[Tipo_Movimiento]] = "Venta", -TablaDatosEmpresa[[#This Row],[Cantidad]] * TablaDatosEmpresa[[#This Row],[Precio_Venta_Unitario]], 0)</f>
        <v>6050.28</v>
      </c>
      <c r="L3989" s="3">
        <f>AVERAGEIF(TablaDatosEmpresa[Nombre_Producto],TablaDatosEmpresa[[#This Row],[Nombre_Producto]],TablaDatosEmpresa[Costo_Unitario])</f>
        <v>111.99406451612904</v>
      </c>
      <c r="M3989" s="3">
        <f>IF(TablaDatosEmpresa[[#This Row],[Tipo_Movimiento]] = "Venta", -TablaDatosEmpresa[[#This Row],[Cantidad]] * TablaDatosEmpresa[[#This Row],[CosteAdquisicionPromedio]], 0)</f>
        <v>1343.9287741935486</v>
      </c>
      <c r="N3989" s="3">
        <f>TablaDatosEmpresa[[#This Row],[Ingresos]]-TablaDatosEmpresa[[#This Row],[Coste_Vemta]]</f>
        <v>4706.3512258064511</v>
      </c>
    </row>
    <row r="3990" spans="1:14" x14ac:dyDescent="0.3">
      <c r="A3990">
        <v>3991</v>
      </c>
      <c r="B3990" s="1">
        <v>45147</v>
      </c>
      <c r="C3990" t="s">
        <v>10</v>
      </c>
      <c r="D3990" t="s">
        <v>25</v>
      </c>
      <c r="E3990" t="s">
        <v>43</v>
      </c>
      <c r="F3990">
        <v>-9</v>
      </c>
      <c r="G3990" s="3">
        <v>0</v>
      </c>
      <c r="H3990" s="3">
        <v>94.26</v>
      </c>
      <c r="I3990" t="s">
        <v>10</v>
      </c>
      <c r="J3990" t="s">
        <v>13</v>
      </c>
      <c r="K3990" s="3">
        <f>IF(TablaDatosEmpresa[[#This Row],[Tipo_Movimiento]] = "Venta", -TablaDatosEmpresa[[#This Row],[Cantidad]] * TablaDatosEmpresa[[#This Row],[Precio_Venta_Unitario]], 0)</f>
        <v>848.34</v>
      </c>
      <c r="L3990" s="3">
        <f>AVERAGEIF(TablaDatosEmpresa[Nombre_Producto],TablaDatosEmpresa[[#This Row],[Nombre_Producto]],TablaDatosEmpresa[Costo_Unitario])</f>
        <v>18.458651685393257</v>
      </c>
      <c r="M3990" s="3">
        <f>IF(TablaDatosEmpresa[[#This Row],[Tipo_Movimiento]] = "Venta", -TablaDatosEmpresa[[#This Row],[Cantidad]] * TablaDatosEmpresa[[#This Row],[CosteAdquisicionPromedio]], 0)</f>
        <v>166.1278651685393</v>
      </c>
      <c r="N3990" s="3">
        <f>TablaDatosEmpresa[[#This Row],[Ingresos]]-TablaDatosEmpresa[[#This Row],[Coste_Vemta]]</f>
        <v>682.21213483146073</v>
      </c>
    </row>
    <row r="3991" spans="1:14" x14ac:dyDescent="0.3">
      <c r="A3991">
        <v>3992</v>
      </c>
      <c r="B3991" s="1">
        <v>45148</v>
      </c>
      <c r="C3991" t="s">
        <v>10</v>
      </c>
      <c r="D3991" t="s">
        <v>21</v>
      </c>
      <c r="E3991" t="s">
        <v>22</v>
      </c>
      <c r="F3991">
        <v>-49</v>
      </c>
      <c r="G3991" s="3">
        <v>0</v>
      </c>
      <c r="H3991" s="3">
        <v>59.51</v>
      </c>
      <c r="I3991" t="s">
        <v>10</v>
      </c>
      <c r="J3991" t="s">
        <v>23</v>
      </c>
      <c r="K3991" s="3">
        <f>IF(TablaDatosEmpresa[[#This Row],[Tipo_Movimiento]] = "Venta", -TablaDatosEmpresa[[#This Row],[Cantidad]] * TablaDatosEmpresa[[#This Row],[Precio_Venta_Unitario]], 0)</f>
        <v>2915.99</v>
      </c>
      <c r="L3991" s="3">
        <f>AVERAGEIF(TablaDatosEmpresa[Nombre_Producto],TablaDatosEmpresa[[#This Row],[Nombre_Producto]],TablaDatosEmpresa[Costo_Unitario])</f>
        <v>10.520482758620702</v>
      </c>
      <c r="M3991" s="3">
        <f>IF(TablaDatosEmpresa[[#This Row],[Tipo_Movimiento]] = "Venta", -TablaDatosEmpresa[[#This Row],[Cantidad]] * TablaDatosEmpresa[[#This Row],[CosteAdquisicionPromedio]], 0)</f>
        <v>515.50365517241437</v>
      </c>
      <c r="N3991" s="3">
        <f>TablaDatosEmpresa[[#This Row],[Ingresos]]-TablaDatosEmpresa[[#This Row],[Coste_Vemta]]</f>
        <v>2400.4863448275855</v>
      </c>
    </row>
    <row r="3992" spans="1:14" x14ac:dyDescent="0.3">
      <c r="A3992">
        <v>3993</v>
      </c>
      <c r="B3992" s="1">
        <v>45148</v>
      </c>
      <c r="C3992" t="s">
        <v>24</v>
      </c>
      <c r="D3992" t="s">
        <v>21</v>
      </c>
      <c r="E3992" t="s">
        <v>22</v>
      </c>
      <c r="F3992">
        <v>246</v>
      </c>
      <c r="G3992" s="3">
        <v>24.88</v>
      </c>
      <c r="H3992" s="3">
        <v>0</v>
      </c>
      <c r="I3992" t="s">
        <v>24</v>
      </c>
      <c r="J3992" t="s">
        <v>37</v>
      </c>
      <c r="K3992" s="3">
        <f>IF(TablaDatosEmpresa[[#This Row],[Tipo_Movimiento]] = "Venta", -TablaDatosEmpresa[[#This Row],[Cantidad]] * TablaDatosEmpresa[[#This Row],[Precio_Venta_Unitario]], 0)</f>
        <v>0</v>
      </c>
      <c r="L3992" s="3">
        <f>AVERAGEIF(TablaDatosEmpresa[Nombre_Producto],TablaDatosEmpresa[[#This Row],[Nombre_Producto]],TablaDatosEmpresa[Costo_Unitario])</f>
        <v>10.520482758620702</v>
      </c>
      <c r="M3992" s="3">
        <f>IF(TablaDatosEmpresa[[#This Row],[Tipo_Movimiento]] = "Venta", -TablaDatosEmpresa[[#This Row],[Cantidad]] * TablaDatosEmpresa[[#This Row],[CosteAdquisicionPromedio]], 0)</f>
        <v>0</v>
      </c>
      <c r="N3992" s="3">
        <f>TablaDatosEmpresa[[#This Row],[Ingresos]]-TablaDatosEmpresa[[#This Row],[Coste_Vemta]]</f>
        <v>0</v>
      </c>
    </row>
    <row r="3993" spans="1:14" x14ac:dyDescent="0.3">
      <c r="A3993">
        <v>3994</v>
      </c>
      <c r="B3993" s="1">
        <v>45148</v>
      </c>
      <c r="C3993" t="s">
        <v>10</v>
      </c>
      <c r="D3993" t="s">
        <v>29</v>
      </c>
      <c r="E3993" t="s">
        <v>30</v>
      </c>
      <c r="F3993">
        <v>-48</v>
      </c>
      <c r="G3993" s="3">
        <v>0</v>
      </c>
      <c r="H3993" s="3">
        <v>80.58</v>
      </c>
      <c r="I3993" t="s">
        <v>10</v>
      </c>
      <c r="J3993" t="s">
        <v>13</v>
      </c>
      <c r="K3993" s="3">
        <f>IF(TablaDatosEmpresa[[#This Row],[Tipo_Movimiento]] = "Venta", -TablaDatosEmpresa[[#This Row],[Cantidad]] * TablaDatosEmpresa[[#This Row],[Precio_Venta_Unitario]], 0)</f>
        <v>3867.84</v>
      </c>
      <c r="L3993" s="3">
        <f>AVERAGEIF(TablaDatosEmpresa[Nombre_Producto],TablaDatosEmpresa[[#This Row],[Nombre_Producto]],TablaDatosEmpresa[Costo_Unitario])</f>
        <v>15.49574137931034</v>
      </c>
      <c r="M3993" s="3">
        <f>IF(TablaDatosEmpresa[[#This Row],[Tipo_Movimiento]] = "Venta", -TablaDatosEmpresa[[#This Row],[Cantidad]] * TablaDatosEmpresa[[#This Row],[CosteAdquisicionPromedio]], 0)</f>
        <v>743.79558620689636</v>
      </c>
      <c r="N3993" s="3">
        <f>TablaDatosEmpresa[[#This Row],[Ingresos]]-TablaDatosEmpresa[[#This Row],[Coste_Vemta]]</f>
        <v>3124.0444137931036</v>
      </c>
    </row>
    <row r="3994" spans="1:14" x14ac:dyDescent="0.3">
      <c r="A3994">
        <v>3995</v>
      </c>
      <c r="B3994" s="1">
        <v>45148</v>
      </c>
      <c r="C3994" t="s">
        <v>24</v>
      </c>
      <c r="D3994" t="s">
        <v>14</v>
      </c>
      <c r="E3994" t="s">
        <v>41</v>
      </c>
      <c r="F3994">
        <v>201</v>
      </c>
      <c r="G3994" s="3">
        <v>84.33</v>
      </c>
      <c r="H3994" s="3">
        <v>0</v>
      </c>
      <c r="I3994" t="s">
        <v>24</v>
      </c>
      <c r="J3994" t="s">
        <v>36</v>
      </c>
      <c r="K3994" s="3">
        <f>IF(TablaDatosEmpresa[[#This Row],[Tipo_Movimiento]] = "Venta", -TablaDatosEmpresa[[#This Row],[Cantidad]] * TablaDatosEmpresa[[#This Row],[Precio_Venta_Unitario]], 0)</f>
        <v>0</v>
      </c>
      <c r="L3994" s="3">
        <f>AVERAGEIF(TablaDatosEmpresa[Nombre_Producto],TablaDatosEmpresa[[#This Row],[Nombre_Producto]],TablaDatosEmpresa[Costo_Unitario])</f>
        <v>38.917210440456756</v>
      </c>
      <c r="M3994" s="3">
        <f>IF(TablaDatosEmpresa[[#This Row],[Tipo_Movimiento]] = "Venta", -TablaDatosEmpresa[[#This Row],[Cantidad]] * TablaDatosEmpresa[[#This Row],[CosteAdquisicionPromedio]], 0)</f>
        <v>0</v>
      </c>
      <c r="N3994" s="3">
        <f>TablaDatosEmpresa[[#This Row],[Ingresos]]-TablaDatosEmpresa[[#This Row],[Coste_Vemta]]</f>
        <v>0</v>
      </c>
    </row>
    <row r="3995" spans="1:14" x14ac:dyDescent="0.3">
      <c r="A3995">
        <v>3996</v>
      </c>
      <c r="B3995" s="1">
        <v>45148</v>
      </c>
      <c r="C3995" t="s">
        <v>10</v>
      </c>
      <c r="D3995" t="s">
        <v>25</v>
      </c>
      <c r="E3995" t="s">
        <v>43</v>
      </c>
      <c r="F3995">
        <v>-24</v>
      </c>
      <c r="G3995" s="3">
        <v>0</v>
      </c>
      <c r="H3995" s="3">
        <v>94.6</v>
      </c>
      <c r="I3995" t="s">
        <v>10</v>
      </c>
      <c r="J3995" t="s">
        <v>31</v>
      </c>
      <c r="K3995" s="3">
        <f>IF(TablaDatosEmpresa[[#This Row],[Tipo_Movimiento]] = "Venta", -TablaDatosEmpresa[[#This Row],[Cantidad]] * TablaDatosEmpresa[[#This Row],[Precio_Venta_Unitario]], 0)</f>
        <v>2270.3999999999996</v>
      </c>
      <c r="L3995" s="3">
        <f>AVERAGEIF(TablaDatosEmpresa[Nombre_Producto],TablaDatosEmpresa[[#This Row],[Nombre_Producto]],TablaDatosEmpresa[Costo_Unitario])</f>
        <v>18.458651685393257</v>
      </c>
      <c r="M3995" s="3">
        <f>IF(TablaDatosEmpresa[[#This Row],[Tipo_Movimiento]] = "Venta", -TablaDatosEmpresa[[#This Row],[Cantidad]] * TablaDatosEmpresa[[#This Row],[CosteAdquisicionPromedio]], 0)</f>
        <v>443.00764044943816</v>
      </c>
      <c r="N3995" s="3">
        <f>TablaDatosEmpresa[[#This Row],[Ingresos]]-TablaDatosEmpresa[[#This Row],[Coste_Vemta]]</f>
        <v>1827.3923595505614</v>
      </c>
    </row>
    <row r="3996" spans="1:14" x14ac:dyDescent="0.3">
      <c r="A3996">
        <v>3997</v>
      </c>
      <c r="B3996" s="1">
        <v>45148</v>
      </c>
      <c r="C3996" t="s">
        <v>16</v>
      </c>
      <c r="D3996" t="s">
        <v>27</v>
      </c>
      <c r="E3996" t="s">
        <v>44</v>
      </c>
      <c r="F3996">
        <v>76</v>
      </c>
      <c r="G3996" s="3">
        <v>248.32</v>
      </c>
      <c r="H3996" s="3">
        <v>0</v>
      </c>
      <c r="I3996" t="s">
        <v>46</v>
      </c>
      <c r="J3996" t="s">
        <v>18</v>
      </c>
      <c r="K3996" s="3">
        <f>IF(TablaDatosEmpresa[[#This Row],[Tipo_Movimiento]] = "Venta", -TablaDatosEmpresa[[#This Row],[Cantidad]] * TablaDatosEmpresa[[#This Row],[Precio_Venta_Unitario]], 0)</f>
        <v>0</v>
      </c>
      <c r="L3996" s="3">
        <f>AVERAGEIF(TablaDatosEmpresa[Nombre_Producto],TablaDatosEmpresa[[#This Row],[Nombre_Producto]],TablaDatosEmpresa[Costo_Unitario])</f>
        <v>111.99406451612904</v>
      </c>
      <c r="M3996" s="3">
        <f>IF(TablaDatosEmpresa[[#This Row],[Tipo_Movimiento]] = "Venta", -TablaDatosEmpresa[[#This Row],[Cantidad]] * TablaDatosEmpresa[[#This Row],[CosteAdquisicionPromedio]], 0)</f>
        <v>0</v>
      </c>
      <c r="N3996" s="3">
        <f>TablaDatosEmpresa[[#This Row],[Ingresos]]-TablaDatosEmpresa[[#This Row],[Coste_Vemta]]</f>
        <v>0</v>
      </c>
    </row>
    <row r="3997" spans="1:14" x14ac:dyDescent="0.3">
      <c r="A3997">
        <v>3998</v>
      </c>
      <c r="B3997" s="1">
        <v>45148</v>
      </c>
      <c r="C3997" t="s">
        <v>24</v>
      </c>
      <c r="D3997" t="s">
        <v>25</v>
      </c>
      <c r="E3997" t="s">
        <v>43</v>
      </c>
      <c r="F3997">
        <v>183</v>
      </c>
      <c r="G3997" s="3">
        <v>45.43</v>
      </c>
      <c r="H3997" s="3">
        <v>0</v>
      </c>
      <c r="I3997" t="s">
        <v>24</v>
      </c>
      <c r="J3997" t="s">
        <v>28</v>
      </c>
      <c r="K3997" s="3">
        <f>IF(TablaDatosEmpresa[[#This Row],[Tipo_Movimiento]] = "Venta", -TablaDatosEmpresa[[#This Row],[Cantidad]] * TablaDatosEmpresa[[#This Row],[Precio_Venta_Unitario]], 0)</f>
        <v>0</v>
      </c>
      <c r="L3997" s="3">
        <f>AVERAGEIF(TablaDatosEmpresa[Nombre_Producto],TablaDatosEmpresa[[#This Row],[Nombre_Producto]],TablaDatosEmpresa[Costo_Unitario])</f>
        <v>18.458651685393257</v>
      </c>
      <c r="M3997" s="3">
        <f>IF(TablaDatosEmpresa[[#This Row],[Tipo_Movimiento]] = "Venta", -TablaDatosEmpresa[[#This Row],[Cantidad]] * TablaDatosEmpresa[[#This Row],[CosteAdquisicionPromedio]], 0)</f>
        <v>0</v>
      </c>
      <c r="N3997" s="3">
        <f>TablaDatosEmpresa[[#This Row],[Ingresos]]-TablaDatosEmpresa[[#This Row],[Coste_Vemta]]</f>
        <v>0</v>
      </c>
    </row>
    <row r="3998" spans="1:14" x14ac:dyDescent="0.3">
      <c r="A3998">
        <v>3999</v>
      </c>
      <c r="B3998" s="1">
        <v>45149</v>
      </c>
      <c r="C3998" t="s">
        <v>24</v>
      </c>
      <c r="D3998" t="s">
        <v>34</v>
      </c>
      <c r="E3998" t="s">
        <v>45</v>
      </c>
      <c r="F3998">
        <v>269</v>
      </c>
      <c r="G3998" s="3">
        <v>181</v>
      </c>
      <c r="H3998" s="3">
        <v>0</v>
      </c>
      <c r="I3998" t="s">
        <v>24</v>
      </c>
      <c r="J3998" t="s">
        <v>36</v>
      </c>
      <c r="K3998" s="3">
        <f>IF(TablaDatosEmpresa[[#This Row],[Tipo_Movimiento]] = "Venta", -TablaDatosEmpresa[[#This Row],[Cantidad]] * TablaDatosEmpresa[[#This Row],[Precio_Venta_Unitario]], 0)</f>
        <v>0</v>
      </c>
      <c r="L3998" s="3">
        <f>AVERAGEIF(TablaDatosEmpresa[Nombre_Producto],TablaDatosEmpresa[[#This Row],[Nombre_Producto]],TablaDatosEmpresa[Costo_Unitario])</f>
        <v>81.910562499999997</v>
      </c>
      <c r="M3998" s="3">
        <f>IF(TablaDatosEmpresa[[#This Row],[Tipo_Movimiento]] = "Venta", -TablaDatosEmpresa[[#This Row],[Cantidad]] * TablaDatosEmpresa[[#This Row],[CosteAdquisicionPromedio]], 0)</f>
        <v>0</v>
      </c>
      <c r="N3998" s="3">
        <f>TablaDatosEmpresa[[#This Row],[Ingresos]]-TablaDatosEmpresa[[#This Row],[Coste_Vemta]]</f>
        <v>0</v>
      </c>
    </row>
    <row r="3999" spans="1:14" x14ac:dyDescent="0.3">
      <c r="A3999">
        <v>4000</v>
      </c>
      <c r="B3999" s="1">
        <v>45149</v>
      </c>
      <c r="C3999" t="s">
        <v>10</v>
      </c>
      <c r="D3999" t="s">
        <v>11</v>
      </c>
      <c r="E3999" t="s">
        <v>12</v>
      </c>
      <c r="F3999">
        <v>-11</v>
      </c>
      <c r="G3999" s="3">
        <v>0</v>
      </c>
      <c r="H3999" s="3">
        <v>130.87</v>
      </c>
      <c r="I3999" t="s">
        <v>10</v>
      </c>
      <c r="J3999" t="s">
        <v>15</v>
      </c>
      <c r="K3999" s="3">
        <f>IF(TablaDatosEmpresa[[#This Row],[Tipo_Movimiento]] = "Venta", -TablaDatosEmpresa[[#This Row],[Cantidad]] * TablaDatosEmpresa[[#This Row],[Precio_Venta_Unitario]], 0)</f>
        <v>1439.5700000000002</v>
      </c>
      <c r="L3999" s="3">
        <f>AVERAGEIF(TablaDatosEmpresa[Nombre_Producto],TablaDatosEmpresa[[#This Row],[Nombre_Producto]],TablaDatosEmpresa[Costo_Unitario])</f>
        <v>28.701865793780652</v>
      </c>
      <c r="M3999" s="3">
        <f>IF(TablaDatosEmpresa[[#This Row],[Tipo_Movimiento]] = "Venta", -TablaDatosEmpresa[[#This Row],[Cantidad]] * TablaDatosEmpresa[[#This Row],[CosteAdquisicionPromedio]], 0)</f>
        <v>315.72052373158715</v>
      </c>
      <c r="N3999" s="3">
        <f>TablaDatosEmpresa[[#This Row],[Ingresos]]-TablaDatosEmpresa[[#This Row],[Coste_Vemta]]</f>
        <v>1123.8494762684131</v>
      </c>
    </row>
    <row r="4000" spans="1:14" x14ac:dyDescent="0.3">
      <c r="A4000">
        <v>4001</v>
      </c>
      <c r="B4000" s="1">
        <v>45149</v>
      </c>
      <c r="C4000" t="s">
        <v>10</v>
      </c>
      <c r="D4000" t="s">
        <v>14</v>
      </c>
      <c r="E4000" t="s">
        <v>41</v>
      </c>
      <c r="F4000">
        <v>-42</v>
      </c>
      <c r="G4000" s="3">
        <v>0</v>
      </c>
      <c r="H4000" s="3">
        <v>160.49</v>
      </c>
      <c r="I4000" t="s">
        <v>10</v>
      </c>
      <c r="J4000" t="s">
        <v>23</v>
      </c>
      <c r="K4000" s="3">
        <f>IF(TablaDatosEmpresa[[#This Row],[Tipo_Movimiento]] = "Venta", -TablaDatosEmpresa[[#This Row],[Cantidad]] * TablaDatosEmpresa[[#This Row],[Precio_Venta_Unitario]], 0)</f>
        <v>6740.58</v>
      </c>
      <c r="L4000" s="3">
        <f>AVERAGEIF(TablaDatosEmpresa[Nombre_Producto],TablaDatosEmpresa[[#This Row],[Nombre_Producto]],TablaDatosEmpresa[Costo_Unitario])</f>
        <v>38.917210440456756</v>
      </c>
      <c r="M4000" s="3">
        <f>IF(TablaDatosEmpresa[[#This Row],[Tipo_Movimiento]] = "Venta", -TablaDatosEmpresa[[#This Row],[Cantidad]] * TablaDatosEmpresa[[#This Row],[CosteAdquisicionPromedio]], 0)</f>
        <v>1634.5228384991838</v>
      </c>
      <c r="N4000" s="3">
        <f>TablaDatosEmpresa[[#This Row],[Ingresos]]-TablaDatosEmpresa[[#This Row],[Coste_Vemta]]</f>
        <v>5106.0571615008157</v>
      </c>
    </row>
    <row r="4001" spans="1:14" x14ac:dyDescent="0.3">
      <c r="A4001">
        <v>4002</v>
      </c>
      <c r="B4001" s="1">
        <v>45149</v>
      </c>
      <c r="C4001" t="s">
        <v>16</v>
      </c>
      <c r="D4001" t="s">
        <v>27</v>
      </c>
      <c r="E4001" t="s">
        <v>44</v>
      </c>
      <c r="F4001">
        <v>96</v>
      </c>
      <c r="G4001" s="3">
        <v>249.06</v>
      </c>
      <c r="H4001" s="3">
        <v>0</v>
      </c>
      <c r="I4001" t="s">
        <v>46</v>
      </c>
      <c r="J4001" t="s">
        <v>18</v>
      </c>
      <c r="K4001" s="3">
        <f>IF(TablaDatosEmpresa[[#This Row],[Tipo_Movimiento]] = "Venta", -TablaDatosEmpresa[[#This Row],[Cantidad]] * TablaDatosEmpresa[[#This Row],[Precio_Venta_Unitario]], 0)</f>
        <v>0</v>
      </c>
      <c r="L4001" s="3">
        <f>AVERAGEIF(TablaDatosEmpresa[Nombre_Producto],TablaDatosEmpresa[[#This Row],[Nombre_Producto]],TablaDatosEmpresa[Costo_Unitario])</f>
        <v>111.99406451612904</v>
      </c>
      <c r="M4001" s="3">
        <f>IF(TablaDatosEmpresa[[#This Row],[Tipo_Movimiento]] = "Venta", -TablaDatosEmpresa[[#This Row],[Cantidad]] * TablaDatosEmpresa[[#This Row],[CosteAdquisicionPromedio]], 0)</f>
        <v>0</v>
      </c>
      <c r="N4001" s="3">
        <f>TablaDatosEmpresa[[#This Row],[Ingresos]]-TablaDatosEmpresa[[#This Row],[Coste_Vemta]]</f>
        <v>0</v>
      </c>
    </row>
    <row r="4002" spans="1:14" x14ac:dyDescent="0.3">
      <c r="A4002">
        <v>4003</v>
      </c>
      <c r="B4002" s="1">
        <v>45149</v>
      </c>
      <c r="C4002" t="s">
        <v>10</v>
      </c>
      <c r="D4002" t="s">
        <v>29</v>
      </c>
      <c r="E4002" t="s">
        <v>30</v>
      </c>
      <c r="F4002">
        <v>-28</v>
      </c>
      <c r="G4002" s="3">
        <v>0</v>
      </c>
      <c r="H4002" s="3">
        <v>80.430000000000007</v>
      </c>
      <c r="I4002" t="s">
        <v>10</v>
      </c>
      <c r="J4002" t="s">
        <v>35</v>
      </c>
      <c r="K4002" s="3">
        <f>IF(TablaDatosEmpresa[[#This Row],[Tipo_Movimiento]] = "Venta", -TablaDatosEmpresa[[#This Row],[Cantidad]] * TablaDatosEmpresa[[#This Row],[Precio_Venta_Unitario]], 0)</f>
        <v>2252.04</v>
      </c>
      <c r="L4002" s="3">
        <f>AVERAGEIF(TablaDatosEmpresa[Nombre_Producto],TablaDatosEmpresa[[#This Row],[Nombre_Producto]],TablaDatosEmpresa[Costo_Unitario])</f>
        <v>15.49574137931034</v>
      </c>
      <c r="M4002" s="3">
        <f>IF(TablaDatosEmpresa[[#This Row],[Tipo_Movimiento]] = "Venta", -TablaDatosEmpresa[[#This Row],[Cantidad]] * TablaDatosEmpresa[[#This Row],[CosteAdquisicionPromedio]], 0)</f>
        <v>433.88075862068951</v>
      </c>
      <c r="N4002" s="3">
        <f>TablaDatosEmpresa[[#This Row],[Ingresos]]-TablaDatosEmpresa[[#This Row],[Coste_Vemta]]</f>
        <v>1818.1592413793105</v>
      </c>
    </row>
    <row r="4003" spans="1:14" x14ac:dyDescent="0.3">
      <c r="A4003">
        <v>4004</v>
      </c>
      <c r="B4003" s="1">
        <v>45149</v>
      </c>
      <c r="C4003" t="s">
        <v>10</v>
      </c>
      <c r="D4003" t="s">
        <v>32</v>
      </c>
      <c r="E4003" t="s">
        <v>33</v>
      </c>
      <c r="F4003">
        <v>-49</v>
      </c>
      <c r="G4003" s="3">
        <v>0</v>
      </c>
      <c r="H4003" s="3">
        <v>218.33</v>
      </c>
      <c r="I4003" t="s">
        <v>10</v>
      </c>
      <c r="J4003" t="s">
        <v>15</v>
      </c>
      <c r="K4003" s="3">
        <f>IF(TablaDatosEmpresa[[#This Row],[Tipo_Movimiento]] = "Venta", -TablaDatosEmpresa[[#This Row],[Cantidad]] * TablaDatosEmpresa[[#This Row],[Precio_Venta_Unitario]], 0)</f>
        <v>10698.17</v>
      </c>
      <c r="L4003" s="3">
        <f>AVERAGEIF(TablaDatosEmpresa[Nombre_Producto],TablaDatosEmpresa[[#This Row],[Nombre_Producto]],TablaDatosEmpresa[Costo_Unitario])</f>
        <v>54.214840425531932</v>
      </c>
      <c r="M4003" s="3">
        <f>IF(TablaDatosEmpresa[[#This Row],[Tipo_Movimiento]] = "Venta", -TablaDatosEmpresa[[#This Row],[Cantidad]] * TablaDatosEmpresa[[#This Row],[CosteAdquisicionPromedio]], 0)</f>
        <v>2656.5271808510647</v>
      </c>
      <c r="N4003" s="3">
        <f>TablaDatosEmpresa[[#This Row],[Ingresos]]-TablaDatosEmpresa[[#This Row],[Coste_Vemta]]</f>
        <v>8041.6428191489358</v>
      </c>
    </row>
    <row r="4004" spans="1:14" x14ac:dyDescent="0.3">
      <c r="A4004">
        <v>4005</v>
      </c>
      <c r="B4004" s="1">
        <v>45150</v>
      </c>
      <c r="C4004" t="s">
        <v>10</v>
      </c>
      <c r="D4004" t="s">
        <v>27</v>
      </c>
      <c r="E4004" t="s">
        <v>44</v>
      </c>
      <c r="F4004">
        <v>-6</v>
      </c>
      <c r="G4004" s="3">
        <v>0</v>
      </c>
      <c r="H4004" s="3">
        <v>496.07</v>
      </c>
      <c r="I4004" t="s">
        <v>10</v>
      </c>
      <c r="J4004" t="s">
        <v>35</v>
      </c>
      <c r="K4004" s="3">
        <f>IF(TablaDatosEmpresa[[#This Row],[Tipo_Movimiento]] = "Venta", -TablaDatosEmpresa[[#This Row],[Cantidad]] * TablaDatosEmpresa[[#This Row],[Precio_Venta_Unitario]], 0)</f>
        <v>2976.42</v>
      </c>
      <c r="L4004" s="3">
        <f>AVERAGEIF(TablaDatosEmpresa[Nombre_Producto],TablaDatosEmpresa[[#This Row],[Nombre_Producto]],TablaDatosEmpresa[Costo_Unitario])</f>
        <v>111.99406451612904</v>
      </c>
      <c r="M4004" s="3">
        <f>IF(TablaDatosEmpresa[[#This Row],[Tipo_Movimiento]] = "Venta", -TablaDatosEmpresa[[#This Row],[Cantidad]] * TablaDatosEmpresa[[#This Row],[CosteAdquisicionPromedio]], 0)</f>
        <v>671.96438709677432</v>
      </c>
      <c r="N4004" s="3">
        <f>TablaDatosEmpresa[[#This Row],[Ingresos]]-TablaDatosEmpresa[[#This Row],[Coste_Vemta]]</f>
        <v>2304.4556129032258</v>
      </c>
    </row>
    <row r="4005" spans="1:14" x14ac:dyDescent="0.3">
      <c r="A4005">
        <v>4006</v>
      </c>
      <c r="B4005" s="1">
        <v>45150</v>
      </c>
      <c r="C4005" t="s">
        <v>10</v>
      </c>
      <c r="D4005" t="s">
        <v>11</v>
      </c>
      <c r="E4005" t="s">
        <v>12</v>
      </c>
      <c r="F4005">
        <v>-17</v>
      </c>
      <c r="G4005" s="3">
        <v>0</v>
      </c>
      <c r="H4005" s="3">
        <v>130.41</v>
      </c>
      <c r="I4005" t="s">
        <v>10</v>
      </c>
      <c r="J4005" t="s">
        <v>15</v>
      </c>
      <c r="K4005" s="3">
        <f>IF(TablaDatosEmpresa[[#This Row],[Tipo_Movimiento]] = "Venta", -TablaDatosEmpresa[[#This Row],[Cantidad]] * TablaDatosEmpresa[[#This Row],[Precio_Venta_Unitario]], 0)</f>
        <v>2216.9699999999998</v>
      </c>
      <c r="L4005" s="3">
        <f>AVERAGEIF(TablaDatosEmpresa[Nombre_Producto],TablaDatosEmpresa[[#This Row],[Nombre_Producto]],TablaDatosEmpresa[Costo_Unitario])</f>
        <v>28.701865793780652</v>
      </c>
      <c r="M4005" s="3">
        <f>IF(TablaDatosEmpresa[[#This Row],[Tipo_Movimiento]] = "Venta", -TablaDatosEmpresa[[#This Row],[Cantidad]] * TablaDatosEmpresa[[#This Row],[CosteAdquisicionPromedio]], 0)</f>
        <v>487.93171849427108</v>
      </c>
      <c r="N4005" s="3">
        <f>TablaDatosEmpresa[[#This Row],[Ingresos]]-TablaDatosEmpresa[[#This Row],[Coste_Vemta]]</f>
        <v>1729.0382815057287</v>
      </c>
    </row>
    <row r="4006" spans="1:14" x14ac:dyDescent="0.3">
      <c r="A4006">
        <v>4007</v>
      </c>
      <c r="B4006" s="1">
        <v>45150</v>
      </c>
      <c r="C4006" t="s">
        <v>24</v>
      </c>
      <c r="D4006" t="s">
        <v>14</v>
      </c>
      <c r="E4006" t="s">
        <v>41</v>
      </c>
      <c r="F4006">
        <v>252</v>
      </c>
      <c r="G4006" s="3">
        <v>87.01</v>
      </c>
      <c r="H4006" s="3">
        <v>0</v>
      </c>
      <c r="I4006" t="s">
        <v>24</v>
      </c>
      <c r="J4006" t="s">
        <v>26</v>
      </c>
      <c r="K4006" s="3">
        <f>IF(TablaDatosEmpresa[[#This Row],[Tipo_Movimiento]] = "Venta", -TablaDatosEmpresa[[#This Row],[Cantidad]] * TablaDatosEmpresa[[#This Row],[Precio_Venta_Unitario]], 0)</f>
        <v>0</v>
      </c>
      <c r="L4006" s="3">
        <f>AVERAGEIF(TablaDatosEmpresa[Nombre_Producto],TablaDatosEmpresa[[#This Row],[Nombre_Producto]],TablaDatosEmpresa[Costo_Unitario])</f>
        <v>38.917210440456756</v>
      </c>
      <c r="M4006" s="3">
        <f>IF(TablaDatosEmpresa[[#This Row],[Tipo_Movimiento]] = "Venta", -TablaDatosEmpresa[[#This Row],[Cantidad]] * TablaDatosEmpresa[[#This Row],[CosteAdquisicionPromedio]], 0)</f>
        <v>0</v>
      </c>
      <c r="N4006" s="3">
        <f>TablaDatosEmpresa[[#This Row],[Ingresos]]-TablaDatosEmpresa[[#This Row],[Coste_Vemta]]</f>
        <v>0</v>
      </c>
    </row>
    <row r="4007" spans="1:14" x14ac:dyDescent="0.3">
      <c r="A4007">
        <v>4008</v>
      </c>
      <c r="B4007" s="1">
        <v>45150</v>
      </c>
      <c r="C4007" t="s">
        <v>16</v>
      </c>
      <c r="D4007" t="s">
        <v>19</v>
      </c>
      <c r="E4007" t="s">
        <v>20</v>
      </c>
      <c r="F4007">
        <v>64</v>
      </c>
      <c r="G4007" s="3">
        <v>151.07</v>
      </c>
      <c r="H4007" s="3">
        <v>0</v>
      </c>
      <c r="I4007" t="s">
        <v>46</v>
      </c>
      <c r="J4007" t="s">
        <v>18</v>
      </c>
      <c r="K4007" s="3">
        <f>IF(TablaDatosEmpresa[[#This Row],[Tipo_Movimiento]] = "Venta", -TablaDatosEmpresa[[#This Row],[Cantidad]] * TablaDatosEmpresa[[#This Row],[Precio_Venta_Unitario]], 0)</f>
        <v>0</v>
      </c>
      <c r="L4007" s="3">
        <f>AVERAGEIF(TablaDatosEmpresa[Nombre_Producto],TablaDatosEmpresa[[#This Row],[Nombre_Producto]],TablaDatosEmpresa[Costo_Unitario])</f>
        <v>66.956770642201846</v>
      </c>
      <c r="M4007" s="3">
        <f>IF(TablaDatosEmpresa[[#This Row],[Tipo_Movimiento]] = "Venta", -TablaDatosEmpresa[[#This Row],[Cantidad]] * TablaDatosEmpresa[[#This Row],[CosteAdquisicionPromedio]], 0)</f>
        <v>0</v>
      </c>
      <c r="N4007" s="3">
        <f>TablaDatosEmpresa[[#This Row],[Ingresos]]-TablaDatosEmpresa[[#This Row],[Coste_Vemta]]</f>
        <v>0</v>
      </c>
    </row>
    <row r="4008" spans="1:14" x14ac:dyDescent="0.3">
      <c r="A4008">
        <v>4009</v>
      </c>
      <c r="B4008" s="1">
        <v>45150</v>
      </c>
      <c r="C4008" t="s">
        <v>24</v>
      </c>
      <c r="D4008" t="s">
        <v>34</v>
      </c>
      <c r="E4008" t="s">
        <v>45</v>
      </c>
      <c r="F4008">
        <v>253</v>
      </c>
      <c r="G4008" s="3">
        <v>181.63</v>
      </c>
      <c r="H4008" s="3">
        <v>0</v>
      </c>
      <c r="I4008" t="s">
        <v>24</v>
      </c>
      <c r="J4008" t="s">
        <v>37</v>
      </c>
      <c r="K4008" s="3">
        <f>IF(TablaDatosEmpresa[[#This Row],[Tipo_Movimiento]] = "Venta", -TablaDatosEmpresa[[#This Row],[Cantidad]] * TablaDatosEmpresa[[#This Row],[Precio_Venta_Unitario]], 0)</f>
        <v>0</v>
      </c>
      <c r="L4008" s="3">
        <f>AVERAGEIF(TablaDatosEmpresa[Nombre_Producto],TablaDatosEmpresa[[#This Row],[Nombre_Producto]],TablaDatosEmpresa[Costo_Unitario])</f>
        <v>81.910562499999997</v>
      </c>
      <c r="M4008" s="3">
        <f>IF(TablaDatosEmpresa[[#This Row],[Tipo_Movimiento]] = "Venta", -TablaDatosEmpresa[[#This Row],[Cantidad]] * TablaDatosEmpresa[[#This Row],[CosteAdquisicionPromedio]], 0)</f>
        <v>0</v>
      </c>
      <c r="N4008" s="3">
        <f>TablaDatosEmpresa[[#This Row],[Ingresos]]-TablaDatosEmpresa[[#This Row],[Coste_Vemta]]</f>
        <v>0</v>
      </c>
    </row>
    <row r="4009" spans="1:14" x14ac:dyDescent="0.3">
      <c r="A4009">
        <v>4010</v>
      </c>
      <c r="B4009" s="1">
        <v>45150</v>
      </c>
      <c r="C4009" t="s">
        <v>10</v>
      </c>
      <c r="D4009" t="s">
        <v>25</v>
      </c>
      <c r="E4009" t="s">
        <v>43</v>
      </c>
      <c r="F4009">
        <v>-18</v>
      </c>
      <c r="G4009" s="3">
        <v>0</v>
      </c>
      <c r="H4009" s="3">
        <v>94.44</v>
      </c>
      <c r="I4009" t="s">
        <v>10</v>
      </c>
      <c r="J4009" t="s">
        <v>35</v>
      </c>
      <c r="K4009" s="3">
        <f>IF(TablaDatosEmpresa[[#This Row],[Tipo_Movimiento]] = "Venta", -TablaDatosEmpresa[[#This Row],[Cantidad]] * TablaDatosEmpresa[[#This Row],[Precio_Venta_Unitario]], 0)</f>
        <v>1699.92</v>
      </c>
      <c r="L4009" s="3">
        <f>AVERAGEIF(TablaDatosEmpresa[Nombre_Producto],TablaDatosEmpresa[[#This Row],[Nombre_Producto]],TablaDatosEmpresa[Costo_Unitario])</f>
        <v>18.458651685393257</v>
      </c>
      <c r="M4009" s="3">
        <f>IF(TablaDatosEmpresa[[#This Row],[Tipo_Movimiento]] = "Venta", -TablaDatosEmpresa[[#This Row],[Cantidad]] * TablaDatosEmpresa[[#This Row],[CosteAdquisicionPromedio]], 0)</f>
        <v>332.2557303370786</v>
      </c>
      <c r="N4009" s="3">
        <f>TablaDatosEmpresa[[#This Row],[Ingresos]]-TablaDatosEmpresa[[#This Row],[Coste_Vemta]]</f>
        <v>1367.6642696629215</v>
      </c>
    </row>
    <row r="4010" spans="1:14" x14ac:dyDescent="0.3">
      <c r="A4010">
        <v>4011</v>
      </c>
      <c r="B4010" s="1">
        <v>45150</v>
      </c>
      <c r="C4010" t="s">
        <v>16</v>
      </c>
      <c r="D4010" t="s">
        <v>17</v>
      </c>
      <c r="E4010" t="s">
        <v>42</v>
      </c>
      <c r="F4010">
        <v>27</v>
      </c>
      <c r="G4010" s="3">
        <v>455.96</v>
      </c>
      <c r="H4010" s="3">
        <v>0</v>
      </c>
      <c r="I4010" t="s">
        <v>46</v>
      </c>
      <c r="J4010" t="s">
        <v>18</v>
      </c>
      <c r="K4010" s="3">
        <f>IF(TablaDatosEmpresa[[#This Row],[Tipo_Movimiento]] = "Venta", -TablaDatosEmpresa[[#This Row],[Cantidad]] * TablaDatosEmpresa[[#This Row],[Precio_Venta_Unitario]], 0)</f>
        <v>0</v>
      </c>
      <c r="L4010" s="3">
        <f>AVERAGEIF(TablaDatosEmpresa[Nombre_Producto],TablaDatosEmpresa[[#This Row],[Nombre_Producto]],TablaDatosEmpresa[Costo_Unitario])</f>
        <v>206.67616747181975</v>
      </c>
      <c r="M4010" s="3">
        <f>IF(TablaDatosEmpresa[[#This Row],[Tipo_Movimiento]] = "Venta", -TablaDatosEmpresa[[#This Row],[Cantidad]] * TablaDatosEmpresa[[#This Row],[CosteAdquisicionPromedio]], 0)</f>
        <v>0</v>
      </c>
      <c r="N4010" s="3">
        <f>TablaDatosEmpresa[[#This Row],[Ingresos]]-TablaDatosEmpresa[[#This Row],[Coste_Vemta]]</f>
        <v>0</v>
      </c>
    </row>
    <row r="4011" spans="1:14" x14ac:dyDescent="0.3">
      <c r="A4011">
        <v>4012</v>
      </c>
      <c r="B4011" s="1">
        <v>45151</v>
      </c>
      <c r="C4011" t="s">
        <v>10</v>
      </c>
      <c r="D4011" t="s">
        <v>17</v>
      </c>
      <c r="E4011" t="s">
        <v>42</v>
      </c>
      <c r="F4011">
        <v>-13</v>
      </c>
      <c r="G4011" s="3">
        <v>0</v>
      </c>
      <c r="H4011" s="3">
        <v>902.24</v>
      </c>
      <c r="I4011" t="s">
        <v>10</v>
      </c>
      <c r="J4011" t="s">
        <v>15</v>
      </c>
      <c r="K4011" s="3">
        <f>IF(TablaDatosEmpresa[[#This Row],[Tipo_Movimiento]] = "Venta", -TablaDatosEmpresa[[#This Row],[Cantidad]] * TablaDatosEmpresa[[#This Row],[Precio_Venta_Unitario]], 0)</f>
        <v>11729.12</v>
      </c>
      <c r="L4011" s="3">
        <f>AVERAGEIF(TablaDatosEmpresa[Nombre_Producto],TablaDatosEmpresa[[#This Row],[Nombre_Producto]],TablaDatosEmpresa[Costo_Unitario])</f>
        <v>206.67616747181975</v>
      </c>
      <c r="M4011" s="3">
        <f>IF(TablaDatosEmpresa[[#This Row],[Tipo_Movimiento]] = "Venta", -TablaDatosEmpresa[[#This Row],[Cantidad]] * TablaDatosEmpresa[[#This Row],[CosteAdquisicionPromedio]], 0)</f>
        <v>2686.7901771336569</v>
      </c>
      <c r="N4011" s="3">
        <f>TablaDatosEmpresa[[#This Row],[Ingresos]]-TablaDatosEmpresa[[#This Row],[Coste_Vemta]]</f>
        <v>9042.3298228663443</v>
      </c>
    </row>
    <row r="4012" spans="1:14" x14ac:dyDescent="0.3">
      <c r="A4012">
        <v>4013</v>
      </c>
      <c r="B4012" s="1">
        <v>45151</v>
      </c>
      <c r="C4012" t="s">
        <v>10</v>
      </c>
      <c r="D4012" t="s">
        <v>17</v>
      </c>
      <c r="E4012" t="s">
        <v>42</v>
      </c>
      <c r="F4012">
        <v>-21</v>
      </c>
      <c r="G4012" s="3">
        <v>0</v>
      </c>
      <c r="H4012" s="3">
        <v>898.61</v>
      </c>
      <c r="I4012" t="s">
        <v>10</v>
      </c>
      <c r="J4012" t="s">
        <v>15</v>
      </c>
      <c r="K4012" s="3">
        <f>IF(TablaDatosEmpresa[[#This Row],[Tipo_Movimiento]] = "Venta", -TablaDatosEmpresa[[#This Row],[Cantidad]] * TablaDatosEmpresa[[#This Row],[Precio_Venta_Unitario]], 0)</f>
        <v>18870.810000000001</v>
      </c>
      <c r="L4012" s="3">
        <f>AVERAGEIF(TablaDatosEmpresa[Nombre_Producto],TablaDatosEmpresa[[#This Row],[Nombre_Producto]],TablaDatosEmpresa[Costo_Unitario])</f>
        <v>206.67616747181975</v>
      </c>
      <c r="M4012" s="3">
        <f>IF(TablaDatosEmpresa[[#This Row],[Tipo_Movimiento]] = "Venta", -TablaDatosEmpresa[[#This Row],[Cantidad]] * TablaDatosEmpresa[[#This Row],[CosteAdquisicionPromedio]], 0)</f>
        <v>4340.1995169082147</v>
      </c>
      <c r="N4012" s="3">
        <f>TablaDatosEmpresa[[#This Row],[Ingresos]]-TablaDatosEmpresa[[#This Row],[Coste_Vemta]]</f>
        <v>14530.610483091787</v>
      </c>
    </row>
    <row r="4013" spans="1:14" x14ac:dyDescent="0.3">
      <c r="A4013">
        <v>4014</v>
      </c>
      <c r="B4013" s="1">
        <v>45151</v>
      </c>
      <c r="C4013" t="s">
        <v>10</v>
      </c>
      <c r="D4013" t="s">
        <v>11</v>
      </c>
      <c r="E4013" t="s">
        <v>12</v>
      </c>
      <c r="F4013">
        <v>-8</v>
      </c>
      <c r="G4013" s="3">
        <v>0</v>
      </c>
      <c r="H4013" s="3">
        <v>130.97999999999999</v>
      </c>
      <c r="I4013" t="s">
        <v>10</v>
      </c>
      <c r="J4013" t="s">
        <v>13</v>
      </c>
      <c r="K4013" s="3">
        <f>IF(TablaDatosEmpresa[[#This Row],[Tipo_Movimiento]] = "Venta", -TablaDatosEmpresa[[#This Row],[Cantidad]] * TablaDatosEmpresa[[#This Row],[Precio_Venta_Unitario]], 0)</f>
        <v>1047.8399999999999</v>
      </c>
      <c r="L4013" s="3">
        <f>AVERAGEIF(TablaDatosEmpresa[Nombre_Producto],TablaDatosEmpresa[[#This Row],[Nombre_Producto]],TablaDatosEmpresa[Costo_Unitario])</f>
        <v>28.701865793780652</v>
      </c>
      <c r="M4013" s="3">
        <f>IF(TablaDatosEmpresa[[#This Row],[Tipo_Movimiento]] = "Venta", -TablaDatosEmpresa[[#This Row],[Cantidad]] * TablaDatosEmpresa[[#This Row],[CosteAdquisicionPromedio]], 0)</f>
        <v>229.61492635024521</v>
      </c>
      <c r="N4013" s="3">
        <f>TablaDatosEmpresa[[#This Row],[Ingresos]]-TablaDatosEmpresa[[#This Row],[Coste_Vemta]]</f>
        <v>818.22507364975468</v>
      </c>
    </row>
    <row r="4014" spans="1:14" x14ac:dyDescent="0.3">
      <c r="A4014">
        <v>4015</v>
      </c>
      <c r="B4014" s="1">
        <v>45151</v>
      </c>
      <c r="C4014" t="s">
        <v>10</v>
      </c>
      <c r="D4014" t="s">
        <v>32</v>
      </c>
      <c r="E4014" t="s">
        <v>33</v>
      </c>
      <c r="F4014">
        <v>-19</v>
      </c>
      <c r="G4014" s="3">
        <v>0</v>
      </c>
      <c r="H4014" s="3">
        <v>221.95</v>
      </c>
      <c r="I4014" t="s">
        <v>10</v>
      </c>
      <c r="J4014" t="s">
        <v>15</v>
      </c>
      <c r="K4014" s="3">
        <f>IF(TablaDatosEmpresa[[#This Row],[Tipo_Movimiento]] = "Venta", -TablaDatosEmpresa[[#This Row],[Cantidad]] * TablaDatosEmpresa[[#This Row],[Precio_Venta_Unitario]], 0)</f>
        <v>4217.05</v>
      </c>
      <c r="L4014" s="3">
        <f>AVERAGEIF(TablaDatosEmpresa[Nombre_Producto],TablaDatosEmpresa[[#This Row],[Nombre_Producto]],TablaDatosEmpresa[Costo_Unitario])</f>
        <v>54.214840425531932</v>
      </c>
      <c r="M4014" s="3">
        <f>IF(TablaDatosEmpresa[[#This Row],[Tipo_Movimiento]] = "Venta", -TablaDatosEmpresa[[#This Row],[Cantidad]] * TablaDatosEmpresa[[#This Row],[CosteAdquisicionPromedio]], 0)</f>
        <v>1030.0819680851066</v>
      </c>
      <c r="N4014" s="3">
        <f>TablaDatosEmpresa[[#This Row],[Ingresos]]-TablaDatosEmpresa[[#This Row],[Coste_Vemta]]</f>
        <v>3186.9680319148938</v>
      </c>
    </row>
    <row r="4015" spans="1:14" x14ac:dyDescent="0.3">
      <c r="A4015">
        <v>4016</v>
      </c>
      <c r="B4015" s="1">
        <v>45151</v>
      </c>
      <c r="C4015" t="s">
        <v>10</v>
      </c>
      <c r="D4015" t="s">
        <v>29</v>
      </c>
      <c r="E4015" t="s">
        <v>30</v>
      </c>
      <c r="F4015">
        <v>-49</v>
      </c>
      <c r="G4015" s="3">
        <v>0</v>
      </c>
      <c r="H4015" s="3">
        <v>80.489999999999995</v>
      </c>
      <c r="I4015" t="s">
        <v>10</v>
      </c>
      <c r="J4015" t="s">
        <v>31</v>
      </c>
      <c r="K4015" s="3">
        <f>IF(TablaDatosEmpresa[[#This Row],[Tipo_Movimiento]] = "Venta", -TablaDatosEmpresa[[#This Row],[Cantidad]] * TablaDatosEmpresa[[#This Row],[Precio_Venta_Unitario]], 0)</f>
        <v>3944.0099999999998</v>
      </c>
      <c r="L4015" s="3">
        <f>AVERAGEIF(TablaDatosEmpresa[Nombre_Producto],TablaDatosEmpresa[[#This Row],[Nombre_Producto]],TablaDatosEmpresa[Costo_Unitario])</f>
        <v>15.49574137931034</v>
      </c>
      <c r="M4015" s="3">
        <f>IF(TablaDatosEmpresa[[#This Row],[Tipo_Movimiento]] = "Venta", -TablaDatosEmpresa[[#This Row],[Cantidad]] * TablaDatosEmpresa[[#This Row],[CosteAdquisicionPromedio]], 0)</f>
        <v>759.29132758620665</v>
      </c>
      <c r="N4015" s="3">
        <f>TablaDatosEmpresa[[#This Row],[Ingresos]]-TablaDatosEmpresa[[#This Row],[Coste_Vemta]]</f>
        <v>3184.7186724137932</v>
      </c>
    </row>
    <row r="4016" spans="1:14" x14ac:dyDescent="0.3">
      <c r="A4016">
        <v>4017</v>
      </c>
      <c r="B4016" s="1">
        <v>45151</v>
      </c>
      <c r="C4016" t="s">
        <v>10</v>
      </c>
      <c r="D4016" t="s">
        <v>27</v>
      </c>
      <c r="E4016" t="s">
        <v>44</v>
      </c>
      <c r="F4016">
        <v>-26</v>
      </c>
      <c r="G4016" s="3">
        <v>0</v>
      </c>
      <c r="H4016" s="3">
        <v>500.58</v>
      </c>
      <c r="I4016" t="s">
        <v>10</v>
      </c>
      <c r="J4016" t="s">
        <v>23</v>
      </c>
      <c r="K4016" s="3">
        <f>IF(TablaDatosEmpresa[[#This Row],[Tipo_Movimiento]] = "Venta", -TablaDatosEmpresa[[#This Row],[Cantidad]] * TablaDatosEmpresa[[#This Row],[Precio_Venta_Unitario]], 0)</f>
        <v>13015.08</v>
      </c>
      <c r="L4016" s="3">
        <f>AVERAGEIF(TablaDatosEmpresa[Nombre_Producto],TablaDatosEmpresa[[#This Row],[Nombre_Producto]],TablaDatosEmpresa[Costo_Unitario])</f>
        <v>111.99406451612904</v>
      </c>
      <c r="M4016" s="3">
        <f>IF(TablaDatosEmpresa[[#This Row],[Tipo_Movimiento]] = "Venta", -TablaDatosEmpresa[[#This Row],[Cantidad]] * TablaDatosEmpresa[[#This Row],[CosteAdquisicionPromedio]], 0)</f>
        <v>2911.8456774193551</v>
      </c>
      <c r="N4016" s="3">
        <f>TablaDatosEmpresa[[#This Row],[Ingresos]]-TablaDatosEmpresa[[#This Row],[Coste_Vemta]]</f>
        <v>10103.234322580645</v>
      </c>
    </row>
    <row r="4017" spans="1:14" x14ac:dyDescent="0.3">
      <c r="A4017">
        <v>4018</v>
      </c>
      <c r="B4017" s="1">
        <v>45151</v>
      </c>
      <c r="C4017" t="s">
        <v>10</v>
      </c>
      <c r="D4017" t="s">
        <v>25</v>
      </c>
      <c r="E4017" t="s">
        <v>43</v>
      </c>
      <c r="F4017">
        <v>-6</v>
      </c>
      <c r="G4017" s="3">
        <v>0</v>
      </c>
      <c r="H4017" s="3">
        <v>94.38</v>
      </c>
      <c r="I4017" t="s">
        <v>10</v>
      </c>
      <c r="J4017" t="s">
        <v>31</v>
      </c>
      <c r="K4017" s="3">
        <f>IF(TablaDatosEmpresa[[#This Row],[Tipo_Movimiento]] = "Venta", -TablaDatosEmpresa[[#This Row],[Cantidad]] * TablaDatosEmpresa[[#This Row],[Precio_Venta_Unitario]], 0)</f>
        <v>566.28</v>
      </c>
      <c r="L4017" s="3">
        <f>AVERAGEIF(TablaDatosEmpresa[Nombre_Producto],TablaDatosEmpresa[[#This Row],[Nombre_Producto]],TablaDatosEmpresa[Costo_Unitario])</f>
        <v>18.458651685393257</v>
      </c>
      <c r="M4017" s="3">
        <f>IF(TablaDatosEmpresa[[#This Row],[Tipo_Movimiento]] = "Venta", -TablaDatosEmpresa[[#This Row],[Cantidad]] * TablaDatosEmpresa[[#This Row],[CosteAdquisicionPromedio]], 0)</f>
        <v>110.75191011235954</v>
      </c>
      <c r="N4017" s="3">
        <f>TablaDatosEmpresa[[#This Row],[Ingresos]]-TablaDatosEmpresa[[#This Row],[Coste_Vemta]]</f>
        <v>455.52808988764042</v>
      </c>
    </row>
    <row r="4018" spans="1:14" x14ac:dyDescent="0.3">
      <c r="A4018">
        <v>4019</v>
      </c>
      <c r="B4018" s="1">
        <v>45152</v>
      </c>
      <c r="C4018" t="s">
        <v>10</v>
      </c>
      <c r="D4018" t="s">
        <v>11</v>
      </c>
      <c r="E4018" t="s">
        <v>12</v>
      </c>
      <c r="F4018">
        <v>-9</v>
      </c>
      <c r="G4018" s="3">
        <v>0</v>
      </c>
      <c r="H4018" s="3">
        <v>130.61000000000001</v>
      </c>
      <c r="I4018" t="s">
        <v>10</v>
      </c>
      <c r="J4018" t="s">
        <v>15</v>
      </c>
      <c r="K4018" s="3">
        <f>IF(TablaDatosEmpresa[[#This Row],[Tipo_Movimiento]] = "Venta", -TablaDatosEmpresa[[#This Row],[Cantidad]] * TablaDatosEmpresa[[#This Row],[Precio_Venta_Unitario]], 0)</f>
        <v>1175.4900000000002</v>
      </c>
      <c r="L4018" s="3">
        <f>AVERAGEIF(TablaDatosEmpresa[Nombre_Producto],TablaDatosEmpresa[[#This Row],[Nombre_Producto]],TablaDatosEmpresa[Costo_Unitario])</f>
        <v>28.701865793780652</v>
      </c>
      <c r="M4018" s="3">
        <f>IF(TablaDatosEmpresa[[#This Row],[Tipo_Movimiento]] = "Venta", -TablaDatosEmpresa[[#This Row],[Cantidad]] * TablaDatosEmpresa[[#This Row],[CosteAdquisicionPromedio]], 0)</f>
        <v>258.31679214402584</v>
      </c>
      <c r="N4018" s="3">
        <f>TablaDatosEmpresa[[#This Row],[Ingresos]]-TablaDatosEmpresa[[#This Row],[Coste_Vemta]]</f>
        <v>917.1732078559744</v>
      </c>
    </row>
    <row r="4019" spans="1:14" x14ac:dyDescent="0.3">
      <c r="A4019">
        <v>4020</v>
      </c>
      <c r="B4019" s="1">
        <v>45152</v>
      </c>
      <c r="C4019" t="s">
        <v>10</v>
      </c>
      <c r="D4019" t="s">
        <v>11</v>
      </c>
      <c r="E4019" t="s">
        <v>12</v>
      </c>
      <c r="F4019">
        <v>-39</v>
      </c>
      <c r="G4019" s="3">
        <v>0</v>
      </c>
      <c r="H4019" s="3">
        <v>129.57</v>
      </c>
      <c r="I4019" t="s">
        <v>10</v>
      </c>
      <c r="J4019" t="s">
        <v>35</v>
      </c>
      <c r="K4019" s="3">
        <f>IF(TablaDatosEmpresa[[#This Row],[Tipo_Movimiento]] = "Venta", -TablaDatosEmpresa[[#This Row],[Cantidad]] * TablaDatosEmpresa[[#This Row],[Precio_Venta_Unitario]], 0)</f>
        <v>5053.2299999999996</v>
      </c>
      <c r="L4019" s="3">
        <f>AVERAGEIF(TablaDatosEmpresa[Nombre_Producto],TablaDatosEmpresa[[#This Row],[Nombre_Producto]],TablaDatosEmpresa[Costo_Unitario])</f>
        <v>28.701865793780652</v>
      </c>
      <c r="M4019" s="3">
        <f>IF(TablaDatosEmpresa[[#This Row],[Tipo_Movimiento]] = "Venta", -TablaDatosEmpresa[[#This Row],[Cantidad]] * TablaDatosEmpresa[[#This Row],[CosteAdquisicionPromedio]], 0)</f>
        <v>1119.3727659574454</v>
      </c>
      <c r="N4019" s="3">
        <f>TablaDatosEmpresa[[#This Row],[Ingresos]]-TablaDatosEmpresa[[#This Row],[Coste_Vemta]]</f>
        <v>3933.8572340425544</v>
      </c>
    </row>
    <row r="4020" spans="1:14" x14ac:dyDescent="0.3">
      <c r="A4020">
        <v>4021</v>
      </c>
      <c r="B4020" s="1">
        <v>45152</v>
      </c>
      <c r="C4020" t="s">
        <v>24</v>
      </c>
      <c r="D4020" t="s">
        <v>25</v>
      </c>
      <c r="E4020" t="s">
        <v>43</v>
      </c>
      <c r="F4020">
        <v>91</v>
      </c>
      <c r="G4020" s="3">
        <v>45.93</v>
      </c>
      <c r="H4020" s="3">
        <v>0</v>
      </c>
      <c r="I4020" t="s">
        <v>24</v>
      </c>
      <c r="J4020" t="s">
        <v>37</v>
      </c>
      <c r="K4020" s="3">
        <f>IF(TablaDatosEmpresa[[#This Row],[Tipo_Movimiento]] = "Venta", -TablaDatosEmpresa[[#This Row],[Cantidad]] * TablaDatosEmpresa[[#This Row],[Precio_Venta_Unitario]], 0)</f>
        <v>0</v>
      </c>
      <c r="L4020" s="3">
        <f>AVERAGEIF(TablaDatosEmpresa[Nombre_Producto],TablaDatosEmpresa[[#This Row],[Nombre_Producto]],TablaDatosEmpresa[Costo_Unitario])</f>
        <v>18.458651685393257</v>
      </c>
      <c r="M4020" s="3">
        <f>IF(TablaDatosEmpresa[[#This Row],[Tipo_Movimiento]] = "Venta", -TablaDatosEmpresa[[#This Row],[Cantidad]] * TablaDatosEmpresa[[#This Row],[CosteAdquisicionPromedio]], 0)</f>
        <v>0</v>
      </c>
      <c r="N4020" s="3">
        <f>TablaDatosEmpresa[[#This Row],[Ingresos]]-TablaDatosEmpresa[[#This Row],[Coste_Vemta]]</f>
        <v>0</v>
      </c>
    </row>
    <row r="4021" spans="1:14" x14ac:dyDescent="0.3">
      <c r="A4021">
        <v>4022</v>
      </c>
      <c r="B4021" s="1">
        <v>45152</v>
      </c>
      <c r="C4021" t="s">
        <v>16</v>
      </c>
      <c r="D4021" t="s">
        <v>19</v>
      </c>
      <c r="E4021" t="s">
        <v>20</v>
      </c>
      <c r="F4021">
        <v>96</v>
      </c>
      <c r="G4021" s="3">
        <v>152.91999999999999</v>
      </c>
      <c r="H4021" s="3">
        <v>0</v>
      </c>
      <c r="I4021" t="s">
        <v>46</v>
      </c>
      <c r="J4021" t="s">
        <v>18</v>
      </c>
      <c r="K4021" s="3">
        <f>IF(TablaDatosEmpresa[[#This Row],[Tipo_Movimiento]] = "Venta", -TablaDatosEmpresa[[#This Row],[Cantidad]] * TablaDatosEmpresa[[#This Row],[Precio_Venta_Unitario]], 0)</f>
        <v>0</v>
      </c>
      <c r="L4021" s="3">
        <f>AVERAGEIF(TablaDatosEmpresa[Nombre_Producto],TablaDatosEmpresa[[#This Row],[Nombre_Producto]],TablaDatosEmpresa[Costo_Unitario])</f>
        <v>66.956770642201846</v>
      </c>
      <c r="M4021" s="3">
        <f>IF(TablaDatosEmpresa[[#This Row],[Tipo_Movimiento]] = "Venta", -TablaDatosEmpresa[[#This Row],[Cantidad]] * TablaDatosEmpresa[[#This Row],[CosteAdquisicionPromedio]], 0)</f>
        <v>0</v>
      </c>
      <c r="N4021" s="3">
        <f>TablaDatosEmpresa[[#This Row],[Ingresos]]-TablaDatosEmpresa[[#This Row],[Coste_Vemta]]</f>
        <v>0</v>
      </c>
    </row>
    <row r="4022" spans="1:14" x14ac:dyDescent="0.3">
      <c r="A4022">
        <v>4023</v>
      </c>
      <c r="B4022" s="1">
        <v>45152</v>
      </c>
      <c r="C4022" t="s">
        <v>10</v>
      </c>
      <c r="D4022" t="s">
        <v>29</v>
      </c>
      <c r="E4022" t="s">
        <v>30</v>
      </c>
      <c r="F4022">
        <v>-7</v>
      </c>
      <c r="G4022" s="3">
        <v>0</v>
      </c>
      <c r="H4022" s="3">
        <v>79.88</v>
      </c>
      <c r="I4022" t="s">
        <v>10</v>
      </c>
      <c r="J4022" t="s">
        <v>35</v>
      </c>
      <c r="K4022" s="3">
        <f>IF(TablaDatosEmpresa[[#This Row],[Tipo_Movimiento]] = "Venta", -TablaDatosEmpresa[[#This Row],[Cantidad]] * TablaDatosEmpresa[[#This Row],[Precio_Venta_Unitario]], 0)</f>
        <v>559.16</v>
      </c>
      <c r="L4022" s="3">
        <f>AVERAGEIF(TablaDatosEmpresa[Nombre_Producto],TablaDatosEmpresa[[#This Row],[Nombre_Producto]],TablaDatosEmpresa[Costo_Unitario])</f>
        <v>15.49574137931034</v>
      </c>
      <c r="M4022" s="3">
        <f>IF(TablaDatosEmpresa[[#This Row],[Tipo_Movimiento]] = "Venta", -TablaDatosEmpresa[[#This Row],[Cantidad]] * TablaDatosEmpresa[[#This Row],[CosteAdquisicionPromedio]], 0)</f>
        <v>108.47018965517238</v>
      </c>
      <c r="N4022" s="3">
        <f>TablaDatosEmpresa[[#This Row],[Ingresos]]-TablaDatosEmpresa[[#This Row],[Coste_Vemta]]</f>
        <v>450.68981034482761</v>
      </c>
    </row>
    <row r="4023" spans="1:14" x14ac:dyDescent="0.3">
      <c r="A4023">
        <v>4024</v>
      </c>
      <c r="B4023" s="1">
        <v>45152</v>
      </c>
      <c r="C4023" t="s">
        <v>10</v>
      </c>
      <c r="D4023" t="s">
        <v>11</v>
      </c>
      <c r="E4023" t="s">
        <v>12</v>
      </c>
      <c r="F4023">
        <v>-38</v>
      </c>
      <c r="G4023" s="3">
        <v>0</v>
      </c>
      <c r="H4023" s="3">
        <v>129.61000000000001</v>
      </c>
      <c r="I4023" t="s">
        <v>10</v>
      </c>
      <c r="J4023" t="s">
        <v>13</v>
      </c>
      <c r="K4023" s="3">
        <f>IF(TablaDatosEmpresa[[#This Row],[Tipo_Movimiento]] = "Venta", -TablaDatosEmpresa[[#This Row],[Cantidad]] * TablaDatosEmpresa[[#This Row],[Precio_Venta_Unitario]], 0)</f>
        <v>4925.18</v>
      </c>
      <c r="L4023" s="3">
        <f>AVERAGEIF(TablaDatosEmpresa[Nombre_Producto],TablaDatosEmpresa[[#This Row],[Nombre_Producto]],TablaDatosEmpresa[Costo_Unitario])</f>
        <v>28.701865793780652</v>
      </c>
      <c r="M4023" s="3">
        <f>IF(TablaDatosEmpresa[[#This Row],[Tipo_Movimiento]] = "Venta", -TablaDatosEmpresa[[#This Row],[Cantidad]] * TablaDatosEmpresa[[#This Row],[CosteAdquisicionPromedio]], 0)</f>
        <v>1090.6709001636648</v>
      </c>
      <c r="N4023" s="3">
        <f>TablaDatosEmpresa[[#This Row],[Ingresos]]-TablaDatosEmpresa[[#This Row],[Coste_Vemta]]</f>
        <v>3834.5090998363357</v>
      </c>
    </row>
    <row r="4024" spans="1:14" x14ac:dyDescent="0.3">
      <c r="A4024">
        <v>4025</v>
      </c>
      <c r="B4024" s="1">
        <v>45152</v>
      </c>
      <c r="C4024" t="s">
        <v>10</v>
      </c>
      <c r="D4024" t="s">
        <v>32</v>
      </c>
      <c r="E4024" t="s">
        <v>33</v>
      </c>
      <c r="F4024">
        <v>-34</v>
      </c>
      <c r="G4024" s="3">
        <v>0</v>
      </c>
      <c r="H4024" s="3">
        <v>219.53</v>
      </c>
      <c r="I4024" t="s">
        <v>10</v>
      </c>
      <c r="J4024" t="s">
        <v>13</v>
      </c>
      <c r="K4024" s="3">
        <f>IF(TablaDatosEmpresa[[#This Row],[Tipo_Movimiento]] = "Venta", -TablaDatosEmpresa[[#This Row],[Cantidad]] * TablaDatosEmpresa[[#This Row],[Precio_Venta_Unitario]], 0)</f>
        <v>7464.02</v>
      </c>
      <c r="L4024" s="3">
        <f>AVERAGEIF(TablaDatosEmpresa[Nombre_Producto],TablaDatosEmpresa[[#This Row],[Nombre_Producto]],TablaDatosEmpresa[Costo_Unitario])</f>
        <v>54.214840425531932</v>
      </c>
      <c r="M4024" s="3">
        <f>IF(TablaDatosEmpresa[[#This Row],[Tipo_Movimiento]] = "Venta", -TablaDatosEmpresa[[#This Row],[Cantidad]] * TablaDatosEmpresa[[#This Row],[CosteAdquisicionPromedio]], 0)</f>
        <v>1843.3045744680858</v>
      </c>
      <c r="N4024" s="3">
        <f>TablaDatosEmpresa[[#This Row],[Ingresos]]-TablaDatosEmpresa[[#This Row],[Coste_Vemta]]</f>
        <v>5620.7154255319147</v>
      </c>
    </row>
    <row r="4025" spans="1:14" x14ac:dyDescent="0.3">
      <c r="A4025">
        <v>4026</v>
      </c>
      <c r="B4025" s="1">
        <v>45153</v>
      </c>
      <c r="C4025" t="s">
        <v>24</v>
      </c>
      <c r="D4025" t="s">
        <v>34</v>
      </c>
      <c r="E4025" t="s">
        <v>45</v>
      </c>
      <c r="F4025">
        <v>219</v>
      </c>
      <c r="G4025" s="3">
        <v>182.43</v>
      </c>
      <c r="H4025" s="3">
        <v>0</v>
      </c>
      <c r="I4025" t="s">
        <v>24</v>
      </c>
      <c r="J4025" t="s">
        <v>36</v>
      </c>
      <c r="K4025" s="3">
        <f>IF(TablaDatosEmpresa[[#This Row],[Tipo_Movimiento]] = "Venta", -TablaDatosEmpresa[[#This Row],[Cantidad]] * TablaDatosEmpresa[[#This Row],[Precio_Venta_Unitario]], 0)</f>
        <v>0</v>
      </c>
      <c r="L4025" s="3">
        <f>AVERAGEIF(TablaDatosEmpresa[Nombre_Producto],TablaDatosEmpresa[[#This Row],[Nombre_Producto]],TablaDatosEmpresa[Costo_Unitario])</f>
        <v>81.910562499999997</v>
      </c>
      <c r="M4025" s="3">
        <f>IF(TablaDatosEmpresa[[#This Row],[Tipo_Movimiento]] = "Venta", -TablaDatosEmpresa[[#This Row],[Cantidad]] * TablaDatosEmpresa[[#This Row],[CosteAdquisicionPromedio]], 0)</f>
        <v>0</v>
      </c>
      <c r="N4025" s="3">
        <f>TablaDatosEmpresa[[#This Row],[Ingresos]]-TablaDatosEmpresa[[#This Row],[Coste_Vemta]]</f>
        <v>0</v>
      </c>
    </row>
    <row r="4026" spans="1:14" x14ac:dyDescent="0.3">
      <c r="A4026">
        <v>4027</v>
      </c>
      <c r="B4026" s="1">
        <v>45153</v>
      </c>
      <c r="C4026" t="s">
        <v>10</v>
      </c>
      <c r="D4026" t="s">
        <v>14</v>
      </c>
      <c r="E4026" t="s">
        <v>41</v>
      </c>
      <c r="F4026">
        <v>-44</v>
      </c>
      <c r="G4026" s="3">
        <v>0</v>
      </c>
      <c r="H4026" s="3">
        <v>160.54</v>
      </c>
      <c r="I4026" t="s">
        <v>10</v>
      </c>
      <c r="J4026" t="s">
        <v>13</v>
      </c>
      <c r="K4026" s="3">
        <f>IF(TablaDatosEmpresa[[#This Row],[Tipo_Movimiento]] = "Venta", -TablaDatosEmpresa[[#This Row],[Cantidad]] * TablaDatosEmpresa[[#This Row],[Precio_Venta_Unitario]], 0)</f>
        <v>7063.7599999999993</v>
      </c>
      <c r="L4026" s="3">
        <f>AVERAGEIF(TablaDatosEmpresa[Nombre_Producto],TablaDatosEmpresa[[#This Row],[Nombre_Producto]],TablaDatosEmpresa[Costo_Unitario])</f>
        <v>38.917210440456756</v>
      </c>
      <c r="M4026" s="3">
        <f>IF(TablaDatosEmpresa[[#This Row],[Tipo_Movimiento]] = "Venta", -TablaDatosEmpresa[[#This Row],[Cantidad]] * TablaDatosEmpresa[[#This Row],[CosteAdquisicionPromedio]], 0)</f>
        <v>1712.3572593800973</v>
      </c>
      <c r="N4026" s="3">
        <f>TablaDatosEmpresa[[#This Row],[Ingresos]]-TablaDatosEmpresa[[#This Row],[Coste_Vemta]]</f>
        <v>5351.402740619902</v>
      </c>
    </row>
    <row r="4027" spans="1:14" x14ac:dyDescent="0.3">
      <c r="A4027">
        <v>4028</v>
      </c>
      <c r="B4027" s="1">
        <v>45153</v>
      </c>
      <c r="C4027" t="s">
        <v>10</v>
      </c>
      <c r="D4027" t="s">
        <v>29</v>
      </c>
      <c r="E4027" t="s">
        <v>30</v>
      </c>
      <c r="F4027">
        <v>-46</v>
      </c>
      <c r="G4027" s="3">
        <v>0</v>
      </c>
      <c r="H4027" s="3">
        <v>80.41</v>
      </c>
      <c r="I4027" t="s">
        <v>10</v>
      </c>
      <c r="J4027" t="s">
        <v>15</v>
      </c>
      <c r="K4027" s="3">
        <f>IF(TablaDatosEmpresa[[#This Row],[Tipo_Movimiento]] = "Venta", -TablaDatosEmpresa[[#This Row],[Cantidad]] * TablaDatosEmpresa[[#This Row],[Precio_Venta_Unitario]], 0)</f>
        <v>3698.8599999999997</v>
      </c>
      <c r="L4027" s="3">
        <f>AVERAGEIF(TablaDatosEmpresa[Nombre_Producto],TablaDatosEmpresa[[#This Row],[Nombre_Producto]],TablaDatosEmpresa[Costo_Unitario])</f>
        <v>15.49574137931034</v>
      </c>
      <c r="M4027" s="3">
        <f>IF(TablaDatosEmpresa[[#This Row],[Tipo_Movimiento]] = "Venta", -TablaDatosEmpresa[[#This Row],[Cantidad]] * TablaDatosEmpresa[[#This Row],[CosteAdquisicionPromedio]], 0)</f>
        <v>712.80410344827567</v>
      </c>
      <c r="N4027" s="3">
        <f>TablaDatosEmpresa[[#This Row],[Ingresos]]-TablaDatosEmpresa[[#This Row],[Coste_Vemta]]</f>
        <v>2986.0558965517239</v>
      </c>
    </row>
    <row r="4028" spans="1:14" x14ac:dyDescent="0.3">
      <c r="A4028">
        <v>4029</v>
      </c>
      <c r="B4028" s="1">
        <v>45153</v>
      </c>
      <c r="C4028" t="s">
        <v>10</v>
      </c>
      <c r="D4028" t="s">
        <v>34</v>
      </c>
      <c r="E4028" t="s">
        <v>45</v>
      </c>
      <c r="F4028">
        <v>-43</v>
      </c>
      <c r="G4028" s="3">
        <v>0</v>
      </c>
      <c r="H4028" s="3">
        <v>351.12</v>
      </c>
      <c r="I4028" t="s">
        <v>10</v>
      </c>
      <c r="J4028" t="s">
        <v>35</v>
      </c>
      <c r="K4028" s="3">
        <f>IF(TablaDatosEmpresa[[#This Row],[Tipo_Movimiento]] = "Venta", -TablaDatosEmpresa[[#This Row],[Cantidad]] * TablaDatosEmpresa[[#This Row],[Precio_Venta_Unitario]], 0)</f>
        <v>15098.16</v>
      </c>
      <c r="L4028" s="3">
        <f>AVERAGEIF(TablaDatosEmpresa[Nombre_Producto],TablaDatosEmpresa[[#This Row],[Nombre_Producto]],TablaDatosEmpresa[Costo_Unitario])</f>
        <v>81.910562499999997</v>
      </c>
      <c r="M4028" s="3">
        <f>IF(TablaDatosEmpresa[[#This Row],[Tipo_Movimiento]] = "Venta", -TablaDatosEmpresa[[#This Row],[Cantidad]] * TablaDatosEmpresa[[#This Row],[CosteAdquisicionPromedio]], 0)</f>
        <v>3522.1541874999998</v>
      </c>
      <c r="N4028" s="3">
        <f>TablaDatosEmpresa[[#This Row],[Ingresos]]-TablaDatosEmpresa[[#This Row],[Coste_Vemta]]</f>
        <v>11576.0058125</v>
      </c>
    </row>
    <row r="4029" spans="1:14" x14ac:dyDescent="0.3">
      <c r="A4029">
        <v>4030</v>
      </c>
      <c r="B4029" s="1">
        <v>45153</v>
      </c>
      <c r="C4029" t="s">
        <v>10</v>
      </c>
      <c r="D4029" t="s">
        <v>27</v>
      </c>
      <c r="E4029" t="s">
        <v>44</v>
      </c>
      <c r="F4029">
        <v>-49</v>
      </c>
      <c r="G4029" s="3">
        <v>0</v>
      </c>
      <c r="H4029" s="3">
        <v>504.32</v>
      </c>
      <c r="I4029" t="s">
        <v>10</v>
      </c>
      <c r="J4029" t="s">
        <v>13</v>
      </c>
      <c r="K4029" s="3">
        <f>IF(TablaDatosEmpresa[[#This Row],[Tipo_Movimiento]] = "Venta", -TablaDatosEmpresa[[#This Row],[Cantidad]] * TablaDatosEmpresa[[#This Row],[Precio_Venta_Unitario]], 0)</f>
        <v>24711.68</v>
      </c>
      <c r="L4029" s="3">
        <f>AVERAGEIF(TablaDatosEmpresa[Nombre_Producto],TablaDatosEmpresa[[#This Row],[Nombre_Producto]],TablaDatosEmpresa[Costo_Unitario])</f>
        <v>111.99406451612904</v>
      </c>
      <c r="M4029" s="3">
        <f>IF(TablaDatosEmpresa[[#This Row],[Tipo_Movimiento]] = "Venta", -TablaDatosEmpresa[[#This Row],[Cantidad]] * TablaDatosEmpresa[[#This Row],[CosteAdquisicionPromedio]], 0)</f>
        <v>5487.7091612903232</v>
      </c>
      <c r="N4029" s="3">
        <f>TablaDatosEmpresa[[#This Row],[Ingresos]]-TablaDatosEmpresa[[#This Row],[Coste_Vemta]]</f>
        <v>19223.970838709676</v>
      </c>
    </row>
    <row r="4030" spans="1:14" x14ac:dyDescent="0.3">
      <c r="A4030">
        <v>4031</v>
      </c>
      <c r="B4030" s="1">
        <v>45153</v>
      </c>
      <c r="C4030" t="s">
        <v>16</v>
      </c>
      <c r="D4030" t="s">
        <v>27</v>
      </c>
      <c r="E4030" t="s">
        <v>44</v>
      </c>
      <c r="F4030">
        <v>100</v>
      </c>
      <c r="G4030" s="3">
        <v>251.07</v>
      </c>
      <c r="H4030" s="3">
        <v>0</v>
      </c>
      <c r="I4030" t="s">
        <v>46</v>
      </c>
      <c r="J4030" t="s">
        <v>18</v>
      </c>
      <c r="K4030" s="3">
        <f>IF(TablaDatosEmpresa[[#This Row],[Tipo_Movimiento]] = "Venta", -TablaDatosEmpresa[[#This Row],[Cantidad]] * TablaDatosEmpresa[[#This Row],[Precio_Venta_Unitario]], 0)</f>
        <v>0</v>
      </c>
      <c r="L4030" s="3">
        <f>AVERAGEIF(TablaDatosEmpresa[Nombre_Producto],TablaDatosEmpresa[[#This Row],[Nombre_Producto]],TablaDatosEmpresa[Costo_Unitario])</f>
        <v>111.99406451612904</v>
      </c>
      <c r="M4030" s="3">
        <f>IF(TablaDatosEmpresa[[#This Row],[Tipo_Movimiento]] = "Venta", -TablaDatosEmpresa[[#This Row],[Cantidad]] * TablaDatosEmpresa[[#This Row],[CosteAdquisicionPromedio]], 0)</f>
        <v>0</v>
      </c>
      <c r="N4030" s="3">
        <f>TablaDatosEmpresa[[#This Row],[Ingresos]]-TablaDatosEmpresa[[#This Row],[Coste_Vemta]]</f>
        <v>0</v>
      </c>
    </row>
    <row r="4031" spans="1:14" x14ac:dyDescent="0.3">
      <c r="A4031">
        <v>4032</v>
      </c>
      <c r="B4031" s="1">
        <v>45153</v>
      </c>
      <c r="C4031" t="s">
        <v>24</v>
      </c>
      <c r="D4031" t="s">
        <v>29</v>
      </c>
      <c r="E4031" t="s">
        <v>30</v>
      </c>
      <c r="F4031">
        <v>215</v>
      </c>
      <c r="G4031" s="3">
        <v>36.19</v>
      </c>
      <c r="H4031" s="3">
        <v>0</v>
      </c>
      <c r="I4031" t="s">
        <v>24</v>
      </c>
      <c r="J4031" t="s">
        <v>37</v>
      </c>
      <c r="K4031" s="3">
        <f>IF(TablaDatosEmpresa[[#This Row],[Tipo_Movimiento]] = "Venta", -TablaDatosEmpresa[[#This Row],[Cantidad]] * TablaDatosEmpresa[[#This Row],[Precio_Venta_Unitario]], 0)</f>
        <v>0</v>
      </c>
      <c r="L4031" s="3">
        <f>AVERAGEIF(TablaDatosEmpresa[Nombre_Producto],TablaDatosEmpresa[[#This Row],[Nombre_Producto]],TablaDatosEmpresa[Costo_Unitario])</f>
        <v>15.49574137931034</v>
      </c>
      <c r="M4031" s="3">
        <f>IF(TablaDatosEmpresa[[#This Row],[Tipo_Movimiento]] = "Venta", -TablaDatosEmpresa[[#This Row],[Cantidad]] * TablaDatosEmpresa[[#This Row],[CosteAdquisicionPromedio]], 0)</f>
        <v>0</v>
      </c>
      <c r="N4031" s="3">
        <f>TablaDatosEmpresa[[#This Row],[Ingresos]]-TablaDatosEmpresa[[#This Row],[Coste_Vemta]]</f>
        <v>0</v>
      </c>
    </row>
    <row r="4032" spans="1:14" x14ac:dyDescent="0.3">
      <c r="A4032">
        <v>4033</v>
      </c>
      <c r="B4032" s="1">
        <v>45154</v>
      </c>
      <c r="C4032" t="s">
        <v>16</v>
      </c>
      <c r="D4032" t="s">
        <v>27</v>
      </c>
      <c r="E4032" t="s">
        <v>44</v>
      </c>
      <c r="F4032">
        <v>50</v>
      </c>
      <c r="G4032" s="3">
        <v>246.71</v>
      </c>
      <c r="H4032" s="3">
        <v>0</v>
      </c>
      <c r="I4032" t="s">
        <v>46</v>
      </c>
      <c r="J4032" t="s">
        <v>18</v>
      </c>
      <c r="K4032" s="3">
        <f>IF(TablaDatosEmpresa[[#This Row],[Tipo_Movimiento]] = "Venta", -TablaDatosEmpresa[[#This Row],[Cantidad]] * TablaDatosEmpresa[[#This Row],[Precio_Venta_Unitario]], 0)</f>
        <v>0</v>
      </c>
      <c r="L4032" s="3">
        <f>AVERAGEIF(TablaDatosEmpresa[Nombre_Producto],TablaDatosEmpresa[[#This Row],[Nombre_Producto]],TablaDatosEmpresa[Costo_Unitario])</f>
        <v>111.99406451612904</v>
      </c>
      <c r="M4032" s="3">
        <f>IF(TablaDatosEmpresa[[#This Row],[Tipo_Movimiento]] = "Venta", -TablaDatosEmpresa[[#This Row],[Cantidad]] * TablaDatosEmpresa[[#This Row],[CosteAdquisicionPromedio]], 0)</f>
        <v>0</v>
      </c>
      <c r="N4032" s="3">
        <f>TablaDatosEmpresa[[#This Row],[Ingresos]]-TablaDatosEmpresa[[#This Row],[Coste_Vemta]]</f>
        <v>0</v>
      </c>
    </row>
    <row r="4033" spans="1:14" x14ac:dyDescent="0.3">
      <c r="A4033">
        <v>4034</v>
      </c>
      <c r="B4033" s="1">
        <v>45154</v>
      </c>
      <c r="C4033" t="s">
        <v>10</v>
      </c>
      <c r="D4033" t="s">
        <v>27</v>
      </c>
      <c r="E4033" t="s">
        <v>44</v>
      </c>
      <c r="F4033">
        <v>-38</v>
      </c>
      <c r="G4033" s="3">
        <v>0</v>
      </c>
      <c r="H4033" s="3">
        <v>496.13</v>
      </c>
      <c r="I4033" t="s">
        <v>10</v>
      </c>
      <c r="J4033" t="s">
        <v>23</v>
      </c>
      <c r="K4033" s="3">
        <f>IF(TablaDatosEmpresa[[#This Row],[Tipo_Movimiento]] = "Venta", -TablaDatosEmpresa[[#This Row],[Cantidad]] * TablaDatosEmpresa[[#This Row],[Precio_Venta_Unitario]], 0)</f>
        <v>18852.939999999999</v>
      </c>
      <c r="L4033" s="3">
        <f>AVERAGEIF(TablaDatosEmpresa[Nombre_Producto],TablaDatosEmpresa[[#This Row],[Nombre_Producto]],TablaDatosEmpresa[Costo_Unitario])</f>
        <v>111.99406451612904</v>
      </c>
      <c r="M4033" s="3">
        <f>IF(TablaDatosEmpresa[[#This Row],[Tipo_Movimiento]] = "Venta", -TablaDatosEmpresa[[#This Row],[Cantidad]] * TablaDatosEmpresa[[#This Row],[CosteAdquisicionPromedio]], 0)</f>
        <v>4255.7744516129032</v>
      </c>
      <c r="N4033" s="3">
        <f>TablaDatosEmpresa[[#This Row],[Ingresos]]-TablaDatosEmpresa[[#This Row],[Coste_Vemta]]</f>
        <v>14597.165548387096</v>
      </c>
    </row>
    <row r="4034" spans="1:14" x14ac:dyDescent="0.3">
      <c r="A4034">
        <v>4035</v>
      </c>
      <c r="B4034" s="1">
        <v>45154</v>
      </c>
      <c r="C4034" t="s">
        <v>10</v>
      </c>
      <c r="D4034" t="s">
        <v>25</v>
      </c>
      <c r="E4034" t="s">
        <v>43</v>
      </c>
      <c r="F4034">
        <v>-13</v>
      </c>
      <c r="G4034" s="3">
        <v>0</v>
      </c>
      <c r="H4034" s="3">
        <v>95.42</v>
      </c>
      <c r="I4034" t="s">
        <v>10</v>
      </c>
      <c r="J4034" t="s">
        <v>23</v>
      </c>
      <c r="K4034" s="3">
        <f>IF(TablaDatosEmpresa[[#This Row],[Tipo_Movimiento]] = "Venta", -TablaDatosEmpresa[[#This Row],[Cantidad]] * TablaDatosEmpresa[[#This Row],[Precio_Venta_Unitario]], 0)</f>
        <v>1240.46</v>
      </c>
      <c r="L4034" s="3">
        <f>AVERAGEIF(TablaDatosEmpresa[Nombre_Producto],TablaDatosEmpresa[[#This Row],[Nombre_Producto]],TablaDatosEmpresa[Costo_Unitario])</f>
        <v>18.458651685393257</v>
      </c>
      <c r="M4034" s="3">
        <f>IF(TablaDatosEmpresa[[#This Row],[Tipo_Movimiento]] = "Venta", -TablaDatosEmpresa[[#This Row],[Cantidad]] * TablaDatosEmpresa[[#This Row],[CosteAdquisicionPromedio]], 0)</f>
        <v>239.96247191011233</v>
      </c>
      <c r="N4034" s="3">
        <f>TablaDatosEmpresa[[#This Row],[Ingresos]]-TablaDatosEmpresa[[#This Row],[Coste_Vemta]]</f>
        <v>1000.4975280898877</v>
      </c>
    </row>
    <row r="4035" spans="1:14" x14ac:dyDescent="0.3">
      <c r="A4035">
        <v>4036</v>
      </c>
      <c r="B4035" s="1">
        <v>45154</v>
      </c>
      <c r="C4035" t="s">
        <v>10</v>
      </c>
      <c r="D4035" t="s">
        <v>11</v>
      </c>
      <c r="E4035" t="s">
        <v>12</v>
      </c>
      <c r="F4035">
        <v>-16</v>
      </c>
      <c r="G4035" s="3">
        <v>0</v>
      </c>
      <c r="H4035" s="3">
        <v>131.07</v>
      </c>
      <c r="I4035" t="s">
        <v>10</v>
      </c>
      <c r="J4035" t="s">
        <v>23</v>
      </c>
      <c r="K4035" s="3">
        <f>IF(TablaDatosEmpresa[[#This Row],[Tipo_Movimiento]] = "Venta", -TablaDatosEmpresa[[#This Row],[Cantidad]] * TablaDatosEmpresa[[#This Row],[Precio_Venta_Unitario]], 0)</f>
        <v>2097.12</v>
      </c>
      <c r="L4035" s="3">
        <f>AVERAGEIF(TablaDatosEmpresa[Nombre_Producto],TablaDatosEmpresa[[#This Row],[Nombre_Producto]],TablaDatosEmpresa[Costo_Unitario])</f>
        <v>28.701865793780652</v>
      </c>
      <c r="M4035" s="3">
        <f>IF(TablaDatosEmpresa[[#This Row],[Tipo_Movimiento]] = "Venta", -TablaDatosEmpresa[[#This Row],[Cantidad]] * TablaDatosEmpresa[[#This Row],[CosteAdquisicionPromedio]], 0)</f>
        <v>459.22985270049043</v>
      </c>
      <c r="N4035" s="3">
        <f>TablaDatosEmpresa[[#This Row],[Ingresos]]-TablaDatosEmpresa[[#This Row],[Coste_Vemta]]</f>
        <v>1637.8901472995094</v>
      </c>
    </row>
    <row r="4036" spans="1:14" x14ac:dyDescent="0.3">
      <c r="A4036">
        <v>4037</v>
      </c>
      <c r="B4036" s="1">
        <v>45154</v>
      </c>
      <c r="C4036" t="s">
        <v>24</v>
      </c>
      <c r="D4036" t="s">
        <v>34</v>
      </c>
      <c r="E4036" t="s">
        <v>45</v>
      </c>
      <c r="F4036">
        <v>55</v>
      </c>
      <c r="G4036" s="3">
        <v>180.36</v>
      </c>
      <c r="H4036" s="3">
        <v>0</v>
      </c>
      <c r="I4036" t="s">
        <v>24</v>
      </c>
      <c r="J4036" t="s">
        <v>37</v>
      </c>
      <c r="K4036" s="3">
        <f>IF(TablaDatosEmpresa[[#This Row],[Tipo_Movimiento]] = "Venta", -TablaDatosEmpresa[[#This Row],[Cantidad]] * TablaDatosEmpresa[[#This Row],[Precio_Venta_Unitario]], 0)</f>
        <v>0</v>
      </c>
      <c r="L4036" s="3">
        <f>AVERAGEIF(TablaDatosEmpresa[Nombre_Producto],TablaDatosEmpresa[[#This Row],[Nombre_Producto]],TablaDatosEmpresa[Costo_Unitario])</f>
        <v>81.910562499999997</v>
      </c>
      <c r="M4036" s="3">
        <f>IF(TablaDatosEmpresa[[#This Row],[Tipo_Movimiento]] = "Venta", -TablaDatosEmpresa[[#This Row],[Cantidad]] * TablaDatosEmpresa[[#This Row],[CosteAdquisicionPromedio]], 0)</f>
        <v>0</v>
      </c>
      <c r="N4036" s="3">
        <f>TablaDatosEmpresa[[#This Row],[Ingresos]]-TablaDatosEmpresa[[#This Row],[Coste_Vemta]]</f>
        <v>0</v>
      </c>
    </row>
    <row r="4037" spans="1:14" x14ac:dyDescent="0.3">
      <c r="A4037">
        <v>4038</v>
      </c>
      <c r="B4037" s="1">
        <v>45154</v>
      </c>
      <c r="C4037" t="s">
        <v>24</v>
      </c>
      <c r="D4037" t="s">
        <v>14</v>
      </c>
      <c r="E4037" t="s">
        <v>41</v>
      </c>
      <c r="F4037">
        <v>246</v>
      </c>
      <c r="G4037" s="3">
        <v>83.9</v>
      </c>
      <c r="H4037" s="3">
        <v>0</v>
      </c>
      <c r="I4037" t="s">
        <v>24</v>
      </c>
      <c r="J4037" t="s">
        <v>26</v>
      </c>
      <c r="K4037" s="3">
        <f>IF(TablaDatosEmpresa[[#This Row],[Tipo_Movimiento]] = "Venta", -TablaDatosEmpresa[[#This Row],[Cantidad]] * TablaDatosEmpresa[[#This Row],[Precio_Venta_Unitario]], 0)</f>
        <v>0</v>
      </c>
      <c r="L4037" s="3">
        <f>AVERAGEIF(TablaDatosEmpresa[Nombre_Producto],TablaDatosEmpresa[[#This Row],[Nombre_Producto]],TablaDatosEmpresa[Costo_Unitario])</f>
        <v>38.917210440456756</v>
      </c>
      <c r="M4037" s="3">
        <f>IF(TablaDatosEmpresa[[#This Row],[Tipo_Movimiento]] = "Venta", -TablaDatosEmpresa[[#This Row],[Cantidad]] * TablaDatosEmpresa[[#This Row],[CosteAdquisicionPromedio]], 0)</f>
        <v>0</v>
      </c>
      <c r="N4037" s="3">
        <f>TablaDatosEmpresa[[#This Row],[Ingresos]]-TablaDatosEmpresa[[#This Row],[Coste_Vemta]]</f>
        <v>0</v>
      </c>
    </row>
    <row r="4038" spans="1:14" x14ac:dyDescent="0.3">
      <c r="A4038">
        <v>4039</v>
      </c>
      <c r="B4038" s="1">
        <v>45155</v>
      </c>
      <c r="C4038" t="s">
        <v>10</v>
      </c>
      <c r="D4038" t="s">
        <v>25</v>
      </c>
      <c r="E4038" t="s">
        <v>43</v>
      </c>
      <c r="F4038">
        <v>-48</v>
      </c>
      <c r="G4038" s="3">
        <v>0</v>
      </c>
      <c r="H4038" s="3">
        <v>95.09</v>
      </c>
      <c r="I4038" t="s">
        <v>10</v>
      </c>
      <c r="J4038" t="s">
        <v>15</v>
      </c>
      <c r="K4038" s="3">
        <f>IF(TablaDatosEmpresa[[#This Row],[Tipo_Movimiento]] = "Venta", -TablaDatosEmpresa[[#This Row],[Cantidad]] * TablaDatosEmpresa[[#This Row],[Precio_Venta_Unitario]], 0)</f>
        <v>4564.32</v>
      </c>
      <c r="L4038" s="3">
        <f>AVERAGEIF(TablaDatosEmpresa[Nombre_Producto],TablaDatosEmpresa[[#This Row],[Nombre_Producto]],TablaDatosEmpresa[Costo_Unitario])</f>
        <v>18.458651685393257</v>
      </c>
      <c r="M4038" s="3">
        <f>IF(TablaDatosEmpresa[[#This Row],[Tipo_Movimiento]] = "Venta", -TablaDatosEmpresa[[#This Row],[Cantidad]] * TablaDatosEmpresa[[#This Row],[CosteAdquisicionPromedio]], 0)</f>
        <v>886.01528089887631</v>
      </c>
      <c r="N4038" s="3">
        <f>TablaDatosEmpresa[[#This Row],[Ingresos]]-TablaDatosEmpresa[[#This Row],[Coste_Vemta]]</f>
        <v>3678.3047191011233</v>
      </c>
    </row>
    <row r="4039" spans="1:14" x14ac:dyDescent="0.3">
      <c r="A4039">
        <v>4040</v>
      </c>
      <c r="B4039" s="1">
        <v>45155</v>
      </c>
      <c r="C4039" t="s">
        <v>10</v>
      </c>
      <c r="D4039" t="s">
        <v>19</v>
      </c>
      <c r="E4039" t="s">
        <v>20</v>
      </c>
      <c r="F4039">
        <v>-10</v>
      </c>
      <c r="G4039" s="3">
        <v>0</v>
      </c>
      <c r="H4039" s="3">
        <v>301.16000000000003</v>
      </c>
      <c r="I4039" t="s">
        <v>10</v>
      </c>
      <c r="J4039" t="s">
        <v>35</v>
      </c>
      <c r="K4039" s="3">
        <f>IF(TablaDatosEmpresa[[#This Row],[Tipo_Movimiento]] = "Venta", -TablaDatosEmpresa[[#This Row],[Cantidad]] * TablaDatosEmpresa[[#This Row],[Precio_Venta_Unitario]], 0)</f>
        <v>3011.6000000000004</v>
      </c>
      <c r="L4039" s="3">
        <f>AVERAGEIF(TablaDatosEmpresa[Nombre_Producto],TablaDatosEmpresa[[#This Row],[Nombre_Producto]],TablaDatosEmpresa[Costo_Unitario])</f>
        <v>66.956770642201846</v>
      </c>
      <c r="M4039" s="3">
        <f>IF(TablaDatosEmpresa[[#This Row],[Tipo_Movimiento]] = "Venta", -TablaDatosEmpresa[[#This Row],[Cantidad]] * TablaDatosEmpresa[[#This Row],[CosteAdquisicionPromedio]], 0)</f>
        <v>669.56770642201843</v>
      </c>
      <c r="N4039" s="3">
        <f>TablaDatosEmpresa[[#This Row],[Ingresos]]-TablaDatosEmpresa[[#This Row],[Coste_Vemta]]</f>
        <v>2342.0322935779818</v>
      </c>
    </row>
    <row r="4040" spans="1:14" x14ac:dyDescent="0.3">
      <c r="A4040">
        <v>4041</v>
      </c>
      <c r="B4040" s="1">
        <v>45155</v>
      </c>
      <c r="C4040" t="s">
        <v>24</v>
      </c>
      <c r="D4040" t="s">
        <v>32</v>
      </c>
      <c r="E4040" t="s">
        <v>33</v>
      </c>
      <c r="F4040">
        <v>265</v>
      </c>
      <c r="G4040" s="3">
        <v>119.16</v>
      </c>
      <c r="H4040" s="3">
        <v>0</v>
      </c>
      <c r="I4040" t="s">
        <v>24</v>
      </c>
      <c r="J4040" t="s">
        <v>36</v>
      </c>
      <c r="K4040" s="3">
        <f>IF(TablaDatosEmpresa[[#This Row],[Tipo_Movimiento]] = "Venta", -TablaDatosEmpresa[[#This Row],[Cantidad]] * TablaDatosEmpresa[[#This Row],[Precio_Venta_Unitario]], 0)</f>
        <v>0</v>
      </c>
      <c r="L4040" s="3">
        <f>AVERAGEIF(TablaDatosEmpresa[Nombre_Producto],TablaDatosEmpresa[[#This Row],[Nombre_Producto]],TablaDatosEmpresa[Costo_Unitario])</f>
        <v>54.214840425531932</v>
      </c>
      <c r="M4040" s="3">
        <f>IF(TablaDatosEmpresa[[#This Row],[Tipo_Movimiento]] = "Venta", -TablaDatosEmpresa[[#This Row],[Cantidad]] * TablaDatosEmpresa[[#This Row],[CosteAdquisicionPromedio]], 0)</f>
        <v>0</v>
      </c>
      <c r="N4040" s="3">
        <f>TablaDatosEmpresa[[#This Row],[Ingresos]]-TablaDatosEmpresa[[#This Row],[Coste_Vemta]]</f>
        <v>0</v>
      </c>
    </row>
    <row r="4041" spans="1:14" x14ac:dyDescent="0.3">
      <c r="A4041">
        <v>4042</v>
      </c>
      <c r="B4041" s="1">
        <v>45155</v>
      </c>
      <c r="C4041" t="s">
        <v>24</v>
      </c>
      <c r="D4041" t="s">
        <v>25</v>
      </c>
      <c r="E4041" t="s">
        <v>43</v>
      </c>
      <c r="F4041">
        <v>101</v>
      </c>
      <c r="G4041" s="3">
        <v>44.3</v>
      </c>
      <c r="H4041" s="3">
        <v>0</v>
      </c>
      <c r="I4041" t="s">
        <v>24</v>
      </c>
      <c r="J4041" t="s">
        <v>36</v>
      </c>
      <c r="K4041" s="3">
        <f>IF(TablaDatosEmpresa[[#This Row],[Tipo_Movimiento]] = "Venta", -TablaDatosEmpresa[[#This Row],[Cantidad]] * TablaDatosEmpresa[[#This Row],[Precio_Venta_Unitario]], 0)</f>
        <v>0</v>
      </c>
      <c r="L4041" s="3">
        <f>AVERAGEIF(TablaDatosEmpresa[Nombre_Producto],TablaDatosEmpresa[[#This Row],[Nombre_Producto]],TablaDatosEmpresa[Costo_Unitario])</f>
        <v>18.458651685393257</v>
      </c>
      <c r="M4041" s="3">
        <f>IF(TablaDatosEmpresa[[#This Row],[Tipo_Movimiento]] = "Venta", -TablaDatosEmpresa[[#This Row],[Cantidad]] * TablaDatosEmpresa[[#This Row],[CosteAdquisicionPromedio]], 0)</f>
        <v>0</v>
      </c>
      <c r="N4041" s="3">
        <f>TablaDatosEmpresa[[#This Row],[Ingresos]]-TablaDatosEmpresa[[#This Row],[Coste_Vemta]]</f>
        <v>0</v>
      </c>
    </row>
    <row r="4042" spans="1:14" x14ac:dyDescent="0.3">
      <c r="A4042">
        <v>4043</v>
      </c>
      <c r="B4042" s="1">
        <v>45155</v>
      </c>
      <c r="C4042" t="s">
        <v>16</v>
      </c>
      <c r="D4042" t="s">
        <v>17</v>
      </c>
      <c r="E4042" t="s">
        <v>42</v>
      </c>
      <c r="F4042">
        <v>70</v>
      </c>
      <c r="G4042" s="3">
        <v>442.51</v>
      </c>
      <c r="H4042" s="3">
        <v>0</v>
      </c>
      <c r="I4042" t="s">
        <v>46</v>
      </c>
      <c r="J4042" t="s">
        <v>18</v>
      </c>
      <c r="K4042" s="3">
        <f>IF(TablaDatosEmpresa[[#This Row],[Tipo_Movimiento]] = "Venta", -TablaDatosEmpresa[[#This Row],[Cantidad]] * TablaDatosEmpresa[[#This Row],[Precio_Venta_Unitario]], 0)</f>
        <v>0</v>
      </c>
      <c r="L4042" s="3">
        <f>AVERAGEIF(TablaDatosEmpresa[Nombre_Producto],TablaDatosEmpresa[[#This Row],[Nombre_Producto]],TablaDatosEmpresa[Costo_Unitario])</f>
        <v>206.67616747181975</v>
      </c>
      <c r="M4042" s="3">
        <f>IF(TablaDatosEmpresa[[#This Row],[Tipo_Movimiento]] = "Venta", -TablaDatosEmpresa[[#This Row],[Cantidad]] * TablaDatosEmpresa[[#This Row],[CosteAdquisicionPromedio]], 0)</f>
        <v>0</v>
      </c>
      <c r="N4042" s="3">
        <f>TablaDatosEmpresa[[#This Row],[Ingresos]]-TablaDatosEmpresa[[#This Row],[Coste_Vemta]]</f>
        <v>0</v>
      </c>
    </row>
    <row r="4043" spans="1:14" x14ac:dyDescent="0.3">
      <c r="A4043">
        <v>4044</v>
      </c>
      <c r="B4043" s="1">
        <v>45155</v>
      </c>
      <c r="C4043" t="s">
        <v>24</v>
      </c>
      <c r="D4043" t="s">
        <v>34</v>
      </c>
      <c r="E4043" t="s">
        <v>45</v>
      </c>
      <c r="F4043">
        <v>81</v>
      </c>
      <c r="G4043" s="3">
        <v>180.29</v>
      </c>
      <c r="H4043" s="3">
        <v>0</v>
      </c>
      <c r="I4043" t="s">
        <v>24</v>
      </c>
      <c r="J4043" t="s">
        <v>28</v>
      </c>
      <c r="K4043" s="3">
        <f>IF(TablaDatosEmpresa[[#This Row],[Tipo_Movimiento]] = "Venta", -TablaDatosEmpresa[[#This Row],[Cantidad]] * TablaDatosEmpresa[[#This Row],[Precio_Venta_Unitario]], 0)</f>
        <v>0</v>
      </c>
      <c r="L4043" s="3">
        <f>AVERAGEIF(TablaDatosEmpresa[Nombre_Producto],TablaDatosEmpresa[[#This Row],[Nombre_Producto]],TablaDatosEmpresa[Costo_Unitario])</f>
        <v>81.910562499999997</v>
      </c>
      <c r="M4043" s="3">
        <f>IF(TablaDatosEmpresa[[#This Row],[Tipo_Movimiento]] = "Venta", -TablaDatosEmpresa[[#This Row],[Cantidad]] * TablaDatosEmpresa[[#This Row],[CosteAdquisicionPromedio]], 0)</f>
        <v>0</v>
      </c>
      <c r="N4043" s="3">
        <f>TablaDatosEmpresa[[#This Row],[Ingresos]]-TablaDatosEmpresa[[#This Row],[Coste_Vemta]]</f>
        <v>0</v>
      </c>
    </row>
    <row r="4044" spans="1:14" x14ac:dyDescent="0.3">
      <c r="A4044">
        <v>4045</v>
      </c>
      <c r="B4044" s="1">
        <v>45155</v>
      </c>
      <c r="C4044" t="s">
        <v>10</v>
      </c>
      <c r="D4044" t="s">
        <v>34</v>
      </c>
      <c r="E4044" t="s">
        <v>45</v>
      </c>
      <c r="F4044">
        <v>-22</v>
      </c>
      <c r="G4044" s="3">
        <v>0</v>
      </c>
      <c r="H4044" s="3">
        <v>347.68</v>
      </c>
      <c r="I4044" t="s">
        <v>10</v>
      </c>
      <c r="J4044" t="s">
        <v>31</v>
      </c>
      <c r="K4044" s="3">
        <f>IF(TablaDatosEmpresa[[#This Row],[Tipo_Movimiento]] = "Venta", -TablaDatosEmpresa[[#This Row],[Cantidad]] * TablaDatosEmpresa[[#This Row],[Precio_Venta_Unitario]], 0)</f>
        <v>7648.96</v>
      </c>
      <c r="L4044" s="3">
        <f>AVERAGEIF(TablaDatosEmpresa[Nombre_Producto],TablaDatosEmpresa[[#This Row],[Nombre_Producto]],TablaDatosEmpresa[Costo_Unitario])</f>
        <v>81.910562499999997</v>
      </c>
      <c r="M4044" s="3">
        <f>IF(TablaDatosEmpresa[[#This Row],[Tipo_Movimiento]] = "Venta", -TablaDatosEmpresa[[#This Row],[Cantidad]] * TablaDatosEmpresa[[#This Row],[CosteAdquisicionPromedio]], 0)</f>
        <v>1802.032375</v>
      </c>
      <c r="N4044" s="3">
        <f>TablaDatosEmpresa[[#This Row],[Ingresos]]-TablaDatosEmpresa[[#This Row],[Coste_Vemta]]</f>
        <v>5846.9276250000003</v>
      </c>
    </row>
    <row r="4045" spans="1:14" x14ac:dyDescent="0.3">
      <c r="A4045">
        <v>4046</v>
      </c>
      <c r="B4045" s="1">
        <v>45156</v>
      </c>
      <c r="C4045" t="s">
        <v>24</v>
      </c>
      <c r="D4045" t="s">
        <v>29</v>
      </c>
      <c r="E4045" t="s">
        <v>30</v>
      </c>
      <c r="F4045">
        <v>288</v>
      </c>
      <c r="G4045" s="3">
        <v>35.97</v>
      </c>
      <c r="H4045" s="3">
        <v>0</v>
      </c>
      <c r="I4045" t="s">
        <v>24</v>
      </c>
      <c r="J4045" t="s">
        <v>37</v>
      </c>
      <c r="K4045" s="3">
        <f>IF(TablaDatosEmpresa[[#This Row],[Tipo_Movimiento]] = "Venta", -TablaDatosEmpresa[[#This Row],[Cantidad]] * TablaDatosEmpresa[[#This Row],[Precio_Venta_Unitario]], 0)</f>
        <v>0</v>
      </c>
      <c r="L4045" s="3">
        <f>AVERAGEIF(TablaDatosEmpresa[Nombre_Producto],TablaDatosEmpresa[[#This Row],[Nombre_Producto]],TablaDatosEmpresa[Costo_Unitario])</f>
        <v>15.49574137931034</v>
      </c>
      <c r="M4045" s="3">
        <f>IF(TablaDatosEmpresa[[#This Row],[Tipo_Movimiento]] = "Venta", -TablaDatosEmpresa[[#This Row],[Cantidad]] * TablaDatosEmpresa[[#This Row],[CosteAdquisicionPromedio]], 0)</f>
        <v>0</v>
      </c>
      <c r="N4045" s="3">
        <f>TablaDatosEmpresa[[#This Row],[Ingresos]]-TablaDatosEmpresa[[#This Row],[Coste_Vemta]]</f>
        <v>0</v>
      </c>
    </row>
    <row r="4046" spans="1:14" x14ac:dyDescent="0.3">
      <c r="A4046">
        <v>4047</v>
      </c>
      <c r="B4046" s="1">
        <v>45156</v>
      </c>
      <c r="C4046" t="s">
        <v>24</v>
      </c>
      <c r="D4046" t="s">
        <v>32</v>
      </c>
      <c r="E4046" t="s">
        <v>33</v>
      </c>
      <c r="F4046">
        <v>285</v>
      </c>
      <c r="G4046" s="3">
        <v>119.26</v>
      </c>
      <c r="H4046" s="3">
        <v>0</v>
      </c>
      <c r="I4046" t="s">
        <v>24</v>
      </c>
      <c r="J4046" t="s">
        <v>37</v>
      </c>
      <c r="K4046" s="3">
        <f>IF(TablaDatosEmpresa[[#This Row],[Tipo_Movimiento]] = "Venta", -TablaDatosEmpresa[[#This Row],[Cantidad]] * TablaDatosEmpresa[[#This Row],[Precio_Venta_Unitario]], 0)</f>
        <v>0</v>
      </c>
      <c r="L4046" s="3">
        <f>AVERAGEIF(TablaDatosEmpresa[Nombre_Producto],TablaDatosEmpresa[[#This Row],[Nombre_Producto]],TablaDatosEmpresa[Costo_Unitario])</f>
        <v>54.214840425531932</v>
      </c>
      <c r="M4046" s="3">
        <f>IF(TablaDatosEmpresa[[#This Row],[Tipo_Movimiento]] = "Venta", -TablaDatosEmpresa[[#This Row],[Cantidad]] * TablaDatosEmpresa[[#This Row],[CosteAdquisicionPromedio]], 0)</f>
        <v>0</v>
      </c>
      <c r="N4046" s="3">
        <f>TablaDatosEmpresa[[#This Row],[Ingresos]]-TablaDatosEmpresa[[#This Row],[Coste_Vemta]]</f>
        <v>0</v>
      </c>
    </row>
    <row r="4047" spans="1:14" x14ac:dyDescent="0.3">
      <c r="A4047">
        <v>4048</v>
      </c>
      <c r="B4047" s="1">
        <v>45156</v>
      </c>
      <c r="C4047" t="s">
        <v>10</v>
      </c>
      <c r="D4047" t="s">
        <v>11</v>
      </c>
      <c r="E4047" t="s">
        <v>12</v>
      </c>
      <c r="F4047">
        <v>-20</v>
      </c>
      <c r="G4047" s="3">
        <v>0</v>
      </c>
      <c r="H4047" s="3">
        <v>129.19</v>
      </c>
      <c r="I4047" t="s">
        <v>10</v>
      </c>
      <c r="J4047" t="s">
        <v>35</v>
      </c>
      <c r="K4047" s="3">
        <f>IF(TablaDatosEmpresa[[#This Row],[Tipo_Movimiento]] = "Venta", -TablaDatosEmpresa[[#This Row],[Cantidad]] * TablaDatosEmpresa[[#This Row],[Precio_Venta_Unitario]], 0)</f>
        <v>2583.8000000000002</v>
      </c>
      <c r="L4047" s="3">
        <f>AVERAGEIF(TablaDatosEmpresa[Nombre_Producto],TablaDatosEmpresa[[#This Row],[Nombre_Producto]],TablaDatosEmpresa[Costo_Unitario])</f>
        <v>28.701865793780652</v>
      </c>
      <c r="M4047" s="3">
        <f>IF(TablaDatosEmpresa[[#This Row],[Tipo_Movimiento]] = "Venta", -TablaDatosEmpresa[[#This Row],[Cantidad]] * TablaDatosEmpresa[[#This Row],[CosteAdquisicionPromedio]], 0)</f>
        <v>574.03731587561299</v>
      </c>
      <c r="N4047" s="3">
        <f>TablaDatosEmpresa[[#This Row],[Ingresos]]-TablaDatosEmpresa[[#This Row],[Coste_Vemta]]</f>
        <v>2009.7626841243873</v>
      </c>
    </row>
    <row r="4048" spans="1:14" x14ac:dyDescent="0.3">
      <c r="A4048">
        <v>4049</v>
      </c>
      <c r="B4048" s="1">
        <v>45156</v>
      </c>
      <c r="C4048" t="s">
        <v>24</v>
      </c>
      <c r="D4048" t="s">
        <v>21</v>
      </c>
      <c r="E4048" t="s">
        <v>22</v>
      </c>
      <c r="F4048">
        <v>103</v>
      </c>
      <c r="G4048" s="3">
        <v>25.18</v>
      </c>
      <c r="H4048" s="3">
        <v>0</v>
      </c>
      <c r="I4048" t="s">
        <v>24</v>
      </c>
      <c r="J4048" t="s">
        <v>36</v>
      </c>
      <c r="K4048" s="3">
        <f>IF(TablaDatosEmpresa[[#This Row],[Tipo_Movimiento]] = "Venta", -TablaDatosEmpresa[[#This Row],[Cantidad]] * TablaDatosEmpresa[[#This Row],[Precio_Venta_Unitario]], 0)</f>
        <v>0</v>
      </c>
      <c r="L4048" s="3">
        <f>AVERAGEIF(TablaDatosEmpresa[Nombre_Producto],TablaDatosEmpresa[[#This Row],[Nombre_Producto]],TablaDatosEmpresa[Costo_Unitario])</f>
        <v>10.520482758620702</v>
      </c>
      <c r="M4048" s="3">
        <f>IF(TablaDatosEmpresa[[#This Row],[Tipo_Movimiento]] = "Venta", -TablaDatosEmpresa[[#This Row],[Cantidad]] * TablaDatosEmpresa[[#This Row],[CosteAdquisicionPromedio]], 0)</f>
        <v>0</v>
      </c>
      <c r="N4048" s="3">
        <f>TablaDatosEmpresa[[#This Row],[Ingresos]]-TablaDatosEmpresa[[#This Row],[Coste_Vemta]]</f>
        <v>0</v>
      </c>
    </row>
    <row r="4049" spans="1:14" x14ac:dyDescent="0.3">
      <c r="A4049">
        <v>4050</v>
      </c>
      <c r="B4049" s="1">
        <v>45156</v>
      </c>
      <c r="C4049" t="s">
        <v>16</v>
      </c>
      <c r="D4049" t="s">
        <v>27</v>
      </c>
      <c r="E4049" t="s">
        <v>44</v>
      </c>
      <c r="F4049">
        <v>63</v>
      </c>
      <c r="G4049" s="3">
        <v>249.94</v>
      </c>
      <c r="H4049" s="3">
        <v>0</v>
      </c>
      <c r="I4049" t="s">
        <v>46</v>
      </c>
      <c r="J4049" t="s">
        <v>18</v>
      </c>
      <c r="K4049" s="3">
        <f>IF(TablaDatosEmpresa[[#This Row],[Tipo_Movimiento]] = "Venta", -TablaDatosEmpresa[[#This Row],[Cantidad]] * TablaDatosEmpresa[[#This Row],[Precio_Venta_Unitario]], 0)</f>
        <v>0</v>
      </c>
      <c r="L4049" s="3">
        <f>AVERAGEIF(TablaDatosEmpresa[Nombre_Producto],TablaDatosEmpresa[[#This Row],[Nombre_Producto]],TablaDatosEmpresa[Costo_Unitario])</f>
        <v>111.99406451612904</v>
      </c>
      <c r="M4049" s="3">
        <f>IF(TablaDatosEmpresa[[#This Row],[Tipo_Movimiento]] = "Venta", -TablaDatosEmpresa[[#This Row],[Cantidad]] * TablaDatosEmpresa[[#This Row],[CosteAdquisicionPromedio]], 0)</f>
        <v>0</v>
      </c>
      <c r="N4049" s="3">
        <f>TablaDatosEmpresa[[#This Row],[Ingresos]]-TablaDatosEmpresa[[#This Row],[Coste_Vemta]]</f>
        <v>0</v>
      </c>
    </row>
    <row r="4050" spans="1:14" x14ac:dyDescent="0.3">
      <c r="A4050">
        <v>4051</v>
      </c>
      <c r="B4050" s="1">
        <v>45156</v>
      </c>
      <c r="C4050" t="s">
        <v>10</v>
      </c>
      <c r="D4050" t="s">
        <v>25</v>
      </c>
      <c r="E4050" t="s">
        <v>43</v>
      </c>
      <c r="F4050">
        <v>-11</v>
      </c>
      <c r="G4050" s="3">
        <v>0</v>
      </c>
      <c r="H4050" s="3">
        <v>94.67</v>
      </c>
      <c r="I4050" t="s">
        <v>10</v>
      </c>
      <c r="J4050" t="s">
        <v>13</v>
      </c>
      <c r="K4050" s="3">
        <f>IF(TablaDatosEmpresa[[#This Row],[Tipo_Movimiento]] = "Venta", -TablaDatosEmpresa[[#This Row],[Cantidad]] * TablaDatosEmpresa[[#This Row],[Precio_Venta_Unitario]], 0)</f>
        <v>1041.3700000000001</v>
      </c>
      <c r="L4050" s="3">
        <f>AVERAGEIF(TablaDatosEmpresa[Nombre_Producto],TablaDatosEmpresa[[#This Row],[Nombre_Producto]],TablaDatosEmpresa[Costo_Unitario])</f>
        <v>18.458651685393257</v>
      </c>
      <c r="M4050" s="3">
        <f>IF(TablaDatosEmpresa[[#This Row],[Tipo_Movimiento]] = "Venta", -TablaDatosEmpresa[[#This Row],[Cantidad]] * TablaDatosEmpresa[[#This Row],[CosteAdquisicionPromedio]], 0)</f>
        <v>203.04516853932583</v>
      </c>
      <c r="N4050" s="3">
        <f>TablaDatosEmpresa[[#This Row],[Ingresos]]-TablaDatosEmpresa[[#This Row],[Coste_Vemta]]</f>
        <v>838.32483146067432</v>
      </c>
    </row>
    <row r="4051" spans="1:14" x14ac:dyDescent="0.3">
      <c r="A4051">
        <v>4052</v>
      </c>
      <c r="B4051" s="1">
        <v>45156</v>
      </c>
      <c r="C4051" t="s">
        <v>24</v>
      </c>
      <c r="D4051" t="s">
        <v>29</v>
      </c>
      <c r="E4051" t="s">
        <v>30</v>
      </c>
      <c r="F4051">
        <v>171</v>
      </c>
      <c r="G4051" s="3">
        <v>35.909999999999997</v>
      </c>
      <c r="H4051" s="3">
        <v>0</v>
      </c>
      <c r="I4051" t="s">
        <v>24</v>
      </c>
      <c r="J4051" t="s">
        <v>37</v>
      </c>
      <c r="K4051" s="3">
        <f>IF(TablaDatosEmpresa[[#This Row],[Tipo_Movimiento]] = "Venta", -TablaDatosEmpresa[[#This Row],[Cantidad]] * TablaDatosEmpresa[[#This Row],[Precio_Venta_Unitario]], 0)</f>
        <v>0</v>
      </c>
      <c r="L4051" s="3">
        <f>AVERAGEIF(TablaDatosEmpresa[Nombre_Producto],TablaDatosEmpresa[[#This Row],[Nombre_Producto]],TablaDatosEmpresa[Costo_Unitario])</f>
        <v>15.49574137931034</v>
      </c>
      <c r="M4051" s="3">
        <f>IF(TablaDatosEmpresa[[#This Row],[Tipo_Movimiento]] = "Venta", -TablaDatosEmpresa[[#This Row],[Cantidad]] * TablaDatosEmpresa[[#This Row],[CosteAdquisicionPromedio]], 0)</f>
        <v>0</v>
      </c>
      <c r="N4051" s="3">
        <f>TablaDatosEmpresa[[#This Row],[Ingresos]]-TablaDatosEmpresa[[#This Row],[Coste_Vemta]]</f>
        <v>0</v>
      </c>
    </row>
    <row r="4052" spans="1:14" x14ac:dyDescent="0.3">
      <c r="A4052">
        <v>4053</v>
      </c>
      <c r="B4052" s="1">
        <v>45157</v>
      </c>
      <c r="C4052" t="s">
        <v>10</v>
      </c>
      <c r="D4052" t="s">
        <v>19</v>
      </c>
      <c r="E4052" t="s">
        <v>20</v>
      </c>
      <c r="F4052">
        <v>-33</v>
      </c>
      <c r="G4052" s="3">
        <v>0</v>
      </c>
      <c r="H4052" s="3">
        <v>300.41000000000003</v>
      </c>
      <c r="I4052" t="s">
        <v>10</v>
      </c>
      <c r="J4052" t="s">
        <v>31</v>
      </c>
      <c r="K4052" s="3">
        <f>IF(TablaDatosEmpresa[[#This Row],[Tipo_Movimiento]] = "Venta", -TablaDatosEmpresa[[#This Row],[Cantidad]] * TablaDatosEmpresa[[#This Row],[Precio_Venta_Unitario]], 0)</f>
        <v>9913.5300000000007</v>
      </c>
      <c r="L4052" s="3">
        <f>AVERAGEIF(TablaDatosEmpresa[Nombre_Producto],TablaDatosEmpresa[[#This Row],[Nombre_Producto]],TablaDatosEmpresa[Costo_Unitario])</f>
        <v>66.956770642201846</v>
      </c>
      <c r="M4052" s="3">
        <f>IF(TablaDatosEmpresa[[#This Row],[Tipo_Movimiento]] = "Venta", -TablaDatosEmpresa[[#This Row],[Cantidad]] * TablaDatosEmpresa[[#This Row],[CosteAdquisicionPromedio]], 0)</f>
        <v>2209.5734311926608</v>
      </c>
      <c r="N4052" s="3">
        <f>TablaDatosEmpresa[[#This Row],[Ingresos]]-TablaDatosEmpresa[[#This Row],[Coste_Vemta]]</f>
        <v>7703.9565688073399</v>
      </c>
    </row>
    <row r="4053" spans="1:14" x14ac:dyDescent="0.3">
      <c r="A4053">
        <v>4054</v>
      </c>
      <c r="B4053" s="1">
        <v>45157</v>
      </c>
      <c r="C4053" t="s">
        <v>10</v>
      </c>
      <c r="D4053" t="s">
        <v>34</v>
      </c>
      <c r="E4053" t="s">
        <v>45</v>
      </c>
      <c r="F4053">
        <v>-43</v>
      </c>
      <c r="G4053" s="3">
        <v>0</v>
      </c>
      <c r="H4053" s="3">
        <v>347.61</v>
      </c>
      <c r="I4053" t="s">
        <v>10</v>
      </c>
      <c r="J4053" t="s">
        <v>23</v>
      </c>
      <c r="K4053" s="3">
        <f>IF(TablaDatosEmpresa[[#This Row],[Tipo_Movimiento]] = "Venta", -TablaDatosEmpresa[[#This Row],[Cantidad]] * TablaDatosEmpresa[[#This Row],[Precio_Venta_Unitario]], 0)</f>
        <v>14947.230000000001</v>
      </c>
      <c r="L4053" s="3">
        <f>AVERAGEIF(TablaDatosEmpresa[Nombre_Producto],TablaDatosEmpresa[[#This Row],[Nombre_Producto]],TablaDatosEmpresa[Costo_Unitario])</f>
        <v>81.910562499999997</v>
      </c>
      <c r="M4053" s="3">
        <f>IF(TablaDatosEmpresa[[#This Row],[Tipo_Movimiento]] = "Venta", -TablaDatosEmpresa[[#This Row],[Cantidad]] * TablaDatosEmpresa[[#This Row],[CosteAdquisicionPromedio]], 0)</f>
        <v>3522.1541874999998</v>
      </c>
      <c r="N4053" s="3">
        <f>TablaDatosEmpresa[[#This Row],[Ingresos]]-TablaDatosEmpresa[[#This Row],[Coste_Vemta]]</f>
        <v>11425.075812500001</v>
      </c>
    </row>
    <row r="4054" spans="1:14" x14ac:dyDescent="0.3">
      <c r="A4054">
        <v>4055</v>
      </c>
      <c r="B4054" s="1">
        <v>45157</v>
      </c>
      <c r="C4054" t="s">
        <v>10</v>
      </c>
      <c r="D4054" t="s">
        <v>29</v>
      </c>
      <c r="E4054" t="s">
        <v>30</v>
      </c>
      <c r="F4054">
        <v>-50</v>
      </c>
      <c r="G4054" s="3">
        <v>0</v>
      </c>
      <c r="H4054" s="3">
        <v>80.73</v>
      </c>
      <c r="I4054" t="s">
        <v>10</v>
      </c>
      <c r="J4054" t="s">
        <v>23</v>
      </c>
      <c r="K4054" s="3">
        <f>IF(TablaDatosEmpresa[[#This Row],[Tipo_Movimiento]] = "Venta", -TablaDatosEmpresa[[#This Row],[Cantidad]] * TablaDatosEmpresa[[#This Row],[Precio_Venta_Unitario]], 0)</f>
        <v>4036.5</v>
      </c>
      <c r="L4054" s="3">
        <f>AVERAGEIF(TablaDatosEmpresa[Nombre_Producto],TablaDatosEmpresa[[#This Row],[Nombre_Producto]],TablaDatosEmpresa[Costo_Unitario])</f>
        <v>15.49574137931034</v>
      </c>
      <c r="M4054" s="3">
        <f>IF(TablaDatosEmpresa[[#This Row],[Tipo_Movimiento]] = "Venta", -TablaDatosEmpresa[[#This Row],[Cantidad]] * TablaDatosEmpresa[[#This Row],[CosteAdquisicionPromedio]], 0)</f>
        <v>774.78706896551705</v>
      </c>
      <c r="N4054" s="3">
        <f>TablaDatosEmpresa[[#This Row],[Ingresos]]-TablaDatosEmpresa[[#This Row],[Coste_Vemta]]</f>
        <v>3261.7129310344831</v>
      </c>
    </row>
    <row r="4055" spans="1:14" x14ac:dyDescent="0.3">
      <c r="A4055">
        <v>4056</v>
      </c>
      <c r="B4055" s="1">
        <v>45157</v>
      </c>
      <c r="C4055" t="s">
        <v>10</v>
      </c>
      <c r="D4055" t="s">
        <v>32</v>
      </c>
      <c r="E4055" t="s">
        <v>33</v>
      </c>
      <c r="F4055">
        <v>-13</v>
      </c>
      <c r="G4055" s="3">
        <v>0</v>
      </c>
      <c r="H4055" s="3">
        <v>220.75</v>
      </c>
      <c r="I4055" t="s">
        <v>10</v>
      </c>
      <c r="J4055" t="s">
        <v>31</v>
      </c>
      <c r="K4055" s="3">
        <f>IF(TablaDatosEmpresa[[#This Row],[Tipo_Movimiento]] = "Venta", -TablaDatosEmpresa[[#This Row],[Cantidad]] * TablaDatosEmpresa[[#This Row],[Precio_Venta_Unitario]], 0)</f>
        <v>2869.75</v>
      </c>
      <c r="L4055" s="3">
        <f>AVERAGEIF(TablaDatosEmpresa[Nombre_Producto],TablaDatosEmpresa[[#This Row],[Nombre_Producto]],TablaDatosEmpresa[Costo_Unitario])</f>
        <v>54.214840425531932</v>
      </c>
      <c r="M4055" s="3">
        <f>IF(TablaDatosEmpresa[[#This Row],[Tipo_Movimiento]] = "Venta", -TablaDatosEmpresa[[#This Row],[Cantidad]] * TablaDatosEmpresa[[#This Row],[CosteAdquisicionPromedio]], 0)</f>
        <v>704.7929255319151</v>
      </c>
      <c r="N4055" s="3">
        <f>TablaDatosEmpresa[[#This Row],[Ingresos]]-TablaDatosEmpresa[[#This Row],[Coste_Vemta]]</f>
        <v>2164.957074468085</v>
      </c>
    </row>
    <row r="4056" spans="1:14" x14ac:dyDescent="0.3">
      <c r="A4056">
        <v>4057</v>
      </c>
      <c r="B4056" s="1">
        <v>45157</v>
      </c>
      <c r="C4056" t="s">
        <v>10</v>
      </c>
      <c r="D4056" t="s">
        <v>29</v>
      </c>
      <c r="E4056" t="s">
        <v>30</v>
      </c>
      <c r="F4056">
        <v>-48</v>
      </c>
      <c r="G4056" s="3">
        <v>0</v>
      </c>
      <c r="H4056" s="3">
        <v>79.650000000000006</v>
      </c>
      <c r="I4056" t="s">
        <v>10</v>
      </c>
      <c r="J4056" t="s">
        <v>35</v>
      </c>
      <c r="K4056" s="3">
        <f>IF(TablaDatosEmpresa[[#This Row],[Tipo_Movimiento]] = "Venta", -TablaDatosEmpresa[[#This Row],[Cantidad]] * TablaDatosEmpresa[[#This Row],[Precio_Venta_Unitario]], 0)</f>
        <v>3823.2000000000003</v>
      </c>
      <c r="L4056" s="3">
        <f>AVERAGEIF(TablaDatosEmpresa[Nombre_Producto],TablaDatosEmpresa[[#This Row],[Nombre_Producto]],TablaDatosEmpresa[Costo_Unitario])</f>
        <v>15.49574137931034</v>
      </c>
      <c r="M4056" s="3">
        <f>IF(TablaDatosEmpresa[[#This Row],[Tipo_Movimiento]] = "Venta", -TablaDatosEmpresa[[#This Row],[Cantidad]] * TablaDatosEmpresa[[#This Row],[CosteAdquisicionPromedio]], 0)</f>
        <v>743.79558620689636</v>
      </c>
      <c r="N4056" s="3">
        <f>TablaDatosEmpresa[[#This Row],[Ingresos]]-TablaDatosEmpresa[[#This Row],[Coste_Vemta]]</f>
        <v>3079.4044137931041</v>
      </c>
    </row>
    <row r="4057" spans="1:14" x14ac:dyDescent="0.3">
      <c r="A4057">
        <v>4058</v>
      </c>
      <c r="B4057" s="1">
        <v>45157</v>
      </c>
      <c r="C4057" t="s">
        <v>24</v>
      </c>
      <c r="D4057" t="s">
        <v>29</v>
      </c>
      <c r="E4057" t="s">
        <v>30</v>
      </c>
      <c r="F4057">
        <v>103</v>
      </c>
      <c r="G4057" s="3">
        <v>35.94</v>
      </c>
      <c r="H4057" s="3">
        <v>0</v>
      </c>
      <c r="I4057" t="s">
        <v>24</v>
      </c>
      <c r="J4057" t="s">
        <v>26</v>
      </c>
      <c r="K4057" s="3">
        <f>IF(TablaDatosEmpresa[[#This Row],[Tipo_Movimiento]] = "Venta", -TablaDatosEmpresa[[#This Row],[Cantidad]] * TablaDatosEmpresa[[#This Row],[Precio_Venta_Unitario]], 0)</f>
        <v>0</v>
      </c>
      <c r="L4057" s="3">
        <f>AVERAGEIF(TablaDatosEmpresa[Nombre_Producto],TablaDatosEmpresa[[#This Row],[Nombre_Producto]],TablaDatosEmpresa[Costo_Unitario])</f>
        <v>15.49574137931034</v>
      </c>
      <c r="M4057" s="3">
        <f>IF(TablaDatosEmpresa[[#This Row],[Tipo_Movimiento]] = "Venta", -TablaDatosEmpresa[[#This Row],[Cantidad]] * TablaDatosEmpresa[[#This Row],[CosteAdquisicionPromedio]], 0)</f>
        <v>0</v>
      </c>
      <c r="N4057" s="3">
        <f>TablaDatosEmpresa[[#This Row],[Ingresos]]-TablaDatosEmpresa[[#This Row],[Coste_Vemta]]</f>
        <v>0</v>
      </c>
    </row>
    <row r="4058" spans="1:14" x14ac:dyDescent="0.3">
      <c r="A4058">
        <v>4059</v>
      </c>
      <c r="B4058" s="1">
        <v>45157</v>
      </c>
      <c r="C4058" t="s">
        <v>10</v>
      </c>
      <c r="D4058" t="s">
        <v>29</v>
      </c>
      <c r="E4058" t="s">
        <v>30</v>
      </c>
      <c r="F4058">
        <v>-44</v>
      </c>
      <c r="G4058" s="3">
        <v>0</v>
      </c>
      <c r="H4058" s="3">
        <v>79.73</v>
      </c>
      <c r="I4058" t="s">
        <v>10</v>
      </c>
      <c r="J4058" t="s">
        <v>35</v>
      </c>
      <c r="K4058" s="3">
        <f>IF(TablaDatosEmpresa[[#This Row],[Tipo_Movimiento]] = "Venta", -TablaDatosEmpresa[[#This Row],[Cantidad]] * TablaDatosEmpresa[[#This Row],[Precio_Venta_Unitario]], 0)</f>
        <v>3508.1200000000003</v>
      </c>
      <c r="L4058" s="3">
        <f>AVERAGEIF(TablaDatosEmpresa[Nombre_Producto],TablaDatosEmpresa[[#This Row],[Nombre_Producto]],TablaDatosEmpresa[Costo_Unitario])</f>
        <v>15.49574137931034</v>
      </c>
      <c r="M4058" s="3">
        <f>IF(TablaDatosEmpresa[[#This Row],[Tipo_Movimiento]] = "Venta", -TablaDatosEmpresa[[#This Row],[Cantidad]] * TablaDatosEmpresa[[#This Row],[CosteAdquisicionPromedio]], 0)</f>
        <v>681.81262068965498</v>
      </c>
      <c r="N4058" s="3">
        <f>TablaDatosEmpresa[[#This Row],[Ingresos]]-TablaDatosEmpresa[[#This Row],[Coste_Vemta]]</f>
        <v>2826.3073793103454</v>
      </c>
    </row>
    <row r="4059" spans="1:14" x14ac:dyDescent="0.3">
      <c r="A4059">
        <v>4060</v>
      </c>
      <c r="B4059" s="1">
        <v>45158</v>
      </c>
      <c r="C4059" t="s">
        <v>24</v>
      </c>
      <c r="D4059" t="s">
        <v>11</v>
      </c>
      <c r="E4059" t="s">
        <v>12</v>
      </c>
      <c r="F4059">
        <v>289</v>
      </c>
      <c r="G4059" s="3">
        <v>65.22</v>
      </c>
      <c r="H4059" s="3">
        <v>0</v>
      </c>
      <c r="I4059" t="s">
        <v>24</v>
      </c>
      <c r="J4059" t="s">
        <v>36</v>
      </c>
      <c r="K4059" s="3">
        <f>IF(TablaDatosEmpresa[[#This Row],[Tipo_Movimiento]] = "Venta", -TablaDatosEmpresa[[#This Row],[Cantidad]] * TablaDatosEmpresa[[#This Row],[Precio_Venta_Unitario]], 0)</f>
        <v>0</v>
      </c>
      <c r="L4059" s="3">
        <f>AVERAGEIF(TablaDatosEmpresa[Nombre_Producto],TablaDatosEmpresa[[#This Row],[Nombre_Producto]],TablaDatosEmpresa[Costo_Unitario])</f>
        <v>28.701865793780652</v>
      </c>
      <c r="M4059" s="3">
        <f>IF(TablaDatosEmpresa[[#This Row],[Tipo_Movimiento]] = "Venta", -TablaDatosEmpresa[[#This Row],[Cantidad]] * TablaDatosEmpresa[[#This Row],[CosteAdquisicionPromedio]], 0)</f>
        <v>0</v>
      </c>
      <c r="N4059" s="3">
        <f>TablaDatosEmpresa[[#This Row],[Ingresos]]-TablaDatosEmpresa[[#This Row],[Coste_Vemta]]</f>
        <v>0</v>
      </c>
    </row>
    <row r="4060" spans="1:14" x14ac:dyDescent="0.3">
      <c r="A4060">
        <v>4061</v>
      </c>
      <c r="B4060" s="1">
        <v>45158</v>
      </c>
      <c r="C4060" t="s">
        <v>24</v>
      </c>
      <c r="D4060" t="s">
        <v>25</v>
      </c>
      <c r="E4060" t="s">
        <v>43</v>
      </c>
      <c r="F4060">
        <v>60</v>
      </c>
      <c r="G4060" s="3">
        <v>45.31</v>
      </c>
      <c r="H4060" s="3">
        <v>0</v>
      </c>
      <c r="I4060" t="s">
        <v>24</v>
      </c>
      <c r="J4060" t="s">
        <v>26</v>
      </c>
      <c r="K4060" s="3">
        <f>IF(TablaDatosEmpresa[[#This Row],[Tipo_Movimiento]] = "Venta", -TablaDatosEmpresa[[#This Row],[Cantidad]] * TablaDatosEmpresa[[#This Row],[Precio_Venta_Unitario]], 0)</f>
        <v>0</v>
      </c>
      <c r="L4060" s="3">
        <f>AVERAGEIF(TablaDatosEmpresa[Nombre_Producto],TablaDatosEmpresa[[#This Row],[Nombre_Producto]],TablaDatosEmpresa[Costo_Unitario])</f>
        <v>18.458651685393257</v>
      </c>
      <c r="M4060" s="3">
        <f>IF(TablaDatosEmpresa[[#This Row],[Tipo_Movimiento]] = "Venta", -TablaDatosEmpresa[[#This Row],[Cantidad]] * TablaDatosEmpresa[[#This Row],[CosteAdquisicionPromedio]], 0)</f>
        <v>0</v>
      </c>
      <c r="N4060" s="3">
        <f>TablaDatosEmpresa[[#This Row],[Ingresos]]-TablaDatosEmpresa[[#This Row],[Coste_Vemta]]</f>
        <v>0</v>
      </c>
    </row>
    <row r="4061" spans="1:14" x14ac:dyDescent="0.3">
      <c r="A4061">
        <v>4062</v>
      </c>
      <c r="B4061" s="1">
        <v>45158</v>
      </c>
      <c r="C4061" t="s">
        <v>10</v>
      </c>
      <c r="D4061" t="s">
        <v>21</v>
      </c>
      <c r="E4061" t="s">
        <v>22</v>
      </c>
      <c r="F4061">
        <v>-26</v>
      </c>
      <c r="G4061" s="3">
        <v>0</v>
      </c>
      <c r="H4061" s="3">
        <v>60.2</v>
      </c>
      <c r="I4061" t="s">
        <v>10</v>
      </c>
      <c r="J4061" t="s">
        <v>31</v>
      </c>
      <c r="K4061" s="3">
        <f>IF(TablaDatosEmpresa[[#This Row],[Tipo_Movimiento]] = "Venta", -TablaDatosEmpresa[[#This Row],[Cantidad]] * TablaDatosEmpresa[[#This Row],[Precio_Venta_Unitario]], 0)</f>
        <v>1565.2</v>
      </c>
      <c r="L4061" s="3">
        <f>AVERAGEIF(TablaDatosEmpresa[Nombre_Producto],TablaDatosEmpresa[[#This Row],[Nombre_Producto]],TablaDatosEmpresa[Costo_Unitario])</f>
        <v>10.520482758620702</v>
      </c>
      <c r="M4061" s="3">
        <f>IF(TablaDatosEmpresa[[#This Row],[Tipo_Movimiento]] = "Venta", -TablaDatosEmpresa[[#This Row],[Cantidad]] * TablaDatosEmpresa[[#This Row],[CosteAdquisicionPromedio]], 0)</f>
        <v>273.53255172413822</v>
      </c>
      <c r="N4061" s="3">
        <f>TablaDatosEmpresa[[#This Row],[Ingresos]]-TablaDatosEmpresa[[#This Row],[Coste_Vemta]]</f>
        <v>1291.6674482758617</v>
      </c>
    </row>
    <row r="4062" spans="1:14" x14ac:dyDescent="0.3">
      <c r="A4062">
        <v>4063</v>
      </c>
      <c r="B4062" s="1">
        <v>45158</v>
      </c>
      <c r="C4062" t="s">
        <v>10</v>
      </c>
      <c r="D4062" t="s">
        <v>25</v>
      </c>
      <c r="E4062" t="s">
        <v>43</v>
      </c>
      <c r="F4062">
        <v>-17</v>
      </c>
      <c r="G4062" s="3">
        <v>0</v>
      </c>
      <c r="H4062" s="3">
        <v>94.49</v>
      </c>
      <c r="I4062" t="s">
        <v>10</v>
      </c>
      <c r="J4062" t="s">
        <v>31</v>
      </c>
      <c r="K4062" s="3">
        <f>IF(TablaDatosEmpresa[[#This Row],[Tipo_Movimiento]] = "Venta", -TablaDatosEmpresa[[#This Row],[Cantidad]] * TablaDatosEmpresa[[#This Row],[Precio_Venta_Unitario]], 0)</f>
        <v>1606.33</v>
      </c>
      <c r="L4062" s="3">
        <f>AVERAGEIF(TablaDatosEmpresa[Nombre_Producto],TablaDatosEmpresa[[#This Row],[Nombre_Producto]],TablaDatosEmpresa[Costo_Unitario])</f>
        <v>18.458651685393257</v>
      </c>
      <c r="M4062" s="3">
        <f>IF(TablaDatosEmpresa[[#This Row],[Tipo_Movimiento]] = "Venta", -TablaDatosEmpresa[[#This Row],[Cantidad]] * TablaDatosEmpresa[[#This Row],[CosteAdquisicionPromedio]], 0)</f>
        <v>313.79707865168535</v>
      </c>
      <c r="N4062" s="3">
        <f>TablaDatosEmpresa[[#This Row],[Ingresos]]-TablaDatosEmpresa[[#This Row],[Coste_Vemta]]</f>
        <v>1292.5329213483146</v>
      </c>
    </row>
    <row r="4063" spans="1:14" x14ac:dyDescent="0.3">
      <c r="A4063">
        <v>4064</v>
      </c>
      <c r="B4063" s="1">
        <v>45158</v>
      </c>
      <c r="C4063" t="s">
        <v>10</v>
      </c>
      <c r="D4063" t="s">
        <v>34</v>
      </c>
      <c r="E4063" t="s">
        <v>45</v>
      </c>
      <c r="F4063">
        <v>-42</v>
      </c>
      <c r="G4063" s="3">
        <v>0</v>
      </c>
      <c r="H4063" s="3">
        <v>352.55</v>
      </c>
      <c r="I4063" t="s">
        <v>10</v>
      </c>
      <c r="J4063" t="s">
        <v>15</v>
      </c>
      <c r="K4063" s="3">
        <f>IF(TablaDatosEmpresa[[#This Row],[Tipo_Movimiento]] = "Venta", -TablaDatosEmpresa[[#This Row],[Cantidad]] * TablaDatosEmpresa[[#This Row],[Precio_Venta_Unitario]], 0)</f>
        <v>14807.1</v>
      </c>
      <c r="L4063" s="3">
        <f>AVERAGEIF(TablaDatosEmpresa[Nombre_Producto],TablaDatosEmpresa[[#This Row],[Nombre_Producto]],TablaDatosEmpresa[Costo_Unitario])</f>
        <v>81.910562499999997</v>
      </c>
      <c r="M4063" s="3">
        <f>IF(TablaDatosEmpresa[[#This Row],[Tipo_Movimiento]] = "Venta", -TablaDatosEmpresa[[#This Row],[Cantidad]] * TablaDatosEmpresa[[#This Row],[CosteAdquisicionPromedio]], 0)</f>
        <v>3440.2436250000001</v>
      </c>
      <c r="N4063" s="3">
        <f>TablaDatosEmpresa[[#This Row],[Ingresos]]-TablaDatosEmpresa[[#This Row],[Coste_Vemta]]</f>
        <v>11366.856374999999</v>
      </c>
    </row>
    <row r="4064" spans="1:14" x14ac:dyDescent="0.3">
      <c r="A4064">
        <v>4065</v>
      </c>
      <c r="B4064" s="1">
        <v>45158</v>
      </c>
      <c r="C4064" t="s">
        <v>24</v>
      </c>
      <c r="D4064" t="s">
        <v>32</v>
      </c>
      <c r="E4064" t="s">
        <v>33</v>
      </c>
      <c r="F4064">
        <v>299</v>
      </c>
      <c r="G4064" s="3">
        <v>117.95</v>
      </c>
      <c r="H4064" s="3">
        <v>0</v>
      </c>
      <c r="I4064" t="s">
        <v>24</v>
      </c>
      <c r="J4064" t="s">
        <v>26</v>
      </c>
      <c r="K4064" s="3">
        <f>IF(TablaDatosEmpresa[[#This Row],[Tipo_Movimiento]] = "Venta", -TablaDatosEmpresa[[#This Row],[Cantidad]] * TablaDatosEmpresa[[#This Row],[Precio_Venta_Unitario]], 0)</f>
        <v>0</v>
      </c>
      <c r="L4064" s="3">
        <f>AVERAGEIF(TablaDatosEmpresa[Nombre_Producto],TablaDatosEmpresa[[#This Row],[Nombre_Producto]],TablaDatosEmpresa[Costo_Unitario])</f>
        <v>54.214840425531932</v>
      </c>
      <c r="M4064" s="3">
        <f>IF(TablaDatosEmpresa[[#This Row],[Tipo_Movimiento]] = "Venta", -TablaDatosEmpresa[[#This Row],[Cantidad]] * TablaDatosEmpresa[[#This Row],[CosteAdquisicionPromedio]], 0)</f>
        <v>0</v>
      </c>
      <c r="N4064" s="3">
        <f>TablaDatosEmpresa[[#This Row],[Ingresos]]-TablaDatosEmpresa[[#This Row],[Coste_Vemta]]</f>
        <v>0</v>
      </c>
    </row>
    <row r="4065" spans="1:14" x14ac:dyDescent="0.3">
      <c r="A4065">
        <v>4066</v>
      </c>
      <c r="B4065" s="1">
        <v>45158</v>
      </c>
      <c r="C4065" t="s">
        <v>24</v>
      </c>
      <c r="D4065" t="s">
        <v>14</v>
      </c>
      <c r="E4065" t="s">
        <v>41</v>
      </c>
      <c r="F4065">
        <v>207</v>
      </c>
      <c r="G4065" s="3">
        <v>86.5</v>
      </c>
      <c r="H4065" s="3">
        <v>0</v>
      </c>
      <c r="I4065" t="s">
        <v>24</v>
      </c>
      <c r="J4065" t="s">
        <v>26</v>
      </c>
      <c r="K4065" s="3">
        <f>IF(TablaDatosEmpresa[[#This Row],[Tipo_Movimiento]] = "Venta", -TablaDatosEmpresa[[#This Row],[Cantidad]] * TablaDatosEmpresa[[#This Row],[Precio_Venta_Unitario]], 0)</f>
        <v>0</v>
      </c>
      <c r="L4065" s="3">
        <f>AVERAGEIF(TablaDatosEmpresa[Nombre_Producto],TablaDatosEmpresa[[#This Row],[Nombre_Producto]],TablaDatosEmpresa[Costo_Unitario])</f>
        <v>38.917210440456756</v>
      </c>
      <c r="M4065" s="3">
        <f>IF(TablaDatosEmpresa[[#This Row],[Tipo_Movimiento]] = "Venta", -TablaDatosEmpresa[[#This Row],[Cantidad]] * TablaDatosEmpresa[[#This Row],[CosteAdquisicionPromedio]], 0)</f>
        <v>0</v>
      </c>
      <c r="N4065" s="3">
        <f>TablaDatosEmpresa[[#This Row],[Ingresos]]-TablaDatosEmpresa[[#This Row],[Coste_Vemta]]</f>
        <v>0</v>
      </c>
    </row>
    <row r="4066" spans="1:14" x14ac:dyDescent="0.3">
      <c r="A4066">
        <v>4067</v>
      </c>
      <c r="B4066" s="1">
        <v>45159</v>
      </c>
      <c r="C4066" t="s">
        <v>10</v>
      </c>
      <c r="D4066" t="s">
        <v>25</v>
      </c>
      <c r="E4066" t="s">
        <v>43</v>
      </c>
      <c r="F4066">
        <v>-47</v>
      </c>
      <c r="G4066" s="3">
        <v>0</v>
      </c>
      <c r="H4066" s="3">
        <v>95.94</v>
      </c>
      <c r="I4066" t="s">
        <v>10</v>
      </c>
      <c r="J4066" t="s">
        <v>15</v>
      </c>
      <c r="K4066" s="3">
        <f>IF(TablaDatosEmpresa[[#This Row],[Tipo_Movimiento]] = "Venta", -TablaDatosEmpresa[[#This Row],[Cantidad]] * TablaDatosEmpresa[[#This Row],[Precio_Venta_Unitario]], 0)</f>
        <v>4509.18</v>
      </c>
      <c r="L4066" s="3">
        <f>AVERAGEIF(TablaDatosEmpresa[Nombre_Producto],TablaDatosEmpresa[[#This Row],[Nombre_Producto]],TablaDatosEmpresa[Costo_Unitario])</f>
        <v>18.458651685393257</v>
      </c>
      <c r="M4066" s="3">
        <f>IF(TablaDatosEmpresa[[#This Row],[Tipo_Movimiento]] = "Venta", -TablaDatosEmpresa[[#This Row],[Cantidad]] * TablaDatosEmpresa[[#This Row],[CosteAdquisicionPromedio]], 0)</f>
        <v>867.55662921348301</v>
      </c>
      <c r="N4066" s="3">
        <f>TablaDatosEmpresa[[#This Row],[Ingresos]]-TablaDatosEmpresa[[#This Row],[Coste_Vemta]]</f>
        <v>3641.6233707865172</v>
      </c>
    </row>
    <row r="4067" spans="1:14" x14ac:dyDescent="0.3">
      <c r="A4067">
        <v>4068</v>
      </c>
      <c r="B4067" s="1">
        <v>45159</v>
      </c>
      <c r="C4067" t="s">
        <v>10</v>
      </c>
      <c r="D4067" t="s">
        <v>21</v>
      </c>
      <c r="E4067" t="s">
        <v>22</v>
      </c>
      <c r="F4067">
        <v>-16</v>
      </c>
      <c r="G4067" s="3">
        <v>0</v>
      </c>
      <c r="H4067" s="3">
        <v>59.77</v>
      </c>
      <c r="I4067" t="s">
        <v>10</v>
      </c>
      <c r="J4067" t="s">
        <v>35</v>
      </c>
      <c r="K4067" s="3">
        <f>IF(TablaDatosEmpresa[[#This Row],[Tipo_Movimiento]] = "Venta", -TablaDatosEmpresa[[#This Row],[Cantidad]] * TablaDatosEmpresa[[#This Row],[Precio_Venta_Unitario]], 0)</f>
        <v>956.32</v>
      </c>
      <c r="L4067" s="3">
        <f>AVERAGEIF(TablaDatosEmpresa[Nombre_Producto],TablaDatosEmpresa[[#This Row],[Nombre_Producto]],TablaDatosEmpresa[Costo_Unitario])</f>
        <v>10.520482758620702</v>
      </c>
      <c r="M4067" s="3">
        <f>IF(TablaDatosEmpresa[[#This Row],[Tipo_Movimiento]] = "Venta", -TablaDatosEmpresa[[#This Row],[Cantidad]] * TablaDatosEmpresa[[#This Row],[CosteAdquisicionPromedio]], 0)</f>
        <v>168.32772413793123</v>
      </c>
      <c r="N4067" s="3">
        <f>TablaDatosEmpresa[[#This Row],[Ingresos]]-TablaDatosEmpresa[[#This Row],[Coste_Vemta]]</f>
        <v>787.99227586206882</v>
      </c>
    </row>
    <row r="4068" spans="1:14" x14ac:dyDescent="0.3">
      <c r="A4068">
        <v>4069</v>
      </c>
      <c r="B4068" s="1">
        <v>45159</v>
      </c>
      <c r="C4068" t="s">
        <v>24</v>
      </c>
      <c r="D4068" t="s">
        <v>32</v>
      </c>
      <c r="E4068" t="s">
        <v>33</v>
      </c>
      <c r="F4068">
        <v>154</v>
      </c>
      <c r="G4068" s="3">
        <v>121.27</v>
      </c>
      <c r="H4068" s="3">
        <v>0</v>
      </c>
      <c r="I4068" t="s">
        <v>24</v>
      </c>
      <c r="J4068" t="s">
        <v>26</v>
      </c>
      <c r="K4068" s="3">
        <f>IF(TablaDatosEmpresa[[#This Row],[Tipo_Movimiento]] = "Venta", -TablaDatosEmpresa[[#This Row],[Cantidad]] * TablaDatosEmpresa[[#This Row],[Precio_Venta_Unitario]], 0)</f>
        <v>0</v>
      </c>
      <c r="L4068" s="3">
        <f>AVERAGEIF(TablaDatosEmpresa[Nombre_Producto],TablaDatosEmpresa[[#This Row],[Nombre_Producto]],TablaDatosEmpresa[Costo_Unitario])</f>
        <v>54.214840425531932</v>
      </c>
      <c r="M4068" s="3">
        <f>IF(TablaDatosEmpresa[[#This Row],[Tipo_Movimiento]] = "Venta", -TablaDatosEmpresa[[#This Row],[Cantidad]] * TablaDatosEmpresa[[#This Row],[CosteAdquisicionPromedio]], 0)</f>
        <v>0</v>
      </c>
      <c r="N4068" s="3">
        <f>TablaDatosEmpresa[[#This Row],[Ingresos]]-TablaDatosEmpresa[[#This Row],[Coste_Vemta]]</f>
        <v>0</v>
      </c>
    </row>
    <row r="4069" spans="1:14" x14ac:dyDescent="0.3">
      <c r="A4069">
        <v>4070</v>
      </c>
      <c r="B4069" s="1">
        <v>45159</v>
      </c>
      <c r="C4069" t="s">
        <v>10</v>
      </c>
      <c r="D4069" t="s">
        <v>27</v>
      </c>
      <c r="E4069" t="s">
        <v>44</v>
      </c>
      <c r="F4069">
        <v>-42</v>
      </c>
      <c r="G4069" s="3">
        <v>0</v>
      </c>
      <c r="H4069" s="3">
        <v>499.63</v>
      </c>
      <c r="I4069" t="s">
        <v>10</v>
      </c>
      <c r="J4069" t="s">
        <v>15</v>
      </c>
      <c r="K4069" s="3">
        <f>IF(TablaDatosEmpresa[[#This Row],[Tipo_Movimiento]] = "Venta", -TablaDatosEmpresa[[#This Row],[Cantidad]] * TablaDatosEmpresa[[#This Row],[Precio_Venta_Unitario]], 0)</f>
        <v>20984.46</v>
      </c>
      <c r="L4069" s="3">
        <f>AVERAGEIF(TablaDatosEmpresa[Nombre_Producto],TablaDatosEmpresa[[#This Row],[Nombre_Producto]],TablaDatosEmpresa[Costo_Unitario])</f>
        <v>111.99406451612904</v>
      </c>
      <c r="M4069" s="3">
        <f>IF(TablaDatosEmpresa[[#This Row],[Tipo_Movimiento]] = "Venta", -TablaDatosEmpresa[[#This Row],[Cantidad]] * TablaDatosEmpresa[[#This Row],[CosteAdquisicionPromedio]], 0)</f>
        <v>4703.7507096774198</v>
      </c>
      <c r="N4069" s="3">
        <f>TablaDatosEmpresa[[#This Row],[Ingresos]]-TablaDatosEmpresa[[#This Row],[Coste_Vemta]]</f>
        <v>16280.709290322578</v>
      </c>
    </row>
    <row r="4070" spans="1:14" x14ac:dyDescent="0.3">
      <c r="A4070">
        <v>4071</v>
      </c>
      <c r="B4070" s="1">
        <v>45159</v>
      </c>
      <c r="C4070" t="s">
        <v>24</v>
      </c>
      <c r="D4070" t="s">
        <v>34</v>
      </c>
      <c r="E4070" t="s">
        <v>45</v>
      </c>
      <c r="F4070">
        <v>124</v>
      </c>
      <c r="G4070" s="3">
        <v>182.78</v>
      </c>
      <c r="H4070" s="3">
        <v>0</v>
      </c>
      <c r="I4070" t="s">
        <v>24</v>
      </c>
      <c r="J4070" t="s">
        <v>26</v>
      </c>
      <c r="K4070" s="3">
        <f>IF(TablaDatosEmpresa[[#This Row],[Tipo_Movimiento]] = "Venta", -TablaDatosEmpresa[[#This Row],[Cantidad]] * TablaDatosEmpresa[[#This Row],[Precio_Venta_Unitario]], 0)</f>
        <v>0</v>
      </c>
      <c r="L4070" s="3">
        <f>AVERAGEIF(TablaDatosEmpresa[Nombre_Producto],TablaDatosEmpresa[[#This Row],[Nombre_Producto]],TablaDatosEmpresa[Costo_Unitario])</f>
        <v>81.910562499999997</v>
      </c>
      <c r="M4070" s="3">
        <f>IF(TablaDatosEmpresa[[#This Row],[Tipo_Movimiento]] = "Venta", -TablaDatosEmpresa[[#This Row],[Cantidad]] * TablaDatosEmpresa[[#This Row],[CosteAdquisicionPromedio]], 0)</f>
        <v>0</v>
      </c>
      <c r="N4070" s="3">
        <f>TablaDatosEmpresa[[#This Row],[Ingresos]]-TablaDatosEmpresa[[#This Row],[Coste_Vemta]]</f>
        <v>0</v>
      </c>
    </row>
    <row r="4071" spans="1:14" x14ac:dyDescent="0.3">
      <c r="A4071">
        <v>4072</v>
      </c>
      <c r="B4071" s="1">
        <v>45159</v>
      </c>
      <c r="C4071" t="s">
        <v>24</v>
      </c>
      <c r="D4071" t="s">
        <v>11</v>
      </c>
      <c r="E4071" t="s">
        <v>12</v>
      </c>
      <c r="F4071">
        <v>55</v>
      </c>
      <c r="G4071" s="3">
        <v>64.489999999999995</v>
      </c>
      <c r="H4071" s="3">
        <v>0</v>
      </c>
      <c r="I4071" t="s">
        <v>24</v>
      </c>
      <c r="J4071" t="s">
        <v>37</v>
      </c>
      <c r="K4071" s="3">
        <f>IF(TablaDatosEmpresa[[#This Row],[Tipo_Movimiento]] = "Venta", -TablaDatosEmpresa[[#This Row],[Cantidad]] * TablaDatosEmpresa[[#This Row],[Precio_Venta_Unitario]], 0)</f>
        <v>0</v>
      </c>
      <c r="L4071" s="3">
        <f>AVERAGEIF(TablaDatosEmpresa[Nombre_Producto],TablaDatosEmpresa[[#This Row],[Nombre_Producto]],TablaDatosEmpresa[Costo_Unitario])</f>
        <v>28.701865793780652</v>
      </c>
      <c r="M4071" s="3">
        <f>IF(TablaDatosEmpresa[[#This Row],[Tipo_Movimiento]] = "Venta", -TablaDatosEmpresa[[#This Row],[Cantidad]] * TablaDatosEmpresa[[#This Row],[CosteAdquisicionPromedio]], 0)</f>
        <v>0</v>
      </c>
      <c r="N4071" s="3">
        <f>TablaDatosEmpresa[[#This Row],[Ingresos]]-TablaDatosEmpresa[[#This Row],[Coste_Vemta]]</f>
        <v>0</v>
      </c>
    </row>
    <row r="4072" spans="1:14" x14ac:dyDescent="0.3">
      <c r="A4072">
        <v>4073</v>
      </c>
      <c r="B4072" s="1">
        <v>45160</v>
      </c>
      <c r="C4072" t="s">
        <v>24</v>
      </c>
      <c r="D4072" t="s">
        <v>32</v>
      </c>
      <c r="E4072" t="s">
        <v>33</v>
      </c>
      <c r="F4072">
        <v>79</v>
      </c>
      <c r="G4072" s="3">
        <v>118.94</v>
      </c>
      <c r="H4072" s="3">
        <v>0</v>
      </c>
      <c r="I4072" t="s">
        <v>24</v>
      </c>
      <c r="J4072" t="s">
        <v>36</v>
      </c>
      <c r="K4072" s="3">
        <f>IF(TablaDatosEmpresa[[#This Row],[Tipo_Movimiento]] = "Venta", -TablaDatosEmpresa[[#This Row],[Cantidad]] * TablaDatosEmpresa[[#This Row],[Precio_Venta_Unitario]], 0)</f>
        <v>0</v>
      </c>
      <c r="L4072" s="3">
        <f>AVERAGEIF(TablaDatosEmpresa[Nombre_Producto],TablaDatosEmpresa[[#This Row],[Nombre_Producto]],TablaDatosEmpresa[Costo_Unitario])</f>
        <v>54.214840425531932</v>
      </c>
      <c r="M4072" s="3">
        <f>IF(TablaDatosEmpresa[[#This Row],[Tipo_Movimiento]] = "Venta", -TablaDatosEmpresa[[#This Row],[Cantidad]] * TablaDatosEmpresa[[#This Row],[CosteAdquisicionPromedio]], 0)</f>
        <v>0</v>
      </c>
      <c r="N4072" s="3">
        <f>TablaDatosEmpresa[[#This Row],[Ingresos]]-TablaDatosEmpresa[[#This Row],[Coste_Vemta]]</f>
        <v>0</v>
      </c>
    </row>
    <row r="4073" spans="1:14" x14ac:dyDescent="0.3">
      <c r="A4073">
        <v>4074</v>
      </c>
      <c r="B4073" s="1">
        <v>45160</v>
      </c>
      <c r="C4073" t="s">
        <v>10</v>
      </c>
      <c r="D4073" t="s">
        <v>27</v>
      </c>
      <c r="E4073" t="s">
        <v>44</v>
      </c>
      <c r="F4073">
        <v>-15</v>
      </c>
      <c r="G4073" s="3">
        <v>0</v>
      </c>
      <c r="H4073" s="3">
        <v>499.34</v>
      </c>
      <c r="I4073" t="s">
        <v>10</v>
      </c>
      <c r="J4073" t="s">
        <v>31</v>
      </c>
      <c r="K4073" s="3">
        <f>IF(TablaDatosEmpresa[[#This Row],[Tipo_Movimiento]] = "Venta", -TablaDatosEmpresa[[#This Row],[Cantidad]] * TablaDatosEmpresa[[#This Row],[Precio_Venta_Unitario]], 0)</f>
        <v>7490.0999999999995</v>
      </c>
      <c r="L4073" s="3">
        <f>AVERAGEIF(TablaDatosEmpresa[Nombre_Producto],TablaDatosEmpresa[[#This Row],[Nombre_Producto]],TablaDatosEmpresa[Costo_Unitario])</f>
        <v>111.99406451612904</v>
      </c>
      <c r="M4073" s="3">
        <f>IF(TablaDatosEmpresa[[#This Row],[Tipo_Movimiento]] = "Venta", -TablaDatosEmpresa[[#This Row],[Cantidad]] * TablaDatosEmpresa[[#This Row],[CosteAdquisicionPromedio]], 0)</f>
        <v>1679.9109677419356</v>
      </c>
      <c r="N4073" s="3">
        <f>TablaDatosEmpresa[[#This Row],[Ingresos]]-TablaDatosEmpresa[[#This Row],[Coste_Vemta]]</f>
        <v>5810.1890322580639</v>
      </c>
    </row>
    <row r="4074" spans="1:14" x14ac:dyDescent="0.3">
      <c r="A4074">
        <v>4075</v>
      </c>
      <c r="B4074" s="1">
        <v>45160</v>
      </c>
      <c r="C4074" t="s">
        <v>16</v>
      </c>
      <c r="D4074" t="s">
        <v>17</v>
      </c>
      <c r="E4074" t="s">
        <v>42</v>
      </c>
      <c r="F4074">
        <v>40</v>
      </c>
      <c r="G4074" s="3">
        <v>452.46</v>
      </c>
      <c r="H4074" s="3">
        <v>0</v>
      </c>
      <c r="I4074" t="s">
        <v>46</v>
      </c>
      <c r="J4074" t="s">
        <v>18</v>
      </c>
      <c r="K4074" s="3">
        <f>IF(TablaDatosEmpresa[[#This Row],[Tipo_Movimiento]] = "Venta", -TablaDatosEmpresa[[#This Row],[Cantidad]] * TablaDatosEmpresa[[#This Row],[Precio_Venta_Unitario]], 0)</f>
        <v>0</v>
      </c>
      <c r="L4074" s="3">
        <f>AVERAGEIF(TablaDatosEmpresa[Nombre_Producto],TablaDatosEmpresa[[#This Row],[Nombre_Producto]],TablaDatosEmpresa[Costo_Unitario])</f>
        <v>206.67616747181975</v>
      </c>
      <c r="M4074" s="3">
        <f>IF(TablaDatosEmpresa[[#This Row],[Tipo_Movimiento]] = "Venta", -TablaDatosEmpresa[[#This Row],[Cantidad]] * TablaDatosEmpresa[[#This Row],[CosteAdquisicionPromedio]], 0)</f>
        <v>0</v>
      </c>
      <c r="N4074" s="3">
        <f>TablaDatosEmpresa[[#This Row],[Ingresos]]-TablaDatosEmpresa[[#This Row],[Coste_Vemta]]</f>
        <v>0</v>
      </c>
    </row>
    <row r="4075" spans="1:14" x14ac:dyDescent="0.3">
      <c r="A4075">
        <v>4076</v>
      </c>
      <c r="B4075" s="1">
        <v>45160</v>
      </c>
      <c r="C4075" t="s">
        <v>10</v>
      </c>
      <c r="D4075" t="s">
        <v>17</v>
      </c>
      <c r="E4075" t="s">
        <v>42</v>
      </c>
      <c r="F4075">
        <v>-22</v>
      </c>
      <c r="G4075" s="3">
        <v>0</v>
      </c>
      <c r="H4075" s="3">
        <v>902.74</v>
      </c>
      <c r="I4075" t="s">
        <v>10</v>
      </c>
      <c r="J4075" t="s">
        <v>23</v>
      </c>
      <c r="K4075" s="3">
        <f>IF(TablaDatosEmpresa[[#This Row],[Tipo_Movimiento]] = "Venta", -TablaDatosEmpresa[[#This Row],[Cantidad]] * TablaDatosEmpresa[[#This Row],[Precio_Venta_Unitario]], 0)</f>
        <v>19860.28</v>
      </c>
      <c r="L4075" s="3">
        <f>AVERAGEIF(TablaDatosEmpresa[Nombre_Producto],TablaDatosEmpresa[[#This Row],[Nombre_Producto]],TablaDatosEmpresa[Costo_Unitario])</f>
        <v>206.67616747181975</v>
      </c>
      <c r="M4075" s="3">
        <f>IF(TablaDatosEmpresa[[#This Row],[Tipo_Movimiento]] = "Venta", -TablaDatosEmpresa[[#This Row],[Cantidad]] * TablaDatosEmpresa[[#This Row],[CosteAdquisicionPromedio]], 0)</f>
        <v>4546.8756843800347</v>
      </c>
      <c r="N4075" s="3">
        <f>TablaDatosEmpresa[[#This Row],[Ingresos]]-TablaDatosEmpresa[[#This Row],[Coste_Vemta]]</f>
        <v>15313.404315619964</v>
      </c>
    </row>
    <row r="4076" spans="1:14" x14ac:dyDescent="0.3">
      <c r="A4076">
        <v>4077</v>
      </c>
      <c r="B4076" s="1">
        <v>45160</v>
      </c>
      <c r="C4076" t="s">
        <v>10</v>
      </c>
      <c r="D4076" t="s">
        <v>29</v>
      </c>
      <c r="E4076" t="s">
        <v>30</v>
      </c>
      <c r="F4076">
        <v>-13</v>
      </c>
      <c r="G4076" s="3">
        <v>0</v>
      </c>
      <c r="H4076" s="3">
        <v>80.59</v>
      </c>
      <c r="I4076" t="s">
        <v>10</v>
      </c>
      <c r="J4076" t="s">
        <v>23</v>
      </c>
      <c r="K4076" s="3">
        <f>IF(TablaDatosEmpresa[[#This Row],[Tipo_Movimiento]] = "Venta", -TablaDatosEmpresa[[#This Row],[Cantidad]] * TablaDatosEmpresa[[#This Row],[Precio_Venta_Unitario]], 0)</f>
        <v>1047.67</v>
      </c>
      <c r="L4076" s="3">
        <f>AVERAGEIF(TablaDatosEmpresa[Nombre_Producto],TablaDatosEmpresa[[#This Row],[Nombre_Producto]],TablaDatosEmpresa[Costo_Unitario])</f>
        <v>15.49574137931034</v>
      </c>
      <c r="M4076" s="3">
        <f>IF(TablaDatosEmpresa[[#This Row],[Tipo_Movimiento]] = "Venta", -TablaDatosEmpresa[[#This Row],[Cantidad]] * TablaDatosEmpresa[[#This Row],[CosteAdquisicionPromedio]], 0)</f>
        <v>201.44463793103444</v>
      </c>
      <c r="N4076" s="3">
        <f>TablaDatosEmpresa[[#This Row],[Ingresos]]-TablaDatosEmpresa[[#This Row],[Coste_Vemta]]</f>
        <v>846.22536206896564</v>
      </c>
    </row>
    <row r="4077" spans="1:14" x14ac:dyDescent="0.3">
      <c r="A4077">
        <v>4078</v>
      </c>
      <c r="B4077" s="1">
        <v>45160</v>
      </c>
      <c r="C4077" t="s">
        <v>10</v>
      </c>
      <c r="D4077" t="s">
        <v>29</v>
      </c>
      <c r="E4077" t="s">
        <v>30</v>
      </c>
      <c r="F4077">
        <v>-44</v>
      </c>
      <c r="G4077" s="3">
        <v>0</v>
      </c>
      <c r="H4077" s="3">
        <v>79.650000000000006</v>
      </c>
      <c r="I4077" t="s">
        <v>10</v>
      </c>
      <c r="J4077" t="s">
        <v>23</v>
      </c>
      <c r="K4077" s="3">
        <f>IF(TablaDatosEmpresa[[#This Row],[Tipo_Movimiento]] = "Venta", -TablaDatosEmpresa[[#This Row],[Cantidad]] * TablaDatosEmpresa[[#This Row],[Precio_Venta_Unitario]], 0)</f>
        <v>3504.6000000000004</v>
      </c>
      <c r="L4077" s="3">
        <f>AVERAGEIF(TablaDatosEmpresa[Nombre_Producto],TablaDatosEmpresa[[#This Row],[Nombre_Producto]],TablaDatosEmpresa[Costo_Unitario])</f>
        <v>15.49574137931034</v>
      </c>
      <c r="M4077" s="3">
        <f>IF(TablaDatosEmpresa[[#This Row],[Tipo_Movimiento]] = "Venta", -TablaDatosEmpresa[[#This Row],[Cantidad]] * TablaDatosEmpresa[[#This Row],[CosteAdquisicionPromedio]], 0)</f>
        <v>681.81262068965498</v>
      </c>
      <c r="N4077" s="3">
        <f>TablaDatosEmpresa[[#This Row],[Ingresos]]-TablaDatosEmpresa[[#This Row],[Coste_Vemta]]</f>
        <v>2822.7873793103454</v>
      </c>
    </row>
    <row r="4078" spans="1:14" x14ac:dyDescent="0.3">
      <c r="A4078">
        <v>4079</v>
      </c>
      <c r="B4078" s="1">
        <v>45160</v>
      </c>
      <c r="C4078" t="s">
        <v>16</v>
      </c>
      <c r="D4078" t="s">
        <v>17</v>
      </c>
      <c r="E4078" t="s">
        <v>42</v>
      </c>
      <c r="F4078">
        <v>87</v>
      </c>
      <c r="G4078" s="3">
        <v>446.38</v>
      </c>
      <c r="H4078" s="3">
        <v>0</v>
      </c>
      <c r="I4078" t="s">
        <v>46</v>
      </c>
      <c r="J4078" t="s">
        <v>18</v>
      </c>
      <c r="K4078" s="3">
        <f>IF(TablaDatosEmpresa[[#This Row],[Tipo_Movimiento]] = "Venta", -TablaDatosEmpresa[[#This Row],[Cantidad]] * TablaDatosEmpresa[[#This Row],[Precio_Venta_Unitario]], 0)</f>
        <v>0</v>
      </c>
      <c r="L4078" s="3">
        <f>AVERAGEIF(TablaDatosEmpresa[Nombre_Producto],TablaDatosEmpresa[[#This Row],[Nombre_Producto]],TablaDatosEmpresa[Costo_Unitario])</f>
        <v>206.67616747181975</v>
      </c>
      <c r="M4078" s="3">
        <f>IF(TablaDatosEmpresa[[#This Row],[Tipo_Movimiento]] = "Venta", -TablaDatosEmpresa[[#This Row],[Cantidad]] * TablaDatosEmpresa[[#This Row],[CosteAdquisicionPromedio]], 0)</f>
        <v>0</v>
      </c>
      <c r="N4078" s="3">
        <f>TablaDatosEmpresa[[#This Row],[Ingresos]]-TablaDatosEmpresa[[#This Row],[Coste_Vemta]]</f>
        <v>0</v>
      </c>
    </row>
    <row r="4079" spans="1:14" x14ac:dyDescent="0.3">
      <c r="A4079">
        <v>4080</v>
      </c>
      <c r="B4079" s="1">
        <v>45161</v>
      </c>
      <c r="C4079" t="s">
        <v>24</v>
      </c>
      <c r="D4079" t="s">
        <v>32</v>
      </c>
      <c r="E4079" t="s">
        <v>33</v>
      </c>
      <c r="F4079">
        <v>260</v>
      </c>
      <c r="G4079" s="3">
        <v>118.37</v>
      </c>
      <c r="H4079" s="3">
        <v>0</v>
      </c>
      <c r="I4079" t="s">
        <v>24</v>
      </c>
      <c r="J4079" t="s">
        <v>36</v>
      </c>
      <c r="K4079" s="3">
        <f>IF(TablaDatosEmpresa[[#This Row],[Tipo_Movimiento]] = "Venta", -TablaDatosEmpresa[[#This Row],[Cantidad]] * TablaDatosEmpresa[[#This Row],[Precio_Venta_Unitario]], 0)</f>
        <v>0</v>
      </c>
      <c r="L4079" s="3">
        <f>AVERAGEIF(TablaDatosEmpresa[Nombre_Producto],TablaDatosEmpresa[[#This Row],[Nombre_Producto]],TablaDatosEmpresa[Costo_Unitario])</f>
        <v>54.214840425531932</v>
      </c>
      <c r="M4079" s="3">
        <f>IF(TablaDatosEmpresa[[#This Row],[Tipo_Movimiento]] = "Venta", -TablaDatosEmpresa[[#This Row],[Cantidad]] * TablaDatosEmpresa[[#This Row],[CosteAdquisicionPromedio]], 0)</f>
        <v>0</v>
      </c>
      <c r="N4079" s="3">
        <f>TablaDatosEmpresa[[#This Row],[Ingresos]]-TablaDatosEmpresa[[#This Row],[Coste_Vemta]]</f>
        <v>0</v>
      </c>
    </row>
    <row r="4080" spans="1:14" x14ac:dyDescent="0.3">
      <c r="A4080">
        <v>4081</v>
      </c>
      <c r="B4080" s="1">
        <v>45161</v>
      </c>
      <c r="C4080" t="s">
        <v>16</v>
      </c>
      <c r="D4080" t="s">
        <v>19</v>
      </c>
      <c r="E4080" t="s">
        <v>20</v>
      </c>
      <c r="F4080">
        <v>100</v>
      </c>
      <c r="G4080" s="3">
        <v>151.53</v>
      </c>
      <c r="H4080" s="3">
        <v>0</v>
      </c>
      <c r="I4080" t="s">
        <v>46</v>
      </c>
      <c r="J4080" t="s">
        <v>18</v>
      </c>
      <c r="K4080" s="3">
        <f>IF(TablaDatosEmpresa[[#This Row],[Tipo_Movimiento]] = "Venta", -TablaDatosEmpresa[[#This Row],[Cantidad]] * TablaDatosEmpresa[[#This Row],[Precio_Venta_Unitario]], 0)</f>
        <v>0</v>
      </c>
      <c r="L4080" s="3">
        <f>AVERAGEIF(TablaDatosEmpresa[Nombre_Producto],TablaDatosEmpresa[[#This Row],[Nombre_Producto]],TablaDatosEmpresa[Costo_Unitario])</f>
        <v>66.956770642201846</v>
      </c>
      <c r="M4080" s="3">
        <f>IF(TablaDatosEmpresa[[#This Row],[Tipo_Movimiento]] = "Venta", -TablaDatosEmpresa[[#This Row],[Cantidad]] * TablaDatosEmpresa[[#This Row],[CosteAdquisicionPromedio]], 0)</f>
        <v>0</v>
      </c>
      <c r="N4080" s="3">
        <f>TablaDatosEmpresa[[#This Row],[Ingresos]]-TablaDatosEmpresa[[#This Row],[Coste_Vemta]]</f>
        <v>0</v>
      </c>
    </row>
    <row r="4081" spans="1:14" x14ac:dyDescent="0.3">
      <c r="A4081">
        <v>4082</v>
      </c>
      <c r="B4081" s="1">
        <v>45161</v>
      </c>
      <c r="C4081" t="s">
        <v>10</v>
      </c>
      <c r="D4081" t="s">
        <v>11</v>
      </c>
      <c r="E4081" t="s">
        <v>12</v>
      </c>
      <c r="F4081">
        <v>-13</v>
      </c>
      <c r="G4081" s="3">
        <v>0</v>
      </c>
      <c r="H4081" s="3">
        <v>130.80000000000001</v>
      </c>
      <c r="I4081" t="s">
        <v>10</v>
      </c>
      <c r="J4081" t="s">
        <v>23</v>
      </c>
      <c r="K4081" s="3">
        <f>IF(TablaDatosEmpresa[[#This Row],[Tipo_Movimiento]] = "Venta", -TablaDatosEmpresa[[#This Row],[Cantidad]] * TablaDatosEmpresa[[#This Row],[Precio_Venta_Unitario]], 0)</f>
        <v>1700.4</v>
      </c>
      <c r="L4081" s="3">
        <f>AVERAGEIF(TablaDatosEmpresa[Nombre_Producto],TablaDatosEmpresa[[#This Row],[Nombre_Producto]],TablaDatosEmpresa[Costo_Unitario])</f>
        <v>28.701865793780652</v>
      </c>
      <c r="M4081" s="3">
        <f>IF(TablaDatosEmpresa[[#This Row],[Tipo_Movimiento]] = "Venta", -TablaDatosEmpresa[[#This Row],[Cantidad]] * TablaDatosEmpresa[[#This Row],[CosteAdquisicionPromedio]], 0)</f>
        <v>373.12425531914846</v>
      </c>
      <c r="N4081" s="3">
        <f>TablaDatosEmpresa[[#This Row],[Ingresos]]-TablaDatosEmpresa[[#This Row],[Coste_Vemta]]</f>
        <v>1327.2757446808516</v>
      </c>
    </row>
    <row r="4082" spans="1:14" x14ac:dyDescent="0.3">
      <c r="A4082">
        <v>4083</v>
      </c>
      <c r="B4082" s="1">
        <v>45161</v>
      </c>
      <c r="C4082" t="s">
        <v>16</v>
      </c>
      <c r="D4082" t="s">
        <v>27</v>
      </c>
      <c r="E4082" t="s">
        <v>44</v>
      </c>
      <c r="F4082">
        <v>86</v>
      </c>
      <c r="G4082" s="3">
        <v>249.83</v>
      </c>
      <c r="H4082" s="3">
        <v>0</v>
      </c>
      <c r="I4082" t="s">
        <v>46</v>
      </c>
      <c r="J4082" t="s">
        <v>18</v>
      </c>
      <c r="K4082" s="3">
        <f>IF(TablaDatosEmpresa[[#This Row],[Tipo_Movimiento]] = "Venta", -TablaDatosEmpresa[[#This Row],[Cantidad]] * TablaDatosEmpresa[[#This Row],[Precio_Venta_Unitario]], 0)</f>
        <v>0</v>
      </c>
      <c r="L4082" s="3">
        <f>AVERAGEIF(TablaDatosEmpresa[Nombre_Producto],TablaDatosEmpresa[[#This Row],[Nombre_Producto]],TablaDatosEmpresa[Costo_Unitario])</f>
        <v>111.99406451612904</v>
      </c>
      <c r="M4082" s="3">
        <f>IF(TablaDatosEmpresa[[#This Row],[Tipo_Movimiento]] = "Venta", -TablaDatosEmpresa[[#This Row],[Cantidad]] * TablaDatosEmpresa[[#This Row],[CosteAdquisicionPromedio]], 0)</f>
        <v>0</v>
      </c>
      <c r="N4082" s="3">
        <f>TablaDatosEmpresa[[#This Row],[Ingresos]]-TablaDatosEmpresa[[#This Row],[Coste_Vemta]]</f>
        <v>0</v>
      </c>
    </row>
    <row r="4083" spans="1:14" x14ac:dyDescent="0.3">
      <c r="A4083">
        <v>4084</v>
      </c>
      <c r="B4083" s="1">
        <v>45161</v>
      </c>
      <c r="C4083" t="s">
        <v>24</v>
      </c>
      <c r="D4083" t="s">
        <v>32</v>
      </c>
      <c r="E4083" t="s">
        <v>33</v>
      </c>
      <c r="F4083">
        <v>135</v>
      </c>
      <c r="G4083" s="3">
        <v>119.02</v>
      </c>
      <c r="H4083" s="3">
        <v>0</v>
      </c>
      <c r="I4083" t="s">
        <v>24</v>
      </c>
      <c r="J4083" t="s">
        <v>26</v>
      </c>
      <c r="K4083" s="3">
        <f>IF(TablaDatosEmpresa[[#This Row],[Tipo_Movimiento]] = "Venta", -TablaDatosEmpresa[[#This Row],[Cantidad]] * TablaDatosEmpresa[[#This Row],[Precio_Venta_Unitario]], 0)</f>
        <v>0</v>
      </c>
      <c r="L4083" s="3">
        <f>AVERAGEIF(TablaDatosEmpresa[Nombre_Producto],TablaDatosEmpresa[[#This Row],[Nombre_Producto]],TablaDatosEmpresa[Costo_Unitario])</f>
        <v>54.214840425531932</v>
      </c>
      <c r="M4083" s="3">
        <f>IF(TablaDatosEmpresa[[#This Row],[Tipo_Movimiento]] = "Venta", -TablaDatosEmpresa[[#This Row],[Cantidad]] * TablaDatosEmpresa[[#This Row],[CosteAdquisicionPromedio]], 0)</f>
        <v>0</v>
      </c>
      <c r="N4083" s="3">
        <f>TablaDatosEmpresa[[#This Row],[Ingresos]]-TablaDatosEmpresa[[#This Row],[Coste_Vemta]]</f>
        <v>0</v>
      </c>
    </row>
    <row r="4084" spans="1:14" x14ac:dyDescent="0.3">
      <c r="A4084">
        <v>4085</v>
      </c>
      <c r="B4084" s="1">
        <v>45161</v>
      </c>
      <c r="C4084" t="s">
        <v>24</v>
      </c>
      <c r="D4084" t="s">
        <v>11</v>
      </c>
      <c r="E4084" t="s">
        <v>12</v>
      </c>
      <c r="F4084">
        <v>151</v>
      </c>
      <c r="G4084" s="3">
        <v>65.849999999999994</v>
      </c>
      <c r="H4084" s="3">
        <v>0</v>
      </c>
      <c r="I4084" t="s">
        <v>24</v>
      </c>
      <c r="J4084" t="s">
        <v>26</v>
      </c>
      <c r="K4084" s="3">
        <f>IF(TablaDatosEmpresa[[#This Row],[Tipo_Movimiento]] = "Venta", -TablaDatosEmpresa[[#This Row],[Cantidad]] * TablaDatosEmpresa[[#This Row],[Precio_Venta_Unitario]], 0)</f>
        <v>0</v>
      </c>
      <c r="L4084" s="3">
        <f>AVERAGEIF(TablaDatosEmpresa[Nombre_Producto],TablaDatosEmpresa[[#This Row],[Nombre_Producto]],TablaDatosEmpresa[Costo_Unitario])</f>
        <v>28.701865793780652</v>
      </c>
      <c r="M4084" s="3">
        <f>IF(TablaDatosEmpresa[[#This Row],[Tipo_Movimiento]] = "Venta", -TablaDatosEmpresa[[#This Row],[Cantidad]] * TablaDatosEmpresa[[#This Row],[CosteAdquisicionPromedio]], 0)</f>
        <v>0</v>
      </c>
      <c r="N4084" s="3">
        <f>TablaDatosEmpresa[[#This Row],[Ingresos]]-TablaDatosEmpresa[[#This Row],[Coste_Vemta]]</f>
        <v>0</v>
      </c>
    </row>
    <row r="4085" spans="1:14" x14ac:dyDescent="0.3">
      <c r="A4085">
        <v>4086</v>
      </c>
      <c r="B4085" s="1">
        <v>45161</v>
      </c>
      <c r="C4085" t="s">
        <v>24</v>
      </c>
      <c r="D4085" t="s">
        <v>14</v>
      </c>
      <c r="E4085" t="s">
        <v>41</v>
      </c>
      <c r="F4085">
        <v>60</v>
      </c>
      <c r="G4085" s="3">
        <v>85.26</v>
      </c>
      <c r="H4085" s="3">
        <v>0</v>
      </c>
      <c r="I4085" t="s">
        <v>24</v>
      </c>
      <c r="J4085" t="s">
        <v>26</v>
      </c>
      <c r="K4085" s="3">
        <f>IF(TablaDatosEmpresa[[#This Row],[Tipo_Movimiento]] = "Venta", -TablaDatosEmpresa[[#This Row],[Cantidad]] * TablaDatosEmpresa[[#This Row],[Precio_Venta_Unitario]], 0)</f>
        <v>0</v>
      </c>
      <c r="L4085" s="3">
        <f>AVERAGEIF(TablaDatosEmpresa[Nombre_Producto],TablaDatosEmpresa[[#This Row],[Nombre_Producto]],TablaDatosEmpresa[Costo_Unitario])</f>
        <v>38.917210440456756</v>
      </c>
      <c r="M4085" s="3">
        <f>IF(TablaDatosEmpresa[[#This Row],[Tipo_Movimiento]] = "Venta", -TablaDatosEmpresa[[#This Row],[Cantidad]] * TablaDatosEmpresa[[#This Row],[CosteAdquisicionPromedio]], 0)</f>
        <v>0</v>
      </c>
      <c r="N4085" s="3">
        <f>TablaDatosEmpresa[[#This Row],[Ingresos]]-TablaDatosEmpresa[[#This Row],[Coste_Vemta]]</f>
        <v>0</v>
      </c>
    </row>
    <row r="4086" spans="1:14" x14ac:dyDescent="0.3">
      <c r="A4086">
        <v>4087</v>
      </c>
      <c r="B4086" s="1">
        <v>45162</v>
      </c>
      <c r="C4086" t="s">
        <v>10</v>
      </c>
      <c r="D4086" t="s">
        <v>29</v>
      </c>
      <c r="E4086" t="s">
        <v>30</v>
      </c>
      <c r="F4086">
        <v>-29</v>
      </c>
      <c r="G4086" s="3">
        <v>0</v>
      </c>
      <c r="H4086" s="3">
        <v>80.09</v>
      </c>
      <c r="I4086" t="s">
        <v>10</v>
      </c>
      <c r="J4086" t="s">
        <v>13</v>
      </c>
      <c r="K4086" s="3">
        <f>IF(TablaDatosEmpresa[[#This Row],[Tipo_Movimiento]] = "Venta", -TablaDatosEmpresa[[#This Row],[Cantidad]] * TablaDatosEmpresa[[#This Row],[Precio_Venta_Unitario]], 0)</f>
        <v>2322.61</v>
      </c>
      <c r="L4086" s="3">
        <f>AVERAGEIF(TablaDatosEmpresa[Nombre_Producto],TablaDatosEmpresa[[#This Row],[Nombre_Producto]],TablaDatosEmpresa[Costo_Unitario])</f>
        <v>15.49574137931034</v>
      </c>
      <c r="M4086" s="3">
        <f>IF(TablaDatosEmpresa[[#This Row],[Tipo_Movimiento]] = "Venta", -TablaDatosEmpresa[[#This Row],[Cantidad]] * TablaDatosEmpresa[[#This Row],[CosteAdquisicionPromedio]], 0)</f>
        <v>449.37649999999985</v>
      </c>
      <c r="N4086" s="3">
        <f>TablaDatosEmpresa[[#This Row],[Ingresos]]-TablaDatosEmpresa[[#This Row],[Coste_Vemta]]</f>
        <v>1873.2335000000003</v>
      </c>
    </row>
    <row r="4087" spans="1:14" x14ac:dyDescent="0.3">
      <c r="A4087">
        <v>4088</v>
      </c>
      <c r="B4087" s="1">
        <v>45162</v>
      </c>
      <c r="C4087" t="s">
        <v>10</v>
      </c>
      <c r="D4087" t="s">
        <v>25</v>
      </c>
      <c r="E4087" t="s">
        <v>43</v>
      </c>
      <c r="F4087">
        <v>-19</v>
      </c>
      <c r="G4087" s="3">
        <v>0</v>
      </c>
      <c r="H4087" s="3">
        <v>95.47</v>
      </c>
      <c r="I4087" t="s">
        <v>10</v>
      </c>
      <c r="J4087" t="s">
        <v>13</v>
      </c>
      <c r="K4087" s="3">
        <f>IF(TablaDatosEmpresa[[#This Row],[Tipo_Movimiento]] = "Venta", -TablaDatosEmpresa[[#This Row],[Cantidad]] * TablaDatosEmpresa[[#This Row],[Precio_Venta_Unitario]], 0)</f>
        <v>1813.93</v>
      </c>
      <c r="L4087" s="3">
        <f>AVERAGEIF(TablaDatosEmpresa[Nombre_Producto],TablaDatosEmpresa[[#This Row],[Nombre_Producto]],TablaDatosEmpresa[Costo_Unitario])</f>
        <v>18.458651685393257</v>
      </c>
      <c r="M4087" s="3">
        <f>IF(TablaDatosEmpresa[[#This Row],[Tipo_Movimiento]] = "Venta", -TablaDatosEmpresa[[#This Row],[Cantidad]] * TablaDatosEmpresa[[#This Row],[CosteAdquisicionPromedio]], 0)</f>
        <v>350.71438202247185</v>
      </c>
      <c r="N4087" s="3">
        <f>TablaDatosEmpresa[[#This Row],[Ingresos]]-TablaDatosEmpresa[[#This Row],[Coste_Vemta]]</f>
        <v>1463.2156179775282</v>
      </c>
    </row>
    <row r="4088" spans="1:14" x14ac:dyDescent="0.3">
      <c r="A4088">
        <v>4089</v>
      </c>
      <c r="B4088" s="1">
        <v>45162</v>
      </c>
      <c r="C4088" t="s">
        <v>10</v>
      </c>
      <c r="D4088" t="s">
        <v>21</v>
      </c>
      <c r="E4088" t="s">
        <v>22</v>
      </c>
      <c r="F4088">
        <v>-26</v>
      </c>
      <c r="G4088" s="3">
        <v>0</v>
      </c>
      <c r="H4088" s="3">
        <v>60.2</v>
      </c>
      <c r="I4088" t="s">
        <v>10</v>
      </c>
      <c r="J4088" t="s">
        <v>15</v>
      </c>
      <c r="K4088" s="3">
        <f>IF(TablaDatosEmpresa[[#This Row],[Tipo_Movimiento]] = "Venta", -TablaDatosEmpresa[[#This Row],[Cantidad]] * TablaDatosEmpresa[[#This Row],[Precio_Venta_Unitario]], 0)</f>
        <v>1565.2</v>
      </c>
      <c r="L4088" s="3">
        <f>AVERAGEIF(TablaDatosEmpresa[Nombre_Producto],TablaDatosEmpresa[[#This Row],[Nombre_Producto]],TablaDatosEmpresa[Costo_Unitario])</f>
        <v>10.520482758620702</v>
      </c>
      <c r="M4088" s="3">
        <f>IF(TablaDatosEmpresa[[#This Row],[Tipo_Movimiento]] = "Venta", -TablaDatosEmpresa[[#This Row],[Cantidad]] * TablaDatosEmpresa[[#This Row],[CosteAdquisicionPromedio]], 0)</f>
        <v>273.53255172413822</v>
      </c>
      <c r="N4088" s="3">
        <f>TablaDatosEmpresa[[#This Row],[Ingresos]]-TablaDatosEmpresa[[#This Row],[Coste_Vemta]]</f>
        <v>1291.6674482758617</v>
      </c>
    </row>
    <row r="4089" spans="1:14" x14ac:dyDescent="0.3">
      <c r="A4089">
        <v>4090</v>
      </c>
      <c r="B4089" s="1">
        <v>45162</v>
      </c>
      <c r="C4089" t="s">
        <v>24</v>
      </c>
      <c r="D4089" t="s">
        <v>32</v>
      </c>
      <c r="E4089" t="s">
        <v>33</v>
      </c>
      <c r="F4089">
        <v>249</v>
      </c>
      <c r="G4089" s="3">
        <v>119.04</v>
      </c>
      <c r="H4089" s="3">
        <v>0</v>
      </c>
      <c r="I4089" t="s">
        <v>24</v>
      </c>
      <c r="J4089" t="s">
        <v>26</v>
      </c>
      <c r="K4089" s="3">
        <f>IF(TablaDatosEmpresa[[#This Row],[Tipo_Movimiento]] = "Venta", -TablaDatosEmpresa[[#This Row],[Cantidad]] * TablaDatosEmpresa[[#This Row],[Precio_Venta_Unitario]], 0)</f>
        <v>0</v>
      </c>
      <c r="L4089" s="3">
        <f>AVERAGEIF(TablaDatosEmpresa[Nombre_Producto],TablaDatosEmpresa[[#This Row],[Nombre_Producto]],TablaDatosEmpresa[Costo_Unitario])</f>
        <v>54.214840425531932</v>
      </c>
      <c r="M4089" s="3">
        <f>IF(TablaDatosEmpresa[[#This Row],[Tipo_Movimiento]] = "Venta", -TablaDatosEmpresa[[#This Row],[Cantidad]] * TablaDatosEmpresa[[#This Row],[CosteAdquisicionPromedio]], 0)</f>
        <v>0</v>
      </c>
      <c r="N4089" s="3">
        <f>TablaDatosEmpresa[[#This Row],[Ingresos]]-TablaDatosEmpresa[[#This Row],[Coste_Vemta]]</f>
        <v>0</v>
      </c>
    </row>
    <row r="4090" spans="1:14" x14ac:dyDescent="0.3">
      <c r="A4090">
        <v>4091</v>
      </c>
      <c r="B4090" s="1">
        <v>45162</v>
      </c>
      <c r="C4090" t="s">
        <v>10</v>
      </c>
      <c r="D4090" t="s">
        <v>19</v>
      </c>
      <c r="E4090" t="s">
        <v>20</v>
      </c>
      <c r="F4090">
        <v>-36</v>
      </c>
      <c r="G4090" s="3">
        <v>0</v>
      </c>
      <c r="H4090" s="3">
        <v>296.58999999999997</v>
      </c>
      <c r="I4090" t="s">
        <v>10</v>
      </c>
      <c r="J4090" t="s">
        <v>35</v>
      </c>
      <c r="K4090" s="3">
        <f>IF(TablaDatosEmpresa[[#This Row],[Tipo_Movimiento]] = "Venta", -TablaDatosEmpresa[[#This Row],[Cantidad]] * TablaDatosEmpresa[[#This Row],[Precio_Venta_Unitario]], 0)</f>
        <v>10677.24</v>
      </c>
      <c r="L4090" s="3">
        <f>AVERAGEIF(TablaDatosEmpresa[Nombre_Producto],TablaDatosEmpresa[[#This Row],[Nombre_Producto]],TablaDatosEmpresa[Costo_Unitario])</f>
        <v>66.956770642201846</v>
      </c>
      <c r="M4090" s="3">
        <f>IF(TablaDatosEmpresa[[#This Row],[Tipo_Movimiento]] = "Venta", -TablaDatosEmpresa[[#This Row],[Cantidad]] * TablaDatosEmpresa[[#This Row],[CosteAdquisicionPromedio]], 0)</f>
        <v>2410.4437431192664</v>
      </c>
      <c r="N4090" s="3">
        <f>TablaDatosEmpresa[[#This Row],[Ingresos]]-TablaDatosEmpresa[[#This Row],[Coste_Vemta]]</f>
        <v>8266.7962568807343</v>
      </c>
    </row>
    <row r="4091" spans="1:14" x14ac:dyDescent="0.3">
      <c r="A4091">
        <v>4092</v>
      </c>
      <c r="B4091" s="1">
        <v>45162</v>
      </c>
      <c r="C4091" t="s">
        <v>10</v>
      </c>
      <c r="D4091" t="s">
        <v>25</v>
      </c>
      <c r="E4091" t="s">
        <v>43</v>
      </c>
      <c r="F4091">
        <v>-45</v>
      </c>
      <c r="G4091" s="3">
        <v>0</v>
      </c>
      <c r="H4091" s="3">
        <v>95.92</v>
      </c>
      <c r="I4091" t="s">
        <v>10</v>
      </c>
      <c r="J4091" t="s">
        <v>13</v>
      </c>
      <c r="K4091" s="3">
        <f>IF(TablaDatosEmpresa[[#This Row],[Tipo_Movimiento]] = "Venta", -TablaDatosEmpresa[[#This Row],[Cantidad]] * TablaDatosEmpresa[[#This Row],[Precio_Venta_Unitario]], 0)</f>
        <v>4316.3999999999996</v>
      </c>
      <c r="L4091" s="3">
        <f>AVERAGEIF(TablaDatosEmpresa[Nombre_Producto],TablaDatosEmpresa[[#This Row],[Nombre_Producto]],TablaDatosEmpresa[Costo_Unitario])</f>
        <v>18.458651685393257</v>
      </c>
      <c r="M4091" s="3">
        <f>IF(TablaDatosEmpresa[[#This Row],[Tipo_Movimiento]] = "Venta", -TablaDatosEmpresa[[#This Row],[Cantidad]] * TablaDatosEmpresa[[#This Row],[CosteAdquisicionPromedio]], 0)</f>
        <v>830.63932584269651</v>
      </c>
      <c r="N4091" s="3">
        <f>TablaDatosEmpresa[[#This Row],[Ingresos]]-TablaDatosEmpresa[[#This Row],[Coste_Vemta]]</f>
        <v>3485.7606741573031</v>
      </c>
    </row>
    <row r="4092" spans="1:14" x14ac:dyDescent="0.3">
      <c r="A4092">
        <v>4093</v>
      </c>
      <c r="B4092" s="1">
        <v>45162</v>
      </c>
      <c r="C4092" t="s">
        <v>24</v>
      </c>
      <c r="D4092" t="s">
        <v>25</v>
      </c>
      <c r="E4092" t="s">
        <v>43</v>
      </c>
      <c r="F4092">
        <v>216</v>
      </c>
      <c r="G4092" s="3">
        <v>44.97</v>
      </c>
      <c r="H4092" s="3">
        <v>0</v>
      </c>
      <c r="I4092" t="s">
        <v>24</v>
      </c>
      <c r="J4092" t="s">
        <v>36</v>
      </c>
      <c r="K4092" s="3">
        <f>IF(TablaDatosEmpresa[[#This Row],[Tipo_Movimiento]] = "Venta", -TablaDatosEmpresa[[#This Row],[Cantidad]] * TablaDatosEmpresa[[#This Row],[Precio_Venta_Unitario]], 0)</f>
        <v>0</v>
      </c>
      <c r="L4092" s="3">
        <f>AVERAGEIF(TablaDatosEmpresa[Nombre_Producto],TablaDatosEmpresa[[#This Row],[Nombre_Producto]],TablaDatosEmpresa[Costo_Unitario])</f>
        <v>18.458651685393257</v>
      </c>
      <c r="M4092" s="3">
        <f>IF(TablaDatosEmpresa[[#This Row],[Tipo_Movimiento]] = "Venta", -TablaDatosEmpresa[[#This Row],[Cantidad]] * TablaDatosEmpresa[[#This Row],[CosteAdquisicionPromedio]], 0)</f>
        <v>0</v>
      </c>
      <c r="N4092" s="3">
        <f>TablaDatosEmpresa[[#This Row],[Ingresos]]-TablaDatosEmpresa[[#This Row],[Coste_Vemta]]</f>
        <v>0</v>
      </c>
    </row>
    <row r="4093" spans="1:14" x14ac:dyDescent="0.3">
      <c r="A4093">
        <v>4094</v>
      </c>
      <c r="B4093" s="1">
        <v>45163</v>
      </c>
      <c r="C4093" t="s">
        <v>24</v>
      </c>
      <c r="D4093" t="s">
        <v>32</v>
      </c>
      <c r="E4093" t="s">
        <v>33</v>
      </c>
      <c r="F4093">
        <v>232</v>
      </c>
      <c r="G4093" s="3">
        <v>122.13</v>
      </c>
      <c r="H4093" s="3">
        <v>0</v>
      </c>
      <c r="I4093" t="s">
        <v>24</v>
      </c>
      <c r="J4093" t="s">
        <v>28</v>
      </c>
      <c r="K4093" s="3">
        <f>IF(TablaDatosEmpresa[[#This Row],[Tipo_Movimiento]] = "Venta", -TablaDatosEmpresa[[#This Row],[Cantidad]] * TablaDatosEmpresa[[#This Row],[Precio_Venta_Unitario]], 0)</f>
        <v>0</v>
      </c>
      <c r="L4093" s="3">
        <f>AVERAGEIF(TablaDatosEmpresa[Nombre_Producto],TablaDatosEmpresa[[#This Row],[Nombre_Producto]],TablaDatosEmpresa[Costo_Unitario])</f>
        <v>54.214840425531932</v>
      </c>
      <c r="M4093" s="3">
        <f>IF(TablaDatosEmpresa[[#This Row],[Tipo_Movimiento]] = "Venta", -TablaDatosEmpresa[[#This Row],[Cantidad]] * TablaDatosEmpresa[[#This Row],[CosteAdquisicionPromedio]], 0)</f>
        <v>0</v>
      </c>
      <c r="N4093" s="3">
        <f>TablaDatosEmpresa[[#This Row],[Ingresos]]-TablaDatosEmpresa[[#This Row],[Coste_Vemta]]</f>
        <v>0</v>
      </c>
    </row>
    <row r="4094" spans="1:14" x14ac:dyDescent="0.3">
      <c r="A4094">
        <v>4095</v>
      </c>
      <c r="B4094" s="1">
        <v>45163</v>
      </c>
      <c r="C4094" t="s">
        <v>16</v>
      </c>
      <c r="D4094" t="s">
        <v>19</v>
      </c>
      <c r="E4094" t="s">
        <v>20</v>
      </c>
      <c r="F4094">
        <v>20</v>
      </c>
      <c r="G4094" s="3">
        <v>149.21</v>
      </c>
      <c r="H4094" s="3">
        <v>0</v>
      </c>
      <c r="I4094" t="s">
        <v>46</v>
      </c>
      <c r="J4094" t="s">
        <v>18</v>
      </c>
      <c r="K4094" s="3">
        <f>IF(TablaDatosEmpresa[[#This Row],[Tipo_Movimiento]] = "Venta", -TablaDatosEmpresa[[#This Row],[Cantidad]] * TablaDatosEmpresa[[#This Row],[Precio_Venta_Unitario]], 0)</f>
        <v>0</v>
      </c>
      <c r="L4094" s="3">
        <f>AVERAGEIF(TablaDatosEmpresa[Nombre_Producto],TablaDatosEmpresa[[#This Row],[Nombre_Producto]],TablaDatosEmpresa[Costo_Unitario])</f>
        <v>66.956770642201846</v>
      </c>
      <c r="M4094" s="3">
        <f>IF(TablaDatosEmpresa[[#This Row],[Tipo_Movimiento]] = "Venta", -TablaDatosEmpresa[[#This Row],[Cantidad]] * TablaDatosEmpresa[[#This Row],[CosteAdquisicionPromedio]], 0)</f>
        <v>0</v>
      </c>
      <c r="N4094" s="3">
        <f>TablaDatosEmpresa[[#This Row],[Ingresos]]-TablaDatosEmpresa[[#This Row],[Coste_Vemta]]</f>
        <v>0</v>
      </c>
    </row>
    <row r="4095" spans="1:14" x14ac:dyDescent="0.3">
      <c r="A4095">
        <v>4096</v>
      </c>
      <c r="B4095" s="1">
        <v>45163</v>
      </c>
      <c r="C4095" t="s">
        <v>10</v>
      </c>
      <c r="D4095" t="s">
        <v>17</v>
      </c>
      <c r="E4095" t="s">
        <v>42</v>
      </c>
      <c r="F4095">
        <v>-15</v>
      </c>
      <c r="G4095" s="3">
        <v>0</v>
      </c>
      <c r="H4095" s="3">
        <v>892.12</v>
      </c>
      <c r="I4095" t="s">
        <v>10</v>
      </c>
      <c r="J4095" t="s">
        <v>13</v>
      </c>
      <c r="K4095" s="3">
        <f>IF(TablaDatosEmpresa[[#This Row],[Tipo_Movimiento]] = "Venta", -TablaDatosEmpresa[[#This Row],[Cantidad]] * TablaDatosEmpresa[[#This Row],[Precio_Venta_Unitario]], 0)</f>
        <v>13381.8</v>
      </c>
      <c r="L4095" s="3">
        <f>AVERAGEIF(TablaDatosEmpresa[Nombre_Producto],TablaDatosEmpresa[[#This Row],[Nombre_Producto]],TablaDatosEmpresa[Costo_Unitario])</f>
        <v>206.67616747181975</v>
      </c>
      <c r="M4095" s="3">
        <f>IF(TablaDatosEmpresa[[#This Row],[Tipo_Movimiento]] = "Venta", -TablaDatosEmpresa[[#This Row],[Cantidad]] * TablaDatosEmpresa[[#This Row],[CosteAdquisicionPromedio]], 0)</f>
        <v>3100.1425120772965</v>
      </c>
      <c r="N4095" s="3">
        <f>TablaDatosEmpresa[[#This Row],[Ingresos]]-TablaDatosEmpresa[[#This Row],[Coste_Vemta]]</f>
        <v>10281.657487922703</v>
      </c>
    </row>
    <row r="4096" spans="1:14" x14ac:dyDescent="0.3">
      <c r="A4096">
        <v>4097</v>
      </c>
      <c r="B4096" s="1">
        <v>45163</v>
      </c>
      <c r="C4096" t="s">
        <v>16</v>
      </c>
      <c r="D4096" t="s">
        <v>19</v>
      </c>
      <c r="E4096" t="s">
        <v>20</v>
      </c>
      <c r="F4096">
        <v>32</v>
      </c>
      <c r="G4096" s="3">
        <v>149.91</v>
      </c>
      <c r="H4096" s="3">
        <v>0</v>
      </c>
      <c r="I4096" t="s">
        <v>46</v>
      </c>
      <c r="J4096" t="s">
        <v>18</v>
      </c>
      <c r="K4096" s="3">
        <f>IF(TablaDatosEmpresa[[#This Row],[Tipo_Movimiento]] = "Venta", -TablaDatosEmpresa[[#This Row],[Cantidad]] * TablaDatosEmpresa[[#This Row],[Precio_Venta_Unitario]], 0)</f>
        <v>0</v>
      </c>
      <c r="L4096" s="3">
        <f>AVERAGEIF(TablaDatosEmpresa[Nombre_Producto],TablaDatosEmpresa[[#This Row],[Nombre_Producto]],TablaDatosEmpresa[Costo_Unitario])</f>
        <v>66.956770642201846</v>
      </c>
      <c r="M4096" s="3">
        <f>IF(TablaDatosEmpresa[[#This Row],[Tipo_Movimiento]] = "Venta", -TablaDatosEmpresa[[#This Row],[Cantidad]] * TablaDatosEmpresa[[#This Row],[CosteAdquisicionPromedio]], 0)</f>
        <v>0</v>
      </c>
      <c r="N4096" s="3">
        <f>TablaDatosEmpresa[[#This Row],[Ingresos]]-TablaDatosEmpresa[[#This Row],[Coste_Vemta]]</f>
        <v>0</v>
      </c>
    </row>
    <row r="4097" spans="1:14" x14ac:dyDescent="0.3">
      <c r="A4097">
        <v>4098</v>
      </c>
      <c r="B4097" s="1">
        <v>45163</v>
      </c>
      <c r="C4097" t="s">
        <v>10</v>
      </c>
      <c r="D4097" t="s">
        <v>21</v>
      </c>
      <c r="E4097" t="s">
        <v>22</v>
      </c>
      <c r="F4097">
        <v>-9</v>
      </c>
      <c r="G4097" s="3">
        <v>0</v>
      </c>
      <c r="H4097" s="3">
        <v>60.08</v>
      </c>
      <c r="I4097" t="s">
        <v>10</v>
      </c>
      <c r="J4097" t="s">
        <v>31</v>
      </c>
      <c r="K4097" s="3">
        <f>IF(TablaDatosEmpresa[[#This Row],[Tipo_Movimiento]] = "Venta", -TablaDatosEmpresa[[#This Row],[Cantidad]] * TablaDatosEmpresa[[#This Row],[Precio_Venta_Unitario]], 0)</f>
        <v>540.72</v>
      </c>
      <c r="L4097" s="3">
        <f>AVERAGEIF(TablaDatosEmpresa[Nombre_Producto],TablaDatosEmpresa[[#This Row],[Nombre_Producto]],TablaDatosEmpresa[Costo_Unitario])</f>
        <v>10.520482758620702</v>
      </c>
      <c r="M4097" s="3">
        <f>IF(TablaDatosEmpresa[[#This Row],[Tipo_Movimiento]] = "Venta", -TablaDatosEmpresa[[#This Row],[Cantidad]] * TablaDatosEmpresa[[#This Row],[CosteAdquisicionPromedio]], 0)</f>
        <v>94.684344827586315</v>
      </c>
      <c r="N4097" s="3">
        <f>TablaDatosEmpresa[[#This Row],[Ingresos]]-TablaDatosEmpresa[[#This Row],[Coste_Vemta]]</f>
        <v>446.03565517241373</v>
      </c>
    </row>
    <row r="4098" spans="1:14" x14ac:dyDescent="0.3">
      <c r="A4098">
        <v>4099</v>
      </c>
      <c r="B4098" s="1">
        <v>45163</v>
      </c>
      <c r="C4098" t="s">
        <v>24</v>
      </c>
      <c r="D4098" t="s">
        <v>32</v>
      </c>
      <c r="E4098" t="s">
        <v>33</v>
      </c>
      <c r="F4098">
        <v>224</v>
      </c>
      <c r="G4098" s="3">
        <v>122.09</v>
      </c>
      <c r="H4098" s="3">
        <v>0</v>
      </c>
      <c r="I4098" t="s">
        <v>24</v>
      </c>
      <c r="J4098" t="s">
        <v>37</v>
      </c>
      <c r="K4098" s="3">
        <f>IF(TablaDatosEmpresa[[#This Row],[Tipo_Movimiento]] = "Venta", -TablaDatosEmpresa[[#This Row],[Cantidad]] * TablaDatosEmpresa[[#This Row],[Precio_Venta_Unitario]], 0)</f>
        <v>0</v>
      </c>
      <c r="L4098" s="3">
        <f>AVERAGEIF(TablaDatosEmpresa[Nombre_Producto],TablaDatosEmpresa[[#This Row],[Nombre_Producto]],TablaDatosEmpresa[Costo_Unitario])</f>
        <v>54.214840425531932</v>
      </c>
      <c r="M4098" s="3">
        <f>IF(TablaDatosEmpresa[[#This Row],[Tipo_Movimiento]] = "Venta", -TablaDatosEmpresa[[#This Row],[Cantidad]] * TablaDatosEmpresa[[#This Row],[CosteAdquisicionPromedio]], 0)</f>
        <v>0</v>
      </c>
      <c r="N4098" s="3">
        <f>TablaDatosEmpresa[[#This Row],[Ingresos]]-TablaDatosEmpresa[[#This Row],[Coste_Vemta]]</f>
        <v>0</v>
      </c>
    </row>
    <row r="4099" spans="1:14" x14ac:dyDescent="0.3">
      <c r="A4099">
        <v>4100</v>
      </c>
      <c r="B4099" s="1">
        <v>45163</v>
      </c>
      <c r="C4099" t="s">
        <v>24</v>
      </c>
      <c r="D4099" t="s">
        <v>29</v>
      </c>
      <c r="E4099" t="s">
        <v>30</v>
      </c>
      <c r="F4099">
        <v>125</v>
      </c>
      <c r="G4099" s="3">
        <v>35.22</v>
      </c>
      <c r="H4099" s="3">
        <v>0</v>
      </c>
      <c r="I4099" t="s">
        <v>24</v>
      </c>
      <c r="J4099" t="s">
        <v>28</v>
      </c>
      <c r="K4099" s="3">
        <f>IF(TablaDatosEmpresa[[#This Row],[Tipo_Movimiento]] = "Venta", -TablaDatosEmpresa[[#This Row],[Cantidad]] * TablaDatosEmpresa[[#This Row],[Precio_Venta_Unitario]], 0)</f>
        <v>0</v>
      </c>
      <c r="L4099" s="3">
        <f>AVERAGEIF(TablaDatosEmpresa[Nombre_Producto],TablaDatosEmpresa[[#This Row],[Nombre_Producto]],TablaDatosEmpresa[Costo_Unitario])</f>
        <v>15.49574137931034</v>
      </c>
      <c r="M4099" s="3">
        <f>IF(TablaDatosEmpresa[[#This Row],[Tipo_Movimiento]] = "Venta", -TablaDatosEmpresa[[#This Row],[Cantidad]] * TablaDatosEmpresa[[#This Row],[CosteAdquisicionPromedio]], 0)</f>
        <v>0</v>
      </c>
      <c r="N4099" s="3">
        <f>TablaDatosEmpresa[[#This Row],[Ingresos]]-TablaDatosEmpresa[[#This Row],[Coste_Vemta]]</f>
        <v>0</v>
      </c>
    </row>
    <row r="4100" spans="1:14" x14ac:dyDescent="0.3">
      <c r="A4100">
        <v>4101</v>
      </c>
      <c r="B4100" s="1">
        <v>45164</v>
      </c>
      <c r="C4100" t="s">
        <v>24</v>
      </c>
      <c r="D4100" t="s">
        <v>34</v>
      </c>
      <c r="E4100" t="s">
        <v>45</v>
      </c>
      <c r="F4100">
        <v>247</v>
      </c>
      <c r="G4100" s="3">
        <v>178.77</v>
      </c>
      <c r="H4100" s="3">
        <v>0</v>
      </c>
      <c r="I4100" t="s">
        <v>24</v>
      </c>
      <c r="J4100" t="s">
        <v>36</v>
      </c>
      <c r="K4100" s="3">
        <f>IF(TablaDatosEmpresa[[#This Row],[Tipo_Movimiento]] = "Venta", -TablaDatosEmpresa[[#This Row],[Cantidad]] * TablaDatosEmpresa[[#This Row],[Precio_Venta_Unitario]], 0)</f>
        <v>0</v>
      </c>
      <c r="L4100" s="3">
        <f>AVERAGEIF(TablaDatosEmpresa[Nombre_Producto],TablaDatosEmpresa[[#This Row],[Nombre_Producto]],TablaDatosEmpresa[Costo_Unitario])</f>
        <v>81.910562499999997</v>
      </c>
      <c r="M4100" s="3">
        <f>IF(TablaDatosEmpresa[[#This Row],[Tipo_Movimiento]] = "Venta", -TablaDatosEmpresa[[#This Row],[Cantidad]] * TablaDatosEmpresa[[#This Row],[CosteAdquisicionPromedio]], 0)</f>
        <v>0</v>
      </c>
      <c r="N4100" s="3">
        <f>TablaDatosEmpresa[[#This Row],[Ingresos]]-TablaDatosEmpresa[[#This Row],[Coste_Vemta]]</f>
        <v>0</v>
      </c>
    </row>
    <row r="4101" spans="1:14" x14ac:dyDescent="0.3">
      <c r="A4101">
        <v>4102</v>
      </c>
      <c r="B4101" s="1">
        <v>45164</v>
      </c>
      <c r="C4101" t="s">
        <v>10</v>
      </c>
      <c r="D4101" t="s">
        <v>21</v>
      </c>
      <c r="E4101" t="s">
        <v>22</v>
      </c>
      <c r="F4101">
        <v>-45</v>
      </c>
      <c r="G4101" s="3">
        <v>0</v>
      </c>
      <c r="H4101" s="3">
        <v>59.47</v>
      </c>
      <c r="I4101" t="s">
        <v>10</v>
      </c>
      <c r="J4101" t="s">
        <v>31</v>
      </c>
      <c r="K4101" s="3">
        <f>IF(TablaDatosEmpresa[[#This Row],[Tipo_Movimiento]] = "Venta", -TablaDatosEmpresa[[#This Row],[Cantidad]] * TablaDatosEmpresa[[#This Row],[Precio_Venta_Unitario]], 0)</f>
        <v>2676.15</v>
      </c>
      <c r="L4101" s="3">
        <f>AVERAGEIF(TablaDatosEmpresa[Nombre_Producto],TablaDatosEmpresa[[#This Row],[Nombre_Producto]],TablaDatosEmpresa[Costo_Unitario])</f>
        <v>10.520482758620702</v>
      </c>
      <c r="M4101" s="3">
        <f>IF(TablaDatosEmpresa[[#This Row],[Tipo_Movimiento]] = "Venta", -TablaDatosEmpresa[[#This Row],[Cantidad]] * TablaDatosEmpresa[[#This Row],[CosteAdquisicionPromedio]], 0)</f>
        <v>473.42172413793156</v>
      </c>
      <c r="N4101" s="3">
        <f>TablaDatosEmpresa[[#This Row],[Ingresos]]-TablaDatosEmpresa[[#This Row],[Coste_Vemta]]</f>
        <v>2202.7282758620686</v>
      </c>
    </row>
    <row r="4102" spans="1:14" x14ac:dyDescent="0.3">
      <c r="A4102">
        <v>4103</v>
      </c>
      <c r="B4102" s="1">
        <v>45164</v>
      </c>
      <c r="C4102" t="s">
        <v>10</v>
      </c>
      <c r="D4102" t="s">
        <v>11</v>
      </c>
      <c r="E4102" t="s">
        <v>12</v>
      </c>
      <c r="F4102">
        <v>-35</v>
      </c>
      <c r="G4102" s="3">
        <v>0</v>
      </c>
      <c r="H4102" s="3">
        <v>130.6</v>
      </c>
      <c r="I4102" t="s">
        <v>10</v>
      </c>
      <c r="J4102" t="s">
        <v>23</v>
      </c>
      <c r="K4102" s="3">
        <f>IF(TablaDatosEmpresa[[#This Row],[Tipo_Movimiento]] = "Venta", -TablaDatosEmpresa[[#This Row],[Cantidad]] * TablaDatosEmpresa[[#This Row],[Precio_Venta_Unitario]], 0)</f>
        <v>4571</v>
      </c>
      <c r="L4102" s="3">
        <f>AVERAGEIF(TablaDatosEmpresa[Nombre_Producto],TablaDatosEmpresa[[#This Row],[Nombre_Producto]],TablaDatosEmpresa[Costo_Unitario])</f>
        <v>28.701865793780652</v>
      </c>
      <c r="M4102" s="3">
        <f>IF(TablaDatosEmpresa[[#This Row],[Tipo_Movimiento]] = "Venta", -TablaDatosEmpresa[[#This Row],[Cantidad]] * TablaDatosEmpresa[[#This Row],[CosteAdquisicionPromedio]], 0)</f>
        <v>1004.5653027823228</v>
      </c>
      <c r="N4102" s="3">
        <f>TablaDatosEmpresa[[#This Row],[Ingresos]]-TablaDatosEmpresa[[#This Row],[Coste_Vemta]]</f>
        <v>3566.4346972176772</v>
      </c>
    </row>
    <row r="4103" spans="1:14" x14ac:dyDescent="0.3">
      <c r="A4103">
        <v>4104</v>
      </c>
      <c r="B4103" s="1">
        <v>45164</v>
      </c>
      <c r="C4103" t="s">
        <v>10</v>
      </c>
      <c r="D4103" t="s">
        <v>14</v>
      </c>
      <c r="E4103" t="s">
        <v>41</v>
      </c>
      <c r="F4103">
        <v>-47</v>
      </c>
      <c r="G4103" s="3">
        <v>0</v>
      </c>
      <c r="H4103" s="3">
        <v>158.43</v>
      </c>
      <c r="I4103" t="s">
        <v>10</v>
      </c>
      <c r="J4103" t="s">
        <v>15</v>
      </c>
      <c r="K4103" s="3">
        <f>IF(TablaDatosEmpresa[[#This Row],[Tipo_Movimiento]] = "Venta", -TablaDatosEmpresa[[#This Row],[Cantidad]] * TablaDatosEmpresa[[#This Row],[Precio_Venta_Unitario]], 0)</f>
        <v>7446.21</v>
      </c>
      <c r="L4103" s="3">
        <f>AVERAGEIF(TablaDatosEmpresa[Nombre_Producto],TablaDatosEmpresa[[#This Row],[Nombre_Producto]],TablaDatosEmpresa[Costo_Unitario])</f>
        <v>38.917210440456756</v>
      </c>
      <c r="M4103" s="3">
        <f>IF(TablaDatosEmpresa[[#This Row],[Tipo_Movimiento]] = "Venta", -TablaDatosEmpresa[[#This Row],[Cantidad]] * TablaDatosEmpresa[[#This Row],[CosteAdquisicionPromedio]], 0)</f>
        <v>1829.1088907014675</v>
      </c>
      <c r="N4103" s="3">
        <f>TablaDatosEmpresa[[#This Row],[Ingresos]]-TablaDatosEmpresa[[#This Row],[Coste_Vemta]]</f>
        <v>5617.1011092985327</v>
      </c>
    </row>
    <row r="4104" spans="1:14" x14ac:dyDescent="0.3">
      <c r="A4104">
        <v>4105</v>
      </c>
      <c r="B4104" s="1">
        <v>45164</v>
      </c>
      <c r="C4104" t="s">
        <v>10</v>
      </c>
      <c r="D4104" t="s">
        <v>19</v>
      </c>
      <c r="E4104" t="s">
        <v>20</v>
      </c>
      <c r="F4104">
        <v>-30</v>
      </c>
      <c r="G4104" s="3">
        <v>0</v>
      </c>
      <c r="H4104" s="3">
        <v>298.24</v>
      </c>
      <c r="I4104" t="s">
        <v>10</v>
      </c>
      <c r="J4104" t="s">
        <v>15</v>
      </c>
      <c r="K4104" s="3">
        <f>IF(TablaDatosEmpresa[[#This Row],[Tipo_Movimiento]] = "Venta", -TablaDatosEmpresa[[#This Row],[Cantidad]] * TablaDatosEmpresa[[#This Row],[Precio_Venta_Unitario]], 0)</f>
        <v>8947.2000000000007</v>
      </c>
      <c r="L4104" s="3">
        <f>AVERAGEIF(TablaDatosEmpresa[Nombre_Producto],TablaDatosEmpresa[[#This Row],[Nombre_Producto]],TablaDatosEmpresa[Costo_Unitario])</f>
        <v>66.956770642201846</v>
      </c>
      <c r="M4104" s="3">
        <f>IF(TablaDatosEmpresa[[#This Row],[Tipo_Movimiento]] = "Venta", -TablaDatosEmpresa[[#This Row],[Cantidad]] * TablaDatosEmpresa[[#This Row],[CosteAdquisicionPromedio]], 0)</f>
        <v>2008.7031192660554</v>
      </c>
      <c r="N4104" s="3">
        <f>TablaDatosEmpresa[[#This Row],[Ingresos]]-TablaDatosEmpresa[[#This Row],[Coste_Vemta]]</f>
        <v>6938.4968807339455</v>
      </c>
    </row>
    <row r="4105" spans="1:14" x14ac:dyDescent="0.3">
      <c r="A4105">
        <v>4106</v>
      </c>
      <c r="B4105" s="1">
        <v>45164</v>
      </c>
      <c r="C4105" t="s">
        <v>10</v>
      </c>
      <c r="D4105" t="s">
        <v>21</v>
      </c>
      <c r="E4105" t="s">
        <v>22</v>
      </c>
      <c r="F4105">
        <v>-42</v>
      </c>
      <c r="G4105" s="3">
        <v>0</v>
      </c>
      <c r="H4105" s="3">
        <v>60.23</v>
      </c>
      <c r="I4105" t="s">
        <v>10</v>
      </c>
      <c r="J4105" t="s">
        <v>23</v>
      </c>
      <c r="K4105" s="3">
        <f>IF(TablaDatosEmpresa[[#This Row],[Tipo_Movimiento]] = "Venta", -TablaDatosEmpresa[[#This Row],[Cantidad]] * TablaDatosEmpresa[[#This Row],[Precio_Venta_Unitario]], 0)</f>
        <v>2529.66</v>
      </c>
      <c r="L4105" s="3">
        <f>AVERAGEIF(TablaDatosEmpresa[Nombre_Producto],TablaDatosEmpresa[[#This Row],[Nombre_Producto]],TablaDatosEmpresa[Costo_Unitario])</f>
        <v>10.520482758620702</v>
      </c>
      <c r="M4105" s="3">
        <f>IF(TablaDatosEmpresa[[#This Row],[Tipo_Movimiento]] = "Venta", -TablaDatosEmpresa[[#This Row],[Cantidad]] * TablaDatosEmpresa[[#This Row],[CosteAdquisicionPromedio]], 0)</f>
        <v>441.86027586206944</v>
      </c>
      <c r="N4105" s="3">
        <f>TablaDatosEmpresa[[#This Row],[Ingresos]]-TablaDatosEmpresa[[#This Row],[Coste_Vemta]]</f>
        <v>2087.7997241379303</v>
      </c>
    </row>
    <row r="4106" spans="1:14" x14ac:dyDescent="0.3">
      <c r="A4106">
        <v>4107</v>
      </c>
      <c r="B4106" s="1">
        <v>45164</v>
      </c>
      <c r="C4106" t="s">
        <v>10</v>
      </c>
      <c r="D4106" t="s">
        <v>34</v>
      </c>
      <c r="E4106" t="s">
        <v>45</v>
      </c>
      <c r="F4106">
        <v>-37</v>
      </c>
      <c r="G4106" s="3">
        <v>0</v>
      </c>
      <c r="H4106" s="3">
        <v>350.94</v>
      </c>
      <c r="I4106" t="s">
        <v>10</v>
      </c>
      <c r="J4106" t="s">
        <v>15</v>
      </c>
      <c r="K4106" s="3">
        <f>IF(TablaDatosEmpresa[[#This Row],[Tipo_Movimiento]] = "Venta", -TablaDatosEmpresa[[#This Row],[Cantidad]] * TablaDatosEmpresa[[#This Row],[Precio_Venta_Unitario]], 0)</f>
        <v>12984.78</v>
      </c>
      <c r="L4106" s="3">
        <f>AVERAGEIF(TablaDatosEmpresa[Nombre_Producto],TablaDatosEmpresa[[#This Row],[Nombre_Producto]],TablaDatosEmpresa[Costo_Unitario])</f>
        <v>81.910562499999997</v>
      </c>
      <c r="M4106" s="3">
        <f>IF(TablaDatosEmpresa[[#This Row],[Tipo_Movimiento]] = "Venta", -TablaDatosEmpresa[[#This Row],[Cantidad]] * TablaDatosEmpresa[[#This Row],[CosteAdquisicionPromedio]], 0)</f>
        <v>3030.6908125</v>
      </c>
      <c r="N4106" s="3">
        <f>TablaDatosEmpresa[[#This Row],[Ingresos]]-TablaDatosEmpresa[[#This Row],[Coste_Vemta]]</f>
        <v>9954.0891875000016</v>
      </c>
    </row>
    <row r="4107" spans="1:14" x14ac:dyDescent="0.3">
      <c r="A4107">
        <v>4108</v>
      </c>
      <c r="B4107" s="1">
        <v>45165</v>
      </c>
      <c r="C4107" t="s">
        <v>24</v>
      </c>
      <c r="D4107" t="s">
        <v>34</v>
      </c>
      <c r="E4107" t="s">
        <v>45</v>
      </c>
      <c r="F4107">
        <v>235</v>
      </c>
      <c r="G4107" s="3">
        <v>182.7</v>
      </c>
      <c r="H4107" s="3">
        <v>0</v>
      </c>
      <c r="I4107" t="s">
        <v>24</v>
      </c>
      <c r="J4107" t="s">
        <v>28</v>
      </c>
      <c r="K4107" s="3">
        <f>IF(TablaDatosEmpresa[[#This Row],[Tipo_Movimiento]] = "Venta", -TablaDatosEmpresa[[#This Row],[Cantidad]] * TablaDatosEmpresa[[#This Row],[Precio_Venta_Unitario]], 0)</f>
        <v>0</v>
      </c>
      <c r="L4107" s="3">
        <f>AVERAGEIF(TablaDatosEmpresa[Nombre_Producto],TablaDatosEmpresa[[#This Row],[Nombre_Producto]],TablaDatosEmpresa[Costo_Unitario])</f>
        <v>81.910562499999997</v>
      </c>
      <c r="M4107" s="3">
        <f>IF(TablaDatosEmpresa[[#This Row],[Tipo_Movimiento]] = "Venta", -TablaDatosEmpresa[[#This Row],[Cantidad]] * TablaDatosEmpresa[[#This Row],[CosteAdquisicionPromedio]], 0)</f>
        <v>0</v>
      </c>
      <c r="N4107" s="3">
        <f>TablaDatosEmpresa[[#This Row],[Ingresos]]-TablaDatosEmpresa[[#This Row],[Coste_Vemta]]</f>
        <v>0</v>
      </c>
    </row>
    <row r="4108" spans="1:14" x14ac:dyDescent="0.3">
      <c r="A4108">
        <v>4109</v>
      </c>
      <c r="B4108" s="1">
        <v>45165</v>
      </c>
      <c r="C4108" t="s">
        <v>10</v>
      </c>
      <c r="D4108" t="s">
        <v>21</v>
      </c>
      <c r="E4108" t="s">
        <v>22</v>
      </c>
      <c r="F4108">
        <v>-17</v>
      </c>
      <c r="G4108" s="3">
        <v>0</v>
      </c>
      <c r="H4108" s="3">
        <v>60.1</v>
      </c>
      <c r="I4108" t="s">
        <v>10</v>
      </c>
      <c r="J4108" t="s">
        <v>31</v>
      </c>
      <c r="K4108" s="3">
        <f>IF(TablaDatosEmpresa[[#This Row],[Tipo_Movimiento]] = "Venta", -TablaDatosEmpresa[[#This Row],[Cantidad]] * TablaDatosEmpresa[[#This Row],[Precio_Venta_Unitario]], 0)</f>
        <v>1021.7</v>
      </c>
      <c r="L4108" s="3">
        <f>AVERAGEIF(TablaDatosEmpresa[Nombre_Producto],TablaDatosEmpresa[[#This Row],[Nombre_Producto]],TablaDatosEmpresa[Costo_Unitario])</f>
        <v>10.520482758620702</v>
      </c>
      <c r="M4108" s="3">
        <f>IF(TablaDatosEmpresa[[#This Row],[Tipo_Movimiento]] = "Venta", -TablaDatosEmpresa[[#This Row],[Cantidad]] * TablaDatosEmpresa[[#This Row],[CosteAdquisicionPromedio]], 0)</f>
        <v>178.84820689655191</v>
      </c>
      <c r="N4108" s="3">
        <f>TablaDatosEmpresa[[#This Row],[Ingresos]]-TablaDatosEmpresa[[#This Row],[Coste_Vemta]]</f>
        <v>842.85179310344813</v>
      </c>
    </row>
    <row r="4109" spans="1:14" x14ac:dyDescent="0.3">
      <c r="A4109">
        <v>4110</v>
      </c>
      <c r="B4109" s="1">
        <v>45165</v>
      </c>
      <c r="C4109" t="s">
        <v>16</v>
      </c>
      <c r="D4109" t="s">
        <v>17</v>
      </c>
      <c r="E4109" t="s">
        <v>42</v>
      </c>
      <c r="F4109">
        <v>34</v>
      </c>
      <c r="G4109" s="3">
        <v>457.71</v>
      </c>
      <c r="H4109" s="3">
        <v>0</v>
      </c>
      <c r="I4109" t="s">
        <v>46</v>
      </c>
      <c r="J4109" t="s">
        <v>18</v>
      </c>
      <c r="K4109" s="3">
        <f>IF(TablaDatosEmpresa[[#This Row],[Tipo_Movimiento]] = "Venta", -TablaDatosEmpresa[[#This Row],[Cantidad]] * TablaDatosEmpresa[[#This Row],[Precio_Venta_Unitario]], 0)</f>
        <v>0</v>
      </c>
      <c r="L4109" s="3">
        <f>AVERAGEIF(TablaDatosEmpresa[Nombre_Producto],TablaDatosEmpresa[[#This Row],[Nombre_Producto]],TablaDatosEmpresa[Costo_Unitario])</f>
        <v>206.67616747181975</v>
      </c>
      <c r="M4109" s="3">
        <f>IF(TablaDatosEmpresa[[#This Row],[Tipo_Movimiento]] = "Venta", -TablaDatosEmpresa[[#This Row],[Cantidad]] * TablaDatosEmpresa[[#This Row],[CosteAdquisicionPromedio]], 0)</f>
        <v>0</v>
      </c>
      <c r="N4109" s="3">
        <f>TablaDatosEmpresa[[#This Row],[Ingresos]]-TablaDatosEmpresa[[#This Row],[Coste_Vemta]]</f>
        <v>0</v>
      </c>
    </row>
    <row r="4110" spans="1:14" x14ac:dyDescent="0.3">
      <c r="A4110">
        <v>4111</v>
      </c>
      <c r="B4110" s="1">
        <v>45165</v>
      </c>
      <c r="C4110" t="s">
        <v>10</v>
      </c>
      <c r="D4110" t="s">
        <v>34</v>
      </c>
      <c r="E4110" t="s">
        <v>45</v>
      </c>
      <c r="F4110">
        <v>-11</v>
      </c>
      <c r="G4110" s="3">
        <v>0</v>
      </c>
      <c r="H4110" s="3">
        <v>350.35</v>
      </c>
      <c r="I4110" t="s">
        <v>10</v>
      </c>
      <c r="J4110" t="s">
        <v>13</v>
      </c>
      <c r="K4110" s="3">
        <f>IF(TablaDatosEmpresa[[#This Row],[Tipo_Movimiento]] = "Venta", -TablaDatosEmpresa[[#This Row],[Cantidad]] * TablaDatosEmpresa[[#This Row],[Precio_Venta_Unitario]], 0)</f>
        <v>3853.8500000000004</v>
      </c>
      <c r="L4110" s="3">
        <f>AVERAGEIF(TablaDatosEmpresa[Nombre_Producto],TablaDatosEmpresa[[#This Row],[Nombre_Producto]],TablaDatosEmpresa[Costo_Unitario])</f>
        <v>81.910562499999997</v>
      </c>
      <c r="M4110" s="3">
        <f>IF(TablaDatosEmpresa[[#This Row],[Tipo_Movimiento]] = "Venta", -TablaDatosEmpresa[[#This Row],[Cantidad]] * TablaDatosEmpresa[[#This Row],[CosteAdquisicionPromedio]], 0)</f>
        <v>901.0161875</v>
      </c>
      <c r="N4110" s="3">
        <f>TablaDatosEmpresa[[#This Row],[Ingresos]]-TablaDatosEmpresa[[#This Row],[Coste_Vemta]]</f>
        <v>2952.8338125000005</v>
      </c>
    </row>
    <row r="4111" spans="1:14" x14ac:dyDescent="0.3">
      <c r="A4111">
        <v>4112</v>
      </c>
      <c r="B4111" s="1">
        <v>45165</v>
      </c>
      <c r="C4111" t="s">
        <v>10</v>
      </c>
      <c r="D4111" t="s">
        <v>25</v>
      </c>
      <c r="E4111" t="s">
        <v>43</v>
      </c>
      <c r="F4111">
        <v>-6</v>
      </c>
      <c r="G4111" s="3">
        <v>0</v>
      </c>
      <c r="H4111" s="3">
        <v>94.46</v>
      </c>
      <c r="I4111" t="s">
        <v>10</v>
      </c>
      <c r="J4111" t="s">
        <v>23</v>
      </c>
      <c r="K4111" s="3">
        <f>IF(TablaDatosEmpresa[[#This Row],[Tipo_Movimiento]] = "Venta", -TablaDatosEmpresa[[#This Row],[Cantidad]] * TablaDatosEmpresa[[#This Row],[Precio_Venta_Unitario]], 0)</f>
        <v>566.76</v>
      </c>
      <c r="L4111" s="3">
        <f>AVERAGEIF(TablaDatosEmpresa[Nombre_Producto],TablaDatosEmpresa[[#This Row],[Nombre_Producto]],TablaDatosEmpresa[Costo_Unitario])</f>
        <v>18.458651685393257</v>
      </c>
      <c r="M4111" s="3">
        <f>IF(TablaDatosEmpresa[[#This Row],[Tipo_Movimiento]] = "Venta", -TablaDatosEmpresa[[#This Row],[Cantidad]] * TablaDatosEmpresa[[#This Row],[CosteAdquisicionPromedio]], 0)</f>
        <v>110.75191011235954</v>
      </c>
      <c r="N4111" s="3">
        <f>TablaDatosEmpresa[[#This Row],[Ingresos]]-TablaDatosEmpresa[[#This Row],[Coste_Vemta]]</f>
        <v>456.00808988764044</v>
      </c>
    </row>
    <row r="4112" spans="1:14" x14ac:dyDescent="0.3">
      <c r="A4112">
        <v>4113</v>
      </c>
      <c r="B4112" s="1">
        <v>45165</v>
      </c>
      <c r="C4112" t="s">
        <v>24</v>
      </c>
      <c r="D4112" t="s">
        <v>25</v>
      </c>
      <c r="E4112" t="s">
        <v>43</v>
      </c>
      <c r="F4112">
        <v>200</v>
      </c>
      <c r="G4112" s="3">
        <v>45.53</v>
      </c>
      <c r="H4112" s="3">
        <v>0</v>
      </c>
      <c r="I4112" t="s">
        <v>24</v>
      </c>
      <c r="J4112" t="s">
        <v>36</v>
      </c>
      <c r="K4112" s="3">
        <f>IF(TablaDatosEmpresa[[#This Row],[Tipo_Movimiento]] = "Venta", -TablaDatosEmpresa[[#This Row],[Cantidad]] * TablaDatosEmpresa[[#This Row],[Precio_Venta_Unitario]], 0)</f>
        <v>0</v>
      </c>
      <c r="L4112" s="3">
        <f>AVERAGEIF(TablaDatosEmpresa[Nombre_Producto],TablaDatosEmpresa[[#This Row],[Nombre_Producto]],TablaDatosEmpresa[Costo_Unitario])</f>
        <v>18.458651685393257</v>
      </c>
      <c r="M4112" s="3">
        <f>IF(TablaDatosEmpresa[[#This Row],[Tipo_Movimiento]] = "Venta", -TablaDatosEmpresa[[#This Row],[Cantidad]] * TablaDatosEmpresa[[#This Row],[CosteAdquisicionPromedio]], 0)</f>
        <v>0</v>
      </c>
      <c r="N4112" s="3">
        <f>TablaDatosEmpresa[[#This Row],[Ingresos]]-TablaDatosEmpresa[[#This Row],[Coste_Vemta]]</f>
        <v>0</v>
      </c>
    </row>
    <row r="4113" spans="1:14" x14ac:dyDescent="0.3">
      <c r="A4113">
        <v>4114</v>
      </c>
      <c r="B4113" s="1">
        <v>45166</v>
      </c>
      <c r="C4113" t="s">
        <v>10</v>
      </c>
      <c r="D4113" t="s">
        <v>34</v>
      </c>
      <c r="E4113" t="s">
        <v>45</v>
      </c>
      <c r="F4113">
        <v>-32</v>
      </c>
      <c r="G4113" s="3">
        <v>0</v>
      </c>
      <c r="H4113" s="3">
        <v>349.14</v>
      </c>
      <c r="I4113" t="s">
        <v>10</v>
      </c>
      <c r="J4113" t="s">
        <v>13</v>
      </c>
      <c r="K4113" s="3">
        <f>IF(TablaDatosEmpresa[[#This Row],[Tipo_Movimiento]] = "Venta", -TablaDatosEmpresa[[#This Row],[Cantidad]] * TablaDatosEmpresa[[#This Row],[Precio_Venta_Unitario]], 0)</f>
        <v>11172.48</v>
      </c>
      <c r="L4113" s="3">
        <f>AVERAGEIF(TablaDatosEmpresa[Nombre_Producto],TablaDatosEmpresa[[#This Row],[Nombre_Producto]],TablaDatosEmpresa[Costo_Unitario])</f>
        <v>81.910562499999997</v>
      </c>
      <c r="M4113" s="3">
        <f>IF(TablaDatosEmpresa[[#This Row],[Tipo_Movimiento]] = "Venta", -TablaDatosEmpresa[[#This Row],[Cantidad]] * TablaDatosEmpresa[[#This Row],[CosteAdquisicionPromedio]], 0)</f>
        <v>2621.1379999999999</v>
      </c>
      <c r="N4113" s="3">
        <f>TablaDatosEmpresa[[#This Row],[Ingresos]]-TablaDatosEmpresa[[#This Row],[Coste_Vemta]]</f>
        <v>8551.3420000000006</v>
      </c>
    </row>
    <row r="4114" spans="1:14" x14ac:dyDescent="0.3">
      <c r="A4114">
        <v>4115</v>
      </c>
      <c r="B4114" s="1">
        <v>45166</v>
      </c>
      <c r="C4114" t="s">
        <v>16</v>
      </c>
      <c r="D4114" t="s">
        <v>19</v>
      </c>
      <c r="E4114" t="s">
        <v>20</v>
      </c>
      <c r="F4114">
        <v>89</v>
      </c>
      <c r="G4114" s="3">
        <v>151.83000000000001</v>
      </c>
      <c r="H4114" s="3">
        <v>0</v>
      </c>
      <c r="I4114" t="s">
        <v>46</v>
      </c>
      <c r="J4114" t="s">
        <v>18</v>
      </c>
      <c r="K4114" s="3">
        <f>IF(TablaDatosEmpresa[[#This Row],[Tipo_Movimiento]] = "Venta", -TablaDatosEmpresa[[#This Row],[Cantidad]] * TablaDatosEmpresa[[#This Row],[Precio_Venta_Unitario]], 0)</f>
        <v>0</v>
      </c>
      <c r="L4114" s="3">
        <f>AVERAGEIF(TablaDatosEmpresa[Nombre_Producto],TablaDatosEmpresa[[#This Row],[Nombre_Producto]],TablaDatosEmpresa[Costo_Unitario])</f>
        <v>66.956770642201846</v>
      </c>
      <c r="M4114" s="3">
        <f>IF(TablaDatosEmpresa[[#This Row],[Tipo_Movimiento]] = "Venta", -TablaDatosEmpresa[[#This Row],[Cantidad]] * TablaDatosEmpresa[[#This Row],[CosteAdquisicionPromedio]], 0)</f>
        <v>0</v>
      </c>
      <c r="N4114" s="3">
        <f>TablaDatosEmpresa[[#This Row],[Ingresos]]-TablaDatosEmpresa[[#This Row],[Coste_Vemta]]</f>
        <v>0</v>
      </c>
    </row>
    <row r="4115" spans="1:14" x14ac:dyDescent="0.3">
      <c r="A4115">
        <v>4116</v>
      </c>
      <c r="B4115" s="1">
        <v>45166</v>
      </c>
      <c r="C4115" t="s">
        <v>10</v>
      </c>
      <c r="D4115" t="s">
        <v>25</v>
      </c>
      <c r="E4115" t="s">
        <v>43</v>
      </c>
      <c r="F4115">
        <v>-24</v>
      </c>
      <c r="G4115" s="3">
        <v>0</v>
      </c>
      <c r="H4115" s="3">
        <v>95</v>
      </c>
      <c r="I4115" t="s">
        <v>10</v>
      </c>
      <c r="J4115" t="s">
        <v>13</v>
      </c>
      <c r="K4115" s="3">
        <f>IF(TablaDatosEmpresa[[#This Row],[Tipo_Movimiento]] = "Venta", -TablaDatosEmpresa[[#This Row],[Cantidad]] * TablaDatosEmpresa[[#This Row],[Precio_Venta_Unitario]], 0)</f>
        <v>2280</v>
      </c>
      <c r="L4115" s="3">
        <f>AVERAGEIF(TablaDatosEmpresa[Nombre_Producto],TablaDatosEmpresa[[#This Row],[Nombre_Producto]],TablaDatosEmpresa[Costo_Unitario])</f>
        <v>18.458651685393257</v>
      </c>
      <c r="M4115" s="3">
        <f>IF(TablaDatosEmpresa[[#This Row],[Tipo_Movimiento]] = "Venta", -TablaDatosEmpresa[[#This Row],[Cantidad]] * TablaDatosEmpresa[[#This Row],[CosteAdquisicionPromedio]], 0)</f>
        <v>443.00764044943816</v>
      </c>
      <c r="N4115" s="3">
        <f>TablaDatosEmpresa[[#This Row],[Ingresos]]-TablaDatosEmpresa[[#This Row],[Coste_Vemta]]</f>
        <v>1836.9923595505618</v>
      </c>
    </row>
    <row r="4116" spans="1:14" x14ac:dyDescent="0.3">
      <c r="A4116">
        <v>4117</v>
      </c>
      <c r="B4116" s="1">
        <v>45166</v>
      </c>
      <c r="C4116" t="s">
        <v>16</v>
      </c>
      <c r="D4116" t="s">
        <v>17</v>
      </c>
      <c r="E4116" t="s">
        <v>42</v>
      </c>
      <c r="F4116">
        <v>81</v>
      </c>
      <c r="G4116" s="3">
        <v>456.6</v>
      </c>
      <c r="H4116" s="3">
        <v>0</v>
      </c>
      <c r="I4116" t="s">
        <v>46</v>
      </c>
      <c r="J4116" t="s">
        <v>18</v>
      </c>
      <c r="K4116" s="3">
        <f>IF(TablaDatosEmpresa[[#This Row],[Tipo_Movimiento]] = "Venta", -TablaDatosEmpresa[[#This Row],[Cantidad]] * TablaDatosEmpresa[[#This Row],[Precio_Venta_Unitario]], 0)</f>
        <v>0</v>
      </c>
      <c r="L4116" s="3">
        <f>AVERAGEIF(TablaDatosEmpresa[Nombre_Producto],TablaDatosEmpresa[[#This Row],[Nombre_Producto]],TablaDatosEmpresa[Costo_Unitario])</f>
        <v>206.67616747181975</v>
      </c>
      <c r="M4116" s="3">
        <f>IF(TablaDatosEmpresa[[#This Row],[Tipo_Movimiento]] = "Venta", -TablaDatosEmpresa[[#This Row],[Cantidad]] * TablaDatosEmpresa[[#This Row],[CosteAdquisicionPromedio]], 0)</f>
        <v>0</v>
      </c>
      <c r="N4116" s="3">
        <f>TablaDatosEmpresa[[#This Row],[Ingresos]]-TablaDatosEmpresa[[#This Row],[Coste_Vemta]]</f>
        <v>0</v>
      </c>
    </row>
    <row r="4117" spans="1:14" x14ac:dyDescent="0.3">
      <c r="A4117">
        <v>4118</v>
      </c>
      <c r="B4117" s="1">
        <v>45166</v>
      </c>
      <c r="C4117" t="s">
        <v>24</v>
      </c>
      <c r="D4117" t="s">
        <v>25</v>
      </c>
      <c r="E4117" t="s">
        <v>43</v>
      </c>
      <c r="F4117">
        <v>197</v>
      </c>
      <c r="G4117" s="3">
        <v>44.8</v>
      </c>
      <c r="H4117" s="3">
        <v>0</v>
      </c>
      <c r="I4117" t="s">
        <v>24</v>
      </c>
      <c r="J4117" t="s">
        <v>28</v>
      </c>
      <c r="K4117" s="3">
        <f>IF(TablaDatosEmpresa[[#This Row],[Tipo_Movimiento]] = "Venta", -TablaDatosEmpresa[[#This Row],[Cantidad]] * TablaDatosEmpresa[[#This Row],[Precio_Venta_Unitario]], 0)</f>
        <v>0</v>
      </c>
      <c r="L4117" s="3">
        <f>AVERAGEIF(TablaDatosEmpresa[Nombre_Producto],TablaDatosEmpresa[[#This Row],[Nombre_Producto]],TablaDatosEmpresa[Costo_Unitario])</f>
        <v>18.458651685393257</v>
      </c>
      <c r="M4117" s="3">
        <f>IF(TablaDatosEmpresa[[#This Row],[Tipo_Movimiento]] = "Venta", -TablaDatosEmpresa[[#This Row],[Cantidad]] * TablaDatosEmpresa[[#This Row],[CosteAdquisicionPromedio]], 0)</f>
        <v>0</v>
      </c>
      <c r="N4117" s="3">
        <f>TablaDatosEmpresa[[#This Row],[Ingresos]]-TablaDatosEmpresa[[#This Row],[Coste_Vemta]]</f>
        <v>0</v>
      </c>
    </row>
    <row r="4118" spans="1:14" x14ac:dyDescent="0.3">
      <c r="A4118">
        <v>4119</v>
      </c>
      <c r="B4118" s="1">
        <v>45166</v>
      </c>
      <c r="C4118" t="s">
        <v>10</v>
      </c>
      <c r="D4118" t="s">
        <v>17</v>
      </c>
      <c r="E4118" t="s">
        <v>42</v>
      </c>
      <c r="F4118">
        <v>-16</v>
      </c>
      <c r="G4118" s="3">
        <v>0</v>
      </c>
      <c r="H4118" s="3">
        <v>892.51</v>
      </c>
      <c r="I4118" t="s">
        <v>10</v>
      </c>
      <c r="J4118" t="s">
        <v>35</v>
      </c>
      <c r="K4118" s="3">
        <f>IF(TablaDatosEmpresa[[#This Row],[Tipo_Movimiento]] = "Venta", -TablaDatosEmpresa[[#This Row],[Cantidad]] * TablaDatosEmpresa[[#This Row],[Precio_Venta_Unitario]], 0)</f>
        <v>14280.16</v>
      </c>
      <c r="L4118" s="3">
        <f>AVERAGEIF(TablaDatosEmpresa[Nombre_Producto],TablaDatosEmpresa[[#This Row],[Nombre_Producto]],TablaDatosEmpresa[Costo_Unitario])</f>
        <v>206.67616747181975</v>
      </c>
      <c r="M4118" s="3">
        <f>IF(TablaDatosEmpresa[[#This Row],[Tipo_Movimiento]] = "Venta", -TablaDatosEmpresa[[#This Row],[Cantidad]] * TablaDatosEmpresa[[#This Row],[CosteAdquisicionPromedio]], 0)</f>
        <v>3306.818679549116</v>
      </c>
      <c r="N4118" s="3">
        <f>TablaDatosEmpresa[[#This Row],[Ingresos]]-TablaDatosEmpresa[[#This Row],[Coste_Vemta]]</f>
        <v>10973.341320450883</v>
      </c>
    </row>
    <row r="4119" spans="1:14" x14ac:dyDescent="0.3">
      <c r="A4119">
        <v>4120</v>
      </c>
      <c r="B4119" s="1">
        <v>45166</v>
      </c>
      <c r="C4119" t="s">
        <v>10</v>
      </c>
      <c r="D4119" t="s">
        <v>25</v>
      </c>
      <c r="E4119" t="s">
        <v>43</v>
      </c>
      <c r="F4119">
        <v>-23</v>
      </c>
      <c r="G4119" s="3">
        <v>0</v>
      </c>
      <c r="H4119" s="3">
        <v>94.32</v>
      </c>
      <c r="I4119" t="s">
        <v>10</v>
      </c>
      <c r="J4119" t="s">
        <v>31</v>
      </c>
      <c r="K4119" s="3">
        <f>IF(TablaDatosEmpresa[[#This Row],[Tipo_Movimiento]] = "Venta", -TablaDatosEmpresa[[#This Row],[Cantidad]] * TablaDatosEmpresa[[#This Row],[Precio_Venta_Unitario]], 0)</f>
        <v>2169.3599999999997</v>
      </c>
      <c r="L4119" s="3">
        <f>AVERAGEIF(TablaDatosEmpresa[Nombre_Producto],TablaDatosEmpresa[[#This Row],[Nombre_Producto]],TablaDatosEmpresa[Costo_Unitario])</f>
        <v>18.458651685393257</v>
      </c>
      <c r="M4119" s="3">
        <f>IF(TablaDatosEmpresa[[#This Row],[Tipo_Movimiento]] = "Venta", -TablaDatosEmpresa[[#This Row],[Cantidad]] * TablaDatosEmpresa[[#This Row],[CosteAdquisicionPromedio]], 0)</f>
        <v>424.54898876404491</v>
      </c>
      <c r="N4119" s="3">
        <f>TablaDatosEmpresa[[#This Row],[Ingresos]]-TablaDatosEmpresa[[#This Row],[Coste_Vemta]]</f>
        <v>1744.8110112359548</v>
      </c>
    </row>
    <row r="4120" spans="1:14" x14ac:dyDescent="0.3">
      <c r="A4120">
        <v>4121</v>
      </c>
      <c r="B4120" s="1">
        <v>45167</v>
      </c>
      <c r="C4120" t="s">
        <v>10</v>
      </c>
      <c r="D4120" t="s">
        <v>32</v>
      </c>
      <c r="E4120" t="s">
        <v>33</v>
      </c>
      <c r="F4120">
        <v>-11</v>
      </c>
      <c r="G4120" s="3">
        <v>0</v>
      </c>
      <c r="H4120" s="3">
        <v>221.48</v>
      </c>
      <c r="I4120" t="s">
        <v>10</v>
      </c>
      <c r="J4120" t="s">
        <v>35</v>
      </c>
      <c r="K4120" s="3">
        <f>IF(TablaDatosEmpresa[[#This Row],[Tipo_Movimiento]] = "Venta", -TablaDatosEmpresa[[#This Row],[Cantidad]] * TablaDatosEmpresa[[#This Row],[Precio_Venta_Unitario]], 0)</f>
        <v>2436.2799999999997</v>
      </c>
      <c r="L4120" s="3">
        <f>AVERAGEIF(TablaDatosEmpresa[Nombre_Producto],TablaDatosEmpresa[[#This Row],[Nombre_Producto]],TablaDatosEmpresa[Costo_Unitario])</f>
        <v>54.214840425531932</v>
      </c>
      <c r="M4120" s="3">
        <f>IF(TablaDatosEmpresa[[#This Row],[Tipo_Movimiento]] = "Venta", -TablaDatosEmpresa[[#This Row],[Cantidad]] * TablaDatosEmpresa[[#This Row],[CosteAdquisicionPromedio]], 0)</f>
        <v>596.36324468085127</v>
      </c>
      <c r="N4120" s="3">
        <f>TablaDatosEmpresa[[#This Row],[Ingresos]]-TablaDatosEmpresa[[#This Row],[Coste_Vemta]]</f>
        <v>1839.9167553191485</v>
      </c>
    </row>
    <row r="4121" spans="1:14" x14ac:dyDescent="0.3">
      <c r="A4121">
        <v>4122</v>
      </c>
      <c r="B4121" s="1">
        <v>45167</v>
      </c>
      <c r="C4121" t="s">
        <v>16</v>
      </c>
      <c r="D4121" t="s">
        <v>17</v>
      </c>
      <c r="E4121" t="s">
        <v>42</v>
      </c>
      <c r="F4121">
        <v>69</v>
      </c>
      <c r="G4121" s="3">
        <v>457.72</v>
      </c>
      <c r="H4121" s="3">
        <v>0</v>
      </c>
      <c r="I4121" t="s">
        <v>46</v>
      </c>
      <c r="J4121" t="s">
        <v>18</v>
      </c>
      <c r="K4121" s="3">
        <f>IF(TablaDatosEmpresa[[#This Row],[Tipo_Movimiento]] = "Venta", -TablaDatosEmpresa[[#This Row],[Cantidad]] * TablaDatosEmpresa[[#This Row],[Precio_Venta_Unitario]], 0)</f>
        <v>0</v>
      </c>
      <c r="L4121" s="3">
        <f>AVERAGEIF(TablaDatosEmpresa[Nombre_Producto],TablaDatosEmpresa[[#This Row],[Nombre_Producto]],TablaDatosEmpresa[Costo_Unitario])</f>
        <v>206.67616747181975</v>
      </c>
      <c r="M4121" s="3">
        <f>IF(TablaDatosEmpresa[[#This Row],[Tipo_Movimiento]] = "Venta", -TablaDatosEmpresa[[#This Row],[Cantidad]] * TablaDatosEmpresa[[#This Row],[CosteAdquisicionPromedio]], 0)</f>
        <v>0</v>
      </c>
      <c r="N4121" s="3">
        <f>TablaDatosEmpresa[[#This Row],[Ingresos]]-TablaDatosEmpresa[[#This Row],[Coste_Vemta]]</f>
        <v>0</v>
      </c>
    </row>
    <row r="4122" spans="1:14" x14ac:dyDescent="0.3">
      <c r="A4122">
        <v>4123</v>
      </c>
      <c r="B4122" s="1">
        <v>45167</v>
      </c>
      <c r="C4122" t="s">
        <v>24</v>
      </c>
      <c r="D4122" t="s">
        <v>29</v>
      </c>
      <c r="E4122" t="s">
        <v>30</v>
      </c>
      <c r="F4122">
        <v>176</v>
      </c>
      <c r="G4122" s="3">
        <v>36.299999999999997</v>
      </c>
      <c r="H4122" s="3">
        <v>0</v>
      </c>
      <c r="I4122" t="s">
        <v>24</v>
      </c>
      <c r="J4122" t="s">
        <v>37</v>
      </c>
      <c r="K4122" s="3">
        <f>IF(TablaDatosEmpresa[[#This Row],[Tipo_Movimiento]] = "Venta", -TablaDatosEmpresa[[#This Row],[Cantidad]] * TablaDatosEmpresa[[#This Row],[Precio_Venta_Unitario]], 0)</f>
        <v>0</v>
      </c>
      <c r="L4122" s="3">
        <f>AVERAGEIF(TablaDatosEmpresa[Nombre_Producto],TablaDatosEmpresa[[#This Row],[Nombre_Producto]],TablaDatosEmpresa[Costo_Unitario])</f>
        <v>15.49574137931034</v>
      </c>
      <c r="M4122" s="3">
        <f>IF(TablaDatosEmpresa[[#This Row],[Tipo_Movimiento]] = "Venta", -TablaDatosEmpresa[[#This Row],[Cantidad]] * TablaDatosEmpresa[[#This Row],[CosteAdquisicionPromedio]], 0)</f>
        <v>0</v>
      </c>
      <c r="N4122" s="3">
        <f>TablaDatosEmpresa[[#This Row],[Ingresos]]-TablaDatosEmpresa[[#This Row],[Coste_Vemta]]</f>
        <v>0</v>
      </c>
    </row>
    <row r="4123" spans="1:14" x14ac:dyDescent="0.3">
      <c r="A4123">
        <v>4124</v>
      </c>
      <c r="B4123" s="1">
        <v>45167</v>
      </c>
      <c r="C4123" t="s">
        <v>24</v>
      </c>
      <c r="D4123" t="s">
        <v>29</v>
      </c>
      <c r="E4123" t="s">
        <v>30</v>
      </c>
      <c r="F4123">
        <v>289</v>
      </c>
      <c r="G4123" s="3">
        <v>35.94</v>
      </c>
      <c r="H4123" s="3">
        <v>0</v>
      </c>
      <c r="I4123" t="s">
        <v>24</v>
      </c>
      <c r="J4123" t="s">
        <v>36</v>
      </c>
      <c r="K4123" s="3">
        <f>IF(TablaDatosEmpresa[[#This Row],[Tipo_Movimiento]] = "Venta", -TablaDatosEmpresa[[#This Row],[Cantidad]] * TablaDatosEmpresa[[#This Row],[Precio_Venta_Unitario]], 0)</f>
        <v>0</v>
      </c>
      <c r="L4123" s="3">
        <f>AVERAGEIF(TablaDatosEmpresa[Nombre_Producto],TablaDatosEmpresa[[#This Row],[Nombre_Producto]],TablaDatosEmpresa[Costo_Unitario])</f>
        <v>15.49574137931034</v>
      </c>
      <c r="M4123" s="3">
        <f>IF(TablaDatosEmpresa[[#This Row],[Tipo_Movimiento]] = "Venta", -TablaDatosEmpresa[[#This Row],[Cantidad]] * TablaDatosEmpresa[[#This Row],[CosteAdquisicionPromedio]], 0)</f>
        <v>0</v>
      </c>
      <c r="N4123" s="3">
        <f>TablaDatosEmpresa[[#This Row],[Ingresos]]-TablaDatosEmpresa[[#This Row],[Coste_Vemta]]</f>
        <v>0</v>
      </c>
    </row>
    <row r="4124" spans="1:14" x14ac:dyDescent="0.3">
      <c r="A4124">
        <v>4125</v>
      </c>
      <c r="B4124" s="1">
        <v>45167</v>
      </c>
      <c r="C4124" t="s">
        <v>10</v>
      </c>
      <c r="D4124" t="s">
        <v>27</v>
      </c>
      <c r="E4124" t="s">
        <v>44</v>
      </c>
      <c r="F4124">
        <v>-32</v>
      </c>
      <c r="G4124" s="3">
        <v>0</v>
      </c>
      <c r="H4124" s="3">
        <v>504.29</v>
      </c>
      <c r="I4124" t="s">
        <v>10</v>
      </c>
      <c r="J4124" t="s">
        <v>23</v>
      </c>
      <c r="K4124" s="3">
        <f>IF(TablaDatosEmpresa[[#This Row],[Tipo_Movimiento]] = "Venta", -TablaDatosEmpresa[[#This Row],[Cantidad]] * TablaDatosEmpresa[[#This Row],[Precio_Venta_Unitario]], 0)</f>
        <v>16137.28</v>
      </c>
      <c r="L4124" s="3">
        <f>AVERAGEIF(TablaDatosEmpresa[Nombre_Producto],TablaDatosEmpresa[[#This Row],[Nombre_Producto]],TablaDatosEmpresa[Costo_Unitario])</f>
        <v>111.99406451612904</v>
      </c>
      <c r="M4124" s="3">
        <f>IF(TablaDatosEmpresa[[#This Row],[Tipo_Movimiento]] = "Venta", -TablaDatosEmpresa[[#This Row],[Cantidad]] * TablaDatosEmpresa[[#This Row],[CosteAdquisicionPromedio]], 0)</f>
        <v>3583.8100645161294</v>
      </c>
      <c r="N4124" s="3">
        <f>TablaDatosEmpresa[[#This Row],[Ingresos]]-TablaDatosEmpresa[[#This Row],[Coste_Vemta]]</f>
        <v>12553.46993548387</v>
      </c>
    </row>
    <row r="4125" spans="1:14" x14ac:dyDescent="0.3">
      <c r="A4125">
        <v>4126</v>
      </c>
      <c r="B4125" s="1">
        <v>45167</v>
      </c>
      <c r="C4125" t="s">
        <v>24</v>
      </c>
      <c r="D4125" t="s">
        <v>29</v>
      </c>
      <c r="E4125" t="s">
        <v>30</v>
      </c>
      <c r="F4125">
        <v>260</v>
      </c>
      <c r="G4125" s="3">
        <v>35.81</v>
      </c>
      <c r="H4125" s="3">
        <v>0</v>
      </c>
      <c r="I4125" t="s">
        <v>24</v>
      </c>
      <c r="J4125" t="s">
        <v>26</v>
      </c>
      <c r="K4125" s="3">
        <f>IF(TablaDatosEmpresa[[#This Row],[Tipo_Movimiento]] = "Venta", -TablaDatosEmpresa[[#This Row],[Cantidad]] * TablaDatosEmpresa[[#This Row],[Precio_Venta_Unitario]], 0)</f>
        <v>0</v>
      </c>
      <c r="L4125" s="3">
        <f>AVERAGEIF(TablaDatosEmpresa[Nombre_Producto],TablaDatosEmpresa[[#This Row],[Nombre_Producto]],TablaDatosEmpresa[Costo_Unitario])</f>
        <v>15.49574137931034</v>
      </c>
      <c r="M4125" s="3">
        <f>IF(TablaDatosEmpresa[[#This Row],[Tipo_Movimiento]] = "Venta", -TablaDatosEmpresa[[#This Row],[Cantidad]] * TablaDatosEmpresa[[#This Row],[CosteAdquisicionPromedio]], 0)</f>
        <v>0</v>
      </c>
      <c r="N4125" s="3">
        <f>TablaDatosEmpresa[[#This Row],[Ingresos]]-TablaDatosEmpresa[[#This Row],[Coste_Vemta]]</f>
        <v>0</v>
      </c>
    </row>
    <row r="4126" spans="1:14" x14ac:dyDescent="0.3">
      <c r="A4126">
        <v>4127</v>
      </c>
      <c r="B4126" s="1">
        <v>45167</v>
      </c>
      <c r="C4126" t="s">
        <v>10</v>
      </c>
      <c r="D4126" t="s">
        <v>32</v>
      </c>
      <c r="E4126" t="s">
        <v>33</v>
      </c>
      <c r="F4126">
        <v>-39</v>
      </c>
      <c r="G4126" s="3">
        <v>0</v>
      </c>
      <c r="H4126" s="3">
        <v>222.14</v>
      </c>
      <c r="I4126" t="s">
        <v>10</v>
      </c>
      <c r="J4126" t="s">
        <v>15</v>
      </c>
      <c r="K4126" s="3">
        <f>IF(TablaDatosEmpresa[[#This Row],[Tipo_Movimiento]] = "Venta", -TablaDatosEmpresa[[#This Row],[Cantidad]] * TablaDatosEmpresa[[#This Row],[Precio_Venta_Unitario]], 0)</f>
        <v>8663.4599999999991</v>
      </c>
      <c r="L4126" s="3">
        <f>AVERAGEIF(TablaDatosEmpresa[Nombre_Producto],TablaDatosEmpresa[[#This Row],[Nombre_Producto]],TablaDatosEmpresa[Costo_Unitario])</f>
        <v>54.214840425531932</v>
      </c>
      <c r="M4126" s="3">
        <f>IF(TablaDatosEmpresa[[#This Row],[Tipo_Movimiento]] = "Venta", -TablaDatosEmpresa[[#This Row],[Cantidad]] * TablaDatosEmpresa[[#This Row],[CosteAdquisicionPromedio]], 0)</f>
        <v>2114.3787765957454</v>
      </c>
      <c r="N4126" s="3">
        <f>TablaDatosEmpresa[[#This Row],[Ingresos]]-TablaDatosEmpresa[[#This Row],[Coste_Vemta]]</f>
        <v>6549.0812234042533</v>
      </c>
    </row>
    <row r="4127" spans="1:14" x14ac:dyDescent="0.3">
      <c r="A4127">
        <v>4128</v>
      </c>
      <c r="B4127" s="1">
        <v>45168</v>
      </c>
      <c r="C4127" t="s">
        <v>24</v>
      </c>
      <c r="D4127" t="s">
        <v>25</v>
      </c>
      <c r="E4127" t="s">
        <v>43</v>
      </c>
      <c r="F4127">
        <v>141</v>
      </c>
      <c r="G4127" s="3">
        <v>44.26</v>
      </c>
      <c r="H4127" s="3">
        <v>0</v>
      </c>
      <c r="I4127" t="s">
        <v>24</v>
      </c>
      <c r="J4127" t="s">
        <v>26</v>
      </c>
      <c r="K4127" s="3">
        <f>IF(TablaDatosEmpresa[[#This Row],[Tipo_Movimiento]] = "Venta", -TablaDatosEmpresa[[#This Row],[Cantidad]] * TablaDatosEmpresa[[#This Row],[Precio_Venta_Unitario]], 0)</f>
        <v>0</v>
      </c>
      <c r="L4127" s="3">
        <f>AVERAGEIF(TablaDatosEmpresa[Nombre_Producto],TablaDatosEmpresa[[#This Row],[Nombre_Producto]],TablaDatosEmpresa[Costo_Unitario])</f>
        <v>18.458651685393257</v>
      </c>
      <c r="M4127" s="3">
        <f>IF(TablaDatosEmpresa[[#This Row],[Tipo_Movimiento]] = "Venta", -TablaDatosEmpresa[[#This Row],[Cantidad]] * TablaDatosEmpresa[[#This Row],[CosteAdquisicionPromedio]], 0)</f>
        <v>0</v>
      </c>
      <c r="N4127" s="3">
        <f>TablaDatosEmpresa[[#This Row],[Ingresos]]-TablaDatosEmpresa[[#This Row],[Coste_Vemta]]</f>
        <v>0</v>
      </c>
    </row>
    <row r="4128" spans="1:14" x14ac:dyDescent="0.3">
      <c r="A4128">
        <v>4129</v>
      </c>
      <c r="B4128" s="1">
        <v>45168</v>
      </c>
      <c r="C4128" t="s">
        <v>10</v>
      </c>
      <c r="D4128" t="s">
        <v>11</v>
      </c>
      <c r="E4128" t="s">
        <v>12</v>
      </c>
      <c r="F4128">
        <v>-7</v>
      </c>
      <c r="G4128" s="3">
        <v>0</v>
      </c>
      <c r="H4128" s="3">
        <v>130.01</v>
      </c>
      <c r="I4128" t="s">
        <v>10</v>
      </c>
      <c r="J4128" t="s">
        <v>35</v>
      </c>
      <c r="K4128" s="3">
        <f>IF(TablaDatosEmpresa[[#This Row],[Tipo_Movimiento]] = "Venta", -TablaDatosEmpresa[[#This Row],[Cantidad]] * TablaDatosEmpresa[[#This Row],[Precio_Venta_Unitario]], 0)</f>
        <v>910.06999999999994</v>
      </c>
      <c r="L4128" s="3">
        <f>AVERAGEIF(TablaDatosEmpresa[Nombre_Producto],TablaDatosEmpresa[[#This Row],[Nombre_Producto]],TablaDatosEmpresa[Costo_Unitario])</f>
        <v>28.701865793780652</v>
      </c>
      <c r="M4128" s="3">
        <f>IF(TablaDatosEmpresa[[#This Row],[Tipo_Movimiento]] = "Venta", -TablaDatosEmpresa[[#This Row],[Cantidad]] * TablaDatosEmpresa[[#This Row],[CosteAdquisicionPromedio]], 0)</f>
        <v>200.91306055646456</v>
      </c>
      <c r="N4128" s="3">
        <f>TablaDatosEmpresa[[#This Row],[Ingresos]]-TablaDatosEmpresa[[#This Row],[Coste_Vemta]]</f>
        <v>709.15693944353541</v>
      </c>
    </row>
    <row r="4129" spans="1:14" x14ac:dyDescent="0.3">
      <c r="A4129">
        <v>4130</v>
      </c>
      <c r="B4129" s="1">
        <v>45168</v>
      </c>
      <c r="C4129" t="s">
        <v>24</v>
      </c>
      <c r="D4129" t="s">
        <v>25</v>
      </c>
      <c r="E4129" t="s">
        <v>43</v>
      </c>
      <c r="F4129">
        <v>236</v>
      </c>
      <c r="G4129" s="3">
        <v>44.82</v>
      </c>
      <c r="H4129" s="3">
        <v>0</v>
      </c>
      <c r="I4129" t="s">
        <v>24</v>
      </c>
      <c r="J4129" t="s">
        <v>28</v>
      </c>
      <c r="K4129" s="3">
        <f>IF(TablaDatosEmpresa[[#This Row],[Tipo_Movimiento]] = "Venta", -TablaDatosEmpresa[[#This Row],[Cantidad]] * TablaDatosEmpresa[[#This Row],[Precio_Venta_Unitario]], 0)</f>
        <v>0</v>
      </c>
      <c r="L4129" s="3">
        <f>AVERAGEIF(TablaDatosEmpresa[Nombre_Producto],TablaDatosEmpresa[[#This Row],[Nombre_Producto]],TablaDatosEmpresa[Costo_Unitario])</f>
        <v>18.458651685393257</v>
      </c>
      <c r="M4129" s="3">
        <f>IF(TablaDatosEmpresa[[#This Row],[Tipo_Movimiento]] = "Venta", -TablaDatosEmpresa[[#This Row],[Cantidad]] * TablaDatosEmpresa[[#This Row],[CosteAdquisicionPromedio]], 0)</f>
        <v>0</v>
      </c>
      <c r="N4129" s="3">
        <f>TablaDatosEmpresa[[#This Row],[Ingresos]]-TablaDatosEmpresa[[#This Row],[Coste_Vemta]]</f>
        <v>0</v>
      </c>
    </row>
    <row r="4130" spans="1:14" x14ac:dyDescent="0.3">
      <c r="A4130">
        <v>4131</v>
      </c>
      <c r="B4130" s="1">
        <v>45168</v>
      </c>
      <c r="C4130" t="s">
        <v>24</v>
      </c>
      <c r="D4130" t="s">
        <v>34</v>
      </c>
      <c r="E4130" t="s">
        <v>45</v>
      </c>
      <c r="F4130">
        <v>86</v>
      </c>
      <c r="G4130" s="3">
        <v>177.33</v>
      </c>
      <c r="H4130" s="3">
        <v>0</v>
      </c>
      <c r="I4130" t="s">
        <v>24</v>
      </c>
      <c r="J4130" t="s">
        <v>26</v>
      </c>
      <c r="K4130" s="3">
        <f>IF(TablaDatosEmpresa[[#This Row],[Tipo_Movimiento]] = "Venta", -TablaDatosEmpresa[[#This Row],[Cantidad]] * TablaDatosEmpresa[[#This Row],[Precio_Venta_Unitario]], 0)</f>
        <v>0</v>
      </c>
      <c r="L4130" s="3">
        <f>AVERAGEIF(TablaDatosEmpresa[Nombre_Producto],TablaDatosEmpresa[[#This Row],[Nombre_Producto]],TablaDatosEmpresa[Costo_Unitario])</f>
        <v>81.910562499999997</v>
      </c>
      <c r="M4130" s="3">
        <f>IF(TablaDatosEmpresa[[#This Row],[Tipo_Movimiento]] = "Venta", -TablaDatosEmpresa[[#This Row],[Cantidad]] * TablaDatosEmpresa[[#This Row],[CosteAdquisicionPromedio]], 0)</f>
        <v>0</v>
      </c>
      <c r="N4130" s="3">
        <f>TablaDatosEmpresa[[#This Row],[Ingresos]]-TablaDatosEmpresa[[#This Row],[Coste_Vemta]]</f>
        <v>0</v>
      </c>
    </row>
    <row r="4131" spans="1:14" x14ac:dyDescent="0.3">
      <c r="A4131">
        <v>4132</v>
      </c>
      <c r="B4131" s="1">
        <v>45168</v>
      </c>
      <c r="C4131" t="s">
        <v>16</v>
      </c>
      <c r="D4131" t="s">
        <v>27</v>
      </c>
      <c r="E4131" t="s">
        <v>44</v>
      </c>
      <c r="F4131">
        <v>47</v>
      </c>
      <c r="G4131" s="3">
        <v>247.19</v>
      </c>
      <c r="H4131" s="3">
        <v>0</v>
      </c>
      <c r="I4131" t="s">
        <v>46</v>
      </c>
      <c r="J4131" t="s">
        <v>18</v>
      </c>
      <c r="K4131" s="3">
        <f>IF(TablaDatosEmpresa[[#This Row],[Tipo_Movimiento]] = "Venta", -TablaDatosEmpresa[[#This Row],[Cantidad]] * TablaDatosEmpresa[[#This Row],[Precio_Venta_Unitario]], 0)</f>
        <v>0</v>
      </c>
      <c r="L4131" s="3">
        <f>AVERAGEIF(TablaDatosEmpresa[Nombre_Producto],TablaDatosEmpresa[[#This Row],[Nombre_Producto]],TablaDatosEmpresa[Costo_Unitario])</f>
        <v>111.99406451612904</v>
      </c>
      <c r="M4131" s="3">
        <f>IF(TablaDatosEmpresa[[#This Row],[Tipo_Movimiento]] = "Venta", -TablaDatosEmpresa[[#This Row],[Cantidad]] * TablaDatosEmpresa[[#This Row],[CosteAdquisicionPromedio]], 0)</f>
        <v>0</v>
      </c>
      <c r="N4131" s="3">
        <f>TablaDatosEmpresa[[#This Row],[Ingresos]]-TablaDatosEmpresa[[#This Row],[Coste_Vemta]]</f>
        <v>0</v>
      </c>
    </row>
    <row r="4132" spans="1:14" x14ac:dyDescent="0.3">
      <c r="A4132">
        <v>4133</v>
      </c>
      <c r="B4132" s="1">
        <v>45168</v>
      </c>
      <c r="C4132" t="s">
        <v>10</v>
      </c>
      <c r="D4132" t="s">
        <v>21</v>
      </c>
      <c r="E4132" t="s">
        <v>22</v>
      </c>
      <c r="F4132">
        <v>-18</v>
      </c>
      <c r="G4132" s="3">
        <v>0</v>
      </c>
      <c r="H4132" s="3">
        <v>60.53</v>
      </c>
      <c r="I4132" t="s">
        <v>10</v>
      </c>
      <c r="J4132" t="s">
        <v>15</v>
      </c>
      <c r="K4132" s="3">
        <f>IF(TablaDatosEmpresa[[#This Row],[Tipo_Movimiento]] = "Venta", -TablaDatosEmpresa[[#This Row],[Cantidad]] * TablaDatosEmpresa[[#This Row],[Precio_Venta_Unitario]], 0)</f>
        <v>1089.54</v>
      </c>
      <c r="L4132" s="3">
        <f>AVERAGEIF(TablaDatosEmpresa[Nombre_Producto],TablaDatosEmpresa[[#This Row],[Nombre_Producto]],TablaDatosEmpresa[Costo_Unitario])</f>
        <v>10.520482758620702</v>
      </c>
      <c r="M4132" s="3">
        <f>IF(TablaDatosEmpresa[[#This Row],[Tipo_Movimiento]] = "Venta", -TablaDatosEmpresa[[#This Row],[Cantidad]] * TablaDatosEmpresa[[#This Row],[CosteAdquisicionPromedio]], 0)</f>
        <v>189.36868965517263</v>
      </c>
      <c r="N4132" s="3">
        <f>TablaDatosEmpresa[[#This Row],[Ingresos]]-TablaDatosEmpresa[[#This Row],[Coste_Vemta]]</f>
        <v>900.17131034482736</v>
      </c>
    </row>
    <row r="4133" spans="1:14" x14ac:dyDescent="0.3">
      <c r="A4133">
        <v>4134</v>
      </c>
      <c r="B4133" s="1">
        <v>45168</v>
      </c>
      <c r="C4133" t="s">
        <v>24</v>
      </c>
      <c r="D4133" t="s">
        <v>25</v>
      </c>
      <c r="E4133" t="s">
        <v>43</v>
      </c>
      <c r="F4133">
        <v>132</v>
      </c>
      <c r="G4133" s="3">
        <v>45.81</v>
      </c>
      <c r="H4133" s="3">
        <v>0</v>
      </c>
      <c r="I4133" t="s">
        <v>24</v>
      </c>
      <c r="J4133" t="s">
        <v>36</v>
      </c>
      <c r="K4133" s="3">
        <f>IF(TablaDatosEmpresa[[#This Row],[Tipo_Movimiento]] = "Venta", -TablaDatosEmpresa[[#This Row],[Cantidad]] * TablaDatosEmpresa[[#This Row],[Precio_Venta_Unitario]], 0)</f>
        <v>0</v>
      </c>
      <c r="L4133" s="3">
        <f>AVERAGEIF(TablaDatosEmpresa[Nombre_Producto],TablaDatosEmpresa[[#This Row],[Nombre_Producto]],TablaDatosEmpresa[Costo_Unitario])</f>
        <v>18.458651685393257</v>
      </c>
      <c r="M4133" s="3">
        <f>IF(TablaDatosEmpresa[[#This Row],[Tipo_Movimiento]] = "Venta", -TablaDatosEmpresa[[#This Row],[Cantidad]] * TablaDatosEmpresa[[#This Row],[CosteAdquisicionPromedio]], 0)</f>
        <v>0</v>
      </c>
      <c r="N4133" s="3">
        <f>TablaDatosEmpresa[[#This Row],[Ingresos]]-TablaDatosEmpresa[[#This Row],[Coste_Vemta]]</f>
        <v>0</v>
      </c>
    </row>
    <row r="4134" spans="1:14" x14ac:dyDescent="0.3">
      <c r="A4134">
        <v>4135</v>
      </c>
      <c r="B4134" s="1">
        <v>45169</v>
      </c>
      <c r="C4134" t="s">
        <v>16</v>
      </c>
      <c r="D4134" t="s">
        <v>17</v>
      </c>
      <c r="E4134" t="s">
        <v>42</v>
      </c>
      <c r="F4134">
        <v>28</v>
      </c>
      <c r="G4134" s="3">
        <v>456.69</v>
      </c>
      <c r="H4134" s="3">
        <v>0</v>
      </c>
      <c r="I4134" t="s">
        <v>46</v>
      </c>
      <c r="J4134" t="s">
        <v>18</v>
      </c>
      <c r="K4134" s="3">
        <f>IF(TablaDatosEmpresa[[#This Row],[Tipo_Movimiento]] = "Venta", -TablaDatosEmpresa[[#This Row],[Cantidad]] * TablaDatosEmpresa[[#This Row],[Precio_Venta_Unitario]], 0)</f>
        <v>0</v>
      </c>
      <c r="L4134" s="3">
        <f>AVERAGEIF(TablaDatosEmpresa[Nombre_Producto],TablaDatosEmpresa[[#This Row],[Nombre_Producto]],TablaDatosEmpresa[Costo_Unitario])</f>
        <v>206.67616747181975</v>
      </c>
      <c r="M4134" s="3">
        <f>IF(TablaDatosEmpresa[[#This Row],[Tipo_Movimiento]] = "Venta", -TablaDatosEmpresa[[#This Row],[Cantidad]] * TablaDatosEmpresa[[#This Row],[CosteAdquisicionPromedio]], 0)</f>
        <v>0</v>
      </c>
      <c r="N4134" s="3">
        <f>TablaDatosEmpresa[[#This Row],[Ingresos]]-TablaDatosEmpresa[[#This Row],[Coste_Vemta]]</f>
        <v>0</v>
      </c>
    </row>
    <row r="4135" spans="1:14" x14ac:dyDescent="0.3">
      <c r="A4135">
        <v>4136</v>
      </c>
      <c r="B4135" s="1">
        <v>45169</v>
      </c>
      <c r="C4135" t="s">
        <v>10</v>
      </c>
      <c r="D4135" t="s">
        <v>19</v>
      </c>
      <c r="E4135" t="s">
        <v>20</v>
      </c>
      <c r="F4135">
        <v>-43</v>
      </c>
      <c r="G4135" s="3">
        <v>0</v>
      </c>
      <c r="H4135" s="3">
        <v>299.76</v>
      </c>
      <c r="I4135" t="s">
        <v>10</v>
      </c>
      <c r="J4135" t="s">
        <v>31</v>
      </c>
      <c r="K4135" s="3">
        <f>IF(TablaDatosEmpresa[[#This Row],[Tipo_Movimiento]] = "Venta", -TablaDatosEmpresa[[#This Row],[Cantidad]] * TablaDatosEmpresa[[#This Row],[Precio_Venta_Unitario]], 0)</f>
        <v>12889.68</v>
      </c>
      <c r="L4135" s="3">
        <f>AVERAGEIF(TablaDatosEmpresa[Nombre_Producto],TablaDatosEmpresa[[#This Row],[Nombre_Producto]],TablaDatosEmpresa[Costo_Unitario])</f>
        <v>66.956770642201846</v>
      </c>
      <c r="M4135" s="3">
        <f>IF(TablaDatosEmpresa[[#This Row],[Tipo_Movimiento]] = "Venta", -TablaDatosEmpresa[[#This Row],[Cantidad]] * TablaDatosEmpresa[[#This Row],[CosteAdquisicionPromedio]], 0)</f>
        <v>2879.1411376146793</v>
      </c>
      <c r="N4135" s="3">
        <f>TablaDatosEmpresa[[#This Row],[Ingresos]]-TablaDatosEmpresa[[#This Row],[Coste_Vemta]]</f>
        <v>10010.538862385321</v>
      </c>
    </row>
    <row r="4136" spans="1:14" x14ac:dyDescent="0.3">
      <c r="A4136">
        <v>4137</v>
      </c>
      <c r="B4136" s="1">
        <v>45169</v>
      </c>
      <c r="C4136" t="s">
        <v>10</v>
      </c>
      <c r="D4136" t="s">
        <v>14</v>
      </c>
      <c r="E4136" t="s">
        <v>41</v>
      </c>
      <c r="F4136">
        <v>-10</v>
      </c>
      <c r="G4136" s="3">
        <v>0</v>
      </c>
      <c r="H4136" s="3">
        <v>159.83000000000001</v>
      </c>
      <c r="I4136" t="s">
        <v>10</v>
      </c>
      <c r="J4136" t="s">
        <v>13</v>
      </c>
      <c r="K4136" s="3">
        <f>IF(TablaDatosEmpresa[[#This Row],[Tipo_Movimiento]] = "Venta", -TablaDatosEmpresa[[#This Row],[Cantidad]] * TablaDatosEmpresa[[#This Row],[Precio_Venta_Unitario]], 0)</f>
        <v>1598.3000000000002</v>
      </c>
      <c r="L4136" s="3">
        <f>AVERAGEIF(TablaDatosEmpresa[Nombre_Producto],TablaDatosEmpresa[[#This Row],[Nombre_Producto]],TablaDatosEmpresa[Costo_Unitario])</f>
        <v>38.917210440456756</v>
      </c>
      <c r="M4136" s="3">
        <f>IF(TablaDatosEmpresa[[#This Row],[Tipo_Movimiento]] = "Venta", -TablaDatosEmpresa[[#This Row],[Cantidad]] * TablaDatosEmpresa[[#This Row],[CosteAdquisicionPromedio]], 0)</f>
        <v>389.17210440456756</v>
      </c>
      <c r="N4136" s="3">
        <f>TablaDatosEmpresa[[#This Row],[Ingresos]]-TablaDatosEmpresa[[#This Row],[Coste_Vemta]]</f>
        <v>1209.1278955954326</v>
      </c>
    </row>
    <row r="4137" spans="1:14" x14ac:dyDescent="0.3">
      <c r="A4137">
        <v>4138</v>
      </c>
      <c r="B4137" s="1">
        <v>45169</v>
      </c>
      <c r="C4137" t="s">
        <v>10</v>
      </c>
      <c r="D4137" t="s">
        <v>14</v>
      </c>
      <c r="E4137" t="s">
        <v>41</v>
      </c>
      <c r="F4137">
        <v>-16</v>
      </c>
      <c r="G4137" s="3">
        <v>0</v>
      </c>
      <c r="H4137" s="3">
        <v>158.31</v>
      </c>
      <c r="I4137" t="s">
        <v>10</v>
      </c>
      <c r="J4137" t="s">
        <v>23</v>
      </c>
      <c r="K4137" s="3">
        <f>IF(TablaDatosEmpresa[[#This Row],[Tipo_Movimiento]] = "Venta", -TablaDatosEmpresa[[#This Row],[Cantidad]] * TablaDatosEmpresa[[#This Row],[Precio_Venta_Unitario]], 0)</f>
        <v>2532.96</v>
      </c>
      <c r="L4137" s="3">
        <f>AVERAGEIF(TablaDatosEmpresa[Nombre_Producto],TablaDatosEmpresa[[#This Row],[Nombre_Producto]],TablaDatosEmpresa[Costo_Unitario])</f>
        <v>38.917210440456756</v>
      </c>
      <c r="M4137" s="3">
        <f>IF(TablaDatosEmpresa[[#This Row],[Tipo_Movimiento]] = "Venta", -TablaDatosEmpresa[[#This Row],[Cantidad]] * TablaDatosEmpresa[[#This Row],[CosteAdquisicionPromedio]], 0)</f>
        <v>622.6753670473081</v>
      </c>
      <c r="N4137" s="3">
        <f>TablaDatosEmpresa[[#This Row],[Ingresos]]-TablaDatosEmpresa[[#This Row],[Coste_Vemta]]</f>
        <v>1910.2846329526919</v>
      </c>
    </row>
    <row r="4138" spans="1:14" x14ac:dyDescent="0.3">
      <c r="A4138">
        <v>4139</v>
      </c>
      <c r="B4138" s="1">
        <v>45169</v>
      </c>
      <c r="C4138" t="s">
        <v>10</v>
      </c>
      <c r="D4138" t="s">
        <v>25</v>
      </c>
      <c r="E4138" t="s">
        <v>43</v>
      </c>
      <c r="F4138">
        <v>-47</v>
      </c>
      <c r="G4138" s="3">
        <v>0</v>
      </c>
      <c r="H4138" s="3">
        <v>94.16</v>
      </c>
      <c r="I4138" t="s">
        <v>10</v>
      </c>
      <c r="J4138" t="s">
        <v>23</v>
      </c>
      <c r="K4138" s="3">
        <f>IF(TablaDatosEmpresa[[#This Row],[Tipo_Movimiento]] = "Venta", -TablaDatosEmpresa[[#This Row],[Cantidad]] * TablaDatosEmpresa[[#This Row],[Precio_Venta_Unitario]], 0)</f>
        <v>4425.5199999999995</v>
      </c>
      <c r="L4138" s="3">
        <f>AVERAGEIF(TablaDatosEmpresa[Nombre_Producto],TablaDatosEmpresa[[#This Row],[Nombre_Producto]],TablaDatosEmpresa[Costo_Unitario])</f>
        <v>18.458651685393257</v>
      </c>
      <c r="M4138" s="3">
        <f>IF(TablaDatosEmpresa[[#This Row],[Tipo_Movimiento]] = "Venta", -TablaDatosEmpresa[[#This Row],[Cantidad]] * TablaDatosEmpresa[[#This Row],[CosteAdquisicionPromedio]], 0)</f>
        <v>867.55662921348301</v>
      </c>
      <c r="N4138" s="3">
        <f>TablaDatosEmpresa[[#This Row],[Ingresos]]-TablaDatosEmpresa[[#This Row],[Coste_Vemta]]</f>
        <v>3557.9633707865164</v>
      </c>
    </row>
    <row r="4139" spans="1:14" x14ac:dyDescent="0.3">
      <c r="A4139">
        <v>4140</v>
      </c>
      <c r="B4139" s="1">
        <v>45169</v>
      </c>
      <c r="C4139" t="s">
        <v>10</v>
      </c>
      <c r="D4139" t="s">
        <v>14</v>
      </c>
      <c r="E4139" t="s">
        <v>41</v>
      </c>
      <c r="F4139">
        <v>-39</v>
      </c>
      <c r="G4139" s="3">
        <v>0</v>
      </c>
      <c r="H4139" s="3">
        <v>159.78</v>
      </c>
      <c r="I4139" t="s">
        <v>10</v>
      </c>
      <c r="J4139" t="s">
        <v>13</v>
      </c>
      <c r="K4139" s="3">
        <f>IF(TablaDatosEmpresa[[#This Row],[Tipo_Movimiento]] = "Venta", -TablaDatosEmpresa[[#This Row],[Cantidad]] * TablaDatosEmpresa[[#This Row],[Precio_Venta_Unitario]], 0)</f>
        <v>6231.42</v>
      </c>
      <c r="L4139" s="3">
        <f>AVERAGEIF(TablaDatosEmpresa[Nombre_Producto],TablaDatosEmpresa[[#This Row],[Nombre_Producto]],TablaDatosEmpresa[Costo_Unitario])</f>
        <v>38.917210440456756</v>
      </c>
      <c r="M4139" s="3">
        <f>IF(TablaDatosEmpresa[[#This Row],[Tipo_Movimiento]] = "Venta", -TablaDatosEmpresa[[#This Row],[Cantidad]] * TablaDatosEmpresa[[#This Row],[CosteAdquisicionPromedio]], 0)</f>
        <v>1517.7712071778135</v>
      </c>
      <c r="N4139" s="3">
        <f>TablaDatosEmpresa[[#This Row],[Ingresos]]-TablaDatosEmpresa[[#This Row],[Coste_Vemta]]</f>
        <v>4713.6487928221868</v>
      </c>
    </row>
    <row r="4140" spans="1:14" x14ac:dyDescent="0.3">
      <c r="A4140">
        <v>4141</v>
      </c>
      <c r="B4140" s="1">
        <v>45169</v>
      </c>
      <c r="C4140" t="s">
        <v>24</v>
      </c>
      <c r="D4140" t="s">
        <v>29</v>
      </c>
      <c r="E4140" t="s">
        <v>30</v>
      </c>
      <c r="F4140">
        <v>78</v>
      </c>
      <c r="G4140" s="3">
        <v>35.43</v>
      </c>
      <c r="H4140" s="3">
        <v>0</v>
      </c>
      <c r="I4140" t="s">
        <v>24</v>
      </c>
      <c r="J4140" t="s">
        <v>28</v>
      </c>
      <c r="K4140" s="3">
        <f>IF(TablaDatosEmpresa[[#This Row],[Tipo_Movimiento]] = "Venta", -TablaDatosEmpresa[[#This Row],[Cantidad]] * TablaDatosEmpresa[[#This Row],[Precio_Venta_Unitario]], 0)</f>
        <v>0</v>
      </c>
      <c r="L4140" s="3">
        <f>AVERAGEIF(TablaDatosEmpresa[Nombre_Producto],TablaDatosEmpresa[[#This Row],[Nombre_Producto]],TablaDatosEmpresa[Costo_Unitario])</f>
        <v>15.49574137931034</v>
      </c>
      <c r="M4140" s="3">
        <f>IF(TablaDatosEmpresa[[#This Row],[Tipo_Movimiento]] = "Venta", -TablaDatosEmpresa[[#This Row],[Cantidad]] * TablaDatosEmpresa[[#This Row],[CosteAdquisicionPromedio]], 0)</f>
        <v>0</v>
      </c>
      <c r="N4140" s="3">
        <f>TablaDatosEmpresa[[#This Row],[Ingresos]]-TablaDatosEmpresa[[#This Row],[Coste_Vemta]]</f>
        <v>0</v>
      </c>
    </row>
    <row r="4141" spans="1:14" x14ac:dyDescent="0.3">
      <c r="A4141">
        <v>4142</v>
      </c>
      <c r="B4141" s="1">
        <v>45170</v>
      </c>
      <c r="C4141" t="s">
        <v>24</v>
      </c>
      <c r="D4141" t="s">
        <v>11</v>
      </c>
      <c r="E4141" t="s">
        <v>12</v>
      </c>
      <c r="F4141">
        <v>258</v>
      </c>
      <c r="G4141" s="3">
        <v>65.930000000000007</v>
      </c>
      <c r="H4141" s="3">
        <v>0</v>
      </c>
      <c r="I4141" t="s">
        <v>24</v>
      </c>
      <c r="J4141" t="s">
        <v>26</v>
      </c>
      <c r="K4141" s="3">
        <f>IF(TablaDatosEmpresa[[#This Row],[Tipo_Movimiento]] = "Venta", -TablaDatosEmpresa[[#This Row],[Cantidad]] * TablaDatosEmpresa[[#This Row],[Precio_Venta_Unitario]], 0)</f>
        <v>0</v>
      </c>
      <c r="L4141" s="3">
        <f>AVERAGEIF(TablaDatosEmpresa[Nombre_Producto],TablaDatosEmpresa[[#This Row],[Nombre_Producto]],TablaDatosEmpresa[Costo_Unitario])</f>
        <v>28.701865793780652</v>
      </c>
      <c r="M4141" s="3">
        <f>IF(TablaDatosEmpresa[[#This Row],[Tipo_Movimiento]] = "Venta", -TablaDatosEmpresa[[#This Row],[Cantidad]] * TablaDatosEmpresa[[#This Row],[CosteAdquisicionPromedio]], 0)</f>
        <v>0</v>
      </c>
      <c r="N4141" s="3">
        <f>TablaDatosEmpresa[[#This Row],[Ingresos]]-TablaDatosEmpresa[[#This Row],[Coste_Vemta]]</f>
        <v>0</v>
      </c>
    </row>
    <row r="4142" spans="1:14" x14ac:dyDescent="0.3">
      <c r="A4142">
        <v>4143</v>
      </c>
      <c r="B4142" s="1">
        <v>45170</v>
      </c>
      <c r="C4142" t="s">
        <v>16</v>
      </c>
      <c r="D4142" t="s">
        <v>19</v>
      </c>
      <c r="E4142" t="s">
        <v>20</v>
      </c>
      <c r="F4142">
        <v>54</v>
      </c>
      <c r="G4142" s="3">
        <v>148.30000000000001</v>
      </c>
      <c r="H4142" s="3">
        <v>0</v>
      </c>
      <c r="I4142" t="s">
        <v>46</v>
      </c>
      <c r="J4142" t="s">
        <v>18</v>
      </c>
      <c r="K4142" s="3">
        <f>IF(TablaDatosEmpresa[[#This Row],[Tipo_Movimiento]] = "Venta", -TablaDatosEmpresa[[#This Row],[Cantidad]] * TablaDatosEmpresa[[#This Row],[Precio_Venta_Unitario]], 0)</f>
        <v>0</v>
      </c>
      <c r="L4142" s="3">
        <f>AVERAGEIF(TablaDatosEmpresa[Nombre_Producto],TablaDatosEmpresa[[#This Row],[Nombre_Producto]],TablaDatosEmpresa[Costo_Unitario])</f>
        <v>66.956770642201846</v>
      </c>
      <c r="M4142" s="3">
        <f>IF(TablaDatosEmpresa[[#This Row],[Tipo_Movimiento]] = "Venta", -TablaDatosEmpresa[[#This Row],[Cantidad]] * TablaDatosEmpresa[[#This Row],[CosteAdquisicionPromedio]], 0)</f>
        <v>0</v>
      </c>
      <c r="N4142" s="3">
        <f>TablaDatosEmpresa[[#This Row],[Ingresos]]-TablaDatosEmpresa[[#This Row],[Coste_Vemta]]</f>
        <v>0</v>
      </c>
    </row>
    <row r="4143" spans="1:14" x14ac:dyDescent="0.3">
      <c r="A4143">
        <v>4144</v>
      </c>
      <c r="B4143" s="1">
        <v>45170</v>
      </c>
      <c r="C4143" t="s">
        <v>16</v>
      </c>
      <c r="D4143" t="s">
        <v>19</v>
      </c>
      <c r="E4143" t="s">
        <v>20</v>
      </c>
      <c r="F4143">
        <v>47</v>
      </c>
      <c r="G4143" s="3">
        <v>150.91999999999999</v>
      </c>
      <c r="H4143" s="3">
        <v>0</v>
      </c>
      <c r="I4143" t="s">
        <v>46</v>
      </c>
      <c r="J4143" t="s">
        <v>18</v>
      </c>
      <c r="K4143" s="3">
        <f>IF(TablaDatosEmpresa[[#This Row],[Tipo_Movimiento]] = "Venta", -TablaDatosEmpresa[[#This Row],[Cantidad]] * TablaDatosEmpresa[[#This Row],[Precio_Venta_Unitario]], 0)</f>
        <v>0</v>
      </c>
      <c r="L4143" s="3">
        <f>AVERAGEIF(TablaDatosEmpresa[Nombre_Producto],TablaDatosEmpresa[[#This Row],[Nombre_Producto]],TablaDatosEmpresa[Costo_Unitario])</f>
        <v>66.956770642201846</v>
      </c>
      <c r="M4143" s="3">
        <f>IF(TablaDatosEmpresa[[#This Row],[Tipo_Movimiento]] = "Venta", -TablaDatosEmpresa[[#This Row],[Cantidad]] * TablaDatosEmpresa[[#This Row],[CosteAdquisicionPromedio]], 0)</f>
        <v>0</v>
      </c>
      <c r="N4143" s="3">
        <f>TablaDatosEmpresa[[#This Row],[Ingresos]]-TablaDatosEmpresa[[#This Row],[Coste_Vemta]]</f>
        <v>0</v>
      </c>
    </row>
    <row r="4144" spans="1:14" x14ac:dyDescent="0.3">
      <c r="A4144">
        <v>4145</v>
      </c>
      <c r="B4144" s="1">
        <v>45170</v>
      </c>
      <c r="C4144" t="s">
        <v>10</v>
      </c>
      <c r="D4144" t="s">
        <v>21</v>
      </c>
      <c r="E4144" t="s">
        <v>22</v>
      </c>
      <c r="F4144">
        <v>-16</v>
      </c>
      <c r="G4144" s="3">
        <v>0</v>
      </c>
      <c r="H4144" s="3">
        <v>60</v>
      </c>
      <c r="I4144" t="s">
        <v>10</v>
      </c>
      <c r="J4144" t="s">
        <v>15</v>
      </c>
      <c r="K4144" s="3">
        <f>IF(TablaDatosEmpresa[[#This Row],[Tipo_Movimiento]] = "Venta", -TablaDatosEmpresa[[#This Row],[Cantidad]] * TablaDatosEmpresa[[#This Row],[Precio_Venta_Unitario]], 0)</f>
        <v>960</v>
      </c>
      <c r="L4144" s="3">
        <f>AVERAGEIF(TablaDatosEmpresa[Nombre_Producto],TablaDatosEmpresa[[#This Row],[Nombre_Producto]],TablaDatosEmpresa[Costo_Unitario])</f>
        <v>10.520482758620702</v>
      </c>
      <c r="M4144" s="3">
        <f>IF(TablaDatosEmpresa[[#This Row],[Tipo_Movimiento]] = "Venta", -TablaDatosEmpresa[[#This Row],[Cantidad]] * TablaDatosEmpresa[[#This Row],[CosteAdquisicionPromedio]], 0)</f>
        <v>168.32772413793123</v>
      </c>
      <c r="N4144" s="3">
        <f>TablaDatosEmpresa[[#This Row],[Ingresos]]-TablaDatosEmpresa[[#This Row],[Coste_Vemta]]</f>
        <v>791.67227586206877</v>
      </c>
    </row>
    <row r="4145" spans="1:14" x14ac:dyDescent="0.3">
      <c r="A4145">
        <v>4146</v>
      </c>
      <c r="B4145" s="1">
        <v>45170</v>
      </c>
      <c r="C4145" t="s">
        <v>16</v>
      </c>
      <c r="D4145" t="s">
        <v>27</v>
      </c>
      <c r="E4145" t="s">
        <v>44</v>
      </c>
      <c r="F4145">
        <v>91</v>
      </c>
      <c r="G4145" s="3">
        <v>250.37</v>
      </c>
      <c r="H4145" s="3">
        <v>0</v>
      </c>
      <c r="I4145" t="s">
        <v>46</v>
      </c>
      <c r="J4145" t="s">
        <v>18</v>
      </c>
      <c r="K4145" s="3">
        <f>IF(TablaDatosEmpresa[[#This Row],[Tipo_Movimiento]] = "Venta", -TablaDatosEmpresa[[#This Row],[Cantidad]] * TablaDatosEmpresa[[#This Row],[Precio_Venta_Unitario]], 0)</f>
        <v>0</v>
      </c>
      <c r="L4145" s="3">
        <f>AVERAGEIF(TablaDatosEmpresa[Nombre_Producto],TablaDatosEmpresa[[#This Row],[Nombre_Producto]],TablaDatosEmpresa[Costo_Unitario])</f>
        <v>111.99406451612904</v>
      </c>
      <c r="M4145" s="3">
        <f>IF(TablaDatosEmpresa[[#This Row],[Tipo_Movimiento]] = "Venta", -TablaDatosEmpresa[[#This Row],[Cantidad]] * TablaDatosEmpresa[[#This Row],[CosteAdquisicionPromedio]], 0)</f>
        <v>0</v>
      </c>
      <c r="N4145" s="3">
        <f>TablaDatosEmpresa[[#This Row],[Ingresos]]-TablaDatosEmpresa[[#This Row],[Coste_Vemta]]</f>
        <v>0</v>
      </c>
    </row>
    <row r="4146" spans="1:14" x14ac:dyDescent="0.3">
      <c r="A4146">
        <v>4147</v>
      </c>
      <c r="B4146" s="1">
        <v>45170</v>
      </c>
      <c r="C4146" t="s">
        <v>24</v>
      </c>
      <c r="D4146" t="s">
        <v>11</v>
      </c>
      <c r="E4146" t="s">
        <v>12</v>
      </c>
      <c r="F4146">
        <v>127</v>
      </c>
      <c r="G4146" s="3">
        <v>66.25</v>
      </c>
      <c r="H4146" s="3">
        <v>0</v>
      </c>
      <c r="I4146" t="s">
        <v>24</v>
      </c>
      <c r="J4146" t="s">
        <v>36</v>
      </c>
      <c r="K4146" s="3">
        <f>IF(TablaDatosEmpresa[[#This Row],[Tipo_Movimiento]] = "Venta", -TablaDatosEmpresa[[#This Row],[Cantidad]] * TablaDatosEmpresa[[#This Row],[Precio_Venta_Unitario]], 0)</f>
        <v>0</v>
      </c>
      <c r="L4146" s="3">
        <f>AVERAGEIF(TablaDatosEmpresa[Nombre_Producto],TablaDatosEmpresa[[#This Row],[Nombre_Producto]],TablaDatosEmpresa[Costo_Unitario])</f>
        <v>28.701865793780652</v>
      </c>
      <c r="M4146" s="3">
        <f>IF(TablaDatosEmpresa[[#This Row],[Tipo_Movimiento]] = "Venta", -TablaDatosEmpresa[[#This Row],[Cantidad]] * TablaDatosEmpresa[[#This Row],[CosteAdquisicionPromedio]], 0)</f>
        <v>0</v>
      </c>
      <c r="N4146" s="3">
        <f>TablaDatosEmpresa[[#This Row],[Ingresos]]-TablaDatosEmpresa[[#This Row],[Coste_Vemta]]</f>
        <v>0</v>
      </c>
    </row>
    <row r="4147" spans="1:14" x14ac:dyDescent="0.3">
      <c r="A4147">
        <v>4148</v>
      </c>
      <c r="B4147" s="1">
        <v>45171</v>
      </c>
      <c r="C4147" t="s">
        <v>10</v>
      </c>
      <c r="D4147" t="s">
        <v>27</v>
      </c>
      <c r="E4147" t="s">
        <v>44</v>
      </c>
      <c r="F4147">
        <v>-26</v>
      </c>
      <c r="G4147" s="3">
        <v>0</v>
      </c>
      <c r="H4147" s="3">
        <v>501.25</v>
      </c>
      <c r="I4147" t="s">
        <v>10</v>
      </c>
      <c r="J4147" t="s">
        <v>13</v>
      </c>
      <c r="K4147" s="3">
        <f>IF(TablaDatosEmpresa[[#This Row],[Tipo_Movimiento]] = "Venta", -TablaDatosEmpresa[[#This Row],[Cantidad]] * TablaDatosEmpresa[[#This Row],[Precio_Venta_Unitario]], 0)</f>
        <v>13032.5</v>
      </c>
      <c r="L4147" s="3">
        <f>AVERAGEIF(TablaDatosEmpresa[Nombre_Producto],TablaDatosEmpresa[[#This Row],[Nombre_Producto]],TablaDatosEmpresa[Costo_Unitario])</f>
        <v>111.99406451612904</v>
      </c>
      <c r="M4147" s="3">
        <f>IF(TablaDatosEmpresa[[#This Row],[Tipo_Movimiento]] = "Venta", -TablaDatosEmpresa[[#This Row],[Cantidad]] * TablaDatosEmpresa[[#This Row],[CosteAdquisicionPromedio]], 0)</f>
        <v>2911.8456774193551</v>
      </c>
      <c r="N4147" s="3">
        <f>TablaDatosEmpresa[[#This Row],[Ingresos]]-TablaDatosEmpresa[[#This Row],[Coste_Vemta]]</f>
        <v>10120.654322580645</v>
      </c>
    </row>
    <row r="4148" spans="1:14" x14ac:dyDescent="0.3">
      <c r="A4148">
        <v>4149</v>
      </c>
      <c r="B4148" s="1">
        <v>45171</v>
      </c>
      <c r="C4148" t="s">
        <v>10</v>
      </c>
      <c r="D4148" t="s">
        <v>11</v>
      </c>
      <c r="E4148" t="s">
        <v>12</v>
      </c>
      <c r="F4148">
        <v>-20</v>
      </c>
      <c r="G4148" s="3">
        <v>0</v>
      </c>
      <c r="H4148" s="3">
        <v>131.11000000000001</v>
      </c>
      <c r="I4148" t="s">
        <v>10</v>
      </c>
      <c r="J4148" t="s">
        <v>23</v>
      </c>
      <c r="K4148" s="3">
        <f>IF(TablaDatosEmpresa[[#This Row],[Tipo_Movimiento]] = "Venta", -TablaDatosEmpresa[[#This Row],[Cantidad]] * TablaDatosEmpresa[[#This Row],[Precio_Venta_Unitario]], 0)</f>
        <v>2622.2000000000003</v>
      </c>
      <c r="L4148" s="3">
        <f>AVERAGEIF(TablaDatosEmpresa[Nombre_Producto],TablaDatosEmpresa[[#This Row],[Nombre_Producto]],TablaDatosEmpresa[Costo_Unitario])</f>
        <v>28.701865793780652</v>
      </c>
      <c r="M4148" s="3">
        <f>IF(TablaDatosEmpresa[[#This Row],[Tipo_Movimiento]] = "Venta", -TablaDatosEmpresa[[#This Row],[Cantidad]] * TablaDatosEmpresa[[#This Row],[CosteAdquisicionPromedio]], 0)</f>
        <v>574.03731587561299</v>
      </c>
      <c r="N4148" s="3">
        <f>TablaDatosEmpresa[[#This Row],[Ingresos]]-TablaDatosEmpresa[[#This Row],[Coste_Vemta]]</f>
        <v>2048.1626841243874</v>
      </c>
    </row>
    <row r="4149" spans="1:14" x14ac:dyDescent="0.3">
      <c r="A4149">
        <v>4150</v>
      </c>
      <c r="B4149" s="1">
        <v>45171</v>
      </c>
      <c r="C4149" t="s">
        <v>10</v>
      </c>
      <c r="D4149" t="s">
        <v>25</v>
      </c>
      <c r="E4149" t="s">
        <v>43</v>
      </c>
      <c r="F4149">
        <v>-39</v>
      </c>
      <c r="G4149" s="3">
        <v>0</v>
      </c>
      <c r="H4149" s="3">
        <v>94.52</v>
      </c>
      <c r="I4149" t="s">
        <v>10</v>
      </c>
      <c r="J4149" t="s">
        <v>23</v>
      </c>
      <c r="K4149" s="3">
        <f>IF(TablaDatosEmpresa[[#This Row],[Tipo_Movimiento]] = "Venta", -TablaDatosEmpresa[[#This Row],[Cantidad]] * TablaDatosEmpresa[[#This Row],[Precio_Venta_Unitario]], 0)</f>
        <v>3686.2799999999997</v>
      </c>
      <c r="L4149" s="3">
        <f>AVERAGEIF(TablaDatosEmpresa[Nombre_Producto],TablaDatosEmpresa[[#This Row],[Nombre_Producto]],TablaDatosEmpresa[Costo_Unitario])</f>
        <v>18.458651685393257</v>
      </c>
      <c r="M4149" s="3">
        <f>IF(TablaDatosEmpresa[[#This Row],[Tipo_Movimiento]] = "Venta", -TablaDatosEmpresa[[#This Row],[Cantidad]] * TablaDatosEmpresa[[#This Row],[CosteAdquisicionPromedio]], 0)</f>
        <v>719.88741573033701</v>
      </c>
      <c r="N4149" s="3">
        <f>TablaDatosEmpresa[[#This Row],[Ingresos]]-TablaDatosEmpresa[[#This Row],[Coste_Vemta]]</f>
        <v>2966.3925842696626</v>
      </c>
    </row>
    <row r="4150" spans="1:14" x14ac:dyDescent="0.3">
      <c r="A4150">
        <v>4151</v>
      </c>
      <c r="B4150" s="1">
        <v>45171</v>
      </c>
      <c r="C4150" t="s">
        <v>10</v>
      </c>
      <c r="D4150" t="s">
        <v>27</v>
      </c>
      <c r="E4150" t="s">
        <v>44</v>
      </c>
      <c r="F4150">
        <v>-10</v>
      </c>
      <c r="G4150" s="3">
        <v>0</v>
      </c>
      <c r="H4150" s="3">
        <v>496.45</v>
      </c>
      <c r="I4150" t="s">
        <v>10</v>
      </c>
      <c r="J4150" t="s">
        <v>31</v>
      </c>
      <c r="K4150" s="3">
        <f>IF(TablaDatosEmpresa[[#This Row],[Tipo_Movimiento]] = "Venta", -TablaDatosEmpresa[[#This Row],[Cantidad]] * TablaDatosEmpresa[[#This Row],[Precio_Venta_Unitario]], 0)</f>
        <v>4964.5</v>
      </c>
      <c r="L4150" s="3">
        <f>AVERAGEIF(TablaDatosEmpresa[Nombre_Producto],TablaDatosEmpresa[[#This Row],[Nombre_Producto]],TablaDatosEmpresa[Costo_Unitario])</f>
        <v>111.99406451612904</v>
      </c>
      <c r="M4150" s="3">
        <f>IF(TablaDatosEmpresa[[#This Row],[Tipo_Movimiento]] = "Venta", -TablaDatosEmpresa[[#This Row],[Cantidad]] * TablaDatosEmpresa[[#This Row],[CosteAdquisicionPromedio]], 0)</f>
        <v>1119.9406451612904</v>
      </c>
      <c r="N4150" s="3">
        <f>TablaDatosEmpresa[[#This Row],[Ingresos]]-TablaDatosEmpresa[[#This Row],[Coste_Vemta]]</f>
        <v>3844.5593548387096</v>
      </c>
    </row>
    <row r="4151" spans="1:14" x14ac:dyDescent="0.3">
      <c r="A4151">
        <v>4152</v>
      </c>
      <c r="B4151" s="1">
        <v>45171</v>
      </c>
      <c r="C4151" t="s">
        <v>10</v>
      </c>
      <c r="D4151" t="s">
        <v>14</v>
      </c>
      <c r="E4151" t="s">
        <v>41</v>
      </c>
      <c r="F4151">
        <v>-36</v>
      </c>
      <c r="G4151" s="3">
        <v>0</v>
      </c>
      <c r="H4151" s="3">
        <v>159.05000000000001</v>
      </c>
      <c r="I4151" t="s">
        <v>10</v>
      </c>
      <c r="J4151" t="s">
        <v>15</v>
      </c>
      <c r="K4151" s="3">
        <f>IF(TablaDatosEmpresa[[#This Row],[Tipo_Movimiento]] = "Venta", -TablaDatosEmpresa[[#This Row],[Cantidad]] * TablaDatosEmpresa[[#This Row],[Precio_Venta_Unitario]], 0)</f>
        <v>5725.8</v>
      </c>
      <c r="L4151" s="3">
        <f>AVERAGEIF(TablaDatosEmpresa[Nombre_Producto],TablaDatosEmpresa[[#This Row],[Nombre_Producto]],TablaDatosEmpresa[Costo_Unitario])</f>
        <v>38.917210440456756</v>
      </c>
      <c r="M4151" s="3">
        <f>IF(TablaDatosEmpresa[[#This Row],[Tipo_Movimiento]] = "Venta", -TablaDatosEmpresa[[#This Row],[Cantidad]] * TablaDatosEmpresa[[#This Row],[CosteAdquisicionPromedio]], 0)</f>
        <v>1401.0195758564432</v>
      </c>
      <c r="N4151" s="3">
        <f>TablaDatosEmpresa[[#This Row],[Ingresos]]-TablaDatosEmpresa[[#This Row],[Coste_Vemta]]</f>
        <v>4324.780424143557</v>
      </c>
    </row>
    <row r="4152" spans="1:14" x14ac:dyDescent="0.3">
      <c r="A4152">
        <v>4153</v>
      </c>
      <c r="B4152" s="1">
        <v>45171</v>
      </c>
      <c r="C4152" t="s">
        <v>10</v>
      </c>
      <c r="D4152" t="s">
        <v>11</v>
      </c>
      <c r="E4152" t="s">
        <v>12</v>
      </c>
      <c r="F4152">
        <v>-13</v>
      </c>
      <c r="G4152" s="3">
        <v>0</v>
      </c>
      <c r="H4152" s="3">
        <v>131</v>
      </c>
      <c r="I4152" t="s">
        <v>10</v>
      </c>
      <c r="J4152" t="s">
        <v>13</v>
      </c>
      <c r="K4152" s="3">
        <f>IF(TablaDatosEmpresa[[#This Row],[Tipo_Movimiento]] = "Venta", -TablaDatosEmpresa[[#This Row],[Cantidad]] * TablaDatosEmpresa[[#This Row],[Precio_Venta_Unitario]], 0)</f>
        <v>1703</v>
      </c>
      <c r="L4152" s="3">
        <f>AVERAGEIF(TablaDatosEmpresa[Nombre_Producto],TablaDatosEmpresa[[#This Row],[Nombre_Producto]],TablaDatosEmpresa[Costo_Unitario])</f>
        <v>28.701865793780652</v>
      </c>
      <c r="M4152" s="3">
        <f>IF(TablaDatosEmpresa[[#This Row],[Tipo_Movimiento]] = "Venta", -TablaDatosEmpresa[[#This Row],[Cantidad]] * TablaDatosEmpresa[[#This Row],[CosteAdquisicionPromedio]], 0)</f>
        <v>373.12425531914846</v>
      </c>
      <c r="N4152" s="3">
        <f>TablaDatosEmpresa[[#This Row],[Ingresos]]-TablaDatosEmpresa[[#This Row],[Coste_Vemta]]</f>
        <v>1329.8757446808515</v>
      </c>
    </row>
    <row r="4153" spans="1:14" x14ac:dyDescent="0.3">
      <c r="A4153">
        <v>4154</v>
      </c>
      <c r="B4153" s="1">
        <v>45171</v>
      </c>
      <c r="C4153" t="s">
        <v>24</v>
      </c>
      <c r="D4153" t="s">
        <v>25</v>
      </c>
      <c r="E4153" t="s">
        <v>43</v>
      </c>
      <c r="F4153">
        <v>251</v>
      </c>
      <c r="G4153" s="3">
        <v>45.48</v>
      </c>
      <c r="H4153" s="3">
        <v>0</v>
      </c>
      <c r="I4153" t="s">
        <v>24</v>
      </c>
      <c r="J4153" t="s">
        <v>37</v>
      </c>
      <c r="K4153" s="3">
        <f>IF(TablaDatosEmpresa[[#This Row],[Tipo_Movimiento]] = "Venta", -TablaDatosEmpresa[[#This Row],[Cantidad]] * TablaDatosEmpresa[[#This Row],[Precio_Venta_Unitario]], 0)</f>
        <v>0</v>
      </c>
      <c r="L4153" s="3">
        <f>AVERAGEIF(TablaDatosEmpresa[Nombre_Producto],TablaDatosEmpresa[[#This Row],[Nombre_Producto]],TablaDatosEmpresa[Costo_Unitario])</f>
        <v>18.458651685393257</v>
      </c>
      <c r="M4153" s="3">
        <f>IF(TablaDatosEmpresa[[#This Row],[Tipo_Movimiento]] = "Venta", -TablaDatosEmpresa[[#This Row],[Cantidad]] * TablaDatosEmpresa[[#This Row],[CosteAdquisicionPromedio]], 0)</f>
        <v>0</v>
      </c>
      <c r="N4153" s="3">
        <f>TablaDatosEmpresa[[#This Row],[Ingresos]]-TablaDatosEmpresa[[#This Row],[Coste_Vemta]]</f>
        <v>0</v>
      </c>
    </row>
    <row r="4154" spans="1:14" x14ac:dyDescent="0.3">
      <c r="A4154">
        <v>4155</v>
      </c>
      <c r="B4154" s="1">
        <v>45172</v>
      </c>
      <c r="C4154" t="s">
        <v>10</v>
      </c>
      <c r="D4154" t="s">
        <v>17</v>
      </c>
      <c r="E4154" t="s">
        <v>42</v>
      </c>
      <c r="F4154">
        <v>-50</v>
      </c>
      <c r="G4154" s="3">
        <v>0</v>
      </c>
      <c r="H4154" s="3">
        <v>902.46</v>
      </c>
      <c r="I4154" t="s">
        <v>10</v>
      </c>
      <c r="J4154" t="s">
        <v>23</v>
      </c>
      <c r="K4154" s="3">
        <f>IF(TablaDatosEmpresa[[#This Row],[Tipo_Movimiento]] = "Venta", -TablaDatosEmpresa[[#This Row],[Cantidad]] * TablaDatosEmpresa[[#This Row],[Precio_Venta_Unitario]], 0)</f>
        <v>45123</v>
      </c>
      <c r="L4154" s="3">
        <f>AVERAGEIF(TablaDatosEmpresa[Nombre_Producto],TablaDatosEmpresa[[#This Row],[Nombre_Producto]],TablaDatosEmpresa[Costo_Unitario])</f>
        <v>206.67616747181975</v>
      </c>
      <c r="M4154" s="3">
        <f>IF(TablaDatosEmpresa[[#This Row],[Tipo_Movimiento]] = "Venta", -TablaDatosEmpresa[[#This Row],[Cantidad]] * TablaDatosEmpresa[[#This Row],[CosteAdquisicionPromedio]], 0)</f>
        <v>10333.808373590988</v>
      </c>
      <c r="N4154" s="3">
        <f>TablaDatosEmpresa[[#This Row],[Ingresos]]-TablaDatosEmpresa[[#This Row],[Coste_Vemta]]</f>
        <v>34789.19162640901</v>
      </c>
    </row>
    <row r="4155" spans="1:14" x14ac:dyDescent="0.3">
      <c r="A4155">
        <v>4156</v>
      </c>
      <c r="B4155" s="1">
        <v>45172</v>
      </c>
      <c r="C4155" t="s">
        <v>16</v>
      </c>
      <c r="D4155" t="s">
        <v>19</v>
      </c>
      <c r="E4155" t="s">
        <v>20</v>
      </c>
      <c r="F4155">
        <v>80</v>
      </c>
      <c r="G4155" s="3">
        <v>149.69999999999999</v>
      </c>
      <c r="H4155" s="3">
        <v>0</v>
      </c>
      <c r="I4155" t="s">
        <v>46</v>
      </c>
      <c r="J4155" t="s">
        <v>18</v>
      </c>
      <c r="K4155" s="3">
        <f>IF(TablaDatosEmpresa[[#This Row],[Tipo_Movimiento]] = "Venta", -TablaDatosEmpresa[[#This Row],[Cantidad]] * TablaDatosEmpresa[[#This Row],[Precio_Venta_Unitario]], 0)</f>
        <v>0</v>
      </c>
      <c r="L4155" s="3">
        <f>AVERAGEIF(TablaDatosEmpresa[Nombre_Producto],TablaDatosEmpresa[[#This Row],[Nombre_Producto]],TablaDatosEmpresa[Costo_Unitario])</f>
        <v>66.956770642201846</v>
      </c>
      <c r="M4155" s="3">
        <f>IF(TablaDatosEmpresa[[#This Row],[Tipo_Movimiento]] = "Venta", -TablaDatosEmpresa[[#This Row],[Cantidad]] * TablaDatosEmpresa[[#This Row],[CosteAdquisicionPromedio]], 0)</f>
        <v>0</v>
      </c>
      <c r="N4155" s="3">
        <f>TablaDatosEmpresa[[#This Row],[Ingresos]]-TablaDatosEmpresa[[#This Row],[Coste_Vemta]]</f>
        <v>0</v>
      </c>
    </row>
    <row r="4156" spans="1:14" x14ac:dyDescent="0.3">
      <c r="A4156">
        <v>4157</v>
      </c>
      <c r="B4156" s="1">
        <v>45172</v>
      </c>
      <c r="C4156" t="s">
        <v>24</v>
      </c>
      <c r="D4156" t="s">
        <v>21</v>
      </c>
      <c r="E4156" t="s">
        <v>22</v>
      </c>
      <c r="F4156">
        <v>285</v>
      </c>
      <c r="G4156" s="3">
        <v>24.81</v>
      </c>
      <c r="H4156" s="3">
        <v>0</v>
      </c>
      <c r="I4156" t="s">
        <v>24</v>
      </c>
      <c r="J4156" t="s">
        <v>28</v>
      </c>
      <c r="K4156" s="3">
        <f>IF(TablaDatosEmpresa[[#This Row],[Tipo_Movimiento]] = "Venta", -TablaDatosEmpresa[[#This Row],[Cantidad]] * TablaDatosEmpresa[[#This Row],[Precio_Venta_Unitario]], 0)</f>
        <v>0</v>
      </c>
      <c r="L4156" s="3">
        <f>AVERAGEIF(TablaDatosEmpresa[Nombre_Producto],TablaDatosEmpresa[[#This Row],[Nombre_Producto]],TablaDatosEmpresa[Costo_Unitario])</f>
        <v>10.520482758620702</v>
      </c>
      <c r="M4156" s="3">
        <f>IF(TablaDatosEmpresa[[#This Row],[Tipo_Movimiento]] = "Venta", -TablaDatosEmpresa[[#This Row],[Cantidad]] * TablaDatosEmpresa[[#This Row],[CosteAdquisicionPromedio]], 0)</f>
        <v>0</v>
      </c>
      <c r="N4156" s="3">
        <f>TablaDatosEmpresa[[#This Row],[Ingresos]]-TablaDatosEmpresa[[#This Row],[Coste_Vemta]]</f>
        <v>0</v>
      </c>
    </row>
    <row r="4157" spans="1:14" x14ac:dyDescent="0.3">
      <c r="A4157">
        <v>4158</v>
      </c>
      <c r="B4157" s="1">
        <v>45172</v>
      </c>
      <c r="C4157" t="s">
        <v>24</v>
      </c>
      <c r="D4157" t="s">
        <v>11</v>
      </c>
      <c r="E4157" t="s">
        <v>12</v>
      </c>
      <c r="F4157">
        <v>210</v>
      </c>
      <c r="G4157" s="3">
        <v>65.48</v>
      </c>
      <c r="H4157" s="3">
        <v>0</v>
      </c>
      <c r="I4157" t="s">
        <v>24</v>
      </c>
      <c r="J4157" t="s">
        <v>36</v>
      </c>
      <c r="K4157" s="3">
        <f>IF(TablaDatosEmpresa[[#This Row],[Tipo_Movimiento]] = "Venta", -TablaDatosEmpresa[[#This Row],[Cantidad]] * TablaDatosEmpresa[[#This Row],[Precio_Venta_Unitario]], 0)</f>
        <v>0</v>
      </c>
      <c r="L4157" s="3">
        <f>AVERAGEIF(TablaDatosEmpresa[Nombre_Producto],TablaDatosEmpresa[[#This Row],[Nombre_Producto]],TablaDatosEmpresa[Costo_Unitario])</f>
        <v>28.701865793780652</v>
      </c>
      <c r="M4157" s="3">
        <f>IF(TablaDatosEmpresa[[#This Row],[Tipo_Movimiento]] = "Venta", -TablaDatosEmpresa[[#This Row],[Cantidad]] * TablaDatosEmpresa[[#This Row],[CosteAdquisicionPromedio]], 0)</f>
        <v>0</v>
      </c>
      <c r="N4157" s="3">
        <f>TablaDatosEmpresa[[#This Row],[Ingresos]]-TablaDatosEmpresa[[#This Row],[Coste_Vemta]]</f>
        <v>0</v>
      </c>
    </row>
    <row r="4158" spans="1:14" x14ac:dyDescent="0.3">
      <c r="A4158">
        <v>4159</v>
      </c>
      <c r="B4158" s="1">
        <v>45172</v>
      </c>
      <c r="C4158" t="s">
        <v>24</v>
      </c>
      <c r="D4158" t="s">
        <v>34</v>
      </c>
      <c r="E4158" t="s">
        <v>45</v>
      </c>
      <c r="F4158">
        <v>195</v>
      </c>
      <c r="G4158" s="3">
        <v>183.74</v>
      </c>
      <c r="H4158" s="3">
        <v>0</v>
      </c>
      <c r="I4158" t="s">
        <v>24</v>
      </c>
      <c r="J4158" t="s">
        <v>26</v>
      </c>
      <c r="K4158" s="3">
        <f>IF(TablaDatosEmpresa[[#This Row],[Tipo_Movimiento]] = "Venta", -TablaDatosEmpresa[[#This Row],[Cantidad]] * TablaDatosEmpresa[[#This Row],[Precio_Venta_Unitario]], 0)</f>
        <v>0</v>
      </c>
      <c r="L4158" s="3">
        <f>AVERAGEIF(TablaDatosEmpresa[Nombre_Producto],TablaDatosEmpresa[[#This Row],[Nombre_Producto]],TablaDatosEmpresa[Costo_Unitario])</f>
        <v>81.910562499999997</v>
      </c>
      <c r="M4158" s="3">
        <f>IF(TablaDatosEmpresa[[#This Row],[Tipo_Movimiento]] = "Venta", -TablaDatosEmpresa[[#This Row],[Cantidad]] * TablaDatosEmpresa[[#This Row],[CosteAdquisicionPromedio]], 0)</f>
        <v>0</v>
      </c>
      <c r="N4158" s="3">
        <f>TablaDatosEmpresa[[#This Row],[Ingresos]]-TablaDatosEmpresa[[#This Row],[Coste_Vemta]]</f>
        <v>0</v>
      </c>
    </row>
    <row r="4159" spans="1:14" x14ac:dyDescent="0.3">
      <c r="A4159">
        <v>4160</v>
      </c>
      <c r="B4159" s="1">
        <v>45172</v>
      </c>
      <c r="C4159" t="s">
        <v>10</v>
      </c>
      <c r="D4159" t="s">
        <v>32</v>
      </c>
      <c r="E4159" t="s">
        <v>33</v>
      </c>
      <c r="F4159">
        <v>-27</v>
      </c>
      <c r="G4159" s="3">
        <v>0</v>
      </c>
      <c r="H4159" s="3">
        <v>218.52</v>
      </c>
      <c r="I4159" t="s">
        <v>10</v>
      </c>
      <c r="J4159" t="s">
        <v>31</v>
      </c>
      <c r="K4159" s="3">
        <f>IF(TablaDatosEmpresa[[#This Row],[Tipo_Movimiento]] = "Venta", -TablaDatosEmpresa[[#This Row],[Cantidad]] * TablaDatosEmpresa[[#This Row],[Precio_Venta_Unitario]], 0)</f>
        <v>5900.04</v>
      </c>
      <c r="L4159" s="3">
        <f>AVERAGEIF(TablaDatosEmpresa[Nombre_Producto],TablaDatosEmpresa[[#This Row],[Nombre_Producto]],TablaDatosEmpresa[Costo_Unitario])</f>
        <v>54.214840425531932</v>
      </c>
      <c r="M4159" s="3">
        <f>IF(TablaDatosEmpresa[[#This Row],[Tipo_Movimiento]] = "Venta", -TablaDatosEmpresa[[#This Row],[Cantidad]] * TablaDatosEmpresa[[#This Row],[CosteAdquisicionPromedio]], 0)</f>
        <v>1463.8006914893622</v>
      </c>
      <c r="N4159" s="3">
        <f>TablaDatosEmpresa[[#This Row],[Ingresos]]-TablaDatosEmpresa[[#This Row],[Coste_Vemta]]</f>
        <v>4436.2393085106378</v>
      </c>
    </row>
    <row r="4160" spans="1:14" x14ac:dyDescent="0.3">
      <c r="A4160">
        <v>4161</v>
      </c>
      <c r="B4160" s="1">
        <v>45172</v>
      </c>
      <c r="C4160" t="s">
        <v>10</v>
      </c>
      <c r="D4160" t="s">
        <v>25</v>
      </c>
      <c r="E4160" t="s">
        <v>43</v>
      </c>
      <c r="F4160">
        <v>-33</v>
      </c>
      <c r="G4160" s="3">
        <v>0</v>
      </c>
      <c r="H4160" s="3">
        <v>95.27</v>
      </c>
      <c r="I4160" t="s">
        <v>10</v>
      </c>
      <c r="J4160" t="s">
        <v>15</v>
      </c>
      <c r="K4160" s="3">
        <f>IF(TablaDatosEmpresa[[#This Row],[Tipo_Movimiento]] = "Venta", -TablaDatosEmpresa[[#This Row],[Cantidad]] * TablaDatosEmpresa[[#This Row],[Precio_Venta_Unitario]], 0)</f>
        <v>3143.91</v>
      </c>
      <c r="L4160" s="3">
        <f>AVERAGEIF(TablaDatosEmpresa[Nombre_Producto],TablaDatosEmpresa[[#This Row],[Nombre_Producto]],TablaDatosEmpresa[Costo_Unitario])</f>
        <v>18.458651685393257</v>
      </c>
      <c r="M4160" s="3">
        <f>IF(TablaDatosEmpresa[[#This Row],[Tipo_Movimiento]] = "Venta", -TablaDatosEmpresa[[#This Row],[Cantidad]] * TablaDatosEmpresa[[#This Row],[CosteAdquisicionPromedio]], 0)</f>
        <v>609.13550561797751</v>
      </c>
      <c r="N4160" s="3">
        <f>TablaDatosEmpresa[[#This Row],[Ingresos]]-TablaDatosEmpresa[[#This Row],[Coste_Vemta]]</f>
        <v>2534.7744943820226</v>
      </c>
    </row>
    <row r="4161" spans="1:14" x14ac:dyDescent="0.3">
      <c r="A4161">
        <v>4162</v>
      </c>
      <c r="B4161" s="1">
        <v>45173</v>
      </c>
      <c r="C4161" t="s">
        <v>16</v>
      </c>
      <c r="D4161" t="s">
        <v>27</v>
      </c>
      <c r="E4161" t="s">
        <v>44</v>
      </c>
      <c r="F4161">
        <v>32</v>
      </c>
      <c r="G4161" s="3">
        <v>248.58</v>
      </c>
      <c r="H4161" s="3">
        <v>0</v>
      </c>
      <c r="I4161" t="s">
        <v>46</v>
      </c>
      <c r="J4161" t="s">
        <v>18</v>
      </c>
      <c r="K4161" s="3">
        <f>IF(TablaDatosEmpresa[[#This Row],[Tipo_Movimiento]] = "Venta", -TablaDatosEmpresa[[#This Row],[Cantidad]] * TablaDatosEmpresa[[#This Row],[Precio_Venta_Unitario]], 0)</f>
        <v>0</v>
      </c>
      <c r="L4161" s="3">
        <f>AVERAGEIF(TablaDatosEmpresa[Nombre_Producto],TablaDatosEmpresa[[#This Row],[Nombre_Producto]],TablaDatosEmpresa[Costo_Unitario])</f>
        <v>111.99406451612904</v>
      </c>
      <c r="M4161" s="3">
        <f>IF(TablaDatosEmpresa[[#This Row],[Tipo_Movimiento]] = "Venta", -TablaDatosEmpresa[[#This Row],[Cantidad]] * TablaDatosEmpresa[[#This Row],[CosteAdquisicionPromedio]], 0)</f>
        <v>0</v>
      </c>
      <c r="N4161" s="3">
        <f>TablaDatosEmpresa[[#This Row],[Ingresos]]-TablaDatosEmpresa[[#This Row],[Coste_Vemta]]</f>
        <v>0</v>
      </c>
    </row>
    <row r="4162" spans="1:14" x14ac:dyDescent="0.3">
      <c r="A4162">
        <v>4163</v>
      </c>
      <c r="B4162" s="1">
        <v>45173</v>
      </c>
      <c r="C4162" t="s">
        <v>10</v>
      </c>
      <c r="D4162" t="s">
        <v>11</v>
      </c>
      <c r="E4162" t="s">
        <v>12</v>
      </c>
      <c r="F4162">
        <v>-19</v>
      </c>
      <c r="G4162" s="3">
        <v>0</v>
      </c>
      <c r="H4162" s="3">
        <v>129.86000000000001</v>
      </c>
      <c r="I4162" t="s">
        <v>10</v>
      </c>
      <c r="J4162" t="s">
        <v>35</v>
      </c>
      <c r="K4162" s="3">
        <f>IF(TablaDatosEmpresa[[#This Row],[Tipo_Movimiento]] = "Venta", -TablaDatosEmpresa[[#This Row],[Cantidad]] * TablaDatosEmpresa[[#This Row],[Precio_Venta_Unitario]], 0)</f>
        <v>2467.34</v>
      </c>
      <c r="L4162" s="3">
        <f>AVERAGEIF(TablaDatosEmpresa[Nombre_Producto],TablaDatosEmpresa[[#This Row],[Nombre_Producto]],TablaDatosEmpresa[Costo_Unitario])</f>
        <v>28.701865793780652</v>
      </c>
      <c r="M4162" s="3">
        <f>IF(TablaDatosEmpresa[[#This Row],[Tipo_Movimiento]] = "Venta", -TablaDatosEmpresa[[#This Row],[Cantidad]] * TablaDatosEmpresa[[#This Row],[CosteAdquisicionPromedio]], 0)</f>
        <v>545.33545008183239</v>
      </c>
      <c r="N4162" s="3">
        <f>TablaDatosEmpresa[[#This Row],[Ingresos]]-TablaDatosEmpresa[[#This Row],[Coste_Vemta]]</f>
        <v>1922.0045499181679</v>
      </c>
    </row>
    <row r="4163" spans="1:14" x14ac:dyDescent="0.3">
      <c r="A4163">
        <v>4164</v>
      </c>
      <c r="B4163" s="1">
        <v>45173</v>
      </c>
      <c r="C4163" t="s">
        <v>10</v>
      </c>
      <c r="D4163" t="s">
        <v>27</v>
      </c>
      <c r="E4163" t="s">
        <v>44</v>
      </c>
      <c r="F4163">
        <v>-45</v>
      </c>
      <c r="G4163" s="3">
        <v>0</v>
      </c>
      <c r="H4163" s="3">
        <v>496.32</v>
      </c>
      <c r="I4163" t="s">
        <v>10</v>
      </c>
      <c r="J4163" t="s">
        <v>35</v>
      </c>
      <c r="K4163" s="3">
        <f>IF(TablaDatosEmpresa[[#This Row],[Tipo_Movimiento]] = "Venta", -TablaDatosEmpresa[[#This Row],[Cantidad]] * TablaDatosEmpresa[[#This Row],[Precio_Venta_Unitario]], 0)</f>
        <v>22334.400000000001</v>
      </c>
      <c r="L4163" s="3">
        <f>AVERAGEIF(TablaDatosEmpresa[Nombre_Producto],TablaDatosEmpresa[[#This Row],[Nombre_Producto]],TablaDatosEmpresa[Costo_Unitario])</f>
        <v>111.99406451612904</v>
      </c>
      <c r="M4163" s="3">
        <f>IF(TablaDatosEmpresa[[#This Row],[Tipo_Movimiento]] = "Venta", -TablaDatosEmpresa[[#This Row],[Cantidad]] * TablaDatosEmpresa[[#This Row],[CosteAdquisicionPromedio]], 0)</f>
        <v>5039.7329032258067</v>
      </c>
      <c r="N4163" s="3">
        <f>TablaDatosEmpresa[[#This Row],[Ingresos]]-TablaDatosEmpresa[[#This Row],[Coste_Vemta]]</f>
        <v>17294.667096774196</v>
      </c>
    </row>
    <row r="4164" spans="1:14" x14ac:dyDescent="0.3">
      <c r="A4164">
        <v>4165</v>
      </c>
      <c r="B4164" s="1">
        <v>45173</v>
      </c>
      <c r="C4164" t="s">
        <v>24</v>
      </c>
      <c r="D4164" t="s">
        <v>29</v>
      </c>
      <c r="E4164" t="s">
        <v>30</v>
      </c>
      <c r="F4164">
        <v>293</v>
      </c>
      <c r="G4164" s="3">
        <v>35.72</v>
      </c>
      <c r="H4164" s="3">
        <v>0</v>
      </c>
      <c r="I4164" t="s">
        <v>24</v>
      </c>
      <c r="J4164" t="s">
        <v>36</v>
      </c>
      <c r="K4164" s="3">
        <f>IF(TablaDatosEmpresa[[#This Row],[Tipo_Movimiento]] = "Venta", -TablaDatosEmpresa[[#This Row],[Cantidad]] * TablaDatosEmpresa[[#This Row],[Precio_Venta_Unitario]], 0)</f>
        <v>0</v>
      </c>
      <c r="L4164" s="3">
        <f>AVERAGEIF(TablaDatosEmpresa[Nombre_Producto],TablaDatosEmpresa[[#This Row],[Nombre_Producto]],TablaDatosEmpresa[Costo_Unitario])</f>
        <v>15.49574137931034</v>
      </c>
      <c r="M4164" s="3">
        <f>IF(TablaDatosEmpresa[[#This Row],[Tipo_Movimiento]] = "Venta", -TablaDatosEmpresa[[#This Row],[Cantidad]] * TablaDatosEmpresa[[#This Row],[CosteAdquisicionPromedio]], 0)</f>
        <v>0</v>
      </c>
      <c r="N4164" s="3">
        <f>TablaDatosEmpresa[[#This Row],[Ingresos]]-TablaDatosEmpresa[[#This Row],[Coste_Vemta]]</f>
        <v>0</v>
      </c>
    </row>
    <row r="4165" spans="1:14" x14ac:dyDescent="0.3">
      <c r="A4165">
        <v>4166</v>
      </c>
      <c r="B4165" s="1">
        <v>45173</v>
      </c>
      <c r="C4165" t="s">
        <v>24</v>
      </c>
      <c r="D4165" t="s">
        <v>34</v>
      </c>
      <c r="E4165" t="s">
        <v>45</v>
      </c>
      <c r="F4165">
        <v>132</v>
      </c>
      <c r="G4165" s="3">
        <v>177.47</v>
      </c>
      <c r="H4165" s="3">
        <v>0</v>
      </c>
      <c r="I4165" t="s">
        <v>24</v>
      </c>
      <c r="J4165" t="s">
        <v>26</v>
      </c>
      <c r="K4165" s="3">
        <f>IF(TablaDatosEmpresa[[#This Row],[Tipo_Movimiento]] = "Venta", -TablaDatosEmpresa[[#This Row],[Cantidad]] * TablaDatosEmpresa[[#This Row],[Precio_Venta_Unitario]], 0)</f>
        <v>0</v>
      </c>
      <c r="L4165" s="3">
        <f>AVERAGEIF(TablaDatosEmpresa[Nombre_Producto],TablaDatosEmpresa[[#This Row],[Nombre_Producto]],TablaDatosEmpresa[Costo_Unitario])</f>
        <v>81.910562499999997</v>
      </c>
      <c r="M4165" s="3">
        <f>IF(TablaDatosEmpresa[[#This Row],[Tipo_Movimiento]] = "Venta", -TablaDatosEmpresa[[#This Row],[Cantidad]] * TablaDatosEmpresa[[#This Row],[CosteAdquisicionPromedio]], 0)</f>
        <v>0</v>
      </c>
      <c r="N4165" s="3">
        <f>TablaDatosEmpresa[[#This Row],[Ingresos]]-TablaDatosEmpresa[[#This Row],[Coste_Vemta]]</f>
        <v>0</v>
      </c>
    </row>
    <row r="4166" spans="1:14" x14ac:dyDescent="0.3">
      <c r="A4166">
        <v>4167</v>
      </c>
      <c r="B4166" s="1">
        <v>45173</v>
      </c>
      <c r="C4166" t="s">
        <v>16</v>
      </c>
      <c r="D4166" t="s">
        <v>17</v>
      </c>
      <c r="E4166" t="s">
        <v>42</v>
      </c>
      <c r="F4166">
        <v>66</v>
      </c>
      <c r="G4166" s="3">
        <v>457.68</v>
      </c>
      <c r="H4166" s="3">
        <v>0</v>
      </c>
      <c r="I4166" t="s">
        <v>46</v>
      </c>
      <c r="J4166" t="s">
        <v>18</v>
      </c>
      <c r="K4166" s="3">
        <f>IF(TablaDatosEmpresa[[#This Row],[Tipo_Movimiento]] = "Venta", -TablaDatosEmpresa[[#This Row],[Cantidad]] * TablaDatosEmpresa[[#This Row],[Precio_Venta_Unitario]], 0)</f>
        <v>0</v>
      </c>
      <c r="L4166" s="3">
        <f>AVERAGEIF(TablaDatosEmpresa[Nombre_Producto],TablaDatosEmpresa[[#This Row],[Nombre_Producto]],TablaDatosEmpresa[Costo_Unitario])</f>
        <v>206.67616747181975</v>
      </c>
      <c r="M4166" s="3">
        <f>IF(TablaDatosEmpresa[[#This Row],[Tipo_Movimiento]] = "Venta", -TablaDatosEmpresa[[#This Row],[Cantidad]] * TablaDatosEmpresa[[#This Row],[CosteAdquisicionPromedio]], 0)</f>
        <v>0</v>
      </c>
      <c r="N4166" s="3">
        <f>TablaDatosEmpresa[[#This Row],[Ingresos]]-TablaDatosEmpresa[[#This Row],[Coste_Vemta]]</f>
        <v>0</v>
      </c>
    </row>
    <row r="4167" spans="1:14" x14ac:dyDescent="0.3">
      <c r="A4167">
        <v>4168</v>
      </c>
      <c r="B4167" s="1">
        <v>45173</v>
      </c>
      <c r="C4167" t="s">
        <v>24</v>
      </c>
      <c r="D4167" t="s">
        <v>21</v>
      </c>
      <c r="E4167" t="s">
        <v>22</v>
      </c>
      <c r="F4167">
        <v>122</v>
      </c>
      <c r="G4167" s="3">
        <v>24.7</v>
      </c>
      <c r="H4167" s="3">
        <v>0</v>
      </c>
      <c r="I4167" t="s">
        <v>24</v>
      </c>
      <c r="J4167" t="s">
        <v>37</v>
      </c>
      <c r="K4167" s="3">
        <f>IF(TablaDatosEmpresa[[#This Row],[Tipo_Movimiento]] = "Venta", -TablaDatosEmpresa[[#This Row],[Cantidad]] * TablaDatosEmpresa[[#This Row],[Precio_Venta_Unitario]], 0)</f>
        <v>0</v>
      </c>
      <c r="L4167" s="3">
        <f>AVERAGEIF(TablaDatosEmpresa[Nombre_Producto],TablaDatosEmpresa[[#This Row],[Nombre_Producto]],TablaDatosEmpresa[Costo_Unitario])</f>
        <v>10.520482758620702</v>
      </c>
      <c r="M4167" s="3">
        <f>IF(TablaDatosEmpresa[[#This Row],[Tipo_Movimiento]] = "Venta", -TablaDatosEmpresa[[#This Row],[Cantidad]] * TablaDatosEmpresa[[#This Row],[CosteAdquisicionPromedio]], 0)</f>
        <v>0</v>
      </c>
      <c r="N4167" s="3">
        <f>TablaDatosEmpresa[[#This Row],[Ingresos]]-TablaDatosEmpresa[[#This Row],[Coste_Vemta]]</f>
        <v>0</v>
      </c>
    </row>
    <row r="4168" spans="1:14" x14ac:dyDescent="0.3">
      <c r="A4168">
        <v>4169</v>
      </c>
      <c r="B4168" s="1">
        <v>45174</v>
      </c>
      <c r="C4168" t="s">
        <v>24</v>
      </c>
      <c r="D4168" t="s">
        <v>34</v>
      </c>
      <c r="E4168" t="s">
        <v>45</v>
      </c>
      <c r="F4168">
        <v>147</v>
      </c>
      <c r="G4168" s="3">
        <v>178.71</v>
      </c>
      <c r="H4168" s="3">
        <v>0</v>
      </c>
      <c r="I4168" t="s">
        <v>24</v>
      </c>
      <c r="J4168" t="s">
        <v>26</v>
      </c>
      <c r="K4168" s="3">
        <f>IF(TablaDatosEmpresa[[#This Row],[Tipo_Movimiento]] = "Venta", -TablaDatosEmpresa[[#This Row],[Cantidad]] * TablaDatosEmpresa[[#This Row],[Precio_Venta_Unitario]], 0)</f>
        <v>0</v>
      </c>
      <c r="L4168" s="3">
        <f>AVERAGEIF(TablaDatosEmpresa[Nombre_Producto],TablaDatosEmpresa[[#This Row],[Nombre_Producto]],TablaDatosEmpresa[Costo_Unitario])</f>
        <v>81.910562499999997</v>
      </c>
      <c r="M4168" s="3">
        <f>IF(TablaDatosEmpresa[[#This Row],[Tipo_Movimiento]] = "Venta", -TablaDatosEmpresa[[#This Row],[Cantidad]] * TablaDatosEmpresa[[#This Row],[CosteAdquisicionPromedio]], 0)</f>
        <v>0</v>
      </c>
      <c r="N4168" s="3">
        <f>TablaDatosEmpresa[[#This Row],[Ingresos]]-TablaDatosEmpresa[[#This Row],[Coste_Vemta]]</f>
        <v>0</v>
      </c>
    </row>
    <row r="4169" spans="1:14" x14ac:dyDescent="0.3">
      <c r="A4169">
        <v>4170</v>
      </c>
      <c r="B4169" s="1">
        <v>45174</v>
      </c>
      <c r="C4169" t="s">
        <v>10</v>
      </c>
      <c r="D4169" t="s">
        <v>14</v>
      </c>
      <c r="E4169" t="s">
        <v>41</v>
      </c>
      <c r="F4169">
        <v>-13</v>
      </c>
      <c r="G4169" s="3">
        <v>0</v>
      </c>
      <c r="H4169" s="3">
        <v>160.78</v>
      </c>
      <c r="I4169" t="s">
        <v>10</v>
      </c>
      <c r="J4169" t="s">
        <v>31</v>
      </c>
      <c r="K4169" s="3">
        <f>IF(TablaDatosEmpresa[[#This Row],[Tipo_Movimiento]] = "Venta", -TablaDatosEmpresa[[#This Row],[Cantidad]] * TablaDatosEmpresa[[#This Row],[Precio_Venta_Unitario]], 0)</f>
        <v>2090.14</v>
      </c>
      <c r="L4169" s="3">
        <f>AVERAGEIF(TablaDatosEmpresa[Nombre_Producto],TablaDatosEmpresa[[#This Row],[Nombre_Producto]],TablaDatosEmpresa[Costo_Unitario])</f>
        <v>38.917210440456756</v>
      </c>
      <c r="M4169" s="3">
        <f>IF(TablaDatosEmpresa[[#This Row],[Tipo_Movimiento]] = "Venta", -TablaDatosEmpresa[[#This Row],[Cantidad]] * TablaDatosEmpresa[[#This Row],[CosteAdquisicionPromedio]], 0)</f>
        <v>505.92373572593783</v>
      </c>
      <c r="N4169" s="3">
        <f>TablaDatosEmpresa[[#This Row],[Ingresos]]-TablaDatosEmpresa[[#This Row],[Coste_Vemta]]</f>
        <v>1584.216264274062</v>
      </c>
    </row>
    <row r="4170" spans="1:14" x14ac:dyDescent="0.3">
      <c r="A4170">
        <v>4171</v>
      </c>
      <c r="B4170" s="1">
        <v>45174</v>
      </c>
      <c r="C4170" t="s">
        <v>10</v>
      </c>
      <c r="D4170" t="s">
        <v>17</v>
      </c>
      <c r="E4170" t="s">
        <v>42</v>
      </c>
      <c r="F4170">
        <v>-36</v>
      </c>
      <c r="G4170" s="3">
        <v>0</v>
      </c>
      <c r="H4170" s="3">
        <v>907.79</v>
      </c>
      <c r="I4170" t="s">
        <v>10</v>
      </c>
      <c r="J4170" t="s">
        <v>31</v>
      </c>
      <c r="K4170" s="3">
        <f>IF(TablaDatosEmpresa[[#This Row],[Tipo_Movimiento]] = "Venta", -TablaDatosEmpresa[[#This Row],[Cantidad]] * TablaDatosEmpresa[[#This Row],[Precio_Venta_Unitario]], 0)</f>
        <v>32680.44</v>
      </c>
      <c r="L4170" s="3">
        <f>AVERAGEIF(TablaDatosEmpresa[Nombre_Producto],TablaDatosEmpresa[[#This Row],[Nombre_Producto]],TablaDatosEmpresa[Costo_Unitario])</f>
        <v>206.67616747181975</v>
      </c>
      <c r="M4170" s="3">
        <f>IF(TablaDatosEmpresa[[#This Row],[Tipo_Movimiento]] = "Venta", -TablaDatosEmpresa[[#This Row],[Cantidad]] * TablaDatosEmpresa[[#This Row],[CosteAdquisicionPromedio]], 0)</f>
        <v>7440.3420289855112</v>
      </c>
      <c r="N4170" s="3">
        <f>TablaDatosEmpresa[[#This Row],[Ingresos]]-TablaDatosEmpresa[[#This Row],[Coste_Vemta]]</f>
        <v>25240.097971014489</v>
      </c>
    </row>
    <row r="4171" spans="1:14" x14ac:dyDescent="0.3">
      <c r="A4171">
        <v>4172</v>
      </c>
      <c r="B4171" s="1">
        <v>45174</v>
      </c>
      <c r="C4171" t="s">
        <v>10</v>
      </c>
      <c r="D4171" t="s">
        <v>27</v>
      </c>
      <c r="E4171" t="s">
        <v>44</v>
      </c>
      <c r="F4171">
        <v>-37</v>
      </c>
      <c r="G4171" s="3">
        <v>0</v>
      </c>
      <c r="H4171" s="3">
        <v>499.31</v>
      </c>
      <c r="I4171" t="s">
        <v>10</v>
      </c>
      <c r="J4171" t="s">
        <v>23</v>
      </c>
      <c r="K4171" s="3">
        <f>IF(TablaDatosEmpresa[[#This Row],[Tipo_Movimiento]] = "Venta", -TablaDatosEmpresa[[#This Row],[Cantidad]] * TablaDatosEmpresa[[#This Row],[Precio_Venta_Unitario]], 0)</f>
        <v>18474.47</v>
      </c>
      <c r="L4171" s="3">
        <f>AVERAGEIF(TablaDatosEmpresa[Nombre_Producto],TablaDatosEmpresa[[#This Row],[Nombre_Producto]],TablaDatosEmpresa[Costo_Unitario])</f>
        <v>111.99406451612904</v>
      </c>
      <c r="M4171" s="3">
        <f>IF(TablaDatosEmpresa[[#This Row],[Tipo_Movimiento]] = "Venta", -TablaDatosEmpresa[[#This Row],[Cantidad]] * TablaDatosEmpresa[[#This Row],[CosteAdquisicionPromedio]], 0)</f>
        <v>4143.7803870967746</v>
      </c>
      <c r="N4171" s="3">
        <f>TablaDatosEmpresa[[#This Row],[Ingresos]]-TablaDatosEmpresa[[#This Row],[Coste_Vemta]]</f>
        <v>14330.689612903227</v>
      </c>
    </row>
    <row r="4172" spans="1:14" x14ac:dyDescent="0.3">
      <c r="A4172">
        <v>4173</v>
      </c>
      <c r="B4172" s="1">
        <v>45174</v>
      </c>
      <c r="C4172" t="s">
        <v>10</v>
      </c>
      <c r="D4172" t="s">
        <v>29</v>
      </c>
      <c r="E4172" t="s">
        <v>30</v>
      </c>
      <c r="F4172">
        <v>-49</v>
      </c>
      <c r="G4172" s="3">
        <v>0</v>
      </c>
      <c r="H4172" s="3">
        <v>80.010000000000005</v>
      </c>
      <c r="I4172" t="s">
        <v>10</v>
      </c>
      <c r="J4172" t="s">
        <v>23</v>
      </c>
      <c r="K4172" s="3">
        <f>IF(TablaDatosEmpresa[[#This Row],[Tipo_Movimiento]] = "Venta", -TablaDatosEmpresa[[#This Row],[Cantidad]] * TablaDatosEmpresa[[#This Row],[Precio_Venta_Unitario]], 0)</f>
        <v>3920.4900000000002</v>
      </c>
      <c r="L4172" s="3">
        <f>AVERAGEIF(TablaDatosEmpresa[Nombre_Producto],TablaDatosEmpresa[[#This Row],[Nombre_Producto]],TablaDatosEmpresa[Costo_Unitario])</f>
        <v>15.49574137931034</v>
      </c>
      <c r="M4172" s="3">
        <f>IF(TablaDatosEmpresa[[#This Row],[Tipo_Movimiento]] = "Venta", -TablaDatosEmpresa[[#This Row],[Cantidad]] * TablaDatosEmpresa[[#This Row],[CosteAdquisicionPromedio]], 0)</f>
        <v>759.29132758620665</v>
      </c>
      <c r="N4172" s="3">
        <f>TablaDatosEmpresa[[#This Row],[Ingresos]]-TablaDatosEmpresa[[#This Row],[Coste_Vemta]]</f>
        <v>3161.1986724137937</v>
      </c>
    </row>
    <row r="4173" spans="1:14" x14ac:dyDescent="0.3">
      <c r="A4173">
        <v>4174</v>
      </c>
      <c r="B4173" s="1">
        <v>45174</v>
      </c>
      <c r="C4173" t="s">
        <v>10</v>
      </c>
      <c r="D4173" t="s">
        <v>27</v>
      </c>
      <c r="E4173" t="s">
        <v>44</v>
      </c>
      <c r="F4173">
        <v>-16</v>
      </c>
      <c r="G4173" s="3">
        <v>0</v>
      </c>
      <c r="H4173" s="3">
        <v>503.57</v>
      </c>
      <c r="I4173" t="s">
        <v>10</v>
      </c>
      <c r="J4173" t="s">
        <v>15</v>
      </c>
      <c r="K4173" s="3">
        <f>IF(TablaDatosEmpresa[[#This Row],[Tipo_Movimiento]] = "Venta", -TablaDatosEmpresa[[#This Row],[Cantidad]] * TablaDatosEmpresa[[#This Row],[Precio_Venta_Unitario]], 0)</f>
        <v>8057.12</v>
      </c>
      <c r="L4173" s="3">
        <f>AVERAGEIF(TablaDatosEmpresa[Nombre_Producto],TablaDatosEmpresa[[#This Row],[Nombre_Producto]],TablaDatosEmpresa[Costo_Unitario])</f>
        <v>111.99406451612904</v>
      </c>
      <c r="M4173" s="3">
        <f>IF(TablaDatosEmpresa[[#This Row],[Tipo_Movimiento]] = "Venta", -TablaDatosEmpresa[[#This Row],[Cantidad]] * TablaDatosEmpresa[[#This Row],[CosteAdquisicionPromedio]], 0)</f>
        <v>1791.9050322580647</v>
      </c>
      <c r="N4173" s="3">
        <f>TablaDatosEmpresa[[#This Row],[Ingresos]]-TablaDatosEmpresa[[#This Row],[Coste_Vemta]]</f>
        <v>6265.2149677419347</v>
      </c>
    </row>
    <row r="4174" spans="1:14" x14ac:dyDescent="0.3">
      <c r="A4174">
        <v>4175</v>
      </c>
      <c r="B4174" s="1">
        <v>45174</v>
      </c>
      <c r="C4174" t="s">
        <v>24</v>
      </c>
      <c r="D4174" t="s">
        <v>25</v>
      </c>
      <c r="E4174" t="s">
        <v>43</v>
      </c>
      <c r="F4174">
        <v>67</v>
      </c>
      <c r="G4174" s="3">
        <v>44.84</v>
      </c>
      <c r="H4174" s="3">
        <v>0</v>
      </c>
      <c r="I4174" t="s">
        <v>24</v>
      </c>
      <c r="J4174" t="s">
        <v>26</v>
      </c>
      <c r="K4174" s="3">
        <f>IF(TablaDatosEmpresa[[#This Row],[Tipo_Movimiento]] = "Venta", -TablaDatosEmpresa[[#This Row],[Cantidad]] * TablaDatosEmpresa[[#This Row],[Precio_Venta_Unitario]], 0)</f>
        <v>0</v>
      </c>
      <c r="L4174" s="3">
        <f>AVERAGEIF(TablaDatosEmpresa[Nombre_Producto],TablaDatosEmpresa[[#This Row],[Nombre_Producto]],TablaDatosEmpresa[Costo_Unitario])</f>
        <v>18.458651685393257</v>
      </c>
      <c r="M4174" s="3">
        <f>IF(TablaDatosEmpresa[[#This Row],[Tipo_Movimiento]] = "Venta", -TablaDatosEmpresa[[#This Row],[Cantidad]] * TablaDatosEmpresa[[#This Row],[CosteAdquisicionPromedio]], 0)</f>
        <v>0</v>
      </c>
      <c r="N4174" s="3">
        <f>TablaDatosEmpresa[[#This Row],[Ingresos]]-TablaDatosEmpresa[[#This Row],[Coste_Vemta]]</f>
        <v>0</v>
      </c>
    </row>
    <row r="4175" spans="1:14" x14ac:dyDescent="0.3">
      <c r="A4175">
        <v>4176</v>
      </c>
      <c r="B4175" s="1">
        <v>45175</v>
      </c>
      <c r="C4175" t="s">
        <v>24</v>
      </c>
      <c r="D4175" t="s">
        <v>29</v>
      </c>
      <c r="E4175" t="s">
        <v>30</v>
      </c>
      <c r="F4175">
        <v>55</v>
      </c>
      <c r="G4175" s="3">
        <v>36.020000000000003</v>
      </c>
      <c r="H4175" s="3">
        <v>0</v>
      </c>
      <c r="I4175" t="s">
        <v>24</v>
      </c>
      <c r="J4175" t="s">
        <v>28</v>
      </c>
      <c r="K4175" s="3">
        <f>IF(TablaDatosEmpresa[[#This Row],[Tipo_Movimiento]] = "Venta", -TablaDatosEmpresa[[#This Row],[Cantidad]] * TablaDatosEmpresa[[#This Row],[Precio_Venta_Unitario]], 0)</f>
        <v>0</v>
      </c>
      <c r="L4175" s="3">
        <f>AVERAGEIF(TablaDatosEmpresa[Nombre_Producto],TablaDatosEmpresa[[#This Row],[Nombre_Producto]],TablaDatosEmpresa[Costo_Unitario])</f>
        <v>15.49574137931034</v>
      </c>
      <c r="M4175" s="3">
        <f>IF(TablaDatosEmpresa[[#This Row],[Tipo_Movimiento]] = "Venta", -TablaDatosEmpresa[[#This Row],[Cantidad]] * TablaDatosEmpresa[[#This Row],[CosteAdquisicionPromedio]], 0)</f>
        <v>0</v>
      </c>
      <c r="N4175" s="3">
        <f>TablaDatosEmpresa[[#This Row],[Ingresos]]-TablaDatosEmpresa[[#This Row],[Coste_Vemta]]</f>
        <v>0</v>
      </c>
    </row>
    <row r="4176" spans="1:14" x14ac:dyDescent="0.3">
      <c r="A4176">
        <v>4177</v>
      </c>
      <c r="B4176" s="1">
        <v>45175</v>
      </c>
      <c r="C4176" t="s">
        <v>10</v>
      </c>
      <c r="D4176" t="s">
        <v>25</v>
      </c>
      <c r="E4176" t="s">
        <v>43</v>
      </c>
      <c r="F4176">
        <v>-31</v>
      </c>
      <c r="G4176" s="3">
        <v>0</v>
      </c>
      <c r="H4176" s="3">
        <v>95.45</v>
      </c>
      <c r="I4176" t="s">
        <v>10</v>
      </c>
      <c r="J4176" t="s">
        <v>13</v>
      </c>
      <c r="K4176" s="3">
        <f>IF(TablaDatosEmpresa[[#This Row],[Tipo_Movimiento]] = "Venta", -TablaDatosEmpresa[[#This Row],[Cantidad]] * TablaDatosEmpresa[[#This Row],[Precio_Venta_Unitario]], 0)</f>
        <v>2958.9500000000003</v>
      </c>
      <c r="L4176" s="3">
        <f>AVERAGEIF(TablaDatosEmpresa[Nombre_Producto],TablaDatosEmpresa[[#This Row],[Nombre_Producto]],TablaDatosEmpresa[Costo_Unitario])</f>
        <v>18.458651685393257</v>
      </c>
      <c r="M4176" s="3">
        <f>IF(TablaDatosEmpresa[[#This Row],[Tipo_Movimiento]] = "Venta", -TablaDatosEmpresa[[#This Row],[Cantidad]] * TablaDatosEmpresa[[#This Row],[CosteAdquisicionPromedio]], 0)</f>
        <v>572.2182022471909</v>
      </c>
      <c r="N4176" s="3">
        <f>TablaDatosEmpresa[[#This Row],[Ingresos]]-TablaDatosEmpresa[[#This Row],[Coste_Vemta]]</f>
        <v>2386.7317977528091</v>
      </c>
    </row>
    <row r="4177" spans="1:14" x14ac:dyDescent="0.3">
      <c r="A4177">
        <v>4178</v>
      </c>
      <c r="B4177" s="1">
        <v>45175</v>
      </c>
      <c r="C4177" t="s">
        <v>24</v>
      </c>
      <c r="D4177" t="s">
        <v>29</v>
      </c>
      <c r="E4177" t="s">
        <v>30</v>
      </c>
      <c r="F4177">
        <v>78</v>
      </c>
      <c r="G4177" s="3">
        <v>35.64</v>
      </c>
      <c r="H4177" s="3">
        <v>0</v>
      </c>
      <c r="I4177" t="s">
        <v>24</v>
      </c>
      <c r="J4177" t="s">
        <v>28</v>
      </c>
      <c r="K4177" s="3">
        <f>IF(TablaDatosEmpresa[[#This Row],[Tipo_Movimiento]] = "Venta", -TablaDatosEmpresa[[#This Row],[Cantidad]] * TablaDatosEmpresa[[#This Row],[Precio_Venta_Unitario]], 0)</f>
        <v>0</v>
      </c>
      <c r="L4177" s="3">
        <f>AVERAGEIF(TablaDatosEmpresa[Nombre_Producto],TablaDatosEmpresa[[#This Row],[Nombre_Producto]],TablaDatosEmpresa[Costo_Unitario])</f>
        <v>15.49574137931034</v>
      </c>
      <c r="M4177" s="3">
        <f>IF(TablaDatosEmpresa[[#This Row],[Tipo_Movimiento]] = "Venta", -TablaDatosEmpresa[[#This Row],[Cantidad]] * TablaDatosEmpresa[[#This Row],[CosteAdquisicionPromedio]], 0)</f>
        <v>0</v>
      </c>
      <c r="N4177" s="3">
        <f>TablaDatosEmpresa[[#This Row],[Ingresos]]-TablaDatosEmpresa[[#This Row],[Coste_Vemta]]</f>
        <v>0</v>
      </c>
    </row>
    <row r="4178" spans="1:14" x14ac:dyDescent="0.3">
      <c r="A4178">
        <v>4179</v>
      </c>
      <c r="B4178" s="1">
        <v>45175</v>
      </c>
      <c r="C4178" t="s">
        <v>10</v>
      </c>
      <c r="D4178" t="s">
        <v>17</v>
      </c>
      <c r="E4178" t="s">
        <v>42</v>
      </c>
      <c r="F4178">
        <v>-43</v>
      </c>
      <c r="G4178" s="3">
        <v>0</v>
      </c>
      <c r="H4178" s="3">
        <v>908.04</v>
      </c>
      <c r="I4178" t="s">
        <v>10</v>
      </c>
      <c r="J4178" t="s">
        <v>15</v>
      </c>
      <c r="K4178" s="3">
        <f>IF(TablaDatosEmpresa[[#This Row],[Tipo_Movimiento]] = "Venta", -TablaDatosEmpresa[[#This Row],[Cantidad]] * TablaDatosEmpresa[[#This Row],[Precio_Venta_Unitario]], 0)</f>
        <v>39045.72</v>
      </c>
      <c r="L4178" s="3">
        <f>AVERAGEIF(TablaDatosEmpresa[Nombre_Producto],TablaDatosEmpresa[[#This Row],[Nombre_Producto]],TablaDatosEmpresa[Costo_Unitario])</f>
        <v>206.67616747181975</v>
      </c>
      <c r="M4178" s="3">
        <f>IF(TablaDatosEmpresa[[#This Row],[Tipo_Movimiento]] = "Venta", -TablaDatosEmpresa[[#This Row],[Cantidad]] * TablaDatosEmpresa[[#This Row],[CosteAdquisicionPromedio]], 0)</f>
        <v>8887.0752012882494</v>
      </c>
      <c r="N4178" s="3">
        <f>TablaDatosEmpresa[[#This Row],[Ingresos]]-TablaDatosEmpresa[[#This Row],[Coste_Vemta]]</f>
        <v>30158.64479871175</v>
      </c>
    </row>
    <row r="4179" spans="1:14" x14ac:dyDescent="0.3">
      <c r="A4179">
        <v>4180</v>
      </c>
      <c r="B4179" s="1">
        <v>45175</v>
      </c>
      <c r="C4179" t="s">
        <v>10</v>
      </c>
      <c r="D4179" t="s">
        <v>27</v>
      </c>
      <c r="E4179" t="s">
        <v>44</v>
      </c>
      <c r="F4179">
        <v>-37</v>
      </c>
      <c r="G4179" s="3">
        <v>0</v>
      </c>
      <c r="H4179" s="3">
        <v>498.37</v>
      </c>
      <c r="I4179" t="s">
        <v>10</v>
      </c>
      <c r="J4179" t="s">
        <v>13</v>
      </c>
      <c r="K4179" s="3">
        <f>IF(TablaDatosEmpresa[[#This Row],[Tipo_Movimiento]] = "Venta", -TablaDatosEmpresa[[#This Row],[Cantidad]] * TablaDatosEmpresa[[#This Row],[Precio_Venta_Unitario]], 0)</f>
        <v>18439.689999999999</v>
      </c>
      <c r="L4179" s="3">
        <f>AVERAGEIF(TablaDatosEmpresa[Nombre_Producto],TablaDatosEmpresa[[#This Row],[Nombre_Producto]],TablaDatosEmpresa[Costo_Unitario])</f>
        <v>111.99406451612904</v>
      </c>
      <c r="M4179" s="3">
        <f>IF(TablaDatosEmpresa[[#This Row],[Tipo_Movimiento]] = "Venta", -TablaDatosEmpresa[[#This Row],[Cantidad]] * TablaDatosEmpresa[[#This Row],[CosteAdquisicionPromedio]], 0)</f>
        <v>4143.7803870967746</v>
      </c>
      <c r="N4179" s="3">
        <f>TablaDatosEmpresa[[#This Row],[Ingresos]]-TablaDatosEmpresa[[#This Row],[Coste_Vemta]]</f>
        <v>14295.909612903224</v>
      </c>
    </row>
    <row r="4180" spans="1:14" x14ac:dyDescent="0.3">
      <c r="A4180">
        <v>4181</v>
      </c>
      <c r="B4180" s="1">
        <v>45175</v>
      </c>
      <c r="C4180" t="s">
        <v>24</v>
      </c>
      <c r="D4180" t="s">
        <v>25</v>
      </c>
      <c r="E4180" t="s">
        <v>43</v>
      </c>
      <c r="F4180">
        <v>263</v>
      </c>
      <c r="G4180" s="3">
        <v>45.56</v>
      </c>
      <c r="H4180" s="3">
        <v>0</v>
      </c>
      <c r="I4180" t="s">
        <v>24</v>
      </c>
      <c r="J4180" t="s">
        <v>37</v>
      </c>
      <c r="K4180" s="3">
        <f>IF(TablaDatosEmpresa[[#This Row],[Tipo_Movimiento]] = "Venta", -TablaDatosEmpresa[[#This Row],[Cantidad]] * TablaDatosEmpresa[[#This Row],[Precio_Venta_Unitario]], 0)</f>
        <v>0</v>
      </c>
      <c r="L4180" s="3">
        <f>AVERAGEIF(TablaDatosEmpresa[Nombre_Producto],TablaDatosEmpresa[[#This Row],[Nombre_Producto]],TablaDatosEmpresa[Costo_Unitario])</f>
        <v>18.458651685393257</v>
      </c>
      <c r="M4180" s="3">
        <f>IF(TablaDatosEmpresa[[#This Row],[Tipo_Movimiento]] = "Venta", -TablaDatosEmpresa[[#This Row],[Cantidad]] * TablaDatosEmpresa[[#This Row],[CosteAdquisicionPromedio]], 0)</f>
        <v>0</v>
      </c>
      <c r="N4180" s="3">
        <f>TablaDatosEmpresa[[#This Row],[Ingresos]]-TablaDatosEmpresa[[#This Row],[Coste_Vemta]]</f>
        <v>0</v>
      </c>
    </row>
    <row r="4181" spans="1:14" x14ac:dyDescent="0.3">
      <c r="A4181">
        <v>4182</v>
      </c>
      <c r="B4181" s="1">
        <v>45176</v>
      </c>
      <c r="C4181" t="s">
        <v>10</v>
      </c>
      <c r="D4181" t="s">
        <v>25</v>
      </c>
      <c r="E4181" t="s">
        <v>43</v>
      </c>
      <c r="F4181">
        <v>-41</v>
      </c>
      <c r="G4181" s="3">
        <v>0</v>
      </c>
      <c r="H4181" s="3">
        <v>94.09</v>
      </c>
      <c r="I4181" t="s">
        <v>10</v>
      </c>
      <c r="J4181" t="s">
        <v>35</v>
      </c>
      <c r="K4181" s="3">
        <f>IF(TablaDatosEmpresa[[#This Row],[Tipo_Movimiento]] = "Venta", -TablaDatosEmpresa[[#This Row],[Cantidad]] * TablaDatosEmpresa[[#This Row],[Precio_Venta_Unitario]], 0)</f>
        <v>3857.69</v>
      </c>
      <c r="L4181" s="3">
        <f>AVERAGEIF(TablaDatosEmpresa[Nombre_Producto],TablaDatosEmpresa[[#This Row],[Nombre_Producto]],TablaDatosEmpresa[Costo_Unitario])</f>
        <v>18.458651685393257</v>
      </c>
      <c r="M4181" s="3">
        <f>IF(TablaDatosEmpresa[[#This Row],[Tipo_Movimiento]] = "Venta", -TablaDatosEmpresa[[#This Row],[Cantidad]] * TablaDatosEmpresa[[#This Row],[CosteAdquisicionPromedio]], 0)</f>
        <v>756.80471910112351</v>
      </c>
      <c r="N4181" s="3">
        <f>TablaDatosEmpresa[[#This Row],[Ingresos]]-TablaDatosEmpresa[[#This Row],[Coste_Vemta]]</f>
        <v>3100.8852808988768</v>
      </c>
    </row>
    <row r="4182" spans="1:14" x14ac:dyDescent="0.3">
      <c r="A4182">
        <v>4183</v>
      </c>
      <c r="B4182" s="1">
        <v>45176</v>
      </c>
      <c r="C4182" t="s">
        <v>10</v>
      </c>
      <c r="D4182" t="s">
        <v>17</v>
      </c>
      <c r="E4182" t="s">
        <v>42</v>
      </c>
      <c r="F4182">
        <v>-11</v>
      </c>
      <c r="G4182" s="3">
        <v>0</v>
      </c>
      <c r="H4182" s="3">
        <v>900.22</v>
      </c>
      <c r="I4182" t="s">
        <v>10</v>
      </c>
      <c r="J4182" t="s">
        <v>35</v>
      </c>
      <c r="K4182" s="3">
        <f>IF(TablaDatosEmpresa[[#This Row],[Tipo_Movimiento]] = "Venta", -TablaDatosEmpresa[[#This Row],[Cantidad]] * TablaDatosEmpresa[[#This Row],[Precio_Venta_Unitario]], 0)</f>
        <v>9902.42</v>
      </c>
      <c r="L4182" s="3">
        <f>AVERAGEIF(TablaDatosEmpresa[Nombre_Producto],TablaDatosEmpresa[[#This Row],[Nombre_Producto]],TablaDatosEmpresa[Costo_Unitario])</f>
        <v>206.67616747181975</v>
      </c>
      <c r="M4182" s="3">
        <f>IF(TablaDatosEmpresa[[#This Row],[Tipo_Movimiento]] = "Venta", -TablaDatosEmpresa[[#This Row],[Cantidad]] * TablaDatosEmpresa[[#This Row],[CosteAdquisicionPromedio]], 0)</f>
        <v>2273.4378421900174</v>
      </c>
      <c r="N4182" s="3">
        <f>TablaDatosEmpresa[[#This Row],[Ingresos]]-TablaDatosEmpresa[[#This Row],[Coste_Vemta]]</f>
        <v>7628.9821578099827</v>
      </c>
    </row>
    <row r="4183" spans="1:14" x14ac:dyDescent="0.3">
      <c r="A4183">
        <v>4184</v>
      </c>
      <c r="B4183" s="1">
        <v>45176</v>
      </c>
      <c r="C4183" t="s">
        <v>24</v>
      </c>
      <c r="D4183" t="s">
        <v>11</v>
      </c>
      <c r="E4183" t="s">
        <v>12</v>
      </c>
      <c r="F4183">
        <v>150</v>
      </c>
      <c r="G4183" s="3">
        <v>64.39</v>
      </c>
      <c r="H4183" s="3">
        <v>0</v>
      </c>
      <c r="I4183" t="s">
        <v>24</v>
      </c>
      <c r="J4183" t="s">
        <v>36</v>
      </c>
      <c r="K4183" s="3">
        <f>IF(TablaDatosEmpresa[[#This Row],[Tipo_Movimiento]] = "Venta", -TablaDatosEmpresa[[#This Row],[Cantidad]] * TablaDatosEmpresa[[#This Row],[Precio_Venta_Unitario]], 0)</f>
        <v>0</v>
      </c>
      <c r="L4183" s="3">
        <f>AVERAGEIF(TablaDatosEmpresa[Nombre_Producto],TablaDatosEmpresa[[#This Row],[Nombre_Producto]],TablaDatosEmpresa[Costo_Unitario])</f>
        <v>28.701865793780652</v>
      </c>
      <c r="M4183" s="3">
        <f>IF(TablaDatosEmpresa[[#This Row],[Tipo_Movimiento]] = "Venta", -TablaDatosEmpresa[[#This Row],[Cantidad]] * TablaDatosEmpresa[[#This Row],[CosteAdquisicionPromedio]], 0)</f>
        <v>0</v>
      </c>
      <c r="N4183" s="3">
        <f>TablaDatosEmpresa[[#This Row],[Ingresos]]-TablaDatosEmpresa[[#This Row],[Coste_Vemta]]</f>
        <v>0</v>
      </c>
    </row>
    <row r="4184" spans="1:14" x14ac:dyDescent="0.3">
      <c r="A4184">
        <v>4185</v>
      </c>
      <c r="B4184" s="1">
        <v>45176</v>
      </c>
      <c r="C4184" t="s">
        <v>24</v>
      </c>
      <c r="D4184" t="s">
        <v>14</v>
      </c>
      <c r="E4184" t="s">
        <v>41</v>
      </c>
      <c r="F4184">
        <v>81</v>
      </c>
      <c r="G4184" s="3">
        <v>85.96</v>
      </c>
      <c r="H4184" s="3">
        <v>0</v>
      </c>
      <c r="I4184" t="s">
        <v>24</v>
      </c>
      <c r="J4184" t="s">
        <v>36</v>
      </c>
      <c r="K4184" s="3">
        <f>IF(TablaDatosEmpresa[[#This Row],[Tipo_Movimiento]] = "Venta", -TablaDatosEmpresa[[#This Row],[Cantidad]] * TablaDatosEmpresa[[#This Row],[Precio_Venta_Unitario]], 0)</f>
        <v>0</v>
      </c>
      <c r="L4184" s="3">
        <f>AVERAGEIF(TablaDatosEmpresa[Nombre_Producto],TablaDatosEmpresa[[#This Row],[Nombre_Producto]],TablaDatosEmpresa[Costo_Unitario])</f>
        <v>38.917210440456756</v>
      </c>
      <c r="M4184" s="3">
        <f>IF(TablaDatosEmpresa[[#This Row],[Tipo_Movimiento]] = "Venta", -TablaDatosEmpresa[[#This Row],[Cantidad]] * TablaDatosEmpresa[[#This Row],[CosteAdquisicionPromedio]], 0)</f>
        <v>0</v>
      </c>
      <c r="N4184" s="3">
        <f>TablaDatosEmpresa[[#This Row],[Ingresos]]-TablaDatosEmpresa[[#This Row],[Coste_Vemta]]</f>
        <v>0</v>
      </c>
    </row>
    <row r="4185" spans="1:14" x14ac:dyDescent="0.3">
      <c r="A4185">
        <v>4186</v>
      </c>
      <c r="B4185" s="1">
        <v>45176</v>
      </c>
      <c r="C4185" t="s">
        <v>10</v>
      </c>
      <c r="D4185" t="s">
        <v>11</v>
      </c>
      <c r="E4185" t="s">
        <v>12</v>
      </c>
      <c r="F4185">
        <v>-46</v>
      </c>
      <c r="G4185" s="3">
        <v>0</v>
      </c>
      <c r="H4185" s="3">
        <v>131.01</v>
      </c>
      <c r="I4185" t="s">
        <v>10</v>
      </c>
      <c r="J4185" t="s">
        <v>35</v>
      </c>
      <c r="K4185" s="3">
        <f>IF(TablaDatosEmpresa[[#This Row],[Tipo_Movimiento]] = "Venta", -TablaDatosEmpresa[[#This Row],[Cantidad]] * TablaDatosEmpresa[[#This Row],[Precio_Venta_Unitario]], 0)</f>
        <v>6026.4599999999991</v>
      </c>
      <c r="L4185" s="3">
        <f>AVERAGEIF(TablaDatosEmpresa[Nombre_Producto],TablaDatosEmpresa[[#This Row],[Nombre_Producto]],TablaDatosEmpresa[Costo_Unitario])</f>
        <v>28.701865793780652</v>
      </c>
      <c r="M4185" s="3">
        <f>IF(TablaDatosEmpresa[[#This Row],[Tipo_Movimiento]] = "Venta", -TablaDatosEmpresa[[#This Row],[Cantidad]] * TablaDatosEmpresa[[#This Row],[CosteAdquisicionPromedio]], 0)</f>
        <v>1320.28582651391</v>
      </c>
      <c r="N4185" s="3">
        <f>TablaDatosEmpresa[[#This Row],[Ingresos]]-TablaDatosEmpresa[[#This Row],[Coste_Vemta]]</f>
        <v>4706.1741734860889</v>
      </c>
    </row>
    <row r="4186" spans="1:14" x14ac:dyDescent="0.3">
      <c r="A4186">
        <v>4187</v>
      </c>
      <c r="B4186" s="1">
        <v>45176</v>
      </c>
      <c r="C4186" t="s">
        <v>24</v>
      </c>
      <c r="D4186" t="s">
        <v>25</v>
      </c>
      <c r="E4186" t="s">
        <v>43</v>
      </c>
      <c r="F4186">
        <v>279</v>
      </c>
      <c r="G4186" s="3">
        <v>45.06</v>
      </c>
      <c r="H4186" s="3">
        <v>0</v>
      </c>
      <c r="I4186" t="s">
        <v>24</v>
      </c>
      <c r="J4186" t="s">
        <v>36</v>
      </c>
      <c r="K4186" s="3">
        <f>IF(TablaDatosEmpresa[[#This Row],[Tipo_Movimiento]] = "Venta", -TablaDatosEmpresa[[#This Row],[Cantidad]] * TablaDatosEmpresa[[#This Row],[Precio_Venta_Unitario]], 0)</f>
        <v>0</v>
      </c>
      <c r="L4186" s="3">
        <f>AVERAGEIF(TablaDatosEmpresa[Nombre_Producto],TablaDatosEmpresa[[#This Row],[Nombre_Producto]],TablaDatosEmpresa[Costo_Unitario])</f>
        <v>18.458651685393257</v>
      </c>
      <c r="M4186" s="3">
        <f>IF(TablaDatosEmpresa[[#This Row],[Tipo_Movimiento]] = "Venta", -TablaDatosEmpresa[[#This Row],[Cantidad]] * TablaDatosEmpresa[[#This Row],[CosteAdquisicionPromedio]], 0)</f>
        <v>0</v>
      </c>
      <c r="N4186" s="3">
        <f>TablaDatosEmpresa[[#This Row],[Ingresos]]-TablaDatosEmpresa[[#This Row],[Coste_Vemta]]</f>
        <v>0</v>
      </c>
    </row>
    <row r="4187" spans="1:14" x14ac:dyDescent="0.3">
      <c r="A4187">
        <v>4188</v>
      </c>
      <c r="B4187" s="1">
        <v>45176</v>
      </c>
      <c r="C4187" t="s">
        <v>16</v>
      </c>
      <c r="D4187" t="s">
        <v>27</v>
      </c>
      <c r="E4187" t="s">
        <v>44</v>
      </c>
      <c r="F4187">
        <v>32</v>
      </c>
      <c r="G4187" s="3">
        <v>248.49</v>
      </c>
      <c r="H4187" s="3">
        <v>0</v>
      </c>
      <c r="I4187" t="s">
        <v>46</v>
      </c>
      <c r="J4187" t="s">
        <v>18</v>
      </c>
      <c r="K4187" s="3">
        <f>IF(TablaDatosEmpresa[[#This Row],[Tipo_Movimiento]] = "Venta", -TablaDatosEmpresa[[#This Row],[Cantidad]] * TablaDatosEmpresa[[#This Row],[Precio_Venta_Unitario]], 0)</f>
        <v>0</v>
      </c>
      <c r="L4187" s="3">
        <f>AVERAGEIF(TablaDatosEmpresa[Nombre_Producto],TablaDatosEmpresa[[#This Row],[Nombre_Producto]],TablaDatosEmpresa[Costo_Unitario])</f>
        <v>111.99406451612904</v>
      </c>
      <c r="M4187" s="3">
        <f>IF(TablaDatosEmpresa[[#This Row],[Tipo_Movimiento]] = "Venta", -TablaDatosEmpresa[[#This Row],[Cantidad]] * TablaDatosEmpresa[[#This Row],[CosteAdquisicionPromedio]], 0)</f>
        <v>0</v>
      </c>
      <c r="N4187" s="3">
        <f>TablaDatosEmpresa[[#This Row],[Ingresos]]-TablaDatosEmpresa[[#This Row],[Coste_Vemta]]</f>
        <v>0</v>
      </c>
    </row>
    <row r="4188" spans="1:14" x14ac:dyDescent="0.3">
      <c r="A4188">
        <v>4189</v>
      </c>
      <c r="B4188" s="1">
        <v>45177</v>
      </c>
      <c r="C4188" t="s">
        <v>10</v>
      </c>
      <c r="D4188" t="s">
        <v>11</v>
      </c>
      <c r="E4188" t="s">
        <v>12</v>
      </c>
      <c r="F4188">
        <v>-32</v>
      </c>
      <c r="G4188" s="3">
        <v>0</v>
      </c>
      <c r="H4188" s="3">
        <v>129.06</v>
      </c>
      <c r="I4188" t="s">
        <v>10</v>
      </c>
      <c r="J4188" t="s">
        <v>35</v>
      </c>
      <c r="K4188" s="3">
        <f>IF(TablaDatosEmpresa[[#This Row],[Tipo_Movimiento]] = "Venta", -TablaDatosEmpresa[[#This Row],[Cantidad]] * TablaDatosEmpresa[[#This Row],[Precio_Venta_Unitario]], 0)</f>
        <v>4129.92</v>
      </c>
      <c r="L4188" s="3">
        <f>AVERAGEIF(TablaDatosEmpresa[Nombre_Producto],TablaDatosEmpresa[[#This Row],[Nombre_Producto]],TablaDatosEmpresa[Costo_Unitario])</f>
        <v>28.701865793780652</v>
      </c>
      <c r="M4188" s="3">
        <f>IF(TablaDatosEmpresa[[#This Row],[Tipo_Movimiento]] = "Venta", -TablaDatosEmpresa[[#This Row],[Cantidad]] * TablaDatosEmpresa[[#This Row],[CosteAdquisicionPromedio]], 0)</f>
        <v>918.45970540098085</v>
      </c>
      <c r="N4188" s="3">
        <f>TablaDatosEmpresa[[#This Row],[Ingresos]]-TablaDatosEmpresa[[#This Row],[Coste_Vemta]]</f>
        <v>3211.4602945990191</v>
      </c>
    </row>
    <row r="4189" spans="1:14" x14ac:dyDescent="0.3">
      <c r="A4189">
        <v>4190</v>
      </c>
      <c r="B4189" s="1">
        <v>45177</v>
      </c>
      <c r="C4189" t="s">
        <v>10</v>
      </c>
      <c r="D4189" t="s">
        <v>17</v>
      </c>
      <c r="E4189" t="s">
        <v>42</v>
      </c>
      <c r="F4189">
        <v>-46</v>
      </c>
      <c r="G4189" s="3">
        <v>0</v>
      </c>
      <c r="H4189" s="3">
        <v>898.99</v>
      </c>
      <c r="I4189" t="s">
        <v>10</v>
      </c>
      <c r="J4189" t="s">
        <v>15</v>
      </c>
      <c r="K4189" s="3">
        <f>IF(TablaDatosEmpresa[[#This Row],[Tipo_Movimiento]] = "Venta", -TablaDatosEmpresa[[#This Row],[Cantidad]] * TablaDatosEmpresa[[#This Row],[Precio_Venta_Unitario]], 0)</f>
        <v>41353.54</v>
      </c>
      <c r="L4189" s="3">
        <f>AVERAGEIF(TablaDatosEmpresa[Nombre_Producto],TablaDatosEmpresa[[#This Row],[Nombre_Producto]],TablaDatosEmpresa[Costo_Unitario])</f>
        <v>206.67616747181975</v>
      </c>
      <c r="M4189" s="3">
        <f>IF(TablaDatosEmpresa[[#This Row],[Tipo_Movimiento]] = "Venta", -TablaDatosEmpresa[[#This Row],[Cantidad]] * TablaDatosEmpresa[[#This Row],[CosteAdquisicionPromedio]], 0)</f>
        <v>9507.1037037037095</v>
      </c>
      <c r="N4189" s="3">
        <f>TablaDatosEmpresa[[#This Row],[Ingresos]]-TablaDatosEmpresa[[#This Row],[Coste_Vemta]]</f>
        <v>31846.436296296291</v>
      </c>
    </row>
    <row r="4190" spans="1:14" x14ac:dyDescent="0.3">
      <c r="A4190">
        <v>4191</v>
      </c>
      <c r="B4190" s="1">
        <v>45177</v>
      </c>
      <c r="C4190" t="s">
        <v>10</v>
      </c>
      <c r="D4190" t="s">
        <v>29</v>
      </c>
      <c r="E4190" t="s">
        <v>30</v>
      </c>
      <c r="F4190">
        <v>-14</v>
      </c>
      <c r="G4190" s="3">
        <v>0</v>
      </c>
      <c r="H4190" s="3">
        <v>80.37</v>
      </c>
      <c r="I4190" t="s">
        <v>10</v>
      </c>
      <c r="J4190" t="s">
        <v>13</v>
      </c>
      <c r="K4190" s="3">
        <f>IF(TablaDatosEmpresa[[#This Row],[Tipo_Movimiento]] = "Venta", -TablaDatosEmpresa[[#This Row],[Cantidad]] * TablaDatosEmpresa[[#This Row],[Precio_Venta_Unitario]], 0)</f>
        <v>1125.18</v>
      </c>
      <c r="L4190" s="3">
        <f>AVERAGEIF(TablaDatosEmpresa[Nombre_Producto],TablaDatosEmpresa[[#This Row],[Nombre_Producto]],TablaDatosEmpresa[Costo_Unitario])</f>
        <v>15.49574137931034</v>
      </c>
      <c r="M4190" s="3">
        <f>IF(TablaDatosEmpresa[[#This Row],[Tipo_Movimiento]] = "Venta", -TablaDatosEmpresa[[#This Row],[Cantidad]] * TablaDatosEmpresa[[#This Row],[CosteAdquisicionPromedio]], 0)</f>
        <v>216.94037931034475</v>
      </c>
      <c r="N4190" s="3">
        <f>TablaDatosEmpresa[[#This Row],[Ingresos]]-TablaDatosEmpresa[[#This Row],[Coste_Vemta]]</f>
        <v>908.23962068965534</v>
      </c>
    </row>
    <row r="4191" spans="1:14" x14ac:dyDescent="0.3">
      <c r="A4191">
        <v>4192</v>
      </c>
      <c r="B4191" s="1">
        <v>45177</v>
      </c>
      <c r="C4191" t="s">
        <v>10</v>
      </c>
      <c r="D4191" t="s">
        <v>29</v>
      </c>
      <c r="E4191" t="s">
        <v>30</v>
      </c>
      <c r="F4191">
        <v>-23</v>
      </c>
      <c r="G4191" s="3">
        <v>0</v>
      </c>
      <c r="H4191" s="3">
        <v>79.58</v>
      </c>
      <c r="I4191" t="s">
        <v>10</v>
      </c>
      <c r="J4191" t="s">
        <v>13</v>
      </c>
      <c r="K4191" s="3">
        <f>IF(TablaDatosEmpresa[[#This Row],[Tipo_Movimiento]] = "Venta", -TablaDatosEmpresa[[#This Row],[Cantidad]] * TablaDatosEmpresa[[#This Row],[Precio_Venta_Unitario]], 0)</f>
        <v>1830.34</v>
      </c>
      <c r="L4191" s="3">
        <f>AVERAGEIF(TablaDatosEmpresa[Nombre_Producto],TablaDatosEmpresa[[#This Row],[Nombre_Producto]],TablaDatosEmpresa[Costo_Unitario])</f>
        <v>15.49574137931034</v>
      </c>
      <c r="M4191" s="3">
        <f>IF(TablaDatosEmpresa[[#This Row],[Tipo_Movimiento]] = "Venta", -TablaDatosEmpresa[[#This Row],[Cantidad]] * TablaDatosEmpresa[[#This Row],[CosteAdquisicionPromedio]], 0)</f>
        <v>356.40205172413783</v>
      </c>
      <c r="N4191" s="3">
        <f>TablaDatosEmpresa[[#This Row],[Ingresos]]-TablaDatosEmpresa[[#This Row],[Coste_Vemta]]</f>
        <v>1473.937948275862</v>
      </c>
    </row>
    <row r="4192" spans="1:14" x14ac:dyDescent="0.3">
      <c r="A4192">
        <v>4193</v>
      </c>
      <c r="B4192" s="1">
        <v>45177</v>
      </c>
      <c r="C4192" t="s">
        <v>10</v>
      </c>
      <c r="D4192" t="s">
        <v>32</v>
      </c>
      <c r="E4192" t="s">
        <v>33</v>
      </c>
      <c r="F4192">
        <v>-32</v>
      </c>
      <c r="G4192" s="3">
        <v>0</v>
      </c>
      <c r="H4192" s="3">
        <v>220.7</v>
      </c>
      <c r="I4192" t="s">
        <v>10</v>
      </c>
      <c r="J4192" t="s">
        <v>35</v>
      </c>
      <c r="K4192" s="3">
        <f>IF(TablaDatosEmpresa[[#This Row],[Tipo_Movimiento]] = "Venta", -TablaDatosEmpresa[[#This Row],[Cantidad]] * TablaDatosEmpresa[[#This Row],[Precio_Venta_Unitario]], 0)</f>
        <v>7062.4</v>
      </c>
      <c r="L4192" s="3">
        <f>AVERAGEIF(TablaDatosEmpresa[Nombre_Producto],TablaDatosEmpresa[[#This Row],[Nombre_Producto]],TablaDatosEmpresa[Costo_Unitario])</f>
        <v>54.214840425531932</v>
      </c>
      <c r="M4192" s="3">
        <f>IF(TablaDatosEmpresa[[#This Row],[Tipo_Movimiento]] = "Venta", -TablaDatosEmpresa[[#This Row],[Cantidad]] * TablaDatosEmpresa[[#This Row],[CosteAdquisicionPromedio]], 0)</f>
        <v>1734.8748936170218</v>
      </c>
      <c r="N4192" s="3">
        <f>TablaDatosEmpresa[[#This Row],[Ingresos]]-TablaDatosEmpresa[[#This Row],[Coste_Vemta]]</f>
        <v>5327.5251063829783</v>
      </c>
    </row>
    <row r="4193" spans="1:14" x14ac:dyDescent="0.3">
      <c r="A4193">
        <v>4194</v>
      </c>
      <c r="B4193" s="1">
        <v>45177</v>
      </c>
      <c r="C4193" t="s">
        <v>24</v>
      </c>
      <c r="D4193" t="s">
        <v>29</v>
      </c>
      <c r="E4193" t="s">
        <v>30</v>
      </c>
      <c r="F4193">
        <v>268</v>
      </c>
      <c r="G4193" s="3">
        <v>35.53</v>
      </c>
      <c r="H4193" s="3">
        <v>0</v>
      </c>
      <c r="I4193" t="s">
        <v>24</v>
      </c>
      <c r="J4193" t="s">
        <v>28</v>
      </c>
      <c r="K4193" s="3">
        <f>IF(TablaDatosEmpresa[[#This Row],[Tipo_Movimiento]] = "Venta", -TablaDatosEmpresa[[#This Row],[Cantidad]] * TablaDatosEmpresa[[#This Row],[Precio_Venta_Unitario]], 0)</f>
        <v>0</v>
      </c>
      <c r="L4193" s="3">
        <f>AVERAGEIF(TablaDatosEmpresa[Nombre_Producto],TablaDatosEmpresa[[#This Row],[Nombre_Producto]],TablaDatosEmpresa[Costo_Unitario])</f>
        <v>15.49574137931034</v>
      </c>
      <c r="M4193" s="3">
        <f>IF(TablaDatosEmpresa[[#This Row],[Tipo_Movimiento]] = "Venta", -TablaDatosEmpresa[[#This Row],[Cantidad]] * TablaDatosEmpresa[[#This Row],[CosteAdquisicionPromedio]], 0)</f>
        <v>0</v>
      </c>
      <c r="N4193" s="3">
        <f>TablaDatosEmpresa[[#This Row],[Ingresos]]-TablaDatosEmpresa[[#This Row],[Coste_Vemta]]</f>
        <v>0</v>
      </c>
    </row>
    <row r="4194" spans="1:14" x14ac:dyDescent="0.3">
      <c r="A4194">
        <v>4195</v>
      </c>
      <c r="B4194" s="1">
        <v>45177</v>
      </c>
      <c r="C4194" t="s">
        <v>10</v>
      </c>
      <c r="D4194" t="s">
        <v>14</v>
      </c>
      <c r="E4194" t="s">
        <v>41</v>
      </c>
      <c r="F4194">
        <v>-44</v>
      </c>
      <c r="G4194" s="3">
        <v>0</v>
      </c>
      <c r="H4194" s="3">
        <v>160.12</v>
      </c>
      <c r="I4194" t="s">
        <v>10</v>
      </c>
      <c r="J4194" t="s">
        <v>31</v>
      </c>
      <c r="K4194" s="3">
        <f>IF(TablaDatosEmpresa[[#This Row],[Tipo_Movimiento]] = "Venta", -TablaDatosEmpresa[[#This Row],[Cantidad]] * TablaDatosEmpresa[[#This Row],[Precio_Venta_Unitario]], 0)</f>
        <v>7045.2800000000007</v>
      </c>
      <c r="L4194" s="3">
        <f>AVERAGEIF(TablaDatosEmpresa[Nombre_Producto],TablaDatosEmpresa[[#This Row],[Nombre_Producto]],TablaDatosEmpresa[Costo_Unitario])</f>
        <v>38.917210440456756</v>
      </c>
      <c r="M4194" s="3">
        <f>IF(TablaDatosEmpresa[[#This Row],[Tipo_Movimiento]] = "Venta", -TablaDatosEmpresa[[#This Row],[Cantidad]] * TablaDatosEmpresa[[#This Row],[CosteAdquisicionPromedio]], 0)</f>
        <v>1712.3572593800973</v>
      </c>
      <c r="N4194" s="3">
        <f>TablaDatosEmpresa[[#This Row],[Ingresos]]-TablaDatosEmpresa[[#This Row],[Coste_Vemta]]</f>
        <v>5332.9227406199034</v>
      </c>
    </row>
    <row r="4195" spans="1:14" x14ac:dyDescent="0.3">
      <c r="A4195">
        <v>4196</v>
      </c>
      <c r="B4195" s="1">
        <v>45178</v>
      </c>
      <c r="C4195" t="s">
        <v>10</v>
      </c>
      <c r="D4195" t="s">
        <v>17</v>
      </c>
      <c r="E4195" t="s">
        <v>42</v>
      </c>
      <c r="F4195">
        <v>-35</v>
      </c>
      <c r="G4195" s="3">
        <v>0</v>
      </c>
      <c r="H4195" s="3">
        <v>904.01</v>
      </c>
      <c r="I4195" t="s">
        <v>10</v>
      </c>
      <c r="J4195" t="s">
        <v>31</v>
      </c>
      <c r="K4195" s="3">
        <f>IF(TablaDatosEmpresa[[#This Row],[Tipo_Movimiento]] = "Venta", -TablaDatosEmpresa[[#This Row],[Cantidad]] * TablaDatosEmpresa[[#This Row],[Precio_Venta_Unitario]], 0)</f>
        <v>31640.35</v>
      </c>
      <c r="L4195" s="3">
        <f>AVERAGEIF(TablaDatosEmpresa[Nombre_Producto],TablaDatosEmpresa[[#This Row],[Nombre_Producto]],TablaDatosEmpresa[Costo_Unitario])</f>
        <v>206.67616747181975</v>
      </c>
      <c r="M4195" s="3">
        <f>IF(TablaDatosEmpresa[[#This Row],[Tipo_Movimiento]] = "Venta", -TablaDatosEmpresa[[#This Row],[Cantidad]] * TablaDatosEmpresa[[#This Row],[CosteAdquisicionPromedio]], 0)</f>
        <v>7233.6658615136912</v>
      </c>
      <c r="N4195" s="3">
        <f>TablaDatosEmpresa[[#This Row],[Ingresos]]-TablaDatosEmpresa[[#This Row],[Coste_Vemta]]</f>
        <v>24406.684138486307</v>
      </c>
    </row>
    <row r="4196" spans="1:14" x14ac:dyDescent="0.3">
      <c r="A4196">
        <v>4197</v>
      </c>
      <c r="B4196" s="1">
        <v>45178</v>
      </c>
      <c r="C4196" t="s">
        <v>10</v>
      </c>
      <c r="D4196" t="s">
        <v>14</v>
      </c>
      <c r="E4196" t="s">
        <v>41</v>
      </c>
      <c r="F4196">
        <v>-46</v>
      </c>
      <c r="G4196" s="3">
        <v>0</v>
      </c>
      <c r="H4196" s="3">
        <v>158.91</v>
      </c>
      <c r="I4196" t="s">
        <v>10</v>
      </c>
      <c r="J4196" t="s">
        <v>23</v>
      </c>
      <c r="K4196" s="3">
        <f>IF(TablaDatosEmpresa[[#This Row],[Tipo_Movimiento]] = "Venta", -TablaDatosEmpresa[[#This Row],[Cantidad]] * TablaDatosEmpresa[[#This Row],[Precio_Venta_Unitario]], 0)</f>
        <v>7309.86</v>
      </c>
      <c r="L4196" s="3">
        <f>AVERAGEIF(TablaDatosEmpresa[Nombre_Producto],TablaDatosEmpresa[[#This Row],[Nombre_Producto]],TablaDatosEmpresa[Costo_Unitario])</f>
        <v>38.917210440456756</v>
      </c>
      <c r="M4196" s="3">
        <f>IF(TablaDatosEmpresa[[#This Row],[Tipo_Movimiento]] = "Venta", -TablaDatosEmpresa[[#This Row],[Cantidad]] * TablaDatosEmpresa[[#This Row],[CosteAdquisicionPromedio]], 0)</f>
        <v>1790.1916802610108</v>
      </c>
      <c r="N4196" s="3">
        <f>TablaDatosEmpresa[[#This Row],[Ingresos]]-TablaDatosEmpresa[[#This Row],[Coste_Vemta]]</f>
        <v>5519.6683197389884</v>
      </c>
    </row>
    <row r="4197" spans="1:14" x14ac:dyDescent="0.3">
      <c r="A4197">
        <v>4198</v>
      </c>
      <c r="B4197" s="1">
        <v>45178</v>
      </c>
      <c r="C4197" t="s">
        <v>10</v>
      </c>
      <c r="D4197" t="s">
        <v>29</v>
      </c>
      <c r="E4197" t="s">
        <v>30</v>
      </c>
      <c r="F4197">
        <v>-23</v>
      </c>
      <c r="G4197" s="3">
        <v>0</v>
      </c>
      <c r="H4197" s="3">
        <v>80.63</v>
      </c>
      <c r="I4197" t="s">
        <v>10</v>
      </c>
      <c r="J4197" t="s">
        <v>35</v>
      </c>
      <c r="K4197" s="3">
        <f>IF(TablaDatosEmpresa[[#This Row],[Tipo_Movimiento]] = "Venta", -TablaDatosEmpresa[[#This Row],[Cantidad]] * TablaDatosEmpresa[[#This Row],[Precio_Venta_Unitario]], 0)</f>
        <v>1854.4899999999998</v>
      </c>
      <c r="L4197" s="3">
        <f>AVERAGEIF(TablaDatosEmpresa[Nombre_Producto],TablaDatosEmpresa[[#This Row],[Nombre_Producto]],TablaDatosEmpresa[Costo_Unitario])</f>
        <v>15.49574137931034</v>
      </c>
      <c r="M4197" s="3">
        <f>IF(TablaDatosEmpresa[[#This Row],[Tipo_Movimiento]] = "Venta", -TablaDatosEmpresa[[#This Row],[Cantidad]] * TablaDatosEmpresa[[#This Row],[CosteAdquisicionPromedio]], 0)</f>
        <v>356.40205172413783</v>
      </c>
      <c r="N4197" s="3">
        <f>TablaDatosEmpresa[[#This Row],[Ingresos]]-TablaDatosEmpresa[[#This Row],[Coste_Vemta]]</f>
        <v>1498.0879482758619</v>
      </c>
    </row>
    <row r="4198" spans="1:14" x14ac:dyDescent="0.3">
      <c r="A4198">
        <v>4199</v>
      </c>
      <c r="B4198" s="1">
        <v>45178</v>
      </c>
      <c r="C4198" t="s">
        <v>10</v>
      </c>
      <c r="D4198" t="s">
        <v>14</v>
      </c>
      <c r="E4198" t="s">
        <v>41</v>
      </c>
      <c r="F4198">
        <v>-17</v>
      </c>
      <c r="G4198" s="3">
        <v>0</v>
      </c>
      <c r="H4198" s="3">
        <v>159.6</v>
      </c>
      <c r="I4198" t="s">
        <v>10</v>
      </c>
      <c r="J4198" t="s">
        <v>13</v>
      </c>
      <c r="K4198" s="3">
        <f>IF(TablaDatosEmpresa[[#This Row],[Tipo_Movimiento]] = "Venta", -TablaDatosEmpresa[[#This Row],[Cantidad]] * TablaDatosEmpresa[[#This Row],[Precio_Venta_Unitario]], 0)</f>
        <v>2713.2</v>
      </c>
      <c r="L4198" s="3">
        <f>AVERAGEIF(TablaDatosEmpresa[Nombre_Producto],TablaDatosEmpresa[[#This Row],[Nombre_Producto]],TablaDatosEmpresa[Costo_Unitario])</f>
        <v>38.917210440456756</v>
      </c>
      <c r="M4198" s="3">
        <f>IF(TablaDatosEmpresa[[#This Row],[Tipo_Movimiento]] = "Venta", -TablaDatosEmpresa[[#This Row],[Cantidad]] * TablaDatosEmpresa[[#This Row],[CosteAdquisicionPromedio]], 0)</f>
        <v>661.59257748776486</v>
      </c>
      <c r="N4198" s="3">
        <f>TablaDatosEmpresa[[#This Row],[Ingresos]]-TablaDatosEmpresa[[#This Row],[Coste_Vemta]]</f>
        <v>2051.6074225122347</v>
      </c>
    </row>
    <row r="4199" spans="1:14" x14ac:dyDescent="0.3">
      <c r="A4199">
        <v>4200</v>
      </c>
      <c r="B4199" s="1">
        <v>45178</v>
      </c>
      <c r="C4199" t="s">
        <v>16</v>
      </c>
      <c r="D4199" t="s">
        <v>19</v>
      </c>
      <c r="E4199" t="s">
        <v>20</v>
      </c>
      <c r="F4199">
        <v>57</v>
      </c>
      <c r="G4199" s="3">
        <v>152.56</v>
      </c>
      <c r="H4199" s="3">
        <v>0</v>
      </c>
      <c r="I4199" t="s">
        <v>46</v>
      </c>
      <c r="J4199" t="s">
        <v>18</v>
      </c>
      <c r="K4199" s="3">
        <f>IF(TablaDatosEmpresa[[#This Row],[Tipo_Movimiento]] = "Venta", -TablaDatosEmpresa[[#This Row],[Cantidad]] * TablaDatosEmpresa[[#This Row],[Precio_Venta_Unitario]], 0)</f>
        <v>0</v>
      </c>
      <c r="L4199" s="3">
        <f>AVERAGEIF(TablaDatosEmpresa[Nombre_Producto],TablaDatosEmpresa[[#This Row],[Nombre_Producto]],TablaDatosEmpresa[Costo_Unitario])</f>
        <v>66.956770642201846</v>
      </c>
      <c r="M4199" s="3">
        <f>IF(TablaDatosEmpresa[[#This Row],[Tipo_Movimiento]] = "Venta", -TablaDatosEmpresa[[#This Row],[Cantidad]] * TablaDatosEmpresa[[#This Row],[CosteAdquisicionPromedio]], 0)</f>
        <v>0</v>
      </c>
      <c r="N4199" s="3">
        <f>TablaDatosEmpresa[[#This Row],[Ingresos]]-TablaDatosEmpresa[[#This Row],[Coste_Vemta]]</f>
        <v>0</v>
      </c>
    </row>
    <row r="4200" spans="1:14" x14ac:dyDescent="0.3">
      <c r="A4200">
        <v>4201</v>
      </c>
      <c r="B4200" s="1">
        <v>45178</v>
      </c>
      <c r="C4200" t="s">
        <v>24</v>
      </c>
      <c r="D4200" t="s">
        <v>34</v>
      </c>
      <c r="E4200" t="s">
        <v>45</v>
      </c>
      <c r="F4200">
        <v>54</v>
      </c>
      <c r="G4200" s="3">
        <v>183.13</v>
      </c>
      <c r="H4200" s="3">
        <v>0</v>
      </c>
      <c r="I4200" t="s">
        <v>24</v>
      </c>
      <c r="J4200" t="s">
        <v>36</v>
      </c>
      <c r="K4200" s="3">
        <f>IF(TablaDatosEmpresa[[#This Row],[Tipo_Movimiento]] = "Venta", -TablaDatosEmpresa[[#This Row],[Cantidad]] * TablaDatosEmpresa[[#This Row],[Precio_Venta_Unitario]], 0)</f>
        <v>0</v>
      </c>
      <c r="L4200" s="3">
        <f>AVERAGEIF(TablaDatosEmpresa[Nombre_Producto],TablaDatosEmpresa[[#This Row],[Nombre_Producto]],TablaDatosEmpresa[Costo_Unitario])</f>
        <v>81.910562499999997</v>
      </c>
      <c r="M4200" s="3">
        <f>IF(TablaDatosEmpresa[[#This Row],[Tipo_Movimiento]] = "Venta", -TablaDatosEmpresa[[#This Row],[Cantidad]] * TablaDatosEmpresa[[#This Row],[CosteAdquisicionPromedio]], 0)</f>
        <v>0</v>
      </c>
      <c r="N4200" s="3">
        <f>TablaDatosEmpresa[[#This Row],[Ingresos]]-TablaDatosEmpresa[[#This Row],[Coste_Vemta]]</f>
        <v>0</v>
      </c>
    </row>
    <row r="4201" spans="1:14" x14ac:dyDescent="0.3">
      <c r="A4201">
        <v>4202</v>
      </c>
      <c r="B4201" s="1">
        <v>45178</v>
      </c>
      <c r="C4201" t="s">
        <v>10</v>
      </c>
      <c r="D4201" t="s">
        <v>21</v>
      </c>
      <c r="E4201" t="s">
        <v>22</v>
      </c>
      <c r="F4201">
        <v>-33</v>
      </c>
      <c r="G4201" s="3">
        <v>0</v>
      </c>
      <c r="H4201" s="3">
        <v>60.13</v>
      </c>
      <c r="I4201" t="s">
        <v>10</v>
      </c>
      <c r="J4201" t="s">
        <v>13</v>
      </c>
      <c r="K4201" s="3">
        <f>IF(TablaDatosEmpresa[[#This Row],[Tipo_Movimiento]] = "Venta", -TablaDatosEmpresa[[#This Row],[Cantidad]] * TablaDatosEmpresa[[#This Row],[Precio_Venta_Unitario]], 0)</f>
        <v>1984.2900000000002</v>
      </c>
      <c r="L4201" s="3">
        <f>AVERAGEIF(TablaDatosEmpresa[Nombre_Producto],TablaDatosEmpresa[[#This Row],[Nombre_Producto]],TablaDatosEmpresa[Costo_Unitario])</f>
        <v>10.520482758620702</v>
      </c>
      <c r="M4201" s="3">
        <f>IF(TablaDatosEmpresa[[#This Row],[Tipo_Movimiento]] = "Venta", -TablaDatosEmpresa[[#This Row],[Cantidad]] * TablaDatosEmpresa[[#This Row],[CosteAdquisicionPromedio]], 0)</f>
        <v>347.17593103448314</v>
      </c>
      <c r="N4201" s="3">
        <f>TablaDatosEmpresa[[#This Row],[Ingresos]]-TablaDatosEmpresa[[#This Row],[Coste_Vemta]]</f>
        <v>1637.1140689655172</v>
      </c>
    </row>
    <row r="4202" spans="1:14" x14ac:dyDescent="0.3">
      <c r="A4202">
        <v>4203</v>
      </c>
      <c r="B4202" s="1">
        <v>45179</v>
      </c>
      <c r="C4202" t="s">
        <v>10</v>
      </c>
      <c r="D4202" t="s">
        <v>34</v>
      </c>
      <c r="E4202" t="s">
        <v>45</v>
      </c>
      <c r="F4202">
        <v>-33</v>
      </c>
      <c r="G4202" s="3">
        <v>0</v>
      </c>
      <c r="H4202" s="3">
        <v>346.02</v>
      </c>
      <c r="I4202" t="s">
        <v>10</v>
      </c>
      <c r="J4202" t="s">
        <v>31</v>
      </c>
      <c r="K4202" s="3">
        <f>IF(TablaDatosEmpresa[[#This Row],[Tipo_Movimiento]] = "Venta", -TablaDatosEmpresa[[#This Row],[Cantidad]] * TablaDatosEmpresa[[#This Row],[Precio_Venta_Unitario]], 0)</f>
        <v>11418.66</v>
      </c>
      <c r="L4202" s="3">
        <f>AVERAGEIF(TablaDatosEmpresa[Nombre_Producto],TablaDatosEmpresa[[#This Row],[Nombre_Producto]],TablaDatosEmpresa[Costo_Unitario])</f>
        <v>81.910562499999997</v>
      </c>
      <c r="M4202" s="3">
        <f>IF(TablaDatosEmpresa[[#This Row],[Tipo_Movimiento]] = "Venta", -TablaDatosEmpresa[[#This Row],[Cantidad]] * TablaDatosEmpresa[[#This Row],[CosteAdquisicionPromedio]], 0)</f>
        <v>2703.0485625000001</v>
      </c>
      <c r="N4202" s="3">
        <f>TablaDatosEmpresa[[#This Row],[Ingresos]]-TablaDatosEmpresa[[#This Row],[Coste_Vemta]]</f>
        <v>8715.6114374999997</v>
      </c>
    </row>
    <row r="4203" spans="1:14" x14ac:dyDescent="0.3">
      <c r="A4203">
        <v>4204</v>
      </c>
      <c r="B4203" s="1">
        <v>45179</v>
      </c>
      <c r="C4203" t="s">
        <v>24</v>
      </c>
      <c r="D4203" t="s">
        <v>29</v>
      </c>
      <c r="E4203" t="s">
        <v>30</v>
      </c>
      <c r="F4203">
        <v>186</v>
      </c>
      <c r="G4203" s="3">
        <v>36.4</v>
      </c>
      <c r="H4203" s="3">
        <v>0</v>
      </c>
      <c r="I4203" t="s">
        <v>24</v>
      </c>
      <c r="J4203" t="s">
        <v>37</v>
      </c>
      <c r="K4203" s="3">
        <f>IF(TablaDatosEmpresa[[#This Row],[Tipo_Movimiento]] = "Venta", -TablaDatosEmpresa[[#This Row],[Cantidad]] * TablaDatosEmpresa[[#This Row],[Precio_Venta_Unitario]], 0)</f>
        <v>0</v>
      </c>
      <c r="L4203" s="3">
        <f>AVERAGEIF(TablaDatosEmpresa[Nombre_Producto],TablaDatosEmpresa[[#This Row],[Nombre_Producto]],TablaDatosEmpresa[Costo_Unitario])</f>
        <v>15.49574137931034</v>
      </c>
      <c r="M4203" s="3">
        <f>IF(TablaDatosEmpresa[[#This Row],[Tipo_Movimiento]] = "Venta", -TablaDatosEmpresa[[#This Row],[Cantidad]] * TablaDatosEmpresa[[#This Row],[CosteAdquisicionPromedio]], 0)</f>
        <v>0</v>
      </c>
      <c r="N4203" s="3">
        <f>TablaDatosEmpresa[[#This Row],[Ingresos]]-TablaDatosEmpresa[[#This Row],[Coste_Vemta]]</f>
        <v>0</v>
      </c>
    </row>
    <row r="4204" spans="1:14" x14ac:dyDescent="0.3">
      <c r="A4204">
        <v>4205</v>
      </c>
      <c r="B4204" s="1">
        <v>45179</v>
      </c>
      <c r="C4204" t="s">
        <v>24</v>
      </c>
      <c r="D4204" t="s">
        <v>34</v>
      </c>
      <c r="E4204" t="s">
        <v>45</v>
      </c>
      <c r="F4204">
        <v>61</v>
      </c>
      <c r="G4204" s="3">
        <v>176.78</v>
      </c>
      <c r="H4204" s="3">
        <v>0</v>
      </c>
      <c r="I4204" t="s">
        <v>24</v>
      </c>
      <c r="J4204" t="s">
        <v>37</v>
      </c>
      <c r="K4204" s="3">
        <f>IF(TablaDatosEmpresa[[#This Row],[Tipo_Movimiento]] = "Venta", -TablaDatosEmpresa[[#This Row],[Cantidad]] * TablaDatosEmpresa[[#This Row],[Precio_Venta_Unitario]], 0)</f>
        <v>0</v>
      </c>
      <c r="L4204" s="3">
        <f>AVERAGEIF(TablaDatosEmpresa[Nombre_Producto],TablaDatosEmpresa[[#This Row],[Nombre_Producto]],TablaDatosEmpresa[Costo_Unitario])</f>
        <v>81.910562499999997</v>
      </c>
      <c r="M4204" s="3">
        <f>IF(TablaDatosEmpresa[[#This Row],[Tipo_Movimiento]] = "Venta", -TablaDatosEmpresa[[#This Row],[Cantidad]] * TablaDatosEmpresa[[#This Row],[CosteAdquisicionPromedio]], 0)</f>
        <v>0</v>
      </c>
      <c r="N4204" s="3">
        <f>TablaDatosEmpresa[[#This Row],[Ingresos]]-TablaDatosEmpresa[[#This Row],[Coste_Vemta]]</f>
        <v>0</v>
      </c>
    </row>
    <row r="4205" spans="1:14" x14ac:dyDescent="0.3">
      <c r="A4205">
        <v>4206</v>
      </c>
      <c r="B4205" s="1">
        <v>45179</v>
      </c>
      <c r="C4205" t="s">
        <v>10</v>
      </c>
      <c r="D4205" t="s">
        <v>17</v>
      </c>
      <c r="E4205" t="s">
        <v>42</v>
      </c>
      <c r="F4205">
        <v>-41</v>
      </c>
      <c r="G4205" s="3">
        <v>0</v>
      </c>
      <c r="H4205" s="3">
        <v>905.34</v>
      </c>
      <c r="I4205" t="s">
        <v>10</v>
      </c>
      <c r="J4205" t="s">
        <v>23</v>
      </c>
      <c r="K4205" s="3">
        <f>IF(TablaDatosEmpresa[[#This Row],[Tipo_Movimiento]] = "Venta", -TablaDatosEmpresa[[#This Row],[Cantidad]] * TablaDatosEmpresa[[#This Row],[Precio_Venta_Unitario]], 0)</f>
        <v>37118.94</v>
      </c>
      <c r="L4205" s="3">
        <f>AVERAGEIF(TablaDatosEmpresa[Nombre_Producto],TablaDatosEmpresa[[#This Row],[Nombre_Producto]],TablaDatosEmpresa[Costo_Unitario])</f>
        <v>206.67616747181975</v>
      </c>
      <c r="M4205" s="3">
        <f>IF(TablaDatosEmpresa[[#This Row],[Tipo_Movimiento]] = "Venta", -TablaDatosEmpresa[[#This Row],[Cantidad]] * TablaDatosEmpresa[[#This Row],[CosteAdquisicionPromedio]], 0)</f>
        <v>8473.7228663446094</v>
      </c>
      <c r="N4205" s="3">
        <f>TablaDatosEmpresa[[#This Row],[Ingresos]]-TablaDatosEmpresa[[#This Row],[Coste_Vemta]]</f>
        <v>28645.217133655395</v>
      </c>
    </row>
    <row r="4206" spans="1:14" x14ac:dyDescent="0.3">
      <c r="A4206">
        <v>4207</v>
      </c>
      <c r="B4206" s="1">
        <v>45179</v>
      </c>
      <c r="C4206" t="s">
        <v>24</v>
      </c>
      <c r="D4206" t="s">
        <v>14</v>
      </c>
      <c r="E4206" t="s">
        <v>41</v>
      </c>
      <c r="F4206">
        <v>94</v>
      </c>
      <c r="G4206" s="3">
        <v>85.22</v>
      </c>
      <c r="H4206" s="3">
        <v>0</v>
      </c>
      <c r="I4206" t="s">
        <v>24</v>
      </c>
      <c r="J4206" t="s">
        <v>26</v>
      </c>
      <c r="K4206" s="3">
        <f>IF(TablaDatosEmpresa[[#This Row],[Tipo_Movimiento]] = "Venta", -TablaDatosEmpresa[[#This Row],[Cantidad]] * TablaDatosEmpresa[[#This Row],[Precio_Venta_Unitario]], 0)</f>
        <v>0</v>
      </c>
      <c r="L4206" s="3">
        <f>AVERAGEIF(TablaDatosEmpresa[Nombre_Producto],TablaDatosEmpresa[[#This Row],[Nombre_Producto]],TablaDatosEmpresa[Costo_Unitario])</f>
        <v>38.917210440456756</v>
      </c>
      <c r="M4206" s="3">
        <f>IF(TablaDatosEmpresa[[#This Row],[Tipo_Movimiento]] = "Venta", -TablaDatosEmpresa[[#This Row],[Cantidad]] * TablaDatosEmpresa[[#This Row],[CosteAdquisicionPromedio]], 0)</f>
        <v>0</v>
      </c>
      <c r="N4206" s="3">
        <f>TablaDatosEmpresa[[#This Row],[Ingresos]]-TablaDatosEmpresa[[#This Row],[Coste_Vemta]]</f>
        <v>0</v>
      </c>
    </row>
    <row r="4207" spans="1:14" x14ac:dyDescent="0.3">
      <c r="A4207">
        <v>4208</v>
      </c>
      <c r="B4207" s="1">
        <v>45179</v>
      </c>
      <c r="C4207" t="s">
        <v>10</v>
      </c>
      <c r="D4207" t="s">
        <v>14</v>
      </c>
      <c r="E4207" t="s">
        <v>41</v>
      </c>
      <c r="F4207">
        <v>-30</v>
      </c>
      <c r="G4207" s="3">
        <v>0</v>
      </c>
      <c r="H4207" s="3">
        <v>159.49</v>
      </c>
      <c r="I4207" t="s">
        <v>10</v>
      </c>
      <c r="J4207" t="s">
        <v>13</v>
      </c>
      <c r="K4207" s="3">
        <f>IF(TablaDatosEmpresa[[#This Row],[Tipo_Movimiento]] = "Venta", -TablaDatosEmpresa[[#This Row],[Cantidad]] * TablaDatosEmpresa[[#This Row],[Precio_Venta_Unitario]], 0)</f>
        <v>4784.7000000000007</v>
      </c>
      <c r="L4207" s="3">
        <f>AVERAGEIF(TablaDatosEmpresa[Nombre_Producto],TablaDatosEmpresa[[#This Row],[Nombre_Producto]],TablaDatosEmpresa[Costo_Unitario])</f>
        <v>38.917210440456756</v>
      </c>
      <c r="M4207" s="3">
        <f>IF(TablaDatosEmpresa[[#This Row],[Tipo_Movimiento]] = "Venta", -TablaDatosEmpresa[[#This Row],[Cantidad]] * TablaDatosEmpresa[[#This Row],[CosteAdquisicionPromedio]], 0)</f>
        <v>1167.5163132137027</v>
      </c>
      <c r="N4207" s="3">
        <f>TablaDatosEmpresa[[#This Row],[Ingresos]]-TablaDatosEmpresa[[#This Row],[Coste_Vemta]]</f>
        <v>3617.183686786298</v>
      </c>
    </row>
    <row r="4208" spans="1:14" x14ac:dyDescent="0.3">
      <c r="A4208">
        <v>4209</v>
      </c>
      <c r="B4208" s="1">
        <v>45179</v>
      </c>
      <c r="C4208" t="s">
        <v>24</v>
      </c>
      <c r="D4208" t="s">
        <v>11</v>
      </c>
      <c r="E4208" t="s">
        <v>12</v>
      </c>
      <c r="F4208">
        <v>263</v>
      </c>
      <c r="G4208" s="3">
        <v>64.3</v>
      </c>
      <c r="H4208" s="3">
        <v>0</v>
      </c>
      <c r="I4208" t="s">
        <v>24</v>
      </c>
      <c r="J4208" t="s">
        <v>36</v>
      </c>
      <c r="K4208" s="3">
        <f>IF(TablaDatosEmpresa[[#This Row],[Tipo_Movimiento]] = "Venta", -TablaDatosEmpresa[[#This Row],[Cantidad]] * TablaDatosEmpresa[[#This Row],[Precio_Venta_Unitario]], 0)</f>
        <v>0</v>
      </c>
      <c r="L4208" s="3">
        <f>AVERAGEIF(TablaDatosEmpresa[Nombre_Producto],TablaDatosEmpresa[[#This Row],[Nombre_Producto]],TablaDatosEmpresa[Costo_Unitario])</f>
        <v>28.701865793780652</v>
      </c>
      <c r="M4208" s="3">
        <f>IF(TablaDatosEmpresa[[#This Row],[Tipo_Movimiento]] = "Venta", -TablaDatosEmpresa[[#This Row],[Cantidad]] * TablaDatosEmpresa[[#This Row],[CosteAdquisicionPromedio]], 0)</f>
        <v>0</v>
      </c>
      <c r="N4208" s="3">
        <f>TablaDatosEmpresa[[#This Row],[Ingresos]]-TablaDatosEmpresa[[#This Row],[Coste_Vemta]]</f>
        <v>0</v>
      </c>
    </row>
    <row r="4209" spans="1:14" x14ac:dyDescent="0.3">
      <c r="A4209">
        <v>4210</v>
      </c>
      <c r="B4209" s="1">
        <v>45180</v>
      </c>
      <c r="C4209" t="s">
        <v>24</v>
      </c>
      <c r="D4209" t="s">
        <v>25</v>
      </c>
      <c r="E4209" t="s">
        <v>43</v>
      </c>
      <c r="F4209">
        <v>273</v>
      </c>
      <c r="G4209" s="3">
        <v>45.35</v>
      </c>
      <c r="H4209" s="3">
        <v>0</v>
      </c>
      <c r="I4209" t="s">
        <v>24</v>
      </c>
      <c r="J4209" t="s">
        <v>28</v>
      </c>
      <c r="K4209" s="3">
        <f>IF(TablaDatosEmpresa[[#This Row],[Tipo_Movimiento]] = "Venta", -TablaDatosEmpresa[[#This Row],[Cantidad]] * TablaDatosEmpresa[[#This Row],[Precio_Venta_Unitario]], 0)</f>
        <v>0</v>
      </c>
      <c r="L4209" s="3">
        <f>AVERAGEIF(TablaDatosEmpresa[Nombre_Producto],TablaDatosEmpresa[[#This Row],[Nombre_Producto]],TablaDatosEmpresa[Costo_Unitario])</f>
        <v>18.458651685393257</v>
      </c>
      <c r="M4209" s="3">
        <f>IF(TablaDatosEmpresa[[#This Row],[Tipo_Movimiento]] = "Venta", -TablaDatosEmpresa[[#This Row],[Cantidad]] * TablaDatosEmpresa[[#This Row],[CosteAdquisicionPromedio]], 0)</f>
        <v>0</v>
      </c>
      <c r="N4209" s="3">
        <f>TablaDatosEmpresa[[#This Row],[Ingresos]]-TablaDatosEmpresa[[#This Row],[Coste_Vemta]]</f>
        <v>0</v>
      </c>
    </row>
    <row r="4210" spans="1:14" x14ac:dyDescent="0.3">
      <c r="A4210">
        <v>4211</v>
      </c>
      <c r="B4210" s="1">
        <v>45180</v>
      </c>
      <c r="C4210" t="s">
        <v>24</v>
      </c>
      <c r="D4210" t="s">
        <v>34</v>
      </c>
      <c r="E4210" t="s">
        <v>45</v>
      </c>
      <c r="F4210">
        <v>161</v>
      </c>
      <c r="G4210" s="3">
        <v>182.74</v>
      </c>
      <c r="H4210" s="3">
        <v>0</v>
      </c>
      <c r="I4210" t="s">
        <v>24</v>
      </c>
      <c r="J4210" t="s">
        <v>26</v>
      </c>
      <c r="K4210" s="3">
        <f>IF(TablaDatosEmpresa[[#This Row],[Tipo_Movimiento]] = "Venta", -TablaDatosEmpresa[[#This Row],[Cantidad]] * TablaDatosEmpresa[[#This Row],[Precio_Venta_Unitario]], 0)</f>
        <v>0</v>
      </c>
      <c r="L4210" s="3">
        <f>AVERAGEIF(TablaDatosEmpresa[Nombre_Producto],TablaDatosEmpresa[[#This Row],[Nombre_Producto]],TablaDatosEmpresa[Costo_Unitario])</f>
        <v>81.910562499999997</v>
      </c>
      <c r="M4210" s="3">
        <f>IF(TablaDatosEmpresa[[#This Row],[Tipo_Movimiento]] = "Venta", -TablaDatosEmpresa[[#This Row],[Cantidad]] * TablaDatosEmpresa[[#This Row],[CosteAdquisicionPromedio]], 0)</f>
        <v>0</v>
      </c>
      <c r="N4210" s="3">
        <f>TablaDatosEmpresa[[#This Row],[Ingresos]]-TablaDatosEmpresa[[#This Row],[Coste_Vemta]]</f>
        <v>0</v>
      </c>
    </row>
    <row r="4211" spans="1:14" x14ac:dyDescent="0.3">
      <c r="A4211">
        <v>4212</v>
      </c>
      <c r="B4211" s="1">
        <v>45180</v>
      </c>
      <c r="C4211" t="s">
        <v>24</v>
      </c>
      <c r="D4211" t="s">
        <v>14</v>
      </c>
      <c r="E4211" t="s">
        <v>41</v>
      </c>
      <c r="F4211">
        <v>108</v>
      </c>
      <c r="G4211" s="3">
        <v>85.35</v>
      </c>
      <c r="H4211" s="3">
        <v>0</v>
      </c>
      <c r="I4211" t="s">
        <v>24</v>
      </c>
      <c r="J4211" t="s">
        <v>28</v>
      </c>
      <c r="K4211" s="3">
        <f>IF(TablaDatosEmpresa[[#This Row],[Tipo_Movimiento]] = "Venta", -TablaDatosEmpresa[[#This Row],[Cantidad]] * TablaDatosEmpresa[[#This Row],[Precio_Venta_Unitario]], 0)</f>
        <v>0</v>
      </c>
      <c r="L4211" s="3">
        <f>AVERAGEIF(TablaDatosEmpresa[Nombre_Producto],TablaDatosEmpresa[[#This Row],[Nombre_Producto]],TablaDatosEmpresa[Costo_Unitario])</f>
        <v>38.917210440456756</v>
      </c>
      <c r="M4211" s="3">
        <f>IF(TablaDatosEmpresa[[#This Row],[Tipo_Movimiento]] = "Venta", -TablaDatosEmpresa[[#This Row],[Cantidad]] * TablaDatosEmpresa[[#This Row],[CosteAdquisicionPromedio]], 0)</f>
        <v>0</v>
      </c>
      <c r="N4211" s="3">
        <f>TablaDatosEmpresa[[#This Row],[Ingresos]]-TablaDatosEmpresa[[#This Row],[Coste_Vemta]]</f>
        <v>0</v>
      </c>
    </row>
    <row r="4212" spans="1:14" x14ac:dyDescent="0.3">
      <c r="A4212">
        <v>4213</v>
      </c>
      <c r="B4212" s="1">
        <v>45180</v>
      </c>
      <c r="C4212" t="s">
        <v>10</v>
      </c>
      <c r="D4212" t="s">
        <v>25</v>
      </c>
      <c r="E4212" t="s">
        <v>43</v>
      </c>
      <c r="F4212">
        <v>-36</v>
      </c>
      <c r="G4212" s="3">
        <v>0</v>
      </c>
      <c r="H4212" s="3">
        <v>95.26</v>
      </c>
      <c r="I4212" t="s">
        <v>10</v>
      </c>
      <c r="J4212" t="s">
        <v>23</v>
      </c>
      <c r="K4212" s="3">
        <f>IF(TablaDatosEmpresa[[#This Row],[Tipo_Movimiento]] = "Venta", -TablaDatosEmpresa[[#This Row],[Cantidad]] * TablaDatosEmpresa[[#This Row],[Precio_Venta_Unitario]], 0)</f>
        <v>3429.36</v>
      </c>
      <c r="L4212" s="3">
        <f>AVERAGEIF(TablaDatosEmpresa[Nombre_Producto],TablaDatosEmpresa[[#This Row],[Nombre_Producto]],TablaDatosEmpresa[Costo_Unitario])</f>
        <v>18.458651685393257</v>
      </c>
      <c r="M4212" s="3">
        <f>IF(TablaDatosEmpresa[[#This Row],[Tipo_Movimiento]] = "Venta", -TablaDatosEmpresa[[#This Row],[Cantidad]] * TablaDatosEmpresa[[#This Row],[CosteAdquisicionPromedio]], 0)</f>
        <v>664.51146067415721</v>
      </c>
      <c r="N4212" s="3">
        <f>TablaDatosEmpresa[[#This Row],[Ingresos]]-TablaDatosEmpresa[[#This Row],[Coste_Vemta]]</f>
        <v>2764.8485393258429</v>
      </c>
    </row>
    <row r="4213" spans="1:14" x14ac:dyDescent="0.3">
      <c r="A4213">
        <v>4214</v>
      </c>
      <c r="B4213" s="1">
        <v>45180</v>
      </c>
      <c r="C4213" t="s">
        <v>10</v>
      </c>
      <c r="D4213" t="s">
        <v>21</v>
      </c>
      <c r="E4213" t="s">
        <v>22</v>
      </c>
      <c r="F4213">
        <v>-49</v>
      </c>
      <c r="G4213" s="3">
        <v>0</v>
      </c>
      <c r="H4213" s="3">
        <v>60.49</v>
      </c>
      <c r="I4213" t="s">
        <v>10</v>
      </c>
      <c r="J4213" t="s">
        <v>35</v>
      </c>
      <c r="K4213" s="3">
        <f>IF(TablaDatosEmpresa[[#This Row],[Tipo_Movimiento]] = "Venta", -TablaDatosEmpresa[[#This Row],[Cantidad]] * TablaDatosEmpresa[[#This Row],[Precio_Venta_Unitario]], 0)</f>
        <v>2964.01</v>
      </c>
      <c r="L4213" s="3">
        <f>AVERAGEIF(TablaDatosEmpresa[Nombre_Producto],TablaDatosEmpresa[[#This Row],[Nombre_Producto]],TablaDatosEmpresa[Costo_Unitario])</f>
        <v>10.520482758620702</v>
      </c>
      <c r="M4213" s="3">
        <f>IF(TablaDatosEmpresa[[#This Row],[Tipo_Movimiento]] = "Venta", -TablaDatosEmpresa[[#This Row],[Cantidad]] * TablaDatosEmpresa[[#This Row],[CosteAdquisicionPromedio]], 0)</f>
        <v>515.50365517241437</v>
      </c>
      <c r="N4213" s="3">
        <f>TablaDatosEmpresa[[#This Row],[Ingresos]]-TablaDatosEmpresa[[#This Row],[Coste_Vemta]]</f>
        <v>2448.506344827586</v>
      </c>
    </row>
    <row r="4214" spans="1:14" x14ac:dyDescent="0.3">
      <c r="A4214">
        <v>4215</v>
      </c>
      <c r="B4214" s="1">
        <v>45180</v>
      </c>
      <c r="C4214" t="s">
        <v>24</v>
      </c>
      <c r="D4214" t="s">
        <v>34</v>
      </c>
      <c r="E4214" t="s">
        <v>45</v>
      </c>
      <c r="F4214">
        <v>122</v>
      </c>
      <c r="G4214" s="3">
        <v>182.01</v>
      </c>
      <c r="H4214" s="3">
        <v>0</v>
      </c>
      <c r="I4214" t="s">
        <v>24</v>
      </c>
      <c r="J4214" t="s">
        <v>26</v>
      </c>
      <c r="K4214" s="3">
        <f>IF(TablaDatosEmpresa[[#This Row],[Tipo_Movimiento]] = "Venta", -TablaDatosEmpresa[[#This Row],[Cantidad]] * TablaDatosEmpresa[[#This Row],[Precio_Venta_Unitario]], 0)</f>
        <v>0</v>
      </c>
      <c r="L4214" s="3">
        <f>AVERAGEIF(TablaDatosEmpresa[Nombre_Producto],TablaDatosEmpresa[[#This Row],[Nombre_Producto]],TablaDatosEmpresa[Costo_Unitario])</f>
        <v>81.910562499999997</v>
      </c>
      <c r="M4214" s="3">
        <f>IF(TablaDatosEmpresa[[#This Row],[Tipo_Movimiento]] = "Venta", -TablaDatosEmpresa[[#This Row],[Cantidad]] * TablaDatosEmpresa[[#This Row],[CosteAdquisicionPromedio]], 0)</f>
        <v>0</v>
      </c>
      <c r="N4214" s="3">
        <f>TablaDatosEmpresa[[#This Row],[Ingresos]]-TablaDatosEmpresa[[#This Row],[Coste_Vemta]]</f>
        <v>0</v>
      </c>
    </row>
    <row r="4215" spans="1:14" x14ac:dyDescent="0.3">
      <c r="A4215">
        <v>4216</v>
      </c>
      <c r="B4215" s="1">
        <v>45181</v>
      </c>
      <c r="C4215" t="s">
        <v>10</v>
      </c>
      <c r="D4215" t="s">
        <v>19</v>
      </c>
      <c r="E4215" t="s">
        <v>20</v>
      </c>
      <c r="F4215">
        <v>-10</v>
      </c>
      <c r="G4215" s="3">
        <v>0</v>
      </c>
      <c r="H4215" s="3">
        <v>301.3</v>
      </c>
      <c r="I4215" t="s">
        <v>10</v>
      </c>
      <c r="J4215" t="s">
        <v>15</v>
      </c>
      <c r="K4215" s="3">
        <f>IF(TablaDatosEmpresa[[#This Row],[Tipo_Movimiento]] = "Venta", -TablaDatosEmpresa[[#This Row],[Cantidad]] * TablaDatosEmpresa[[#This Row],[Precio_Venta_Unitario]], 0)</f>
        <v>3013</v>
      </c>
      <c r="L4215" s="3">
        <f>AVERAGEIF(TablaDatosEmpresa[Nombre_Producto],TablaDatosEmpresa[[#This Row],[Nombre_Producto]],TablaDatosEmpresa[Costo_Unitario])</f>
        <v>66.956770642201846</v>
      </c>
      <c r="M4215" s="3">
        <f>IF(TablaDatosEmpresa[[#This Row],[Tipo_Movimiento]] = "Venta", -TablaDatosEmpresa[[#This Row],[Cantidad]] * TablaDatosEmpresa[[#This Row],[CosteAdquisicionPromedio]], 0)</f>
        <v>669.56770642201843</v>
      </c>
      <c r="N4215" s="3">
        <f>TablaDatosEmpresa[[#This Row],[Ingresos]]-TablaDatosEmpresa[[#This Row],[Coste_Vemta]]</f>
        <v>2343.4322935779815</v>
      </c>
    </row>
    <row r="4216" spans="1:14" x14ac:dyDescent="0.3">
      <c r="A4216">
        <v>4217</v>
      </c>
      <c r="B4216" s="1">
        <v>45181</v>
      </c>
      <c r="C4216" t="s">
        <v>10</v>
      </c>
      <c r="D4216" t="s">
        <v>11</v>
      </c>
      <c r="E4216" t="s">
        <v>12</v>
      </c>
      <c r="F4216">
        <v>-23</v>
      </c>
      <c r="G4216" s="3">
        <v>0</v>
      </c>
      <c r="H4216" s="3">
        <v>130.4</v>
      </c>
      <c r="I4216" t="s">
        <v>10</v>
      </c>
      <c r="J4216" t="s">
        <v>23</v>
      </c>
      <c r="K4216" s="3">
        <f>IF(TablaDatosEmpresa[[#This Row],[Tipo_Movimiento]] = "Venta", -TablaDatosEmpresa[[#This Row],[Cantidad]] * TablaDatosEmpresa[[#This Row],[Precio_Venta_Unitario]], 0)</f>
        <v>2999.2000000000003</v>
      </c>
      <c r="L4216" s="3">
        <f>AVERAGEIF(TablaDatosEmpresa[Nombre_Producto],TablaDatosEmpresa[[#This Row],[Nombre_Producto]],TablaDatosEmpresa[Costo_Unitario])</f>
        <v>28.701865793780652</v>
      </c>
      <c r="M4216" s="3">
        <f>IF(TablaDatosEmpresa[[#This Row],[Tipo_Movimiento]] = "Venta", -TablaDatosEmpresa[[#This Row],[Cantidad]] * TablaDatosEmpresa[[#This Row],[CosteAdquisicionPromedio]], 0)</f>
        <v>660.14291325695501</v>
      </c>
      <c r="N4216" s="3">
        <f>TablaDatosEmpresa[[#This Row],[Ingresos]]-TablaDatosEmpresa[[#This Row],[Coste_Vemta]]</f>
        <v>2339.0570867430451</v>
      </c>
    </row>
    <row r="4217" spans="1:14" x14ac:dyDescent="0.3">
      <c r="A4217">
        <v>4218</v>
      </c>
      <c r="B4217" s="1">
        <v>45181</v>
      </c>
      <c r="C4217" t="s">
        <v>16</v>
      </c>
      <c r="D4217" t="s">
        <v>19</v>
      </c>
      <c r="E4217" t="s">
        <v>20</v>
      </c>
      <c r="F4217">
        <v>82</v>
      </c>
      <c r="G4217" s="3">
        <v>151.9</v>
      </c>
      <c r="H4217" s="3">
        <v>0</v>
      </c>
      <c r="I4217" t="s">
        <v>46</v>
      </c>
      <c r="J4217" t="s">
        <v>18</v>
      </c>
      <c r="K4217" s="3">
        <f>IF(TablaDatosEmpresa[[#This Row],[Tipo_Movimiento]] = "Venta", -TablaDatosEmpresa[[#This Row],[Cantidad]] * TablaDatosEmpresa[[#This Row],[Precio_Venta_Unitario]], 0)</f>
        <v>0</v>
      </c>
      <c r="L4217" s="3">
        <f>AVERAGEIF(TablaDatosEmpresa[Nombre_Producto],TablaDatosEmpresa[[#This Row],[Nombre_Producto]],TablaDatosEmpresa[Costo_Unitario])</f>
        <v>66.956770642201846</v>
      </c>
      <c r="M4217" s="3">
        <f>IF(TablaDatosEmpresa[[#This Row],[Tipo_Movimiento]] = "Venta", -TablaDatosEmpresa[[#This Row],[Cantidad]] * TablaDatosEmpresa[[#This Row],[CosteAdquisicionPromedio]], 0)</f>
        <v>0</v>
      </c>
      <c r="N4217" s="3">
        <f>TablaDatosEmpresa[[#This Row],[Ingresos]]-TablaDatosEmpresa[[#This Row],[Coste_Vemta]]</f>
        <v>0</v>
      </c>
    </row>
    <row r="4218" spans="1:14" x14ac:dyDescent="0.3">
      <c r="A4218">
        <v>4219</v>
      </c>
      <c r="B4218" s="1">
        <v>45181</v>
      </c>
      <c r="C4218" t="s">
        <v>10</v>
      </c>
      <c r="D4218" t="s">
        <v>19</v>
      </c>
      <c r="E4218" t="s">
        <v>20</v>
      </c>
      <c r="F4218">
        <v>-24</v>
      </c>
      <c r="G4218" s="3">
        <v>0</v>
      </c>
      <c r="H4218" s="3">
        <v>301.83</v>
      </c>
      <c r="I4218" t="s">
        <v>10</v>
      </c>
      <c r="J4218" t="s">
        <v>31</v>
      </c>
      <c r="K4218" s="3">
        <f>IF(TablaDatosEmpresa[[#This Row],[Tipo_Movimiento]] = "Venta", -TablaDatosEmpresa[[#This Row],[Cantidad]] * TablaDatosEmpresa[[#This Row],[Precio_Venta_Unitario]], 0)</f>
        <v>7243.92</v>
      </c>
      <c r="L4218" s="3">
        <f>AVERAGEIF(TablaDatosEmpresa[Nombre_Producto],TablaDatosEmpresa[[#This Row],[Nombre_Producto]],TablaDatosEmpresa[Costo_Unitario])</f>
        <v>66.956770642201846</v>
      </c>
      <c r="M4218" s="3">
        <f>IF(TablaDatosEmpresa[[#This Row],[Tipo_Movimiento]] = "Venta", -TablaDatosEmpresa[[#This Row],[Cantidad]] * TablaDatosEmpresa[[#This Row],[CosteAdquisicionPromedio]], 0)</f>
        <v>1606.9624954128444</v>
      </c>
      <c r="N4218" s="3">
        <f>TablaDatosEmpresa[[#This Row],[Ingresos]]-TablaDatosEmpresa[[#This Row],[Coste_Vemta]]</f>
        <v>5636.9575045871552</v>
      </c>
    </row>
    <row r="4219" spans="1:14" x14ac:dyDescent="0.3">
      <c r="A4219">
        <v>4220</v>
      </c>
      <c r="B4219" s="1">
        <v>45181</v>
      </c>
      <c r="C4219" t="s">
        <v>24</v>
      </c>
      <c r="D4219" t="s">
        <v>32</v>
      </c>
      <c r="E4219" t="s">
        <v>33</v>
      </c>
      <c r="F4219">
        <v>261</v>
      </c>
      <c r="G4219" s="3">
        <v>118.08</v>
      </c>
      <c r="H4219" s="3">
        <v>0</v>
      </c>
      <c r="I4219" t="s">
        <v>24</v>
      </c>
      <c r="J4219" t="s">
        <v>26</v>
      </c>
      <c r="K4219" s="3">
        <f>IF(TablaDatosEmpresa[[#This Row],[Tipo_Movimiento]] = "Venta", -TablaDatosEmpresa[[#This Row],[Cantidad]] * TablaDatosEmpresa[[#This Row],[Precio_Venta_Unitario]], 0)</f>
        <v>0</v>
      </c>
      <c r="L4219" s="3">
        <f>AVERAGEIF(TablaDatosEmpresa[Nombre_Producto],TablaDatosEmpresa[[#This Row],[Nombre_Producto]],TablaDatosEmpresa[Costo_Unitario])</f>
        <v>54.214840425531932</v>
      </c>
      <c r="M4219" s="3">
        <f>IF(TablaDatosEmpresa[[#This Row],[Tipo_Movimiento]] = "Venta", -TablaDatosEmpresa[[#This Row],[Cantidad]] * TablaDatosEmpresa[[#This Row],[CosteAdquisicionPromedio]], 0)</f>
        <v>0</v>
      </c>
      <c r="N4219" s="3">
        <f>TablaDatosEmpresa[[#This Row],[Ingresos]]-TablaDatosEmpresa[[#This Row],[Coste_Vemta]]</f>
        <v>0</v>
      </c>
    </row>
    <row r="4220" spans="1:14" x14ac:dyDescent="0.3">
      <c r="A4220">
        <v>4221</v>
      </c>
      <c r="B4220" s="1">
        <v>45181</v>
      </c>
      <c r="C4220" t="s">
        <v>10</v>
      </c>
      <c r="D4220" t="s">
        <v>25</v>
      </c>
      <c r="E4220" t="s">
        <v>43</v>
      </c>
      <c r="F4220">
        <v>-50</v>
      </c>
      <c r="G4220" s="3">
        <v>0</v>
      </c>
      <c r="H4220" s="3">
        <v>94.95</v>
      </c>
      <c r="I4220" t="s">
        <v>10</v>
      </c>
      <c r="J4220" t="s">
        <v>23</v>
      </c>
      <c r="K4220" s="3">
        <f>IF(TablaDatosEmpresa[[#This Row],[Tipo_Movimiento]] = "Venta", -TablaDatosEmpresa[[#This Row],[Cantidad]] * TablaDatosEmpresa[[#This Row],[Precio_Venta_Unitario]], 0)</f>
        <v>4747.5</v>
      </c>
      <c r="L4220" s="3">
        <f>AVERAGEIF(TablaDatosEmpresa[Nombre_Producto],TablaDatosEmpresa[[#This Row],[Nombre_Producto]],TablaDatosEmpresa[Costo_Unitario])</f>
        <v>18.458651685393257</v>
      </c>
      <c r="M4220" s="3">
        <f>IF(TablaDatosEmpresa[[#This Row],[Tipo_Movimiento]] = "Venta", -TablaDatosEmpresa[[#This Row],[Cantidad]] * TablaDatosEmpresa[[#This Row],[CosteAdquisicionPromedio]], 0)</f>
        <v>922.93258426966281</v>
      </c>
      <c r="N4220" s="3">
        <f>TablaDatosEmpresa[[#This Row],[Ingresos]]-TablaDatosEmpresa[[#This Row],[Coste_Vemta]]</f>
        <v>3824.5674157303374</v>
      </c>
    </row>
    <row r="4221" spans="1:14" x14ac:dyDescent="0.3">
      <c r="A4221">
        <v>4222</v>
      </c>
      <c r="B4221" s="1">
        <v>45181</v>
      </c>
      <c r="C4221" t="s">
        <v>10</v>
      </c>
      <c r="D4221" t="s">
        <v>25</v>
      </c>
      <c r="E4221" t="s">
        <v>43</v>
      </c>
      <c r="F4221">
        <v>-6</v>
      </c>
      <c r="G4221" s="3">
        <v>0</v>
      </c>
      <c r="H4221" s="3">
        <v>95.59</v>
      </c>
      <c r="I4221" t="s">
        <v>10</v>
      </c>
      <c r="J4221" t="s">
        <v>31</v>
      </c>
      <c r="K4221" s="3">
        <f>IF(TablaDatosEmpresa[[#This Row],[Tipo_Movimiento]] = "Venta", -TablaDatosEmpresa[[#This Row],[Cantidad]] * TablaDatosEmpresa[[#This Row],[Precio_Venta_Unitario]], 0)</f>
        <v>573.54</v>
      </c>
      <c r="L4221" s="3">
        <f>AVERAGEIF(TablaDatosEmpresa[Nombre_Producto],TablaDatosEmpresa[[#This Row],[Nombre_Producto]],TablaDatosEmpresa[Costo_Unitario])</f>
        <v>18.458651685393257</v>
      </c>
      <c r="M4221" s="3">
        <f>IF(TablaDatosEmpresa[[#This Row],[Tipo_Movimiento]] = "Venta", -TablaDatosEmpresa[[#This Row],[Cantidad]] * TablaDatosEmpresa[[#This Row],[CosteAdquisicionPromedio]], 0)</f>
        <v>110.75191011235954</v>
      </c>
      <c r="N4221" s="3">
        <f>TablaDatosEmpresa[[#This Row],[Ingresos]]-TablaDatosEmpresa[[#This Row],[Coste_Vemta]]</f>
        <v>462.78808988764041</v>
      </c>
    </row>
    <row r="4222" spans="1:14" x14ac:dyDescent="0.3">
      <c r="A4222">
        <v>4223</v>
      </c>
      <c r="B4222" s="1">
        <v>45182</v>
      </c>
      <c r="C4222" t="s">
        <v>24</v>
      </c>
      <c r="D4222" t="s">
        <v>14</v>
      </c>
      <c r="E4222" t="s">
        <v>41</v>
      </c>
      <c r="F4222">
        <v>291</v>
      </c>
      <c r="G4222" s="3">
        <v>85.24</v>
      </c>
      <c r="H4222" s="3">
        <v>0</v>
      </c>
      <c r="I4222" t="s">
        <v>24</v>
      </c>
      <c r="J4222" t="s">
        <v>36</v>
      </c>
      <c r="K4222" s="3">
        <f>IF(TablaDatosEmpresa[[#This Row],[Tipo_Movimiento]] = "Venta", -TablaDatosEmpresa[[#This Row],[Cantidad]] * TablaDatosEmpresa[[#This Row],[Precio_Venta_Unitario]], 0)</f>
        <v>0</v>
      </c>
      <c r="L4222" s="3">
        <f>AVERAGEIF(TablaDatosEmpresa[Nombre_Producto],TablaDatosEmpresa[[#This Row],[Nombre_Producto]],TablaDatosEmpresa[Costo_Unitario])</f>
        <v>38.917210440456756</v>
      </c>
      <c r="M4222" s="3">
        <f>IF(TablaDatosEmpresa[[#This Row],[Tipo_Movimiento]] = "Venta", -TablaDatosEmpresa[[#This Row],[Cantidad]] * TablaDatosEmpresa[[#This Row],[CosteAdquisicionPromedio]], 0)</f>
        <v>0</v>
      </c>
      <c r="N4222" s="3">
        <f>TablaDatosEmpresa[[#This Row],[Ingresos]]-TablaDatosEmpresa[[#This Row],[Coste_Vemta]]</f>
        <v>0</v>
      </c>
    </row>
    <row r="4223" spans="1:14" x14ac:dyDescent="0.3">
      <c r="A4223">
        <v>4224</v>
      </c>
      <c r="B4223" s="1">
        <v>45182</v>
      </c>
      <c r="C4223" t="s">
        <v>16</v>
      </c>
      <c r="D4223" t="s">
        <v>17</v>
      </c>
      <c r="E4223" t="s">
        <v>42</v>
      </c>
      <c r="F4223">
        <v>38</v>
      </c>
      <c r="G4223" s="3">
        <v>459.11</v>
      </c>
      <c r="H4223" s="3">
        <v>0</v>
      </c>
      <c r="I4223" t="s">
        <v>46</v>
      </c>
      <c r="J4223" t="s">
        <v>18</v>
      </c>
      <c r="K4223" s="3">
        <f>IF(TablaDatosEmpresa[[#This Row],[Tipo_Movimiento]] = "Venta", -TablaDatosEmpresa[[#This Row],[Cantidad]] * TablaDatosEmpresa[[#This Row],[Precio_Venta_Unitario]], 0)</f>
        <v>0</v>
      </c>
      <c r="L4223" s="3">
        <f>AVERAGEIF(TablaDatosEmpresa[Nombre_Producto],TablaDatosEmpresa[[#This Row],[Nombre_Producto]],TablaDatosEmpresa[Costo_Unitario])</f>
        <v>206.67616747181975</v>
      </c>
      <c r="M4223" s="3">
        <f>IF(TablaDatosEmpresa[[#This Row],[Tipo_Movimiento]] = "Venta", -TablaDatosEmpresa[[#This Row],[Cantidad]] * TablaDatosEmpresa[[#This Row],[CosteAdquisicionPromedio]], 0)</f>
        <v>0</v>
      </c>
      <c r="N4223" s="3">
        <f>TablaDatosEmpresa[[#This Row],[Ingresos]]-TablaDatosEmpresa[[#This Row],[Coste_Vemta]]</f>
        <v>0</v>
      </c>
    </row>
    <row r="4224" spans="1:14" x14ac:dyDescent="0.3">
      <c r="A4224">
        <v>4225</v>
      </c>
      <c r="B4224" s="1">
        <v>45182</v>
      </c>
      <c r="C4224" t="s">
        <v>24</v>
      </c>
      <c r="D4224" t="s">
        <v>11</v>
      </c>
      <c r="E4224" t="s">
        <v>12</v>
      </c>
      <c r="F4224">
        <v>128</v>
      </c>
      <c r="G4224" s="3">
        <v>64.62</v>
      </c>
      <c r="H4224" s="3">
        <v>0</v>
      </c>
      <c r="I4224" t="s">
        <v>24</v>
      </c>
      <c r="J4224" t="s">
        <v>37</v>
      </c>
      <c r="K4224" s="3">
        <f>IF(TablaDatosEmpresa[[#This Row],[Tipo_Movimiento]] = "Venta", -TablaDatosEmpresa[[#This Row],[Cantidad]] * TablaDatosEmpresa[[#This Row],[Precio_Venta_Unitario]], 0)</f>
        <v>0</v>
      </c>
      <c r="L4224" s="3">
        <f>AVERAGEIF(TablaDatosEmpresa[Nombre_Producto],TablaDatosEmpresa[[#This Row],[Nombre_Producto]],TablaDatosEmpresa[Costo_Unitario])</f>
        <v>28.701865793780652</v>
      </c>
      <c r="M4224" s="3">
        <f>IF(TablaDatosEmpresa[[#This Row],[Tipo_Movimiento]] = "Venta", -TablaDatosEmpresa[[#This Row],[Cantidad]] * TablaDatosEmpresa[[#This Row],[CosteAdquisicionPromedio]], 0)</f>
        <v>0</v>
      </c>
      <c r="N4224" s="3">
        <f>TablaDatosEmpresa[[#This Row],[Ingresos]]-TablaDatosEmpresa[[#This Row],[Coste_Vemta]]</f>
        <v>0</v>
      </c>
    </row>
    <row r="4225" spans="1:14" x14ac:dyDescent="0.3">
      <c r="A4225">
        <v>4226</v>
      </c>
      <c r="B4225" s="1">
        <v>45182</v>
      </c>
      <c r="C4225" t="s">
        <v>10</v>
      </c>
      <c r="D4225" t="s">
        <v>17</v>
      </c>
      <c r="E4225" t="s">
        <v>42</v>
      </c>
      <c r="F4225">
        <v>-38</v>
      </c>
      <c r="G4225" s="3">
        <v>0</v>
      </c>
      <c r="H4225" s="3">
        <v>904.23</v>
      </c>
      <c r="I4225" t="s">
        <v>10</v>
      </c>
      <c r="J4225" t="s">
        <v>35</v>
      </c>
      <c r="K4225" s="3">
        <f>IF(TablaDatosEmpresa[[#This Row],[Tipo_Movimiento]] = "Venta", -TablaDatosEmpresa[[#This Row],[Cantidad]] * TablaDatosEmpresa[[#This Row],[Precio_Venta_Unitario]], 0)</f>
        <v>34360.74</v>
      </c>
      <c r="L4225" s="3">
        <f>AVERAGEIF(TablaDatosEmpresa[Nombre_Producto],TablaDatosEmpresa[[#This Row],[Nombre_Producto]],TablaDatosEmpresa[Costo_Unitario])</f>
        <v>206.67616747181975</v>
      </c>
      <c r="M4225" s="3">
        <f>IF(TablaDatosEmpresa[[#This Row],[Tipo_Movimiento]] = "Venta", -TablaDatosEmpresa[[#This Row],[Cantidad]] * TablaDatosEmpresa[[#This Row],[CosteAdquisicionPromedio]], 0)</f>
        <v>7853.6943639291503</v>
      </c>
      <c r="N4225" s="3">
        <f>TablaDatosEmpresa[[#This Row],[Ingresos]]-TablaDatosEmpresa[[#This Row],[Coste_Vemta]]</f>
        <v>26507.045636070849</v>
      </c>
    </row>
    <row r="4226" spans="1:14" x14ac:dyDescent="0.3">
      <c r="A4226">
        <v>4227</v>
      </c>
      <c r="B4226" s="1">
        <v>45182</v>
      </c>
      <c r="C4226" t="s">
        <v>10</v>
      </c>
      <c r="D4226" t="s">
        <v>17</v>
      </c>
      <c r="E4226" t="s">
        <v>42</v>
      </c>
      <c r="F4226">
        <v>-14</v>
      </c>
      <c r="G4226" s="3">
        <v>0</v>
      </c>
      <c r="H4226" s="3">
        <v>908.23</v>
      </c>
      <c r="I4226" t="s">
        <v>10</v>
      </c>
      <c r="J4226" t="s">
        <v>13</v>
      </c>
      <c r="K4226" s="3">
        <f>IF(TablaDatosEmpresa[[#This Row],[Tipo_Movimiento]] = "Venta", -TablaDatosEmpresa[[#This Row],[Cantidad]] * TablaDatosEmpresa[[#This Row],[Precio_Venta_Unitario]], 0)</f>
        <v>12715.220000000001</v>
      </c>
      <c r="L4226" s="3">
        <f>AVERAGEIF(TablaDatosEmpresa[Nombre_Producto],TablaDatosEmpresa[[#This Row],[Nombre_Producto]],TablaDatosEmpresa[Costo_Unitario])</f>
        <v>206.67616747181975</v>
      </c>
      <c r="M4226" s="3">
        <f>IF(TablaDatosEmpresa[[#This Row],[Tipo_Movimiento]] = "Venta", -TablaDatosEmpresa[[#This Row],[Cantidad]] * TablaDatosEmpresa[[#This Row],[CosteAdquisicionPromedio]], 0)</f>
        <v>2893.4663446054765</v>
      </c>
      <c r="N4226" s="3">
        <f>TablaDatosEmpresa[[#This Row],[Ingresos]]-TablaDatosEmpresa[[#This Row],[Coste_Vemta]]</f>
        <v>9821.7536553945247</v>
      </c>
    </row>
    <row r="4227" spans="1:14" x14ac:dyDescent="0.3">
      <c r="A4227">
        <v>4228</v>
      </c>
      <c r="B4227" s="1">
        <v>45182</v>
      </c>
      <c r="C4227" t="s">
        <v>24</v>
      </c>
      <c r="D4227" t="s">
        <v>32</v>
      </c>
      <c r="E4227" t="s">
        <v>33</v>
      </c>
      <c r="F4227">
        <v>290</v>
      </c>
      <c r="G4227" s="3">
        <v>117.96</v>
      </c>
      <c r="H4227" s="3">
        <v>0</v>
      </c>
      <c r="I4227" t="s">
        <v>24</v>
      </c>
      <c r="J4227" t="s">
        <v>36</v>
      </c>
      <c r="K4227" s="3">
        <f>IF(TablaDatosEmpresa[[#This Row],[Tipo_Movimiento]] = "Venta", -TablaDatosEmpresa[[#This Row],[Cantidad]] * TablaDatosEmpresa[[#This Row],[Precio_Venta_Unitario]], 0)</f>
        <v>0</v>
      </c>
      <c r="L4227" s="3">
        <f>AVERAGEIF(TablaDatosEmpresa[Nombre_Producto],TablaDatosEmpresa[[#This Row],[Nombre_Producto]],TablaDatosEmpresa[Costo_Unitario])</f>
        <v>54.214840425531932</v>
      </c>
      <c r="M4227" s="3">
        <f>IF(TablaDatosEmpresa[[#This Row],[Tipo_Movimiento]] = "Venta", -TablaDatosEmpresa[[#This Row],[Cantidad]] * TablaDatosEmpresa[[#This Row],[CosteAdquisicionPromedio]], 0)</f>
        <v>0</v>
      </c>
      <c r="N4227" s="3">
        <f>TablaDatosEmpresa[[#This Row],[Ingresos]]-TablaDatosEmpresa[[#This Row],[Coste_Vemta]]</f>
        <v>0</v>
      </c>
    </row>
    <row r="4228" spans="1:14" x14ac:dyDescent="0.3">
      <c r="A4228">
        <v>4229</v>
      </c>
      <c r="B4228" s="1">
        <v>45182</v>
      </c>
      <c r="C4228" t="s">
        <v>24</v>
      </c>
      <c r="D4228" t="s">
        <v>11</v>
      </c>
      <c r="E4228" t="s">
        <v>12</v>
      </c>
      <c r="F4228">
        <v>153</v>
      </c>
      <c r="G4228" s="3">
        <v>66.28</v>
      </c>
      <c r="H4228" s="3">
        <v>0</v>
      </c>
      <c r="I4228" t="s">
        <v>24</v>
      </c>
      <c r="J4228" t="s">
        <v>37</v>
      </c>
      <c r="K4228" s="3">
        <f>IF(TablaDatosEmpresa[[#This Row],[Tipo_Movimiento]] = "Venta", -TablaDatosEmpresa[[#This Row],[Cantidad]] * TablaDatosEmpresa[[#This Row],[Precio_Venta_Unitario]], 0)</f>
        <v>0</v>
      </c>
      <c r="L4228" s="3">
        <f>AVERAGEIF(TablaDatosEmpresa[Nombre_Producto],TablaDatosEmpresa[[#This Row],[Nombre_Producto]],TablaDatosEmpresa[Costo_Unitario])</f>
        <v>28.701865793780652</v>
      </c>
      <c r="M4228" s="3">
        <f>IF(TablaDatosEmpresa[[#This Row],[Tipo_Movimiento]] = "Venta", -TablaDatosEmpresa[[#This Row],[Cantidad]] * TablaDatosEmpresa[[#This Row],[CosteAdquisicionPromedio]], 0)</f>
        <v>0</v>
      </c>
      <c r="N4228" s="3">
        <f>TablaDatosEmpresa[[#This Row],[Ingresos]]-TablaDatosEmpresa[[#This Row],[Coste_Vemta]]</f>
        <v>0</v>
      </c>
    </row>
    <row r="4229" spans="1:14" x14ac:dyDescent="0.3">
      <c r="A4229">
        <v>4230</v>
      </c>
      <c r="B4229" s="1">
        <v>45183</v>
      </c>
      <c r="C4229" t="s">
        <v>10</v>
      </c>
      <c r="D4229" t="s">
        <v>17</v>
      </c>
      <c r="E4229" t="s">
        <v>42</v>
      </c>
      <c r="F4229">
        <v>-24</v>
      </c>
      <c r="G4229" s="3">
        <v>0</v>
      </c>
      <c r="H4229" s="3">
        <v>901.91</v>
      </c>
      <c r="I4229" t="s">
        <v>10</v>
      </c>
      <c r="J4229" t="s">
        <v>35</v>
      </c>
      <c r="K4229" s="3">
        <f>IF(TablaDatosEmpresa[[#This Row],[Tipo_Movimiento]] = "Venta", -TablaDatosEmpresa[[#This Row],[Cantidad]] * TablaDatosEmpresa[[#This Row],[Precio_Venta_Unitario]], 0)</f>
        <v>21645.84</v>
      </c>
      <c r="L4229" s="3">
        <f>AVERAGEIF(TablaDatosEmpresa[Nombre_Producto],TablaDatosEmpresa[[#This Row],[Nombre_Producto]],TablaDatosEmpresa[Costo_Unitario])</f>
        <v>206.67616747181975</v>
      </c>
      <c r="M4229" s="3">
        <f>IF(TablaDatosEmpresa[[#This Row],[Tipo_Movimiento]] = "Venta", -TablaDatosEmpresa[[#This Row],[Cantidad]] * TablaDatosEmpresa[[#This Row],[CosteAdquisicionPromedio]], 0)</f>
        <v>4960.2280193236738</v>
      </c>
      <c r="N4229" s="3">
        <f>TablaDatosEmpresa[[#This Row],[Ingresos]]-TablaDatosEmpresa[[#This Row],[Coste_Vemta]]</f>
        <v>16685.611980676327</v>
      </c>
    </row>
    <row r="4230" spans="1:14" x14ac:dyDescent="0.3">
      <c r="A4230">
        <v>4231</v>
      </c>
      <c r="B4230" s="1">
        <v>45183</v>
      </c>
      <c r="C4230" t="s">
        <v>10</v>
      </c>
      <c r="D4230" t="s">
        <v>34</v>
      </c>
      <c r="E4230" t="s">
        <v>45</v>
      </c>
      <c r="F4230">
        <v>-32</v>
      </c>
      <c r="G4230" s="3">
        <v>0</v>
      </c>
      <c r="H4230" s="3">
        <v>348.26</v>
      </c>
      <c r="I4230" t="s">
        <v>10</v>
      </c>
      <c r="J4230" t="s">
        <v>31</v>
      </c>
      <c r="K4230" s="3">
        <f>IF(TablaDatosEmpresa[[#This Row],[Tipo_Movimiento]] = "Venta", -TablaDatosEmpresa[[#This Row],[Cantidad]] * TablaDatosEmpresa[[#This Row],[Precio_Venta_Unitario]], 0)</f>
        <v>11144.32</v>
      </c>
      <c r="L4230" s="3">
        <f>AVERAGEIF(TablaDatosEmpresa[Nombre_Producto],TablaDatosEmpresa[[#This Row],[Nombre_Producto]],TablaDatosEmpresa[Costo_Unitario])</f>
        <v>81.910562499999997</v>
      </c>
      <c r="M4230" s="3">
        <f>IF(TablaDatosEmpresa[[#This Row],[Tipo_Movimiento]] = "Venta", -TablaDatosEmpresa[[#This Row],[Cantidad]] * TablaDatosEmpresa[[#This Row],[CosteAdquisicionPromedio]], 0)</f>
        <v>2621.1379999999999</v>
      </c>
      <c r="N4230" s="3">
        <f>TablaDatosEmpresa[[#This Row],[Ingresos]]-TablaDatosEmpresa[[#This Row],[Coste_Vemta]]</f>
        <v>8523.1820000000007</v>
      </c>
    </row>
    <row r="4231" spans="1:14" x14ac:dyDescent="0.3">
      <c r="A4231">
        <v>4232</v>
      </c>
      <c r="B4231" s="1">
        <v>45183</v>
      </c>
      <c r="C4231" t="s">
        <v>24</v>
      </c>
      <c r="D4231" t="s">
        <v>34</v>
      </c>
      <c r="E4231" t="s">
        <v>45</v>
      </c>
      <c r="F4231">
        <v>243</v>
      </c>
      <c r="G4231" s="3">
        <v>183.8</v>
      </c>
      <c r="H4231" s="3">
        <v>0</v>
      </c>
      <c r="I4231" t="s">
        <v>24</v>
      </c>
      <c r="J4231" t="s">
        <v>26</v>
      </c>
      <c r="K4231" s="3">
        <f>IF(TablaDatosEmpresa[[#This Row],[Tipo_Movimiento]] = "Venta", -TablaDatosEmpresa[[#This Row],[Cantidad]] * TablaDatosEmpresa[[#This Row],[Precio_Venta_Unitario]], 0)</f>
        <v>0</v>
      </c>
      <c r="L4231" s="3">
        <f>AVERAGEIF(TablaDatosEmpresa[Nombre_Producto],TablaDatosEmpresa[[#This Row],[Nombre_Producto]],TablaDatosEmpresa[Costo_Unitario])</f>
        <v>81.910562499999997</v>
      </c>
      <c r="M4231" s="3">
        <f>IF(TablaDatosEmpresa[[#This Row],[Tipo_Movimiento]] = "Venta", -TablaDatosEmpresa[[#This Row],[Cantidad]] * TablaDatosEmpresa[[#This Row],[CosteAdquisicionPromedio]], 0)</f>
        <v>0</v>
      </c>
      <c r="N4231" s="3">
        <f>TablaDatosEmpresa[[#This Row],[Ingresos]]-TablaDatosEmpresa[[#This Row],[Coste_Vemta]]</f>
        <v>0</v>
      </c>
    </row>
    <row r="4232" spans="1:14" x14ac:dyDescent="0.3">
      <c r="A4232">
        <v>4233</v>
      </c>
      <c r="B4232" s="1">
        <v>45183</v>
      </c>
      <c r="C4232" t="s">
        <v>24</v>
      </c>
      <c r="D4232" t="s">
        <v>11</v>
      </c>
      <c r="E4232" t="s">
        <v>12</v>
      </c>
      <c r="F4232">
        <v>268</v>
      </c>
      <c r="G4232" s="3">
        <v>66.52</v>
      </c>
      <c r="H4232" s="3">
        <v>0</v>
      </c>
      <c r="I4232" t="s">
        <v>24</v>
      </c>
      <c r="J4232" t="s">
        <v>28</v>
      </c>
      <c r="K4232" s="3">
        <f>IF(TablaDatosEmpresa[[#This Row],[Tipo_Movimiento]] = "Venta", -TablaDatosEmpresa[[#This Row],[Cantidad]] * TablaDatosEmpresa[[#This Row],[Precio_Venta_Unitario]], 0)</f>
        <v>0</v>
      </c>
      <c r="L4232" s="3">
        <f>AVERAGEIF(TablaDatosEmpresa[Nombre_Producto],TablaDatosEmpresa[[#This Row],[Nombre_Producto]],TablaDatosEmpresa[Costo_Unitario])</f>
        <v>28.701865793780652</v>
      </c>
      <c r="M4232" s="3">
        <f>IF(TablaDatosEmpresa[[#This Row],[Tipo_Movimiento]] = "Venta", -TablaDatosEmpresa[[#This Row],[Cantidad]] * TablaDatosEmpresa[[#This Row],[CosteAdquisicionPromedio]], 0)</f>
        <v>0</v>
      </c>
      <c r="N4232" s="3">
        <f>TablaDatosEmpresa[[#This Row],[Ingresos]]-TablaDatosEmpresa[[#This Row],[Coste_Vemta]]</f>
        <v>0</v>
      </c>
    </row>
    <row r="4233" spans="1:14" x14ac:dyDescent="0.3">
      <c r="A4233">
        <v>4234</v>
      </c>
      <c r="B4233" s="1">
        <v>45183</v>
      </c>
      <c r="C4233" t="s">
        <v>24</v>
      </c>
      <c r="D4233" t="s">
        <v>25</v>
      </c>
      <c r="E4233" t="s">
        <v>43</v>
      </c>
      <c r="F4233">
        <v>106</v>
      </c>
      <c r="G4233" s="3">
        <v>45.82</v>
      </c>
      <c r="H4233" s="3">
        <v>0</v>
      </c>
      <c r="I4233" t="s">
        <v>24</v>
      </c>
      <c r="J4233" t="s">
        <v>37</v>
      </c>
      <c r="K4233" s="3">
        <f>IF(TablaDatosEmpresa[[#This Row],[Tipo_Movimiento]] = "Venta", -TablaDatosEmpresa[[#This Row],[Cantidad]] * TablaDatosEmpresa[[#This Row],[Precio_Venta_Unitario]], 0)</f>
        <v>0</v>
      </c>
      <c r="L4233" s="3">
        <f>AVERAGEIF(TablaDatosEmpresa[Nombre_Producto],TablaDatosEmpresa[[#This Row],[Nombre_Producto]],TablaDatosEmpresa[Costo_Unitario])</f>
        <v>18.458651685393257</v>
      </c>
      <c r="M4233" s="3">
        <f>IF(TablaDatosEmpresa[[#This Row],[Tipo_Movimiento]] = "Venta", -TablaDatosEmpresa[[#This Row],[Cantidad]] * TablaDatosEmpresa[[#This Row],[CosteAdquisicionPromedio]], 0)</f>
        <v>0</v>
      </c>
      <c r="N4233" s="3">
        <f>TablaDatosEmpresa[[#This Row],[Ingresos]]-TablaDatosEmpresa[[#This Row],[Coste_Vemta]]</f>
        <v>0</v>
      </c>
    </row>
    <row r="4234" spans="1:14" x14ac:dyDescent="0.3">
      <c r="A4234">
        <v>4235</v>
      </c>
      <c r="B4234" s="1">
        <v>45183</v>
      </c>
      <c r="C4234" t="s">
        <v>16</v>
      </c>
      <c r="D4234" t="s">
        <v>19</v>
      </c>
      <c r="E4234" t="s">
        <v>20</v>
      </c>
      <c r="F4234">
        <v>47</v>
      </c>
      <c r="G4234" s="3">
        <v>152.01</v>
      </c>
      <c r="H4234" s="3">
        <v>0</v>
      </c>
      <c r="I4234" t="s">
        <v>46</v>
      </c>
      <c r="J4234" t="s">
        <v>18</v>
      </c>
      <c r="K4234" s="3">
        <f>IF(TablaDatosEmpresa[[#This Row],[Tipo_Movimiento]] = "Venta", -TablaDatosEmpresa[[#This Row],[Cantidad]] * TablaDatosEmpresa[[#This Row],[Precio_Venta_Unitario]], 0)</f>
        <v>0</v>
      </c>
      <c r="L4234" s="3">
        <f>AVERAGEIF(TablaDatosEmpresa[Nombre_Producto],TablaDatosEmpresa[[#This Row],[Nombre_Producto]],TablaDatosEmpresa[Costo_Unitario])</f>
        <v>66.956770642201846</v>
      </c>
      <c r="M4234" s="3">
        <f>IF(TablaDatosEmpresa[[#This Row],[Tipo_Movimiento]] = "Venta", -TablaDatosEmpresa[[#This Row],[Cantidad]] * TablaDatosEmpresa[[#This Row],[CosteAdquisicionPromedio]], 0)</f>
        <v>0</v>
      </c>
      <c r="N4234" s="3">
        <f>TablaDatosEmpresa[[#This Row],[Ingresos]]-TablaDatosEmpresa[[#This Row],[Coste_Vemta]]</f>
        <v>0</v>
      </c>
    </row>
    <row r="4235" spans="1:14" x14ac:dyDescent="0.3">
      <c r="A4235">
        <v>4236</v>
      </c>
      <c r="B4235" s="1">
        <v>45183</v>
      </c>
      <c r="C4235" t="s">
        <v>16</v>
      </c>
      <c r="D4235" t="s">
        <v>19</v>
      </c>
      <c r="E4235" t="s">
        <v>20</v>
      </c>
      <c r="F4235">
        <v>79</v>
      </c>
      <c r="G4235" s="3">
        <v>149.30000000000001</v>
      </c>
      <c r="H4235" s="3">
        <v>0</v>
      </c>
      <c r="I4235" t="s">
        <v>46</v>
      </c>
      <c r="J4235" t="s">
        <v>18</v>
      </c>
      <c r="K4235" s="3">
        <f>IF(TablaDatosEmpresa[[#This Row],[Tipo_Movimiento]] = "Venta", -TablaDatosEmpresa[[#This Row],[Cantidad]] * TablaDatosEmpresa[[#This Row],[Precio_Venta_Unitario]], 0)</f>
        <v>0</v>
      </c>
      <c r="L4235" s="3">
        <f>AVERAGEIF(TablaDatosEmpresa[Nombre_Producto],TablaDatosEmpresa[[#This Row],[Nombre_Producto]],TablaDatosEmpresa[Costo_Unitario])</f>
        <v>66.956770642201846</v>
      </c>
      <c r="M4235" s="3">
        <f>IF(TablaDatosEmpresa[[#This Row],[Tipo_Movimiento]] = "Venta", -TablaDatosEmpresa[[#This Row],[Cantidad]] * TablaDatosEmpresa[[#This Row],[CosteAdquisicionPromedio]], 0)</f>
        <v>0</v>
      </c>
      <c r="N4235" s="3">
        <f>TablaDatosEmpresa[[#This Row],[Ingresos]]-TablaDatosEmpresa[[#This Row],[Coste_Vemta]]</f>
        <v>0</v>
      </c>
    </row>
    <row r="4236" spans="1:14" x14ac:dyDescent="0.3">
      <c r="A4236">
        <v>4237</v>
      </c>
      <c r="B4236" s="1">
        <v>45184</v>
      </c>
      <c r="C4236" t="s">
        <v>10</v>
      </c>
      <c r="D4236" t="s">
        <v>27</v>
      </c>
      <c r="E4236" t="s">
        <v>44</v>
      </c>
      <c r="F4236">
        <v>-48</v>
      </c>
      <c r="G4236" s="3">
        <v>0</v>
      </c>
      <c r="H4236" s="3">
        <v>502.76</v>
      </c>
      <c r="I4236" t="s">
        <v>10</v>
      </c>
      <c r="J4236" t="s">
        <v>31</v>
      </c>
      <c r="K4236" s="3">
        <f>IF(TablaDatosEmpresa[[#This Row],[Tipo_Movimiento]] = "Venta", -TablaDatosEmpresa[[#This Row],[Cantidad]] * TablaDatosEmpresa[[#This Row],[Precio_Venta_Unitario]], 0)</f>
        <v>24132.48</v>
      </c>
      <c r="L4236" s="3">
        <f>AVERAGEIF(TablaDatosEmpresa[Nombre_Producto],TablaDatosEmpresa[[#This Row],[Nombre_Producto]],TablaDatosEmpresa[Costo_Unitario])</f>
        <v>111.99406451612904</v>
      </c>
      <c r="M4236" s="3">
        <f>IF(TablaDatosEmpresa[[#This Row],[Tipo_Movimiento]] = "Venta", -TablaDatosEmpresa[[#This Row],[Cantidad]] * TablaDatosEmpresa[[#This Row],[CosteAdquisicionPromedio]], 0)</f>
        <v>5375.7150967741945</v>
      </c>
      <c r="N4236" s="3">
        <f>TablaDatosEmpresa[[#This Row],[Ingresos]]-TablaDatosEmpresa[[#This Row],[Coste_Vemta]]</f>
        <v>18756.764903225805</v>
      </c>
    </row>
    <row r="4237" spans="1:14" x14ac:dyDescent="0.3">
      <c r="A4237">
        <v>4238</v>
      </c>
      <c r="B4237" s="1">
        <v>45184</v>
      </c>
      <c r="C4237" t="s">
        <v>10</v>
      </c>
      <c r="D4237" t="s">
        <v>32</v>
      </c>
      <c r="E4237" t="s">
        <v>33</v>
      </c>
      <c r="F4237">
        <v>-44</v>
      </c>
      <c r="G4237" s="3">
        <v>0</v>
      </c>
      <c r="H4237" s="3">
        <v>219.87</v>
      </c>
      <c r="I4237" t="s">
        <v>10</v>
      </c>
      <c r="J4237" t="s">
        <v>15</v>
      </c>
      <c r="K4237" s="3">
        <f>IF(TablaDatosEmpresa[[#This Row],[Tipo_Movimiento]] = "Venta", -TablaDatosEmpresa[[#This Row],[Cantidad]] * TablaDatosEmpresa[[#This Row],[Precio_Venta_Unitario]], 0)</f>
        <v>9674.2800000000007</v>
      </c>
      <c r="L4237" s="3">
        <f>AVERAGEIF(TablaDatosEmpresa[Nombre_Producto],TablaDatosEmpresa[[#This Row],[Nombre_Producto]],TablaDatosEmpresa[Costo_Unitario])</f>
        <v>54.214840425531932</v>
      </c>
      <c r="M4237" s="3">
        <f>IF(TablaDatosEmpresa[[#This Row],[Tipo_Movimiento]] = "Venta", -TablaDatosEmpresa[[#This Row],[Cantidad]] * TablaDatosEmpresa[[#This Row],[CosteAdquisicionPromedio]], 0)</f>
        <v>2385.4529787234051</v>
      </c>
      <c r="N4237" s="3">
        <f>TablaDatosEmpresa[[#This Row],[Ingresos]]-TablaDatosEmpresa[[#This Row],[Coste_Vemta]]</f>
        <v>7288.8270212765956</v>
      </c>
    </row>
    <row r="4238" spans="1:14" x14ac:dyDescent="0.3">
      <c r="A4238">
        <v>4239</v>
      </c>
      <c r="B4238" s="1">
        <v>45184</v>
      </c>
      <c r="C4238" t="s">
        <v>10</v>
      </c>
      <c r="D4238" t="s">
        <v>14</v>
      </c>
      <c r="E4238" t="s">
        <v>41</v>
      </c>
      <c r="F4238">
        <v>-29</v>
      </c>
      <c r="G4238" s="3">
        <v>0</v>
      </c>
      <c r="H4238" s="3">
        <v>158.49</v>
      </c>
      <c r="I4238" t="s">
        <v>10</v>
      </c>
      <c r="J4238" t="s">
        <v>15</v>
      </c>
      <c r="K4238" s="3">
        <f>IF(TablaDatosEmpresa[[#This Row],[Tipo_Movimiento]] = "Venta", -TablaDatosEmpresa[[#This Row],[Cantidad]] * TablaDatosEmpresa[[#This Row],[Precio_Venta_Unitario]], 0)</f>
        <v>4596.21</v>
      </c>
      <c r="L4238" s="3">
        <f>AVERAGEIF(TablaDatosEmpresa[Nombre_Producto],TablaDatosEmpresa[[#This Row],[Nombre_Producto]],TablaDatosEmpresa[Costo_Unitario])</f>
        <v>38.917210440456756</v>
      </c>
      <c r="M4238" s="3">
        <f>IF(TablaDatosEmpresa[[#This Row],[Tipo_Movimiento]] = "Venta", -TablaDatosEmpresa[[#This Row],[Cantidad]] * TablaDatosEmpresa[[#This Row],[CosteAdquisicionPromedio]], 0)</f>
        <v>1128.5991027732459</v>
      </c>
      <c r="N4238" s="3">
        <f>TablaDatosEmpresa[[#This Row],[Ingresos]]-TablaDatosEmpresa[[#This Row],[Coste_Vemta]]</f>
        <v>3467.6108972267539</v>
      </c>
    </row>
    <row r="4239" spans="1:14" x14ac:dyDescent="0.3">
      <c r="A4239">
        <v>4240</v>
      </c>
      <c r="B4239" s="1">
        <v>45184</v>
      </c>
      <c r="C4239" t="s">
        <v>16</v>
      </c>
      <c r="D4239" t="s">
        <v>19</v>
      </c>
      <c r="E4239" t="s">
        <v>20</v>
      </c>
      <c r="F4239">
        <v>37</v>
      </c>
      <c r="G4239" s="3">
        <v>150.86000000000001</v>
      </c>
      <c r="H4239" s="3">
        <v>0</v>
      </c>
      <c r="I4239" t="s">
        <v>46</v>
      </c>
      <c r="J4239" t="s">
        <v>18</v>
      </c>
      <c r="K4239" s="3">
        <f>IF(TablaDatosEmpresa[[#This Row],[Tipo_Movimiento]] = "Venta", -TablaDatosEmpresa[[#This Row],[Cantidad]] * TablaDatosEmpresa[[#This Row],[Precio_Venta_Unitario]], 0)</f>
        <v>0</v>
      </c>
      <c r="L4239" s="3">
        <f>AVERAGEIF(TablaDatosEmpresa[Nombre_Producto],TablaDatosEmpresa[[#This Row],[Nombre_Producto]],TablaDatosEmpresa[Costo_Unitario])</f>
        <v>66.956770642201846</v>
      </c>
      <c r="M4239" s="3">
        <f>IF(TablaDatosEmpresa[[#This Row],[Tipo_Movimiento]] = "Venta", -TablaDatosEmpresa[[#This Row],[Cantidad]] * TablaDatosEmpresa[[#This Row],[CosteAdquisicionPromedio]], 0)</f>
        <v>0</v>
      </c>
      <c r="N4239" s="3">
        <f>TablaDatosEmpresa[[#This Row],[Ingresos]]-TablaDatosEmpresa[[#This Row],[Coste_Vemta]]</f>
        <v>0</v>
      </c>
    </row>
    <row r="4240" spans="1:14" x14ac:dyDescent="0.3">
      <c r="A4240">
        <v>4241</v>
      </c>
      <c r="B4240" s="1">
        <v>45184</v>
      </c>
      <c r="C4240" t="s">
        <v>10</v>
      </c>
      <c r="D4240" t="s">
        <v>14</v>
      </c>
      <c r="E4240" t="s">
        <v>41</v>
      </c>
      <c r="F4240">
        <v>-9</v>
      </c>
      <c r="G4240" s="3">
        <v>0</v>
      </c>
      <c r="H4240" s="3">
        <v>160.52000000000001</v>
      </c>
      <c r="I4240" t="s">
        <v>10</v>
      </c>
      <c r="J4240" t="s">
        <v>35</v>
      </c>
      <c r="K4240" s="3">
        <f>IF(TablaDatosEmpresa[[#This Row],[Tipo_Movimiento]] = "Venta", -TablaDatosEmpresa[[#This Row],[Cantidad]] * TablaDatosEmpresa[[#This Row],[Precio_Venta_Unitario]], 0)</f>
        <v>1444.68</v>
      </c>
      <c r="L4240" s="3">
        <f>AVERAGEIF(TablaDatosEmpresa[Nombre_Producto],TablaDatosEmpresa[[#This Row],[Nombre_Producto]],TablaDatosEmpresa[Costo_Unitario])</f>
        <v>38.917210440456756</v>
      </c>
      <c r="M4240" s="3">
        <f>IF(TablaDatosEmpresa[[#This Row],[Tipo_Movimiento]] = "Venta", -TablaDatosEmpresa[[#This Row],[Cantidad]] * TablaDatosEmpresa[[#This Row],[CosteAdquisicionPromedio]], 0)</f>
        <v>350.25489396411081</v>
      </c>
      <c r="N4240" s="3">
        <f>TablaDatosEmpresa[[#This Row],[Ingresos]]-TablaDatosEmpresa[[#This Row],[Coste_Vemta]]</f>
        <v>1094.4251060358893</v>
      </c>
    </row>
    <row r="4241" spans="1:14" x14ac:dyDescent="0.3">
      <c r="A4241">
        <v>4242</v>
      </c>
      <c r="B4241" s="1">
        <v>45184</v>
      </c>
      <c r="C4241" t="s">
        <v>10</v>
      </c>
      <c r="D4241" t="s">
        <v>29</v>
      </c>
      <c r="E4241" t="s">
        <v>30</v>
      </c>
      <c r="F4241">
        <v>-23</v>
      </c>
      <c r="G4241" s="3">
        <v>0</v>
      </c>
      <c r="H4241" s="3">
        <v>80.709999999999994</v>
      </c>
      <c r="I4241" t="s">
        <v>10</v>
      </c>
      <c r="J4241" t="s">
        <v>23</v>
      </c>
      <c r="K4241" s="3">
        <f>IF(TablaDatosEmpresa[[#This Row],[Tipo_Movimiento]] = "Venta", -TablaDatosEmpresa[[#This Row],[Cantidad]] * TablaDatosEmpresa[[#This Row],[Precio_Venta_Unitario]], 0)</f>
        <v>1856.33</v>
      </c>
      <c r="L4241" s="3">
        <f>AVERAGEIF(TablaDatosEmpresa[Nombre_Producto],TablaDatosEmpresa[[#This Row],[Nombre_Producto]],TablaDatosEmpresa[Costo_Unitario])</f>
        <v>15.49574137931034</v>
      </c>
      <c r="M4241" s="3">
        <f>IF(TablaDatosEmpresa[[#This Row],[Tipo_Movimiento]] = "Venta", -TablaDatosEmpresa[[#This Row],[Cantidad]] * TablaDatosEmpresa[[#This Row],[CosteAdquisicionPromedio]], 0)</f>
        <v>356.40205172413783</v>
      </c>
      <c r="N4241" s="3">
        <f>TablaDatosEmpresa[[#This Row],[Ingresos]]-TablaDatosEmpresa[[#This Row],[Coste_Vemta]]</f>
        <v>1499.927948275862</v>
      </c>
    </row>
    <row r="4242" spans="1:14" x14ac:dyDescent="0.3">
      <c r="A4242">
        <v>4243</v>
      </c>
      <c r="B4242" s="1">
        <v>45184</v>
      </c>
      <c r="C4242" t="s">
        <v>10</v>
      </c>
      <c r="D4242" t="s">
        <v>34</v>
      </c>
      <c r="E4242" t="s">
        <v>45</v>
      </c>
      <c r="F4242">
        <v>-20</v>
      </c>
      <c r="G4242" s="3">
        <v>0</v>
      </c>
      <c r="H4242" s="3">
        <v>351.95</v>
      </c>
      <c r="I4242" t="s">
        <v>10</v>
      </c>
      <c r="J4242" t="s">
        <v>31</v>
      </c>
      <c r="K4242" s="3">
        <f>IF(TablaDatosEmpresa[[#This Row],[Tipo_Movimiento]] = "Venta", -TablaDatosEmpresa[[#This Row],[Cantidad]] * TablaDatosEmpresa[[#This Row],[Precio_Venta_Unitario]], 0)</f>
        <v>7039</v>
      </c>
      <c r="L4242" s="3">
        <f>AVERAGEIF(TablaDatosEmpresa[Nombre_Producto],TablaDatosEmpresa[[#This Row],[Nombre_Producto]],TablaDatosEmpresa[Costo_Unitario])</f>
        <v>81.910562499999997</v>
      </c>
      <c r="M4242" s="3">
        <f>IF(TablaDatosEmpresa[[#This Row],[Tipo_Movimiento]] = "Venta", -TablaDatosEmpresa[[#This Row],[Cantidad]] * TablaDatosEmpresa[[#This Row],[CosteAdquisicionPromedio]], 0)</f>
        <v>1638.2112499999998</v>
      </c>
      <c r="N4242" s="3">
        <f>TablaDatosEmpresa[[#This Row],[Ingresos]]-TablaDatosEmpresa[[#This Row],[Coste_Vemta]]</f>
        <v>5400.7887499999997</v>
      </c>
    </row>
    <row r="4243" spans="1:14" x14ac:dyDescent="0.3">
      <c r="A4243">
        <v>4244</v>
      </c>
      <c r="B4243" s="1">
        <v>45185</v>
      </c>
      <c r="C4243" t="s">
        <v>24</v>
      </c>
      <c r="D4243" t="s">
        <v>34</v>
      </c>
      <c r="E4243" t="s">
        <v>45</v>
      </c>
      <c r="F4243">
        <v>161</v>
      </c>
      <c r="G4243" s="3">
        <v>182.69</v>
      </c>
      <c r="H4243" s="3">
        <v>0</v>
      </c>
      <c r="I4243" t="s">
        <v>24</v>
      </c>
      <c r="J4243" t="s">
        <v>37</v>
      </c>
      <c r="K4243" s="3">
        <f>IF(TablaDatosEmpresa[[#This Row],[Tipo_Movimiento]] = "Venta", -TablaDatosEmpresa[[#This Row],[Cantidad]] * TablaDatosEmpresa[[#This Row],[Precio_Venta_Unitario]], 0)</f>
        <v>0</v>
      </c>
      <c r="L4243" s="3">
        <f>AVERAGEIF(TablaDatosEmpresa[Nombre_Producto],TablaDatosEmpresa[[#This Row],[Nombre_Producto]],TablaDatosEmpresa[Costo_Unitario])</f>
        <v>81.910562499999997</v>
      </c>
      <c r="M4243" s="3">
        <f>IF(TablaDatosEmpresa[[#This Row],[Tipo_Movimiento]] = "Venta", -TablaDatosEmpresa[[#This Row],[Cantidad]] * TablaDatosEmpresa[[#This Row],[CosteAdquisicionPromedio]], 0)</f>
        <v>0</v>
      </c>
      <c r="N4243" s="3">
        <f>TablaDatosEmpresa[[#This Row],[Ingresos]]-TablaDatosEmpresa[[#This Row],[Coste_Vemta]]</f>
        <v>0</v>
      </c>
    </row>
    <row r="4244" spans="1:14" x14ac:dyDescent="0.3">
      <c r="A4244">
        <v>4245</v>
      </c>
      <c r="B4244" s="1">
        <v>45185</v>
      </c>
      <c r="C4244" t="s">
        <v>10</v>
      </c>
      <c r="D4244" t="s">
        <v>25</v>
      </c>
      <c r="E4244" t="s">
        <v>43</v>
      </c>
      <c r="F4244">
        <v>-10</v>
      </c>
      <c r="G4244" s="3">
        <v>0</v>
      </c>
      <c r="H4244" s="3">
        <v>94.43</v>
      </c>
      <c r="I4244" t="s">
        <v>10</v>
      </c>
      <c r="J4244" t="s">
        <v>15</v>
      </c>
      <c r="K4244" s="3">
        <f>IF(TablaDatosEmpresa[[#This Row],[Tipo_Movimiento]] = "Venta", -TablaDatosEmpresa[[#This Row],[Cantidad]] * TablaDatosEmpresa[[#This Row],[Precio_Venta_Unitario]], 0)</f>
        <v>944.30000000000007</v>
      </c>
      <c r="L4244" s="3">
        <f>AVERAGEIF(TablaDatosEmpresa[Nombre_Producto],TablaDatosEmpresa[[#This Row],[Nombre_Producto]],TablaDatosEmpresa[Costo_Unitario])</f>
        <v>18.458651685393257</v>
      </c>
      <c r="M4244" s="3">
        <f>IF(TablaDatosEmpresa[[#This Row],[Tipo_Movimiento]] = "Venta", -TablaDatosEmpresa[[#This Row],[Cantidad]] * TablaDatosEmpresa[[#This Row],[CosteAdquisicionPromedio]], 0)</f>
        <v>184.58651685393255</v>
      </c>
      <c r="N4244" s="3">
        <f>TablaDatosEmpresa[[#This Row],[Ingresos]]-TablaDatosEmpresa[[#This Row],[Coste_Vemta]]</f>
        <v>759.71348314606757</v>
      </c>
    </row>
    <row r="4245" spans="1:14" x14ac:dyDescent="0.3">
      <c r="A4245">
        <v>4246</v>
      </c>
      <c r="B4245" s="1">
        <v>45185</v>
      </c>
      <c r="C4245" t="s">
        <v>24</v>
      </c>
      <c r="D4245" t="s">
        <v>14</v>
      </c>
      <c r="E4245" t="s">
        <v>41</v>
      </c>
      <c r="F4245">
        <v>285</v>
      </c>
      <c r="G4245" s="3">
        <v>86.87</v>
      </c>
      <c r="H4245" s="3">
        <v>0</v>
      </c>
      <c r="I4245" t="s">
        <v>24</v>
      </c>
      <c r="J4245" t="s">
        <v>36</v>
      </c>
      <c r="K4245" s="3">
        <f>IF(TablaDatosEmpresa[[#This Row],[Tipo_Movimiento]] = "Venta", -TablaDatosEmpresa[[#This Row],[Cantidad]] * TablaDatosEmpresa[[#This Row],[Precio_Venta_Unitario]], 0)</f>
        <v>0</v>
      </c>
      <c r="L4245" s="3">
        <f>AVERAGEIF(TablaDatosEmpresa[Nombre_Producto],TablaDatosEmpresa[[#This Row],[Nombre_Producto]],TablaDatosEmpresa[Costo_Unitario])</f>
        <v>38.917210440456756</v>
      </c>
      <c r="M4245" s="3">
        <f>IF(TablaDatosEmpresa[[#This Row],[Tipo_Movimiento]] = "Venta", -TablaDatosEmpresa[[#This Row],[Cantidad]] * TablaDatosEmpresa[[#This Row],[CosteAdquisicionPromedio]], 0)</f>
        <v>0</v>
      </c>
      <c r="N4245" s="3">
        <f>TablaDatosEmpresa[[#This Row],[Ingresos]]-TablaDatosEmpresa[[#This Row],[Coste_Vemta]]</f>
        <v>0</v>
      </c>
    </row>
    <row r="4246" spans="1:14" x14ac:dyDescent="0.3">
      <c r="A4246">
        <v>4247</v>
      </c>
      <c r="B4246" s="1">
        <v>45185</v>
      </c>
      <c r="C4246" t="s">
        <v>16</v>
      </c>
      <c r="D4246" t="s">
        <v>27</v>
      </c>
      <c r="E4246" t="s">
        <v>44</v>
      </c>
      <c r="F4246">
        <v>59</v>
      </c>
      <c r="G4246" s="3">
        <v>253.16</v>
      </c>
      <c r="H4246" s="3">
        <v>0</v>
      </c>
      <c r="I4246" t="s">
        <v>46</v>
      </c>
      <c r="J4246" t="s">
        <v>18</v>
      </c>
      <c r="K4246" s="3">
        <f>IF(TablaDatosEmpresa[[#This Row],[Tipo_Movimiento]] = "Venta", -TablaDatosEmpresa[[#This Row],[Cantidad]] * TablaDatosEmpresa[[#This Row],[Precio_Venta_Unitario]], 0)</f>
        <v>0</v>
      </c>
      <c r="L4246" s="3">
        <f>AVERAGEIF(TablaDatosEmpresa[Nombre_Producto],TablaDatosEmpresa[[#This Row],[Nombre_Producto]],TablaDatosEmpresa[Costo_Unitario])</f>
        <v>111.99406451612904</v>
      </c>
      <c r="M4246" s="3">
        <f>IF(TablaDatosEmpresa[[#This Row],[Tipo_Movimiento]] = "Venta", -TablaDatosEmpresa[[#This Row],[Cantidad]] * TablaDatosEmpresa[[#This Row],[CosteAdquisicionPromedio]], 0)</f>
        <v>0</v>
      </c>
      <c r="N4246" s="3">
        <f>TablaDatosEmpresa[[#This Row],[Ingresos]]-TablaDatosEmpresa[[#This Row],[Coste_Vemta]]</f>
        <v>0</v>
      </c>
    </row>
    <row r="4247" spans="1:14" x14ac:dyDescent="0.3">
      <c r="A4247">
        <v>4248</v>
      </c>
      <c r="B4247" s="1">
        <v>45185</v>
      </c>
      <c r="C4247" t="s">
        <v>10</v>
      </c>
      <c r="D4247" t="s">
        <v>25</v>
      </c>
      <c r="E4247" t="s">
        <v>43</v>
      </c>
      <c r="F4247">
        <v>-17</v>
      </c>
      <c r="G4247" s="3">
        <v>0</v>
      </c>
      <c r="H4247" s="3">
        <v>94.39</v>
      </c>
      <c r="I4247" t="s">
        <v>10</v>
      </c>
      <c r="J4247" t="s">
        <v>31</v>
      </c>
      <c r="K4247" s="3">
        <f>IF(TablaDatosEmpresa[[#This Row],[Tipo_Movimiento]] = "Venta", -TablaDatosEmpresa[[#This Row],[Cantidad]] * TablaDatosEmpresa[[#This Row],[Precio_Venta_Unitario]], 0)</f>
        <v>1604.63</v>
      </c>
      <c r="L4247" s="3">
        <f>AVERAGEIF(TablaDatosEmpresa[Nombre_Producto],TablaDatosEmpresa[[#This Row],[Nombre_Producto]],TablaDatosEmpresa[Costo_Unitario])</f>
        <v>18.458651685393257</v>
      </c>
      <c r="M4247" s="3">
        <f>IF(TablaDatosEmpresa[[#This Row],[Tipo_Movimiento]] = "Venta", -TablaDatosEmpresa[[#This Row],[Cantidad]] * TablaDatosEmpresa[[#This Row],[CosteAdquisicionPromedio]], 0)</f>
        <v>313.79707865168535</v>
      </c>
      <c r="N4247" s="3">
        <f>TablaDatosEmpresa[[#This Row],[Ingresos]]-TablaDatosEmpresa[[#This Row],[Coste_Vemta]]</f>
        <v>1290.8329213483148</v>
      </c>
    </row>
    <row r="4248" spans="1:14" x14ac:dyDescent="0.3">
      <c r="A4248">
        <v>4249</v>
      </c>
      <c r="B4248" s="1">
        <v>45185</v>
      </c>
      <c r="C4248" t="s">
        <v>10</v>
      </c>
      <c r="D4248" t="s">
        <v>27</v>
      </c>
      <c r="E4248" t="s">
        <v>44</v>
      </c>
      <c r="F4248">
        <v>-38</v>
      </c>
      <c r="G4248" s="3">
        <v>0</v>
      </c>
      <c r="H4248" s="3">
        <v>502.38</v>
      </c>
      <c r="I4248" t="s">
        <v>10</v>
      </c>
      <c r="J4248" t="s">
        <v>23</v>
      </c>
      <c r="K4248" s="3">
        <f>IF(TablaDatosEmpresa[[#This Row],[Tipo_Movimiento]] = "Venta", -TablaDatosEmpresa[[#This Row],[Cantidad]] * TablaDatosEmpresa[[#This Row],[Precio_Venta_Unitario]], 0)</f>
        <v>19090.439999999999</v>
      </c>
      <c r="L4248" s="3">
        <f>AVERAGEIF(TablaDatosEmpresa[Nombre_Producto],TablaDatosEmpresa[[#This Row],[Nombre_Producto]],TablaDatosEmpresa[Costo_Unitario])</f>
        <v>111.99406451612904</v>
      </c>
      <c r="M4248" s="3">
        <f>IF(TablaDatosEmpresa[[#This Row],[Tipo_Movimiento]] = "Venta", -TablaDatosEmpresa[[#This Row],[Cantidad]] * TablaDatosEmpresa[[#This Row],[CosteAdquisicionPromedio]], 0)</f>
        <v>4255.7744516129032</v>
      </c>
      <c r="N4248" s="3">
        <f>TablaDatosEmpresa[[#This Row],[Ingresos]]-TablaDatosEmpresa[[#This Row],[Coste_Vemta]]</f>
        <v>14834.665548387096</v>
      </c>
    </row>
    <row r="4249" spans="1:14" x14ac:dyDescent="0.3">
      <c r="A4249">
        <v>4250</v>
      </c>
      <c r="B4249" s="1">
        <v>45185</v>
      </c>
      <c r="C4249" t="s">
        <v>10</v>
      </c>
      <c r="D4249" t="s">
        <v>14</v>
      </c>
      <c r="E4249" t="s">
        <v>41</v>
      </c>
      <c r="F4249">
        <v>-33</v>
      </c>
      <c r="G4249" s="3">
        <v>0</v>
      </c>
      <c r="H4249" s="3">
        <v>160.47999999999999</v>
      </c>
      <c r="I4249" t="s">
        <v>10</v>
      </c>
      <c r="J4249" t="s">
        <v>23</v>
      </c>
      <c r="K4249" s="3">
        <f>IF(TablaDatosEmpresa[[#This Row],[Tipo_Movimiento]] = "Venta", -TablaDatosEmpresa[[#This Row],[Cantidad]] * TablaDatosEmpresa[[#This Row],[Precio_Venta_Unitario]], 0)</f>
        <v>5295.8399999999992</v>
      </c>
      <c r="L4249" s="3">
        <f>AVERAGEIF(TablaDatosEmpresa[Nombre_Producto],TablaDatosEmpresa[[#This Row],[Nombre_Producto]],TablaDatosEmpresa[Costo_Unitario])</f>
        <v>38.917210440456756</v>
      </c>
      <c r="M4249" s="3">
        <f>IF(TablaDatosEmpresa[[#This Row],[Tipo_Movimiento]] = "Venta", -TablaDatosEmpresa[[#This Row],[Cantidad]] * TablaDatosEmpresa[[#This Row],[CosteAdquisicionPromedio]], 0)</f>
        <v>1284.267944535073</v>
      </c>
      <c r="N4249" s="3">
        <f>TablaDatosEmpresa[[#This Row],[Ingresos]]-TablaDatosEmpresa[[#This Row],[Coste_Vemta]]</f>
        <v>4011.5720554649261</v>
      </c>
    </row>
    <row r="4250" spans="1:14" x14ac:dyDescent="0.3">
      <c r="A4250">
        <v>4251</v>
      </c>
      <c r="B4250" s="1">
        <v>45186</v>
      </c>
      <c r="C4250" t="s">
        <v>10</v>
      </c>
      <c r="D4250" t="s">
        <v>17</v>
      </c>
      <c r="E4250" t="s">
        <v>42</v>
      </c>
      <c r="F4250">
        <v>-24</v>
      </c>
      <c r="G4250" s="3">
        <v>0</v>
      </c>
      <c r="H4250" s="3">
        <v>902.83</v>
      </c>
      <c r="I4250" t="s">
        <v>10</v>
      </c>
      <c r="J4250" t="s">
        <v>31</v>
      </c>
      <c r="K4250" s="3">
        <f>IF(TablaDatosEmpresa[[#This Row],[Tipo_Movimiento]] = "Venta", -TablaDatosEmpresa[[#This Row],[Cantidad]] * TablaDatosEmpresa[[#This Row],[Precio_Venta_Unitario]], 0)</f>
        <v>21667.920000000002</v>
      </c>
      <c r="L4250" s="3">
        <f>AVERAGEIF(TablaDatosEmpresa[Nombre_Producto],TablaDatosEmpresa[[#This Row],[Nombre_Producto]],TablaDatosEmpresa[Costo_Unitario])</f>
        <v>206.67616747181975</v>
      </c>
      <c r="M4250" s="3">
        <f>IF(TablaDatosEmpresa[[#This Row],[Tipo_Movimiento]] = "Venta", -TablaDatosEmpresa[[#This Row],[Cantidad]] * TablaDatosEmpresa[[#This Row],[CosteAdquisicionPromedio]], 0)</f>
        <v>4960.2280193236738</v>
      </c>
      <c r="N4250" s="3">
        <f>TablaDatosEmpresa[[#This Row],[Ingresos]]-TablaDatosEmpresa[[#This Row],[Coste_Vemta]]</f>
        <v>16707.691980676329</v>
      </c>
    </row>
    <row r="4251" spans="1:14" x14ac:dyDescent="0.3">
      <c r="A4251">
        <v>4252</v>
      </c>
      <c r="B4251" s="1">
        <v>45186</v>
      </c>
      <c r="C4251" t="s">
        <v>24</v>
      </c>
      <c r="D4251" t="s">
        <v>11</v>
      </c>
      <c r="E4251" t="s">
        <v>12</v>
      </c>
      <c r="F4251">
        <v>116</v>
      </c>
      <c r="G4251" s="3">
        <v>65.959999999999994</v>
      </c>
      <c r="H4251" s="3">
        <v>0</v>
      </c>
      <c r="I4251" t="s">
        <v>24</v>
      </c>
      <c r="J4251" t="s">
        <v>26</v>
      </c>
      <c r="K4251" s="3">
        <f>IF(TablaDatosEmpresa[[#This Row],[Tipo_Movimiento]] = "Venta", -TablaDatosEmpresa[[#This Row],[Cantidad]] * TablaDatosEmpresa[[#This Row],[Precio_Venta_Unitario]], 0)</f>
        <v>0</v>
      </c>
      <c r="L4251" s="3">
        <f>AVERAGEIF(TablaDatosEmpresa[Nombre_Producto],TablaDatosEmpresa[[#This Row],[Nombre_Producto]],TablaDatosEmpresa[Costo_Unitario])</f>
        <v>28.701865793780652</v>
      </c>
      <c r="M4251" s="3">
        <f>IF(TablaDatosEmpresa[[#This Row],[Tipo_Movimiento]] = "Venta", -TablaDatosEmpresa[[#This Row],[Cantidad]] * TablaDatosEmpresa[[#This Row],[CosteAdquisicionPromedio]], 0)</f>
        <v>0</v>
      </c>
      <c r="N4251" s="3">
        <f>TablaDatosEmpresa[[#This Row],[Ingresos]]-TablaDatosEmpresa[[#This Row],[Coste_Vemta]]</f>
        <v>0</v>
      </c>
    </row>
    <row r="4252" spans="1:14" x14ac:dyDescent="0.3">
      <c r="A4252">
        <v>4253</v>
      </c>
      <c r="B4252" s="1">
        <v>45186</v>
      </c>
      <c r="C4252" t="s">
        <v>24</v>
      </c>
      <c r="D4252" t="s">
        <v>14</v>
      </c>
      <c r="E4252" t="s">
        <v>41</v>
      </c>
      <c r="F4252">
        <v>124</v>
      </c>
      <c r="G4252" s="3">
        <v>83.96</v>
      </c>
      <c r="H4252" s="3">
        <v>0</v>
      </c>
      <c r="I4252" t="s">
        <v>24</v>
      </c>
      <c r="J4252" t="s">
        <v>36</v>
      </c>
      <c r="K4252" s="3">
        <f>IF(TablaDatosEmpresa[[#This Row],[Tipo_Movimiento]] = "Venta", -TablaDatosEmpresa[[#This Row],[Cantidad]] * TablaDatosEmpresa[[#This Row],[Precio_Venta_Unitario]], 0)</f>
        <v>0</v>
      </c>
      <c r="L4252" s="3">
        <f>AVERAGEIF(TablaDatosEmpresa[Nombre_Producto],TablaDatosEmpresa[[#This Row],[Nombre_Producto]],TablaDatosEmpresa[Costo_Unitario])</f>
        <v>38.917210440456756</v>
      </c>
      <c r="M4252" s="3">
        <f>IF(TablaDatosEmpresa[[#This Row],[Tipo_Movimiento]] = "Venta", -TablaDatosEmpresa[[#This Row],[Cantidad]] * TablaDatosEmpresa[[#This Row],[CosteAdquisicionPromedio]], 0)</f>
        <v>0</v>
      </c>
      <c r="N4252" s="3">
        <f>TablaDatosEmpresa[[#This Row],[Ingresos]]-TablaDatosEmpresa[[#This Row],[Coste_Vemta]]</f>
        <v>0</v>
      </c>
    </row>
    <row r="4253" spans="1:14" x14ac:dyDescent="0.3">
      <c r="A4253">
        <v>4254</v>
      </c>
      <c r="B4253" s="1">
        <v>45186</v>
      </c>
      <c r="C4253" t="s">
        <v>24</v>
      </c>
      <c r="D4253" t="s">
        <v>11</v>
      </c>
      <c r="E4253" t="s">
        <v>12</v>
      </c>
      <c r="F4253">
        <v>253</v>
      </c>
      <c r="G4253" s="3">
        <v>65.33</v>
      </c>
      <c r="H4253" s="3">
        <v>0</v>
      </c>
      <c r="I4253" t="s">
        <v>24</v>
      </c>
      <c r="J4253" t="s">
        <v>37</v>
      </c>
      <c r="K4253" s="3">
        <f>IF(TablaDatosEmpresa[[#This Row],[Tipo_Movimiento]] = "Venta", -TablaDatosEmpresa[[#This Row],[Cantidad]] * TablaDatosEmpresa[[#This Row],[Precio_Venta_Unitario]], 0)</f>
        <v>0</v>
      </c>
      <c r="L4253" s="3">
        <f>AVERAGEIF(TablaDatosEmpresa[Nombre_Producto],TablaDatosEmpresa[[#This Row],[Nombre_Producto]],TablaDatosEmpresa[Costo_Unitario])</f>
        <v>28.701865793780652</v>
      </c>
      <c r="M4253" s="3">
        <f>IF(TablaDatosEmpresa[[#This Row],[Tipo_Movimiento]] = "Venta", -TablaDatosEmpresa[[#This Row],[Cantidad]] * TablaDatosEmpresa[[#This Row],[CosteAdquisicionPromedio]], 0)</f>
        <v>0</v>
      </c>
      <c r="N4253" s="3">
        <f>TablaDatosEmpresa[[#This Row],[Ingresos]]-TablaDatosEmpresa[[#This Row],[Coste_Vemta]]</f>
        <v>0</v>
      </c>
    </row>
    <row r="4254" spans="1:14" x14ac:dyDescent="0.3">
      <c r="A4254">
        <v>4255</v>
      </c>
      <c r="B4254" s="1">
        <v>45186</v>
      </c>
      <c r="C4254" t="s">
        <v>10</v>
      </c>
      <c r="D4254" t="s">
        <v>25</v>
      </c>
      <c r="E4254" t="s">
        <v>43</v>
      </c>
      <c r="F4254">
        <v>-31</v>
      </c>
      <c r="G4254" s="3">
        <v>0</v>
      </c>
      <c r="H4254" s="3">
        <v>95.2</v>
      </c>
      <c r="I4254" t="s">
        <v>10</v>
      </c>
      <c r="J4254" t="s">
        <v>23</v>
      </c>
      <c r="K4254" s="3">
        <f>IF(TablaDatosEmpresa[[#This Row],[Tipo_Movimiento]] = "Venta", -TablaDatosEmpresa[[#This Row],[Cantidad]] * TablaDatosEmpresa[[#This Row],[Precio_Venta_Unitario]], 0)</f>
        <v>2951.2000000000003</v>
      </c>
      <c r="L4254" s="3">
        <f>AVERAGEIF(TablaDatosEmpresa[Nombre_Producto],TablaDatosEmpresa[[#This Row],[Nombre_Producto]],TablaDatosEmpresa[Costo_Unitario])</f>
        <v>18.458651685393257</v>
      </c>
      <c r="M4254" s="3">
        <f>IF(TablaDatosEmpresa[[#This Row],[Tipo_Movimiento]] = "Venta", -TablaDatosEmpresa[[#This Row],[Cantidad]] * TablaDatosEmpresa[[#This Row],[CosteAdquisicionPromedio]], 0)</f>
        <v>572.2182022471909</v>
      </c>
      <c r="N4254" s="3">
        <f>TablaDatosEmpresa[[#This Row],[Ingresos]]-TablaDatosEmpresa[[#This Row],[Coste_Vemta]]</f>
        <v>2378.9817977528091</v>
      </c>
    </row>
    <row r="4255" spans="1:14" x14ac:dyDescent="0.3">
      <c r="A4255">
        <v>4256</v>
      </c>
      <c r="B4255" s="1">
        <v>45186</v>
      </c>
      <c r="C4255" t="s">
        <v>10</v>
      </c>
      <c r="D4255" t="s">
        <v>25</v>
      </c>
      <c r="E4255" t="s">
        <v>43</v>
      </c>
      <c r="F4255">
        <v>-38</v>
      </c>
      <c r="G4255" s="3">
        <v>0</v>
      </c>
      <c r="H4255" s="3">
        <v>94.67</v>
      </c>
      <c r="I4255" t="s">
        <v>10</v>
      </c>
      <c r="J4255" t="s">
        <v>35</v>
      </c>
      <c r="K4255" s="3">
        <f>IF(TablaDatosEmpresa[[#This Row],[Tipo_Movimiento]] = "Venta", -TablaDatosEmpresa[[#This Row],[Cantidad]] * TablaDatosEmpresa[[#This Row],[Precio_Venta_Unitario]], 0)</f>
        <v>3597.46</v>
      </c>
      <c r="L4255" s="3">
        <f>AVERAGEIF(TablaDatosEmpresa[Nombre_Producto],TablaDatosEmpresa[[#This Row],[Nombre_Producto]],TablaDatosEmpresa[Costo_Unitario])</f>
        <v>18.458651685393257</v>
      </c>
      <c r="M4255" s="3">
        <f>IF(TablaDatosEmpresa[[#This Row],[Tipo_Movimiento]] = "Venta", -TablaDatosEmpresa[[#This Row],[Cantidad]] * TablaDatosEmpresa[[#This Row],[CosteAdquisicionPromedio]], 0)</f>
        <v>701.4287640449437</v>
      </c>
      <c r="N4255" s="3">
        <f>TablaDatosEmpresa[[#This Row],[Ingresos]]-TablaDatosEmpresa[[#This Row],[Coste_Vemta]]</f>
        <v>2896.0312359550562</v>
      </c>
    </row>
    <row r="4256" spans="1:14" x14ac:dyDescent="0.3">
      <c r="A4256">
        <v>4257</v>
      </c>
      <c r="B4256" s="1">
        <v>45187</v>
      </c>
      <c r="C4256" t="s">
        <v>24</v>
      </c>
      <c r="D4256" t="s">
        <v>34</v>
      </c>
      <c r="E4256" t="s">
        <v>45</v>
      </c>
      <c r="F4256">
        <v>177</v>
      </c>
      <c r="G4256" s="3">
        <v>183.51</v>
      </c>
      <c r="H4256" s="3">
        <v>0</v>
      </c>
      <c r="I4256" t="s">
        <v>24</v>
      </c>
      <c r="J4256" t="s">
        <v>28</v>
      </c>
      <c r="K4256" s="3">
        <f>IF(TablaDatosEmpresa[[#This Row],[Tipo_Movimiento]] = "Venta", -TablaDatosEmpresa[[#This Row],[Cantidad]] * TablaDatosEmpresa[[#This Row],[Precio_Venta_Unitario]], 0)</f>
        <v>0</v>
      </c>
      <c r="L4256" s="3">
        <f>AVERAGEIF(TablaDatosEmpresa[Nombre_Producto],TablaDatosEmpresa[[#This Row],[Nombre_Producto]],TablaDatosEmpresa[Costo_Unitario])</f>
        <v>81.910562499999997</v>
      </c>
      <c r="M4256" s="3">
        <f>IF(TablaDatosEmpresa[[#This Row],[Tipo_Movimiento]] = "Venta", -TablaDatosEmpresa[[#This Row],[Cantidad]] * TablaDatosEmpresa[[#This Row],[CosteAdquisicionPromedio]], 0)</f>
        <v>0</v>
      </c>
      <c r="N4256" s="3">
        <f>TablaDatosEmpresa[[#This Row],[Ingresos]]-TablaDatosEmpresa[[#This Row],[Coste_Vemta]]</f>
        <v>0</v>
      </c>
    </row>
    <row r="4257" spans="1:14" x14ac:dyDescent="0.3">
      <c r="A4257">
        <v>4258</v>
      </c>
      <c r="B4257" s="1">
        <v>45187</v>
      </c>
      <c r="C4257" t="s">
        <v>10</v>
      </c>
      <c r="D4257" t="s">
        <v>29</v>
      </c>
      <c r="E4257" t="s">
        <v>30</v>
      </c>
      <c r="F4257">
        <v>-22</v>
      </c>
      <c r="G4257" s="3">
        <v>0</v>
      </c>
      <c r="H4257" s="3">
        <v>79.27</v>
      </c>
      <c r="I4257" t="s">
        <v>10</v>
      </c>
      <c r="J4257" t="s">
        <v>31</v>
      </c>
      <c r="K4257" s="3">
        <f>IF(TablaDatosEmpresa[[#This Row],[Tipo_Movimiento]] = "Venta", -TablaDatosEmpresa[[#This Row],[Cantidad]] * TablaDatosEmpresa[[#This Row],[Precio_Venta_Unitario]], 0)</f>
        <v>1743.9399999999998</v>
      </c>
      <c r="L4257" s="3">
        <f>AVERAGEIF(TablaDatosEmpresa[Nombre_Producto],TablaDatosEmpresa[[#This Row],[Nombre_Producto]],TablaDatosEmpresa[Costo_Unitario])</f>
        <v>15.49574137931034</v>
      </c>
      <c r="M4257" s="3">
        <f>IF(TablaDatosEmpresa[[#This Row],[Tipo_Movimiento]] = "Venta", -TablaDatosEmpresa[[#This Row],[Cantidad]] * TablaDatosEmpresa[[#This Row],[CosteAdquisicionPromedio]], 0)</f>
        <v>340.90631034482749</v>
      </c>
      <c r="N4257" s="3">
        <f>TablaDatosEmpresa[[#This Row],[Ingresos]]-TablaDatosEmpresa[[#This Row],[Coste_Vemta]]</f>
        <v>1403.0336896551723</v>
      </c>
    </row>
    <row r="4258" spans="1:14" x14ac:dyDescent="0.3">
      <c r="A4258">
        <v>4259</v>
      </c>
      <c r="B4258" s="1">
        <v>45187</v>
      </c>
      <c r="C4258" t="s">
        <v>16</v>
      </c>
      <c r="D4258" t="s">
        <v>27</v>
      </c>
      <c r="E4258" t="s">
        <v>44</v>
      </c>
      <c r="F4258">
        <v>71</v>
      </c>
      <c r="G4258" s="3">
        <v>249.98</v>
      </c>
      <c r="H4258" s="3">
        <v>0</v>
      </c>
      <c r="I4258" t="s">
        <v>46</v>
      </c>
      <c r="J4258" t="s">
        <v>18</v>
      </c>
      <c r="K4258" s="3">
        <f>IF(TablaDatosEmpresa[[#This Row],[Tipo_Movimiento]] = "Venta", -TablaDatosEmpresa[[#This Row],[Cantidad]] * TablaDatosEmpresa[[#This Row],[Precio_Venta_Unitario]], 0)</f>
        <v>0</v>
      </c>
      <c r="L4258" s="3">
        <f>AVERAGEIF(TablaDatosEmpresa[Nombre_Producto],TablaDatosEmpresa[[#This Row],[Nombre_Producto]],TablaDatosEmpresa[Costo_Unitario])</f>
        <v>111.99406451612904</v>
      </c>
      <c r="M4258" s="3">
        <f>IF(TablaDatosEmpresa[[#This Row],[Tipo_Movimiento]] = "Venta", -TablaDatosEmpresa[[#This Row],[Cantidad]] * TablaDatosEmpresa[[#This Row],[CosteAdquisicionPromedio]], 0)</f>
        <v>0</v>
      </c>
      <c r="N4258" s="3">
        <f>TablaDatosEmpresa[[#This Row],[Ingresos]]-TablaDatosEmpresa[[#This Row],[Coste_Vemta]]</f>
        <v>0</v>
      </c>
    </row>
    <row r="4259" spans="1:14" x14ac:dyDescent="0.3">
      <c r="A4259">
        <v>4260</v>
      </c>
      <c r="B4259" s="1">
        <v>45187</v>
      </c>
      <c r="C4259" t="s">
        <v>16</v>
      </c>
      <c r="D4259" t="s">
        <v>19</v>
      </c>
      <c r="E4259" t="s">
        <v>20</v>
      </c>
      <c r="F4259">
        <v>74</v>
      </c>
      <c r="G4259" s="3">
        <v>148.78</v>
      </c>
      <c r="H4259" s="3">
        <v>0</v>
      </c>
      <c r="I4259" t="s">
        <v>46</v>
      </c>
      <c r="J4259" t="s">
        <v>18</v>
      </c>
      <c r="K4259" s="3">
        <f>IF(TablaDatosEmpresa[[#This Row],[Tipo_Movimiento]] = "Venta", -TablaDatosEmpresa[[#This Row],[Cantidad]] * TablaDatosEmpresa[[#This Row],[Precio_Venta_Unitario]], 0)</f>
        <v>0</v>
      </c>
      <c r="L4259" s="3">
        <f>AVERAGEIF(TablaDatosEmpresa[Nombre_Producto],TablaDatosEmpresa[[#This Row],[Nombre_Producto]],TablaDatosEmpresa[Costo_Unitario])</f>
        <v>66.956770642201846</v>
      </c>
      <c r="M4259" s="3">
        <f>IF(TablaDatosEmpresa[[#This Row],[Tipo_Movimiento]] = "Venta", -TablaDatosEmpresa[[#This Row],[Cantidad]] * TablaDatosEmpresa[[#This Row],[CosteAdquisicionPromedio]], 0)</f>
        <v>0</v>
      </c>
      <c r="N4259" s="3">
        <f>TablaDatosEmpresa[[#This Row],[Ingresos]]-TablaDatosEmpresa[[#This Row],[Coste_Vemta]]</f>
        <v>0</v>
      </c>
    </row>
    <row r="4260" spans="1:14" x14ac:dyDescent="0.3">
      <c r="A4260">
        <v>4261</v>
      </c>
      <c r="B4260" s="1">
        <v>45187</v>
      </c>
      <c r="C4260" t="s">
        <v>10</v>
      </c>
      <c r="D4260" t="s">
        <v>27</v>
      </c>
      <c r="E4260" t="s">
        <v>44</v>
      </c>
      <c r="F4260">
        <v>-37</v>
      </c>
      <c r="G4260" s="3">
        <v>0</v>
      </c>
      <c r="H4260" s="3">
        <v>503.15</v>
      </c>
      <c r="I4260" t="s">
        <v>10</v>
      </c>
      <c r="J4260" t="s">
        <v>35</v>
      </c>
      <c r="K4260" s="3">
        <f>IF(TablaDatosEmpresa[[#This Row],[Tipo_Movimiento]] = "Venta", -TablaDatosEmpresa[[#This Row],[Cantidad]] * TablaDatosEmpresa[[#This Row],[Precio_Venta_Unitario]], 0)</f>
        <v>18616.55</v>
      </c>
      <c r="L4260" s="3">
        <f>AVERAGEIF(TablaDatosEmpresa[Nombre_Producto],TablaDatosEmpresa[[#This Row],[Nombre_Producto]],TablaDatosEmpresa[Costo_Unitario])</f>
        <v>111.99406451612904</v>
      </c>
      <c r="M4260" s="3">
        <f>IF(TablaDatosEmpresa[[#This Row],[Tipo_Movimiento]] = "Venta", -TablaDatosEmpresa[[#This Row],[Cantidad]] * TablaDatosEmpresa[[#This Row],[CosteAdquisicionPromedio]], 0)</f>
        <v>4143.7803870967746</v>
      </c>
      <c r="N4260" s="3">
        <f>TablaDatosEmpresa[[#This Row],[Ingresos]]-TablaDatosEmpresa[[#This Row],[Coste_Vemta]]</f>
        <v>14472.769612903225</v>
      </c>
    </row>
    <row r="4261" spans="1:14" x14ac:dyDescent="0.3">
      <c r="A4261">
        <v>4262</v>
      </c>
      <c r="B4261" s="1">
        <v>45187</v>
      </c>
      <c r="C4261" t="s">
        <v>10</v>
      </c>
      <c r="D4261" t="s">
        <v>34</v>
      </c>
      <c r="E4261" t="s">
        <v>45</v>
      </c>
      <c r="F4261">
        <v>-38</v>
      </c>
      <c r="G4261" s="3">
        <v>0</v>
      </c>
      <c r="H4261" s="3">
        <v>349.54</v>
      </c>
      <c r="I4261" t="s">
        <v>10</v>
      </c>
      <c r="J4261" t="s">
        <v>15</v>
      </c>
      <c r="K4261" s="3">
        <f>IF(TablaDatosEmpresa[[#This Row],[Tipo_Movimiento]] = "Venta", -TablaDatosEmpresa[[#This Row],[Cantidad]] * TablaDatosEmpresa[[#This Row],[Precio_Venta_Unitario]], 0)</f>
        <v>13282.52</v>
      </c>
      <c r="L4261" s="3">
        <f>AVERAGEIF(TablaDatosEmpresa[Nombre_Producto],TablaDatosEmpresa[[#This Row],[Nombre_Producto]],TablaDatosEmpresa[Costo_Unitario])</f>
        <v>81.910562499999997</v>
      </c>
      <c r="M4261" s="3">
        <f>IF(TablaDatosEmpresa[[#This Row],[Tipo_Movimiento]] = "Venta", -TablaDatosEmpresa[[#This Row],[Cantidad]] * TablaDatosEmpresa[[#This Row],[CosteAdquisicionPromedio]], 0)</f>
        <v>3112.6013749999997</v>
      </c>
      <c r="N4261" s="3">
        <f>TablaDatosEmpresa[[#This Row],[Ingresos]]-TablaDatosEmpresa[[#This Row],[Coste_Vemta]]</f>
        <v>10169.918625</v>
      </c>
    </row>
    <row r="4262" spans="1:14" x14ac:dyDescent="0.3">
      <c r="A4262">
        <v>4263</v>
      </c>
      <c r="B4262" s="1">
        <v>45187</v>
      </c>
      <c r="C4262" t="s">
        <v>10</v>
      </c>
      <c r="D4262" t="s">
        <v>19</v>
      </c>
      <c r="E4262" t="s">
        <v>20</v>
      </c>
      <c r="F4262">
        <v>-35</v>
      </c>
      <c r="G4262" s="3">
        <v>0</v>
      </c>
      <c r="H4262" s="3">
        <v>297.05</v>
      </c>
      <c r="I4262" t="s">
        <v>10</v>
      </c>
      <c r="J4262" t="s">
        <v>23</v>
      </c>
      <c r="K4262" s="3">
        <f>IF(TablaDatosEmpresa[[#This Row],[Tipo_Movimiento]] = "Venta", -TablaDatosEmpresa[[#This Row],[Cantidad]] * TablaDatosEmpresa[[#This Row],[Precio_Venta_Unitario]], 0)</f>
        <v>10396.75</v>
      </c>
      <c r="L4262" s="3">
        <f>AVERAGEIF(TablaDatosEmpresa[Nombre_Producto],TablaDatosEmpresa[[#This Row],[Nombre_Producto]],TablaDatosEmpresa[Costo_Unitario])</f>
        <v>66.956770642201846</v>
      </c>
      <c r="M4262" s="3">
        <f>IF(TablaDatosEmpresa[[#This Row],[Tipo_Movimiento]] = "Venta", -TablaDatosEmpresa[[#This Row],[Cantidad]] * TablaDatosEmpresa[[#This Row],[CosteAdquisicionPromedio]], 0)</f>
        <v>2343.4869724770647</v>
      </c>
      <c r="N4262" s="3">
        <f>TablaDatosEmpresa[[#This Row],[Ingresos]]-TablaDatosEmpresa[[#This Row],[Coste_Vemta]]</f>
        <v>8053.2630275229349</v>
      </c>
    </row>
    <row r="4263" spans="1:14" x14ac:dyDescent="0.3">
      <c r="A4263">
        <v>4264</v>
      </c>
      <c r="B4263" s="1">
        <v>45188</v>
      </c>
      <c r="C4263" t="s">
        <v>10</v>
      </c>
      <c r="D4263" t="s">
        <v>29</v>
      </c>
      <c r="E4263" t="s">
        <v>30</v>
      </c>
      <c r="F4263">
        <v>-24</v>
      </c>
      <c r="G4263" s="3">
        <v>0</v>
      </c>
      <c r="H4263" s="3">
        <v>80.069999999999993</v>
      </c>
      <c r="I4263" t="s">
        <v>10</v>
      </c>
      <c r="J4263" t="s">
        <v>35</v>
      </c>
      <c r="K4263" s="3">
        <f>IF(TablaDatosEmpresa[[#This Row],[Tipo_Movimiento]] = "Venta", -TablaDatosEmpresa[[#This Row],[Cantidad]] * TablaDatosEmpresa[[#This Row],[Precio_Venta_Unitario]], 0)</f>
        <v>1921.6799999999998</v>
      </c>
      <c r="L4263" s="3">
        <f>AVERAGEIF(TablaDatosEmpresa[Nombre_Producto],TablaDatosEmpresa[[#This Row],[Nombre_Producto]],TablaDatosEmpresa[Costo_Unitario])</f>
        <v>15.49574137931034</v>
      </c>
      <c r="M4263" s="3">
        <f>IF(TablaDatosEmpresa[[#This Row],[Tipo_Movimiento]] = "Venta", -TablaDatosEmpresa[[#This Row],[Cantidad]] * TablaDatosEmpresa[[#This Row],[CosteAdquisicionPromedio]], 0)</f>
        <v>371.89779310344818</v>
      </c>
      <c r="N4263" s="3">
        <f>TablaDatosEmpresa[[#This Row],[Ingresos]]-TablaDatosEmpresa[[#This Row],[Coste_Vemta]]</f>
        <v>1549.7822068965515</v>
      </c>
    </row>
    <row r="4264" spans="1:14" x14ac:dyDescent="0.3">
      <c r="A4264">
        <v>4265</v>
      </c>
      <c r="B4264" s="1">
        <v>45188</v>
      </c>
      <c r="C4264" t="s">
        <v>10</v>
      </c>
      <c r="D4264" t="s">
        <v>34</v>
      </c>
      <c r="E4264" t="s">
        <v>45</v>
      </c>
      <c r="F4264">
        <v>-37</v>
      </c>
      <c r="G4264" s="3">
        <v>0</v>
      </c>
      <c r="H4264" s="3">
        <v>350.21</v>
      </c>
      <c r="I4264" t="s">
        <v>10</v>
      </c>
      <c r="J4264" t="s">
        <v>15</v>
      </c>
      <c r="K4264" s="3">
        <f>IF(TablaDatosEmpresa[[#This Row],[Tipo_Movimiento]] = "Venta", -TablaDatosEmpresa[[#This Row],[Cantidad]] * TablaDatosEmpresa[[#This Row],[Precio_Venta_Unitario]], 0)</f>
        <v>12957.769999999999</v>
      </c>
      <c r="L4264" s="3">
        <f>AVERAGEIF(TablaDatosEmpresa[Nombre_Producto],TablaDatosEmpresa[[#This Row],[Nombre_Producto]],TablaDatosEmpresa[Costo_Unitario])</f>
        <v>81.910562499999997</v>
      </c>
      <c r="M4264" s="3">
        <f>IF(TablaDatosEmpresa[[#This Row],[Tipo_Movimiento]] = "Venta", -TablaDatosEmpresa[[#This Row],[Cantidad]] * TablaDatosEmpresa[[#This Row],[CosteAdquisicionPromedio]], 0)</f>
        <v>3030.6908125</v>
      </c>
      <c r="N4264" s="3">
        <f>TablaDatosEmpresa[[#This Row],[Ingresos]]-TablaDatosEmpresa[[#This Row],[Coste_Vemta]]</f>
        <v>9927.0791874999995</v>
      </c>
    </row>
    <row r="4265" spans="1:14" x14ac:dyDescent="0.3">
      <c r="A4265">
        <v>4266</v>
      </c>
      <c r="B4265" s="1">
        <v>45188</v>
      </c>
      <c r="C4265" t="s">
        <v>10</v>
      </c>
      <c r="D4265" t="s">
        <v>29</v>
      </c>
      <c r="E4265" t="s">
        <v>30</v>
      </c>
      <c r="F4265">
        <v>-20</v>
      </c>
      <c r="G4265" s="3">
        <v>0</v>
      </c>
      <c r="H4265" s="3">
        <v>79.28</v>
      </c>
      <c r="I4265" t="s">
        <v>10</v>
      </c>
      <c r="J4265" t="s">
        <v>15</v>
      </c>
      <c r="K4265" s="3">
        <f>IF(TablaDatosEmpresa[[#This Row],[Tipo_Movimiento]] = "Venta", -TablaDatosEmpresa[[#This Row],[Cantidad]] * TablaDatosEmpresa[[#This Row],[Precio_Venta_Unitario]], 0)</f>
        <v>1585.6</v>
      </c>
      <c r="L4265" s="3">
        <f>AVERAGEIF(TablaDatosEmpresa[Nombre_Producto],TablaDatosEmpresa[[#This Row],[Nombre_Producto]],TablaDatosEmpresa[Costo_Unitario])</f>
        <v>15.49574137931034</v>
      </c>
      <c r="M4265" s="3">
        <f>IF(TablaDatosEmpresa[[#This Row],[Tipo_Movimiento]] = "Venta", -TablaDatosEmpresa[[#This Row],[Cantidad]] * TablaDatosEmpresa[[#This Row],[CosteAdquisicionPromedio]], 0)</f>
        <v>309.9148275862068</v>
      </c>
      <c r="N4265" s="3">
        <f>TablaDatosEmpresa[[#This Row],[Ingresos]]-TablaDatosEmpresa[[#This Row],[Coste_Vemta]]</f>
        <v>1275.6851724137932</v>
      </c>
    </row>
    <row r="4266" spans="1:14" x14ac:dyDescent="0.3">
      <c r="A4266">
        <v>4267</v>
      </c>
      <c r="B4266" s="1">
        <v>45188</v>
      </c>
      <c r="C4266" t="s">
        <v>24</v>
      </c>
      <c r="D4266" t="s">
        <v>29</v>
      </c>
      <c r="E4266" t="s">
        <v>30</v>
      </c>
      <c r="F4266">
        <v>86</v>
      </c>
      <c r="G4266" s="3">
        <v>36.25</v>
      </c>
      <c r="H4266" s="3">
        <v>0</v>
      </c>
      <c r="I4266" t="s">
        <v>24</v>
      </c>
      <c r="J4266" t="s">
        <v>36</v>
      </c>
      <c r="K4266" s="3">
        <f>IF(TablaDatosEmpresa[[#This Row],[Tipo_Movimiento]] = "Venta", -TablaDatosEmpresa[[#This Row],[Cantidad]] * TablaDatosEmpresa[[#This Row],[Precio_Venta_Unitario]], 0)</f>
        <v>0</v>
      </c>
      <c r="L4266" s="3">
        <f>AVERAGEIF(TablaDatosEmpresa[Nombre_Producto],TablaDatosEmpresa[[#This Row],[Nombre_Producto]],TablaDatosEmpresa[Costo_Unitario])</f>
        <v>15.49574137931034</v>
      </c>
      <c r="M4266" s="3">
        <f>IF(TablaDatosEmpresa[[#This Row],[Tipo_Movimiento]] = "Venta", -TablaDatosEmpresa[[#This Row],[Cantidad]] * TablaDatosEmpresa[[#This Row],[CosteAdquisicionPromedio]], 0)</f>
        <v>0</v>
      </c>
      <c r="N4266" s="3">
        <f>TablaDatosEmpresa[[#This Row],[Ingresos]]-TablaDatosEmpresa[[#This Row],[Coste_Vemta]]</f>
        <v>0</v>
      </c>
    </row>
    <row r="4267" spans="1:14" x14ac:dyDescent="0.3">
      <c r="A4267">
        <v>4268</v>
      </c>
      <c r="B4267" s="1">
        <v>45188</v>
      </c>
      <c r="C4267" t="s">
        <v>10</v>
      </c>
      <c r="D4267" t="s">
        <v>29</v>
      </c>
      <c r="E4267" t="s">
        <v>30</v>
      </c>
      <c r="F4267">
        <v>-29</v>
      </c>
      <c r="G4267" s="3">
        <v>0</v>
      </c>
      <c r="H4267" s="3">
        <v>79.44</v>
      </c>
      <c r="I4267" t="s">
        <v>10</v>
      </c>
      <c r="J4267" t="s">
        <v>35</v>
      </c>
      <c r="K4267" s="3">
        <f>IF(TablaDatosEmpresa[[#This Row],[Tipo_Movimiento]] = "Venta", -TablaDatosEmpresa[[#This Row],[Cantidad]] * TablaDatosEmpresa[[#This Row],[Precio_Venta_Unitario]], 0)</f>
        <v>2303.7599999999998</v>
      </c>
      <c r="L4267" s="3">
        <f>AVERAGEIF(TablaDatosEmpresa[Nombre_Producto],TablaDatosEmpresa[[#This Row],[Nombre_Producto]],TablaDatosEmpresa[Costo_Unitario])</f>
        <v>15.49574137931034</v>
      </c>
      <c r="M4267" s="3">
        <f>IF(TablaDatosEmpresa[[#This Row],[Tipo_Movimiento]] = "Venta", -TablaDatosEmpresa[[#This Row],[Cantidad]] * TablaDatosEmpresa[[#This Row],[CosteAdquisicionPromedio]], 0)</f>
        <v>449.37649999999985</v>
      </c>
      <c r="N4267" s="3">
        <f>TablaDatosEmpresa[[#This Row],[Ingresos]]-TablaDatosEmpresa[[#This Row],[Coste_Vemta]]</f>
        <v>1854.3834999999999</v>
      </c>
    </row>
    <row r="4268" spans="1:14" x14ac:dyDescent="0.3">
      <c r="A4268">
        <v>4269</v>
      </c>
      <c r="B4268" s="1">
        <v>45188</v>
      </c>
      <c r="C4268" t="s">
        <v>10</v>
      </c>
      <c r="D4268" t="s">
        <v>25</v>
      </c>
      <c r="E4268" t="s">
        <v>43</v>
      </c>
      <c r="F4268">
        <v>-41</v>
      </c>
      <c r="G4268" s="3">
        <v>0</v>
      </c>
      <c r="H4268" s="3">
        <v>94.17</v>
      </c>
      <c r="I4268" t="s">
        <v>10</v>
      </c>
      <c r="J4268" t="s">
        <v>15</v>
      </c>
      <c r="K4268" s="3">
        <f>IF(TablaDatosEmpresa[[#This Row],[Tipo_Movimiento]] = "Venta", -TablaDatosEmpresa[[#This Row],[Cantidad]] * TablaDatosEmpresa[[#This Row],[Precio_Venta_Unitario]], 0)</f>
        <v>3860.9700000000003</v>
      </c>
      <c r="L4268" s="3">
        <f>AVERAGEIF(TablaDatosEmpresa[Nombre_Producto],TablaDatosEmpresa[[#This Row],[Nombre_Producto]],TablaDatosEmpresa[Costo_Unitario])</f>
        <v>18.458651685393257</v>
      </c>
      <c r="M4268" s="3">
        <f>IF(TablaDatosEmpresa[[#This Row],[Tipo_Movimiento]] = "Venta", -TablaDatosEmpresa[[#This Row],[Cantidad]] * TablaDatosEmpresa[[#This Row],[CosteAdquisicionPromedio]], 0)</f>
        <v>756.80471910112351</v>
      </c>
      <c r="N4268" s="3">
        <f>TablaDatosEmpresa[[#This Row],[Ingresos]]-TablaDatosEmpresa[[#This Row],[Coste_Vemta]]</f>
        <v>3104.1652808988765</v>
      </c>
    </row>
    <row r="4269" spans="1:14" x14ac:dyDescent="0.3">
      <c r="A4269">
        <v>4270</v>
      </c>
      <c r="B4269" s="1">
        <v>45188</v>
      </c>
      <c r="C4269" t="s">
        <v>16</v>
      </c>
      <c r="D4269" t="s">
        <v>27</v>
      </c>
      <c r="E4269" t="s">
        <v>44</v>
      </c>
      <c r="F4269">
        <v>98</v>
      </c>
      <c r="G4269" s="3">
        <v>247.8</v>
      </c>
      <c r="H4269" s="3">
        <v>0</v>
      </c>
      <c r="I4269" t="s">
        <v>46</v>
      </c>
      <c r="J4269" t="s">
        <v>18</v>
      </c>
      <c r="K4269" s="3">
        <f>IF(TablaDatosEmpresa[[#This Row],[Tipo_Movimiento]] = "Venta", -TablaDatosEmpresa[[#This Row],[Cantidad]] * TablaDatosEmpresa[[#This Row],[Precio_Venta_Unitario]], 0)</f>
        <v>0</v>
      </c>
      <c r="L4269" s="3">
        <f>AVERAGEIF(TablaDatosEmpresa[Nombre_Producto],TablaDatosEmpresa[[#This Row],[Nombre_Producto]],TablaDatosEmpresa[Costo_Unitario])</f>
        <v>111.99406451612904</v>
      </c>
      <c r="M4269" s="3">
        <f>IF(TablaDatosEmpresa[[#This Row],[Tipo_Movimiento]] = "Venta", -TablaDatosEmpresa[[#This Row],[Cantidad]] * TablaDatosEmpresa[[#This Row],[CosteAdquisicionPromedio]], 0)</f>
        <v>0</v>
      </c>
      <c r="N4269" s="3">
        <f>TablaDatosEmpresa[[#This Row],[Ingresos]]-TablaDatosEmpresa[[#This Row],[Coste_Vemta]]</f>
        <v>0</v>
      </c>
    </row>
    <row r="4270" spans="1:14" x14ac:dyDescent="0.3">
      <c r="A4270">
        <v>4271</v>
      </c>
      <c r="B4270" s="1">
        <v>45189</v>
      </c>
      <c r="C4270" t="s">
        <v>10</v>
      </c>
      <c r="D4270" t="s">
        <v>27</v>
      </c>
      <c r="E4270" t="s">
        <v>44</v>
      </c>
      <c r="F4270">
        <v>-18</v>
      </c>
      <c r="G4270" s="3">
        <v>0</v>
      </c>
      <c r="H4270" s="3">
        <v>499.62</v>
      </c>
      <c r="I4270" t="s">
        <v>10</v>
      </c>
      <c r="J4270" t="s">
        <v>31</v>
      </c>
      <c r="K4270" s="3">
        <f>IF(TablaDatosEmpresa[[#This Row],[Tipo_Movimiento]] = "Venta", -TablaDatosEmpresa[[#This Row],[Cantidad]] * TablaDatosEmpresa[[#This Row],[Precio_Venta_Unitario]], 0)</f>
        <v>8993.16</v>
      </c>
      <c r="L4270" s="3">
        <f>AVERAGEIF(TablaDatosEmpresa[Nombre_Producto],TablaDatosEmpresa[[#This Row],[Nombre_Producto]],TablaDatosEmpresa[Costo_Unitario])</f>
        <v>111.99406451612904</v>
      </c>
      <c r="M4270" s="3">
        <f>IF(TablaDatosEmpresa[[#This Row],[Tipo_Movimiento]] = "Venta", -TablaDatosEmpresa[[#This Row],[Cantidad]] * TablaDatosEmpresa[[#This Row],[CosteAdquisicionPromedio]], 0)</f>
        <v>2015.8931612903227</v>
      </c>
      <c r="N4270" s="3">
        <f>TablaDatosEmpresa[[#This Row],[Ingresos]]-TablaDatosEmpresa[[#This Row],[Coste_Vemta]]</f>
        <v>6977.2668387096774</v>
      </c>
    </row>
    <row r="4271" spans="1:14" x14ac:dyDescent="0.3">
      <c r="A4271">
        <v>4272</v>
      </c>
      <c r="B4271" s="1">
        <v>45189</v>
      </c>
      <c r="C4271" t="s">
        <v>24</v>
      </c>
      <c r="D4271" t="s">
        <v>21</v>
      </c>
      <c r="E4271" t="s">
        <v>22</v>
      </c>
      <c r="F4271">
        <v>225</v>
      </c>
      <c r="G4271" s="3">
        <v>24.81</v>
      </c>
      <c r="H4271" s="3">
        <v>0</v>
      </c>
      <c r="I4271" t="s">
        <v>24</v>
      </c>
      <c r="J4271" t="s">
        <v>28</v>
      </c>
      <c r="K4271" s="3">
        <f>IF(TablaDatosEmpresa[[#This Row],[Tipo_Movimiento]] = "Venta", -TablaDatosEmpresa[[#This Row],[Cantidad]] * TablaDatosEmpresa[[#This Row],[Precio_Venta_Unitario]], 0)</f>
        <v>0</v>
      </c>
      <c r="L4271" s="3">
        <f>AVERAGEIF(TablaDatosEmpresa[Nombre_Producto],TablaDatosEmpresa[[#This Row],[Nombre_Producto]],TablaDatosEmpresa[Costo_Unitario])</f>
        <v>10.520482758620702</v>
      </c>
      <c r="M4271" s="3">
        <f>IF(TablaDatosEmpresa[[#This Row],[Tipo_Movimiento]] = "Venta", -TablaDatosEmpresa[[#This Row],[Cantidad]] * TablaDatosEmpresa[[#This Row],[CosteAdquisicionPromedio]], 0)</f>
        <v>0</v>
      </c>
      <c r="N4271" s="3">
        <f>TablaDatosEmpresa[[#This Row],[Ingresos]]-TablaDatosEmpresa[[#This Row],[Coste_Vemta]]</f>
        <v>0</v>
      </c>
    </row>
    <row r="4272" spans="1:14" x14ac:dyDescent="0.3">
      <c r="A4272">
        <v>4273</v>
      </c>
      <c r="B4272" s="1">
        <v>45189</v>
      </c>
      <c r="C4272" t="s">
        <v>16</v>
      </c>
      <c r="D4272" t="s">
        <v>19</v>
      </c>
      <c r="E4272" t="s">
        <v>20</v>
      </c>
      <c r="F4272">
        <v>98</v>
      </c>
      <c r="G4272" s="3">
        <v>150.66</v>
      </c>
      <c r="H4272" s="3">
        <v>0</v>
      </c>
      <c r="I4272" t="s">
        <v>46</v>
      </c>
      <c r="J4272" t="s">
        <v>18</v>
      </c>
      <c r="K4272" s="3">
        <f>IF(TablaDatosEmpresa[[#This Row],[Tipo_Movimiento]] = "Venta", -TablaDatosEmpresa[[#This Row],[Cantidad]] * TablaDatosEmpresa[[#This Row],[Precio_Venta_Unitario]], 0)</f>
        <v>0</v>
      </c>
      <c r="L4272" s="3">
        <f>AVERAGEIF(TablaDatosEmpresa[Nombre_Producto],TablaDatosEmpresa[[#This Row],[Nombre_Producto]],TablaDatosEmpresa[Costo_Unitario])</f>
        <v>66.956770642201846</v>
      </c>
      <c r="M4272" s="3">
        <f>IF(TablaDatosEmpresa[[#This Row],[Tipo_Movimiento]] = "Venta", -TablaDatosEmpresa[[#This Row],[Cantidad]] * TablaDatosEmpresa[[#This Row],[CosteAdquisicionPromedio]], 0)</f>
        <v>0</v>
      </c>
      <c r="N4272" s="3">
        <f>TablaDatosEmpresa[[#This Row],[Ingresos]]-TablaDatosEmpresa[[#This Row],[Coste_Vemta]]</f>
        <v>0</v>
      </c>
    </row>
    <row r="4273" spans="1:14" x14ac:dyDescent="0.3">
      <c r="A4273">
        <v>4274</v>
      </c>
      <c r="B4273" s="1">
        <v>45189</v>
      </c>
      <c r="C4273" t="s">
        <v>24</v>
      </c>
      <c r="D4273" t="s">
        <v>11</v>
      </c>
      <c r="E4273" t="s">
        <v>12</v>
      </c>
      <c r="F4273">
        <v>224</v>
      </c>
      <c r="G4273" s="3">
        <v>65.760000000000005</v>
      </c>
      <c r="H4273" s="3">
        <v>0</v>
      </c>
      <c r="I4273" t="s">
        <v>24</v>
      </c>
      <c r="J4273" t="s">
        <v>28</v>
      </c>
      <c r="K4273" s="3">
        <f>IF(TablaDatosEmpresa[[#This Row],[Tipo_Movimiento]] = "Venta", -TablaDatosEmpresa[[#This Row],[Cantidad]] * TablaDatosEmpresa[[#This Row],[Precio_Venta_Unitario]], 0)</f>
        <v>0</v>
      </c>
      <c r="L4273" s="3">
        <f>AVERAGEIF(TablaDatosEmpresa[Nombre_Producto],TablaDatosEmpresa[[#This Row],[Nombre_Producto]],TablaDatosEmpresa[Costo_Unitario])</f>
        <v>28.701865793780652</v>
      </c>
      <c r="M4273" s="3">
        <f>IF(TablaDatosEmpresa[[#This Row],[Tipo_Movimiento]] = "Venta", -TablaDatosEmpresa[[#This Row],[Cantidad]] * TablaDatosEmpresa[[#This Row],[CosteAdquisicionPromedio]], 0)</f>
        <v>0</v>
      </c>
      <c r="N4273" s="3">
        <f>TablaDatosEmpresa[[#This Row],[Ingresos]]-TablaDatosEmpresa[[#This Row],[Coste_Vemta]]</f>
        <v>0</v>
      </c>
    </row>
    <row r="4274" spans="1:14" x14ac:dyDescent="0.3">
      <c r="A4274">
        <v>4275</v>
      </c>
      <c r="B4274" s="1">
        <v>45189</v>
      </c>
      <c r="C4274" t="s">
        <v>16</v>
      </c>
      <c r="D4274" t="s">
        <v>17</v>
      </c>
      <c r="E4274" t="s">
        <v>42</v>
      </c>
      <c r="F4274">
        <v>88</v>
      </c>
      <c r="G4274" s="3">
        <v>446.7</v>
      </c>
      <c r="H4274" s="3">
        <v>0</v>
      </c>
      <c r="I4274" t="s">
        <v>46</v>
      </c>
      <c r="J4274" t="s">
        <v>18</v>
      </c>
      <c r="K4274" s="3">
        <f>IF(TablaDatosEmpresa[[#This Row],[Tipo_Movimiento]] = "Venta", -TablaDatosEmpresa[[#This Row],[Cantidad]] * TablaDatosEmpresa[[#This Row],[Precio_Venta_Unitario]], 0)</f>
        <v>0</v>
      </c>
      <c r="L4274" s="3">
        <f>AVERAGEIF(TablaDatosEmpresa[Nombre_Producto],TablaDatosEmpresa[[#This Row],[Nombre_Producto]],TablaDatosEmpresa[Costo_Unitario])</f>
        <v>206.67616747181975</v>
      </c>
      <c r="M4274" s="3">
        <f>IF(TablaDatosEmpresa[[#This Row],[Tipo_Movimiento]] = "Venta", -TablaDatosEmpresa[[#This Row],[Cantidad]] * TablaDatosEmpresa[[#This Row],[CosteAdquisicionPromedio]], 0)</f>
        <v>0</v>
      </c>
      <c r="N4274" s="3">
        <f>TablaDatosEmpresa[[#This Row],[Ingresos]]-TablaDatosEmpresa[[#This Row],[Coste_Vemta]]</f>
        <v>0</v>
      </c>
    </row>
    <row r="4275" spans="1:14" x14ac:dyDescent="0.3">
      <c r="A4275">
        <v>4276</v>
      </c>
      <c r="B4275" s="1">
        <v>45189</v>
      </c>
      <c r="C4275" t="s">
        <v>10</v>
      </c>
      <c r="D4275" t="s">
        <v>19</v>
      </c>
      <c r="E4275" t="s">
        <v>20</v>
      </c>
      <c r="F4275">
        <v>-47</v>
      </c>
      <c r="G4275" s="3">
        <v>0</v>
      </c>
      <c r="H4275" s="3">
        <v>301.39999999999998</v>
      </c>
      <c r="I4275" t="s">
        <v>10</v>
      </c>
      <c r="J4275" t="s">
        <v>31</v>
      </c>
      <c r="K4275" s="3">
        <f>IF(TablaDatosEmpresa[[#This Row],[Tipo_Movimiento]] = "Venta", -TablaDatosEmpresa[[#This Row],[Cantidad]] * TablaDatosEmpresa[[#This Row],[Precio_Venta_Unitario]], 0)</f>
        <v>14165.8</v>
      </c>
      <c r="L4275" s="3">
        <f>AVERAGEIF(TablaDatosEmpresa[Nombre_Producto],TablaDatosEmpresa[[#This Row],[Nombre_Producto]],TablaDatosEmpresa[Costo_Unitario])</f>
        <v>66.956770642201846</v>
      </c>
      <c r="M4275" s="3">
        <f>IF(TablaDatosEmpresa[[#This Row],[Tipo_Movimiento]] = "Venta", -TablaDatosEmpresa[[#This Row],[Cantidad]] * TablaDatosEmpresa[[#This Row],[CosteAdquisicionPromedio]], 0)</f>
        <v>3146.9682201834867</v>
      </c>
      <c r="N4275" s="3">
        <f>TablaDatosEmpresa[[#This Row],[Ingresos]]-TablaDatosEmpresa[[#This Row],[Coste_Vemta]]</f>
        <v>11018.831779816512</v>
      </c>
    </row>
    <row r="4276" spans="1:14" x14ac:dyDescent="0.3">
      <c r="A4276">
        <v>4277</v>
      </c>
      <c r="B4276" s="1">
        <v>45189</v>
      </c>
      <c r="C4276" t="s">
        <v>10</v>
      </c>
      <c r="D4276" t="s">
        <v>27</v>
      </c>
      <c r="E4276" t="s">
        <v>44</v>
      </c>
      <c r="F4276">
        <v>-10</v>
      </c>
      <c r="G4276" s="3">
        <v>0</v>
      </c>
      <c r="H4276" s="3">
        <v>495</v>
      </c>
      <c r="I4276" t="s">
        <v>10</v>
      </c>
      <c r="J4276" t="s">
        <v>13</v>
      </c>
      <c r="K4276" s="3">
        <f>IF(TablaDatosEmpresa[[#This Row],[Tipo_Movimiento]] = "Venta", -TablaDatosEmpresa[[#This Row],[Cantidad]] * TablaDatosEmpresa[[#This Row],[Precio_Venta_Unitario]], 0)</f>
        <v>4950</v>
      </c>
      <c r="L4276" s="3">
        <f>AVERAGEIF(TablaDatosEmpresa[Nombre_Producto],TablaDatosEmpresa[[#This Row],[Nombre_Producto]],TablaDatosEmpresa[Costo_Unitario])</f>
        <v>111.99406451612904</v>
      </c>
      <c r="M4276" s="3">
        <f>IF(TablaDatosEmpresa[[#This Row],[Tipo_Movimiento]] = "Venta", -TablaDatosEmpresa[[#This Row],[Cantidad]] * TablaDatosEmpresa[[#This Row],[CosteAdquisicionPromedio]], 0)</f>
        <v>1119.9406451612904</v>
      </c>
      <c r="N4276" s="3">
        <f>TablaDatosEmpresa[[#This Row],[Ingresos]]-TablaDatosEmpresa[[#This Row],[Coste_Vemta]]</f>
        <v>3830.0593548387096</v>
      </c>
    </row>
    <row r="4277" spans="1:14" x14ac:dyDescent="0.3">
      <c r="A4277">
        <v>4278</v>
      </c>
      <c r="B4277" s="1">
        <v>45190</v>
      </c>
      <c r="C4277" t="s">
        <v>10</v>
      </c>
      <c r="D4277" t="s">
        <v>32</v>
      </c>
      <c r="E4277" t="s">
        <v>33</v>
      </c>
      <c r="F4277">
        <v>-44</v>
      </c>
      <c r="G4277" s="3">
        <v>0</v>
      </c>
      <c r="H4277" s="3">
        <v>221.5</v>
      </c>
      <c r="I4277" t="s">
        <v>10</v>
      </c>
      <c r="J4277" t="s">
        <v>15</v>
      </c>
      <c r="K4277" s="3">
        <f>IF(TablaDatosEmpresa[[#This Row],[Tipo_Movimiento]] = "Venta", -TablaDatosEmpresa[[#This Row],[Cantidad]] * TablaDatosEmpresa[[#This Row],[Precio_Venta_Unitario]], 0)</f>
        <v>9746</v>
      </c>
      <c r="L4277" s="3">
        <f>AVERAGEIF(TablaDatosEmpresa[Nombre_Producto],TablaDatosEmpresa[[#This Row],[Nombre_Producto]],TablaDatosEmpresa[Costo_Unitario])</f>
        <v>54.214840425531932</v>
      </c>
      <c r="M4277" s="3">
        <f>IF(TablaDatosEmpresa[[#This Row],[Tipo_Movimiento]] = "Venta", -TablaDatosEmpresa[[#This Row],[Cantidad]] * TablaDatosEmpresa[[#This Row],[CosteAdquisicionPromedio]], 0)</f>
        <v>2385.4529787234051</v>
      </c>
      <c r="N4277" s="3">
        <f>TablaDatosEmpresa[[#This Row],[Ingresos]]-TablaDatosEmpresa[[#This Row],[Coste_Vemta]]</f>
        <v>7360.5470212765949</v>
      </c>
    </row>
    <row r="4278" spans="1:14" x14ac:dyDescent="0.3">
      <c r="A4278">
        <v>4279</v>
      </c>
      <c r="B4278" s="1">
        <v>45190</v>
      </c>
      <c r="C4278" t="s">
        <v>10</v>
      </c>
      <c r="D4278" t="s">
        <v>32</v>
      </c>
      <c r="E4278" t="s">
        <v>33</v>
      </c>
      <c r="F4278">
        <v>-13</v>
      </c>
      <c r="G4278" s="3">
        <v>0</v>
      </c>
      <c r="H4278" s="3">
        <v>218.68</v>
      </c>
      <c r="I4278" t="s">
        <v>10</v>
      </c>
      <c r="J4278" t="s">
        <v>35</v>
      </c>
      <c r="K4278" s="3">
        <f>IF(TablaDatosEmpresa[[#This Row],[Tipo_Movimiento]] = "Venta", -TablaDatosEmpresa[[#This Row],[Cantidad]] * TablaDatosEmpresa[[#This Row],[Precio_Venta_Unitario]], 0)</f>
        <v>2842.84</v>
      </c>
      <c r="L4278" s="3">
        <f>AVERAGEIF(TablaDatosEmpresa[Nombre_Producto],TablaDatosEmpresa[[#This Row],[Nombre_Producto]],TablaDatosEmpresa[Costo_Unitario])</f>
        <v>54.214840425531932</v>
      </c>
      <c r="M4278" s="3">
        <f>IF(TablaDatosEmpresa[[#This Row],[Tipo_Movimiento]] = "Venta", -TablaDatosEmpresa[[#This Row],[Cantidad]] * TablaDatosEmpresa[[#This Row],[CosteAdquisicionPromedio]], 0)</f>
        <v>704.7929255319151</v>
      </c>
      <c r="N4278" s="3">
        <f>TablaDatosEmpresa[[#This Row],[Ingresos]]-TablaDatosEmpresa[[#This Row],[Coste_Vemta]]</f>
        <v>2138.0470744680852</v>
      </c>
    </row>
    <row r="4279" spans="1:14" x14ac:dyDescent="0.3">
      <c r="A4279">
        <v>4280</v>
      </c>
      <c r="B4279" s="1">
        <v>45190</v>
      </c>
      <c r="C4279" t="s">
        <v>16</v>
      </c>
      <c r="D4279" t="s">
        <v>27</v>
      </c>
      <c r="E4279" t="s">
        <v>44</v>
      </c>
      <c r="F4279">
        <v>72</v>
      </c>
      <c r="G4279" s="3">
        <v>250.97</v>
      </c>
      <c r="H4279" s="3">
        <v>0</v>
      </c>
      <c r="I4279" t="s">
        <v>46</v>
      </c>
      <c r="J4279" t="s">
        <v>18</v>
      </c>
      <c r="K4279" s="3">
        <f>IF(TablaDatosEmpresa[[#This Row],[Tipo_Movimiento]] = "Venta", -TablaDatosEmpresa[[#This Row],[Cantidad]] * TablaDatosEmpresa[[#This Row],[Precio_Venta_Unitario]], 0)</f>
        <v>0</v>
      </c>
      <c r="L4279" s="3">
        <f>AVERAGEIF(TablaDatosEmpresa[Nombre_Producto],TablaDatosEmpresa[[#This Row],[Nombre_Producto]],TablaDatosEmpresa[Costo_Unitario])</f>
        <v>111.99406451612904</v>
      </c>
      <c r="M4279" s="3">
        <f>IF(TablaDatosEmpresa[[#This Row],[Tipo_Movimiento]] = "Venta", -TablaDatosEmpresa[[#This Row],[Cantidad]] * TablaDatosEmpresa[[#This Row],[CosteAdquisicionPromedio]], 0)</f>
        <v>0</v>
      </c>
      <c r="N4279" s="3">
        <f>TablaDatosEmpresa[[#This Row],[Ingresos]]-TablaDatosEmpresa[[#This Row],[Coste_Vemta]]</f>
        <v>0</v>
      </c>
    </row>
    <row r="4280" spans="1:14" x14ac:dyDescent="0.3">
      <c r="A4280">
        <v>4281</v>
      </c>
      <c r="B4280" s="1">
        <v>45190</v>
      </c>
      <c r="C4280" t="s">
        <v>24</v>
      </c>
      <c r="D4280" t="s">
        <v>32</v>
      </c>
      <c r="E4280" t="s">
        <v>33</v>
      </c>
      <c r="F4280">
        <v>111</v>
      </c>
      <c r="G4280" s="3">
        <v>122.37</v>
      </c>
      <c r="H4280" s="3">
        <v>0</v>
      </c>
      <c r="I4280" t="s">
        <v>24</v>
      </c>
      <c r="J4280" t="s">
        <v>36</v>
      </c>
      <c r="K4280" s="3">
        <f>IF(TablaDatosEmpresa[[#This Row],[Tipo_Movimiento]] = "Venta", -TablaDatosEmpresa[[#This Row],[Cantidad]] * TablaDatosEmpresa[[#This Row],[Precio_Venta_Unitario]], 0)</f>
        <v>0</v>
      </c>
      <c r="L4280" s="3">
        <f>AVERAGEIF(TablaDatosEmpresa[Nombre_Producto],TablaDatosEmpresa[[#This Row],[Nombre_Producto]],TablaDatosEmpresa[Costo_Unitario])</f>
        <v>54.214840425531932</v>
      </c>
      <c r="M4280" s="3">
        <f>IF(TablaDatosEmpresa[[#This Row],[Tipo_Movimiento]] = "Venta", -TablaDatosEmpresa[[#This Row],[Cantidad]] * TablaDatosEmpresa[[#This Row],[CosteAdquisicionPromedio]], 0)</f>
        <v>0</v>
      </c>
      <c r="N4280" s="3">
        <f>TablaDatosEmpresa[[#This Row],[Ingresos]]-TablaDatosEmpresa[[#This Row],[Coste_Vemta]]</f>
        <v>0</v>
      </c>
    </row>
    <row r="4281" spans="1:14" x14ac:dyDescent="0.3">
      <c r="A4281">
        <v>4282</v>
      </c>
      <c r="B4281" s="1">
        <v>45190</v>
      </c>
      <c r="C4281" t="s">
        <v>24</v>
      </c>
      <c r="D4281" t="s">
        <v>11</v>
      </c>
      <c r="E4281" t="s">
        <v>12</v>
      </c>
      <c r="F4281">
        <v>70</v>
      </c>
      <c r="G4281" s="3">
        <v>65.3</v>
      </c>
      <c r="H4281" s="3">
        <v>0</v>
      </c>
      <c r="I4281" t="s">
        <v>24</v>
      </c>
      <c r="J4281" t="s">
        <v>37</v>
      </c>
      <c r="K4281" s="3">
        <f>IF(TablaDatosEmpresa[[#This Row],[Tipo_Movimiento]] = "Venta", -TablaDatosEmpresa[[#This Row],[Cantidad]] * TablaDatosEmpresa[[#This Row],[Precio_Venta_Unitario]], 0)</f>
        <v>0</v>
      </c>
      <c r="L4281" s="3">
        <f>AVERAGEIF(TablaDatosEmpresa[Nombre_Producto],TablaDatosEmpresa[[#This Row],[Nombre_Producto]],TablaDatosEmpresa[Costo_Unitario])</f>
        <v>28.701865793780652</v>
      </c>
      <c r="M4281" s="3">
        <f>IF(TablaDatosEmpresa[[#This Row],[Tipo_Movimiento]] = "Venta", -TablaDatosEmpresa[[#This Row],[Cantidad]] * TablaDatosEmpresa[[#This Row],[CosteAdquisicionPromedio]], 0)</f>
        <v>0</v>
      </c>
      <c r="N4281" s="3">
        <f>TablaDatosEmpresa[[#This Row],[Ingresos]]-TablaDatosEmpresa[[#This Row],[Coste_Vemta]]</f>
        <v>0</v>
      </c>
    </row>
    <row r="4282" spans="1:14" x14ac:dyDescent="0.3">
      <c r="A4282">
        <v>4283</v>
      </c>
      <c r="B4282" s="1">
        <v>45190</v>
      </c>
      <c r="C4282" t="s">
        <v>10</v>
      </c>
      <c r="D4282" t="s">
        <v>17</v>
      </c>
      <c r="E4282" t="s">
        <v>42</v>
      </c>
      <c r="F4282">
        <v>-47</v>
      </c>
      <c r="G4282" s="3">
        <v>0</v>
      </c>
      <c r="H4282" s="3">
        <v>901.67</v>
      </c>
      <c r="I4282" t="s">
        <v>10</v>
      </c>
      <c r="J4282" t="s">
        <v>23</v>
      </c>
      <c r="K4282" s="3">
        <f>IF(TablaDatosEmpresa[[#This Row],[Tipo_Movimiento]] = "Venta", -TablaDatosEmpresa[[#This Row],[Cantidad]] * TablaDatosEmpresa[[#This Row],[Precio_Venta_Unitario]], 0)</f>
        <v>42378.49</v>
      </c>
      <c r="L4282" s="3">
        <f>AVERAGEIF(TablaDatosEmpresa[Nombre_Producto],TablaDatosEmpresa[[#This Row],[Nombre_Producto]],TablaDatosEmpresa[Costo_Unitario])</f>
        <v>206.67616747181975</v>
      </c>
      <c r="M4282" s="3">
        <f>IF(TablaDatosEmpresa[[#This Row],[Tipo_Movimiento]] = "Venta", -TablaDatosEmpresa[[#This Row],[Cantidad]] * TablaDatosEmpresa[[#This Row],[CosteAdquisicionPromedio]], 0)</f>
        <v>9713.7798711755277</v>
      </c>
      <c r="N4282" s="3">
        <f>TablaDatosEmpresa[[#This Row],[Ingresos]]-TablaDatosEmpresa[[#This Row],[Coste_Vemta]]</f>
        <v>32664.71012882447</v>
      </c>
    </row>
    <row r="4283" spans="1:14" x14ac:dyDescent="0.3">
      <c r="A4283">
        <v>4284</v>
      </c>
      <c r="B4283" s="1">
        <v>45190</v>
      </c>
      <c r="C4283" t="s">
        <v>16</v>
      </c>
      <c r="D4283" t="s">
        <v>27</v>
      </c>
      <c r="E4283" t="s">
        <v>44</v>
      </c>
      <c r="F4283">
        <v>41</v>
      </c>
      <c r="G4283" s="3">
        <v>252.41</v>
      </c>
      <c r="H4283" s="3">
        <v>0</v>
      </c>
      <c r="I4283" t="s">
        <v>46</v>
      </c>
      <c r="J4283" t="s">
        <v>18</v>
      </c>
      <c r="K4283" s="3">
        <f>IF(TablaDatosEmpresa[[#This Row],[Tipo_Movimiento]] = "Venta", -TablaDatosEmpresa[[#This Row],[Cantidad]] * TablaDatosEmpresa[[#This Row],[Precio_Venta_Unitario]], 0)</f>
        <v>0</v>
      </c>
      <c r="L4283" s="3">
        <f>AVERAGEIF(TablaDatosEmpresa[Nombre_Producto],TablaDatosEmpresa[[#This Row],[Nombre_Producto]],TablaDatosEmpresa[Costo_Unitario])</f>
        <v>111.99406451612904</v>
      </c>
      <c r="M4283" s="3">
        <f>IF(TablaDatosEmpresa[[#This Row],[Tipo_Movimiento]] = "Venta", -TablaDatosEmpresa[[#This Row],[Cantidad]] * TablaDatosEmpresa[[#This Row],[CosteAdquisicionPromedio]], 0)</f>
        <v>0</v>
      </c>
      <c r="N4283" s="3">
        <f>TablaDatosEmpresa[[#This Row],[Ingresos]]-TablaDatosEmpresa[[#This Row],[Coste_Vemta]]</f>
        <v>0</v>
      </c>
    </row>
    <row r="4284" spans="1:14" x14ac:dyDescent="0.3">
      <c r="A4284">
        <v>4285</v>
      </c>
      <c r="B4284" s="1">
        <v>45191</v>
      </c>
      <c r="C4284" t="s">
        <v>10</v>
      </c>
      <c r="D4284" t="s">
        <v>34</v>
      </c>
      <c r="E4284" t="s">
        <v>45</v>
      </c>
      <c r="F4284">
        <v>-48</v>
      </c>
      <c r="G4284" s="3">
        <v>0</v>
      </c>
      <c r="H4284" s="3">
        <v>350.5</v>
      </c>
      <c r="I4284" t="s">
        <v>10</v>
      </c>
      <c r="J4284" t="s">
        <v>23</v>
      </c>
      <c r="K4284" s="3">
        <f>IF(TablaDatosEmpresa[[#This Row],[Tipo_Movimiento]] = "Venta", -TablaDatosEmpresa[[#This Row],[Cantidad]] * TablaDatosEmpresa[[#This Row],[Precio_Venta_Unitario]], 0)</f>
        <v>16824</v>
      </c>
      <c r="L4284" s="3">
        <f>AVERAGEIF(TablaDatosEmpresa[Nombre_Producto],TablaDatosEmpresa[[#This Row],[Nombre_Producto]],TablaDatosEmpresa[Costo_Unitario])</f>
        <v>81.910562499999997</v>
      </c>
      <c r="M4284" s="3">
        <f>IF(TablaDatosEmpresa[[#This Row],[Tipo_Movimiento]] = "Venta", -TablaDatosEmpresa[[#This Row],[Cantidad]] * TablaDatosEmpresa[[#This Row],[CosteAdquisicionPromedio]], 0)</f>
        <v>3931.7069999999999</v>
      </c>
      <c r="N4284" s="3">
        <f>TablaDatosEmpresa[[#This Row],[Ingresos]]-TablaDatosEmpresa[[#This Row],[Coste_Vemta]]</f>
        <v>12892.293</v>
      </c>
    </row>
    <row r="4285" spans="1:14" x14ac:dyDescent="0.3">
      <c r="A4285">
        <v>4286</v>
      </c>
      <c r="B4285" s="1">
        <v>45191</v>
      </c>
      <c r="C4285" t="s">
        <v>24</v>
      </c>
      <c r="D4285" t="s">
        <v>34</v>
      </c>
      <c r="E4285" t="s">
        <v>45</v>
      </c>
      <c r="F4285">
        <v>93</v>
      </c>
      <c r="G4285" s="3">
        <v>178.28</v>
      </c>
      <c r="H4285" s="3">
        <v>0</v>
      </c>
      <c r="I4285" t="s">
        <v>24</v>
      </c>
      <c r="J4285" t="s">
        <v>37</v>
      </c>
      <c r="K4285" s="3">
        <f>IF(TablaDatosEmpresa[[#This Row],[Tipo_Movimiento]] = "Venta", -TablaDatosEmpresa[[#This Row],[Cantidad]] * TablaDatosEmpresa[[#This Row],[Precio_Venta_Unitario]], 0)</f>
        <v>0</v>
      </c>
      <c r="L4285" s="3">
        <f>AVERAGEIF(TablaDatosEmpresa[Nombre_Producto],TablaDatosEmpresa[[#This Row],[Nombre_Producto]],TablaDatosEmpresa[Costo_Unitario])</f>
        <v>81.910562499999997</v>
      </c>
      <c r="M4285" s="3">
        <f>IF(TablaDatosEmpresa[[#This Row],[Tipo_Movimiento]] = "Venta", -TablaDatosEmpresa[[#This Row],[Cantidad]] * TablaDatosEmpresa[[#This Row],[CosteAdquisicionPromedio]], 0)</f>
        <v>0</v>
      </c>
      <c r="N4285" s="3">
        <f>TablaDatosEmpresa[[#This Row],[Ingresos]]-TablaDatosEmpresa[[#This Row],[Coste_Vemta]]</f>
        <v>0</v>
      </c>
    </row>
    <row r="4286" spans="1:14" x14ac:dyDescent="0.3">
      <c r="A4286">
        <v>4287</v>
      </c>
      <c r="B4286" s="1">
        <v>45191</v>
      </c>
      <c r="C4286" t="s">
        <v>10</v>
      </c>
      <c r="D4286" t="s">
        <v>21</v>
      </c>
      <c r="E4286" t="s">
        <v>22</v>
      </c>
      <c r="F4286">
        <v>-32</v>
      </c>
      <c r="G4286" s="3">
        <v>0</v>
      </c>
      <c r="H4286" s="3">
        <v>59.55</v>
      </c>
      <c r="I4286" t="s">
        <v>10</v>
      </c>
      <c r="J4286" t="s">
        <v>35</v>
      </c>
      <c r="K4286" s="3">
        <f>IF(TablaDatosEmpresa[[#This Row],[Tipo_Movimiento]] = "Venta", -TablaDatosEmpresa[[#This Row],[Cantidad]] * TablaDatosEmpresa[[#This Row],[Precio_Venta_Unitario]], 0)</f>
        <v>1905.6</v>
      </c>
      <c r="L4286" s="3">
        <f>AVERAGEIF(TablaDatosEmpresa[Nombre_Producto],TablaDatosEmpresa[[#This Row],[Nombre_Producto]],TablaDatosEmpresa[Costo_Unitario])</f>
        <v>10.520482758620702</v>
      </c>
      <c r="M4286" s="3">
        <f>IF(TablaDatosEmpresa[[#This Row],[Tipo_Movimiento]] = "Venta", -TablaDatosEmpresa[[#This Row],[Cantidad]] * TablaDatosEmpresa[[#This Row],[CosteAdquisicionPromedio]], 0)</f>
        <v>336.65544827586245</v>
      </c>
      <c r="N4286" s="3">
        <f>TablaDatosEmpresa[[#This Row],[Ingresos]]-TablaDatosEmpresa[[#This Row],[Coste_Vemta]]</f>
        <v>1568.9445517241375</v>
      </c>
    </row>
    <row r="4287" spans="1:14" x14ac:dyDescent="0.3">
      <c r="A4287">
        <v>4288</v>
      </c>
      <c r="B4287" s="1">
        <v>45191</v>
      </c>
      <c r="C4287" t="s">
        <v>10</v>
      </c>
      <c r="D4287" t="s">
        <v>34</v>
      </c>
      <c r="E4287" t="s">
        <v>45</v>
      </c>
      <c r="F4287">
        <v>-34</v>
      </c>
      <c r="G4287" s="3">
        <v>0</v>
      </c>
      <c r="H4287" s="3">
        <v>348.17</v>
      </c>
      <c r="I4287" t="s">
        <v>10</v>
      </c>
      <c r="J4287" t="s">
        <v>23</v>
      </c>
      <c r="K4287" s="3">
        <f>IF(TablaDatosEmpresa[[#This Row],[Tipo_Movimiento]] = "Venta", -TablaDatosEmpresa[[#This Row],[Cantidad]] * TablaDatosEmpresa[[#This Row],[Precio_Venta_Unitario]], 0)</f>
        <v>11837.78</v>
      </c>
      <c r="L4287" s="3">
        <f>AVERAGEIF(TablaDatosEmpresa[Nombre_Producto],TablaDatosEmpresa[[#This Row],[Nombre_Producto]],TablaDatosEmpresa[Costo_Unitario])</f>
        <v>81.910562499999997</v>
      </c>
      <c r="M4287" s="3">
        <f>IF(TablaDatosEmpresa[[#This Row],[Tipo_Movimiento]] = "Venta", -TablaDatosEmpresa[[#This Row],[Cantidad]] * TablaDatosEmpresa[[#This Row],[CosteAdquisicionPromedio]], 0)</f>
        <v>2784.9591249999999</v>
      </c>
      <c r="N4287" s="3">
        <f>TablaDatosEmpresa[[#This Row],[Ingresos]]-TablaDatosEmpresa[[#This Row],[Coste_Vemta]]</f>
        <v>9052.8208750000013</v>
      </c>
    </row>
    <row r="4288" spans="1:14" x14ac:dyDescent="0.3">
      <c r="A4288">
        <v>4289</v>
      </c>
      <c r="B4288" s="1">
        <v>45191</v>
      </c>
      <c r="C4288" t="s">
        <v>16</v>
      </c>
      <c r="D4288" t="s">
        <v>19</v>
      </c>
      <c r="E4288" t="s">
        <v>20</v>
      </c>
      <c r="F4288">
        <v>36</v>
      </c>
      <c r="G4288" s="3">
        <v>152.49</v>
      </c>
      <c r="H4288" s="3">
        <v>0</v>
      </c>
      <c r="I4288" t="s">
        <v>46</v>
      </c>
      <c r="J4288" t="s">
        <v>18</v>
      </c>
      <c r="K4288" s="3">
        <f>IF(TablaDatosEmpresa[[#This Row],[Tipo_Movimiento]] = "Venta", -TablaDatosEmpresa[[#This Row],[Cantidad]] * TablaDatosEmpresa[[#This Row],[Precio_Venta_Unitario]], 0)</f>
        <v>0</v>
      </c>
      <c r="L4288" s="3">
        <f>AVERAGEIF(TablaDatosEmpresa[Nombre_Producto],TablaDatosEmpresa[[#This Row],[Nombre_Producto]],TablaDatosEmpresa[Costo_Unitario])</f>
        <v>66.956770642201846</v>
      </c>
      <c r="M4288" s="3">
        <f>IF(TablaDatosEmpresa[[#This Row],[Tipo_Movimiento]] = "Venta", -TablaDatosEmpresa[[#This Row],[Cantidad]] * TablaDatosEmpresa[[#This Row],[CosteAdquisicionPromedio]], 0)</f>
        <v>0</v>
      </c>
      <c r="N4288" s="3">
        <f>TablaDatosEmpresa[[#This Row],[Ingresos]]-TablaDatosEmpresa[[#This Row],[Coste_Vemta]]</f>
        <v>0</v>
      </c>
    </row>
    <row r="4289" spans="1:14" x14ac:dyDescent="0.3">
      <c r="A4289">
        <v>4290</v>
      </c>
      <c r="B4289" s="1">
        <v>45191</v>
      </c>
      <c r="C4289" t="s">
        <v>10</v>
      </c>
      <c r="D4289" t="s">
        <v>25</v>
      </c>
      <c r="E4289" t="s">
        <v>43</v>
      </c>
      <c r="F4289">
        <v>-38</v>
      </c>
      <c r="G4289" s="3">
        <v>0</v>
      </c>
      <c r="H4289" s="3">
        <v>94.32</v>
      </c>
      <c r="I4289" t="s">
        <v>10</v>
      </c>
      <c r="J4289" t="s">
        <v>35</v>
      </c>
      <c r="K4289" s="3">
        <f>IF(TablaDatosEmpresa[[#This Row],[Tipo_Movimiento]] = "Venta", -TablaDatosEmpresa[[#This Row],[Cantidad]] * TablaDatosEmpresa[[#This Row],[Precio_Venta_Unitario]], 0)</f>
        <v>3584.16</v>
      </c>
      <c r="L4289" s="3">
        <f>AVERAGEIF(TablaDatosEmpresa[Nombre_Producto],TablaDatosEmpresa[[#This Row],[Nombre_Producto]],TablaDatosEmpresa[Costo_Unitario])</f>
        <v>18.458651685393257</v>
      </c>
      <c r="M4289" s="3">
        <f>IF(TablaDatosEmpresa[[#This Row],[Tipo_Movimiento]] = "Venta", -TablaDatosEmpresa[[#This Row],[Cantidad]] * TablaDatosEmpresa[[#This Row],[CosteAdquisicionPromedio]], 0)</f>
        <v>701.4287640449437</v>
      </c>
      <c r="N4289" s="3">
        <f>TablaDatosEmpresa[[#This Row],[Ingresos]]-TablaDatosEmpresa[[#This Row],[Coste_Vemta]]</f>
        <v>2882.731235955056</v>
      </c>
    </row>
    <row r="4290" spans="1:14" x14ac:dyDescent="0.3">
      <c r="A4290">
        <v>4291</v>
      </c>
      <c r="B4290" s="1">
        <v>45192</v>
      </c>
      <c r="C4290" t="s">
        <v>10</v>
      </c>
      <c r="D4290" t="s">
        <v>17</v>
      </c>
      <c r="E4290" t="s">
        <v>42</v>
      </c>
      <c r="F4290">
        <v>-26</v>
      </c>
      <c r="G4290" s="3">
        <v>0</v>
      </c>
      <c r="H4290" s="3">
        <v>901.33</v>
      </c>
      <c r="I4290" t="s">
        <v>10</v>
      </c>
      <c r="J4290" t="s">
        <v>35</v>
      </c>
      <c r="K4290" s="3">
        <f>IF(TablaDatosEmpresa[[#This Row],[Tipo_Movimiento]] = "Venta", -TablaDatosEmpresa[[#This Row],[Cantidad]] * TablaDatosEmpresa[[#This Row],[Precio_Venta_Unitario]], 0)</f>
        <v>23434.58</v>
      </c>
      <c r="L4290" s="3">
        <f>AVERAGEIF(TablaDatosEmpresa[Nombre_Producto],TablaDatosEmpresa[[#This Row],[Nombre_Producto]],TablaDatosEmpresa[Costo_Unitario])</f>
        <v>206.67616747181975</v>
      </c>
      <c r="M4290" s="3">
        <f>IF(TablaDatosEmpresa[[#This Row],[Tipo_Movimiento]] = "Venta", -TablaDatosEmpresa[[#This Row],[Cantidad]] * TablaDatosEmpresa[[#This Row],[CosteAdquisicionPromedio]], 0)</f>
        <v>5373.5803542673139</v>
      </c>
      <c r="N4290" s="3">
        <f>TablaDatosEmpresa[[#This Row],[Ingresos]]-TablaDatosEmpresa[[#This Row],[Coste_Vemta]]</f>
        <v>18060.999645732689</v>
      </c>
    </row>
    <row r="4291" spans="1:14" x14ac:dyDescent="0.3">
      <c r="A4291">
        <v>4292</v>
      </c>
      <c r="B4291" s="1">
        <v>45192</v>
      </c>
      <c r="C4291" t="s">
        <v>16</v>
      </c>
      <c r="D4291" t="s">
        <v>27</v>
      </c>
      <c r="E4291" t="s">
        <v>44</v>
      </c>
      <c r="F4291">
        <v>84</v>
      </c>
      <c r="G4291" s="3">
        <v>251.65</v>
      </c>
      <c r="H4291" s="3">
        <v>0</v>
      </c>
      <c r="I4291" t="s">
        <v>46</v>
      </c>
      <c r="J4291" t="s">
        <v>18</v>
      </c>
      <c r="K4291" s="3">
        <f>IF(TablaDatosEmpresa[[#This Row],[Tipo_Movimiento]] = "Venta", -TablaDatosEmpresa[[#This Row],[Cantidad]] * TablaDatosEmpresa[[#This Row],[Precio_Venta_Unitario]], 0)</f>
        <v>0</v>
      </c>
      <c r="L4291" s="3">
        <f>AVERAGEIF(TablaDatosEmpresa[Nombre_Producto],TablaDatosEmpresa[[#This Row],[Nombre_Producto]],TablaDatosEmpresa[Costo_Unitario])</f>
        <v>111.99406451612904</v>
      </c>
      <c r="M4291" s="3">
        <f>IF(TablaDatosEmpresa[[#This Row],[Tipo_Movimiento]] = "Venta", -TablaDatosEmpresa[[#This Row],[Cantidad]] * TablaDatosEmpresa[[#This Row],[CosteAdquisicionPromedio]], 0)</f>
        <v>0</v>
      </c>
      <c r="N4291" s="3">
        <f>TablaDatosEmpresa[[#This Row],[Ingresos]]-TablaDatosEmpresa[[#This Row],[Coste_Vemta]]</f>
        <v>0</v>
      </c>
    </row>
    <row r="4292" spans="1:14" x14ac:dyDescent="0.3">
      <c r="A4292">
        <v>4293</v>
      </c>
      <c r="B4292" s="1">
        <v>45192</v>
      </c>
      <c r="C4292" t="s">
        <v>10</v>
      </c>
      <c r="D4292" t="s">
        <v>11</v>
      </c>
      <c r="E4292" t="s">
        <v>12</v>
      </c>
      <c r="F4292">
        <v>-6</v>
      </c>
      <c r="G4292" s="3">
        <v>0</v>
      </c>
      <c r="H4292" s="3">
        <v>130.69</v>
      </c>
      <c r="I4292" t="s">
        <v>10</v>
      </c>
      <c r="J4292" t="s">
        <v>35</v>
      </c>
      <c r="K4292" s="3">
        <f>IF(TablaDatosEmpresa[[#This Row],[Tipo_Movimiento]] = "Venta", -TablaDatosEmpresa[[#This Row],[Cantidad]] * TablaDatosEmpresa[[#This Row],[Precio_Venta_Unitario]], 0)</f>
        <v>784.14</v>
      </c>
      <c r="L4292" s="3">
        <f>AVERAGEIF(TablaDatosEmpresa[Nombre_Producto],TablaDatosEmpresa[[#This Row],[Nombre_Producto]],TablaDatosEmpresa[Costo_Unitario])</f>
        <v>28.701865793780652</v>
      </c>
      <c r="M4292" s="3">
        <f>IF(TablaDatosEmpresa[[#This Row],[Tipo_Movimiento]] = "Venta", -TablaDatosEmpresa[[#This Row],[Cantidad]] * TablaDatosEmpresa[[#This Row],[CosteAdquisicionPromedio]], 0)</f>
        <v>172.2111947626839</v>
      </c>
      <c r="N4292" s="3">
        <f>TablaDatosEmpresa[[#This Row],[Ingresos]]-TablaDatosEmpresa[[#This Row],[Coste_Vemta]]</f>
        <v>611.92880523731606</v>
      </c>
    </row>
    <row r="4293" spans="1:14" x14ac:dyDescent="0.3">
      <c r="A4293">
        <v>4294</v>
      </c>
      <c r="B4293" s="1">
        <v>45192</v>
      </c>
      <c r="C4293" t="s">
        <v>24</v>
      </c>
      <c r="D4293" t="s">
        <v>14</v>
      </c>
      <c r="E4293" t="s">
        <v>41</v>
      </c>
      <c r="F4293">
        <v>189</v>
      </c>
      <c r="G4293" s="3">
        <v>84.55</v>
      </c>
      <c r="H4293" s="3">
        <v>0</v>
      </c>
      <c r="I4293" t="s">
        <v>24</v>
      </c>
      <c r="J4293" t="s">
        <v>26</v>
      </c>
      <c r="K4293" s="3">
        <f>IF(TablaDatosEmpresa[[#This Row],[Tipo_Movimiento]] = "Venta", -TablaDatosEmpresa[[#This Row],[Cantidad]] * TablaDatosEmpresa[[#This Row],[Precio_Venta_Unitario]], 0)</f>
        <v>0</v>
      </c>
      <c r="L4293" s="3">
        <f>AVERAGEIF(TablaDatosEmpresa[Nombre_Producto],TablaDatosEmpresa[[#This Row],[Nombre_Producto]],TablaDatosEmpresa[Costo_Unitario])</f>
        <v>38.917210440456756</v>
      </c>
      <c r="M4293" s="3">
        <f>IF(TablaDatosEmpresa[[#This Row],[Tipo_Movimiento]] = "Venta", -TablaDatosEmpresa[[#This Row],[Cantidad]] * TablaDatosEmpresa[[#This Row],[CosteAdquisicionPromedio]], 0)</f>
        <v>0</v>
      </c>
      <c r="N4293" s="3">
        <f>TablaDatosEmpresa[[#This Row],[Ingresos]]-TablaDatosEmpresa[[#This Row],[Coste_Vemta]]</f>
        <v>0</v>
      </c>
    </row>
    <row r="4294" spans="1:14" x14ac:dyDescent="0.3">
      <c r="A4294">
        <v>4295</v>
      </c>
      <c r="B4294" s="1">
        <v>45192</v>
      </c>
      <c r="C4294" t="s">
        <v>10</v>
      </c>
      <c r="D4294" t="s">
        <v>27</v>
      </c>
      <c r="E4294" t="s">
        <v>44</v>
      </c>
      <c r="F4294">
        <v>-17</v>
      </c>
      <c r="G4294" s="3">
        <v>0</v>
      </c>
      <c r="H4294" s="3">
        <v>496.77</v>
      </c>
      <c r="I4294" t="s">
        <v>10</v>
      </c>
      <c r="J4294" t="s">
        <v>15</v>
      </c>
      <c r="K4294" s="3">
        <f>IF(TablaDatosEmpresa[[#This Row],[Tipo_Movimiento]] = "Venta", -TablaDatosEmpresa[[#This Row],[Cantidad]] * TablaDatosEmpresa[[#This Row],[Precio_Venta_Unitario]], 0)</f>
        <v>8445.09</v>
      </c>
      <c r="L4294" s="3">
        <f>AVERAGEIF(TablaDatosEmpresa[Nombre_Producto],TablaDatosEmpresa[[#This Row],[Nombre_Producto]],TablaDatosEmpresa[Costo_Unitario])</f>
        <v>111.99406451612904</v>
      </c>
      <c r="M4294" s="3">
        <f>IF(TablaDatosEmpresa[[#This Row],[Tipo_Movimiento]] = "Venta", -TablaDatosEmpresa[[#This Row],[Cantidad]] * TablaDatosEmpresa[[#This Row],[CosteAdquisicionPromedio]], 0)</f>
        <v>1903.8990967741938</v>
      </c>
      <c r="N4294" s="3">
        <f>TablaDatosEmpresa[[#This Row],[Ingresos]]-TablaDatosEmpresa[[#This Row],[Coste_Vemta]]</f>
        <v>6541.1909032258063</v>
      </c>
    </row>
    <row r="4295" spans="1:14" x14ac:dyDescent="0.3">
      <c r="A4295">
        <v>4296</v>
      </c>
      <c r="B4295" s="1">
        <v>45192</v>
      </c>
      <c r="C4295" t="s">
        <v>10</v>
      </c>
      <c r="D4295" t="s">
        <v>29</v>
      </c>
      <c r="E4295" t="s">
        <v>30</v>
      </c>
      <c r="F4295">
        <v>-28</v>
      </c>
      <c r="G4295" s="3">
        <v>0</v>
      </c>
      <c r="H4295" s="3">
        <v>80.44</v>
      </c>
      <c r="I4295" t="s">
        <v>10</v>
      </c>
      <c r="J4295" t="s">
        <v>13</v>
      </c>
      <c r="K4295" s="3">
        <f>IF(TablaDatosEmpresa[[#This Row],[Tipo_Movimiento]] = "Venta", -TablaDatosEmpresa[[#This Row],[Cantidad]] * TablaDatosEmpresa[[#This Row],[Precio_Venta_Unitario]], 0)</f>
        <v>2252.3199999999997</v>
      </c>
      <c r="L4295" s="3">
        <f>AVERAGEIF(TablaDatosEmpresa[Nombre_Producto],TablaDatosEmpresa[[#This Row],[Nombre_Producto]],TablaDatosEmpresa[Costo_Unitario])</f>
        <v>15.49574137931034</v>
      </c>
      <c r="M4295" s="3">
        <f>IF(TablaDatosEmpresa[[#This Row],[Tipo_Movimiento]] = "Venta", -TablaDatosEmpresa[[#This Row],[Cantidad]] * TablaDatosEmpresa[[#This Row],[CosteAdquisicionPromedio]], 0)</f>
        <v>433.88075862068951</v>
      </c>
      <c r="N4295" s="3">
        <f>TablaDatosEmpresa[[#This Row],[Ingresos]]-TablaDatosEmpresa[[#This Row],[Coste_Vemta]]</f>
        <v>1818.4392413793103</v>
      </c>
    </row>
    <row r="4296" spans="1:14" x14ac:dyDescent="0.3">
      <c r="A4296">
        <v>4297</v>
      </c>
      <c r="B4296" s="1">
        <v>45192</v>
      </c>
      <c r="C4296" t="s">
        <v>24</v>
      </c>
      <c r="D4296" t="s">
        <v>25</v>
      </c>
      <c r="E4296" t="s">
        <v>43</v>
      </c>
      <c r="F4296">
        <v>60</v>
      </c>
      <c r="G4296" s="3">
        <v>45.84</v>
      </c>
      <c r="H4296" s="3">
        <v>0</v>
      </c>
      <c r="I4296" t="s">
        <v>24</v>
      </c>
      <c r="J4296" t="s">
        <v>37</v>
      </c>
      <c r="K4296" s="3">
        <f>IF(TablaDatosEmpresa[[#This Row],[Tipo_Movimiento]] = "Venta", -TablaDatosEmpresa[[#This Row],[Cantidad]] * TablaDatosEmpresa[[#This Row],[Precio_Venta_Unitario]], 0)</f>
        <v>0</v>
      </c>
      <c r="L4296" s="3">
        <f>AVERAGEIF(TablaDatosEmpresa[Nombre_Producto],TablaDatosEmpresa[[#This Row],[Nombre_Producto]],TablaDatosEmpresa[Costo_Unitario])</f>
        <v>18.458651685393257</v>
      </c>
      <c r="M4296" s="3">
        <f>IF(TablaDatosEmpresa[[#This Row],[Tipo_Movimiento]] = "Venta", -TablaDatosEmpresa[[#This Row],[Cantidad]] * TablaDatosEmpresa[[#This Row],[CosteAdquisicionPromedio]], 0)</f>
        <v>0</v>
      </c>
      <c r="N4296" s="3">
        <f>TablaDatosEmpresa[[#This Row],[Ingresos]]-TablaDatosEmpresa[[#This Row],[Coste_Vemta]]</f>
        <v>0</v>
      </c>
    </row>
    <row r="4297" spans="1:14" x14ac:dyDescent="0.3">
      <c r="A4297">
        <v>4298</v>
      </c>
      <c r="B4297" s="1">
        <v>45193</v>
      </c>
      <c r="C4297" t="s">
        <v>24</v>
      </c>
      <c r="D4297" t="s">
        <v>11</v>
      </c>
      <c r="E4297" t="s">
        <v>12</v>
      </c>
      <c r="F4297">
        <v>186</v>
      </c>
      <c r="G4297" s="3">
        <v>65.5</v>
      </c>
      <c r="H4297" s="3">
        <v>0</v>
      </c>
      <c r="I4297" t="s">
        <v>24</v>
      </c>
      <c r="J4297" t="s">
        <v>26</v>
      </c>
      <c r="K4297" s="3">
        <f>IF(TablaDatosEmpresa[[#This Row],[Tipo_Movimiento]] = "Venta", -TablaDatosEmpresa[[#This Row],[Cantidad]] * TablaDatosEmpresa[[#This Row],[Precio_Venta_Unitario]], 0)</f>
        <v>0</v>
      </c>
      <c r="L4297" s="3">
        <f>AVERAGEIF(TablaDatosEmpresa[Nombre_Producto],TablaDatosEmpresa[[#This Row],[Nombre_Producto]],TablaDatosEmpresa[Costo_Unitario])</f>
        <v>28.701865793780652</v>
      </c>
      <c r="M4297" s="3">
        <f>IF(TablaDatosEmpresa[[#This Row],[Tipo_Movimiento]] = "Venta", -TablaDatosEmpresa[[#This Row],[Cantidad]] * TablaDatosEmpresa[[#This Row],[CosteAdquisicionPromedio]], 0)</f>
        <v>0</v>
      </c>
      <c r="N4297" s="3">
        <f>TablaDatosEmpresa[[#This Row],[Ingresos]]-TablaDatosEmpresa[[#This Row],[Coste_Vemta]]</f>
        <v>0</v>
      </c>
    </row>
    <row r="4298" spans="1:14" x14ac:dyDescent="0.3">
      <c r="A4298">
        <v>4299</v>
      </c>
      <c r="B4298" s="1">
        <v>45193</v>
      </c>
      <c r="C4298" t="s">
        <v>10</v>
      </c>
      <c r="D4298" t="s">
        <v>14</v>
      </c>
      <c r="E4298" t="s">
        <v>41</v>
      </c>
      <c r="F4298">
        <v>-20</v>
      </c>
      <c r="G4298" s="3">
        <v>0</v>
      </c>
      <c r="H4298" s="3">
        <v>160.85</v>
      </c>
      <c r="I4298" t="s">
        <v>10</v>
      </c>
      <c r="J4298" t="s">
        <v>23</v>
      </c>
      <c r="K4298" s="3">
        <f>IF(TablaDatosEmpresa[[#This Row],[Tipo_Movimiento]] = "Venta", -TablaDatosEmpresa[[#This Row],[Cantidad]] * TablaDatosEmpresa[[#This Row],[Precio_Venta_Unitario]], 0)</f>
        <v>3217</v>
      </c>
      <c r="L4298" s="3">
        <f>AVERAGEIF(TablaDatosEmpresa[Nombre_Producto],TablaDatosEmpresa[[#This Row],[Nombre_Producto]],TablaDatosEmpresa[Costo_Unitario])</f>
        <v>38.917210440456756</v>
      </c>
      <c r="M4298" s="3">
        <f>IF(TablaDatosEmpresa[[#This Row],[Tipo_Movimiento]] = "Venta", -TablaDatosEmpresa[[#This Row],[Cantidad]] * TablaDatosEmpresa[[#This Row],[CosteAdquisicionPromedio]], 0)</f>
        <v>778.34420880913513</v>
      </c>
      <c r="N4298" s="3">
        <f>TablaDatosEmpresa[[#This Row],[Ingresos]]-TablaDatosEmpresa[[#This Row],[Coste_Vemta]]</f>
        <v>2438.6557911908649</v>
      </c>
    </row>
    <row r="4299" spans="1:14" x14ac:dyDescent="0.3">
      <c r="A4299">
        <v>4300</v>
      </c>
      <c r="B4299" s="1">
        <v>45193</v>
      </c>
      <c r="C4299" t="s">
        <v>24</v>
      </c>
      <c r="D4299" t="s">
        <v>29</v>
      </c>
      <c r="E4299" t="s">
        <v>30</v>
      </c>
      <c r="F4299">
        <v>212</v>
      </c>
      <c r="G4299" s="3">
        <v>35.81</v>
      </c>
      <c r="H4299" s="3">
        <v>0</v>
      </c>
      <c r="I4299" t="s">
        <v>24</v>
      </c>
      <c r="J4299" t="s">
        <v>36</v>
      </c>
      <c r="K4299" s="3">
        <f>IF(TablaDatosEmpresa[[#This Row],[Tipo_Movimiento]] = "Venta", -TablaDatosEmpresa[[#This Row],[Cantidad]] * TablaDatosEmpresa[[#This Row],[Precio_Venta_Unitario]], 0)</f>
        <v>0</v>
      </c>
      <c r="L4299" s="3">
        <f>AVERAGEIF(TablaDatosEmpresa[Nombre_Producto],TablaDatosEmpresa[[#This Row],[Nombre_Producto]],TablaDatosEmpresa[Costo_Unitario])</f>
        <v>15.49574137931034</v>
      </c>
      <c r="M4299" s="3">
        <f>IF(TablaDatosEmpresa[[#This Row],[Tipo_Movimiento]] = "Venta", -TablaDatosEmpresa[[#This Row],[Cantidad]] * TablaDatosEmpresa[[#This Row],[CosteAdquisicionPromedio]], 0)</f>
        <v>0</v>
      </c>
      <c r="N4299" s="3">
        <f>TablaDatosEmpresa[[#This Row],[Ingresos]]-TablaDatosEmpresa[[#This Row],[Coste_Vemta]]</f>
        <v>0</v>
      </c>
    </row>
    <row r="4300" spans="1:14" x14ac:dyDescent="0.3">
      <c r="A4300">
        <v>4301</v>
      </c>
      <c r="B4300" s="1">
        <v>45193</v>
      </c>
      <c r="C4300" t="s">
        <v>10</v>
      </c>
      <c r="D4300" t="s">
        <v>25</v>
      </c>
      <c r="E4300" t="s">
        <v>43</v>
      </c>
      <c r="F4300">
        <v>-16</v>
      </c>
      <c r="G4300" s="3">
        <v>0</v>
      </c>
      <c r="H4300" s="3">
        <v>95.11</v>
      </c>
      <c r="I4300" t="s">
        <v>10</v>
      </c>
      <c r="J4300" t="s">
        <v>23</v>
      </c>
      <c r="K4300" s="3">
        <f>IF(TablaDatosEmpresa[[#This Row],[Tipo_Movimiento]] = "Venta", -TablaDatosEmpresa[[#This Row],[Cantidad]] * TablaDatosEmpresa[[#This Row],[Precio_Venta_Unitario]], 0)</f>
        <v>1521.76</v>
      </c>
      <c r="L4300" s="3">
        <f>AVERAGEIF(TablaDatosEmpresa[Nombre_Producto],TablaDatosEmpresa[[#This Row],[Nombre_Producto]],TablaDatosEmpresa[Costo_Unitario])</f>
        <v>18.458651685393257</v>
      </c>
      <c r="M4300" s="3">
        <f>IF(TablaDatosEmpresa[[#This Row],[Tipo_Movimiento]] = "Venta", -TablaDatosEmpresa[[#This Row],[Cantidad]] * TablaDatosEmpresa[[#This Row],[CosteAdquisicionPromedio]], 0)</f>
        <v>295.3384269662921</v>
      </c>
      <c r="N4300" s="3">
        <f>TablaDatosEmpresa[[#This Row],[Ingresos]]-TablaDatosEmpresa[[#This Row],[Coste_Vemta]]</f>
        <v>1226.4215730337078</v>
      </c>
    </row>
    <row r="4301" spans="1:14" x14ac:dyDescent="0.3">
      <c r="A4301">
        <v>4302</v>
      </c>
      <c r="B4301" s="1">
        <v>45193</v>
      </c>
      <c r="C4301" t="s">
        <v>10</v>
      </c>
      <c r="D4301" t="s">
        <v>11</v>
      </c>
      <c r="E4301" t="s">
        <v>12</v>
      </c>
      <c r="F4301">
        <v>-35</v>
      </c>
      <c r="G4301" s="3">
        <v>0</v>
      </c>
      <c r="H4301" s="3">
        <v>128.85</v>
      </c>
      <c r="I4301" t="s">
        <v>10</v>
      </c>
      <c r="J4301" t="s">
        <v>23</v>
      </c>
      <c r="K4301" s="3">
        <f>IF(TablaDatosEmpresa[[#This Row],[Tipo_Movimiento]] = "Venta", -TablaDatosEmpresa[[#This Row],[Cantidad]] * TablaDatosEmpresa[[#This Row],[Precio_Venta_Unitario]], 0)</f>
        <v>4509.75</v>
      </c>
      <c r="L4301" s="3">
        <f>AVERAGEIF(TablaDatosEmpresa[Nombre_Producto],TablaDatosEmpresa[[#This Row],[Nombre_Producto]],TablaDatosEmpresa[Costo_Unitario])</f>
        <v>28.701865793780652</v>
      </c>
      <c r="M4301" s="3">
        <f>IF(TablaDatosEmpresa[[#This Row],[Tipo_Movimiento]] = "Venta", -TablaDatosEmpresa[[#This Row],[Cantidad]] * TablaDatosEmpresa[[#This Row],[CosteAdquisicionPromedio]], 0)</f>
        <v>1004.5653027823228</v>
      </c>
      <c r="N4301" s="3">
        <f>TablaDatosEmpresa[[#This Row],[Ingresos]]-TablaDatosEmpresa[[#This Row],[Coste_Vemta]]</f>
        <v>3505.1846972176772</v>
      </c>
    </row>
    <row r="4302" spans="1:14" x14ac:dyDescent="0.3">
      <c r="A4302">
        <v>4303</v>
      </c>
      <c r="B4302" s="1">
        <v>45193</v>
      </c>
      <c r="C4302" t="s">
        <v>10</v>
      </c>
      <c r="D4302" t="s">
        <v>17</v>
      </c>
      <c r="E4302" t="s">
        <v>42</v>
      </c>
      <c r="F4302">
        <v>-32</v>
      </c>
      <c r="G4302" s="3">
        <v>0</v>
      </c>
      <c r="H4302" s="3">
        <v>907.58</v>
      </c>
      <c r="I4302" t="s">
        <v>10</v>
      </c>
      <c r="J4302" t="s">
        <v>35</v>
      </c>
      <c r="K4302" s="3">
        <f>IF(TablaDatosEmpresa[[#This Row],[Tipo_Movimiento]] = "Venta", -TablaDatosEmpresa[[#This Row],[Cantidad]] * TablaDatosEmpresa[[#This Row],[Precio_Venta_Unitario]], 0)</f>
        <v>29042.560000000001</v>
      </c>
      <c r="L4302" s="3">
        <f>AVERAGEIF(TablaDatosEmpresa[Nombre_Producto],TablaDatosEmpresa[[#This Row],[Nombre_Producto]],TablaDatosEmpresa[Costo_Unitario])</f>
        <v>206.67616747181975</v>
      </c>
      <c r="M4302" s="3">
        <f>IF(TablaDatosEmpresa[[#This Row],[Tipo_Movimiento]] = "Venta", -TablaDatosEmpresa[[#This Row],[Cantidad]] * TablaDatosEmpresa[[#This Row],[CosteAdquisicionPromedio]], 0)</f>
        <v>6613.6373590982321</v>
      </c>
      <c r="N4302" s="3">
        <f>TablaDatosEmpresa[[#This Row],[Ingresos]]-TablaDatosEmpresa[[#This Row],[Coste_Vemta]]</f>
        <v>22428.922640901768</v>
      </c>
    </row>
    <row r="4303" spans="1:14" x14ac:dyDescent="0.3">
      <c r="A4303">
        <v>4304</v>
      </c>
      <c r="B4303" s="1">
        <v>45193</v>
      </c>
      <c r="C4303" t="s">
        <v>10</v>
      </c>
      <c r="D4303" t="s">
        <v>17</v>
      </c>
      <c r="E4303" t="s">
        <v>42</v>
      </c>
      <c r="F4303">
        <v>-13</v>
      </c>
      <c r="G4303" s="3">
        <v>0</v>
      </c>
      <c r="H4303" s="3">
        <v>892.06</v>
      </c>
      <c r="I4303" t="s">
        <v>10</v>
      </c>
      <c r="J4303" t="s">
        <v>35</v>
      </c>
      <c r="K4303" s="3">
        <f>IF(TablaDatosEmpresa[[#This Row],[Tipo_Movimiento]] = "Venta", -TablaDatosEmpresa[[#This Row],[Cantidad]] * TablaDatosEmpresa[[#This Row],[Precio_Venta_Unitario]], 0)</f>
        <v>11596.779999999999</v>
      </c>
      <c r="L4303" s="3">
        <f>AVERAGEIF(TablaDatosEmpresa[Nombre_Producto],TablaDatosEmpresa[[#This Row],[Nombre_Producto]],TablaDatosEmpresa[Costo_Unitario])</f>
        <v>206.67616747181975</v>
      </c>
      <c r="M4303" s="3">
        <f>IF(TablaDatosEmpresa[[#This Row],[Tipo_Movimiento]] = "Venta", -TablaDatosEmpresa[[#This Row],[Cantidad]] * TablaDatosEmpresa[[#This Row],[CosteAdquisicionPromedio]], 0)</f>
        <v>2686.7901771336569</v>
      </c>
      <c r="N4303" s="3">
        <f>TablaDatosEmpresa[[#This Row],[Ingresos]]-TablaDatosEmpresa[[#This Row],[Coste_Vemta]]</f>
        <v>8909.9898228663424</v>
      </c>
    </row>
    <row r="4304" spans="1:14" x14ac:dyDescent="0.3">
      <c r="A4304">
        <v>4305</v>
      </c>
      <c r="B4304" s="1">
        <v>45194</v>
      </c>
      <c r="C4304" t="s">
        <v>10</v>
      </c>
      <c r="D4304" t="s">
        <v>27</v>
      </c>
      <c r="E4304" t="s">
        <v>44</v>
      </c>
      <c r="F4304">
        <v>-34</v>
      </c>
      <c r="G4304" s="3">
        <v>0</v>
      </c>
      <c r="H4304" s="3">
        <v>503.96</v>
      </c>
      <c r="I4304" t="s">
        <v>10</v>
      </c>
      <c r="J4304" t="s">
        <v>35</v>
      </c>
      <c r="K4304" s="3">
        <f>IF(TablaDatosEmpresa[[#This Row],[Tipo_Movimiento]] = "Venta", -TablaDatosEmpresa[[#This Row],[Cantidad]] * TablaDatosEmpresa[[#This Row],[Precio_Venta_Unitario]], 0)</f>
        <v>17134.64</v>
      </c>
      <c r="L4304" s="3">
        <f>AVERAGEIF(TablaDatosEmpresa[Nombre_Producto],TablaDatosEmpresa[[#This Row],[Nombre_Producto]],TablaDatosEmpresa[Costo_Unitario])</f>
        <v>111.99406451612904</v>
      </c>
      <c r="M4304" s="3">
        <f>IF(TablaDatosEmpresa[[#This Row],[Tipo_Movimiento]] = "Venta", -TablaDatosEmpresa[[#This Row],[Cantidad]] * TablaDatosEmpresa[[#This Row],[CosteAdquisicionPromedio]], 0)</f>
        <v>3807.7981935483876</v>
      </c>
      <c r="N4304" s="3">
        <f>TablaDatosEmpresa[[#This Row],[Ingresos]]-TablaDatosEmpresa[[#This Row],[Coste_Vemta]]</f>
        <v>13326.841806451612</v>
      </c>
    </row>
    <row r="4305" spans="1:14" x14ac:dyDescent="0.3">
      <c r="A4305">
        <v>4306</v>
      </c>
      <c r="B4305" s="1">
        <v>45194</v>
      </c>
      <c r="C4305" t="s">
        <v>24</v>
      </c>
      <c r="D4305" t="s">
        <v>29</v>
      </c>
      <c r="E4305" t="s">
        <v>30</v>
      </c>
      <c r="F4305">
        <v>75</v>
      </c>
      <c r="G4305" s="3">
        <v>35.44</v>
      </c>
      <c r="H4305" s="3">
        <v>0</v>
      </c>
      <c r="I4305" t="s">
        <v>24</v>
      </c>
      <c r="J4305" t="s">
        <v>37</v>
      </c>
      <c r="K4305" s="3">
        <f>IF(TablaDatosEmpresa[[#This Row],[Tipo_Movimiento]] = "Venta", -TablaDatosEmpresa[[#This Row],[Cantidad]] * TablaDatosEmpresa[[#This Row],[Precio_Venta_Unitario]], 0)</f>
        <v>0</v>
      </c>
      <c r="L4305" s="3">
        <f>AVERAGEIF(TablaDatosEmpresa[Nombre_Producto],TablaDatosEmpresa[[#This Row],[Nombre_Producto]],TablaDatosEmpresa[Costo_Unitario])</f>
        <v>15.49574137931034</v>
      </c>
      <c r="M4305" s="3">
        <f>IF(TablaDatosEmpresa[[#This Row],[Tipo_Movimiento]] = "Venta", -TablaDatosEmpresa[[#This Row],[Cantidad]] * TablaDatosEmpresa[[#This Row],[CosteAdquisicionPromedio]], 0)</f>
        <v>0</v>
      </c>
      <c r="N4305" s="3">
        <f>TablaDatosEmpresa[[#This Row],[Ingresos]]-TablaDatosEmpresa[[#This Row],[Coste_Vemta]]</f>
        <v>0</v>
      </c>
    </row>
    <row r="4306" spans="1:14" x14ac:dyDescent="0.3">
      <c r="A4306">
        <v>4307</v>
      </c>
      <c r="B4306" s="1">
        <v>45194</v>
      </c>
      <c r="C4306" t="s">
        <v>10</v>
      </c>
      <c r="D4306" t="s">
        <v>17</v>
      </c>
      <c r="E4306" t="s">
        <v>42</v>
      </c>
      <c r="F4306">
        <v>-36</v>
      </c>
      <c r="G4306" s="3">
        <v>0</v>
      </c>
      <c r="H4306" s="3">
        <v>893.79</v>
      </c>
      <c r="I4306" t="s">
        <v>10</v>
      </c>
      <c r="J4306" t="s">
        <v>15</v>
      </c>
      <c r="K4306" s="3">
        <f>IF(TablaDatosEmpresa[[#This Row],[Tipo_Movimiento]] = "Venta", -TablaDatosEmpresa[[#This Row],[Cantidad]] * TablaDatosEmpresa[[#This Row],[Precio_Venta_Unitario]], 0)</f>
        <v>32176.44</v>
      </c>
      <c r="L4306" s="3">
        <f>AVERAGEIF(TablaDatosEmpresa[Nombre_Producto],TablaDatosEmpresa[[#This Row],[Nombre_Producto]],TablaDatosEmpresa[Costo_Unitario])</f>
        <v>206.67616747181975</v>
      </c>
      <c r="M4306" s="3">
        <f>IF(TablaDatosEmpresa[[#This Row],[Tipo_Movimiento]] = "Venta", -TablaDatosEmpresa[[#This Row],[Cantidad]] * TablaDatosEmpresa[[#This Row],[CosteAdquisicionPromedio]], 0)</f>
        <v>7440.3420289855112</v>
      </c>
      <c r="N4306" s="3">
        <f>TablaDatosEmpresa[[#This Row],[Ingresos]]-TablaDatosEmpresa[[#This Row],[Coste_Vemta]]</f>
        <v>24736.097971014489</v>
      </c>
    </row>
    <row r="4307" spans="1:14" x14ac:dyDescent="0.3">
      <c r="A4307">
        <v>4308</v>
      </c>
      <c r="B4307" s="1">
        <v>45194</v>
      </c>
      <c r="C4307" t="s">
        <v>24</v>
      </c>
      <c r="D4307" t="s">
        <v>29</v>
      </c>
      <c r="E4307" t="s">
        <v>30</v>
      </c>
      <c r="F4307">
        <v>246</v>
      </c>
      <c r="G4307" s="3">
        <v>36.49</v>
      </c>
      <c r="H4307" s="3">
        <v>0</v>
      </c>
      <c r="I4307" t="s">
        <v>24</v>
      </c>
      <c r="J4307" t="s">
        <v>28</v>
      </c>
      <c r="K4307" s="3">
        <f>IF(TablaDatosEmpresa[[#This Row],[Tipo_Movimiento]] = "Venta", -TablaDatosEmpresa[[#This Row],[Cantidad]] * TablaDatosEmpresa[[#This Row],[Precio_Venta_Unitario]], 0)</f>
        <v>0</v>
      </c>
      <c r="L4307" s="3">
        <f>AVERAGEIF(TablaDatosEmpresa[Nombre_Producto],TablaDatosEmpresa[[#This Row],[Nombre_Producto]],TablaDatosEmpresa[Costo_Unitario])</f>
        <v>15.49574137931034</v>
      </c>
      <c r="M4307" s="3">
        <f>IF(TablaDatosEmpresa[[#This Row],[Tipo_Movimiento]] = "Venta", -TablaDatosEmpresa[[#This Row],[Cantidad]] * TablaDatosEmpresa[[#This Row],[CosteAdquisicionPromedio]], 0)</f>
        <v>0</v>
      </c>
      <c r="N4307" s="3">
        <f>TablaDatosEmpresa[[#This Row],[Ingresos]]-TablaDatosEmpresa[[#This Row],[Coste_Vemta]]</f>
        <v>0</v>
      </c>
    </row>
    <row r="4308" spans="1:14" x14ac:dyDescent="0.3">
      <c r="A4308">
        <v>4309</v>
      </c>
      <c r="B4308" s="1">
        <v>45194</v>
      </c>
      <c r="C4308" t="s">
        <v>10</v>
      </c>
      <c r="D4308" t="s">
        <v>27</v>
      </c>
      <c r="E4308" t="s">
        <v>44</v>
      </c>
      <c r="F4308">
        <v>-21</v>
      </c>
      <c r="G4308" s="3">
        <v>0</v>
      </c>
      <c r="H4308" s="3">
        <v>500.93</v>
      </c>
      <c r="I4308" t="s">
        <v>10</v>
      </c>
      <c r="J4308" t="s">
        <v>31</v>
      </c>
      <c r="K4308" s="3">
        <f>IF(TablaDatosEmpresa[[#This Row],[Tipo_Movimiento]] = "Venta", -TablaDatosEmpresa[[#This Row],[Cantidad]] * TablaDatosEmpresa[[#This Row],[Precio_Venta_Unitario]], 0)</f>
        <v>10519.53</v>
      </c>
      <c r="L4308" s="3">
        <f>AVERAGEIF(TablaDatosEmpresa[Nombre_Producto],TablaDatosEmpresa[[#This Row],[Nombre_Producto]],TablaDatosEmpresa[Costo_Unitario])</f>
        <v>111.99406451612904</v>
      </c>
      <c r="M4308" s="3">
        <f>IF(TablaDatosEmpresa[[#This Row],[Tipo_Movimiento]] = "Venta", -TablaDatosEmpresa[[#This Row],[Cantidad]] * TablaDatosEmpresa[[#This Row],[CosteAdquisicionPromedio]], 0)</f>
        <v>2351.8753548387099</v>
      </c>
      <c r="N4308" s="3">
        <f>TablaDatosEmpresa[[#This Row],[Ingresos]]-TablaDatosEmpresa[[#This Row],[Coste_Vemta]]</f>
        <v>8167.6546451612903</v>
      </c>
    </row>
    <row r="4309" spans="1:14" x14ac:dyDescent="0.3">
      <c r="A4309">
        <v>4310</v>
      </c>
      <c r="B4309" s="1">
        <v>45194</v>
      </c>
      <c r="C4309" t="s">
        <v>10</v>
      </c>
      <c r="D4309" t="s">
        <v>21</v>
      </c>
      <c r="E4309" t="s">
        <v>22</v>
      </c>
      <c r="F4309">
        <v>-33</v>
      </c>
      <c r="G4309" s="3">
        <v>0</v>
      </c>
      <c r="H4309" s="3">
        <v>60.44</v>
      </c>
      <c r="I4309" t="s">
        <v>10</v>
      </c>
      <c r="J4309" t="s">
        <v>15</v>
      </c>
      <c r="K4309" s="3">
        <f>IF(TablaDatosEmpresa[[#This Row],[Tipo_Movimiento]] = "Venta", -TablaDatosEmpresa[[#This Row],[Cantidad]] * TablaDatosEmpresa[[#This Row],[Precio_Venta_Unitario]], 0)</f>
        <v>1994.52</v>
      </c>
      <c r="L4309" s="3">
        <f>AVERAGEIF(TablaDatosEmpresa[Nombre_Producto],TablaDatosEmpresa[[#This Row],[Nombre_Producto]],TablaDatosEmpresa[Costo_Unitario])</f>
        <v>10.520482758620702</v>
      </c>
      <c r="M4309" s="3">
        <f>IF(TablaDatosEmpresa[[#This Row],[Tipo_Movimiento]] = "Venta", -TablaDatosEmpresa[[#This Row],[Cantidad]] * TablaDatosEmpresa[[#This Row],[CosteAdquisicionPromedio]], 0)</f>
        <v>347.17593103448314</v>
      </c>
      <c r="N4309" s="3">
        <f>TablaDatosEmpresa[[#This Row],[Ingresos]]-TablaDatosEmpresa[[#This Row],[Coste_Vemta]]</f>
        <v>1647.3440689655167</v>
      </c>
    </row>
    <row r="4310" spans="1:14" x14ac:dyDescent="0.3">
      <c r="A4310">
        <v>4311</v>
      </c>
      <c r="B4310" s="1">
        <v>45194</v>
      </c>
      <c r="C4310" t="s">
        <v>10</v>
      </c>
      <c r="D4310" t="s">
        <v>11</v>
      </c>
      <c r="E4310" t="s">
        <v>12</v>
      </c>
      <c r="F4310">
        <v>-30</v>
      </c>
      <c r="G4310" s="3">
        <v>0</v>
      </c>
      <c r="H4310" s="3">
        <v>129.16</v>
      </c>
      <c r="I4310" t="s">
        <v>10</v>
      </c>
      <c r="J4310" t="s">
        <v>31</v>
      </c>
      <c r="K4310" s="3">
        <f>IF(TablaDatosEmpresa[[#This Row],[Tipo_Movimiento]] = "Venta", -TablaDatosEmpresa[[#This Row],[Cantidad]] * TablaDatosEmpresa[[#This Row],[Precio_Venta_Unitario]], 0)</f>
        <v>3874.7999999999997</v>
      </c>
      <c r="L4310" s="3">
        <f>AVERAGEIF(TablaDatosEmpresa[Nombre_Producto],TablaDatosEmpresa[[#This Row],[Nombre_Producto]],TablaDatosEmpresa[Costo_Unitario])</f>
        <v>28.701865793780652</v>
      </c>
      <c r="M4310" s="3">
        <f>IF(TablaDatosEmpresa[[#This Row],[Tipo_Movimiento]] = "Venta", -TablaDatosEmpresa[[#This Row],[Cantidad]] * TablaDatosEmpresa[[#This Row],[CosteAdquisicionPromedio]], 0)</f>
        <v>861.05597381341954</v>
      </c>
      <c r="N4310" s="3">
        <f>TablaDatosEmpresa[[#This Row],[Ingresos]]-TablaDatosEmpresa[[#This Row],[Coste_Vemta]]</f>
        <v>3013.7440261865804</v>
      </c>
    </row>
    <row r="4311" spans="1:14" x14ac:dyDescent="0.3">
      <c r="A4311">
        <v>4312</v>
      </c>
      <c r="B4311" s="1">
        <v>45195</v>
      </c>
      <c r="C4311" t="s">
        <v>10</v>
      </c>
      <c r="D4311" t="s">
        <v>21</v>
      </c>
      <c r="E4311" t="s">
        <v>22</v>
      </c>
      <c r="F4311">
        <v>-38</v>
      </c>
      <c r="G4311" s="3">
        <v>0</v>
      </c>
      <c r="H4311" s="3">
        <v>60.27</v>
      </c>
      <c r="I4311" t="s">
        <v>10</v>
      </c>
      <c r="J4311" t="s">
        <v>35</v>
      </c>
      <c r="K4311" s="3">
        <f>IF(TablaDatosEmpresa[[#This Row],[Tipo_Movimiento]] = "Venta", -TablaDatosEmpresa[[#This Row],[Cantidad]] * TablaDatosEmpresa[[#This Row],[Precio_Venta_Unitario]], 0)</f>
        <v>2290.2600000000002</v>
      </c>
      <c r="L4311" s="3">
        <f>AVERAGEIF(TablaDatosEmpresa[Nombre_Producto],TablaDatosEmpresa[[#This Row],[Nombre_Producto]],TablaDatosEmpresa[Costo_Unitario])</f>
        <v>10.520482758620702</v>
      </c>
      <c r="M4311" s="3">
        <f>IF(TablaDatosEmpresa[[#This Row],[Tipo_Movimiento]] = "Venta", -TablaDatosEmpresa[[#This Row],[Cantidad]] * TablaDatosEmpresa[[#This Row],[CosteAdquisicionPromedio]], 0)</f>
        <v>399.77834482758669</v>
      </c>
      <c r="N4311" s="3">
        <f>TablaDatosEmpresa[[#This Row],[Ingresos]]-TablaDatosEmpresa[[#This Row],[Coste_Vemta]]</f>
        <v>1890.4816551724134</v>
      </c>
    </row>
    <row r="4312" spans="1:14" x14ac:dyDescent="0.3">
      <c r="A4312">
        <v>4313</v>
      </c>
      <c r="B4312" s="1">
        <v>45195</v>
      </c>
      <c r="C4312" t="s">
        <v>24</v>
      </c>
      <c r="D4312" t="s">
        <v>29</v>
      </c>
      <c r="E4312" t="s">
        <v>30</v>
      </c>
      <c r="F4312">
        <v>166</v>
      </c>
      <c r="G4312" s="3">
        <v>35.99</v>
      </c>
      <c r="H4312" s="3">
        <v>0</v>
      </c>
      <c r="I4312" t="s">
        <v>24</v>
      </c>
      <c r="J4312" t="s">
        <v>26</v>
      </c>
      <c r="K4312" s="3">
        <f>IF(TablaDatosEmpresa[[#This Row],[Tipo_Movimiento]] = "Venta", -TablaDatosEmpresa[[#This Row],[Cantidad]] * TablaDatosEmpresa[[#This Row],[Precio_Venta_Unitario]], 0)</f>
        <v>0</v>
      </c>
      <c r="L4312" s="3">
        <f>AVERAGEIF(TablaDatosEmpresa[Nombre_Producto],TablaDatosEmpresa[[#This Row],[Nombre_Producto]],TablaDatosEmpresa[Costo_Unitario])</f>
        <v>15.49574137931034</v>
      </c>
      <c r="M4312" s="3">
        <f>IF(TablaDatosEmpresa[[#This Row],[Tipo_Movimiento]] = "Venta", -TablaDatosEmpresa[[#This Row],[Cantidad]] * TablaDatosEmpresa[[#This Row],[CosteAdquisicionPromedio]], 0)</f>
        <v>0</v>
      </c>
      <c r="N4312" s="3">
        <f>TablaDatosEmpresa[[#This Row],[Ingresos]]-TablaDatosEmpresa[[#This Row],[Coste_Vemta]]</f>
        <v>0</v>
      </c>
    </row>
    <row r="4313" spans="1:14" x14ac:dyDescent="0.3">
      <c r="A4313">
        <v>4314</v>
      </c>
      <c r="B4313" s="1">
        <v>45195</v>
      </c>
      <c r="C4313" t="s">
        <v>24</v>
      </c>
      <c r="D4313" t="s">
        <v>14</v>
      </c>
      <c r="E4313" t="s">
        <v>41</v>
      </c>
      <c r="F4313">
        <v>290</v>
      </c>
      <c r="G4313" s="3">
        <v>85.09</v>
      </c>
      <c r="H4313" s="3">
        <v>0</v>
      </c>
      <c r="I4313" t="s">
        <v>24</v>
      </c>
      <c r="J4313" t="s">
        <v>26</v>
      </c>
      <c r="K4313" s="3">
        <f>IF(TablaDatosEmpresa[[#This Row],[Tipo_Movimiento]] = "Venta", -TablaDatosEmpresa[[#This Row],[Cantidad]] * TablaDatosEmpresa[[#This Row],[Precio_Venta_Unitario]], 0)</f>
        <v>0</v>
      </c>
      <c r="L4313" s="3">
        <f>AVERAGEIF(TablaDatosEmpresa[Nombre_Producto],TablaDatosEmpresa[[#This Row],[Nombre_Producto]],TablaDatosEmpresa[Costo_Unitario])</f>
        <v>38.917210440456756</v>
      </c>
      <c r="M4313" s="3">
        <f>IF(TablaDatosEmpresa[[#This Row],[Tipo_Movimiento]] = "Venta", -TablaDatosEmpresa[[#This Row],[Cantidad]] * TablaDatosEmpresa[[#This Row],[CosteAdquisicionPromedio]], 0)</f>
        <v>0</v>
      </c>
      <c r="N4313" s="3">
        <f>TablaDatosEmpresa[[#This Row],[Ingresos]]-TablaDatosEmpresa[[#This Row],[Coste_Vemta]]</f>
        <v>0</v>
      </c>
    </row>
    <row r="4314" spans="1:14" x14ac:dyDescent="0.3">
      <c r="A4314">
        <v>4315</v>
      </c>
      <c r="B4314" s="1">
        <v>45195</v>
      </c>
      <c r="C4314" t="s">
        <v>24</v>
      </c>
      <c r="D4314" t="s">
        <v>11</v>
      </c>
      <c r="E4314" t="s">
        <v>12</v>
      </c>
      <c r="F4314">
        <v>205</v>
      </c>
      <c r="G4314" s="3">
        <v>65.56</v>
      </c>
      <c r="H4314" s="3">
        <v>0</v>
      </c>
      <c r="I4314" t="s">
        <v>24</v>
      </c>
      <c r="J4314" t="s">
        <v>37</v>
      </c>
      <c r="K4314" s="3">
        <f>IF(TablaDatosEmpresa[[#This Row],[Tipo_Movimiento]] = "Venta", -TablaDatosEmpresa[[#This Row],[Cantidad]] * TablaDatosEmpresa[[#This Row],[Precio_Venta_Unitario]], 0)</f>
        <v>0</v>
      </c>
      <c r="L4314" s="3">
        <f>AVERAGEIF(TablaDatosEmpresa[Nombre_Producto],TablaDatosEmpresa[[#This Row],[Nombre_Producto]],TablaDatosEmpresa[Costo_Unitario])</f>
        <v>28.701865793780652</v>
      </c>
      <c r="M4314" s="3">
        <f>IF(TablaDatosEmpresa[[#This Row],[Tipo_Movimiento]] = "Venta", -TablaDatosEmpresa[[#This Row],[Cantidad]] * TablaDatosEmpresa[[#This Row],[CosteAdquisicionPromedio]], 0)</f>
        <v>0</v>
      </c>
      <c r="N4314" s="3">
        <f>TablaDatosEmpresa[[#This Row],[Ingresos]]-TablaDatosEmpresa[[#This Row],[Coste_Vemta]]</f>
        <v>0</v>
      </c>
    </row>
    <row r="4315" spans="1:14" x14ac:dyDescent="0.3">
      <c r="A4315">
        <v>4316</v>
      </c>
      <c r="B4315" s="1">
        <v>45195</v>
      </c>
      <c r="C4315" t="s">
        <v>10</v>
      </c>
      <c r="D4315" t="s">
        <v>17</v>
      </c>
      <c r="E4315" t="s">
        <v>42</v>
      </c>
      <c r="F4315">
        <v>-23</v>
      </c>
      <c r="G4315" s="3">
        <v>0</v>
      </c>
      <c r="H4315" s="3">
        <v>897.8</v>
      </c>
      <c r="I4315" t="s">
        <v>10</v>
      </c>
      <c r="J4315" t="s">
        <v>15</v>
      </c>
      <c r="K4315" s="3">
        <f>IF(TablaDatosEmpresa[[#This Row],[Tipo_Movimiento]] = "Venta", -TablaDatosEmpresa[[#This Row],[Cantidad]] * TablaDatosEmpresa[[#This Row],[Precio_Venta_Unitario]], 0)</f>
        <v>20649.399999999998</v>
      </c>
      <c r="L4315" s="3">
        <f>AVERAGEIF(TablaDatosEmpresa[Nombre_Producto],TablaDatosEmpresa[[#This Row],[Nombre_Producto]],TablaDatosEmpresa[Costo_Unitario])</f>
        <v>206.67616747181975</v>
      </c>
      <c r="M4315" s="3">
        <f>IF(TablaDatosEmpresa[[#This Row],[Tipo_Movimiento]] = "Venta", -TablaDatosEmpresa[[#This Row],[Cantidad]] * TablaDatosEmpresa[[#This Row],[CosteAdquisicionPromedio]], 0)</f>
        <v>4753.5518518518547</v>
      </c>
      <c r="N4315" s="3">
        <f>TablaDatosEmpresa[[#This Row],[Ingresos]]-TablaDatosEmpresa[[#This Row],[Coste_Vemta]]</f>
        <v>15895.848148148143</v>
      </c>
    </row>
    <row r="4316" spans="1:14" x14ac:dyDescent="0.3">
      <c r="A4316">
        <v>4317</v>
      </c>
      <c r="B4316" s="1">
        <v>45195</v>
      </c>
      <c r="C4316" t="s">
        <v>10</v>
      </c>
      <c r="D4316" t="s">
        <v>11</v>
      </c>
      <c r="E4316" t="s">
        <v>12</v>
      </c>
      <c r="F4316">
        <v>-11</v>
      </c>
      <c r="G4316" s="3">
        <v>0</v>
      </c>
      <c r="H4316" s="3">
        <v>130.26</v>
      </c>
      <c r="I4316" t="s">
        <v>10</v>
      </c>
      <c r="J4316" t="s">
        <v>23</v>
      </c>
      <c r="K4316" s="3">
        <f>IF(TablaDatosEmpresa[[#This Row],[Tipo_Movimiento]] = "Venta", -TablaDatosEmpresa[[#This Row],[Cantidad]] * TablaDatosEmpresa[[#This Row],[Precio_Venta_Unitario]], 0)</f>
        <v>1432.86</v>
      </c>
      <c r="L4316" s="3">
        <f>AVERAGEIF(TablaDatosEmpresa[Nombre_Producto],TablaDatosEmpresa[[#This Row],[Nombre_Producto]],TablaDatosEmpresa[Costo_Unitario])</f>
        <v>28.701865793780652</v>
      </c>
      <c r="M4316" s="3">
        <f>IF(TablaDatosEmpresa[[#This Row],[Tipo_Movimiento]] = "Venta", -TablaDatosEmpresa[[#This Row],[Cantidad]] * TablaDatosEmpresa[[#This Row],[CosteAdquisicionPromedio]], 0)</f>
        <v>315.72052373158715</v>
      </c>
      <c r="N4316" s="3">
        <f>TablaDatosEmpresa[[#This Row],[Ingresos]]-TablaDatosEmpresa[[#This Row],[Coste_Vemta]]</f>
        <v>1117.1394762684126</v>
      </c>
    </row>
    <row r="4317" spans="1:14" x14ac:dyDescent="0.3">
      <c r="A4317">
        <v>4318</v>
      </c>
      <c r="B4317" s="1">
        <v>45195</v>
      </c>
      <c r="C4317" t="s">
        <v>24</v>
      </c>
      <c r="D4317" t="s">
        <v>29</v>
      </c>
      <c r="E4317" t="s">
        <v>30</v>
      </c>
      <c r="F4317">
        <v>182</v>
      </c>
      <c r="G4317" s="3">
        <v>35.9</v>
      </c>
      <c r="H4317" s="3">
        <v>0</v>
      </c>
      <c r="I4317" t="s">
        <v>24</v>
      </c>
      <c r="J4317" t="s">
        <v>28</v>
      </c>
      <c r="K4317" s="3">
        <f>IF(TablaDatosEmpresa[[#This Row],[Tipo_Movimiento]] = "Venta", -TablaDatosEmpresa[[#This Row],[Cantidad]] * TablaDatosEmpresa[[#This Row],[Precio_Venta_Unitario]], 0)</f>
        <v>0</v>
      </c>
      <c r="L4317" s="3">
        <f>AVERAGEIF(TablaDatosEmpresa[Nombre_Producto],TablaDatosEmpresa[[#This Row],[Nombre_Producto]],TablaDatosEmpresa[Costo_Unitario])</f>
        <v>15.49574137931034</v>
      </c>
      <c r="M4317" s="3">
        <f>IF(TablaDatosEmpresa[[#This Row],[Tipo_Movimiento]] = "Venta", -TablaDatosEmpresa[[#This Row],[Cantidad]] * TablaDatosEmpresa[[#This Row],[CosteAdquisicionPromedio]], 0)</f>
        <v>0</v>
      </c>
      <c r="N4317" s="3">
        <f>TablaDatosEmpresa[[#This Row],[Ingresos]]-TablaDatosEmpresa[[#This Row],[Coste_Vemta]]</f>
        <v>0</v>
      </c>
    </row>
    <row r="4318" spans="1:14" x14ac:dyDescent="0.3">
      <c r="A4318">
        <v>4319</v>
      </c>
      <c r="B4318" s="1">
        <v>45196</v>
      </c>
      <c r="C4318" t="s">
        <v>10</v>
      </c>
      <c r="D4318" t="s">
        <v>34</v>
      </c>
      <c r="E4318" t="s">
        <v>45</v>
      </c>
      <c r="F4318">
        <v>-8</v>
      </c>
      <c r="G4318" s="3">
        <v>0</v>
      </c>
      <c r="H4318" s="3">
        <v>350.54</v>
      </c>
      <c r="I4318" t="s">
        <v>10</v>
      </c>
      <c r="J4318" t="s">
        <v>23</v>
      </c>
      <c r="K4318" s="3">
        <f>IF(TablaDatosEmpresa[[#This Row],[Tipo_Movimiento]] = "Venta", -TablaDatosEmpresa[[#This Row],[Cantidad]] * TablaDatosEmpresa[[#This Row],[Precio_Venta_Unitario]], 0)</f>
        <v>2804.32</v>
      </c>
      <c r="L4318" s="3">
        <f>AVERAGEIF(TablaDatosEmpresa[Nombre_Producto],TablaDatosEmpresa[[#This Row],[Nombre_Producto]],TablaDatosEmpresa[Costo_Unitario])</f>
        <v>81.910562499999997</v>
      </c>
      <c r="M4318" s="3">
        <f>IF(TablaDatosEmpresa[[#This Row],[Tipo_Movimiento]] = "Venta", -TablaDatosEmpresa[[#This Row],[Cantidad]] * TablaDatosEmpresa[[#This Row],[CosteAdquisicionPromedio]], 0)</f>
        <v>655.28449999999998</v>
      </c>
      <c r="N4318" s="3">
        <f>TablaDatosEmpresa[[#This Row],[Ingresos]]-TablaDatosEmpresa[[#This Row],[Coste_Vemta]]</f>
        <v>2149.0355</v>
      </c>
    </row>
    <row r="4319" spans="1:14" x14ac:dyDescent="0.3">
      <c r="A4319">
        <v>4320</v>
      </c>
      <c r="B4319" s="1">
        <v>45196</v>
      </c>
      <c r="C4319" t="s">
        <v>24</v>
      </c>
      <c r="D4319" t="s">
        <v>25</v>
      </c>
      <c r="E4319" t="s">
        <v>43</v>
      </c>
      <c r="F4319">
        <v>77</v>
      </c>
      <c r="G4319" s="3">
        <v>44.23</v>
      </c>
      <c r="H4319" s="3">
        <v>0</v>
      </c>
      <c r="I4319" t="s">
        <v>24</v>
      </c>
      <c r="J4319" t="s">
        <v>28</v>
      </c>
      <c r="K4319" s="3">
        <f>IF(TablaDatosEmpresa[[#This Row],[Tipo_Movimiento]] = "Venta", -TablaDatosEmpresa[[#This Row],[Cantidad]] * TablaDatosEmpresa[[#This Row],[Precio_Venta_Unitario]], 0)</f>
        <v>0</v>
      </c>
      <c r="L4319" s="3">
        <f>AVERAGEIF(TablaDatosEmpresa[Nombre_Producto],TablaDatosEmpresa[[#This Row],[Nombre_Producto]],TablaDatosEmpresa[Costo_Unitario])</f>
        <v>18.458651685393257</v>
      </c>
      <c r="M4319" s="3">
        <f>IF(TablaDatosEmpresa[[#This Row],[Tipo_Movimiento]] = "Venta", -TablaDatosEmpresa[[#This Row],[Cantidad]] * TablaDatosEmpresa[[#This Row],[CosteAdquisicionPromedio]], 0)</f>
        <v>0</v>
      </c>
      <c r="N4319" s="3">
        <f>TablaDatosEmpresa[[#This Row],[Ingresos]]-TablaDatosEmpresa[[#This Row],[Coste_Vemta]]</f>
        <v>0</v>
      </c>
    </row>
    <row r="4320" spans="1:14" x14ac:dyDescent="0.3">
      <c r="A4320">
        <v>4321</v>
      </c>
      <c r="B4320" s="1">
        <v>45196</v>
      </c>
      <c r="C4320" t="s">
        <v>10</v>
      </c>
      <c r="D4320" t="s">
        <v>32</v>
      </c>
      <c r="E4320" t="s">
        <v>33</v>
      </c>
      <c r="F4320">
        <v>-49</v>
      </c>
      <c r="G4320" s="3">
        <v>0</v>
      </c>
      <c r="H4320" s="3">
        <v>221.19</v>
      </c>
      <c r="I4320" t="s">
        <v>10</v>
      </c>
      <c r="J4320" t="s">
        <v>13</v>
      </c>
      <c r="K4320" s="3">
        <f>IF(TablaDatosEmpresa[[#This Row],[Tipo_Movimiento]] = "Venta", -TablaDatosEmpresa[[#This Row],[Cantidad]] * TablaDatosEmpresa[[#This Row],[Precio_Venta_Unitario]], 0)</f>
        <v>10838.31</v>
      </c>
      <c r="L4320" s="3">
        <f>AVERAGEIF(TablaDatosEmpresa[Nombre_Producto],TablaDatosEmpresa[[#This Row],[Nombre_Producto]],TablaDatosEmpresa[Costo_Unitario])</f>
        <v>54.214840425531932</v>
      </c>
      <c r="M4320" s="3">
        <f>IF(TablaDatosEmpresa[[#This Row],[Tipo_Movimiento]] = "Venta", -TablaDatosEmpresa[[#This Row],[Cantidad]] * TablaDatosEmpresa[[#This Row],[CosteAdquisicionPromedio]], 0)</f>
        <v>2656.5271808510647</v>
      </c>
      <c r="N4320" s="3">
        <f>TablaDatosEmpresa[[#This Row],[Ingresos]]-TablaDatosEmpresa[[#This Row],[Coste_Vemta]]</f>
        <v>8181.7828191489352</v>
      </c>
    </row>
    <row r="4321" spans="1:14" x14ac:dyDescent="0.3">
      <c r="A4321">
        <v>4322</v>
      </c>
      <c r="B4321" s="1">
        <v>45196</v>
      </c>
      <c r="C4321" t="s">
        <v>10</v>
      </c>
      <c r="D4321" t="s">
        <v>25</v>
      </c>
      <c r="E4321" t="s">
        <v>43</v>
      </c>
      <c r="F4321">
        <v>-36</v>
      </c>
      <c r="G4321" s="3">
        <v>0</v>
      </c>
      <c r="H4321" s="3">
        <v>94.4</v>
      </c>
      <c r="I4321" t="s">
        <v>10</v>
      </c>
      <c r="J4321" t="s">
        <v>31</v>
      </c>
      <c r="K4321" s="3">
        <f>IF(TablaDatosEmpresa[[#This Row],[Tipo_Movimiento]] = "Venta", -TablaDatosEmpresa[[#This Row],[Cantidad]] * TablaDatosEmpresa[[#This Row],[Precio_Venta_Unitario]], 0)</f>
        <v>3398.4</v>
      </c>
      <c r="L4321" s="3">
        <f>AVERAGEIF(TablaDatosEmpresa[Nombre_Producto],TablaDatosEmpresa[[#This Row],[Nombre_Producto]],TablaDatosEmpresa[Costo_Unitario])</f>
        <v>18.458651685393257</v>
      </c>
      <c r="M4321" s="3">
        <f>IF(TablaDatosEmpresa[[#This Row],[Tipo_Movimiento]] = "Venta", -TablaDatosEmpresa[[#This Row],[Cantidad]] * TablaDatosEmpresa[[#This Row],[CosteAdquisicionPromedio]], 0)</f>
        <v>664.51146067415721</v>
      </c>
      <c r="N4321" s="3">
        <f>TablaDatosEmpresa[[#This Row],[Ingresos]]-TablaDatosEmpresa[[#This Row],[Coste_Vemta]]</f>
        <v>2733.8885393258429</v>
      </c>
    </row>
    <row r="4322" spans="1:14" x14ac:dyDescent="0.3">
      <c r="A4322">
        <v>4323</v>
      </c>
      <c r="B4322" s="1">
        <v>45196</v>
      </c>
      <c r="C4322" t="s">
        <v>10</v>
      </c>
      <c r="D4322" t="s">
        <v>19</v>
      </c>
      <c r="E4322" t="s">
        <v>20</v>
      </c>
      <c r="F4322">
        <v>-44</v>
      </c>
      <c r="G4322" s="3">
        <v>0</v>
      </c>
      <c r="H4322" s="3">
        <v>298.79000000000002</v>
      </c>
      <c r="I4322" t="s">
        <v>10</v>
      </c>
      <c r="J4322" t="s">
        <v>23</v>
      </c>
      <c r="K4322" s="3">
        <f>IF(TablaDatosEmpresa[[#This Row],[Tipo_Movimiento]] = "Venta", -TablaDatosEmpresa[[#This Row],[Cantidad]] * TablaDatosEmpresa[[#This Row],[Precio_Venta_Unitario]], 0)</f>
        <v>13146.76</v>
      </c>
      <c r="L4322" s="3">
        <f>AVERAGEIF(TablaDatosEmpresa[Nombre_Producto],TablaDatosEmpresa[[#This Row],[Nombre_Producto]],TablaDatosEmpresa[Costo_Unitario])</f>
        <v>66.956770642201846</v>
      </c>
      <c r="M4322" s="3">
        <f>IF(TablaDatosEmpresa[[#This Row],[Tipo_Movimiento]] = "Venta", -TablaDatosEmpresa[[#This Row],[Cantidad]] * TablaDatosEmpresa[[#This Row],[CosteAdquisicionPromedio]], 0)</f>
        <v>2946.0979082568811</v>
      </c>
      <c r="N4322" s="3">
        <f>TablaDatosEmpresa[[#This Row],[Ingresos]]-TablaDatosEmpresa[[#This Row],[Coste_Vemta]]</f>
        <v>10200.662091743119</v>
      </c>
    </row>
    <row r="4323" spans="1:14" x14ac:dyDescent="0.3">
      <c r="A4323">
        <v>4324</v>
      </c>
      <c r="B4323" s="1">
        <v>45196</v>
      </c>
      <c r="C4323" t="s">
        <v>24</v>
      </c>
      <c r="D4323" t="s">
        <v>32</v>
      </c>
      <c r="E4323" t="s">
        <v>33</v>
      </c>
      <c r="F4323">
        <v>147</v>
      </c>
      <c r="G4323" s="3">
        <v>119.21</v>
      </c>
      <c r="H4323" s="3">
        <v>0</v>
      </c>
      <c r="I4323" t="s">
        <v>24</v>
      </c>
      <c r="J4323" t="s">
        <v>37</v>
      </c>
      <c r="K4323" s="3">
        <f>IF(TablaDatosEmpresa[[#This Row],[Tipo_Movimiento]] = "Venta", -TablaDatosEmpresa[[#This Row],[Cantidad]] * TablaDatosEmpresa[[#This Row],[Precio_Venta_Unitario]], 0)</f>
        <v>0</v>
      </c>
      <c r="L4323" s="3">
        <f>AVERAGEIF(TablaDatosEmpresa[Nombre_Producto],TablaDatosEmpresa[[#This Row],[Nombre_Producto]],TablaDatosEmpresa[Costo_Unitario])</f>
        <v>54.214840425531932</v>
      </c>
      <c r="M4323" s="3">
        <f>IF(TablaDatosEmpresa[[#This Row],[Tipo_Movimiento]] = "Venta", -TablaDatosEmpresa[[#This Row],[Cantidad]] * TablaDatosEmpresa[[#This Row],[CosteAdquisicionPromedio]], 0)</f>
        <v>0</v>
      </c>
      <c r="N4323" s="3">
        <f>TablaDatosEmpresa[[#This Row],[Ingresos]]-TablaDatosEmpresa[[#This Row],[Coste_Vemta]]</f>
        <v>0</v>
      </c>
    </row>
    <row r="4324" spans="1:14" x14ac:dyDescent="0.3">
      <c r="A4324">
        <v>4325</v>
      </c>
      <c r="B4324" s="1">
        <v>45197</v>
      </c>
      <c r="C4324" t="s">
        <v>24</v>
      </c>
      <c r="D4324" t="s">
        <v>14</v>
      </c>
      <c r="E4324" t="s">
        <v>41</v>
      </c>
      <c r="F4324">
        <v>261</v>
      </c>
      <c r="G4324" s="3">
        <v>85.01</v>
      </c>
      <c r="H4324" s="3">
        <v>0</v>
      </c>
      <c r="I4324" t="s">
        <v>24</v>
      </c>
      <c r="J4324" t="s">
        <v>36</v>
      </c>
      <c r="K4324" s="3">
        <f>IF(TablaDatosEmpresa[[#This Row],[Tipo_Movimiento]] = "Venta", -TablaDatosEmpresa[[#This Row],[Cantidad]] * TablaDatosEmpresa[[#This Row],[Precio_Venta_Unitario]], 0)</f>
        <v>0</v>
      </c>
      <c r="L4324" s="3">
        <f>AVERAGEIF(TablaDatosEmpresa[Nombre_Producto],TablaDatosEmpresa[[#This Row],[Nombre_Producto]],TablaDatosEmpresa[Costo_Unitario])</f>
        <v>38.917210440456756</v>
      </c>
      <c r="M4324" s="3">
        <f>IF(TablaDatosEmpresa[[#This Row],[Tipo_Movimiento]] = "Venta", -TablaDatosEmpresa[[#This Row],[Cantidad]] * TablaDatosEmpresa[[#This Row],[CosteAdquisicionPromedio]], 0)</f>
        <v>0</v>
      </c>
      <c r="N4324" s="3">
        <f>TablaDatosEmpresa[[#This Row],[Ingresos]]-TablaDatosEmpresa[[#This Row],[Coste_Vemta]]</f>
        <v>0</v>
      </c>
    </row>
    <row r="4325" spans="1:14" x14ac:dyDescent="0.3">
      <c r="A4325">
        <v>4326</v>
      </c>
      <c r="B4325" s="1">
        <v>45197</v>
      </c>
      <c r="C4325" t="s">
        <v>10</v>
      </c>
      <c r="D4325" t="s">
        <v>27</v>
      </c>
      <c r="E4325" t="s">
        <v>44</v>
      </c>
      <c r="F4325">
        <v>-32</v>
      </c>
      <c r="G4325" s="3">
        <v>0</v>
      </c>
      <c r="H4325" s="3">
        <v>499.09</v>
      </c>
      <c r="I4325" t="s">
        <v>10</v>
      </c>
      <c r="J4325" t="s">
        <v>13</v>
      </c>
      <c r="K4325" s="3">
        <f>IF(TablaDatosEmpresa[[#This Row],[Tipo_Movimiento]] = "Venta", -TablaDatosEmpresa[[#This Row],[Cantidad]] * TablaDatosEmpresa[[#This Row],[Precio_Venta_Unitario]], 0)</f>
        <v>15970.88</v>
      </c>
      <c r="L4325" s="3">
        <f>AVERAGEIF(TablaDatosEmpresa[Nombre_Producto],TablaDatosEmpresa[[#This Row],[Nombre_Producto]],TablaDatosEmpresa[Costo_Unitario])</f>
        <v>111.99406451612904</v>
      </c>
      <c r="M4325" s="3">
        <f>IF(TablaDatosEmpresa[[#This Row],[Tipo_Movimiento]] = "Venta", -TablaDatosEmpresa[[#This Row],[Cantidad]] * TablaDatosEmpresa[[#This Row],[CosteAdquisicionPromedio]], 0)</f>
        <v>3583.8100645161294</v>
      </c>
      <c r="N4325" s="3">
        <f>TablaDatosEmpresa[[#This Row],[Ingresos]]-TablaDatosEmpresa[[#This Row],[Coste_Vemta]]</f>
        <v>12387.069935483869</v>
      </c>
    </row>
    <row r="4326" spans="1:14" x14ac:dyDescent="0.3">
      <c r="A4326">
        <v>4327</v>
      </c>
      <c r="B4326" s="1">
        <v>45197</v>
      </c>
      <c r="C4326" t="s">
        <v>24</v>
      </c>
      <c r="D4326" t="s">
        <v>32</v>
      </c>
      <c r="E4326" t="s">
        <v>33</v>
      </c>
      <c r="F4326">
        <v>269</v>
      </c>
      <c r="G4326" s="3">
        <v>120.11</v>
      </c>
      <c r="H4326" s="3">
        <v>0</v>
      </c>
      <c r="I4326" t="s">
        <v>24</v>
      </c>
      <c r="J4326" t="s">
        <v>28</v>
      </c>
      <c r="K4326" s="3">
        <f>IF(TablaDatosEmpresa[[#This Row],[Tipo_Movimiento]] = "Venta", -TablaDatosEmpresa[[#This Row],[Cantidad]] * TablaDatosEmpresa[[#This Row],[Precio_Venta_Unitario]], 0)</f>
        <v>0</v>
      </c>
      <c r="L4326" s="3">
        <f>AVERAGEIF(TablaDatosEmpresa[Nombre_Producto],TablaDatosEmpresa[[#This Row],[Nombre_Producto]],TablaDatosEmpresa[Costo_Unitario])</f>
        <v>54.214840425531932</v>
      </c>
      <c r="M4326" s="3">
        <f>IF(TablaDatosEmpresa[[#This Row],[Tipo_Movimiento]] = "Venta", -TablaDatosEmpresa[[#This Row],[Cantidad]] * TablaDatosEmpresa[[#This Row],[CosteAdquisicionPromedio]], 0)</f>
        <v>0</v>
      </c>
      <c r="N4326" s="3">
        <f>TablaDatosEmpresa[[#This Row],[Ingresos]]-TablaDatosEmpresa[[#This Row],[Coste_Vemta]]</f>
        <v>0</v>
      </c>
    </row>
    <row r="4327" spans="1:14" x14ac:dyDescent="0.3">
      <c r="A4327">
        <v>4328</v>
      </c>
      <c r="B4327" s="1">
        <v>45197</v>
      </c>
      <c r="C4327" t="s">
        <v>10</v>
      </c>
      <c r="D4327" t="s">
        <v>19</v>
      </c>
      <c r="E4327" t="s">
        <v>20</v>
      </c>
      <c r="F4327">
        <v>-44</v>
      </c>
      <c r="G4327" s="3">
        <v>0</v>
      </c>
      <c r="H4327" s="3">
        <v>299.41000000000003</v>
      </c>
      <c r="I4327" t="s">
        <v>10</v>
      </c>
      <c r="J4327" t="s">
        <v>15</v>
      </c>
      <c r="K4327" s="3">
        <f>IF(TablaDatosEmpresa[[#This Row],[Tipo_Movimiento]] = "Venta", -TablaDatosEmpresa[[#This Row],[Cantidad]] * TablaDatosEmpresa[[#This Row],[Precio_Venta_Unitario]], 0)</f>
        <v>13174.04</v>
      </c>
      <c r="L4327" s="3">
        <f>AVERAGEIF(TablaDatosEmpresa[Nombre_Producto],TablaDatosEmpresa[[#This Row],[Nombre_Producto]],TablaDatosEmpresa[Costo_Unitario])</f>
        <v>66.956770642201846</v>
      </c>
      <c r="M4327" s="3">
        <f>IF(TablaDatosEmpresa[[#This Row],[Tipo_Movimiento]] = "Venta", -TablaDatosEmpresa[[#This Row],[Cantidad]] * TablaDatosEmpresa[[#This Row],[CosteAdquisicionPromedio]], 0)</f>
        <v>2946.0979082568811</v>
      </c>
      <c r="N4327" s="3">
        <f>TablaDatosEmpresa[[#This Row],[Ingresos]]-TablaDatosEmpresa[[#This Row],[Coste_Vemta]]</f>
        <v>10227.94209174312</v>
      </c>
    </row>
    <row r="4328" spans="1:14" x14ac:dyDescent="0.3">
      <c r="A4328">
        <v>4329</v>
      </c>
      <c r="B4328" s="1">
        <v>45197</v>
      </c>
      <c r="C4328" t="s">
        <v>10</v>
      </c>
      <c r="D4328" t="s">
        <v>14</v>
      </c>
      <c r="E4328" t="s">
        <v>41</v>
      </c>
      <c r="F4328">
        <v>-29</v>
      </c>
      <c r="G4328" s="3">
        <v>0</v>
      </c>
      <c r="H4328" s="3">
        <v>161.46</v>
      </c>
      <c r="I4328" t="s">
        <v>10</v>
      </c>
      <c r="J4328" t="s">
        <v>23</v>
      </c>
      <c r="K4328" s="3">
        <f>IF(TablaDatosEmpresa[[#This Row],[Tipo_Movimiento]] = "Venta", -TablaDatosEmpresa[[#This Row],[Cantidad]] * TablaDatosEmpresa[[#This Row],[Precio_Venta_Unitario]], 0)</f>
        <v>4682.34</v>
      </c>
      <c r="L4328" s="3">
        <f>AVERAGEIF(TablaDatosEmpresa[Nombre_Producto],TablaDatosEmpresa[[#This Row],[Nombre_Producto]],TablaDatosEmpresa[Costo_Unitario])</f>
        <v>38.917210440456756</v>
      </c>
      <c r="M4328" s="3">
        <f>IF(TablaDatosEmpresa[[#This Row],[Tipo_Movimiento]] = "Venta", -TablaDatosEmpresa[[#This Row],[Cantidad]] * TablaDatosEmpresa[[#This Row],[CosteAdquisicionPromedio]], 0)</f>
        <v>1128.5991027732459</v>
      </c>
      <c r="N4328" s="3">
        <f>TablaDatosEmpresa[[#This Row],[Ingresos]]-TablaDatosEmpresa[[#This Row],[Coste_Vemta]]</f>
        <v>3553.740897226754</v>
      </c>
    </row>
    <row r="4329" spans="1:14" x14ac:dyDescent="0.3">
      <c r="A4329">
        <v>4330</v>
      </c>
      <c r="B4329" s="1">
        <v>45197</v>
      </c>
      <c r="C4329" t="s">
        <v>16</v>
      </c>
      <c r="D4329" t="s">
        <v>19</v>
      </c>
      <c r="E4329" t="s">
        <v>20</v>
      </c>
      <c r="F4329">
        <v>65</v>
      </c>
      <c r="G4329" s="3">
        <v>151.58000000000001</v>
      </c>
      <c r="H4329" s="3">
        <v>0</v>
      </c>
      <c r="I4329" t="s">
        <v>46</v>
      </c>
      <c r="J4329" t="s">
        <v>18</v>
      </c>
      <c r="K4329" s="3">
        <f>IF(TablaDatosEmpresa[[#This Row],[Tipo_Movimiento]] = "Venta", -TablaDatosEmpresa[[#This Row],[Cantidad]] * TablaDatosEmpresa[[#This Row],[Precio_Venta_Unitario]], 0)</f>
        <v>0</v>
      </c>
      <c r="L4329" s="3">
        <f>AVERAGEIF(TablaDatosEmpresa[Nombre_Producto],TablaDatosEmpresa[[#This Row],[Nombre_Producto]],TablaDatosEmpresa[Costo_Unitario])</f>
        <v>66.956770642201846</v>
      </c>
      <c r="M4329" s="3">
        <f>IF(TablaDatosEmpresa[[#This Row],[Tipo_Movimiento]] = "Venta", -TablaDatosEmpresa[[#This Row],[Cantidad]] * TablaDatosEmpresa[[#This Row],[CosteAdquisicionPromedio]], 0)</f>
        <v>0</v>
      </c>
      <c r="N4329" s="3">
        <f>TablaDatosEmpresa[[#This Row],[Ingresos]]-TablaDatosEmpresa[[#This Row],[Coste_Vemta]]</f>
        <v>0</v>
      </c>
    </row>
    <row r="4330" spans="1:14" x14ac:dyDescent="0.3">
      <c r="A4330">
        <v>4331</v>
      </c>
      <c r="B4330" s="1">
        <v>45197</v>
      </c>
      <c r="C4330" t="s">
        <v>10</v>
      </c>
      <c r="D4330" t="s">
        <v>32</v>
      </c>
      <c r="E4330" t="s">
        <v>33</v>
      </c>
      <c r="F4330">
        <v>-30</v>
      </c>
      <c r="G4330" s="3">
        <v>0</v>
      </c>
      <c r="H4330" s="3">
        <v>221.88</v>
      </c>
      <c r="I4330" t="s">
        <v>10</v>
      </c>
      <c r="J4330" t="s">
        <v>15</v>
      </c>
      <c r="K4330" s="3">
        <f>IF(TablaDatosEmpresa[[#This Row],[Tipo_Movimiento]] = "Venta", -TablaDatosEmpresa[[#This Row],[Cantidad]] * TablaDatosEmpresa[[#This Row],[Precio_Venta_Unitario]], 0)</f>
        <v>6656.4</v>
      </c>
      <c r="L4330" s="3">
        <f>AVERAGEIF(TablaDatosEmpresa[Nombre_Producto],TablaDatosEmpresa[[#This Row],[Nombre_Producto]],TablaDatosEmpresa[Costo_Unitario])</f>
        <v>54.214840425531932</v>
      </c>
      <c r="M4330" s="3">
        <f>IF(TablaDatosEmpresa[[#This Row],[Tipo_Movimiento]] = "Venta", -TablaDatosEmpresa[[#This Row],[Cantidad]] * TablaDatosEmpresa[[#This Row],[CosteAdquisicionPromedio]], 0)</f>
        <v>1626.4452127659579</v>
      </c>
      <c r="N4330" s="3">
        <f>TablaDatosEmpresa[[#This Row],[Ingresos]]-TablaDatosEmpresa[[#This Row],[Coste_Vemta]]</f>
        <v>5029.9547872340418</v>
      </c>
    </row>
    <row r="4331" spans="1:14" x14ac:dyDescent="0.3">
      <c r="A4331">
        <v>4332</v>
      </c>
      <c r="B4331" s="1">
        <v>45198</v>
      </c>
      <c r="C4331" t="s">
        <v>10</v>
      </c>
      <c r="D4331" t="s">
        <v>19</v>
      </c>
      <c r="E4331" t="s">
        <v>20</v>
      </c>
      <c r="F4331">
        <v>-25</v>
      </c>
      <c r="G4331" s="3">
        <v>0</v>
      </c>
      <c r="H4331" s="3">
        <v>296.83</v>
      </c>
      <c r="I4331" t="s">
        <v>10</v>
      </c>
      <c r="J4331" t="s">
        <v>31</v>
      </c>
      <c r="K4331" s="3">
        <f>IF(TablaDatosEmpresa[[#This Row],[Tipo_Movimiento]] = "Venta", -TablaDatosEmpresa[[#This Row],[Cantidad]] * TablaDatosEmpresa[[#This Row],[Precio_Venta_Unitario]], 0)</f>
        <v>7420.75</v>
      </c>
      <c r="L4331" s="3">
        <f>AVERAGEIF(TablaDatosEmpresa[Nombre_Producto],TablaDatosEmpresa[[#This Row],[Nombre_Producto]],TablaDatosEmpresa[Costo_Unitario])</f>
        <v>66.956770642201846</v>
      </c>
      <c r="M4331" s="3">
        <f>IF(TablaDatosEmpresa[[#This Row],[Tipo_Movimiento]] = "Venta", -TablaDatosEmpresa[[#This Row],[Cantidad]] * TablaDatosEmpresa[[#This Row],[CosteAdquisicionPromedio]], 0)</f>
        <v>1673.9192660550461</v>
      </c>
      <c r="N4331" s="3">
        <f>TablaDatosEmpresa[[#This Row],[Ingresos]]-TablaDatosEmpresa[[#This Row],[Coste_Vemta]]</f>
        <v>5746.8307339449539</v>
      </c>
    </row>
    <row r="4332" spans="1:14" x14ac:dyDescent="0.3">
      <c r="A4332">
        <v>4333</v>
      </c>
      <c r="B4332" s="1">
        <v>45198</v>
      </c>
      <c r="C4332" t="s">
        <v>16</v>
      </c>
      <c r="D4332" t="s">
        <v>19</v>
      </c>
      <c r="E4332" t="s">
        <v>20</v>
      </c>
      <c r="F4332">
        <v>21</v>
      </c>
      <c r="G4332" s="3">
        <v>152.96</v>
      </c>
      <c r="H4332" s="3">
        <v>0</v>
      </c>
      <c r="I4332" t="s">
        <v>46</v>
      </c>
      <c r="J4332" t="s">
        <v>18</v>
      </c>
      <c r="K4332" s="3">
        <f>IF(TablaDatosEmpresa[[#This Row],[Tipo_Movimiento]] = "Venta", -TablaDatosEmpresa[[#This Row],[Cantidad]] * TablaDatosEmpresa[[#This Row],[Precio_Venta_Unitario]], 0)</f>
        <v>0</v>
      </c>
      <c r="L4332" s="3">
        <f>AVERAGEIF(TablaDatosEmpresa[Nombre_Producto],TablaDatosEmpresa[[#This Row],[Nombre_Producto]],TablaDatosEmpresa[Costo_Unitario])</f>
        <v>66.956770642201846</v>
      </c>
      <c r="M4332" s="3">
        <f>IF(TablaDatosEmpresa[[#This Row],[Tipo_Movimiento]] = "Venta", -TablaDatosEmpresa[[#This Row],[Cantidad]] * TablaDatosEmpresa[[#This Row],[CosteAdquisicionPromedio]], 0)</f>
        <v>0</v>
      </c>
      <c r="N4332" s="3">
        <f>TablaDatosEmpresa[[#This Row],[Ingresos]]-TablaDatosEmpresa[[#This Row],[Coste_Vemta]]</f>
        <v>0</v>
      </c>
    </row>
    <row r="4333" spans="1:14" x14ac:dyDescent="0.3">
      <c r="A4333">
        <v>4334</v>
      </c>
      <c r="B4333" s="1">
        <v>45198</v>
      </c>
      <c r="C4333" t="s">
        <v>10</v>
      </c>
      <c r="D4333" t="s">
        <v>34</v>
      </c>
      <c r="E4333" t="s">
        <v>45</v>
      </c>
      <c r="F4333">
        <v>-47</v>
      </c>
      <c r="G4333" s="3">
        <v>0</v>
      </c>
      <c r="H4333" s="3">
        <v>352.72</v>
      </c>
      <c r="I4333" t="s">
        <v>10</v>
      </c>
      <c r="J4333" t="s">
        <v>15</v>
      </c>
      <c r="K4333" s="3">
        <f>IF(TablaDatosEmpresa[[#This Row],[Tipo_Movimiento]] = "Venta", -TablaDatosEmpresa[[#This Row],[Cantidad]] * TablaDatosEmpresa[[#This Row],[Precio_Venta_Unitario]], 0)</f>
        <v>16577.84</v>
      </c>
      <c r="L4333" s="3">
        <f>AVERAGEIF(TablaDatosEmpresa[Nombre_Producto],TablaDatosEmpresa[[#This Row],[Nombre_Producto]],TablaDatosEmpresa[Costo_Unitario])</f>
        <v>81.910562499999997</v>
      </c>
      <c r="M4333" s="3">
        <f>IF(TablaDatosEmpresa[[#This Row],[Tipo_Movimiento]] = "Venta", -TablaDatosEmpresa[[#This Row],[Cantidad]] * TablaDatosEmpresa[[#This Row],[CosteAdquisicionPromedio]], 0)</f>
        <v>3849.7964374999997</v>
      </c>
      <c r="N4333" s="3">
        <f>TablaDatosEmpresa[[#This Row],[Ingresos]]-TablaDatosEmpresa[[#This Row],[Coste_Vemta]]</f>
        <v>12728.043562500001</v>
      </c>
    </row>
    <row r="4334" spans="1:14" x14ac:dyDescent="0.3">
      <c r="A4334">
        <v>4335</v>
      </c>
      <c r="B4334" s="1">
        <v>45198</v>
      </c>
      <c r="C4334" t="s">
        <v>24</v>
      </c>
      <c r="D4334" t="s">
        <v>34</v>
      </c>
      <c r="E4334" t="s">
        <v>45</v>
      </c>
      <c r="F4334">
        <v>155</v>
      </c>
      <c r="G4334" s="3">
        <v>178.35</v>
      </c>
      <c r="H4334" s="3">
        <v>0</v>
      </c>
      <c r="I4334" t="s">
        <v>24</v>
      </c>
      <c r="J4334" t="s">
        <v>28</v>
      </c>
      <c r="K4334" s="3">
        <f>IF(TablaDatosEmpresa[[#This Row],[Tipo_Movimiento]] = "Venta", -TablaDatosEmpresa[[#This Row],[Cantidad]] * TablaDatosEmpresa[[#This Row],[Precio_Venta_Unitario]], 0)</f>
        <v>0</v>
      </c>
      <c r="L4334" s="3">
        <f>AVERAGEIF(TablaDatosEmpresa[Nombre_Producto],TablaDatosEmpresa[[#This Row],[Nombre_Producto]],TablaDatosEmpresa[Costo_Unitario])</f>
        <v>81.910562499999997</v>
      </c>
      <c r="M4334" s="3">
        <f>IF(TablaDatosEmpresa[[#This Row],[Tipo_Movimiento]] = "Venta", -TablaDatosEmpresa[[#This Row],[Cantidad]] * TablaDatosEmpresa[[#This Row],[CosteAdquisicionPromedio]], 0)</f>
        <v>0</v>
      </c>
      <c r="N4334" s="3">
        <f>TablaDatosEmpresa[[#This Row],[Ingresos]]-TablaDatosEmpresa[[#This Row],[Coste_Vemta]]</f>
        <v>0</v>
      </c>
    </row>
    <row r="4335" spans="1:14" x14ac:dyDescent="0.3">
      <c r="A4335">
        <v>4336</v>
      </c>
      <c r="B4335" s="1">
        <v>45198</v>
      </c>
      <c r="C4335" t="s">
        <v>10</v>
      </c>
      <c r="D4335" t="s">
        <v>21</v>
      </c>
      <c r="E4335" t="s">
        <v>22</v>
      </c>
      <c r="F4335">
        <v>-45</v>
      </c>
      <c r="G4335" s="3">
        <v>0</v>
      </c>
      <c r="H4335" s="3">
        <v>60.29</v>
      </c>
      <c r="I4335" t="s">
        <v>10</v>
      </c>
      <c r="J4335" t="s">
        <v>15</v>
      </c>
      <c r="K4335" s="3">
        <f>IF(TablaDatosEmpresa[[#This Row],[Tipo_Movimiento]] = "Venta", -TablaDatosEmpresa[[#This Row],[Cantidad]] * TablaDatosEmpresa[[#This Row],[Precio_Venta_Unitario]], 0)</f>
        <v>2713.05</v>
      </c>
      <c r="L4335" s="3">
        <f>AVERAGEIF(TablaDatosEmpresa[Nombre_Producto],TablaDatosEmpresa[[#This Row],[Nombre_Producto]],TablaDatosEmpresa[Costo_Unitario])</f>
        <v>10.520482758620702</v>
      </c>
      <c r="M4335" s="3">
        <f>IF(TablaDatosEmpresa[[#This Row],[Tipo_Movimiento]] = "Venta", -TablaDatosEmpresa[[#This Row],[Cantidad]] * TablaDatosEmpresa[[#This Row],[CosteAdquisicionPromedio]], 0)</f>
        <v>473.42172413793156</v>
      </c>
      <c r="N4335" s="3">
        <f>TablaDatosEmpresa[[#This Row],[Ingresos]]-TablaDatosEmpresa[[#This Row],[Coste_Vemta]]</f>
        <v>2239.6282758620687</v>
      </c>
    </row>
    <row r="4336" spans="1:14" x14ac:dyDescent="0.3">
      <c r="A4336">
        <v>4337</v>
      </c>
      <c r="B4336" s="1">
        <v>45198</v>
      </c>
      <c r="C4336" t="s">
        <v>10</v>
      </c>
      <c r="D4336" t="s">
        <v>25</v>
      </c>
      <c r="E4336" t="s">
        <v>43</v>
      </c>
      <c r="F4336">
        <v>-11</v>
      </c>
      <c r="G4336" s="3">
        <v>0</v>
      </c>
      <c r="H4336" s="3">
        <v>95.4</v>
      </c>
      <c r="I4336" t="s">
        <v>10</v>
      </c>
      <c r="J4336" t="s">
        <v>13</v>
      </c>
      <c r="K4336" s="3">
        <f>IF(TablaDatosEmpresa[[#This Row],[Tipo_Movimiento]] = "Venta", -TablaDatosEmpresa[[#This Row],[Cantidad]] * TablaDatosEmpresa[[#This Row],[Precio_Venta_Unitario]], 0)</f>
        <v>1049.4000000000001</v>
      </c>
      <c r="L4336" s="3">
        <f>AVERAGEIF(TablaDatosEmpresa[Nombre_Producto],TablaDatosEmpresa[[#This Row],[Nombre_Producto]],TablaDatosEmpresa[Costo_Unitario])</f>
        <v>18.458651685393257</v>
      </c>
      <c r="M4336" s="3">
        <f>IF(TablaDatosEmpresa[[#This Row],[Tipo_Movimiento]] = "Venta", -TablaDatosEmpresa[[#This Row],[Cantidad]] * TablaDatosEmpresa[[#This Row],[CosteAdquisicionPromedio]], 0)</f>
        <v>203.04516853932583</v>
      </c>
      <c r="N4336" s="3">
        <f>TablaDatosEmpresa[[#This Row],[Ingresos]]-TablaDatosEmpresa[[#This Row],[Coste_Vemta]]</f>
        <v>846.35483146067429</v>
      </c>
    </row>
    <row r="4337" spans="1:14" x14ac:dyDescent="0.3">
      <c r="A4337">
        <v>4338</v>
      </c>
      <c r="B4337" s="1">
        <v>45198</v>
      </c>
      <c r="C4337" t="s">
        <v>10</v>
      </c>
      <c r="D4337" t="s">
        <v>29</v>
      </c>
      <c r="E4337" t="s">
        <v>30</v>
      </c>
      <c r="F4337">
        <v>-41</v>
      </c>
      <c r="G4337" s="3">
        <v>0</v>
      </c>
      <c r="H4337" s="3">
        <v>80.67</v>
      </c>
      <c r="I4337" t="s">
        <v>10</v>
      </c>
      <c r="J4337" t="s">
        <v>35</v>
      </c>
      <c r="K4337" s="3">
        <f>IF(TablaDatosEmpresa[[#This Row],[Tipo_Movimiento]] = "Venta", -TablaDatosEmpresa[[#This Row],[Cantidad]] * TablaDatosEmpresa[[#This Row],[Precio_Venta_Unitario]], 0)</f>
        <v>3307.4700000000003</v>
      </c>
      <c r="L4337" s="3">
        <f>AVERAGEIF(TablaDatosEmpresa[Nombre_Producto],TablaDatosEmpresa[[#This Row],[Nombre_Producto]],TablaDatosEmpresa[Costo_Unitario])</f>
        <v>15.49574137931034</v>
      </c>
      <c r="M4337" s="3">
        <f>IF(TablaDatosEmpresa[[#This Row],[Tipo_Movimiento]] = "Venta", -TablaDatosEmpresa[[#This Row],[Cantidad]] * TablaDatosEmpresa[[#This Row],[CosteAdquisicionPromedio]], 0)</f>
        <v>635.325396551724</v>
      </c>
      <c r="N4337" s="3">
        <f>TablaDatosEmpresa[[#This Row],[Ingresos]]-TablaDatosEmpresa[[#This Row],[Coste_Vemta]]</f>
        <v>2672.144603448276</v>
      </c>
    </row>
    <row r="4338" spans="1:14" x14ac:dyDescent="0.3">
      <c r="A4338">
        <v>4339</v>
      </c>
      <c r="B4338" s="1">
        <v>45199</v>
      </c>
      <c r="C4338" t="s">
        <v>10</v>
      </c>
      <c r="D4338" t="s">
        <v>14</v>
      </c>
      <c r="E4338" t="s">
        <v>41</v>
      </c>
      <c r="F4338">
        <v>-11</v>
      </c>
      <c r="G4338" s="3">
        <v>0</v>
      </c>
      <c r="H4338" s="3">
        <v>161.15</v>
      </c>
      <c r="I4338" t="s">
        <v>10</v>
      </c>
      <c r="J4338" t="s">
        <v>15</v>
      </c>
      <c r="K4338" s="3">
        <f>IF(TablaDatosEmpresa[[#This Row],[Tipo_Movimiento]] = "Venta", -TablaDatosEmpresa[[#This Row],[Cantidad]] * TablaDatosEmpresa[[#This Row],[Precio_Venta_Unitario]], 0)</f>
        <v>1772.65</v>
      </c>
      <c r="L4338" s="3">
        <f>AVERAGEIF(TablaDatosEmpresa[Nombre_Producto],TablaDatosEmpresa[[#This Row],[Nombre_Producto]],TablaDatosEmpresa[Costo_Unitario])</f>
        <v>38.917210440456756</v>
      </c>
      <c r="M4338" s="3">
        <f>IF(TablaDatosEmpresa[[#This Row],[Tipo_Movimiento]] = "Venta", -TablaDatosEmpresa[[#This Row],[Cantidad]] * TablaDatosEmpresa[[#This Row],[CosteAdquisicionPromedio]], 0)</f>
        <v>428.08931484502432</v>
      </c>
      <c r="N4338" s="3">
        <f>TablaDatosEmpresa[[#This Row],[Ingresos]]-TablaDatosEmpresa[[#This Row],[Coste_Vemta]]</f>
        <v>1344.5606851549758</v>
      </c>
    </row>
    <row r="4339" spans="1:14" x14ac:dyDescent="0.3">
      <c r="A4339">
        <v>4340</v>
      </c>
      <c r="B4339" s="1">
        <v>45199</v>
      </c>
      <c r="C4339" t="s">
        <v>10</v>
      </c>
      <c r="D4339" t="s">
        <v>32</v>
      </c>
      <c r="E4339" t="s">
        <v>33</v>
      </c>
      <c r="F4339">
        <v>-8</v>
      </c>
      <c r="G4339" s="3">
        <v>0</v>
      </c>
      <c r="H4339" s="3">
        <v>222</v>
      </c>
      <c r="I4339" t="s">
        <v>10</v>
      </c>
      <c r="J4339" t="s">
        <v>23</v>
      </c>
      <c r="K4339" s="3">
        <f>IF(TablaDatosEmpresa[[#This Row],[Tipo_Movimiento]] = "Venta", -TablaDatosEmpresa[[#This Row],[Cantidad]] * TablaDatosEmpresa[[#This Row],[Precio_Venta_Unitario]], 0)</f>
        <v>1776</v>
      </c>
      <c r="L4339" s="3">
        <f>AVERAGEIF(TablaDatosEmpresa[Nombre_Producto],TablaDatosEmpresa[[#This Row],[Nombre_Producto]],TablaDatosEmpresa[Costo_Unitario])</f>
        <v>54.214840425531932</v>
      </c>
      <c r="M4339" s="3">
        <f>IF(TablaDatosEmpresa[[#This Row],[Tipo_Movimiento]] = "Venta", -TablaDatosEmpresa[[#This Row],[Cantidad]] * TablaDatosEmpresa[[#This Row],[CosteAdquisicionPromedio]], 0)</f>
        <v>433.71872340425546</v>
      </c>
      <c r="N4339" s="3">
        <f>TablaDatosEmpresa[[#This Row],[Ingresos]]-TablaDatosEmpresa[[#This Row],[Coste_Vemta]]</f>
        <v>1342.2812765957447</v>
      </c>
    </row>
    <row r="4340" spans="1:14" x14ac:dyDescent="0.3">
      <c r="A4340">
        <v>4341</v>
      </c>
      <c r="B4340" s="1">
        <v>45199</v>
      </c>
      <c r="C4340" t="s">
        <v>10</v>
      </c>
      <c r="D4340" t="s">
        <v>19</v>
      </c>
      <c r="E4340" t="s">
        <v>20</v>
      </c>
      <c r="F4340">
        <v>-34</v>
      </c>
      <c r="G4340" s="3">
        <v>0</v>
      </c>
      <c r="H4340" s="3">
        <v>298.52</v>
      </c>
      <c r="I4340" t="s">
        <v>10</v>
      </c>
      <c r="J4340" t="s">
        <v>35</v>
      </c>
      <c r="K4340" s="3">
        <f>IF(TablaDatosEmpresa[[#This Row],[Tipo_Movimiento]] = "Venta", -TablaDatosEmpresa[[#This Row],[Cantidad]] * TablaDatosEmpresa[[#This Row],[Precio_Venta_Unitario]], 0)</f>
        <v>10149.68</v>
      </c>
      <c r="L4340" s="3">
        <f>AVERAGEIF(TablaDatosEmpresa[Nombre_Producto],TablaDatosEmpresa[[#This Row],[Nombre_Producto]],TablaDatosEmpresa[Costo_Unitario])</f>
        <v>66.956770642201846</v>
      </c>
      <c r="M4340" s="3">
        <f>IF(TablaDatosEmpresa[[#This Row],[Tipo_Movimiento]] = "Venta", -TablaDatosEmpresa[[#This Row],[Cantidad]] * TablaDatosEmpresa[[#This Row],[CosteAdquisicionPromedio]], 0)</f>
        <v>2276.530201834863</v>
      </c>
      <c r="N4340" s="3">
        <f>TablaDatosEmpresa[[#This Row],[Ingresos]]-TablaDatosEmpresa[[#This Row],[Coste_Vemta]]</f>
        <v>7873.1497981651373</v>
      </c>
    </row>
    <row r="4341" spans="1:14" x14ac:dyDescent="0.3">
      <c r="A4341">
        <v>4342</v>
      </c>
      <c r="B4341" s="1">
        <v>45199</v>
      </c>
      <c r="C4341" t="s">
        <v>10</v>
      </c>
      <c r="D4341" t="s">
        <v>14</v>
      </c>
      <c r="E4341" t="s">
        <v>41</v>
      </c>
      <c r="F4341">
        <v>-46</v>
      </c>
      <c r="G4341" s="3">
        <v>0</v>
      </c>
      <c r="H4341" s="3">
        <v>160.99</v>
      </c>
      <c r="I4341" t="s">
        <v>10</v>
      </c>
      <c r="J4341" t="s">
        <v>35</v>
      </c>
      <c r="K4341" s="3">
        <f>IF(TablaDatosEmpresa[[#This Row],[Tipo_Movimiento]] = "Venta", -TablaDatosEmpresa[[#This Row],[Cantidad]] * TablaDatosEmpresa[[#This Row],[Precio_Venta_Unitario]], 0)</f>
        <v>7405.5400000000009</v>
      </c>
      <c r="L4341" s="3">
        <f>AVERAGEIF(TablaDatosEmpresa[Nombre_Producto],TablaDatosEmpresa[[#This Row],[Nombre_Producto]],TablaDatosEmpresa[Costo_Unitario])</f>
        <v>38.917210440456756</v>
      </c>
      <c r="M4341" s="3">
        <f>IF(TablaDatosEmpresa[[#This Row],[Tipo_Movimiento]] = "Venta", -TablaDatosEmpresa[[#This Row],[Cantidad]] * TablaDatosEmpresa[[#This Row],[CosteAdquisicionPromedio]], 0)</f>
        <v>1790.1916802610108</v>
      </c>
      <c r="N4341" s="3">
        <f>TablaDatosEmpresa[[#This Row],[Ingresos]]-TablaDatosEmpresa[[#This Row],[Coste_Vemta]]</f>
        <v>5615.3483197389905</v>
      </c>
    </row>
    <row r="4342" spans="1:14" x14ac:dyDescent="0.3">
      <c r="A4342">
        <v>4343</v>
      </c>
      <c r="B4342" s="1">
        <v>45199</v>
      </c>
      <c r="C4342" t="s">
        <v>10</v>
      </c>
      <c r="D4342" t="s">
        <v>25</v>
      </c>
      <c r="E4342" t="s">
        <v>43</v>
      </c>
      <c r="F4342">
        <v>-35</v>
      </c>
      <c r="G4342" s="3">
        <v>0</v>
      </c>
      <c r="H4342" s="3">
        <v>94.3</v>
      </c>
      <c r="I4342" t="s">
        <v>10</v>
      </c>
      <c r="J4342" t="s">
        <v>23</v>
      </c>
      <c r="K4342" s="3">
        <f>IF(TablaDatosEmpresa[[#This Row],[Tipo_Movimiento]] = "Venta", -TablaDatosEmpresa[[#This Row],[Cantidad]] * TablaDatosEmpresa[[#This Row],[Precio_Venta_Unitario]], 0)</f>
        <v>3300.5</v>
      </c>
      <c r="L4342" s="3">
        <f>AVERAGEIF(TablaDatosEmpresa[Nombre_Producto],TablaDatosEmpresa[[#This Row],[Nombre_Producto]],TablaDatosEmpresa[Costo_Unitario])</f>
        <v>18.458651685393257</v>
      </c>
      <c r="M4342" s="3">
        <f>IF(TablaDatosEmpresa[[#This Row],[Tipo_Movimiento]] = "Venta", -TablaDatosEmpresa[[#This Row],[Cantidad]] * TablaDatosEmpresa[[#This Row],[CosteAdquisicionPromedio]], 0)</f>
        <v>646.05280898876401</v>
      </c>
      <c r="N4342" s="3">
        <f>TablaDatosEmpresa[[#This Row],[Ingresos]]-TablaDatosEmpresa[[#This Row],[Coste_Vemta]]</f>
        <v>2654.4471910112361</v>
      </c>
    </row>
    <row r="4343" spans="1:14" x14ac:dyDescent="0.3">
      <c r="A4343">
        <v>4344</v>
      </c>
      <c r="B4343" s="1">
        <v>45199</v>
      </c>
      <c r="C4343" t="s">
        <v>10</v>
      </c>
      <c r="D4343" t="s">
        <v>32</v>
      </c>
      <c r="E4343" t="s">
        <v>33</v>
      </c>
      <c r="F4343">
        <v>-16</v>
      </c>
      <c r="G4343" s="3">
        <v>0</v>
      </c>
      <c r="H4343" s="3">
        <v>221.8</v>
      </c>
      <c r="I4343" t="s">
        <v>10</v>
      </c>
      <c r="J4343" t="s">
        <v>23</v>
      </c>
      <c r="K4343" s="3">
        <f>IF(TablaDatosEmpresa[[#This Row],[Tipo_Movimiento]] = "Venta", -TablaDatosEmpresa[[#This Row],[Cantidad]] * TablaDatosEmpresa[[#This Row],[Precio_Venta_Unitario]], 0)</f>
        <v>3548.8</v>
      </c>
      <c r="L4343" s="3">
        <f>AVERAGEIF(TablaDatosEmpresa[Nombre_Producto],TablaDatosEmpresa[[#This Row],[Nombre_Producto]],TablaDatosEmpresa[Costo_Unitario])</f>
        <v>54.214840425531932</v>
      </c>
      <c r="M4343" s="3">
        <f>IF(TablaDatosEmpresa[[#This Row],[Tipo_Movimiento]] = "Venta", -TablaDatosEmpresa[[#This Row],[Cantidad]] * TablaDatosEmpresa[[#This Row],[CosteAdquisicionPromedio]], 0)</f>
        <v>867.43744680851091</v>
      </c>
      <c r="N4343" s="3">
        <f>TablaDatosEmpresa[[#This Row],[Ingresos]]-TablaDatosEmpresa[[#This Row],[Coste_Vemta]]</f>
        <v>2681.3625531914895</v>
      </c>
    </row>
    <row r="4344" spans="1:14" x14ac:dyDescent="0.3">
      <c r="A4344">
        <v>4345</v>
      </c>
      <c r="B4344" s="1">
        <v>45199</v>
      </c>
      <c r="C4344" t="s">
        <v>16</v>
      </c>
      <c r="D4344" t="s">
        <v>17</v>
      </c>
      <c r="E4344" t="s">
        <v>42</v>
      </c>
      <c r="F4344">
        <v>65</v>
      </c>
      <c r="G4344" s="3">
        <v>448.29</v>
      </c>
      <c r="H4344" s="3">
        <v>0</v>
      </c>
      <c r="I4344" t="s">
        <v>46</v>
      </c>
      <c r="J4344" t="s">
        <v>18</v>
      </c>
      <c r="K4344" s="3">
        <f>IF(TablaDatosEmpresa[[#This Row],[Tipo_Movimiento]] = "Venta", -TablaDatosEmpresa[[#This Row],[Cantidad]] * TablaDatosEmpresa[[#This Row],[Precio_Venta_Unitario]], 0)</f>
        <v>0</v>
      </c>
      <c r="L4344" s="3">
        <f>AVERAGEIF(TablaDatosEmpresa[Nombre_Producto],TablaDatosEmpresa[[#This Row],[Nombre_Producto]],TablaDatosEmpresa[Costo_Unitario])</f>
        <v>206.67616747181975</v>
      </c>
      <c r="M4344" s="3">
        <f>IF(TablaDatosEmpresa[[#This Row],[Tipo_Movimiento]] = "Venta", -TablaDatosEmpresa[[#This Row],[Cantidad]] * TablaDatosEmpresa[[#This Row],[CosteAdquisicionPromedio]], 0)</f>
        <v>0</v>
      </c>
      <c r="N4344" s="3">
        <f>TablaDatosEmpresa[[#This Row],[Ingresos]]-TablaDatosEmpresa[[#This Row],[Coste_Vemta]]</f>
        <v>0</v>
      </c>
    </row>
    <row r="4345" spans="1:14" x14ac:dyDescent="0.3">
      <c r="A4345">
        <v>4346</v>
      </c>
      <c r="B4345" s="1">
        <v>45200</v>
      </c>
      <c r="C4345" t="s">
        <v>10</v>
      </c>
      <c r="D4345" t="s">
        <v>32</v>
      </c>
      <c r="E4345" t="s">
        <v>33</v>
      </c>
      <c r="F4345">
        <v>-12</v>
      </c>
      <c r="G4345" s="3">
        <v>0</v>
      </c>
      <c r="H4345" s="3">
        <v>220.72</v>
      </c>
      <c r="I4345" t="s">
        <v>10</v>
      </c>
      <c r="J4345" t="s">
        <v>35</v>
      </c>
      <c r="K4345" s="3">
        <f>IF(TablaDatosEmpresa[[#This Row],[Tipo_Movimiento]] = "Venta", -TablaDatosEmpresa[[#This Row],[Cantidad]] * TablaDatosEmpresa[[#This Row],[Precio_Venta_Unitario]], 0)</f>
        <v>2648.64</v>
      </c>
      <c r="L4345" s="3">
        <f>AVERAGEIF(TablaDatosEmpresa[Nombre_Producto],TablaDatosEmpresa[[#This Row],[Nombre_Producto]],TablaDatosEmpresa[Costo_Unitario])</f>
        <v>54.214840425531932</v>
      </c>
      <c r="M4345" s="3">
        <f>IF(TablaDatosEmpresa[[#This Row],[Tipo_Movimiento]] = "Venta", -TablaDatosEmpresa[[#This Row],[Cantidad]] * TablaDatosEmpresa[[#This Row],[CosteAdquisicionPromedio]], 0)</f>
        <v>650.57808510638324</v>
      </c>
      <c r="N4345" s="3">
        <f>TablaDatosEmpresa[[#This Row],[Ingresos]]-TablaDatosEmpresa[[#This Row],[Coste_Vemta]]</f>
        <v>1998.0619148936166</v>
      </c>
    </row>
    <row r="4346" spans="1:14" x14ac:dyDescent="0.3">
      <c r="A4346">
        <v>4347</v>
      </c>
      <c r="B4346" s="1">
        <v>45200</v>
      </c>
      <c r="C4346" t="s">
        <v>16</v>
      </c>
      <c r="D4346" t="s">
        <v>19</v>
      </c>
      <c r="E4346" t="s">
        <v>20</v>
      </c>
      <c r="F4346">
        <v>41</v>
      </c>
      <c r="G4346" s="3">
        <v>151.71</v>
      </c>
      <c r="H4346" s="3">
        <v>0</v>
      </c>
      <c r="I4346" t="s">
        <v>46</v>
      </c>
      <c r="J4346" t="s">
        <v>18</v>
      </c>
      <c r="K4346" s="3">
        <f>IF(TablaDatosEmpresa[[#This Row],[Tipo_Movimiento]] = "Venta", -TablaDatosEmpresa[[#This Row],[Cantidad]] * TablaDatosEmpresa[[#This Row],[Precio_Venta_Unitario]], 0)</f>
        <v>0</v>
      </c>
      <c r="L4346" s="3">
        <f>AVERAGEIF(TablaDatosEmpresa[Nombre_Producto],TablaDatosEmpresa[[#This Row],[Nombre_Producto]],TablaDatosEmpresa[Costo_Unitario])</f>
        <v>66.956770642201846</v>
      </c>
      <c r="M4346" s="3">
        <f>IF(TablaDatosEmpresa[[#This Row],[Tipo_Movimiento]] = "Venta", -TablaDatosEmpresa[[#This Row],[Cantidad]] * TablaDatosEmpresa[[#This Row],[CosteAdquisicionPromedio]], 0)</f>
        <v>0</v>
      </c>
      <c r="N4346" s="3">
        <f>TablaDatosEmpresa[[#This Row],[Ingresos]]-TablaDatosEmpresa[[#This Row],[Coste_Vemta]]</f>
        <v>0</v>
      </c>
    </row>
    <row r="4347" spans="1:14" x14ac:dyDescent="0.3">
      <c r="A4347">
        <v>4348</v>
      </c>
      <c r="B4347" s="1">
        <v>45200</v>
      </c>
      <c r="C4347" t="s">
        <v>16</v>
      </c>
      <c r="D4347" t="s">
        <v>27</v>
      </c>
      <c r="E4347" t="s">
        <v>44</v>
      </c>
      <c r="F4347">
        <v>97</v>
      </c>
      <c r="G4347" s="3">
        <v>248.22</v>
      </c>
      <c r="H4347" s="3">
        <v>0</v>
      </c>
      <c r="I4347" t="s">
        <v>46</v>
      </c>
      <c r="J4347" t="s">
        <v>18</v>
      </c>
      <c r="K4347" s="3">
        <f>IF(TablaDatosEmpresa[[#This Row],[Tipo_Movimiento]] = "Venta", -TablaDatosEmpresa[[#This Row],[Cantidad]] * TablaDatosEmpresa[[#This Row],[Precio_Venta_Unitario]], 0)</f>
        <v>0</v>
      </c>
      <c r="L4347" s="3">
        <f>AVERAGEIF(TablaDatosEmpresa[Nombre_Producto],TablaDatosEmpresa[[#This Row],[Nombre_Producto]],TablaDatosEmpresa[Costo_Unitario])</f>
        <v>111.99406451612904</v>
      </c>
      <c r="M4347" s="3">
        <f>IF(TablaDatosEmpresa[[#This Row],[Tipo_Movimiento]] = "Venta", -TablaDatosEmpresa[[#This Row],[Cantidad]] * TablaDatosEmpresa[[#This Row],[CosteAdquisicionPromedio]], 0)</f>
        <v>0</v>
      </c>
      <c r="N4347" s="3">
        <f>TablaDatosEmpresa[[#This Row],[Ingresos]]-TablaDatosEmpresa[[#This Row],[Coste_Vemta]]</f>
        <v>0</v>
      </c>
    </row>
    <row r="4348" spans="1:14" x14ac:dyDescent="0.3">
      <c r="A4348">
        <v>4349</v>
      </c>
      <c r="B4348" s="1">
        <v>45200</v>
      </c>
      <c r="C4348" t="s">
        <v>10</v>
      </c>
      <c r="D4348" t="s">
        <v>29</v>
      </c>
      <c r="E4348" t="s">
        <v>30</v>
      </c>
      <c r="F4348">
        <v>-12</v>
      </c>
      <c r="G4348" s="3">
        <v>0</v>
      </c>
      <c r="H4348" s="3">
        <v>79.430000000000007</v>
      </c>
      <c r="I4348" t="s">
        <v>10</v>
      </c>
      <c r="J4348" t="s">
        <v>35</v>
      </c>
      <c r="K4348" s="3">
        <f>IF(TablaDatosEmpresa[[#This Row],[Tipo_Movimiento]] = "Venta", -TablaDatosEmpresa[[#This Row],[Cantidad]] * TablaDatosEmpresa[[#This Row],[Precio_Venta_Unitario]], 0)</f>
        <v>953.16000000000008</v>
      </c>
      <c r="L4348" s="3">
        <f>AVERAGEIF(TablaDatosEmpresa[Nombre_Producto],TablaDatosEmpresa[[#This Row],[Nombre_Producto]],TablaDatosEmpresa[Costo_Unitario])</f>
        <v>15.49574137931034</v>
      </c>
      <c r="M4348" s="3">
        <f>IF(TablaDatosEmpresa[[#This Row],[Tipo_Movimiento]] = "Venta", -TablaDatosEmpresa[[#This Row],[Cantidad]] * TablaDatosEmpresa[[#This Row],[CosteAdquisicionPromedio]], 0)</f>
        <v>185.94889655172409</v>
      </c>
      <c r="N4348" s="3">
        <f>TablaDatosEmpresa[[#This Row],[Ingresos]]-TablaDatosEmpresa[[#This Row],[Coste_Vemta]]</f>
        <v>767.21110344827594</v>
      </c>
    </row>
    <row r="4349" spans="1:14" x14ac:dyDescent="0.3">
      <c r="A4349">
        <v>4350</v>
      </c>
      <c r="B4349" s="1">
        <v>45200</v>
      </c>
      <c r="C4349" t="s">
        <v>10</v>
      </c>
      <c r="D4349" t="s">
        <v>21</v>
      </c>
      <c r="E4349" t="s">
        <v>22</v>
      </c>
      <c r="F4349">
        <v>-22</v>
      </c>
      <c r="G4349" s="3">
        <v>0</v>
      </c>
      <c r="H4349" s="3">
        <v>59.68</v>
      </c>
      <c r="I4349" t="s">
        <v>10</v>
      </c>
      <c r="J4349" t="s">
        <v>23</v>
      </c>
      <c r="K4349" s="3">
        <f>IF(TablaDatosEmpresa[[#This Row],[Tipo_Movimiento]] = "Venta", -TablaDatosEmpresa[[#This Row],[Cantidad]] * TablaDatosEmpresa[[#This Row],[Precio_Venta_Unitario]], 0)</f>
        <v>1312.96</v>
      </c>
      <c r="L4349" s="3">
        <f>AVERAGEIF(TablaDatosEmpresa[Nombre_Producto],TablaDatosEmpresa[[#This Row],[Nombre_Producto]],TablaDatosEmpresa[Costo_Unitario])</f>
        <v>10.520482758620702</v>
      </c>
      <c r="M4349" s="3">
        <f>IF(TablaDatosEmpresa[[#This Row],[Tipo_Movimiento]] = "Venta", -TablaDatosEmpresa[[#This Row],[Cantidad]] * TablaDatosEmpresa[[#This Row],[CosteAdquisicionPromedio]], 0)</f>
        <v>231.45062068965544</v>
      </c>
      <c r="N4349" s="3">
        <f>TablaDatosEmpresa[[#This Row],[Ingresos]]-TablaDatosEmpresa[[#This Row],[Coste_Vemta]]</f>
        <v>1081.5093793103447</v>
      </c>
    </row>
    <row r="4350" spans="1:14" x14ac:dyDescent="0.3">
      <c r="A4350">
        <v>4351</v>
      </c>
      <c r="B4350" s="1">
        <v>45200</v>
      </c>
      <c r="C4350" t="s">
        <v>10</v>
      </c>
      <c r="D4350" t="s">
        <v>11</v>
      </c>
      <c r="E4350" t="s">
        <v>12</v>
      </c>
      <c r="F4350">
        <v>-39</v>
      </c>
      <c r="G4350" s="3">
        <v>0</v>
      </c>
      <c r="H4350" s="3">
        <v>130.88999999999999</v>
      </c>
      <c r="I4350" t="s">
        <v>10</v>
      </c>
      <c r="J4350" t="s">
        <v>15</v>
      </c>
      <c r="K4350" s="3">
        <f>IF(TablaDatosEmpresa[[#This Row],[Tipo_Movimiento]] = "Venta", -TablaDatosEmpresa[[#This Row],[Cantidad]] * TablaDatosEmpresa[[#This Row],[Precio_Venta_Unitario]], 0)</f>
        <v>5104.7099999999991</v>
      </c>
      <c r="L4350" s="3">
        <f>AVERAGEIF(TablaDatosEmpresa[Nombre_Producto],TablaDatosEmpresa[[#This Row],[Nombre_Producto]],TablaDatosEmpresa[Costo_Unitario])</f>
        <v>28.701865793780652</v>
      </c>
      <c r="M4350" s="3">
        <f>IF(TablaDatosEmpresa[[#This Row],[Tipo_Movimiento]] = "Venta", -TablaDatosEmpresa[[#This Row],[Cantidad]] * TablaDatosEmpresa[[#This Row],[CosteAdquisicionPromedio]], 0)</f>
        <v>1119.3727659574454</v>
      </c>
      <c r="N4350" s="3">
        <f>TablaDatosEmpresa[[#This Row],[Ingresos]]-TablaDatosEmpresa[[#This Row],[Coste_Vemta]]</f>
        <v>3985.337234042554</v>
      </c>
    </row>
    <row r="4351" spans="1:14" x14ac:dyDescent="0.3">
      <c r="A4351">
        <v>4352</v>
      </c>
      <c r="B4351" s="1">
        <v>45200</v>
      </c>
      <c r="C4351" t="s">
        <v>10</v>
      </c>
      <c r="D4351" t="s">
        <v>32</v>
      </c>
      <c r="E4351" t="s">
        <v>33</v>
      </c>
      <c r="F4351">
        <v>-40</v>
      </c>
      <c r="G4351" s="3">
        <v>0</v>
      </c>
      <c r="H4351" s="3">
        <v>221.95</v>
      </c>
      <c r="I4351" t="s">
        <v>10</v>
      </c>
      <c r="J4351" t="s">
        <v>31</v>
      </c>
      <c r="K4351" s="3">
        <f>IF(TablaDatosEmpresa[[#This Row],[Tipo_Movimiento]] = "Venta", -TablaDatosEmpresa[[#This Row],[Cantidad]] * TablaDatosEmpresa[[#This Row],[Precio_Venta_Unitario]], 0)</f>
        <v>8878</v>
      </c>
      <c r="L4351" s="3">
        <f>AVERAGEIF(TablaDatosEmpresa[Nombre_Producto],TablaDatosEmpresa[[#This Row],[Nombre_Producto]],TablaDatosEmpresa[Costo_Unitario])</f>
        <v>54.214840425531932</v>
      </c>
      <c r="M4351" s="3">
        <f>IF(TablaDatosEmpresa[[#This Row],[Tipo_Movimiento]] = "Venta", -TablaDatosEmpresa[[#This Row],[Cantidad]] * TablaDatosEmpresa[[#This Row],[CosteAdquisicionPromedio]], 0)</f>
        <v>2168.5936170212772</v>
      </c>
      <c r="N4351" s="3">
        <f>TablaDatosEmpresa[[#This Row],[Ingresos]]-TablaDatosEmpresa[[#This Row],[Coste_Vemta]]</f>
        <v>6709.4063829787228</v>
      </c>
    </row>
    <row r="4352" spans="1:14" x14ac:dyDescent="0.3">
      <c r="A4352">
        <v>4353</v>
      </c>
      <c r="B4352" s="1">
        <v>45201</v>
      </c>
      <c r="C4352" t="s">
        <v>16</v>
      </c>
      <c r="D4352" t="s">
        <v>27</v>
      </c>
      <c r="E4352" t="s">
        <v>44</v>
      </c>
      <c r="F4352">
        <v>87</v>
      </c>
      <c r="G4352" s="3">
        <v>252.15</v>
      </c>
      <c r="H4352" s="3">
        <v>0</v>
      </c>
      <c r="I4352" t="s">
        <v>46</v>
      </c>
      <c r="J4352" t="s">
        <v>18</v>
      </c>
      <c r="K4352" s="3">
        <f>IF(TablaDatosEmpresa[[#This Row],[Tipo_Movimiento]] = "Venta", -TablaDatosEmpresa[[#This Row],[Cantidad]] * TablaDatosEmpresa[[#This Row],[Precio_Venta_Unitario]], 0)</f>
        <v>0</v>
      </c>
      <c r="L4352" s="3">
        <f>AVERAGEIF(TablaDatosEmpresa[Nombre_Producto],TablaDatosEmpresa[[#This Row],[Nombre_Producto]],TablaDatosEmpresa[Costo_Unitario])</f>
        <v>111.99406451612904</v>
      </c>
      <c r="M4352" s="3">
        <f>IF(TablaDatosEmpresa[[#This Row],[Tipo_Movimiento]] = "Venta", -TablaDatosEmpresa[[#This Row],[Cantidad]] * TablaDatosEmpresa[[#This Row],[CosteAdquisicionPromedio]], 0)</f>
        <v>0</v>
      </c>
      <c r="N4352" s="3">
        <f>TablaDatosEmpresa[[#This Row],[Ingresos]]-TablaDatosEmpresa[[#This Row],[Coste_Vemta]]</f>
        <v>0</v>
      </c>
    </row>
    <row r="4353" spans="1:14" x14ac:dyDescent="0.3">
      <c r="A4353">
        <v>4354</v>
      </c>
      <c r="B4353" s="1">
        <v>45201</v>
      </c>
      <c r="C4353" t="s">
        <v>10</v>
      </c>
      <c r="D4353" t="s">
        <v>19</v>
      </c>
      <c r="E4353" t="s">
        <v>20</v>
      </c>
      <c r="F4353">
        <v>-44</v>
      </c>
      <c r="G4353" s="3">
        <v>0</v>
      </c>
      <c r="H4353" s="3">
        <v>298.92</v>
      </c>
      <c r="I4353" t="s">
        <v>10</v>
      </c>
      <c r="J4353" t="s">
        <v>31</v>
      </c>
      <c r="K4353" s="3">
        <f>IF(TablaDatosEmpresa[[#This Row],[Tipo_Movimiento]] = "Venta", -TablaDatosEmpresa[[#This Row],[Cantidad]] * TablaDatosEmpresa[[#This Row],[Precio_Venta_Unitario]], 0)</f>
        <v>13152.480000000001</v>
      </c>
      <c r="L4353" s="3">
        <f>AVERAGEIF(TablaDatosEmpresa[Nombre_Producto],TablaDatosEmpresa[[#This Row],[Nombre_Producto]],TablaDatosEmpresa[Costo_Unitario])</f>
        <v>66.956770642201846</v>
      </c>
      <c r="M4353" s="3">
        <f>IF(TablaDatosEmpresa[[#This Row],[Tipo_Movimiento]] = "Venta", -TablaDatosEmpresa[[#This Row],[Cantidad]] * TablaDatosEmpresa[[#This Row],[CosteAdquisicionPromedio]], 0)</f>
        <v>2946.0979082568811</v>
      </c>
      <c r="N4353" s="3">
        <f>TablaDatosEmpresa[[#This Row],[Ingresos]]-TablaDatosEmpresa[[#This Row],[Coste_Vemta]]</f>
        <v>10206.38209174312</v>
      </c>
    </row>
    <row r="4354" spans="1:14" x14ac:dyDescent="0.3">
      <c r="A4354">
        <v>4355</v>
      </c>
      <c r="B4354" s="1">
        <v>45201</v>
      </c>
      <c r="C4354" t="s">
        <v>10</v>
      </c>
      <c r="D4354" t="s">
        <v>11</v>
      </c>
      <c r="E4354" t="s">
        <v>12</v>
      </c>
      <c r="F4354">
        <v>-37</v>
      </c>
      <c r="G4354" s="3">
        <v>0</v>
      </c>
      <c r="H4354" s="3">
        <v>130.1</v>
      </c>
      <c r="I4354" t="s">
        <v>10</v>
      </c>
      <c r="J4354" t="s">
        <v>23</v>
      </c>
      <c r="K4354" s="3">
        <f>IF(TablaDatosEmpresa[[#This Row],[Tipo_Movimiento]] = "Venta", -TablaDatosEmpresa[[#This Row],[Cantidad]] * TablaDatosEmpresa[[#This Row],[Precio_Venta_Unitario]], 0)</f>
        <v>4813.7</v>
      </c>
      <c r="L4354" s="3">
        <f>AVERAGEIF(TablaDatosEmpresa[Nombre_Producto],TablaDatosEmpresa[[#This Row],[Nombre_Producto]],TablaDatosEmpresa[Costo_Unitario])</f>
        <v>28.701865793780652</v>
      </c>
      <c r="M4354" s="3">
        <f>IF(TablaDatosEmpresa[[#This Row],[Tipo_Movimiento]] = "Venta", -TablaDatosEmpresa[[#This Row],[Cantidad]] * TablaDatosEmpresa[[#This Row],[CosteAdquisicionPromedio]], 0)</f>
        <v>1061.9690343698842</v>
      </c>
      <c r="N4354" s="3">
        <f>TablaDatosEmpresa[[#This Row],[Ingresos]]-TablaDatosEmpresa[[#This Row],[Coste_Vemta]]</f>
        <v>3751.7309656301159</v>
      </c>
    </row>
    <row r="4355" spans="1:14" x14ac:dyDescent="0.3">
      <c r="A4355">
        <v>4356</v>
      </c>
      <c r="B4355" s="1">
        <v>45201</v>
      </c>
      <c r="C4355" t="s">
        <v>10</v>
      </c>
      <c r="D4355" t="s">
        <v>27</v>
      </c>
      <c r="E4355" t="s">
        <v>44</v>
      </c>
      <c r="F4355">
        <v>-40</v>
      </c>
      <c r="G4355" s="3">
        <v>0</v>
      </c>
      <c r="H4355" s="3">
        <v>500.45</v>
      </c>
      <c r="I4355" t="s">
        <v>10</v>
      </c>
      <c r="J4355" t="s">
        <v>35</v>
      </c>
      <c r="K4355" s="3">
        <f>IF(TablaDatosEmpresa[[#This Row],[Tipo_Movimiento]] = "Venta", -TablaDatosEmpresa[[#This Row],[Cantidad]] * TablaDatosEmpresa[[#This Row],[Precio_Venta_Unitario]], 0)</f>
        <v>20018</v>
      </c>
      <c r="L4355" s="3">
        <f>AVERAGEIF(TablaDatosEmpresa[Nombre_Producto],TablaDatosEmpresa[[#This Row],[Nombre_Producto]],TablaDatosEmpresa[Costo_Unitario])</f>
        <v>111.99406451612904</v>
      </c>
      <c r="M4355" s="3">
        <f>IF(TablaDatosEmpresa[[#This Row],[Tipo_Movimiento]] = "Venta", -TablaDatosEmpresa[[#This Row],[Cantidad]] * TablaDatosEmpresa[[#This Row],[CosteAdquisicionPromedio]], 0)</f>
        <v>4479.7625806451615</v>
      </c>
      <c r="N4355" s="3">
        <f>TablaDatosEmpresa[[#This Row],[Ingresos]]-TablaDatosEmpresa[[#This Row],[Coste_Vemta]]</f>
        <v>15538.237419354838</v>
      </c>
    </row>
    <row r="4356" spans="1:14" x14ac:dyDescent="0.3">
      <c r="A4356">
        <v>4357</v>
      </c>
      <c r="B4356" s="1">
        <v>45201</v>
      </c>
      <c r="C4356" t="s">
        <v>10</v>
      </c>
      <c r="D4356" t="s">
        <v>19</v>
      </c>
      <c r="E4356" t="s">
        <v>20</v>
      </c>
      <c r="F4356">
        <v>-50</v>
      </c>
      <c r="G4356" s="3">
        <v>0</v>
      </c>
      <c r="H4356" s="3">
        <v>297.75</v>
      </c>
      <c r="I4356" t="s">
        <v>10</v>
      </c>
      <c r="J4356" t="s">
        <v>31</v>
      </c>
      <c r="K4356" s="3">
        <f>IF(TablaDatosEmpresa[[#This Row],[Tipo_Movimiento]] = "Venta", -TablaDatosEmpresa[[#This Row],[Cantidad]] * TablaDatosEmpresa[[#This Row],[Precio_Venta_Unitario]], 0)</f>
        <v>14887.5</v>
      </c>
      <c r="L4356" s="3">
        <f>AVERAGEIF(TablaDatosEmpresa[Nombre_Producto],TablaDatosEmpresa[[#This Row],[Nombre_Producto]],TablaDatosEmpresa[Costo_Unitario])</f>
        <v>66.956770642201846</v>
      </c>
      <c r="M4356" s="3">
        <f>IF(TablaDatosEmpresa[[#This Row],[Tipo_Movimiento]] = "Venta", -TablaDatosEmpresa[[#This Row],[Cantidad]] * TablaDatosEmpresa[[#This Row],[CosteAdquisicionPromedio]], 0)</f>
        <v>3347.8385321100923</v>
      </c>
      <c r="N4356" s="3">
        <f>TablaDatosEmpresa[[#This Row],[Ingresos]]-TablaDatosEmpresa[[#This Row],[Coste_Vemta]]</f>
        <v>11539.661467889908</v>
      </c>
    </row>
    <row r="4357" spans="1:14" x14ac:dyDescent="0.3">
      <c r="A4357">
        <v>4358</v>
      </c>
      <c r="B4357" s="1">
        <v>45201</v>
      </c>
      <c r="C4357" t="s">
        <v>16</v>
      </c>
      <c r="D4357" t="s">
        <v>27</v>
      </c>
      <c r="E4357" t="s">
        <v>44</v>
      </c>
      <c r="F4357">
        <v>22</v>
      </c>
      <c r="G4357" s="3">
        <v>249.25</v>
      </c>
      <c r="H4357" s="3">
        <v>0</v>
      </c>
      <c r="I4357" t="s">
        <v>46</v>
      </c>
      <c r="J4357" t="s">
        <v>18</v>
      </c>
      <c r="K4357" s="3">
        <f>IF(TablaDatosEmpresa[[#This Row],[Tipo_Movimiento]] = "Venta", -TablaDatosEmpresa[[#This Row],[Cantidad]] * TablaDatosEmpresa[[#This Row],[Precio_Venta_Unitario]], 0)</f>
        <v>0</v>
      </c>
      <c r="L4357" s="3">
        <f>AVERAGEIF(TablaDatosEmpresa[Nombre_Producto],TablaDatosEmpresa[[#This Row],[Nombre_Producto]],TablaDatosEmpresa[Costo_Unitario])</f>
        <v>111.99406451612904</v>
      </c>
      <c r="M4357" s="3">
        <f>IF(TablaDatosEmpresa[[#This Row],[Tipo_Movimiento]] = "Venta", -TablaDatosEmpresa[[#This Row],[Cantidad]] * TablaDatosEmpresa[[#This Row],[CosteAdquisicionPromedio]], 0)</f>
        <v>0</v>
      </c>
      <c r="N4357" s="3">
        <f>TablaDatosEmpresa[[#This Row],[Ingresos]]-TablaDatosEmpresa[[#This Row],[Coste_Vemta]]</f>
        <v>0</v>
      </c>
    </row>
    <row r="4358" spans="1:14" x14ac:dyDescent="0.3">
      <c r="A4358">
        <v>4359</v>
      </c>
      <c r="B4358" s="1">
        <v>45202</v>
      </c>
      <c r="C4358" t="s">
        <v>24</v>
      </c>
      <c r="D4358" t="s">
        <v>29</v>
      </c>
      <c r="E4358" t="s">
        <v>30</v>
      </c>
      <c r="F4358">
        <v>238</v>
      </c>
      <c r="G4358" s="3">
        <v>36.299999999999997</v>
      </c>
      <c r="H4358" s="3">
        <v>0</v>
      </c>
      <c r="I4358" t="s">
        <v>24</v>
      </c>
      <c r="J4358" t="s">
        <v>28</v>
      </c>
      <c r="K4358" s="3">
        <f>IF(TablaDatosEmpresa[[#This Row],[Tipo_Movimiento]] = "Venta", -TablaDatosEmpresa[[#This Row],[Cantidad]] * TablaDatosEmpresa[[#This Row],[Precio_Venta_Unitario]], 0)</f>
        <v>0</v>
      </c>
      <c r="L4358" s="3">
        <f>AVERAGEIF(TablaDatosEmpresa[Nombre_Producto],TablaDatosEmpresa[[#This Row],[Nombre_Producto]],TablaDatosEmpresa[Costo_Unitario])</f>
        <v>15.49574137931034</v>
      </c>
      <c r="M4358" s="3">
        <f>IF(TablaDatosEmpresa[[#This Row],[Tipo_Movimiento]] = "Venta", -TablaDatosEmpresa[[#This Row],[Cantidad]] * TablaDatosEmpresa[[#This Row],[CosteAdquisicionPromedio]], 0)</f>
        <v>0</v>
      </c>
      <c r="N4358" s="3">
        <f>TablaDatosEmpresa[[#This Row],[Ingresos]]-TablaDatosEmpresa[[#This Row],[Coste_Vemta]]</f>
        <v>0</v>
      </c>
    </row>
    <row r="4359" spans="1:14" x14ac:dyDescent="0.3">
      <c r="A4359">
        <v>4360</v>
      </c>
      <c r="B4359" s="1">
        <v>45202</v>
      </c>
      <c r="C4359" t="s">
        <v>10</v>
      </c>
      <c r="D4359" t="s">
        <v>32</v>
      </c>
      <c r="E4359" t="s">
        <v>33</v>
      </c>
      <c r="F4359">
        <v>-36</v>
      </c>
      <c r="G4359" s="3">
        <v>0</v>
      </c>
      <c r="H4359" s="3">
        <v>220.42</v>
      </c>
      <c r="I4359" t="s">
        <v>10</v>
      </c>
      <c r="J4359" t="s">
        <v>15</v>
      </c>
      <c r="K4359" s="3">
        <f>IF(TablaDatosEmpresa[[#This Row],[Tipo_Movimiento]] = "Venta", -TablaDatosEmpresa[[#This Row],[Cantidad]] * TablaDatosEmpresa[[#This Row],[Precio_Venta_Unitario]], 0)</f>
        <v>7935.12</v>
      </c>
      <c r="L4359" s="3">
        <f>AVERAGEIF(TablaDatosEmpresa[Nombre_Producto],TablaDatosEmpresa[[#This Row],[Nombre_Producto]],TablaDatosEmpresa[Costo_Unitario])</f>
        <v>54.214840425531932</v>
      </c>
      <c r="M4359" s="3">
        <f>IF(TablaDatosEmpresa[[#This Row],[Tipo_Movimiento]] = "Venta", -TablaDatosEmpresa[[#This Row],[Cantidad]] * TablaDatosEmpresa[[#This Row],[CosteAdquisicionPromedio]], 0)</f>
        <v>1951.7342553191495</v>
      </c>
      <c r="N4359" s="3">
        <f>TablaDatosEmpresa[[#This Row],[Ingresos]]-TablaDatosEmpresa[[#This Row],[Coste_Vemta]]</f>
        <v>5983.3857446808506</v>
      </c>
    </row>
    <row r="4360" spans="1:14" x14ac:dyDescent="0.3">
      <c r="A4360">
        <v>4361</v>
      </c>
      <c r="B4360" s="1">
        <v>45202</v>
      </c>
      <c r="C4360" t="s">
        <v>10</v>
      </c>
      <c r="D4360" t="s">
        <v>29</v>
      </c>
      <c r="E4360" t="s">
        <v>30</v>
      </c>
      <c r="F4360">
        <v>-26</v>
      </c>
      <c r="G4360" s="3">
        <v>0</v>
      </c>
      <c r="H4360" s="3">
        <v>80.44</v>
      </c>
      <c r="I4360" t="s">
        <v>10</v>
      </c>
      <c r="J4360" t="s">
        <v>31</v>
      </c>
      <c r="K4360" s="3">
        <f>IF(TablaDatosEmpresa[[#This Row],[Tipo_Movimiento]] = "Venta", -TablaDatosEmpresa[[#This Row],[Cantidad]] * TablaDatosEmpresa[[#This Row],[Precio_Venta_Unitario]], 0)</f>
        <v>2091.44</v>
      </c>
      <c r="L4360" s="3">
        <f>AVERAGEIF(TablaDatosEmpresa[Nombre_Producto],TablaDatosEmpresa[[#This Row],[Nombre_Producto]],TablaDatosEmpresa[Costo_Unitario])</f>
        <v>15.49574137931034</v>
      </c>
      <c r="M4360" s="3">
        <f>IF(TablaDatosEmpresa[[#This Row],[Tipo_Movimiento]] = "Venta", -TablaDatosEmpresa[[#This Row],[Cantidad]] * TablaDatosEmpresa[[#This Row],[CosteAdquisicionPromedio]], 0)</f>
        <v>402.88927586206887</v>
      </c>
      <c r="N4360" s="3">
        <f>TablaDatosEmpresa[[#This Row],[Ingresos]]-TablaDatosEmpresa[[#This Row],[Coste_Vemta]]</f>
        <v>1688.5507241379312</v>
      </c>
    </row>
    <row r="4361" spans="1:14" x14ac:dyDescent="0.3">
      <c r="A4361">
        <v>4362</v>
      </c>
      <c r="B4361" s="1">
        <v>45202</v>
      </c>
      <c r="C4361" t="s">
        <v>16</v>
      </c>
      <c r="D4361" t="s">
        <v>17</v>
      </c>
      <c r="E4361" t="s">
        <v>42</v>
      </c>
      <c r="F4361">
        <v>21</v>
      </c>
      <c r="G4361" s="3">
        <v>449.8</v>
      </c>
      <c r="H4361" s="3">
        <v>0</v>
      </c>
      <c r="I4361" t="s">
        <v>46</v>
      </c>
      <c r="J4361" t="s">
        <v>18</v>
      </c>
      <c r="K4361" s="3">
        <f>IF(TablaDatosEmpresa[[#This Row],[Tipo_Movimiento]] = "Venta", -TablaDatosEmpresa[[#This Row],[Cantidad]] * TablaDatosEmpresa[[#This Row],[Precio_Venta_Unitario]], 0)</f>
        <v>0</v>
      </c>
      <c r="L4361" s="3">
        <f>AVERAGEIF(TablaDatosEmpresa[Nombre_Producto],TablaDatosEmpresa[[#This Row],[Nombre_Producto]],TablaDatosEmpresa[Costo_Unitario])</f>
        <v>206.67616747181975</v>
      </c>
      <c r="M4361" s="3">
        <f>IF(TablaDatosEmpresa[[#This Row],[Tipo_Movimiento]] = "Venta", -TablaDatosEmpresa[[#This Row],[Cantidad]] * TablaDatosEmpresa[[#This Row],[CosteAdquisicionPromedio]], 0)</f>
        <v>0</v>
      </c>
      <c r="N4361" s="3">
        <f>TablaDatosEmpresa[[#This Row],[Ingresos]]-TablaDatosEmpresa[[#This Row],[Coste_Vemta]]</f>
        <v>0</v>
      </c>
    </row>
    <row r="4362" spans="1:14" x14ac:dyDescent="0.3">
      <c r="A4362">
        <v>4363</v>
      </c>
      <c r="B4362" s="1">
        <v>45202</v>
      </c>
      <c r="C4362" t="s">
        <v>10</v>
      </c>
      <c r="D4362" t="s">
        <v>29</v>
      </c>
      <c r="E4362" t="s">
        <v>30</v>
      </c>
      <c r="F4362">
        <v>-5</v>
      </c>
      <c r="G4362" s="3">
        <v>0</v>
      </c>
      <c r="H4362" s="3">
        <v>79.91</v>
      </c>
      <c r="I4362" t="s">
        <v>10</v>
      </c>
      <c r="J4362" t="s">
        <v>35</v>
      </c>
      <c r="K4362" s="3">
        <f>IF(TablaDatosEmpresa[[#This Row],[Tipo_Movimiento]] = "Venta", -TablaDatosEmpresa[[#This Row],[Cantidad]] * TablaDatosEmpresa[[#This Row],[Precio_Venta_Unitario]], 0)</f>
        <v>399.54999999999995</v>
      </c>
      <c r="L4362" s="3">
        <f>AVERAGEIF(TablaDatosEmpresa[Nombre_Producto],TablaDatosEmpresa[[#This Row],[Nombre_Producto]],TablaDatosEmpresa[Costo_Unitario])</f>
        <v>15.49574137931034</v>
      </c>
      <c r="M4362" s="3">
        <f>IF(TablaDatosEmpresa[[#This Row],[Tipo_Movimiento]] = "Venta", -TablaDatosEmpresa[[#This Row],[Cantidad]] * TablaDatosEmpresa[[#This Row],[CosteAdquisicionPromedio]], 0)</f>
        <v>77.478706896551699</v>
      </c>
      <c r="N4362" s="3">
        <f>TablaDatosEmpresa[[#This Row],[Ingresos]]-TablaDatosEmpresa[[#This Row],[Coste_Vemta]]</f>
        <v>322.07129310344828</v>
      </c>
    </row>
    <row r="4363" spans="1:14" x14ac:dyDescent="0.3">
      <c r="A4363">
        <v>4364</v>
      </c>
      <c r="B4363" s="1">
        <v>45202</v>
      </c>
      <c r="C4363" t="s">
        <v>10</v>
      </c>
      <c r="D4363" t="s">
        <v>34</v>
      </c>
      <c r="E4363" t="s">
        <v>45</v>
      </c>
      <c r="F4363">
        <v>-14</v>
      </c>
      <c r="G4363" s="3">
        <v>0</v>
      </c>
      <c r="H4363" s="3">
        <v>348.46</v>
      </c>
      <c r="I4363" t="s">
        <v>10</v>
      </c>
      <c r="J4363" t="s">
        <v>15</v>
      </c>
      <c r="K4363" s="3">
        <f>IF(TablaDatosEmpresa[[#This Row],[Tipo_Movimiento]] = "Venta", -TablaDatosEmpresa[[#This Row],[Cantidad]] * TablaDatosEmpresa[[#This Row],[Precio_Venta_Unitario]], 0)</f>
        <v>4878.4399999999996</v>
      </c>
      <c r="L4363" s="3">
        <f>AVERAGEIF(TablaDatosEmpresa[Nombre_Producto],TablaDatosEmpresa[[#This Row],[Nombre_Producto]],TablaDatosEmpresa[Costo_Unitario])</f>
        <v>81.910562499999997</v>
      </c>
      <c r="M4363" s="3">
        <f>IF(TablaDatosEmpresa[[#This Row],[Tipo_Movimiento]] = "Venta", -TablaDatosEmpresa[[#This Row],[Cantidad]] * TablaDatosEmpresa[[#This Row],[CosteAdquisicionPromedio]], 0)</f>
        <v>1146.747875</v>
      </c>
      <c r="N4363" s="3">
        <f>TablaDatosEmpresa[[#This Row],[Ingresos]]-TablaDatosEmpresa[[#This Row],[Coste_Vemta]]</f>
        <v>3731.6921249999996</v>
      </c>
    </row>
    <row r="4364" spans="1:14" x14ac:dyDescent="0.3">
      <c r="A4364">
        <v>4365</v>
      </c>
      <c r="B4364" s="1">
        <v>45202</v>
      </c>
      <c r="C4364" t="s">
        <v>10</v>
      </c>
      <c r="D4364" t="s">
        <v>32</v>
      </c>
      <c r="E4364" t="s">
        <v>33</v>
      </c>
      <c r="F4364">
        <v>-28</v>
      </c>
      <c r="G4364" s="3">
        <v>0</v>
      </c>
      <c r="H4364" s="3">
        <v>222.09</v>
      </c>
      <c r="I4364" t="s">
        <v>10</v>
      </c>
      <c r="J4364" t="s">
        <v>13</v>
      </c>
      <c r="K4364" s="3">
        <f>IF(TablaDatosEmpresa[[#This Row],[Tipo_Movimiento]] = "Venta", -TablaDatosEmpresa[[#This Row],[Cantidad]] * TablaDatosEmpresa[[#This Row],[Precio_Venta_Unitario]], 0)</f>
        <v>6218.52</v>
      </c>
      <c r="L4364" s="3">
        <f>AVERAGEIF(TablaDatosEmpresa[Nombre_Producto],TablaDatosEmpresa[[#This Row],[Nombre_Producto]],TablaDatosEmpresa[Costo_Unitario])</f>
        <v>54.214840425531932</v>
      </c>
      <c r="M4364" s="3">
        <f>IF(TablaDatosEmpresa[[#This Row],[Tipo_Movimiento]] = "Venta", -TablaDatosEmpresa[[#This Row],[Cantidad]] * TablaDatosEmpresa[[#This Row],[CosteAdquisicionPromedio]], 0)</f>
        <v>1518.0155319148942</v>
      </c>
      <c r="N4364" s="3">
        <f>TablaDatosEmpresa[[#This Row],[Ingresos]]-TablaDatosEmpresa[[#This Row],[Coste_Vemta]]</f>
        <v>4700.5044680851061</v>
      </c>
    </row>
    <row r="4365" spans="1:14" x14ac:dyDescent="0.3">
      <c r="A4365">
        <v>4366</v>
      </c>
      <c r="B4365" s="1">
        <v>45203</v>
      </c>
      <c r="C4365" t="s">
        <v>24</v>
      </c>
      <c r="D4365" t="s">
        <v>34</v>
      </c>
      <c r="E4365" t="s">
        <v>45</v>
      </c>
      <c r="F4365">
        <v>281</v>
      </c>
      <c r="G4365" s="3">
        <v>182.68</v>
      </c>
      <c r="H4365" s="3">
        <v>0</v>
      </c>
      <c r="I4365" t="s">
        <v>24</v>
      </c>
      <c r="J4365" t="s">
        <v>26</v>
      </c>
      <c r="K4365" s="3">
        <f>IF(TablaDatosEmpresa[[#This Row],[Tipo_Movimiento]] = "Venta", -TablaDatosEmpresa[[#This Row],[Cantidad]] * TablaDatosEmpresa[[#This Row],[Precio_Venta_Unitario]], 0)</f>
        <v>0</v>
      </c>
      <c r="L4365" s="3">
        <f>AVERAGEIF(TablaDatosEmpresa[Nombre_Producto],TablaDatosEmpresa[[#This Row],[Nombre_Producto]],TablaDatosEmpresa[Costo_Unitario])</f>
        <v>81.910562499999997</v>
      </c>
      <c r="M4365" s="3">
        <f>IF(TablaDatosEmpresa[[#This Row],[Tipo_Movimiento]] = "Venta", -TablaDatosEmpresa[[#This Row],[Cantidad]] * TablaDatosEmpresa[[#This Row],[CosteAdquisicionPromedio]], 0)</f>
        <v>0</v>
      </c>
      <c r="N4365" s="3">
        <f>TablaDatosEmpresa[[#This Row],[Ingresos]]-TablaDatosEmpresa[[#This Row],[Coste_Vemta]]</f>
        <v>0</v>
      </c>
    </row>
    <row r="4366" spans="1:14" x14ac:dyDescent="0.3">
      <c r="A4366">
        <v>4367</v>
      </c>
      <c r="B4366" s="1">
        <v>45203</v>
      </c>
      <c r="C4366" t="s">
        <v>10</v>
      </c>
      <c r="D4366" t="s">
        <v>21</v>
      </c>
      <c r="E4366" t="s">
        <v>22</v>
      </c>
      <c r="F4366">
        <v>-42</v>
      </c>
      <c r="G4366" s="3">
        <v>0</v>
      </c>
      <c r="H4366" s="3">
        <v>59.57</v>
      </c>
      <c r="I4366" t="s">
        <v>10</v>
      </c>
      <c r="J4366" t="s">
        <v>23</v>
      </c>
      <c r="K4366" s="3">
        <f>IF(TablaDatosEmpresa[[#This Row],[Tipo_Movimiento]] = "Venta", -TablaDatosEmpresa[[#This Row],[Cantidad]] * TablaDatosEmpresa[[#This Row],[Precio_Venta_Unitario]], 0)</f>
        <v>2501.94</v>
      </c>
      <c r="L4366" s="3">
        <f>AVERAGEIF(TablaDatosEmpresa[Nombre_Producto],TablaDatosEmpresa[[#This Row],[Nombre_Producto]],TablaDatosEmpresa[Costo_Unitario])</f>
        <v>10.520482758620702</v>
      </c>
      <c r="M4366" s="3">
        <f>IF(TablaDatosEmpresa[[#This Row],[Tipo_Movimiento]] = "Venta", -TablaDatosEmpresa[[#This Row],[Cantidad]] * TablaDatosEmpresa[[#This Row],[CosteAdquisicionPromedio]], 0)</f>
        <v>441.86027586206944</v>
      </c>
      <c r="N4366" s="3">
        <f>TablaDatosEmpresa[[#This Row],[Ingresos]]-TablaDatosEmpresa[[#This Row],[Coste_Vemta]]</f>
        <v>2060.0797241379305</v>
      </c>
    </row>
    <row r="4367" spans="1:14" x14ac:dyDescent="0.3">
      <c r="A4367">
        <v>4368</v>
      </c>
      <c r="B4367" s="1">
        <v>45203</v>
      </c>
      <c r="C4367" t="s">
        <v>10</v>
      </c>
      <c r="D4367" t="s">
        <v>34</v>
      </c>
      <c r="E4367" t="s">
        <v>45</v>
      </c>
      <c r="F4367">
        <v>-5</v>
      </c>
      <c r="G4367" s="3">
        <v>0</v>
      </c>
      <c r="H4367" s="3">
        <v>346.14</v>
      </c>
      <c r="I4367" t="s">
        <v>10</v>
      </c>
      <c r="J4367" t="s">
        <v>35</v>
      </c>
      <c r="K4367" s="3">
        <f>IF(TablaDatosEmpresa[[#This Row],[Tipo_Movimiento]] = "Venta", -TablaDatosEmpresa[[#This Row],[Cantidad]] * TablaDatosEmpresa[[#This Row],[Precio_Venta_Unitario]], 0)</f>
        <v>1730.6999999999998</v>
      </c>
      <c r="L4367" s="3">
        <f>AVERAGEIF(TablaDatosEmpresa[Nombre_Producto],TablaDatosEmpresa[[#This Row],[Nombre_Producto]],TablaDatosEmpresa[Costo_Unitario])</f>
        <v>81.910562499999997</v>
      </c>
      <c r="M4367" s="3">
        <f>IF(TablaDatosEmpresa[[#This Row],[Tipo_Movimiento]] = "Venta", -TablaDatosEmpresa[[#This Row],[Cantidad]] * TablaDatosEmpresa[[#This Row],[CosteAdquisicionPromedio]], 0)</f>
        <v>409.55281249999996</v>
      </c>
      <c r="N4367" s="3">
        <f>TablaDatosEmpresa[[#This Row],[Ingresos]]-TablaDatosEmpresa[[#This Row],[Coste_Vemta]]</f>
        <v>1321.1471874999997</v>
      </c>
    </row>
    <row r="4368" spans="1:14" x14ac:dyDescent="0.3">
      <c r="A4368">
        <v>4369</v>
      </c>
      <c r="B4368" s="1">
        <v>45203</v>
      </c>
      <c r="C4368" t="s">
        <v>10</v>
      </c>
      <c r="D4368" t="s">
        <v>34</v>
      </c>
      <c r="E4368" t="s">
        <v>45</v>
      </c>
      <c r="F4368">
        <v>-43</v>
      </c>
      <c r="G4368" s="3">
        <v>0</v>
      </c>
      <c r="H4368" s="3">
        <v>349.62</v>
      </c>
      <c r="I4368" t="s">
        <v>10</v>
      </c>
      <c r="J4368" t="s">
        <v>31</v>
      </c>
      <c r="K4368" s="3">
        <f>IF(TablaDatosEmpresa[[#This Row],[Tipo_Movimiento]] = "Venta", -TablaDatosEmpresa[[#This Row],[Cantidad]] * TablaDatosEmpresa[[#This Row],[Precio_Venta_Unitario]], 0)</f>
        <v>15033.66</v>
      </c>
      <c r="L4368" s="3">
        <f>AVERAGEIF(TablaDatosEmpresa[Nombre_Producto],TablaDatosEmpresa[[#This Row],[Nombre_Producto]],TablaDatosEmpresa[Costo_Unitario])</f>
        <v>81.910562499999997</v>
      </c>
      <c r="M4368" s="3">
        <f>IF(TablaDatosEmpresa[[#This Row],[Tipo_Movimiento]] = "Venta", -TablaDatosEmpresa[[#This Row],[Cantidad]] * TablaDatosEmpresa[[#This Row],[CosteAdquisicionPromedio]], 0)</f>
        <v>3522.1541874999998</v>
      </c>
      <c r="N4368" s="3">
        <f>TablaDatosEmpresa[[#This Row],[Ingresos]]-TablaDatosEmpresa[[#This Row],[Coste_Vemta]]</f>
        <v>11511.5058125</v>
      </c>
    </row>
    <row r="4369" spans="1:14" x14ac:dyDescent="0.3">
      <c r="A4369">
        <v>4370</v>
      </c>
      <c r="B4369" s="1">
        <v>45203</v>
      </c>
      <c r="C4369" t="s">
        <v>24</v>
      </c>
      <c r="D4369" t="s">
        <v>11</v>
      </c>
      <c r="E4369" t="s">
        <v>12</v>
      </c>
      <c r="F4369">
        <v>181</v>
      </c>
      <c r="G4369" s="3">
        <v>65.3</v>
      </c>
      <c r="H4369" s="3">
        <v>0</v>
      </c>
      <c r="I4369" t="s">
        <v>24</v>
      </c>
      <c r="J4369" t="s">
        <v>26</v>
      </c>
      <c r="K4369" s="3">
        <f>IF(TablaDatosEmpresa[[#This Row],[Tipo_Movimiento]] = "Venta", -TablaDatosEmpresa[[#This Row],[Cantidad]] * TablaDatosEmpresa[[#This Row],[Precio_Venta_Unitario]], 0)</f>
        <v>0</v>
      </c>
      <c r="L4369" s="3">
        <f>AVERAGEIF(TablaDatosEmpresa[Nombre_Producto],TablaDatosEmpresa[[#This Row],[Nombre_Producto]],TablaDatosEmpresa[Costo_Unitario])</f>
        <v>28.701865793780652</v>
      </c>
      <c r="M4369" s="3">
        <f>IF(TablaDatosEmpresa[[#This Row],[Tipo_Movimiento]] = "Venta", -TablaDatosEmpresa[[#This Row],[Cantidad]] * TablaDatosEmpresa[[#This Row],[CosteAdquisicionPromedio]], 0)</f>
        <v>0</v>
      </c>
      <c r="N4369" s="3">
        <f>TablaDatosEmpresa[[#This Row],[Ingresos]]-TablaDatosEmpresa[[#This Row],[Coste_Vemta]]</f>
        <v>0</v>
      </c>
    </row>
    <row r="4370" spans="1:14" x14ac:dyDescent="0.3">
      <c r="A4370">
        <v>4371</v>
      </c>
      <c r="B4370" s="1">
        <v>45203</v>
      </c>
      <c r="C4370" t="s">
        <v>10</v>
      </c>
      <c r="D4370" t="s">
        <v>11</v>
      </c>
      <c r="E4370" t="s">
        <v>12</v>
      </c>
      <c r="F4370">
        <v>-30</v>
      </c>
      <c r="G4370" s="3">
        <v>0</v>
      </c>
      <c r="H4370" s="3">
        <v>130.76</v>
      </c>
      <c r="I4370" t="s">
        <v>10</v>
      </c>
      <c r="J4370" t="s">
        <v>35</v>
      </c>
      <c r="K4370" s="3">
        <f>IF(TablaDatosEmpresa[[#This Row],[Tipo_Movimiento]] = "Venta", -TablaDatosEmpresa[[#This Row],[Cantidad]] * TablaDatosEmpresa[[#This Row],[Precio_Venta_Unitario]], 0)</f>
        <v>3922.7999999999997</v>
      </c>
      <c r="L4370" s="3">
        <f>AVERAGEIF(TablaDatosEmpresa[Nombre_Producto],TablaDatosEmpresa[[#This Row],[Nombre_Producto]],TablaDatosEmpresa[Costo_Unitario])</f>
        <v>28.701865793780652</v>
      </c>
      <c r="M4370" s="3">
        <f>IF(TablaDatosEmpresa[[#This Row],[Tipo_Movimiento]] = "Venta", -TablaDatosEmpresa[[#This Row],[Cantidad]] * TablaDatosEmpresa[[#This Row],[CosteAdquisicionPromedio]], 0)</f>
        <v>861.05597381341954</v>
      </c>
      <c r="N4370" s="3">
        <f>TablaDatosEmpresa[[#This Row],[Ingresos]]-TablaDatosEmpresa[[#This Row],[Coste_Vemta]]</f>
        <v>3061.7440261865804</v>
      </c>
    </row>
    <row r="4371" spans="1:14" x14ac:dyDescent="0.3">
      <c r="A4371">
        <v>4372</v>
      </c>
      <c r="B4371" s="1">
        <v>45203</v>
      </c>
      <c r="C4371" t="s">
        <v>24</v>
      </c>
      <c r="D4371" t="s">
        <v>25</v>
      </c>
      <c r="E4371" t="s">
        <v>43</v>
      </c>
      <c r="F4371">
        <v>287</v>
      </c>
      <c r="G4371" s="3">
        <v>44.78</v>
      </c>
      <c r="H4371" s="3">
        <v>0</v>
      </c>
      <c r="I4371" t="s">
        <v>24</v>
      </c>
      <c r="J4371" t="s">
        <v>36</v>
      </c>
      <c r="K4371" s="3">
        <f>IF(TablaDatosEmpresa[[#This Row],[Tipo_Movimiento]] = "Venta", -TablaDatosEmpresa[[#This Row],[Cantidad]] * TablaDatosEmpresa[[#This Row],[Precio_Venta_Unitario]], 0)</f>
        <v>0</v>
      </c>
      <c r="L4371" s="3">
        <f>AVERAGEIF(TablaDatosEmpresa[Nombre_Producto],TablaDatosEmpresa[[#This Row],[Nombre_Producto]],TablaDatosEmpresa[Costo_Unitario])</f>
        <v>18.458651685393257</v>
      </c>
      <c r="M4371" s="3">
        <f>IF(TablaDatosEmpresa[[#This Row],[Tipo_Movimiento]] = "Venta", -TablaDatosEmpresa[[#This Row],[Cantidad]] * TablaDatosEmpresa[[#This Row],[CosteAdquisicionPromedio]], 0)</f>
        <v>0</v>
      </c>
      <c r="N4371" s="3">
        <f>TablaDatosEmpresa[[#This Row],[Ingresos]]-TablaDatosEmpresa[[#This Row],[Coste_Vemta]]</f>
        <v>0</v>
      </c>
    </row>
    <row r="4372" spans="1:14" x14ac:dyDescent="0.3">
      <c r="A4372">
        <v>4373</v>
      </c>
      <c r="B4372" s="1">
        <v>45204</v>
      </c>
      <c r="C4372" t="s">
        <v>16</v>
      </c>
      <c r="D4372" t="s">
        <v>17</v>
      </c>
      <c r="E4372" t="s">
        <v>42</v>
      </c>
      <c r="F4372">
        <v>35</v>
      </c>
      <c r="G4372" s="3">
        <v>446.17</v>
      </c>
      <c r="H4372" s="3">
        <v>0</v>
      </c>
      <c r="I4372" t="s">
        <v>46</v>
      </c>
      <c r="J4372" t="s">
        <v>18</v>
      </c>
      <c r="K4372" s="3">
        <f>IF(TablaDatosEmpresa[[#This Row],[Tipo_Movimiento]] = "Venta", -TablaDatosEmpresa[[#This Row],[Cantidad]] * TablaDatosEmpresa[[#This Row],[Precio_Venta_Unitario]], 0)</f>
        <v>0</v>
      </c>
      <c r="L4372" s="3">
        <f>AVERAGEIF(TablaDatosEmpresa[Nombre_Producto],TablaDatosEmpresa[[#This Row],[Nombre_Producto]],TablaDatosEmpresa[Costo_Unitario])</f>
        <v>206.67616747181975</v>
      </c>
      <c r="M4372" s="3">
        <f>IF(TablaDatosEmpresa[[#This Row],[Tipo_Movimiento]] = "Venta", -TablaDatosEmpresa[[#This Row],[Cantidad]] * TablaDatosEmpresa[[#This Row],[CosteAdquisicionPromedio]], 0)</f>
        <v>0</v>
      </c>
      <c r="N4372" s="3">
        <f>TablaDatosEmpresa[[#This Row],[Ingresos]]-TablaDatosEmpresa[[#This Row],[Coste_Vemta]]</f>
        <v>0</v>
      </c>
    </row>
    <row r="4373" spans="1:14" x14ac:dyDescent="0.3">
      <c r="A4373">
        <v>4374</v>
      </c>
      <c r="B4373" s="1">
        <v>45204</v>
      </c>
      <c r="C4373" t="s">
        <v>16</v>
      </c>
      <c r="D4373" t="s">
        <v>27</v>
      </c>
      <c r="E4373" t="s">
        <v>44</v>
      </c>
      <c r="F4373">
        <v>78</v>
      </c>
      <c r="G4373" s="3">
        <v>253.39</v>
      </c>
      <c r="H4373" s="3">
        <v>0</v>
      </c>
      <c r="I4373" t="s">
        <v>46</v>
      </c>
      <c r="J4373" t="s">
        <v>18</v>
      </c>
      <c r="K4373" s="3">
        <f>IF(TablaDatosEmpresa[[#This Row],[Tipo_Movimiento]] = "Venta", -TablaDatosEmpresa[[#This Row],[Cantidad]] * TablaDatosEmpresa[[#This Row],[Precio_Venta_Unitario]], 0)</f>
        <v>0</v>
      </c>
      <c r="L4373" s="3">
        <f>AVERAGEIF(TablaDatosEmpresa[Nombre_Producto],TablaDatosEmpresa[[#This Row],[Nombre_Producto]],TablaDatosEmpresa[Costo_Unitario])</f>
        <v>111.99406451612904</v>
      </c>
      <c r="M4373" s="3">
        <f>IF(TablaDatosEmpresa[[#This Row],[Tipo_Movimiento]] = "Venta", -TablaDatosEmpresa[[#This Row],[Cantidad]] * TablaDatosEmpresa[[#This Row],[CosteAdquisicionPromedio]], 0)</f>
        <v>0</v>
      </c>
      <c r="N4373" s="3">
        <f>TablaDatosEmpresa[[#This Row],[Ingresos]]-TablaDatosEmpresa[[#This Row],[Coste_Vemta]]</f>
        <v>0</v>
      </c>
    </row>
    <row r="4374" spans="1:14" x14ac:dyDescent="0.3">
      <c r="A4374">
        <v>4375</v>
      </c>
      <c r="B4374" s="1">
        <v>45204</v>
      </c>
      <c r="C4374" t="s">
        <v>16</v>
      </c>
      <c r="D4374" t="s">
        <v>27</v>
      </c>
      <c r="E4374" t="s">
        <v>44</v>
      </c>
      <c r="F4374">
        <v>55</v>
      </c>
      <c r="G4374" s="3">
        <v>249.14</v>
      </c>
      <c r="H4374" s="3">
        <v>0</v>
      </c>
      <c r="I4374" t="s">
        <v>46</v>
      </c>
      <c r="J4374" t="s">
        <v>18</v>
      </c>
      <c r="K4374" s="3">
        <f>IF(TablaDatosEmpresa[[#This Row],[Tipo_Movimiento]] = "Venta", -TablaDatosEmpresa[[#This Row],[Cantidad]] * TablaDatosEmpresa[[#This Row],[Precio_Venta_Unitario]], 0)</f>
        <v>0</v>
      </c>
      <c r="L4374" s="3">
        <f>AVERAGEIF(TablaDatosEmpresa[Nombre_Producto],TablaDatosEmpresa[[#This Row],[Nombre_Producto]],TablaDatosEmpresa[Costo_Unitario])</f>
        <v>111.99406451612904</v>
      </c>
      <c r="M4374" s="3">
        <f>IF(TablaDatosEmpresa[[#This Row],[Tipo_Movimiento]] = "Venta", -TablaDatosEmpresa[[#This Row],[Cantidad]] * TablaDatosEmpresa[[#This Row],[CosteAdquisicionPromedio]], 0)</f>
        <v>0</v>
      </c>
      <c r="N4374" s="3">
        <f>TablaDatosEmpresa[[#This Row],[Ingresos]]-TablaDatosEmpresa[[#This Row],[Coste_Vemta]]</f>
        <v>0</v>
      </c>
    </row>
    <row r="4375" spans="1:14" x14ac:dyDescent="0.3">
      <c r="A4375">
        <v>4376</v>
      </c>
      <c r="B4375" s="1">
        <v>45204</v>
      </c>
      <c r="C4375" t="s">
        <v>10</v>
      </c>
      <c r="D4375" t="s">
        <v>34</v>
      </c>
      <c r="E4375" t="s">
        <v>45</v>
      </c>
      <c r="F4375">
        <v>-28</v>
      </c>
      <c r="G4375" s="3">
        <v>0</v>
      </c>
      <c r="H4375" s="3">
        <v>351.2</v>
      </c>
      <c r="I4375" t="s">
        <v>10</v>
      </c>
      <c r="J4375" t="s">
        <v>23</v>
      </c>
      <c r="K4375" s="3">
        <f>IF(TablaDatosEmpresa[[#This Row],[Tipo_Movimiento]] = "Venta", -TablaDatosEmpresa[[#This Row],[Cantidad]] * TablaDatosEmpresa[[#This Row],[Precio_Venta_Unitario]], 0)</f>
        <v>9833.6</v>
      </c>
      <c r="L4375" s="3">
        <f>AVERAGEIF(TablaDatosEmpresa[Nombre_Producto],TablaDatosEmpresa[[#This Row],[Nombre_Producto]],TablaDatosEmpresa[Costo_Unitario])</f>
        <v>81.910562499999997</v>
      </c>
      <c r="M4375" s="3">
        <f>IF(TablaDatosEmpresa[[#This Row],[Tipo_Movimiento]] = "Venta", -TablaDatosEmpresa[[#This Row],[Cantidad]] * TablaDatosEmpresa[[#This Row],[CosteAdquisicionPromedio]], 0)</f>
        <v>2293.49575</v>
      </c>
      <c r="N4375" s="3">
        <f>TablaDatosEmpresa[[#This Row],[Ingresos]]-TablaDatosEmpresa[[#This Row],[Coste_Vemta]]</f>
        <v>7540.1042500000003</v>
      </c>
    </row>
    <row r="4376" spans="1:14" x14ac:dyDescent="0.3">
      <c r="A4376">
        <v>4377</v>
      </c>
      <c r="B4376" s="1">
        <v>45204</v>
      </c>
      <c r="C4376" t="s">
        <v>10</v>
      </c>
      <c r="D4376" t="s">
        <v>25</v>
      </c>
      <c r="E4376" t="s">
        <v>43</v>
      </c>
      <c r="F4376">
        <v>-8</v>
      </c>
      <c r="G4376" s="3">
        <v>0</v>
      </c>
      <c r="H4376" s="3">
        <v>95.88</v>
      </c>
      <c r="I4376" t="s">
        <v>10</v>
      </c>
      <c r="J4376" t="s">
        <v>13</v>
      </c>
      <c r="K4376" s="3">
        <f>IF(TablaDatosEmpresa[[#This Row],[Tipo_Movimiento]] = "Venta", -TablaDatosEmpresa[[#This Row],[Cantidad]] * TablaDatosEmpresa[[#This Row],[Precio_Venta_Unitario]], 0)</f>
        <v>767.04</v>
      </c>
      <c r="L4376" s="3">
        <f>AVERAGEIF(TablaDatosEmpresa[Nombre_Producto],TablaDatosEmpresa[[#This Row],[Nombre_Producto]],TablaDatosEmpresa[Costo_Unitario])</f>
        <v>18.458651685393257</v>
      </c>
      <c r="M4376" s="3">
        <f>IF(TablaDatosEmpresa[[#This Row],[Tipo_Movimiento]] = "Venta", -TablaDatosEmpresa[[#This Row],[Cantidad]] * TablaDatosEmpresa[[#This Row],[CosteAdquisicionPromedio]], 0)</f>
        <v>147.66921348314605</v>
      </c>
      <c r="N4376" s="3">
        <f>TablaDatosEmpresa[[#This Row],[Ingresos]]-TablaDatosEmpresa[[#This Row],[Coste_Vemta]]</f>
        <v>619.37078651685397</v>
      </c>
    </row>
    <row r="4377" spans="1:14" x14ac:dyDescent="0.3">
      <c r="A4377">
        <v>4378</v>
      </c>
      <c r="B4377" s="1">
        <v>45204</v>
      </c>
      <c r="C4377" t="s">
        <v>24</v>
      </c>
      <c r="D4377" t="s">
        <v>25</v>
      </c>
      <c r="E4377" t="s">
        <v>43</v>
      </c>
      <c r="F4377">
        <v>163</v>
      </c>
      <c r="G4377" s="3">
        <v>45.03</v>
      </c>
      <c r="H4377" s="3">
        <v>0</v>
      </c>
      <c r="I4377" t="s">
        <v>24</v>
      </c>
      <c r="J4377" t="s">
        <v>36</v>
      </c>
      <c r="K4377" s="3">
        <f>IF(TablaDatosEmpresa[[#This Row],[Tipo_Movimiento]] = "Venta", -TablaDatosEmpresa[[#This Row],[Cantidad]] * TablaDatosEmpresa[[#This Row],[Precio_Venta_Unitario]], 0)</f>
        <v>0</v>
      </c>
      <c r="L4377" s="3">
        <f>AVERAGEIF(TablaDatosEmpresa[Nombre_Producto],TablaDatosEmpresa[[#This Row],[Nombre_Producto]],TablaDatosEmpresa[Costo_Unitario])</f>
        <v>18.458651685393257</v>
      </c>
      <c r="M4377" s="3">
        <f>IF(TablaDatosEmpresa[[#This Row],[Tipo_Movimiento]] = "Venta", -TablaDatosEmpresa[[#This Row],[Cantidad]] * TablaDatosEmpresa[[#This Row],[CosteAdquisicionPromedio]], 0)</f>
        <v>0</v>
      </c>
      <c r="N4377" s="3">
        <f>TablaDatosEmpresa[[#This Row],[Ingresos]]-TablaDatosEmpresa[[#This Row],[Coste_Vemta]]</f>
        <v>0</v>
      </c>
    </row>
    <row r="4378" spans="1:14" x14ac:dyDescent="0.3">
      <c r="A4378">
        <v>4379</v>
      </c>
      <c r="B4378" s="1">
        <v>45204</v>
      </c>
      <c r="C4378" t="s">
        <v>10</v>
      </c>
      <c r="D4378" t="s">
        <v>19</v>
      </c>
      <c r="E4378" t="s">
        <v>20</v>
      </c>
      <c r="F4378">
        <v>-18</v>
      </c>
      <c r="G4378" s="3">
        <v>0</v>
      </c>
      <c r="H4378" s="3">
        <v>301.38</v>
      </c>
      <c r="I4378" t="s">
        <v>10</v>
      </c>
      <c r="J4378" t="s">
        <v>13</v>
      </c>
      <c r="K4378" s="3">
        <f>IF(TablaDatosEmpresa[[#This Row],[Tipo_Movimiento]] = "Venta", -TablaDatosEmpresa[[#This Row],[Cantidad]] * TablaDatosEmpresa[[#This Row],[Precio_Venta_Unitario]], 0)</f>
        <v>5424.84</v>
      </c>
      <c r="L4378" s="3">
        <f>AVERAGEIF(TablaDatosEmpresa[Nombre_Producto],TablaDatosEmpresa[[#This Row],[Nombre_Producto]],TablaDatosEmpresa[Costo_Unitario])</f>
        <v>66.956770642201846</v>
      </c>
      <c r="M4378" s="3">
        <f>IF(TablaDatosEmpresa[[#This Row],[Tipo_Movimiento]] = "Venta", -TablaDatosEmpresa[[#This Row],[Cantidad]] * TablaDatosEmpresa[[#This Row],[CosteAdquisicionPromedio]], 0)</f>
        <v>1205.2218715596332</v>
      </c>
      <c r="N4378" s="3">
        <f>TablaDatosEmpresa[[#This Row],[Ingresos]]-TablaDatosEmpresa[[#This Row],[Coste_Vemta]]</f>
        <v>4219.6181284403665</v>
      </c>
    </row>
    <row r="4379" spans="1:14" x14ac:dyDescent="0.3">
      <c r="A4379">
        <v>4380</v>
      </c>
      <c r="B4379" s="1">
        <v>45205</v>
      </c>
      <c r="C4379" t="s">
        <v>10</v>
      </c>
      <c r="D4379" t="s">
        <v>27</v>
      </c>
      <c r="E4379" t="s">
        <v>44</v>
      </c>
      <c r="F4379">
        <v>-13</v>
      </c>
      <c r="G4379" s="3">
        <v>0</v>
      </c>
      <c r="H4379" s="3">
        <v>495.86</v>
      </c>
      <c r="I4379" t="s">
        <v>10</v>
      </c>
      <c r="J4379" t="s">
        <v>13</v>
      </c>
      <c r="K4379" s="3">
        <f>IF(TablaDatosEmpresa[[#This Row],[Tipo_Movimiento]] = "Venta", -TablaDatosEmpresa[[#This Row],[Cantidad]] * TablaDatosEmpresa[[#This Row],[Precio_Venta_Unitario]], 0)</f>
        <v>6446.18</v>
      </c>
      <c r="L4379" s="3">
        <f>AVERAGEIF(TablaDatosEmpresa[Nombre_Producto],TablaDatosEmpresa[[#This Row],[Nombre_Producto]],TablaDatosEmpresa[Costo_Unitario])</f>
        <v>111.99406451612904</v>
      </c>
      <c r="M4379" s="3">
        <f>IF(TablaDatosEmpresa[[#This Row],[Tipo_Movimiento]] = "Venta", -TablaDatosEmpresa[[#This Row],[Cantidad]] * TablaDatosEmpresa[[#This Row],[CosteAdquisicionPromedio]], 0)</f>
        <v>1455.9228387096775</v>
      </c>
      <c r="N4379" s="3">
        <f>TablaDatosEmpresa[[#This Row],[Ingresos]]-TablaDatosEmpresa[[#This Row],[Coste_Vemta]]</f>
        <v>4990.257161290323</v>
      </c>
    </row>
    <row r="4380" spans="1:14" x14ac:dyDescent="0.3">
      <c r="A4380">
        <v>4381</v>
      </c>
      <c r="B4380" s="1">
        <v>45205</v>
      </c>
      <c r="C4380" t="s">
        <v>24</v>
      </c>
      <c r="D4380" t="s">
        <v>11</v>
      </c>
      <c r="E4380" t="s">
        <v>12</v>
      </c>
      <c r="F4380">
        <v>139</v>
      </c>
      <c r="G4380" s="3">
        <v>65.73</v>
      </c>
      <c r="H4380" s="3">
        <v>0</v>
      </c>
      <c r="I4380" t="s">
        <v>24</v>
      </c>
      <c r="J4380" t="s">
        <v>28</v>
      </c>
      <c r="K4380" s="3">
        <f>IF(TablaDatosEmpresa[[#This Row],[Tipo_Movimiento]] = "Venta", -TablaDatosEmpresa[[#This Row],[Cantidad]] * TablaDatosEmpresa[[#This Row],[Precio_Venta_Unitario]], 0)</f>
        <v>0</v>
      </c>
      <c r="L4380" s="3">
        <f>AVERAGEIF(TablaDatosEmpresa[Nombre_Producto],TablaDatosEmpresa[[#This Row],[Nombre_Producto]],TablaDatosEmpresa[Costo_Unitario])</f>
        <v>28.701865793780652</v>
      </c>
      <c r="M4380" s="3">
        <f>IF(TablaDatosEmpresa[[#This Row],[Tipo_Movimiento]] = "Venta", -TablaDatosEmpresa[[#This Row],[Cantidad]] * TablaDatosEmpresa[[#This Row],[CosteAdquisicionPromedio]], 0)</f>
        <v>0</v>
      </c>
      <c r="N4380" s="3">
        <f>TablaDatosEmpresa[[#This Row],[Ingresos]]-TablaDatosEmpresa[[#This Row],[Coste_Vemta]]</f>
        <v>0</v>
      </c>
    </row>
    <row r="4381" spans="1:14" x14ac:dyDescent="0.3">
      <c r="A4381">
        <v>4382</v>
      </c>
      <c r="B4381" s="1">
        <v>45205</v>
      </c>
      <c r="C4381" t="s">
        <v>24</v>
      </c>
      <c r="D4381" t="s">
        <v>29</v>
      </c>
      <c r="E4381" t="s">
        <v>30</v>
      </c>
      <c r="F4381">
        <v>115</v>
      </c>
      <c r="G4381" s="3">
        <v>35.15</v>
      </c>
      <c r="H4381" s="3">
        <v>0</v>
      </c>
      <c r="I4381" t="s">
        <v>24</v>
      </c>
      <c r="J4381" t="s">
        <v>36</v>
      </c>
      <c r="K4381" s="3">
        <f>IF(TablaDatosEmpresa[[#This Row],[Tipo_Movimiento]] = "Venta", -TablaDatosEmpresa[[#This Row],[Cantidad]] * TablaDatosEmpresa[[#This Row],[Precio_Venta_Unitario]], 0)</f>
        <v>0</v>
      </c>
      <c r="L4381" s="3">
        <f>AVERAGEIF(TablaDatosEmpresa[Nombre_Producto],TablaDatosEmpresa[[#This Row],[Nombre_Producto]],TablaDatosEmpresa[Costo_Unitario])</f>
        <v>15.49574137931034</v>
      </c>
      <c r="M4381" s="3">
        <f>IF(TablaDatosEmpresa[[#This Row],[Tipo_Movimiento]] = "Venta", -TablaDatosEmpresa[[#This Row],[Cantidad]] * TablaDatosEmpresa[[#This Row],[CosteAdquisicionPromedio]], 0)</f>
        <v>0</v>
      </c>
      <c r="N4381" s="3">
        <f>TablaDatosEmpresa[[#This Row],[Ingresos]]-TablaDatosEmpresa[[#This Row],[Coste_Vemta]]</f>
        <v>0</v>
      </c>
    </row>
    <row r="4382" spans="1:14" x14ac:dyDescent="0.3">
      <c r="A4382">
        <v>4383</v>
      </c>
      <c r="B4382" s="1">
        <v>45205</v>
      </c>
      <c r="C4382" t="s">
        <v>16</v>
      </c>
      <c r="D4382" t="s">
        <v>17</v>
      </c>
      <c r="E4382" t="s">
        <v>42</v>
      </c>
      <c r="F4382">
        <v>99</v>
      </c>
      <c r="G4382" s="3">
        <v>443.27</v>
      </c>
      <c r="H4382" s="3">
        <v>0</v>
      </c>
      <c r="I4382" t="s">
        <v>46</v>
      </c>
      <c r="J4382" t="s">
        <v>18</v>
      </c>
      <c r="K4382" s="3">
        <f>IF(TablaDatosEmpresa[[#This Row],[Tipo_Movimiento]] = "Venta", -TablaDatosEmpresa[[#This Row],[Cantidad]] * TablaDatosEmpresa[[#This Row],[Precio_Venta_Unitario]], 0)</f>
        <v>0</v>
      </c>
      <c r="L4382" s="3">
        <f>AVERAGEIF(TablaDatosEmpresa[Nombre_Producto],TablaDatosEmpresa[[#This Row],[Nombre_Producto]],TablaDatosEmpresa[Costo_Unitario])</f>
        <v>206.67616747181975</v>
      </c>
      <c r="M4382" s="3">
        <f>IF(TablaDatosEmpresa[[#This Row],[Tipo_Movimiento]] = "Venta", -TablaDatosEmpresa[[#This Row],[Cantidad]] * TablaDatosEmpresa[[#This Row],[CosteAdquisicionPromedio]], 0)</f>
        <v>0</v>
      </c>
      <c r="N4382" s="3">
        <f>TablaDatosEmpresa[[#This Row],[Ingresos]]-TablaDatosEmpresa[[#This Row],[Coste_Vemta]]</f>
        <v>0</v>
      </c>
    </row>
    <row r="4383" spans="1:14" x14ac:dyDescent="0.3">
      <c r="A4383">
        <v>4384</v>
      </c>
      <c r="B4383" s="1">
        <v>45205</v>
      </c>
      <c r="C4383" t="s">
        <v>16</v>
      </c>
      <c r="D4383" t="s">
        <v>19</v>
      </c>
      <c r="E4383" t="s">
        <v>20</v>
      </c>
      <c r="F4383">
        <v>68</v>
      </c>
      <c r="G4383" s="3">
        <v>150.54</v>
      </c>
      <c r="H4383" s="3">
        <v>0</v>
      </c>
      <c r="I4383" t="s">
        <v>46</v>
      </c>
      <c r="J4383" t="s">
        <v>18</v>
      </c>
      <c r="K4383" s="3">
        <f>IF(TablaDatosEmpresa[[#This Row],[Tipo_Movimiento]] = "Venta", -TablaDatosEmpresa[[#This Row],[Cantidad]] * TablaDatosEmpresa[[#This Row],[Precio_Venta_Unitario]], 0)</f>
        <v>0</v>
      </c>
      <c r="L4383" s="3">
        <f>AVERAGEIF(TablaDatosEmpresa[Nombre_Producto],TablaDatosEmpresa[[#This Row],[Nombre_Producto]],TablaDatosEmpresa[Costo_Unitario])</f>
        <v>66.956770642201846</v>
      </c>
      <c r="M4383" s="3">
        <f>IF(TablaDatosEmpresa[[#This Row],[Tipo_Movimiento]] = "Venta", -TablaDatosEmpresa[[#This Row],[Cantidad]] * TablaDatosEmpresa[[#This Row],[CosteAdquisicionPromedio]], 0)</f>
        <v>0</v>
      </c>
      <c r="N4383" s="3">
        <f>TablaDatosEmpresa[[#This Row],[Ingresos]]-TablaDatosEmpresa[[#This Row],[Coste_Vemta]]</f>
        <v>0</v>
      </c>
    </row>
    <row r="4384" spans="1:14" x14ac:dyDescent="0.3">
      <c r="A4384">
        <v>4385</v>
      </c>
      <c r="B4384" s="1">
        <v>45205</v>
      </c>
      <c r="C4384" t="s">
        <v>24</v>
      </c>
      <c r="D4384" t="s">
        <v>21</v>
      </c>
      <c r="E4384" t="s">
        <v>22</v>
      </c>
      <c r="F4384">
        <v>93</v>
      </c>
      <c r="G4384" s="3">
        <v>25.2</v>
      </c>
      <c r="H4384" s="3">
        <v>0</v>
      </c>
      <c r="I4384" t="s">
        <v>24</v>
      </c>
      <c r="J4384" t="s">
        <v>37</v>
      </c>
      <c r="K4384" s="3">
        <f>IF(TablaDatosEmpresa[[#This Row],[Tipo_Movimiento]] = "Venta", -TablaDatosEmpresa[[#This Row],[Cantidad]] * TablaDatosEmpresa[[#This Row],[Precio_Venta_Unitario]], 0)</f>
        <v>0</v>
      </c>
      <c r="L4384" s="3">
        <f>AVERAGEIF(TablaDatosEmpresa[Nombre_Producto],TablaDatosEmpresa[[#This Row],[Nombre_Producto]],TablaDatosEmpresa[Costo_Unitario])</f>
        <v>10.520482758620702</v>
      </c>
      <c r="M4384" s="3">
        <f>IF(TablaDatosEmpresa[[#This Row],[Tipo_Movimiento]] = "Venta", -TablaDatosEmpresa[[#This Row],[Cantidad]] * TablaDatosEmpresa[[#This Row],[CosteAdquisicionPromedio]], 0)</f>
        <v>0</v>
      </c>
      <c r="N4384" s="3">
        <f>TablaDatosEmpresa[[#This Row],[Ingresos]]-TablaDatosEmpresa[[#This Row],[Coste_Vemta]]</f>
        <v>0</v>
      </c>
    </row>
    <row r="4385" spans="1:14" x14ac:dyDescent="0.3">
      <c r="A4385">
        <v>4386</v>
      </c>
      <c r="B4385" s="1">
        <v>45205</v>
      </c>
      <c r="C4385" t="s">
        <v>24</v>
      </c>
      <c r="D4385" t="s">
        <v>11</v>
      </c>
      <c r="E4385" t="s">
        <v>12</v>
      </c>
      <c r="F4385">
        <v>80</v>
      </c>
      <c r="G4385" s="3">
        <v>65.489999999999995</v>
      </c>
      <c r="H4385" s="3">
        <v>0</v>
      </c>
      <c r="I4385" t="s">
        <v>24</v>
      </c>
      <c r="J4385" t="s">
        <v>37</v>
      </c>
      <c r="K4385" s="3">
        <f>IF(TablaDatosEmpresa[[#This Row],[Tipo_Movimiento]] = "Venta", -TablaDatosEmpresa[[#This Row],[Cantidad]] * TablaDatosEmpresa[[#This Row],[Precio_Venta_Unitario]], 0)</f>
        <v>0</v>
      </c>
      <c r="L4385" s="3">
        <f>AVERAGEIF(TablaDatosEmpresa[Nombre_Producto],TablaDatosEmpresa[[#This Row],[Nombre_Producto]],TablaDatosEmpresa[Costo_Unitario])</f>
        <v>28.701865793780652</v>
      </c>
      <c r="M4385" s="3">
        <f>IF(TablaDatosEmpresa[[#This Row],[Tipo_Movimiento]] = "Venta", -TablaDatosEmpresa[[#This Row],[Cantidad]] * TablaDatosEmpresa[[#This Row],[CosteAdquisicionPromedio]], 0)</f>
        <v>0</v>
      </c>
      <c r="N4385" s="3">
        <f>TablaDatosEmpresa[[#This Row],[Ingresos]]-TablaDatosEmpresa[[#This Row],[Coste_Vemta]]</f>
        <v>0</v>
      </c>
    </row>
    <row r="4386" spans="1:14" x14ac:dyDescent="0.3">
      <c r="A4386">
        <v>4387</v>
      </c>
      <c r="B4386" s="1">
        <v>45206</v>
      </c>
      <c r="C4386" t="s">
        <v>10</v>
      </c>
      <c r="D4386" t="s">
        <v>17</v>
      </c>
      <c r="E4386" t="s">
        <v>42</v>
      </c>
      <c r="F4386">
        <v>-27</v>
      </c>
      <c r="G4386" s="3">
        <v>0</v>
      </c>
      <c r="H4386" s="3">
        <v>905.78</v>
      </c>
      <c r="I4386" t="s">
        <v>10</v>
      </c>
      <c r="J4386" t="s">
        <v>35</v>
      </c>
      <c r="K4386" s="3">
        <f>IF(TablaDatosEmpresa[[#This Row],[Tipo_Movimiento]] = "Venta", -TablaDatosEmpresa[[#This Row],[Cantidad]] * TablaDatosEmpresa[[#This Row],[Precio_Venta_Unitario]], 0)</f>
        <v>24456.059999999998</v>
      </c>
      <c r="L4386" s="3">
        <f>AVERAGEIF(TablaDatosEmpresa[Nombre_Producto],TablaDatosEmpresa[[#This Row],[Nombre_Producto]],TablaDatosEmpresa[Costo_Unitario])</f>
        <v>206.67616747181975</v>
      </c>
      <c r="M4386" s="3">
        <f>IF(TablaDatosEmpresa[[#This Row],[Tipo_Movimiento]] = "Venta", -TablaDatosEmpresa[[#This Row],[Cantidad]] * TablaDatosEmpresa[[#This Row],[CosteAdquisicionPromedio]], 0)</f>
        <v>5580.2565217391329</v>
      </c>
      <c r="N4386" s="3">
        <f>TablaDatosEmpresa[[#This Row],[Ingresos]]-TablaDatosEmpresa[[#This Row],[Coste_Vemta]]</f>
        <v>18875.803478260867</v>
      </c>
    </row>
    <row r="4387" spans="1:14" x14ac:dyDescent="0.3">
      <c r="A4387">
        <v>4388</v>
      </c>
      <c r="B4387" s="1">
        <v>45206</v>
      </c>
      <c r="C4387" t="s">
        <v>24</v>
      </c>
      <c r="D4387" t="s">
        <v>29</v>
      </c>
      <c r="E4387" t="s">
        <v>30</v>
      </c>
      <c r="F4387">
        <v>167</v>
      </c>
      <c r="G4387" s="3">
        <v>35.700000000000003</v>
      </c>
      <c r="H4387" s="3">
        <v>0</v>
      </c>
      <c r="I4387" t="s">
        <v>24</v>
      </c>
      <c r="J4387" t="s">
        <v>36</v>
      </c>
      <c r="K4387" s="3">
        <f>IF(TablaDatosEmpresa[[#This Row],[Tipo_Movimiento]] = "Venta", -TablaDatosEmpresa[[#This Row],[Cantidad]] * TablaDatosEmpresa[[#This Row],[Precio_Venta_Unitario]], 0)</f>
        <v>0</v>
      </c>
      <c r="L4387" s="3">
        <f>AVERAGEIF(TablaDatosEmpresa[Nombre_Producto],TablaDatosEmpresa[[#This Row],[Nombre_Producto]],TablaDatosEmpresa[Costo_Unitario])</f>
        <v>15.49574137931034</v>
      </c>
      <c r="M4387" s="3">
        <f>IF(TablaDatosEmpresa[[#This Row],[Tipo_Movimiento]] = "Venta", -TablaDatosEmpresa[[#This Row],[Cantidad]] * TablaDatosEmpresa[[#This Row],[CosteAdquisicionPromedio]], 0)</f>
        <v>0</v>
      </c>
      <c r="N4387" s="3">
        <f>TablaDatosEmpresa[[#This Row],[Ingresos]]-TablaDatosEmpresa[[#This Row],[Coste_Vemta]]</f>
        <v>0</v>
      </c>
    </row>
    <row r="4388" spans="1:14" x14ac:dyDescent="0.3">
      <c r="A4388">
        <v>4389</v>
      </c>
      <c r="B4388" s="1">
        <v>45206</v>
      </c>
      <c r="C4388" t="s">
        <v>24</v>
      </c>
      <c r="D4388" t="s">
        <v>34</v>
      </c>
      <c r="E4388" t="s">
        <v>45</v>
      </c>
      <c r="F4388">
        <v>245</v>
      </c>
      <c r="G4388" s="3">
        <v>180.82</v>
      </c>
      <c r="H4388" s="3">
        <v>0</v>
      </c>
      <c r="I4388" t="s">
        <v>24</v>
      </c>
      <c r="J4388" t="s">
        <v>37</v>
      </c>
      <c r="K4388" s="3">
        <f>IF(TablaDatosEmpresa[[#This Row],[Tipo_Movimiento]] = "Venta", -TablaDatosEmpresa[[#This Row],[Cantidad]] * TablaDatosEmpresa[[#This Row],[Precio_Venta_Unitario]], 0)</f>
        <v>0</v>
      </c>
      <c r="L4388" s="3">
        <f>AVERAGEIF(TablaDatosEmpresa[Nombre_Producto],TablaDatosEmpresa[[#This Row],[Nombre_Producto]],TablaDatosEmpresa[Costo_Unitario])</f>
        <v>81.910562499999997</v>
      </c>
      <c r="M4388" s="3">
        <f>IF(TablaDatosEmpresa[[#This Row],[Tipo_Movimiento]] = "Venta", -TablaDatosEmpresa[[#This Row],[Cantidad]] * TablaDatosEmpresa[[#This Row],[CosteAdquisicionPromedio]], 0)</f>
        <v>0</v>
      </c>
      <c r="N4388" s="3">
        <f>TablaDatosEmpresa[[#This Row],[Ingresos]]-TablaDatosEmpresa[[#This Row],[Coste_Vemta]]</f>
        <v>0</v>
      </c>
    </row>
    <row r="4389" spans="1:14" x14ac:dyDescent="0.3">
      <c r="A4389">
        <v>4390</v>
      </c>
      <c r="B4389" s="1">
        <v>45206</v>
      </c>
      <c r="C4389" t="s">
        <v>10</v>
      </c>
      <c r="D4389" t="s">
        <v>32</v>
      </c>
      <c r="E4389" t="s">
        <v>33</v>
      </c>
      <c r="F4389">
        <v>-45</v>
      </c>
      <c r="G4389" s="3">
        <v>0</v>
      </c>
      <c r="H4389" s="3">
        <v>219.02</v>
      </c>
      <c r="I4389" t="s">
        <v>10</v>
      </c>
      <c r="J4389" t="s">
        <v>13</v>
      </c>
      <c r="K4389" s="3">
        <f>IF(TablaDatosEmpresa[[#This Row],[Tipo_Movimiento]] = "Venta", -TablaDatosEmpresa[[#This Row],[Cantidad]] * TablaDatosEmpresa[[#This Row],[Precio_Venta_Unitario]], 0)</f>
        <v>9855.9</v>
      </c>
      <c r="L4389" s="3">
        <f>AVERAGEIF(TablaDatosEmpresa[Nombre_Producto],TablaDatosEmpresa[[#This Row],[Nombre_Producto]],TablaDatosEmpresa[Costo_Unitario])</f>
        <v>54.214840425531932</v>
      </c>
      <c r="M4389" s="3">
        <f>IF(TablaDatosEmpresa[[#This Row],[Tipo_Movimiento]] = "Venta", -TablaDatosEmpresa[[#This Row],[Cantidad]] * TablaDatosEmpresa[[#This Row],[CosteAdquisicionPromedio]], 0)</f>
        <v>2439.6678191489368</v>
      </c>
      <c r="N4389" s="3">
        <f>TablaDatosEmpresa[[#This Row],[Ingresos]]-TablaDatosEmpresa[[#This Row],[Coste_Vemta]]</f>
        <v>7416.2321808510624</v>
      </c>
    </row>
    <row r="4390" spans="1:14" x14ac:dyDescent="0.3">
      <c r="A4390">
        <v>4391</v>
      </c>
      <c r="B4390" s="1">
        <v>45206</v>
      </c>
      <c r="C4390" t="s">
        <v>10</v>
      </c>
      <c r="D4390" t="s">
        <v>32</v>
      </c>
      <c r="E4390" t="s">
        <v>33</v>
      </c>
      <c r="F4390">
        <v>-12</v>
      </c>
      <c r="G4390" s="3">
        <v>0</v>
      </c>
      <c r="H4390" s="3">
        <v>221.91</v>
      </c>
      <c r="I4390" t="s">
        <v>10</v>
      </c>
      <c r="J4390" t="s">
        <v>23</v>
      </c>
      <c r="K4390" s="3">
        <f>IF(TablaDatosEmpresa[[#This Row],[Tipo_Movimiento]] = "Venta", -TablaDatosEmpresa[[#This Row],[Cantidad]] * TablaDatosEmpresa[[#This Row],[Precio_Venta_Unitario]], 0)</f>
        <v>2662.92</v>
      </c>
      <c r="L4390" s="3">
        <f>AVERAGEIF(TablaDatosEmpresa[Nombre_Producto],TablaDatosEmpresa[[#This Row],[Nombre_Producto]],TablaDatosEmpresa[Costo_Unitario])</f>
        <v>54.214840425531932</v>
      </c>
      <c r="M4390" s="3">
        <f>IF(TablaDatosEmpresa[[#This Row],[Tipo_Movimiento]] = "Venta", -TablaDatosEmpresa[[#This Row],[Cantidad]] * TablaDatosEmpresa[[#This Row],[CosteAdquisicionPromedio]], 0)</f>
        <v>650.57808510638324</v>
      </c>
      <c r="N4390" s="3">
        <f>TablaDatosEmpresa[[#This Row],[Ingresos]]-TablaDatosEmpresa[[#This Row],[Coste_Vemta]]</f>
        <v>2012.3419148936168</v>
      </c>
    </row>
    <row r="4391" spans="1:14" x14ac:dyDescent="0.3">
      <c r="A4391">
        <v>4392</v>
      </c>
      <c r="B4391" s="1">
        <v>45206</v>
      </c>
      <c r="C4391" t="s">
        <v>16</v>
      </c>
      <c r="D4391" t="s">
        <v>17</v>
      </c>
      <c r="E4391" t="s">
        <v>42</v>
      </c>
      <c r="F4391">
        <v>74</v>
      </c>
      <c r="G4391" s="3">
        <v>446.07</v>
      </c>
      <c r="H4391" s="3">
        <v>0</v>
      </c>
      <c r="I4391" t="s">
        <v>46</v>
      </c>
      <c r="J4391" t="s">
        <v>18</v>
      </c>
      <c r="K4391" s="3">
        <f>IF(TablaDatosEmpresa[[#This Row],[Tipo_Movimiento]] = "Venta", -TablaDatosEmpresa[[#This Row],[Cantidad]] * TablaDatosEmpresa[[#This Row],[Precio_Venta_Unitario]], 0)</f>
        <v>0</v>
      </c>
      <c r="L4391" s="3">
        <f>AVERAGEIF(TablaDatosEmpresa[Nombre_Producto],TablaDatosEmpresa[[#This Row],[Nombre_Producto]],TablaDatosEmpresa[Costo_Unitario])</f>
        <v>206.67616747181975</v>
      </c>
      <c r="M4391" s="3">
        <f>IF(TablaDatosEmpresa[[#This Row],[Tipo_Movimiento]] = "Venta", -TablaDatosEmpresa[[#This Row],[Cantidad]] * TablaDatosEmpresa[[#This Row],[CosteAdquisicionPromedio]], 0)</f>
        <v>0</v>
      </c>
      <c r="N4391" s="3">
        <f>TablaDatosEmpresa[[#This Row],[Ingresos]]-TablaDatosEmpresa[[#This Row],[Coste_Vemta]]</f>
        <v>0</v>
      </c>
    </row>
    <row r="4392" spans="1:14" x14ac:dyDescent="0.3">
      <c r="A4392">
        <v>4393</v>
      </c>
      <c r="B4392" s="1">
        <v>45206</v>
      </c>
      <c r="C4392" t="s">
        <v>10</v>
      </c>
      <c r="D4392" t="s">
        <v>17</v>
      </c>
      <c r="E4392" t="s">
        <v>42</v>
      </c>
      <c r="F4392">
        <v>-26</v>
      </c>
      <c r="G4392" s="3">
        <v>0</v>
      </c>
      <c r="H4392" s="3">
        <v>907.4</v>
      </c>
      <c r="I4392" t="s">
        <v>10</v>
      </c>
      <c r="J4392" t="s">
        <v>15</v>
      </c>
      <c r="K4392" s="3">
        <f>IF(TablaDatosEmpresa[[#This Row],[Tipo_Movimiento]] = "Venta", -TablaDatosEmpresa[[#This Row],[Cantidad]] * TablaDatosEmpresa[[#This Row],[Precio_Venta_Unitario]], 0)</f>
        <v>23592.399999999998</v>
      </c>
      <c r="L4392" s="3">
        <f>AVERAGEIF(TablaDatosEmpresa[Nombre_Producto],TablaDatosEmpresa[[#This Row],[Nombre_Producto]],TablaDatosEmpresa[Costo_Unitario])</f>
        <v>206.67616747181975</v>
      </c>
      <c r="M4392" s="3">
        <f>IF(TablaDatosEmpresa[[#This Row],[Tipo_Movimiento]] = "Venta", -TablaDatosEmpresa[[#This Row],[Cantidad]] * TablaDatosEmpresa[[#This Row],[CosteAdquisicionPromedio]], 0)</f>
        <v>5373.5803542673139</v>
      </c>
      <c r="N4392" s="3">
        <f>TablaDatosEmpresa[[#This Row],[Ingresos]]-TablaDatosEmpresa[[#This Row],[Coste_Vemta]]</f>
        <v>18218.819645732685</v>
      </c>
    </row>
    <row r="4393" spans="1:14" x14ac:dyDescent="0.3">
      <c r="A4393">
        <v>4394</v>
      </c>
      <c r="B4393" s="1">
        <v>45207</v>
      </c>
      <c r="C4393" t="s">
        <v>24</v>
      </c>
      <c r="D4393" t="s">
        <v>25</v>
      </c>
      <c r="E4393" t="s">
        <v>43</v>
      </c>
      <c r="F4393">
        <v>157</v>
      </c>
      <c r="G4393" s="3">
        <v>45.71</v>
      </c>
      <c r="H4393" s="3">
        <v>0</v>
      </c>
      <c r="I4393" t="s">
        <v>24</v>
      </c>
      <c r="J4393" t="s">
        <v>28</v>
      </c>
      <c r="K4393" s="3">
        <f>IF(TablaDatosEmpresa[[#This Row],[Tipo_Movimiento]] = "Venta", -TablaDatosEmpresa[[#This Row],[Cantidad]] * TablaDatosEmpresa[[#This Row],[Precio_Venta_Unitario]], 0)</f>
        <v>0</v>
      </c>
      <c r="L4393" s="3">
        <f>AVERAGEIF(TablaDatosEmpresa[Nombre_Producto],TablaDatosEmpresa[[#This Row],[Nombre_Producto]],TablaDatosEmpresa[Costo_Unitario])</f>
        <v>18.458651685393257</v>
      </c>
      <c r="M4393" s="3">
        <f>IF(TablaDatosEmpresa[[#This Row],[Tipo_Movimiento]] = "Venta", -TablaDatosEmpresa[[#This Row],[Cantidad]] * TablaDatosEmpresa[[#This Row],[CosteAdquisicionPromedio]], 0)</f>
        <v>0</v>
      </c>
      <c r="N4393" s="3">
        <f>TablaDatosEmpresa[[#This Row],[Ingresos]]-TablaDatosEmpresa[[#This Row],[Coste_Vemta]]</f>
        <v>0</v>
      </c>
    </row>
    <row r="4394" spans="1:14" x14ac:dyDescent="0.3">
      <c r="A4394">
        <v>4395</v>
      </c>
      <c r="B4394" s="1">
        <v>45207</v>
      </c>
      <c r="C4394" t="s">
        <v>10</v>
      </c>
      <c r="D4394" t="s">
        <v>25</v>
      </c>
      <c r="E4394" t="s">
        <v>43</v>
      </c>
      <c r="F4394">
        <v>-8</v>
      </c>
      <c r="G4394" s="3">
        <v>0</v>
      </c>
      <c r="H4394" s="3">
        <v>94.19</v>
      </c>
      <c r="I4394" t="s">
        <v>10</v>
      </c>
      <c r="J4394" t="s">
        <v>23</v>
      </c>
      <c r="K4394" s="3">
        <f>IF(TablaDatosEmpresa[[#This Row],[Tipo_Movimiento]] = "Venta", -TablaDatosEmpresa[[#This Row],[Cantidad]] * TablaDatosEmpresa[[#This Row],[Precio_Venta_Unitario]], 0)</f>
        <v>753.52</v>
      </c>
      <c r="L4394" s="3">
        <f>AVERAGEIF(TablaDatosEmpresa[Nombre_Producto],TablaDatosEmpresa[[#This Row],[Nombre_Producto]],TablaDatosEmpresa[Costo_Unitario])</f>
        <v>18.458651685393257</v>
      </c>
      <c r="M4394" s="3">
        <f>IF(TablaDatosEmpresa[[#This Row],[Tipo_Movimiento]] = "Venta", -TablaDatosEmpresa[[#This Row],[Cantidad]] * TablaDatosEmpresa[[#This Row],[CosteAdquisicionPromedio]], 0)</f>
        <v>147.66921348314605</v>
      </c>
      <c r="N4394" s="3">
        <f>TablaDatosEmpresa[[#This Row],[Ingresos]]-TablaDatosEmpresa[[#This Row],[Coste_Vemta]]</f>
        <v>605.85078651685399</v>
      </c>
    </row>
    <row r="4395" spans="1:14" x14ac:dyDescent="0.3">
      <c r="A4395">
        <v>4396</v>
      </c>
      <c r="B4395" s="1">
        <v>45207</v>
      </c>
      <c r="C4395" t="s">
        <v>10</v>
      </c>
      <c r="D4395" t="s">
        <v>34</v>
      </c>
      <c r="E4395" t="s">
        <v>45</v>
      </c>
      <c r="F4395">
        <v>-37</v>
      </c>
      <c r="G4395" s="3">
        <v>0</v>
      </c>
      <c r="H4395" s="3">
        <v>350.54</v>
      </c>
      <c r="I4395" t="s">
        <v>10</v>
      </c>
      <c r="J4395" t="s">
        <v>15</v>
      </c>
      <c r="K4395" s="3">
        <f>IF(TablaDatosEmpresa[[#This Row],[Tipo_Movimiento]] = "Venta", -TablaDatosEmpresa[[#This Row],[Cantidad]] * TablaDatosEmpresa[[#This Row],[Precio_Venta_Unitario]], 0)</f>
        <v>12969.980000000001</v>
      </c>
      <c r="L4395" s="3">
        <f>AVERAGEIF(TablaDatosEmpresa[Nombre_Producto],TablaDatosEmpresa[[#This Row],[Nombre_Producto]],TablaDatosEmpresa[Costo_Unitario])</f>
        <v>81.910562499999997</v>
      </c>
      <c r="M4395" s="3">
        <f>IF(TablaDatosEmpresa[[#This Row],[Tipo_Movimiento]] = "Venta", -TablaDatosEmpresa[[#This Row],[Cantidad]] * TablaDatosEmpresa[[#This Row],[CosteAdquisicionPromedio]], 0)</f>
        <v>3030.6908125</v>
      </c>
      <c r="N4395" s="3">
        <f>TablaDatosEmpresa[[#This Row],[Ingresos]]-TablaDatosEmpresa[[#This Row],[Coste_Vemta]]</f>
        <v>9939.2891875000023</v>
      </c>
    </row>
    <row r="4396" spans="1:14" x14ac:dyDescent="0.3">
      <c r="A4396">
        <v>4397</v>
      </c>
      <c r="B4396" s="1">
        <v>45207</v>
      </c>
      <c r="C4396" t="s">
        <v>10</v>
      </c>
      <c r="D4396" t="s">
        <v>14</v>
      </c>
      <c r="E4396" t="s">
        <v>41</v>
      </c>
      <c r="F4396">
        <v>-35</v>
      </c>
      <c r="G4396" s="3">
        <v>0</v>
      </c>
      <c r="H4396" s="3">
        <v>158.6</v>
      </c>
      <c r="I4396" t="s">
        <v>10</v>
      </c>
      <c r="J4396" t="s">
        <v>35</v>
      </c>
      <c r="K4396" s="3">
        <f>IF(TablaDatosEmpresa[[#This Row],[Tipo_Movimiento]] = "Venta", -TablaDatosEmpresa[[#This Row],[Cantidad]] * TablaDatosEmpresa[[#This Row],[Precio_Venta_Unitario]], 0)</f>
        <v>5551</v>
      </c>
      <c r="L4396" s="3">
        <f>AVERAGEIF(TablaDatosEmpresa[Nombre_Producto],TablaDatosEmpresa[[#This Row],[Nombre_Producto]],TablaDatosEmpresa[Costo_Unitario])</f>
        <v>38.917210440456756</v>
      </c>
      <c r="M4396" s="3">
        <f>IF(TablaDatosEmpresa[[#This Row],[Tipo_Movimiento]] = "Venta", -TablaDatosEmpresa[[#This Row],[Cantidad]] * TablaDatosEmpresa[[#This Row],[CosteAdquisicionPromedio]], 0)</f>
        <v>1362.1023654159865</v>
      </c>
      <c r="N4396" s="3">
        <f>TablaDatosEmpresa[[#This Row],[Ingresos]]-TablaDatosEmpresa[[#This Row],[Coste_Vemta]]</f>
        <v>4188.8976345840138</v>
      </c>
    </row>
    <row r="4397" spans="1:14" x14ac:dyDescent="0.3">
      <c r="A4397">
        <v>4398</v>
      </c>
      <c r="B4397" s="1">
        <v>45207</v>
      </c>
      <c r="C4397" t="s">
        <v>10</v>
      </c>
      <c r="D4397" t="s">
        <v>25</v>
      </c>
      <c r="E4397" t="s">
        <v>43</v>
      </c>
      <c r="F4397">
        <v>-15</v>
      </c>
      <c r="G4397" s="3">
        <v>0</v>
      </c>
      <c r="H4397" s="3">
        <v>94.92</v>
      </c>
      <c r="I4397" t="s">
        <v>10</v>
      </c>
      <c r="J4397" t="s">
        <v>15</v>
      </c>
      <c r="K4397" s="3">
        <f>IF(TablaDatosEmpresa[[#This Row],[Tipo_Movimiento]] = "Venta", -TablaDatosEmpresa[[#This Row],[Cantidad]] * TablaDatosEmpresa[[#This Row],[Precio_Venta_Unitario]], 0)</f>
        <v>1423.8</v>
      </c>
      <c r="L4397" s="3">
        <f>AVERAGEIF(TablaDatosEmpresa[Nombre_Producto],TablaDatosEmpresa[[#This Row],[Nombre_Producto]],TablaDatosEmpresa[Costo_Unitario])</f>
        <v>18.458651685393257</v>
      </c>
      <c r="M4397" s="3">
        <f>IF(TablaDatosEmpresa[[#This Row],[Tipo_Movimiento]] = "Venta", -TablaDatosEmpresa[[#This Row],[Cantidad]] * TablaDatosEmpresa[[#This Row],[CosteAdquisicionPromedio]], 0)</f>
        <v>276.87977528089885</v>
      </c>
      <c r="N4397" s="3">
        <f>TablaDatosEmpresa[[#This Row],[Ingresos]]-TablaDatosEmpresa[[#This Row],[Coste_Vemta]]</f>
        <v>1146.920224719101</v>
      </c>
    </row>
    <row r="4398" spans="1:14" x14ac:dyDescent="0.3">
      <c r="A4398">
        <v>4399</v>
      </c>
      <c r="B4398" s="1">
        <v>45207</v>
      </c>
      <c r="C4398" t="s">
        <v>10</v>
      </c>
      <c r="D4398" t="s">
        <v>17</v>
      </c>
      <c r="E4398" t="s">
        <v>42</v>
      </c>
      <c r="F4398">
        <v>-9</v>
      </c>
      <c r="G4398" s="3">
        <v>0</v>
      </c>
      <c r="H4398" s="3">
        <v>901.79</v>
      </c>
      <c r="I4398" t="s">
        <v>10</v>
      </c>
      <c r="J4398" t="s">
        <v>13</v>
      </c>
      <c r="K4398" s="3">
        <f>IF(TablaDatosEmpresa[[#This Row],[Tipo_Movimiento]] = "Venta", -TablaDatosEmpresa[[#This Row],[Cantidad]] * TablaDatosEmpresa[[#This Row],[Precio_Venta_Unitario]], 0)</f>
        <v>8116.11</v>
      </c>
      <c r="L4398" s="3">
        <f>AVERAGEIF(TablaDatosEmpresa[Nombre_Producto],TablaDatosEmpresa[[#This Row],[Nombre_Producto]],TablaDatosEmpresa[Costo_Unitario])</f>
        <v>206.67616747181975</v>
      </c>
      <c r="M4398" s="3">
        <f>IF(TablaDatosEmpresa[[#This Row],[Tipo_Movimiento]] = "Venta", -TablaDatosEmpresa[[#This Row],[Cantidad]] * TablaDatosEmpresa[[#This Row],[CosteAdquisicionPromedio]], 0)</f>
        <v>1860.0855072463778</v>
      </c>
      <c r="N4398" s="3">
        <f>TablaDatosEmpresa[[#This Row],[Ingresos]]-TablaDatosEmpresa[[#This Row],[Coste_Vemta]]</f>
        <v>6256.0244927536223</v>
      </c>
    </row>
    <row r="4399" spans="1:14" x14ac:dyDescent="0.3">
      <c r="A4399">
        <v>4400</v>
      </c>
      <c r="B4399" s="1">
        <v>45208</v>
      </c>
      <c r="C4399" t="s">
        <v>10</v>
      </c>
      <c r="D4399" t="s">
        <v>27</v>
      </c>
      <c r="E4399" t="s">
        <v>44</v>
      </c>
      <c r="F4399">
        <v>-13</v>
      </c>
      <c r="G4399" s="3">
        <v>0</v>
      </c>
      <c r="H4399" s="3">
        <v>495.78</v>
      </c>
      <c r="I4399" t="s">
        <v>10</v>
      </c>
      <c r="J4399" t="s">
        <v>15</v>
      </c>
      <c r="K4399" s="3">
        <f>IF(TablaDatosEmpresa[[#This Row],[Tipo_Movimiento]] = "Venta", -TablaDatosEmpresa[[#This Row],[Cantidad]] * TablaDatosEmpresa[[#This Row],[Precio_Venta_Unitario]], 0)</f>
        <v>6445.1399999999994</v>
      </c>
      <c r="L4399" s="3">
        <f>AVERAGEIF(TablaDatosEmpresa[Nombre_Producto],TablaDatosEmpresa[[#This Row],[Nombre_Producto]],TablaDatosEmpresa[Costo_Unitario])</f>
        <v>111.99406451612904</v>
      </c>
      <c r="M4399" s="3">
        <f>IF(TablaDatosEmpresa[[#This Row],[Tipo_Movimiento]] = "Venta", -TablaDatosEmpresa[[#This Row],[Cantidad]] * TablaDatosEmpresa[[#This Row],[CosteAdquisicionPromedio]], 0)</f>
        <v>1455.9228387096775</v>
      </c>
      <c r="N4399" s="3">
        <f>TablaDatosEmpresa[[#This Row],[Ingresos]]-TablaDatosEmpresa[[#This Row],[Coste_Vemta]]</f>
        <v>4989.2171612903221</v>
      </c>
    </row>
    <row r="4400" spans="1:14" x14ac:dyDescent="0.3">
      <c r="A4400">
        <v>4401</v>
      </c>
      <c r="B4400" s="1">
        <v>45208</v>
      </c>
      <c r="C4400" t="s">
        <v>10</v>
      </c>
      <c r="D4400" t="s">
        <v>25</v>
      </c>
      <c r="E4400" t="s">
        <v>43</v>
      </c>
      <c r="F4400">
        <v>-17</v>
      </c>
      <c r="G4400" s="3">
        <v>0</v>
      </c>
      <c r="H4400" s="3">
        <v>94.84</v>
      </c>
      <c r="I4400" t="s">
        <v>10</v>
      </c>
      <c r="J4400" t="s">
        <v>23</v>
      </c>
      <c r="K4400" s="3">
        <f>IF(TablaDatosEmpresa[[#This Row],[Tipo_Movimiento]] = "Venta", -TablaDatosEmpresa[[#This Row],[Cantidad]] * TablaDatosEmpresa[[#This Row],[Precio_Venta_Unitario]], 0)</f>
        <v>1612.28</v>
      </c>
      <c r="L4400" s="3">
        <f>AVERAGEIF(TablaDatosEmpresa[Nombre_Producto],TablaDatosEmpresa[[#This Row],[Nombre_Producto]],TablaDatosEmpresa[Costo_Unitario])</f>
        <v>18.458651685393257</v>
      </c>
      <c r="M4400" s="3">
        <f>IF(TablaDatosEmpresa[[#This Row],[Tipo_Movimiento]] = "Venta", -TablaDatosEmpresa[[#This Row],[Cantidad]] * TablaDatosEmpresa[[#This Row],[CosteAdquisicionPromedio]], 0)</f>
        <v>313.79707865168535</v>
      </c>
      <c r="N4400" s="3">
        <f>TablaDatosEmpresa[[#This Row],[Ingresos]]-TablaDatosEmpresa[[#This Row],[Coste_Vemta]]</f>
        <v>1298.4829213483147</v>
      </c>
    </row>
    <row r="4401" spans="1:14" x14ac:dyDescent="0.3">
      <c r="A4401">
        <v>4402</v>
      </c>
      <c r="B4401" s="1">
        <v>45208</v>
      </c>
      <c r="C4401" t="s">
        <v>10</v>
      </c>
      <c r="D4401" t="s">
        <v>25</v>
      </c>
      <c r="E4401" t="s">
        <v>43</v>
      </c>
      <c r="F4401">
        <v>-21</v>
      </c>
      <c r="G4401" s="3">
        <v>0</v>
      </c>
      <c r="H4401" s="3">
        <v>95.23</v>
      </c>
      <c r="I4401" t="s">
        <v>10</v>
      </c>
      <c r="J4401" t="s">
        <v>13</v>
      </c>
      <c r="K4401" s="3">
        <f>IF(TablaDatosEmpresa[[#This Row],[Tipo_Movimiento]] = "Venta", -TablaDatosEmpresa[[#This Row],[Cantidad]] * TablaDatosEmpresa[[#This Row],[Precio_Venta_Unitario]], 0)</f>
        <v>1999.8300000000002</v>
      </c>
      <c r="L4401" s="3">
        <f>AVERAGEIF(TablaDatosEmpresa[Nombre_Producto],TablaDatosEmpresa[[#This Row],[Nombre_Producto]],TablaDatosEmpresa[Costo_Unitario])</f>
        <v>18.458651685393257</v>
      </c>
      <c r="M4401" s="3">
        <f>IF(TablaDatosEmpresa[[#This Row],[Tipo_Movimiento]] = "Venta", -TablaDatosEmpresa[[#This Row],[Cantidad]] * TablaDatosEmpresa[[#This Row],[CosteAdquisicionPromedio]], 0)</f>
        <v>387.63168539325841</v>
      </c>
      <c r="N4401" s="3">
        <f>TablaDatosEmpresa[[#This Row],[Ingresos]]-TablaDatosEmpresa[[#This Row],[Coste_Vemta]]</f>
        <v>1612.1983146067419</v>
      </c>
    </row>
    <row r="4402" spans="1:14" x14ac:dyDescent="0.3">
      <c r="A4402">
        <v>4403</v>
      </c>
      <c r="B4402" s="1">
        <v>45208</v>
      </c>
      <c r="C4402" t="s">
        <v>10</v>
      </c>
      <c r="D4402" t="s">
        <v>17</v>
      </c>
      <c r="E4402" t="s">
        <v>42</v>
      </c>
      <c r="F4402">
        <v>-18</v>
      </c>
      <c r="G4402" s="3">
        <v>0</v>
      </c>
      <c r="H4402" s="3">
        <v>891.43</v>
      </c>
      <c r="I4402" t="s">
        <v>10</v>
      </c>
      <c r="J4402" t="s">
        <v>23</v>
      </c>
      <c r="K4402" s="3">
        <f>IF(TablaDatosEmpresa[[#This Row],[Tipo_Movimiento]] = "Venta", -TablaDatosEmpresa[[#This Row],[Cantidad]] * TablaDatosEmpresa[[#This Row],[Precio_Venta_Unitario]], 0)</f>
        <v>16045.74</v>
      </c>
      <c r="L4402" s="3">
        <f>AVERAGEIF(TablaDatosEmpresa[Nombre_Producto],TablaDatosEmpresa[[#This Row],[Nombre_Producto]],TablaDatosEmpresa[Costo_Unitario])</f>
        <v>206.67616747181975</v>
      </c>
      <c r="M4402" s="3">
        <f>IF(TablaDatosEmpresa[[#This Row],[Tipo_Movimiento]] = "Venta", -TablaDatosEmpresa[[#This Row],[Cantidad]] * TablaDatosEmpresa[[#This Row],[CosteAdquisicionPromedio]], 0)</f>
        <v>3720.1710144927556</v>
      </c>
      <c r="N4402" s="3">
        <f>TablaDatosEmpresa[[#This Row],[Ingresos]]-TablaDatosEmpresa[[#This Row],[Coste_Vemta]]</f>
        <v>12325.568985507245</v>
      </c>
    </row>
    <row r="4403" spans="1:14" x14ac:dyDescent="0.3">
      <c r="A4403">
        <v>4404</v>
      </c>
      <c r="B4403" s="1">
        <v>45208</v>
      </c>
      <c r="C4403" t="s">
        <v>10</v>
      </c>
      <c r="D4403" t="s">
        <v>34</v>
      </c>
      <c r="E4403" t="s">
        <v>45</v>
      </c>
      <c r="F4403">
        <v>-48</v>
      </c>
      <c r="G4403" s="3">
        <v>0</v>
      </c>
      <c r="H4403" s="3">
        <v>348.81</v>
      </c>
      <c r="I4403" t="s">
        <v>10</v>
      </c>
      <c r="J4403" t="s">
        <v>23</v>
      </c>
      <c r="K4403" s="3">
        <f>IF(TablaDatosEmpresa[[#This Row],[Tipo_Movimiento]] = "Venta", -TablaDatosEmpresa[[#This Row],[Cantidad]] * TablaDatosEmpresa[[#This Row],[Precio_Venta_Unitario]], 0)</f>
        <v>16742.88</v>
      </c>
      <c r="L4403" s="3">
        <f>AVERAGEIF(TablaDatosEmpresa[Nombre_Producto],TablaDatosEmpresa[[#This Row],[Nombre_Producto]],TablaDatosEmpresa[Costo_Unitario])</f>
        <v>81.910562499999997</v>
      </c>
      <c r="M4403" s="3">
        <f>IF(TablaDatosEmpresa[[#This Row],[Tipo_Movimiento]] = "Venta", -TablaDatosEmpresa[[#This Row],[Cantidad]] * TablaDatosEmpresa[[#This Row],[CosteAdquisicionPromedio]], 0)</f>
        <v>3931.7069999999999</v>
      </c>
      <c r="N4403" s="3">
        <f>TablaDatosEmpresa[[#This Row],[Ingresos]]-TablaDatosEmpresa[[#This Row],[Coste_Vemta]]</f>
        <v>12811.173000000001</v>
      </c>
    </row>
    <row r="4404" spans="1:14" x14ac:dyDescent="0.3">
      <c r="A4404">
        <v>4405</v>
      </c>
      <c r="B4404" s="1">
        <v>45208</v>
      </c>
      <c r="C4404" t="s">
        <v>24</v>
      </c>
      <c r="D4404" t="s">
        <v>32</v>
      </c>
      <c r="E4404" t="s">
        <v>33</v>
      </c>
      <c r="F4404">
        <v>91</v>
      </c>
      <c r="G4404" s="3">
        <v>117.73</v>
      </c>
      <c r="H4404" s="3">
        <v>0</v>
      </c>
      <c r="I4404" t="s">
        <v>24</v>
      </c>
      <c r="J4404" t="s">
        <v>37</v>
      </c>
      <c r="K4404" s="3">
        <f>IF(TablaDatosEmpresa[[#This Row],[Tipo_Movimiento]] = "Venta", -TablaDatosEmpresa[[#This Row],[Cantidad]] * TablaDatosEmpresa[[#This Row],[Precio_Venta_Unitario]], 0)</f>
        <v>0</v>
      </c>
      <c r="L4404" s="3">
        <f>AVERAGEIF(TablaDatosEmpresa[Nombre_Producto],TablaDatosEmpresa[[#This Row],[Nombre_Producto]],TablaDatosEmpresa[Costo_Unitario])</f>
        <v>54.214840425531932</v>
      </c>
      <c r="M4404" s="3">
        <f>IF(TablaDatosEmpresa[[#This Row],[Tipo_Movimiento]] = "Venta", -TablaDatosEmpresa[[#This Row],[Cantidad]] * TablaDatosEmpresa[[#This Row],[CosteAdquisicionPromedio]], 0)</f>
        <v>0</v>
      </c>
      <c r="N4404" s="3">
        <f>TablaDatosEmpresa[[#This Row],[Ingresos]]-TablaDatosEmpresa[[#This Row],[Coste_Vemta]]</f>
        <v>0</v>
      </c>
    </row>
    <row r="4405" spans="1:14" x14ac:dyDescent="0.3">
      <c r="A4405">
        <v>4406</v>
      </c>
      <c r="B4405" s="1">
        <v>45208</v>
      </c>
      <c r="C4405" t="s">
        <v>10</v>
      </c>
      <c r="D4405" t="s">
        <v>25</v>
      </c>
      <c r="E4405" t="s">
        <v>43</v>
      </c>
      <c r="F4405">
        <v>-31</v>
      </c>
      <c r="G4405" s="3">
        <v>0</v>
      </c>
      <c r="H4405" s="3">
        <v>94.63</v>
      </c>
      <c r="I4405" t="s">
        <v>10</v>
      </c>
      <c r="J4405" t="s">
        <v>23</v>
      </c>
      <c r="K4405" s="3">
        <f>IF(TablaDatosEmpresa[[#This Row],[Tipo_Movimiento]] = "Venta", -TablaDatosEmpresa[[#This Row],[Cantidad]] * TablaDatosEmpresa[[#This Row],[Precio_Venta_Unitario]], 0)</f>
        <v>2933.5299999999997</v>
      </c>
      <c r="L4405" s="3">
        <f>AVERAGEIF(TablaDatosEmpresa[Nombre_Producto],TablaDatosEmpresa[[#This Row],[Nombre_Producto]],TablaDatosEmpresa[Costo_Unitario])</f>
        <v>18.458651685393257</v>
      </c>
      <c r="M4405" s="3">
        <f>IF(TablaDatosEmpresa[[#This Row],[Tipo_Movimiento]] = "Venta", -TablaDatosEmpresa[[#This Row],[Cantidad]] * TablaDatosEmpresa[[#This Row],[CosteAdquisicionPromedio]], 0)</f>
        <v>572.2182022471909</v>
      </c>
      <c r="N4405" s="3">
        <f>TablaDatosEmpresa[[#This Row],[Ingresos]]-TablaDatosEmpresa[[#This Row],[Coste_Vemta]]</f>
        <v>2361.3117977528091</v>
      </c>
    </row>
    <row r="4406" spans="1:14" x14ac:dyDescent="0.3">
      <c r="A4406">
        <v>4407</v>
      </c>
      <c r="B4406" s="1">
        <v>45209</v>
      </c>
      <c r="C4406" t="s">
        <v>10</v>
      </c>
      <c r="D4406" t="s">
        <v>29</v>
      </c>
      <c r="E4406" t="s">
        <v>30</v>
      </c>
      <c r="F4406">
        <v>-48</v>
      </c>
      <c r="G4406" s="3">
        <v>0</v>
      </c>
      <c r="H4406" s="3">
        <v>80.77</v>
      </c>
      <c r="I4406" t="s">
        <v>10</v>
      </c>
      <c r="J4406" t="s">
        <v>15</v>
      </c>
      <c r="K4406" s="3">
        <f>IF(TablaDatosEmpresa[[#This Row],[Tipo_Movimiento]] = "Venta", -TablaDatosEmpresa[[#This Row],[Cantidad]] * TablaDatosEmpresa[[#This Row],[Precio_Venta_Unitario]], 0)</f>
        <v>3876.96</v>
      </c>
      <c r="L4406" s="3">
        <f>AVERAGEIF(TablaDatosEmpresa[Nombre_Producto],TablaDatosEmpresa[[#This Row],[Nombre_Producto]],TablaDatosEmpresa[Costo_Unitario])</f>
        <v>15.49574137931034</v>
      </c>
      <c r="M4406" s="3">
        <f>IF(TablaDatosEmpresa[[#This Row],[Tipo_Movimiento]] = "Venta", -TablaDatosEmpresa[[#This Row],[Cantidad]] * TablaDatosEmpresa[[#This Row],[CosteAdquisicionPromedio]], 0)</f>
        <v>743.79558620689636</v>
      </c>
      <c r="N4406" s="3">
        <f>TablaDatosEmpresa[[#This Row],[Ingresos]]-TablaDatosEmpresa[[#This Row],[Coste_Vemta]]</f>
        <v>3133.1644137931034</v>
      </c>
    </row>
    <row r="4407" spans="1:14" x14ac:dyDescent="0.3">
      <c r="A4407">
        <v>4408</v>
      </c>
      <c r="B4407" s="1">
        <v>45209</v>
      </c>
      <c r="C4407" t="s">
        <v>24</v>
      </c>
      <c r="D4407" t="s">
        <v>14</v>
      </c>
      <c r="E4407" t="s">
        <v>41</v>
      </c>
      <c r="F4407">
        <v>284</v>
      </c>
      <c r="G4407" s="3">
        <v>83.88</v>
      </c>
      <c r="H4407" s="3">
        <v>0</v>
      </c>
      <c r="I4407" t="s">
        <v>24</v>
      </c>
      <c r="J4407" t="s">
        <v>37</v>
      </c>
      <c r="K4407" s="3">
        <f>IF(TablaDatosEmpresa[[#This Row],[Tipo_Movimiento]] = "Venta", -TablaDatosEmpresa[[#This Row],[Cantidad]] * TablaDatosEmpresa[[#This Row],[Precio_Venta_Unitario]], 0)</f>
        <v>0</v>
      </c>
      <c r="L4407" s="3">
        <f>AVERAGEIF(TablaDatosEmpresa[Nombre_Producto],TablaDatosEmpresa[[#This Row],[Nombre_Producto]],TablaDatosEmpresa[Costo_Unitario])</f>
        <v>38.917210440456756</v>
      </c>
      <c r="M4407" s="3">
        <f>IF(TablaDatosEmpresa[[#This Row],[Tipo_Movimiento]] = "Venta", -TablaDatosEmpresa[[#This Row],[Cantidad]] * TablaDatosEmpresa[[#This Row],[CosteAdquisicionPromedio]], 0)</f>
        <v>0</v>
      </c>
      <c r="N4407" s="3">
        <f>TablaDatosEmpresa[[#This Row],[Ingresos]]-TablaDatosEmpresa[[#This Row],[Coste_Vemta]]</f>
        <v>0</v>
      </c>
    </row>
    <row r="4408" spans="1:14" x14ac:dyDescent="0.3">
      <c r="A4408">
        <v>4409</v>
      </c>
      <c r="B4408" s="1">
        <v>45209</v>
      </c>
      <c r="C4408" t="s">
        <v>10</v>
      </c>
      <c r="D4408" t="s">
        <v>14</v>
      </c>
      <c r="E4408" t="s">
        <v>41</v>
      </c>
      <c r="F4408">
        <v>-10</v>
      </c>
      <c r="G4408" s="3">
        <v>0</v>
      </c>
      <c r="H4408" s="3">
        <v>158.54</v>
      </c>
      <c r="I4408" t="s">
        <v>10</v>
      </c>
      <c r="J4408" t="s">
        <v>15</v>
      </c>
      <c r="K4408" s="3">
        <f>IF(TablaDatosEmpresa[[#This Row],[Tipo_Movimiento]] = "Venta", -TablaDatosEmpresa[[#This Row],[Cantidad]] * TablaDatosEmpresa[[#This Row],[Precio_Venta_Unitario]], 0)</f>
        <v>1585.3999999999999</v>
      </c>
      <c r="L4408" s="3">
        <f>AVERAGEIF(TablaDatosEmpresa[Nombre_Producto],TablaDatosEmpresa[[#This Row],[Nombre_Producto]],TablaDatosEmpresa[Costo_Unitario])</f>
        <v>38.917210440456756</v>
      </c>
      <c r="M4408" s="3">
        <f>IF(TablaDatosEmpresa[[#This Row],[Tipo_Movimiento]] = "Venta", -TablaDatosEmpresa[[#This Row],[Cantidad]] * TablaDatosEmpresa[[#This Row],[CosteAdquisicionPromedio]], 0)</f>
        <v>389.17210440456756</v>
      </c>
      <c r="N4408" s="3">
        <f>TablaDatosEmpresa[[#This Row],[Ingresos]]-TablaDatosEmpresa[[#This Row],[Coste_Vemta]]</f>
        <v>1196.2278955954323</v>
      </c>
    </row>
    <row r="4409" spans="1:14" x14ac:dyDescent="0.3">
      <c r="A4409">
        <v>4410</v>
      </c>
      <c r="B4409" s="1">
        <v>45209</v>
      </c>
      <c r="C4409" t="s">
        <v>10</v>
      </c>
      <c r="D4409" t="s">
        <v>29</v>
      </c>
      <c r="E4409" t="s">
        <v>30</v>
      </c>
      <c r="F4409">
        <v>-36</v>
      </c>
      <c r="G4409" s="3">
        <v>0</v>
      </c>
      <c r="H4409" s="3">
        <v>79.760000000000005</v>
      </c>
      <c r="I4409" t="s">
        <v>10</v>
      </c>
      <c r="J4409" t="s">
        <v>23</v>
      </c>
      <c r="K4409" s="3">
        <f>IF(TablaDatosEmpresa[[#This Row],[Tipo_Movimiento]] = "Venta", -TablaDatosEmpresa[[#This Row],[Cantidad]] * TablaDatosEmpresa[[#This Row],[Precio_Venta_Unitario]], 0)</f>
        <v>2871.36</v>
      </c>
      <c r="L4409" s="3">
        <f>AVERAGEIF(TablaDatosEmpresa[Nombre_Producto],TablaDatosEmpresa[[#This Row],[Nombre_Producto]],TablaDatosEmpresa[Costo_Unitario])</f>
        <v>15.49574137931034</v>
      </c>
      <c r="M4409" s="3">
        <f>IF(TablaDatosEmpresa[[#This Row],[Tipo_Movimiento]] = "Venta", -TablaDatosEmpresa[[#This Row],[Cantidad]] * TablaDatosEmpresa[[#This Row],[CosteAdquisicionPromedio]], 0)</f>
        <v>557.84668965517221</v>
      </c>
      <c r="N4409" s="3">
        <f>TablaDatosEmpresa[[#This Row],[Ingresos]]-TablaDatosEmpresa[[#This Row],[Coste_Vemta]]</f>
        <v>2313.5133103448279</v>
      </c>
    </row>
    <row r="4410" spans="1:14" x14ac:dyDescent="0.3">
      <c r="A4410">
        <v>4411</v>
      </c>
      <c r="B4410" s="1">
        <v>45209</v>
      </c>
      <c r="C4410" t="s">
        <v>10</v>
      </c>
      <c r="D4410" t="s">
        <v>14</v>
      </c>
      <c r="E4410" t="s">
        <v>41</v>
      </c>
      <c r="F4410">
        <v>-26</v>
      </c>
      <c r="G4410" s="3">
        <v>0</v>
      </c>
      <c r="H4410" s="3">
        <v>160.81</v>
      </c>
      <c r="I4410" t="s">
        <v>10</v>
      </c>
      <c r="J4410" t="s">
        <v>35</v>
      </c>
      <c r="K4410" s="3">
        <f>IF(TablaDatosEmpresa[[#This Row],[Tipo_Movimiento]] = "Venta", -TablaDatosEmpresa[[#This Row],[Cantidad]] * TablaDatosEmpresa[[#This Row],[Precio_Venta_Unitario]], 0)</f>
        <v>4181.0600000000004</v>
      </c>
      <c r="L4410" s="3">
        <f>AVERAGEIF(TablaDatosEmpresa[Nombre_Producto],TablaDatosEmpresa[[#This Row],[Nombre_Producto]],TablaDatosEmpresa[Costo_Unitario])</f>
        <v>38.917210440456756</v>
      </c>
      <c r="M4410" s="3">
        <f>IF(TablaDatosEmpresa[[#This Row],[Tipo_Movimiento]] = "Venta", -TablaDatosEmpresa[[#This Row],[Cantidad]] * TablaDatosEmpresa[[#This Row],[CosteAdquisicionPromedio]], 0)</f>
        <v>1011.8474714518757</v>
      </c>
      <c r="N4410" s="3">
        <f>TablaDatosEmpresa[[#This Row],[Ingresos]]-TablaDatosEmpresa[[#This Row],[Coste_Vemta]]</f>
        <v>3169.2125285481247</v>
      </c>
    </row>
    <row r="4411" spans="1:14" x14ac:dyDescent="0.3">
      <c r="A4411">
        <v>4412</v>
      </c>
      <c r="B4411" s="1">
        <v>45209</v>
      </c>
      <c r="C4411" t="s">
        <v>10</v>
      </c>
      <c r="D4411" t="s">
        <v>29</v>
      </c>
      <c r="E4411" t="s">
        <v>30</v>
      </c>
      <c r="F4411">
        <v>-26</v>
      </c>
      <c r="G4411" s="3">
        <v>0</v>
      </c>
      <c r="H4411" s="3">
        <v>79.23</v>
      </c>
      <c r="I4411" t="s">
        <v>10</v>
      </c>
      <c r="J4411" t="s">
        <v>13</v>
      </c>
      <c r="K4411" s="3">
        <f>IF(TablaDatosEmpresa[[#This Row],[Tipo_Movimiento]] = "Venta", -TablaDatosEmpresa[[#This Row],[Cantidad]] * TablaDatosEmpresa[[#This Row],[Precio_Venta_Unitario]], 0)</f>
        <v>2059.98</v>
      </c>
      <c r="L4411" s="3">
        <f>AVERAGEIF(TablaDatosEmpresa[Nombre_Producto],TablaDatosEmpresa[[#This Row],[Nombre_Producto]],TablaDatosEmpresa[Costo_Unitario])</f>
        <v>15.49574137931034</v>
      </c>
      <c r="M4411" s="3">
        <f>IF(TablaDatosEmpresa[[#This Row],[Tipo_Movimiento]] = "Venta", -TablaDatosEmpresa[[#This Row],[Cantidad]] * TablaDatosEmpresa[[#This Row],[CosteAdquisicionPromedio]], 0)</f>
        <v>402.88927586206887</v>
      </c>
      <c r="N4411" s="3">
        <f>TablaDatosEmpresa[[#This Row],[Ingresos]]-TablaDatosEmpresa[[#This Row],[Coste_Vemta]]</f>
        <v>1657.0907241379311</v>
      </c>
    </row>
    <row r="4412" spans="1:14" x14ac:dyDescent="0.3">
      <c r="A4412">
        <v>4413</v>
      </c>
      <c r="B4412" s="1">
        <v>45209</v>
      </c>
      <c r="C4412" t="s">
        <v>10</v>
      </c>
      <c r="D4412" t="s">
        <v>32</v>
      </c>
      <c r="E4412" t="s">
        <v>33</v>
      </c>
      <c r="F4412">
        <v>-8</v>
      </c>
      <c r="G4412" s="3">
        <v>0</v>
      </c>
      <c r="H4412" s="3">
        <v>219.27</v>
      </c>
      <c r="I4412" t="s">
        <v>10</v>
      </c>
      <c r="J4412" t="s">
        <v>31</v>
      </c>
      <c r="K4412" s="3">
        <f>IF(TablaDatosEmpresa[[#This Row],[Tipo_Movimiento]] = "Venta", -TablaDatosEmpresa[[#This Row],[Cantidad]] * TablaDatosEmpresa[[#This Row],[Precio_Venta_Unitario]], 0)</f>
        <v>1754.16</v>
      </c>
      <c r="L4412" s="3">
        <f>AVERAGEIF(TablaDatosEmpresa[Nombre_Producto],TablaDatosEmpresa[[#This Row],[Nombre_Producto]],TablaDatosEmpresa[Costo_Unitario])</f>
        <v>54.214840425531932</v>
      </c>
      <c r="M4412" s="3">
        <f>IF(TablaDatosEmpresa[[#This Row],[Tipo_Movimiento]] = "Venta", -TablaDatosEmpresa[[#This Row],[Cantidad]] * TablaDatosEmpresa[[#This Row],[CosteAdquisicionPromedio]], 0)</f>
        <v>433.71872340425546</v>
      </c>
      <c r="N4412" s="3">
        <f>TablaDatosEmpresa[[#This Row],[Ingresos]]-TablaDatosEmpresa[[#This Row],[Coste_Vemta]]</f>
        <v>1320.4412765957445</v>
      </c>
    </row>
    <row r="4413" spans="1:14" x14ac:dyDescent="0.3">
      <c r="A4413">
        <v>4414</v>
      </c>
      <c r="B4413" s="1">
        <v>45210</v>
      </c>
      <c r="C4413" t="s">
        <v>16</v>
      </c>
      <c r="D4413" t="s">
        <v>27</v>
      </c>
      <c r="E4413" t="s">
        <v>44</v>
      </c>
      <c r="F4413">
        <v>27</v>
      </c>
      <c r="G4413" s="3">
        <v>248.21</v>
      </c>
      <c r="H4413" s="3">
        <v>0</v>
      </c>
      <c r="I4413" t="s">
        <v>46</v>
      </c>
      <c r="J4413" t="s">
        <v>18</v>
      </c>
      <c r="K4413" s="3">
        <f>IF(TablaDatosEmpresa[[#This Row],[Tipo_Movimiento]] = "Venta", -TablaDatosEmpresa[[#This Row],[Cantidad]] * TablaDatosEmpresa[[#This Row],[Precio_Venta_Unitario]], 0)</f>
        <v>0</v>
      </c>
      <c r="L4413" s="3">
        <f>AVERAGEIF(TablaDatosEmpresa[Nombre_Producto],TablaDatosEmpresa[[#This Row],[Nombre_Producto]],TablaDatosEmpresa[Costo_Unitario])</f>
        <v>111.99406451612904</v>
      </c>
      <c r="M4413" s="3">
        <f>IF(TablaDatosEmpresa[[#This Row],[Tipo_Movimiento]] = "Venta", -TablaDatosEmpresa[[#This Row],[Cantidad]] * TablaDatosEmpresa[[#This Row],[CosteAdquisicionPromedio]], 0)</f>
        <v>0</v>
      </c>
      <c r="N4413" s="3">
        <f>TablaDatosEmpresa[[#This Row],[Ingresos]]-TablaDatosEmpresa[[#This Row],[Coste_Vemta]]</f>
        <v>0</v>
      </c>
    </row>
    <row r="4414" spans="1:14" x14ac:dyDescent="0.3">
      <c r="A4414">
        <v>4415</v>
      </c>
      <c r="B4414" s="1">
        <v>45210</v>
      </c>
      <c r="C4414" t="s">
        <v>24</v>
      </c>
      <c r="D4414" t="s">
        <v>32</v>
      </c>
      <c r="E4414" t="s">
        <v>33</v>
      </c>
      <c r="F4414">
        <v>223</v>
      </c>
      <c r="G4414" s="3">
        <v>120.51</v>
      </c>
      <c r="H4414" s="3">
        <v>0</v>
      </c>
      <c r="I4414" t="s">
        <v>24</v>
      </c>
      <c r="J4414" t="s">
        <v>36</v>
      </c>
      <c r="K4414" s="3">
        <f>IF(TablaDatosEmpresa[[#This Row],[Tipo_Movimiento]] = "Venta", -TablaDatosEmpresa[[#This Row],[Cantidad]] * TablaDatosEmpresa[[#This Row],[Precio_Venta_Unitario]], 0)</f>
        <v>0</v>
      </c>
      <c r="L4414" s="3">
        <f>AVERAGEIF(TablaDatosEmpresa[Nombre_Producto],TablaDatosEmpresa[[#This Row],[Nombre_Producto]],TablaDatosEmpresa[Costo_Unitario])</f>
        <v>54.214840425531932</v>
      </c>
      <c r="M4414" s="3">
        <f>IF(TablaDatosEmpresa[[#This Row],[Tipo_Movimiento]] = "Venta", -TablaDatosEmpresa[[#This Row],[Cantidad]] * TablaDatosEmpresa[[#This Row],[CosteAdquisicionPromedio]], 0)</f>
        <v>0</v>
      </c>
      <c r="N4414" s="3">
        <f>TablaDatosEmpresa[[#This Row],[Ingresos]]-TablaDatosEmpresa[[#This Row],[Coste_Vemta]]</f>
        <v>0</v>
      </c>
    </row>
    <row r="4415" spans="1:14" x14ac:dyDescent="0.3">
      <c r="A4415">
        <v>4416</v>
      </c>
      <c r="B4415" s="1">
        <v>45210</v>
      </c>
      <c r="C4415" t="s">
        <v>10</v>
      </c>
      <c r="D4415" t="s">
        <v>32</v>
      </c>
      <c r="E4415" t="s">
        <v>33</v>
      </c>
      <c r="F4415">
        <v>-25</v>
      </c>
      <c r="G4415" s="3">
        <v>0</v>
      </c>
      <c r="H4415" s="3">
        <v>218.83</v>
      </c>
      <c r="I4415" t="s">
        <v>10</v>
      </c>
      <c r="J4415" t="s">
        <v>23</v>
      </c>
      <c r="K4415" s="3">
        <f>IF(TablaDatosEmpresa[[#This Row],[Tipo_Movimiento]] = "Venta", -TablaDatosEmpresa[[#This Row],[Cantidad]] * TablaDatosEmpresa[[#This Row],[Precio_Venta_Unitario]], 0)</f>
        <v>5470.75</v>
      </c>
      <c r="L4415" s="3">
        <f>AVERAGEIF(TablaDatosEmpresa[Nombre_Producto],TablaDatosEmpresa[[#This Row],[Nombre_Producto]],TablaDatosEmpresa[Costo_Unitario])</f>
        <v>54.214840425531932</v>
      </c>
      <c r="M4415" s="3">
        <f>IF(TablaDatosEmpresa[[#This Row],[Tipo_Movimiento]] = "Venta", -TablaDatosEmpresa[[#This Row],[Cantidad]] * TablaDatosEmpresa[[#This Row],[CosteAdquisicionPromedio]], 0)</f>
        <v>1355.3710106382982</v>
      </c>
      <c r="N4415" s="3">
        <f>TablaDatosEmpresa[[#This Row],[Ingresos]]-TablaDatosEmpresa[[#This Row],[Coste_Vemta]]</f>
        <v>4115.3789893617013</v>
      </c>
    </row>
    <row r="4416" spans="1:14" x14ac:dyDescent="0.3">
      <c r="A4416">
        <v>4417</v>
      </c>
      <c r="B4416" s="1">
        <v>45210</v>
      </c>
      <c r="C4416" t="s">
        <v>16</v>
      </c>
      <c r="D4416" t="s">
        <v>17</v>
      </c>
      <c r="E4416" t="s">
        <v>42</v>
      </c>
      <c r="F4416">
        <v>21</v>
      </c>
      <c r="G4416" s="3">
        <v>451.66</v>
      </c>
      <c r="H4416" s="3">
        <v>0</v>
      </c>
      <c r="I4416" t="s">
        <v>46</v>
      </c>
      <c r="J4416" t="s">
        <v>18</v>
      </c>
      <c r="K4416" s="3">
        <f>IF(TablaDatosEmpresa[[#This Row],[Tipo_Movimiento]] = "Venta", -TablaDatosEmpresa[[#This Row],[Cantidad]] * TablaDatosEmpresa[[#This Row],[Precio_Venta_Unitario]], 0)</f>
        <v>0</v>
      </c>
      <c r="L4416" s="3">
        <f>AVERAGEIF(TablaDatosEmpresa[Nombre_Producto],TablaDatosEmpresa[[#This Row],[Nombre_Producto]],TablaDatosEmpresa[Costo_Unitario])</f>
        <v>206.67616747181975</v>
      </c>
      <c r="M4416" s="3">
        <f>IF(TablaDatosEmpresa[[#This Row],[Tipo_Movimiento]] = "Venta", -TablaDatosEmpresa[[#This Row],[Cantidad]] * TablaDatosEmpresa[[#This Row],[CosteAdquisicionPromedio]], 0)</f>
        <v>0</v>
      </c>
      <c r="N4416" s="3">
        <f>TablaDatosEmpresa[[#This Row],[Ingresos]]-TablaDatosEmpresa[[#This Row],[Coste_Vemta]]</f>
        <v>0</v>
      </c>
    </row>
    <row r="4417" spans="1:14" x14ac:dyDescent="0.3">
      <c r="A4417">
        <v>4418</v>
      </c>
      <c r="B4417" s="1">
        <v>45210</v>
      </c>
      <c r="C4417" t="s">
        <v>24</v>
      </c>
      <c r="D4417" t="s">
        <v>29</v>
      </c>
      <c r="E4417" t="s">
        <v>30</v>
      </c>
      <c r="F4417">
        <v>124</v>
      </c>
      <c r="G4417" s="3">
        <v>35.18</v>
      </c>
      <c r="H4417" s="3">
        <v>0</v>
      </c>
      <c r="I4417" t="s">
        <v>24</v>
      </c>
      <c r="J4417" t="s">
        <v>26</v>
      </c>
      <c r="K4417" s="3">
        <f>IF(TablaDatosEmpresa[[#This Row],[Tipo_Movimiento]] = "Venta", -TablaDatosEmpresa[[#This Row],[Cantidad]] * TablaDatosEmpresa[[#This Row],[Precio_Venta_Unitario]], 0)</f>
        <v>0</v>
      </c>
      <c r="L4417" s="3">
        <f>AVERAGEIF(TablaDatosEmpresa[Nombre_Producto],TablaDatosEmpresa[[#This Row],[Nombre_Producto]],TablaDatosEmpresa[Costo_Unitario])</f>
        <v>15.49574137931034</v>
      </c>
      <c r="M4417" s="3">
        <f>IF(TablaDatosEmpresa[[#This Row],[Tipo_Movimiento]] = "Venta", -TablaDatosEmpresa[[#This Row],[Cantidad]] * TablaDatosEmpresa[[#This Row],[CosteAdquisicionPromedio]], 0)</f>
        <v>0</v>
      </c>
      <c r="N4417" s="3">
        <f>TablaDatosEmpresa[[#This Row],[Ingresos]]-TablaDatosEmpresa[[#This Row],[Coste_Vemta]]</f>
        <v>0</v>
      </c>
    </row>
    <row r="4418" spans="1:14" x14ac:dyDescent="0.3">
      <c r="A4418">
        <v>4419</v>
      </c>
      <c r="B4418" s="1">
        <v>45210</v>
      </c>
      <c r="C4418" t="s">
        <v>24</v>
      </c>
      <c r="D4418" t="s">
        <v>25</v>
      </c>
      <c r="E4418" t="s">
        <v>43</v>
      </c>
      <c r="F4418">
        <v>259</v>
      </c>
      <c r="G4418" s="3">
        <v>44.47</v>
      </c>
      <c r="H4418" s="3">
        <v>0</v>
      </c>
      <c r="I4418" t="s">
        <v>24</v>
      </c>
      <c r="J4418" t="s">
        <v>37</v>
      </c>
      <c r="K4418" s="3">
        <f>IF(TablaDatosEmpresa[[#This Row],[Tipo_Movimiento]] = "Venta", -TablaDatosEmpresa[[#This Row],[Cantidad]] * TablaDatosEmpresa[[#This Row],[Precio_Venta_Unitario]], 0)</f>
        <v>0</v>
      </c>
      <c r="L4418" s="3">
        <f>AVERAGEIF(TablaDatosEmpresa[Nombre_Producto],TablaDatosEmpresa[[#This Row],[Nombre_Producto]],TablaDatosEmpresa[Costo_Unitario])</f>
        <v>18.458651685393257</v>
      </c>
      <c r="M4418" s="3">
        <f>IF(TablaDatosEmpresa[[#This Row],[Tipo_Movimiento]] = "Venta", -TablaDatosEmpresa[[#This Row],[Cantidad]] * TablaDatosEmpresa[[#This Row],[CosteAdquisicionPromedio]], 0)</f>
        <v>0</v>
      </c>
      <c r="N4418" s="3">
        <f>TablaDatosEmpresa[[#This Row],[Ingresos]]-TablaDatosEmpresa[[#This Row],[Coste_Vemta]]</f>
        <v>0</v>
      </c>
    </row>
    <row r="4419" spans="1:14" x14ac:dyDescent="0.3">
      <c r="A4419">
        <v>4420</v>
      </c>
      <c r="B4419" s="1">
        <v>45210</v>
      </c>
      <c r="C4419" t="s">
        <v>24</v>
      </c>
      <c r="D4419" t="s">
        <v>34</v>
      </c>
      <c r="E4419" t="s">
        <v>45</v>
      </c>
      <c r="F4419">
        <v>171</v>
      </c>
      <c r="G4419" s="3">
        <v>183.3</v>
      </c>
      <c r="H4419" s="3">
        <v>0</v>
      </c>
      <c r="I4419" t="s">
        <v>24</v>
      </c>
      <c r="J4419" t="s">
        <v>37</v>
      </c>
      <c r="K4419" s="3">
        <f>IF(TablaDatosEmpresa[[#This Row],[Tipo_Movimiento]] = "Venta", -TablaDatosEmpresa[[#This Row],[Cantidad]] * TablaDatosEmpresa[[#This Row],[Precio_Venta_Unitario]], 0)</f>
        <v>0</v>
      </c>
      <c r="L4419" s="3">
        <f>AVERAGEIF(TablaDatosEmpresa[Nombre_Producto],TablaDatosEmpresa[[#This Row],[Nombre_Producto]],TablaDatosEmpresa[Costo_Unitario])</f>
        <v>81.910562499999997</v>
      </c>
      <c r="M4419" s="3">
        <f>IF(TablaDatosEmpresa[[#This Row],[Tipo_Movimiento]] = "Venta", -TablaDatosEmpresa[[#This Row],[Cantidad]] * TablaDatosEmpresa[[#This Row],[CosteAdquisicionPromedio]], 0)</f>
        <v>0</v>
      </c>
      <c r="N4419" s="3">
        <f>TablaDatosEmpresa[[#This Row],[Ingresos]]-TablaDatosEmpresa[[#This Row],[Coste_Vemta]]</f>
        <v>0</v>
      </c>
    </row>
    <row r="4420" spans="1:14" x14ac:dyDescent="0.3">
      <c r="A4420">
        <v>4421</v>
      </c>
      <c r="B4420" s="1">
        <v>45211</v>
      </c>
      <c r="C4420" t="s">
        <v>16</v>
      </c>
      <c r="D4420" t="s">
        <v>17</v>
      </c>
      <c r="E4420" t="s">
        <v>42</v>
      </c>
      <c r="F4420">
        <v>37</v>
      </c>
      <c r="G4420" s="3">
        <v>454.06</v>
      </c>
      <c r="H4420" s="3">
        <v>0</v>
      </c>
      <c r="I4420" t="s">
        <v>46</v>
      </c>
      <c r="J4420" t="s">
        <v>18</v>
      </c>
      <c r="K4420" s="3">
        <f>IF(TablaDatosEmpresa[[#This Row],[Tipo_Movimiento]] = "Venta", -TablaDatosEmpresa[[#This Row],[Cantidad]] * TablaDatosEmpresa[[#This Row],[Precio_Venta_Unitario]], 0)</f>
        <v>0</v>
      </c>
      <c r="L4420" s="3">
        <f>AVERAGEIF(TablaDatosEmpresa[Nombre_Producto],TablaDatosEmpresa[[#This Row],[Nombre_Producto]],TablaDatosEmpresa[Costo_Unitario])</f>
        <v>206.67616747181975</v>
      </c>
      <c r="M4420" s="3">
        <f>IF(TablaDatosEmpresa[[#This Row],[Tipo_Movimiento]] = "Venta", -TablaDatosEmpresa[[#This Row],[Cantidad]] * TablaDatosEmpresa[[#This Row],[CosteAdquisicionPromedio]], 0)</f>
        <v>0</v>
      </c>
      <c r="N4420" s="3">
        <f>TablaDatosEmpresa[[#This Row],[Ingresos]]-TablaDatosEmpresa[[#This Row],[Coste_Vemta]]</f>
        <v>0</v>
      </c>
    </row>
    <row r="4421" spans="1:14" x14ac:dyDescent="0.3">
      <c r="A4421">
        <v>4422</v>
      </c>
      <c r="B4421" s="1">
        <v>45211</v>
      </c>
      <c r="C4421" t="s">
        <v>16</v>
      </c>
      <c r="D4421" t="s">
        <v>17</v>
      </c>
      <c r="E4421" t="s">
        <v>42</v>
      </c>
      <c r="F4421">
        <v>61</v>
      </c>
      <c r="G4421" s="3">
        <v>458.28</v>
      </c>
      <c r="H4421" s="3">
        <v>0</v>
      </c>
      <c r="I4421" t="s">
        <v>46</v>
      </c>
      <c r="J4421" t="s">
        <v>18</v>
      </c>
      <c r="K4421" s="3">
        <f>IF(TablaDatosEmpresa[[#This Row],[Tipo_Movimiento]] = "Venta", -TablaDatosEmpresa[[#This Row],[Cantidad]] * TablaDatosEmpresa[[#This Row],[Precio_Venta_Unitario]], 0)</f>
        <v>0</v>
      </c>
      <c r="L4421" s="3">
        <f>AVERAGEIF(TablaDatosEmpresa[Nombre_Producto],TablaDatosEmpresa[[#This Row],[Nombre_Producto]],TablaDatosEmpresa[Costo_Unitario])</f>
        <v>206.67616747181975</v>
      </c>
      <c r="M4421" s="3">
        <f>IF(TablaDatosEmpresa[[#This Row],[Tipo_Movimiento]] = "Venta", -TablaDatosEmpresa[[#This Row],[Cantidad]] * TablaDatosEmpresa[[#This Row],[CosteAdquisicionPromedio]], 0)</f>
        <v>0</v>
      </c>
      <c r="N4421" s="3">
        <f>TablaDatosEmpresa[[#This Row],[Ingresos]]-TablaDatosEmpresa[[#This Row],[Coste_Vemta]]</f>
        <v>0</v>
      </c>
    </row>
    <row r="4422" spans="1:14" x14ac:dyDescent="0.3">
      <c r="A4422">
        <v>4423</v>
      </c>
      <c r="B4422" s="1">
        <v>45211</v>
      </c>
      <c r="C4422" t="s">
        <v>10</v>
      </c>
      <c r="D4422" t="s">
        <v>14</v>
      </c>
      <c r="E4422" t="s">
        <v>41</v>
      </c>
      <c r="F4422">
        <v>-11</v>
      </c>
      <c r="G4422" s="3">
        <v>0</v>
      </c>
      <c r="H4422" s="3">
        <v>158.78</v>
      </c>
      <c r="I4422" t="s">
        <v>10</v>
      </c>
      <c r="J4422" t="s">
        <v>15</v>
      </c>
      <c r="K4422" s="3">
        <f>IF(TablaDatosEmpresa[[#This Row],[Tipo_Movimiento]] = "Venta", -TablaDatosEmpresa[[#This Row],[Cantidad]] * TablaDatosEmpresa[[#This Row],[Precio_Venta_Unitario]], 0)</f>
        <v>1746.58</v>
      </c>
      <c r="L4422" s="3">
        <f>AVERAGEIF(TablaDatosEmpresa[Nombre_Producto],TablaDatosEmpresa[[#This Row],[Nombre_Producto]],TablaDatosEmpresa[Costo_Unitario])</f>
        <v>38.917210440456756</v>
      </c>
      <c r="M4422" s="3">
        <f>IF(TablaDatosEmpresa[[#This Row],[Tipo_Movimiento]] = "Venta", -TablaDatosEmpresa[[#This Row],[Cantidad]] * TablaDatosEmpresa[[#This Row],[CosteAdquisicionPromedio]], 0)</f>
        <v>428.08931484502432</v>
      </c>
      <c r="N4422" s="3">
        <f>TablaDatosEmpresa[[#This Row],[Ingresos]]-TablaDatosEmpresa[[#This Row],[Coste_Vemta]]</f>
        <v>1318.4906851549756</v>
      </c>
    </row>
    <row r="4423" spans="1:14" x14ac:dyDescent="0.3">
      <c r="A4423">
        <v>4424</v>
      </c>
      <c r="B4423" s="1">
        <v>45211</v>
      </c>
      <c r="C4423" t="s">
        <v>10</v>
      </c>
      <c r="D4423" t="s">
        <v>11</v>
      </c>
      <c r="E4423" t="s">
        <v>12</v>
      </c>
      <c r="F4423">
        <v>-43</v>
      </c>
      <c r="G4423" s="3">
        <v>0</v>
      </c>
      <c r="H4423" s="3">
        <v>130.41</v>
      </c>
      <c r="I4423" t="s">
        <v>10</v>
      </c>
      <c r="J4423" t="s">
        <v>13</v>
      </c>
      <c r="K4423" s="3">
        <f>IF(TablaDatosEmpresa[[#This Row],[Tipo_Movimiento]] = "Venta", -TablaDatosEmpresa[[#This Row],[Cantidad]] * TablaDatosEmpresa[[#This Row],[Precio_Venta_Unitario]], 0)</f>
        <v>5607.63</v>
      </c>
      <c r="L4423" s="3">
        <f>AVERAGEIF(TablaDatosEmpresa[Nombre_Producto],TablaDatosEmpresa[[#This Row],[Nombre_Producto]],TablaDatosEmpresa[Costo_Unitario])</f>
        <v>28.701865793780652</v>
      </c>
      <c r="M4423" s="3">
        <f>IF(TablaDatosEmpresa[[#This Row],[Tipo_Movimiento]] = "Venta", -TablaDatosEmpresa[[#This Row],[Cantidad]] * TablaDatosEmpresa[[#This Row],[CosteAdquisicionPromedio]], 0)</f>
        <v>1234.180229132568</v>
      </c>
      <c r="N4423" s="3">
        <f>TablaDatosEmpresa[[#This Row],[Ingresos]]-TablaDatosEmpresa[[#This Row],[Coste_Vemta]]</f>
        <v>4373.4497708674317</v>
      </c>
    </row>
    <row r="4424" spans="1:14" x14ac:dyDescent="0.3">
      <c r="A4424">
        <v>4425</v>
      </c>
      <c r="B4424" s="1">
        <v>45211</v>
      </c>
      <c r="C4424" t="s">
        <v>10</v>
      </c>
      <c r="D4424" t="s">
        <v>29</v>
      </c>
      <c r="E4424" t="s">
        <v>30</v>
      </c>
      <c r="F4424">
        <v>-48</v>
      </c>
      <c r="G4424" s="3">
        <v>0</v>
      </c>
      <c r="H4424" s="3">
        <v>79.38</v>
      </c>
      <c r="I4424" t="s">
        <v>10</v>
      </c>
      <c r="J4424" t="s">
        <v>15</v>
      </c>
      <c r="K4424" s="3">
        <f>IF(TablaDatosEmpresa[[#This Row],[Tipo_Movimiento]] = "Venta", -TablaDatosEmpresa[[#This Row],[Cantidad]] * TablaDatosEmpresa[[#This Row],[Precio_Venta_Unitario]], 0)</f>
        <v>3810.24</v>
      </c>
      <c r="L4424" s="3">
        <f>AVERAGEIF(TablaDatosEmpresa[Nombre_Producto],TablaDatosEmpresa[[#This Row],[Nombre_Producto]],TablaDatosEmpresa[Costo_Unitario])</f>
        <v>15.49574137931034</v>
      </c>
      <c r="M4424" s="3">
        <f>IF(TablaDatosEmpresa[[#This Row],[Tipo_Movimiento]] = "Venta", -TablaDatosEmpresa[[#This Row],[Cantidad]] * TablaDatosEmpresa[[#This Row],[CosteAdquisicionPromedio]], 0)</f>
        <v>743.79558620689636</v>
      </c>
      <c r="N4424" s="3">
        <f>TablaDatosEmpresa[[#This Row],[Ingresos]]-TablaDatosEmpresa[[#This Row],[Coste_Vemta]]</f>
        <v>3066.4444137931032</v>
      </c>
    </row>
    <row r="4425" spans="1:14" x14ac:dyDescent="0.3">
      <c r="A4425">
        <v>4426</v>
      </c>
      <c r="B4425" s="1">
        <v>45211</v>
      </c>
      <c r="C4425" t="s">
        <v>10</v>
      </c>
      <c r="D4425" t="s">
        <v>11</v>
      </c>
      <c r="E4425" t="s">
        <v>12</v>
      </c>
      <c r="F4425">
        <v>-31</v>
      </c>
      <c r="G4425" s="3">
        <v>0</v>
      </c>
      <c r="H4425" s="3">
        <v>130.82</v>
      </c>
      <c r="I4425" t="s">
        <v>10</v>
      </c>
      <c r="J4425" t="s">
        <v>31</v>
      </c>
      <c r="K4425" s="3">
        <f>IF(TablaDatosEmpresa[[#This Row],[Tipo_Movimiento]] = "Venta", -TablaDatosEmpresa[[#This Row],[Cantidad]] * TablaDatosEmpresa[[#This Row],[Precio_Venta_Unitario]], 0)</f>
        <v>4055.4199999999996</v>
      </c>
      <c r="L4425" s="3">
        <f>AVERAGEIF(TablaDatosEmpresa[Nombre_Producto],TablaDatosEmpresa[[#This Row],[Nombre_Producto]],TablaDatosEmpresa[Costo_Unitario])</f>
        <v>28.701865793780652</v>
      </c>
      <c r="M4425" s="3">
        <f>IF(TablaDatosEmpresa[[#This Row],[Tipo_Movimiento]] = "Venta", -TablaDatosEmpresa[[#This Row],[Cantidad]] * TablaDatosEmpresa[[#This Row],[CosteAdquisicionPromedio]], 0)</f>
        <v>889.75783960720025</v>
      </c>
      <c r="N4425" s="3">
        <f>TablaDatosEmpresa[[#This Row],[Ingresos]]-TablaDatosEmpresa[[#This Row],[Coste_Vemta]]</f>
        <v>3165.6621603927993</v>
      </c>
    </row>
    <row r="4426" spans="1:14" x14ac:dyDescent="0.3">
      <c r="A4426">
        <v>4427</v>
      </c>
      <c r="B4426" s="1">
        <v>45211</v>
      </c>
      <c r="C4426" t="s">
        <v>24</v>
      </c>
      <c r="D4426" t="s">
        <v>14</v>
      </c>
      <c r="E4426" t="s">
        <v>41</v>
      </c>
      <c r="F4426">
        <v>298</v>
      </c>
      <c r="G4426" s="3">
        <v>86.19</v>
      </c>
      <c r="H4426" s="3">
        <v>0</v>
      </c>
      <c r="I4426" t="s">
        <v>24</v>
      </c>
      <c r="J4426" t="s">
        <v>36</v>
      </c>
      <c r="K4426" s="3">
        <f>IF(TablaDatosEmpresa[[#This Row],[Tipo_Movimiento]] = "Venta", -TablaDatosEmpresa[[#This Row],[Cantidad]] * TablaDatosEmpresa[[#This Row],[Precio_Venta_Unitario]], 0)</f>
        <v>0</v>
      </c>
      <c r="L4426" s="3">
        <f>AVERAGEIF(TablaDatosEmpresa[Nombre_Producto],TablaDatosEmpresa[[#This Row],[Nombre_Producto]],TablaDatosEmpresa[Costo_Unitario])</f>
        <v>38.917210440456756</v>
      </c>
      <c r="M4426" s="3">
        <f>IF(TablaDatosEmpresa[[#This Row],[Tipo_Movimiento]] = "Venta", -TablaDatosEmpresa[[#This Row],[Cantidad]] * TablaDatosEmpresa[[#This Row],[CosteAdquisicionPromedio]], 0)</f>
        <v>0</v>
      </c>
      <c r="N4426" s="3">
        <f>TablaDatosEmpresa[[#This Row],[Ingresos]]-TablaDatosEmpresa[[#This Row],[Coste_Vemta]]</f>
        <v>0</v>
      </c>
    </row>
    <row r="4427" spans="1:14" x14ac:dyDescent="0.3">
      <c r="A4427">
        <v>4428</v>
      </c>
      <c r="B4427" s="1">
        <v>45212</v>
      </c>
      <c r="C4427" t="s">
        <v>16</v>
      </c>
      <c r="D4427" t="s">
        <v>17</v>
      </c>
      <c r="E4427" t="s">
        <v>42</v>
      </c>
      <c r="F4427">
        <v>69</v>
      </c>
      <c r="G4427" s="3">
        <v>453.46</v>
      </c>
      <c r="H4427" s="3">
        <v>0</v>
      </c>
      <c r="I4427" t="s">
        <v>46</v>
      </c>
      <c r="J4427" t="s">
        <v>18</v>
      </c>
      <c r="K4427" s="3">
        <f>IF(TablaDatosEmpresa[[#This Row],[Tipo_Movimiento]] = "Venta", -TablaDatosEmpresa[[#This Row],[Cantidad]] * TablaDatosEmpresa[[#This Row],[Precio_Venta_Unitario]], 0)</f>
        <v>0</v>
      </c>
      <c r="L4427" s="3">
        <f>AVERAGEIF(TablaDatosEmpresa[Nombre_Producto],TablaDatosEmpresa[[#This Row],[Nombre_Producto]],TablaDatosEmpresa[Costo_Unitario])</f>
        <v>206.67616747181975</v>
      </c>
      <c r="M4427" s="3">
        <f>IF(TablaDatosEmpresa[[#This Row],[Tipo_Movimiento]] = "Venta", -TablaDatosEmpresa[[#This Row],[Cantidad]] * TablaDatosEmpresa[[#This Row],[CosteAdquisicionPromedio]], 0)</f>
        <v>0</v>
      </c>
      <c r="N4427" s="3">
        <f>TablaDatosEmpresa[[#This Row],[Ingresos]]-TablaDatosEmpresa[[#This Row],[Coste_Vemta]]</f>
        <v>0</v>
      </c>
    </row>
    <row r="4428" spans="1:14" x14ac:dyDescent="0.3">
      <c r="A4428">
        <v>4429</v>
      </c>
      <c r="B4428" s="1">
        <v>45212</v>
      </c>
      <c r="C4428" t="s">
        <v>10</v>
      </c>
      <c r="D4428" t="s">
        <v>25</v>
      </c>
      <c r="E4428" t="s">
        <v>43</v>
      </c>
      <c r="F4428">
        <v>-28</v>
      </c>
      <c r="G4428" s="3">
        <v>0</v>
      </c>
      <c r="H4428" s="3">
        <v>94.56</v>
      </c>
      <c r="I4428" t="s">
        <v>10</v>
      </c>
      <c r="J4428" t="s">
        <v>23</v>
      </c>
      <c r="K4428" s="3">
        <f>IF(TablaDatosEmpresa[[#This Row],[Tipo_Movimiento]] = "Venta", -TablaDatosEmpresa[[#This Row],[Cantidad]] * TablaDatosEmpresa[[#This Row],[Precio_Venta_Unitario]], 0)</f>
        <v>2647.6800000000003</v>
      </c>
      <c r="L4428" s="3">
        <f>AVERAGEIF(TablaDatosEmpresa[Nombre_Producto],TablaDatosEmpresa[[#This Row],[Nombre_Producto]],TablaDatosEmpresa[Costo_Unitario])</f>
        <v>18.458651685393257</v>
      </c>
      <c r="M4428" s="3">
        <f>IF(TablaDatosEmpresa[[#This Row],[Tipo_Movimiento]] = "Venta", -TablaDatosEmpresa[[#This Row],[Cantidad]] * TablaDatosEmpresa[[#This Row],[CosteAdquisicionPromedio]], 0)</f>
        <v>516.84224719101121</v>
      </c>
      <c r="N4428" s="3">
        <f>TablaDatosEmpresa[[#This Row],[Ingresos]]-TablaDatosEmpresa[[#This Row],[Coste_Vemta]]</f>
        <v>2130.8377528089891</v>
      </c>
    </row>
    <row r="4429" spans="1:14" x14ac:dyDescent="0.3">
      <c r="A4429">
        <v>4430</v>
      </c>
      <c r="B4429" s="1">
        <v>45212</v>
      </c>
      <c r="C4429" t="s">
        <v>16</v>
      </c>
      <c r="D4429" t="s">
        <v>27</v>
      </c>
      <c r="E4429" t="s">
        <v>44</v>
      </c>
      <c r="F4429">
        <v>48</v>
      </c>
      <c r="G4429" s="3">
        <v>253.5</v>
      </c>
      <c r="H4429" s="3">
        <v>0</v>
      </c>
      <c r="I4429" t="s">
        <v>46</v>
      </c>
      <c r="J4429" t="s">
        <v>18</v>
      </c>
      <c r="K4429" s="3">
        <f>IF(TablaDatosEmpresa[[#This Row],[Tipo_Movimiento]] = "Venta", -TablaDatosEmpresa[[#This Row],[Cantidad]] * TablaDatosEmpresa[[#This Row],[Precio_Venta_Unitario]], 0)</f>
        <v>0</v>
      </c>
      <c r="L4429" s="3">
        <f>AVERAGEIF(TablaDatosEmpresa[Nombre_Producto],TablaDatosEmpresa[[#This Row],[Nombre_Producto]],TablaDatosEmpresa[Costo_Unitario])</f>
        <v>111.99406451612904</v>
      </c>
      <c r="M4429" s="3">
        <f>IF(TablaDatosEmpresa[[#This Row],[Tipo_Movimiento]] = "Venta", -TablaDatosEmpresa[[#This Row],[Cantidad]] * TablaDatosEmpresa[[#This Row],[CosteAdquisicionPromedio]], 0)</f>
        <v>0</v>
      </c>
      <c r="N4429" s="3">
        <f>TablaDatosEmpresa[[#This Row],[Ingresos]]-TablaDatosEmpresa[[#This Row],[Coste_Vemta]]</f>
        <v>0</v>
      </c>
    </row>
    <row r="4430" spans="1:14" x14ac:dyDescent="0.3">
      <c r="A4430">
        <v>4431</v>
      </c>
      <c r="B4430" s="1">
        <v>45212</v>
      </c>
      <c r="C4430" t="s">
        <v>24</v>
      </c>
      <c r="D4430" t="s">
        <v>21</v>
      </c>
      <c r="E4430" t="s">
        <v>22</v>
      </c>
      <c r="F4430">
        <v>279</v>
      </c>
      <c r="G4430" s="3">
        <v>25.31</v>
      </c>
      <c r="H4430" s="3">
        <v>0</v>
      </c>
      <c r="I4430" t="s">
        <v>24</v>
      </c>
      <c r="J4430" t="s">
        <v>26</v>
      </c>
      <c r="K4430" s="3">
        <f>IF(TablaDatosEmpresa[[#This Row],[Tipo_Movimiento]] = "Venta", -TablaDatosEmpresa[[#This Row],[Cantidad]] * TablaDatosEmpresa[[#This Row],[Precio_Venta_Unitario]], 0)</f>
        <v>0</v>
      </c>
      <c r="L4430" s="3">
        <f>AVERAGEIF(TablaDatosEmpresa[Nombre_Producto],TablaDatosEmpresa[[#This Row],[Nombre_Producto]],TablaDatosEmpresa[Costo_Unitario])</f>
        <v>10.520482758620702</v>
      </c>
      <c r="M4430" s="3">
        <f>IF(TablaDatosEmpresa[[#This Row],[Tipo_Movimiento]] = "Venta", -TablaDatosEmpresa[[#This Row],[Cantidad]] * TablaDatosEmpresa[[#This Row],[CosteAdquisicionPromedio]], 0)</f>
        <v>0</v>
      </c>
      <c r="N4430" s="3">
        <f>TablaDatosEmpresa[[#This Row],[Ingresos]]-TablaDatosEmpresa[[#This Row],[Coste_Vemta]]</f>
        <v>0</v>
      </c>
    </row>
    <row r="4431" spans="1:14" x14ac:dyDescent="0.3">
      <c r="A4431">
        <v>4432</v>
      </c>
      <c r="B4431" s="1">
        <v>45212</v>
      </c>
      <c r="C4431" t="s">
        <v>16</v>
      </c>
      <c r="D4431" t="s">
        <v>17</v>
      </c>
      <c r="E4431" t="s">
        <v>42</v>
      </c>
      <c r="F4431">
        <v>87</v>
      </c>
      <c r="G4431" s="3">
        <v>446.59</v>
      </c>
      <c r="H4431" s="3">
        <v>0</v>
      </c>
      <c r="I4431" t="s">
        <v>46</v>
      </c>
      <c r="J4431" t="s">
        <v>18</v>
      </c>
      <c r="K4431" s="3">
        <f>IF(TablaDatosEmpresa[[#This Row],[Tipo_Movimiento]] = "Venta", -TablaDatosEmpresa[[#This Row],[Cantidad]] * TablaDatosEmpresa[[#This Row],[Precio_Venta_Unitario]], 0)</f>
        <v>0</v>
      </c>
      <c r="L4431" s="3">
        <f>AVERAGEIF(TablaDatosEmpresa[Nombre_Producto],TablaDatosEmpresa[[#This Row],[Nombre_Producto]],TablaDatosEmpresa[Costo_Unitario])</f>
        <v>206.67616747181975</v>
      </c>
      <c r="M4431" s="3">
        <f>IF(TablaDatosEmpresa[[#This Row],[Tipo_Movimiento]] = "Venta", -TablaDatosEmpresa[[#This Row],[Cantidad]] * TablaDatosEmpresa[[#This Row],[CosteAdquisicionPromedio]], 0)</f>
        <v>0</v>
      </c>
      <c r="N4431" s="3">
        <f>TablaDatosEmpresa[[#This Row],[Ingresos]]-TablaDatosEmpresa[[#This Row],[Coste_Vemta]]</f>
        <v>0</v>
      </c>
    </row>
    <row r="4432" spans="1:14" x14ac:dyDescent="0.3">
      <c r="A4432">
        <v>4433</v>
      </c>
      <c r="B4432" s="1">
        <v>45212</v>
      </c>
      <c r="C4432" t="s">
        <v>10</v>
      </c>
      <c r="D4432" t="s">
        <v>21</v>
      </c>
      <c r="E4432" t="s">
        <v>22</v>
      </c>
      <c r="F4432">
        <v>-46</v>
      </c>
      <c r="G4432" s="3">
        <v>0</v>
      </c>
      <c r="H4432" s="3">
        <v>59.54</v>
      </c>
      <c r="I4432" t="s">
        <v>10</v>
      </c>
      <c r="J4432" t="s">
        <v>15</v>
      </c>
      <c r="K4432" s="3">
        <f>IF(TablaDatosEmpresa[[#This Row],[Tipo_Movimiento]] = "Venta", -TablaDatosEmpresa[[#This Row],[Cantidad]] * TablaDatosEmpresa[[#This Row],[Precio_Venta_Unitario]], 0)</f>
        <v>2738.84</v>
      </c>
      <c r="L4432" s="3">
        <f>AVERAGEIF(TablaDatosEmpresa[Nombre_Producto],TablaDatosEmpresa[[#This Row],[Nombre_Producto]],TablaDatosEmpresa[Costo_Unitario])</f>
        <v>10.520482758620702</v>
      </c>
      <c r="M4432" s="3">
        <f>IF(TablaDatosEmpresa[[#This Row],[Tipo_Movimiento]] = "Venta", -TablaDatosEmpresa[[#This Row],[Cantidad]] * TablaDatosEmpresa[[#This Row],[CosteAdquisicionPromedio]], 0)</f>
        <v>483.94220689655231</v>
      </c>
      <c r="N4432" s="3">
        <f>TablaDatosEmpresa[[#This Row],[Ingresos]]-TablaDatosEmpresa[[#This Row],[Coste_Vemta]]</f>
        <v>2254.8977931034478</v>
      </c>
    </row>
    <row r="4433" spans="1:14" x14ac:dyDescent="0.3">
      <c r="A4433">
        <v>4434</v>
      </c>
      <c r="B4433" s="1">
        <v>45213</v>
      </c>
      <c r="C4433" t="s">
        <v>16</v>
      </c>
      <c r="D4433" t="s">
        <v>27</v>
      </c>
      <c r="E4433" t="s">
        <v>44</v>
      </c>
      <c r="F4433">
        <v>81</v>
      </c>
      <c r="G4433" s="3">
        <v>252.53</v>
      </c>
      <c r="H4433" s="3">
        <v>0</v>
      </c>
      <c r="I4433" t="s">
        <v>46</v>
      </c>
      <c r="J4433" t="s">
        <v>18</v>
      </c>
      <c r="K4433" s="3">
        <f>IF(TablaDatosEmpresa[[#This Row],[Tipo_Movimiento]] = "Venta", -TablaDatosEmpresa[[#This Row],[Cantidad]] * TablaDatosEmpresa[[#This Row],[Precio_Venta_Unitario]], 0)</f>
        <v>0</v>
      </c>
      <c r="L4433" s="3">
        <f>AVERAGEIF(TablaDatosEmpresa[Nombre_Producto],TablaDatosEmpresa[[#This Row],[Nombre_Producto]],TablaDatosEmpresa[Costo_Unitario])</f>
        <v>111.99406451612904</v>
      </c>
      <c r="M4433" s="3">
        <f>IF(TablaDatosEmpresa[[#This Row],[Tipo_Movimiento]] = "Venta", -TablaDatosEmpresa[[#This Row],[Cantidad]] * TablaDatosEmpresa[[#This Row],[CosteAdquisicionPromedio]], 0)</f>
        <v>0</v>
      </c>
      <c r="N4433" s="3">
        <f>TablaDatosEmpresa[[#This Row],[Ingresos]]-TablaDatosEmpresa[[#This Row],[Coste_Vemta]]</f>
        <v>0</v>
      </c>
    </row>
    <row r="4434" spans="1:14" x14ac:dyDescent="0.3">
      <c r="A4434">
        <v>4435</v>
      </c>
      <c r="B4434" s="1">
        <v>45213</v>
      </c>
      <c r="C4434" t="s">
        <v>24</v>
      </c>
      <c r="D4434" t="s">
        <v>11</v>
      </c>
      <c r="E4434" t="s">
        <v>12</v>
      </c>
      <c r="F4434">
        <v>206</v>
      </c>
      <c r="G4434" s="3">
        <v>66.099999999999994</v>
      </c>
      <c r="H4434" s="3">
        <v>0</v>
      </c>
      <c r="I4434" t="s">
        <v>24</v>
      </c>
      <c r="J4434" t="s">
        <v>26</v>
      </c>
      <c r="K4434" s="3">
        <f>IF(TablaDatosEmpresa[[#This Row],[Tipo_Movimiento]] = "Venta", -TablaDatosEmpresa[[#This Row],[Cantidad]] * TablaDatosEmpresa[[#This Row],[Precio_Venta_Unitario]], 0)</f>
        <v>0</v>
      </c>
      <c r="L4434" s="3">
        <f>AVERAGEIF(TablaDatosEmpresa[Nombre_Producto],TablaDatosEmpresa[[#This Row],[Nombre_Producto]],TablaDatosEmpresa[Costo_Unitario])</f>
        <v>28.701865793780652</v>
      </c>
      <c r="M4434" s="3">
        <f>IF(TablaDatosEmpresa[[#This Row],[Tipo_Movimiento]] = "Venta", -TablaDatosEmpresa[[#This Row],[Cantidad]] * TablaDatosEmpresa[[#This Row],[CosteAdquisicionPromedio]], 0)</f>
        <v>0</v>
      </c>
      <c r="N4434" s="3">
        <f>TablaDatosEmpresa[[#This Row],[Ingresos]]-TablaDatosEmpresa[[#This Row],[Coste_Vemta]]</f>
        <v>0</v>
      </c>
    </row>
    <row r="4435" spans="1:14" x14ac:dyDescent="0.3">
      <c r="A4435">
        <v>4436</v>
      </c>
      <c r="B4435" s="1">
        <v>45213</v>
      </c>
      <c r="C4435" t="s">
        <v>24</v>
      </c>
      <c r="D4435" t="s">
        <v>34</v>
      </c>
      <c r="E4435" t="s">
        <v>45</v>
      </c>
      <c r="F4435">
        <v>257</v>
      </c>
      <c r="G4435" s="3">
        <v>177.72</v>
      </c>
      <c r="H4435" s="3">
        <v>0</v>
      </c>
      <c r="I4435" t="s">
        <v>24</v>
      </c>
      <c r="J4435" t="s">
        <v>28</v>
      </c>
      <c r="K4435" s="3">
        <f>IF(TablaDatosEmpresa[[#This Row],[Tipo_Movimiento]] = "Venta", -TablaDatosEmpresa[[#This Row],[Cantidad]] * TablaDatosEmpresa[[#This Row],[Precio_Venta_Unitario]], 0)</f>
        <v>0</v>
      </c>
      <c r="L4435" s="3">
        <f>AVERAGEIF(TablaDatosEmpresa[Nombre_Producto],TablaDatosEmpresa[[#This Row],[Nombre_Producto]],TablaDatosEmpresa[Costo_Unitario])</f>
        <v>81.910562499999997</v>
      </c>
      <c r="M4435" s="3">
        <f>IF(TablaDatosEmpresa[[#This Row],[Tipo_Movimiento]] = "Venta", -TablaDatosEmpresa[[#This Row],[Cantidad]] * TablaDatosEmpresa[[#This Row],[CosteAdquisicionPromedio]], 0)</f>
        <v>0</v>
      </c>
      <c r="N4435" s="3">
        <f>TablaDatosEmpresa[[#This Row],[Ingresos]]-TablaDatosEmpresa[[#This Row],[Coste_Vemta]]</f>
        <v>0</v>
      </c>
    </row>
    <row r="4436" spans="1:14" x14ac:dyDescent="0.3">
      <c r="A4436">
        <v>4437</v>
      </c>
      <c r="B4436" s="1">
        <v>45213</v>
      </c>
      <c r="C4436" t="s">
        <v>24</v>
      </c>
      <c r="D4436" t="s">
        <v>34</v>
      </c>
      <c r="E4436" t="s">
        <v>45</v>
      </c>
      <c r="F4436">
        <v>270</v>
      </c>
      <c r="G4436" s="3">
        <v>177.85</v>
      </c>
      <c r="H4436" s="3">
        <v>0</v>
      </c>
      <c r="I4436" t="s">
        <v>24</v>
      </c>
      <c r="J4436" t="s">
        <v>36</v>
      </c>
      <c r="K4436" s="3">
        <f>IF(TablaDatosEmpresa[[#This Row],[Tipo_Movimiento]] = "Venta", -TablaDatosEmpresa[[#This Row],[Cantidad]] * TablaDatosEmpresa[[#This Row],[Precio_Venta_Unitario]], 0)</f>
        <v>0</v>
      </c>
      <c r="L4436" s="3">
        <f>AVERAGEIF(TablaDatosEmpresa[Nombre_Producto],TablaDatosEmpresa[[#This Row],[Nombre_Producto]],TablaDatosEmpresa[Costo_Unitario])</f>
        <v>81.910562499999997</v>
      </c>
      <c r="M4436" s="3">
        <f>IF(TablaDatosEmpresa[[#This Row],[Tipo_Movimiento]] = "Venta", -TablaDatosEmpresa[[#This Row],[Cantidad]] * TablaDatosEmpresa[[#This Row],[CosteAdquisicionPromedio]], 0)</f>
        <v>0</v>
      </c>
      <c r="N4436" s="3">
        <f>TablaDatosEmpresa[[#This Row],[Ingresos]]-TablaDatosEmpresa[[#This Row],[Coste_Vemta]]</f>
        <v>0</v>
      </c>
    </row>
    <row r="4437" spans="1:14" x14ac:dyDescent="0.3">
      <c r="A4437">
        <v>4438</v>
      </c>
      <c r="B4437" s="1">
        <v>45213</v>
      </c>
      <c r="C4437" t="s">
        <v>10</v>
      </c>
      <c r="D4437" t="s">
        <v>32</v>
      </c>
      <c r="E4437" t="s">
        <v>33</v>
      </c>
      <c r="F4437">
        <v>-42</v>
      </c>
      <c r="G4437" s="3">
        <v>0</v>
      </c>
      <c r="H4437" s="3">
        <v>221.14</v>
      </c>
      <c r="I4437" t="s">
        <v>10</v>
      </c>
      <c r="J4437" t="s">
        <v>31</v>
      </c>
      <c r="K4437" s="3">
        <f>IF(TablaDatosEmpresa[[#This Row],[Tipo_Movimiento]] = "Venta", -TablaDatosEmpresa[[#This Row],[Cantidad]] * TablaDatosEmpresa[[#This Row],[Precio_Venta_Unitario]], 0)</f>
        <v>9287.8799999999992</v>
      </c>
      <c r="L4437" s="3">
        <f>AVERAGEIF(TablaDatosEmpresa[Nombre_Producto],TablaDatosEmpresa[[#This Row],[Nombre_Producto]],TablaDatosEmpresa[Costo_Unitario])</f>
        <v>54.214840425531932</v>
      </c>
      <c r="M4437" s="3">
        <f>IF(TablaDatosEmpresa[[#This Row],[Tipo_Movimiento]] = "Venta", -TablaDatosEmpresa[[#This Row],[Cantidad]] * TablaDatosEmpresa[[#This Row],[CosteAdquisicionPromedio]], 0)</f>
        <v>2277.0232978723411</v>
      </c>
      <c r="N4437" s="3">
        <f>TablaDatosEmpresa[[#This Row],[Ingresos]]-TablaDatosEmpresa[[#This Row],[Coste_Vemta]]</f>
        <v>7010.8567021276576</v>
      </c>
    </row>
    <row r="4438" spans="1:14" x14ac:dyDescent="0.3">
      <c r="A4438">
        <v>4439</v>
      </c>
      <c r="B4438" s="1">
        <v>45213</v>
      </c>
      <c r="C4438" t="s">
        <v>24</v>
      </c>
      <c r="D4438" t="s">
        <v>21</v>
      </c>
      <c r="E4438" t="s">
        <v>22</v>
      </c>
      <c r="F4438">
        <v>157</v>
      </c>
      <c r="G4438" s="3">
        <v>25.39</v>
      </c>
      <c r="H4438" s="3">
        <v>0</v>
      </c>
      <c r="I4438" t="s">
        <v>24</v>
      </c>
      <c r="J4438" t="s">
        <v>28</v>
      </c>
      <c r="K4438" s="3">
        <f>IF(TablaDatosEmpresa[[#This Row],[Tipo_Movimiento]] = "Venta", -TablaDatosEmpresa[[#This Row],[Cantidad]] * TablaDatosEmpresa[[#This Row],[Precio_Venta_Unitario]], 0)</f>
        <v>0</v>
      </c>
      <c r="L4438" s="3">
        <f>AVERAGEIF(TablaDatosEmpresa[Nombre_Producto],TablaDatosEmpresa[[#This Row],[Nombre_Producto]],TablaDatosEmpresa[Costo_Unitario])</f>
        <v>10.520482758620702</v>
      </c>
      <c r="M4438" s="3">
        <f>IF(TablaDatosEmpresa[[#This Row],[Tipo_Movimiento]] = "Venta", -TablaDatosEmpresa[[#This Row],[Cantidad]] * TablaDatosEmpresa[[#This Row],[CosteAdquisicionPromedio]], 0)</f>
        <v>0</v>
      </c>
      <c r="N4438" s="3">
        <f>TablaDatosEmpresa[[#This Row],[Ingresos]]-TablaDatosEmpresa[[#This Row],[Coste_Vemta]]</f>
        <v>0</v>
      </c>
    </row>
    <row r="4439" spans="1:14" x14ac:dyDescent="0.3">
      <c r="A4439">
        <v>4440</v>
      </c>
      <c r="B4439" s="1">
        <v>45213</v>
      </c>
      <c r="C4439" t="s">
        <v>10</v>
      </c>
      <c r="D4439" t="s">
        <v>21</v>
      </c>
      <c r="E4439" t="s">
        <v>22</v>
      </c>
      <c r="F4439">
        <v>-21</v>
      </c>
      <c r="G4439" s="3">
        <v>0</v>
      </c>
      <c r="H4439" s="3">
        <v>60.2</v>
      </c>
      <c r="I4439" t="s">
        <v>10</v>
      </c>
      <c r="J4439" t="s">
        <v>13</v>
      </c>
      <c r="K4439" s="3">
        <f>IF(TablaDatosEmpresa[[#This Row],[Tipo_Movimiento]] = "Venta", -TablaDatosEmpresa[[#This Row],[Cantidad]] * TablaDatosEmpresa[[#This Row],[Precio_Venta_Unitario]], 0)</f>
        <v>1264.2</v>
      </c>
      <c r="L4439" s="3">
        <f>AVERAGEIF(TablaDatosEmpresa[Nombre_Producto],TablaDatosEmpresa[[#This Row],[Nombre_Producto]],TablaDatosEmpresa[Costo_Unitario])</f>
        <v>10.520482758620702</v>
      </c>
      <c r="M4439" s="3">
        <f>IF(TablaDatosEmpresa[[#This Row],[Tipo_Movimiento]] = "Venta", -TablaDatosEmpresa[[#This Row],[Cantidad]] * TablaDatosEmpresa[[#This Row],[CosteAdquisicionPromedio]], 0)</f>
        <v>220.93013793103472</v>
      </c>
      <c r="N4439" s="3">
        <f>TablaDatosEmpresa[[#This Row],[Ingresos]]-TablaDatosEmpresa[[#This Row],[Coste_Vemta]]</f>
        <v>1043.2698620689653</v>
      </c>
    </row>
    <row r="4440" spans="1:14" x14ac:dyDescent="0.3">
      <c r="A4440">
        <v>4441</v>
      </c>
      <c r="B4440" s="1">
        <v>45214</v>
      </c>
      <c r="C4440" t="s">
        <v>10</v>
      </c>
      <c r="D4440" t="s">
        <v>14</v>
      </c>
      <c r="E4440" t="s">
        <v>41</v>
      </c>
      <c r="F4440">
        <v>-12</v>
      </c>
      <c r="G4440" s="3">
        <v>0</v>
      </c>
      <c r="H4440" s="3">
        <v>161.5</v>
      </c>
      <c r="I4440" t="s">
        <v>10</v>
      </c>
      <c r="J4440" t="s">
        <v>15</v>
      </c>
      <c r="K4440" s="3">
        <f>IF(TablaDatosEmpresa[[#This Row],[Tipo_Movimiento]] = "Venta", -TablaDatosEmpresa[[#This Row],[Cantidad]] * TablaDatosEmpresa[[#This Row],[Precio_Venta_Unitario]], 0)</f>
        <v>1938</v>
      </c>
      <c r="L4440" s="3">
        <f>AVERAGEIF(TablaDatosEmpresa[Nombre_Producto],TablaDatosEmpresa[[#This Row],[Nombre_Producto]],TablaDatosEmpresa[Costo_Unitario])</f>
        <v>38.917210440456756</v>
      </c>
      <c r="M4440" s="3">
        <f>IF(TablaDatosEmpresa[[#This Row],[Tipo_Movimiento]] = "Venta", -TablaDatosEmpresa[[#This Row],[Cantidad]] * TablaDatosEmpresa[[#This Row],[CosteAdquisicionPromedio]], 0)</f>
        <v>467.00652528548108</v>
      </c>
      <c r="N4440" s="3">
        <f>TablaDatosEmpresa[[#This Row],[Ingresos]]-TablaDatosEmpresa[[#This Row],[Coste_Vemta]]</f>
        <v>1470.9934747145189</v>
      </c>
    </row>
    <row r="4441" spans="1:14" x14ac:dyDescent="0.3">
      <c r="A4441">
        <v>4442</v>
      </c>
      <c r="B4441" s="1">
        <v>45214</v>
      </c>
      <c r="C4441" t="s">
        <v>24</v>
      </c>
      <c r="D4441" t="s">
        <v>34</v>
      </c>
      <c r="E4441" t="s">
        <v>45</v>
      </c>
      <c r="F4441">
        <v>291</v>
      </c>
      <c r="G4441" s="3">
        <v>179.75</v>
      </c>
      <c r="H4441" s="3">
        <v>0</v>
      </c>
      <c r="I4441" t="s">
        <v>24</v>
      </c>
      <c r="J4441" t="s">
        <v>36</v>
      </c>
      <c r="K4441" s="3">
        <f>IF(TablaDatosEmpresa[[#This Row],[Tipo_Movimiento]] = "Venta", -TablaDatosEmpresa[[#This Row],[Cantidad]] * TablaDatosEmpresa[[#This Row],[Precio_Venta_Unitario]], 0)</f>
        <v>0</v>
      </c>
      <c r="L4441" s="3">
        <f>AVERAGEIF(TablaDatosEmpresa[Nombre_Producto],TablaDatosEmpresa[[#This Row],[Nombre_Producto]],TablaDatosEmpresa[Costo_Unitario])</f>
        <v>81.910562499999997</v>
      </c>
      <c r="M4441" s="3">
        <f>IF(TablaDatosEmpresa[[#This Row],[Tipo_Movimiento]] = "Venta", -TablaDatosEmpresa[[#This Row],[Cantidad]] * TablaDatosEmpresa[[#This Row],[CosteAdquisicionPromedio]], 0)</f>
        <v>0</v>
      </c>
      <c r="N4441" s="3">
        <f>TablaDatosEmpresa[[#This Row],[Ingresos]]-TablaDatosEmpresa[[#This Row],[Coste_Vemta]]</f>
        <v>0</v>
      </c>
    </row>
    <row r="4442" spans="1:14" x14ac:dyDescent="0.3">
      <c r="A4442">
        <v>4443</v>
      </c>
      <c r="B4442" s="1">
        <v>45214</v>
      </c>
      <c r="C4442" t="s">
        <v>10</v>
      </c>
      <c r="D4442" t="s">
        <v>11</v>
      </c>
      <c r="E4442" t="s">
        <v>12</v>
      </c>
      <c r="F4442">
        <v>-23</v>
      </c>
      <c r="G4442" s="3">
        <v>0</v>
      </c>
      <c r="H4442" s="3">
        <v>130.1</v>
      </c>
      <c r="I4442" t="s">
        <v>10</v>
      </c>
      <c r="J4442" t="s">
        <v>15</v>
      </c>
      <c r="K4442" s="3">
        <f>IF(TablaDatosEmpresa[[#This Row],[Tipo_Movimiento]] = "Venta", -TablaDatosEmpresa[[#This Row],[Cantidad]] * TablaDatosEmpresa[[#This Row],[Precio_Venta_Unitario]], 0)</f>
        <v>2992.2999999999997</v>
      </c>
      <c r="L4442" s="3">
        <f>AVERAGEIF(TablaDatosEmpresa[Nombre_Producto],TablaDatosEmpresa[[#This Row],[Nombre_Producto]],TablaDatosEmpresa[Costo_Unitario])</f>
        <v>28.701865793780652</v>
      </c>
      <c r="M4442" s="3">
        <f>IF(TablaDatosEmpresa[[#This Row],[Tipo_Movimiento]] = "Venta", -TablaDatosEmpresa[[#This Row],[Cantidad]] * TablaDatosEmpresa[[#This Row],[CosteAdquisicionPromedio]], 0)</f>
        <v>660.14291325695501</v>
      </c>
      <c r="N4442" s="3">
        <f>TablaDatosEmpresa[[#This Row],[Ingresos]]-TablaDatosEmpresa[[#This Row],[Coste_Vemta]]</f>
        <v>2332.1570867430446</v>
      </c>
    </row>
    <row r="4443" spans="1:14" x14ac:dyDescent="0.3">
      <c r="A4443">
        <v>4444</v>
      </c>
      <c r="B4443" s="1">
        <v>45214</v>
      </c>
      <c r="C4443" t="s">
        <v>10</v>
      </c>
      <c r="D4443" t="s">
        <v>17</v>
      </c>
      <c r="E4443" t="s">
        <v>42</v>
      </c>
      <c r="F4443">
        <v>-8</v>
      </c>
      <c r="G4443" s="3">
        <v>0</v>
      </c>
      <c r="H4443" s="3">
        <v>894.47</v>
      </c>
      <c r="I4443" t="s">
        <v>10</v>
      </c>
      <c r="J4443" t="s">
        <v>15</v>
      </c>
      <c r="K4443" s="3">
        <f>IF(TablaDatosEmpresa[[#This Row],[Tipo_Movimiento]] = "Venta", -TablaDatosEmpresa[[#This Row],[Cantidad]] * TablaDatosEmpresa[[#This Row],[Precio_Venta_Unitario]], 0)</f>
        <v>7155.76</v>
      </c>
      <c r="L4443" s="3">
        <f>AVERAGEIF(TablaDatosEmpresa[Nombre_Producto],TablaDatosEmpresa[[#This Row],[Nombre_Producto]],TablaDatosEmpresa[Costo_Unitario])</f>
        <v>206.67616747181975</v>
      </c>
      <c r="M4443" s="3">
        <f>IF(TablaDatosEmpresa[[#This Row],[Tipo_Movimiento]] = "Venta", -TablaDatosEmpresa[[#This Row],[Cantidad]] * TablaDatosEmpresa[[#This Row],[CosteAdquisicionPromedio]], 0)</f>
        <v>1653.409339774558</v>
      </c>
      <c r="N4443" s="3">
        <f>TablaDatosEmpresa[[#This Row],[Ingresos]]-TablaDatosEmpresa[[#This Row],[Coste_Vemta]]</f>
        <v>5502.350660225442</v>
      </c>
    </row>
    <row r="4444" spans="1:14" x14ac:dyDescent="0.3">
      <c r="A4444">
        <v>4445</v>
      </c>
      <c r="B4444" s="1">
        <v>45214</v>
      </c>
      <c r="C4444" t="s">
        <v>10</v>
      </c>
      <c r="D4444" t="s">
        <v>32</v>
      </c>
      <c r="E4444" t="s">
        <v>33</v>
      </c>
      <c r="F4444">
        <v>-10</v>
      </c>
      <c r="G4444" s="3">
        <v>0</v>
      </c>
      <c r="H4444" s="3">
        <v>219.8</v>
      </c>
      <c r="I4444" t="s">
        <v>10</v>
      </c>
      <c r="J4444" t="s">
        <v>35</v>
      </c>
      <c r="K4444" s="3">
        <f>IF(TablaDatosEmpresa[[#This Row],[Tipo_Movimiento]] = "Venta", -TablaDatosEmpresa[[#This Row],[Cantidad]] * TablaDatosEmpresa[[#This Row],[Precio_Venta_Unitario]], 0)</f>
        <v>2198</v>
      </c>
      <c r="L4444" s="3">
        <f>AVERAGEIF(TablaDatosEmpresa[Nombre_Producto],TablaDatosEmpresa[[#This Row],[Nombre_Producto]],TablaDatosEmpresa[Costo_Unitario])</f>
        <v>54.214840425531932</v>
      </c>
      <c r="M4444" s="3">
        <f>IF(TablaDatosEmpresa[[#This Row],[Tipo_Movimiento]] = "Venta", -TablaDatosEmpresa[[#This Row],[Cantidad]] * TablaDatosEmpresa[[#This Row],[CosteAdquisicionPromedio]], 0)</f>
        <v>542.14840425531929</v>
      </c>
      <c r="N4444" s="3">
        <f>TablaDatosEmpresa[[#This Row],[Ingresos]]-TablaDatosEmpresa[[#This Row],[Coste_Vemta]]</f>
        <v>1655.8515957446807</v>
      </c>
    </row>
    <row r="4445" spans="1:14" x14ac:dyDescent="0.3">
      <c r="A4445">
        <v>4446</v>
      </c>
      <c r="B4445" s="1">
        <v>45214</v>
      </c>
      <c r="C4445" t="s">
        <v>10</v>
      </c>
      <c r="D4445" t="s">
        <v>34</v>
      </c>
      <c r="E4445" t="s">
        <v>45</v>
      </c>
      <c r="F4445">
        <v>-25</v>
      </c>
      <c r="G4445" s="3">
        <v>0</v>
      </c>
      <c r="H4445" s="3">
        <v>349.49</v>
      </c>
      <c r="I4445" t="s">
        <v>10</v>
      </c>
      <c r="J4445" t="s">
        <v>13</v>
      </c>
      <c r="K4445" s="3">
        <f>IF(TablaDatosEmpresa[[#This Row],[Tipo_Movimiento]] = "Venta", -TablaDatosEmpresa[[#This Row],[Cantidad]] * TablaDatosEmpresa[[#This Row],[Precio_Venta_Unitario]], 0)</f>
        <v>8737.25</v>
      </c>
      <c r="L4445" s="3">
        <f>AVERAGEIF(TablaDatosEmpresa[Nombre_Producto],TablaDatosEmpresa[[#This Row],[Nombre_Producto]],TablaDatosEmpresa[Costo_Unitario])</f>
        <v>81.910562499999997</v>
      </c>
      <c r="M4445" s="3">
        <f>IF(TablaDatosEmpresa[[#This Row],[Tipo_Movimiento]] = "Venta", -TablaDatosEmpresa[[#This Row],[Cantidad]] * TablaDatosEmpresa[[#This Row],[CosteAdquisicionPromedio]], 0)</f>
        <v>2047.7640624999999</v>
      </c>
      <c r="N4445" s="3">
        <f>TablaDatosEmpresa[[#This Row],[Ingresos]]-TablaDatosEmpresa[[#This Row],[Coste_Vemta]]</f>
        <v>6689.4859374999996</v>
      </c>
    </row>
    <row r="4446" spans="1:14" x14ac:dyDescent="0.3">
      <c r="A4446">
        <v>4447</v>
      </c>
      <c r="B4446" s="1">
        <v>45214</v>
      </c>
      <c r="C4446" t="s">
        <v>24</v>
      </c>
      <c r="D4446" t="s">
        <v>11</v>
      </c>
      <c r="E4446" t="s">
        <v>12</v>
      </c>
      <c r="F4446">
        <v>134</v>
      </c>
      <c r="G4446" s="3">
        <v>65.989999999999995</v>
      </c>
      <c r="H4446" s="3">
        <v>0</v>
      </c>
      <c r="I4446" t="s">
        <v>24</v>
      </c>
      <c r="J4446" t="s">
        <v>37</v>
      </c>
      <c r="K4446" s="3">
        <f>IF(TablaDatosEmpresa[[#This Row],[Tipo_Movimiento]] = "Venta", -TablaDatosEmpresa[[#This Row],[Cantidad]] * TablaDatosEmpresa[[#This Row],[Precio_Venta_Unitario]], 0)</f>
        <v>0</v>
      </c>
      <c r="L4446" s="3">
        <f>AVERAGEIF(TablaDatosEmpresa[Nombre_Producto],TablaDatosEmpresa[[#This Row],[Nombre_Producto]],TablaDatosEmpresa[Costo_Unitario])</f>
        <v>28.701865793780652</v>
      </c>
      <c r="M4446" s="3">
        <f>IF(TablaDatosEmpresa[[#This Row],[Tipo_Movimiento]] = "Venta", -TablaDatosEmpresa[[#This Row],[Cantidad]] * TablaDatosEmpresa[[#This Row],[CosteAdquisicionPromedio]], 0)</f>
        <v>0</v>
      </c>
      <c r="N4446" s="3">
        <f>TablaDatosEmpresa[[#This Row],[Ingresos]]-TablaDatosEmpresa[[#This Row],[Coste_Vemta]]</f>
        <v>0</v>
      </c>
    </row>
    <row r="4447" spans="1:14" x14ac:dyDescent="0.3">
      <c r="A4447">
        <v>4448</v>
      </c>
      <c r="B4447" s="1">
        <v>45215</v>
      </c>
      <c r="C4447" t="s">
        <v>24</v>
      </c>
      <c r="D4447" t="s">
        <v>29</v>
      </c>
      <c r="E4447" t="s">
        <v>30</v>
      </c>
      <c r="F4447">
        <v>62</v>
      </c>
      <c r="G4447" s="3">
        <v>35.54</v>
      </c>
      <c r="H4447" s="3">
        <v>0</v>
      </c>
      <c r="I4447" t="s">
        <v>24</v>
      </c>
      <c r="J4447" t="s">
        <v>37</v>
      </c>
      <c r="K4447" s="3">
        <f>IF(TablaDatosEmpresa[[#This Row],[Tipo_Movimiento]] = "Venta", -TablaDatosEmpresa[[#This Row],[Cantidad]] * TablaDatosEmpresa[[#This Row],[Precio_Venta_Unitario]], 0)</f>
        <v>0</v>
      </c>
      <c r="L4447" s="3">
        <f>AVERAGEIF(TablaDatosEmpresa[Nombre_Producto],TablaDatosEmpresa[[#This Row],[Nombre_Producto]],TablaDatosEmpresa[Costo_Unitario])</f>
        <v>15.49574137931034</v>
      </c>
      <c r="M4447" s="3">
        <f>IF(TablaDatosEmpresa[[#This Row],[Tipo_Movimiento]] = "Venta", -TablaDatosEmpresa[[#This Row],[Cantidad]] * TablaDatosEmpresa[[#This Row],[CosteAdquisicionPromedio]], 0)</f>
        <v>0</v>
      </c>
      <c r="N4447" s="3">
        <f>TablaDatosEmpresa[[#This Row],[Ingresos]]-TablaDatosEmpresa[[#This Row],[Coste_Vemta]]</f>
        <v>0</v>
      </c>
    </row>
    <row r="4448" spans="1:14" x14ac:dyDescent="0.3">
      <c r="A4448">
        <v>4449</v>
      </c>
      <c r="B4448" s="1">
        <v>45215</v>
      </c>
      <c r="C4448" t="s">
        <v>24</v>
      </c>
      <c r="D4448" t="s">
        <v>21</v>
      </c>
      <c r="E4448" t="s">
        <v>22</v>
      </c>
      <c r="F4448">
        <v>204</v>
      </c>
      <c r="G4448" s="3">
        <v>25.21</v>
      </c>
      <c r="H4448" s="3">
        <v>0</v>
      </c>
      <c r="I4448" t="s">
        <v>24</v>
      </c>
      <c r="J4448" t="s">
        <v>26</v>
      </c>
      <c r="K4448" s="3">
        <f>IF(TablaDatosEmpresa[[#This Row],[Tipo_Movimiento]] = "Venta", -TablaDatosEmpresa[[#This Row],[Cantidad]] * TablaDatosEmpresa[[#This Row],[Precio_Venta_Unitario]], 0)</f>
        <v>0</v>
      </c>
      <c r="L4448" s="3">
        <f>AVERAGEIF(TablaDatosEmpresa[Nombre_Producto],TablaDatosEmpresa[[#This Row],[Nombre_Producto]],TablaDatosEmpresa[Costo_Unitario])</f>
        <v>10.520482758620702</v>
      </c>
      <c r="M4448" s="3">
        <f>IF(TablaDatosEmpresa[[#This Row],[Tipo_Movimiento]] = "Venta", -TablaDatosEmpresa[[#This Row],[Cantidad]] * TablaDatosEmpresa[[#This Row],[CosteAdquisicionPromedio]], 0)</f>
        <v>0</v>
      </c>
      <c r="N4448" s="3">
        <f>TablaDatosEmpresa[[#This Row],[Ingresos]]-TablaDatosEmpresa[[#This Row],[Coste_Vemta]]</f>
        <v>0</v>
      </c>
    </row>
    <row r="4449" spans="1:14" x14ac:dyDescent="0.3">
      <c r="A4449">
        <v>4450</v>
      </c>
      <c r="B4449" s="1">
        <v>45215</v>
      </c>
      <c r="C4449" t="s">
        <v>10</v>
      </c>
      <c r="D4449" t="s">
        <v>25</v>
      </c>
      <c r="E4449" t="s">
        <v>43</v>
      </c>
      <c r="F4449">
        <v>-37</v>
      </c>
      <c r="G4449" s="3">
        <v>0</v>
      </c>
      <c r="H4449" s="3">
        <v>95.73</v>
      </c>
      <c r="I4449" t="s">
        <v>10</v>
      </c>
      <c r="J4449" t="s">
        <v>31</v>
      </c>
      <c r="K4449" s="3">
        <f>IF(TablaDatosEmpresa[[#This Row],[Tipo_Movimiento]] = "Venta", -TablaDatosEmpresa[[#This Row],[Cantidad]] * TablaDatosEmpresa[[#This Row],[Precio_Venta_Unitario]], 0)</f>
        <v>3542.01</v>
      </c>
      <c r="L4449" s="3">
        <f>AVERAGEIF(TablaDatosEmpresa[Nombre_Producto],TablaDatosEmpresa[[#This Row],[Nombre_Producto]],TablaDatosEmpresa[Costo_Unitario])</f>
        <v>18.458651685393257</v>
      </c>
      <c r="M4449" s="3">
        <f>IF(TablaDatosEmpresa[[#This Row],[Tipo_Movimiento]] = "Venta", -TablaDatosEmpresa[[#This Row],[Cantidad]] * TablaDatosEmpresa[[#This Row],[CosteAdquisicionPromedio]], 0)</f>
        <v>682.97011235955051</v>
      </c>
      <c r="N4449" s="3">
        <f>TablaDatosEmpresa[[#This Row],[Ingresos]]-TablaDatosEmpresa[[#This Row],[Coste_Vemta]]</f>
        <v>2859.0398876404497</v>
      </c>
    </row>
    <row r="4450" spans="1:14" x14ac:dyDescent="0.3">
      <c r="A4450">
        <v>4451</v>
      </c>
      <c r="B4450" s="1">
        <v>45215</v>
      </c>
      <c r="C4450" t="s">
        <v>10</v>
      </c>
      <c r="D4450" t="s">
        <v>19</v>
      </c>
      <c r="E4450" t="s">
        <v>20</v>
      </c>
      <c r="F4450">
        <v>-33</v>
      </c>
      <c r="G4450" s="3">
        <v>0</v>
      </c>
      <c r="H4450" s="3">
        <v>296.33</v>
      </c>
      <c r="I4450" t="s">
        <v>10</v>
      </c>
      <c r="J4450" t="s">
        <v>15</v>
      </c>
      <c r="K4450" s="3">
        <f>IF(TablaDatosEmpresa[[#This Row],[Tipo_Movimiento]] = "Venta", -TablaDatosEmpresa[[#This Row],[Cantidad]] * TablaDatosEmpresa[[#This Row],[Precio_Venta_Unitario]], 0)</f>
        <v>9778.89</v>
      </c>
      <c r="L4450" s="3">
        <f>AVERAGEIF(TablaDatosEmpresa[Nombre_Producto],TablaDatosEmpresa[[#This Row],[Nombre_Producto]],TablaDatosEmpresa[Costo_Unitario])</f>
        <v>66.956770642201846</v>
      </c>
      <c r="M4450" s="3">
        <f>IF(TablaDatosEmpresa[[#This Row],[Tipo_Movimiento]] = "Venta", -TablaDatosEmpresa[[#This Row],[Cantidad]] * TablaDatosEmpresa[[#This Row],[CosteAdquisicionPromedio]], 0)</f>
        <v>2209.5734311926608</v>
      </c>
      <c r="N4450" s="3">
        <f>TablaDatosEmpresa[[#This Row],[Ingresos]]-TablaDatosEmpresa[[#This Row],[Coste_Vemta]]</f>
        <v>7569.3165688073386</v>
      </c>
    </row>
    <row r="4451" spans="1:14" x14ac:dyDescent="0.3">
      <c r="A4451">
        <v>4452</v>
      </c>
      <c r="B4451" s="1">
        <v>45215</v>
      </c>
      <c r="C4451" t="s">
        <v>10</v>
      </c>
      <c r="D4451" t="s">
        <v>21</v>
      </c>
      <c r="E4451" t="s">
        <v>22</v>
      </c>
      <c r="F4451">
        <v>-29</v>
      </c>
      <c r="G4451" s="3">
        <v>0</v>
      </c>
      <c r="H4451" s="3">
        <v>60.27</v>
      </c>
      <c r="I4451" t="s">
        <v>10</v>
      </c>
      <c r="J4451" t="s">
        <v>15</v>
      </c>
      <c r="K4451" s="3">
        <f>IF(TablaDatosEmpresa[[#This Row],[Tipo_Movimiento]] = "Venta", -TablaDatosEmpresa[[#This Row],[Cantidad]] * TablaDatosEmpresa[[#This Row],[Precio_Venta_Unitario]], 0)</f>
        <v>1747.8300000000002</v>
      </c>
      <c r="L4451" s="3">
        <f>AVERAGEIF(TablaDatosEmpresa[Nombre_Producto],TablaDatosEmpresa[[#This Row],[Nombre_Producto]],TablaDatosEmpresa[Costo_Unitario])</f>
        <v>10.520482758620702</v>
      </c>
      <c r="M4451" s="3">
        <f>IF(TablaDatosEmpresa[[#This Row],[Tipo_Movimiento]] = "Venta", -TablaDatosEmpresa[[#This Row],[Cantidad]] * TablaDatosEmpresa[[#This Row],[CosteAdquisicionPromedio]], 0)</f>
        <v>305.09400000000034</v>
      </c>
      <c r="N4451" s="3">
        <f>TablaDatosEmpresa[[#This Row],[Ingresos]]-TablaDatosEmpresa[[#This Row],[Coste_Vemta]]</f>
        <v>1442.7359999999999</v>
      </c>
    </row>
    <row r="4452" spans="1:14" x14ac:dyDescent="0.3">
      <c r="A4452">
        <v>4453</v>
      </c>
      <c r="B4452" s="1">
        <v>45215</v>
      </c>
      <c r="C4452" t="s">
        <v>10</v>
      </c>
      <c r="D4452" t="s">
        <v>17</v>
      </c>
      <c r="E4452" t="s">
        <v>42</v>
      </c>
      <c r="F4452">
        <v>-46</v>
      </c>
      <c r="G4452" s="3">
        <v>0</v>
      </c>
      <c r="H4452" s="3">
        <v>900.78</v>
      </c>
      <c r="I4452" t="s">
        <v>10</v>
      </c>
      <c r="J4452" t="s">
        <v>15</v>
      </c>
      <c r="K4452" s="3">
        <f>IF(TablaDatosEmpresa[[#This Row],[Tipo_Movimiento]] = "Venta", -TablaDatosEmpresa[[#This Row],[Cantidad]] * TablaDatosEmpresa[[#This Row],[Precio_Venta_Unitario]], 0)</f>
        <v>41435.879999999997</v>
      </c>
      <c r="L4452" s="3">
        <f>AVERAGEIF(TablaDatosEmpresa[Nombre_Producto],TablaDatosEmpresa[[#This Row],[Nombre_Producto]],TablaDatosEmpresa[Costo_Unitario])</f>
        <v>206.67616747181975</v>
      </c>
      <c r="M4452" s="3">
        <f>IF(TablaDatosEmpresa[[#This Row],[Tipo_Movimiento]] = "Venta", -TablaDatosEmpresa[[#This Row],[Cantidad]] * TablaDatosEmpresa[[#This Row],[CosteAdquisicionPromedio]], 0)</f>
        <v>9507.1037037037095</v>
      </c>
      <c r="N4452" s="3">
        <f>TablaDatosEmpresa[[#This Row],[Ingresos]]-TablaDatosEmpresa[[#This Row],[Coste_Vemta]]</f>
        <v>31928.776296296288</v>
      </c>
    </row>
    <row r="4453" spans="1:14" x14ac:dyDescent="0.3">
      <c r="A4453">
        <v>4454</v>
      </c>
      <c r="B4453" s="1">
        <v>45215</v>
      </c>
      <c r="C4453" t="s">
        <v>10</v>
      </c>
      <c r="D4453" t="s">
        <v>14</v>
      </c>
      <c r="E4453" t="s">
        <v>41</v>
      </c>
      <c r="F4453">
        <v>-18</v>
      </c>
      <c r="G4453" s="3">
        <v>0</v>
      </c>
      <c r="H4453" s="3">
        <v>158.83000000000001</v>
      </c>
      <c r="I4453" t="s">
        <v>10</v>
      </c>
      <c r="J4453" t="s">
        <v>13</v>
      </c>
      <c r="K4453" s="3">
        <f>IF(TablaDatosEmpresa[[#This Row],[Tipo_Movimiento]] = "Venta", -TablaDatosEmpresa[[#This Row],[Cantidad]] * TablaDatosEmpresa[[#This Row],[Precio_Venta_Unitario]], 0)</f>
        <v>2858.94</v>
      </c>
      <c r="L4453" s="3">
        <f>AVERAGEIF(TablaDatosEmpresa[Nombre_Producto],TablaDatosEmpresa[[#This Row],[Nombre_Producto]],TablaDatosEmpresa[Costo_Unitario])</f>
        <v>38.917210440456756</v>
      </c>
      <c r="M4453" s="3">
        <f>IF(TablaDatosEmpresa[[#This Row],[Tipo_Movimiento]] = "Venta", -TablaDatosEmpresa[[#This Row],[Cantidad]] * TablaDatosEmpresa[[#This Row],[CosteAdquisicionPromedio]], 0)</f>
        <v>700.50978792822161</v>
      </c>
      <c r="N4453" s="3">
        <f>TablaDatosEmpresa[[#This Row],[Ingresos]]-TablaDatosEmpresa[[#This Row],[Coste_Vemta]]</f>
        <v>2158.4302120717784</v>
      </c>
    </row>
    <row r="4454" spans="1:14" x14ac:dyDescent="0.3">
      <c r="A4454">
        <v>4455</v>
      </c>
      <c r="B4454" s="1">
        <v>45216</v>
      </c>
      <c r="C4454" t="s">
        <v>10</v>
      </c>
      <c r="D4454" t="s">
        <v>25</v>
      </c>
      <c r="E4454" t="s">
        <v>43</v>
      </c>
      <c r="F4454">
        <v>-6</v>
      </c>
      <c r="G4454" s="3">
        <v>0</v>
      </c>
      <c r="H4454" s="3">
        <v>94.9</v>
      </c>
      <c r="I4454" t="s">
        <v>10</v>
      </c>
      <c r="J4454" t="s">
        <v>31</v>
      </c>
      <c r="K4454" s="3">
        <f>IF(TablaDatosEmpresa[[#This Row],[Tipo_Movimiento]] = "Venta", -TablaDatosEmpresa[[#This Row],[Cantidad]] * TablaDatosEmpresa[[#This Row],[Precio_Venta_Unitario]], 0)</f>
        <v>569.40000000000009</v>
      </c>
      <c r="L4454" s="3">
        <f>AVERAGEIF(TablaDatosEmpresa[Nombre_Producto],TablaDatosEmpresa[[#This Row],[Nombre_Producto]],TablaDatosEmpresa[Costo_Unitario])</f>
        <v>18.458651685393257</v>
      </c>
      <c r="M4454" s="3">
        <f>IF(TablaDatosEmpresa[[#This Row],[Tipo_Movimiento]] = "Venta", -TablaDatosEmpresa[[#This Row],[Cantidad]] * TablaDatosEmpresa[[#This Row],[CosteAdquisicionPromedio]], 0)</f>
        <v>110.75191011235954</v>
      </c>
      <c r="N4454" s="3">
        <f>TablaDatosEmpresa[[#This Row],[Ingresos]]-TablaDatosEmpresa[[#This Row],[Coste_Vemta]]</f>
        <v>458.64808988764054</v>
      </c>
    </row>
    <row r="4455" spans="1:14" x14ac:dyDescent="0.3">
      <c r="A4455">
        <v>4456</v>
      </c>
      <c r="B4455" s="1">
        <v>45216</v>
      </c>
      <c r="C4455" t="s">
        <v>10</v>
      </c>
      <c r="D4455" t="s">
        <v>14</v>
      </c>
      <c r="E4455" t="s">
        <v>41</v>
      </c>
      <c r="F4455">
        <v>-8</v>
      </c>
      <c r="G4455" s="3">
        <v>0</v>
      </c>
      <c r="H4455" s="3">
        <v>159.41999999999999</v>
      </c>
      <c r="I4455" t="s">
        <v>10</v>
      </c>
      <c r="J4455" t="s">
        <v>23</v>
      </c>
      <c r="K4455" s="3">
        <f>IF(TablaDatosEmpresa[[#This Row],[Tipo_Movimiento]] = "Venta", -TablaDatosEmpresa[[#This Row],[Cantidad]] * TablaDatosEmpresa[[#This Row],[Precio_Venta_Unitario]], 0)</f>
        <v>1275.3599999999999</v>
      </c>
      <c r="L4455" s="3">
        <f>AVERAGEIF(TablaDatosEmpresa[Nombre_Producto],TablaDatosEmpresa[[#This Row],[Nombre_Producto]],TablaDatosEmpresa[Costo_Unitario])</f>
        <v>38.917210440456756</v>
      </c>
      <c r="M4455" s="3">
        <f>IF(TablaDatosEmpresa[[#This Row],[Tipo_Movimiento]] = "Venta", -TablaDatosEmpresa[[#This Row],[Cantidad]] * TablaDatosEmpresa[[#This Row],[CosteAdquisicionPromedio]], 0)</f>
        <v>311.33768352365405</v>
      </c>
      <c r="N4455" s="3">
        <f>TablaDatosEmpresa[[#This Row],[Ingresos]]-TablaDatosEmpresa[[#This Row],[Coste_Vemta]]</f>
        <v>964.02231647634585</v>
      </c>
    </row>
    <row r="4456" spans="1:14" x14ac:dyDescent="0.3">
      <c r="A4456">
        <v>4457</v>
      </c>
      <c r="B4456" s="1">
        <v>45216</v>
      </c>
      <c r="C4456" t="s">
        <v>10</v>
      </c>
      <c r="D4456" t="s">
        <v>34</v>
      </c>
      <c r="E4456" t="s">
        <v>45</v>
      </c>
      <c r="F4456">
        <v>-42</v>
      </c>
      <c r="G4456" s="3">
        <v>0</v>
      </c>
      <c r="H4456" s="3">
        <v>347.24</v>
      </c>
      <c r="I4456" t="s">
        <v>10</v>
      </c>
      <c r="J4456" t="s">
        <v>23</v>
      </c>
      <c r="K4456" s="3">
        <f>IF(TablaDatosEmpresa[[#This Row],[Tipo_Movimiento]] = "Venta", -TablaDatosEmpresa[[#This Row],[Cantidad]] * TablaDatosEmpresa[[#This Row],[Precio_Venta_Unitario]], 0)</f>
        <v>14584.08</v>
      </c>
      <c r="L4456" s="3">
        <f>AVERAGEIF(TablaDatosEmpresa[Nombre_Producto],TablaDatosEmpresa[[#This Row],[Nombre_Producto]],TablaDatosEmpresa[Costo_Unitario])</f>
        <v>81.910562499999997</v>
      </c>
      <c r="M4456" s="3">
        <f>IF(TablaDatosEmpresa[[#This Row],[Tipo_Movimiento]] = "Venta", -TablaDatosEmpresa[[#This Row],[Cantidad]] * TablaDatosEmpresa[[#This Row],[CosteAdquisicionPromedio]], 0)</f>
        <v>3440.2436250000001</v>
      </c>
      <c r="N4456" s="3">
        <f>TablaDatosEmpresa[[#This Row],[Ingresos]]-TablaDatosEmpresa[[#This Row],[Coste_Vemta]]</f>
        <v>11143.836374999999</v>
      </c>
    </row>
    <row r="4457" spans="1:14" x14ac:dyDescent="0.3">
      <c r="A4457">
        <v>4458</v>
      </c>
      <c r="B4457" s="1">
        <v>45216</v>
      </c>
      <c r="C4457" t="s">
        <v>24</v>
      </c>
      <c r="D4457" t="s">
        <v>21</v>
      </c>
      <c r="E4457" t="s">
        <v>22</v>
      </c>
      <c r="F4457">
        <v>116</v>
      </c>
      <c r="G4457" s="3">
        <v>25.15</v>
      </c>
      <c r="H4457" s="3">
        <v>0</v>
      </c>
      <c r="I4457" t="s">
        <v>24</v>
      </c>
      <c r="J4457" t="s">
        <v>26</v>
      </c>
      <c r="K4457" s="3">
        <f>IF(TablaDatosEmpresa[[#This Row],[Tipo_Movimiento]] = "Venta", -TablaDatosEmpresa[[#This Row],[Cantidad]] * TablaDatosEmpresa[[#This Row],[Precio_Venta_Unitario]], 0)</f>
        <v>0</v>
      </c>
      <c r="L4457" s="3">
        <f>AVERAGEIF(TablaDatosEmpresa[Nombre_Producto],TablaDatosEmpresa[[#This Row],[Nombre_Producto]],TablaDatosEmpresa[Costo_Unitario])</f>
        <v>10.520482758620702</v>
      </c>
      <c r="M4457" s="3">
        <f>IF(TablaDatosEmpresa[[#This Row],[Tipo_Movimiento]] = "Venta", -TablaDatosEmpresa[[#This Row],[Cantidad]] * TablaDatosEmpresa[[#This Row],[CosteAdquisicionPromedio]], 0)</f>
        <v>0</v>
      </c>
      <c r="N4457" s="3">
        <f>TablaDatosEmpresa[[#This Row],[Ingresos]]-TablaDatosEmpresa[[#This Row],[Coste_Vemta]]</f>
        <v>0</v>
      </c>
    </row>
    <row r="4458" spans="1:14" x14ac:dyDescent="0.3">
      <c r="A4458">
        <v>4459</v>
      </c>
      <c r="B4458" s="1">
        <v>45216</v>
      </c>
      <c r="C4458" t="s">
        <v>10</v>
      </c>
      <c r="D4458" t="s">
        <v>34</v>
      </c>
      <c r="E4458" t="s">
        <v>45</v>
      </c>
      <c r="F4458">
        <v>-8</v>
      </c>
      <c r="G4458" s="3">
        <v>0</v>
      </c>
      <c r="H4458" s="3">
        <v>352.74</v>
      </c>
      <c r="I4458" t="s">
        <v>10</v>
      </c>
      <c r="J4458" t="s">
        <v>35</v>
      </c>
      <c r="K4458" s="3">
        <f>IF(TablaDatosEmpresa[[#This Row],[Tipo_Movimiento]] = "Venta", -TablaDatosEmpresa[[#This Row],[Cantidad]] * TablaDatosEmpresa[[#This Row],[Precio_Venta_Unitario]], 0)</f>
        <v>2821.92</v>
      </c>
      <c r="L4458" s="3">
        <f>AVERAGEIF(TablaDatosEmpresa[Nombre_Producto],TablaDatosEmpresa[[#This Row],[Nombre_Producto]],TablaDatosEmpresa[Costo_Unitario])</f>
        <v>81.910562499999997</v>
      </c>
      <c r="M4458" s="3">
        <f>IF(TablaDatosEmpresa[[#This Row],[Tipo_Movimiento]] = "Venta", -TablaDatosEmpresa[[#This Row],[Cantidad]] * TablaDatosEmpresa[[#This Row],[CosteAdquisicionPromedio]], 0)</f>
        <v>655.28449999999998</v>
      </c>
      <c r="N4458" s="3">
        <f>TablaDatosEmpresa[[#This Row],[Ingresos]]-TablaDatosEmpresa[[#This Row],[Coste_Vemta]]</f>
        <v>2166.6355000000003</v>
      </c>
    </row>
    <row r="4459" spans="1:14" x14ac:dyDescent="0.3">
      <c r="A4459">
        <v>4460</v>
      </c>
      <c r="B4459" s="1">
        <v>45216</v>
      </c>
      <c r="C4459" t="s">
        <v>10</v>
      </c>
      <c r="D4459" t="s">
        <v>29</v>
      </c>
      <c r="E4459" t="s">
        <v>30</v>
      </c>
      <c r="F4459">
        <v>-26</v>
      </c>
      <c r="G4459" s="3">
        <v>0</v>
      </c>
      <c r="H4459" s="3">
        <v>80.400000000000006</v>
      </c>
      <c r="I4459" t="s">
        <v>10</v>
      </c>
      <c r="J4459" t="s">
        <v>35</v>
      </c>
      <c r="K4459" s="3">
        <f>IF(TablaDatosEmpresa[[#This Row],[Tipo_Movimiento]] = "Venta", -TablaDatosEmpresa[[#This Row],[Cantidad]] * TablaDatosEmpresa[[#This Row],[Precio_Venta_Unitario]], 0)</f>
        <v>2090.4</v>
      </c>
      <c r="L4459" s="3">
        <f>AVERAGEIF(TablaDatosEmpresa[Nombre_Producto],TablaDatosEmpresa[[#This Row],[Nombre_Producto]],TablaDatosEmpresa[Costo_Unitario])</f>
        <v>15.49574137931034</v>
      </c>
      <c r="M4459" s="3">
        <f>IF(TablaDatosEmpresa[[#This Row],[Tipo_Movimiento]] = "Venta", -TablaDatosEmpresa[[#This Row],[Cantidad]] * TablaDatosEmpresa[[#This Row],[CosteAdquisicionPromedio]], 0)</f>
        <v>402.88927586206887</v>
      </c>
      <c r="N4459" s="3">
        <f>TablaDatosEmpresa[[#This Row],[Ingresos]]-TablaDatosEmpresa[[#This Row],[Coste_Vemta]]</f>
        <v>1687.5107241379312</v>
      </c>
    </row>
    <row r="4460" spans="1:14" x14ac:dyDescent="0.3">
      <c r="A4460">
        <v>4461</v>
      </c>
      <c r="B4460" s="1">
        <v>45216</v>
      </c>
      <c r="C4460" t="s">
        <v>10</v>
      </c>
      <c r="D4460" t="s">
        <v>29</v>
      </c>
      <c r="E4460" t="s">
        <v>30</v>
      </c>
      <c r="F4460">
        <v>-22</v>
      </c>
      <c r="G4460" s="3">
        <v>0</v>
      </c>
      <c r="H4460" s="3">
        <v>79.95</v>
      </c>
      <c r="I4460" t="s">
        <v>10</v>
      </c>
      <c r="J4460" t="s">
        <v>15</v>
      </c>
      <c r="K4460" s="3">
        <f>IF(TablaDatosEmpresa[[#This Row],[Tipo_Movimiento]] = "Venta", -TablaDatosEmpresa[[#This Row],[Cantidad]] * TablaDatosEmpresa[[#This Row],[Precio_Venta_Unitario]], 0)</f>
        <v>1758.9</v>
      </c>
      <c r="L4460" s="3">
        <f>AVERAGEIF(TablaDatosEmpresa[Nombre_Producto],TablaDatosEmpresa[[#This Row],[Nombre_Producto]],TablaDatosEmpresa[Costo_Unitario])</f>
        <v>15.49574137931034</v>
      </c>
      <c r="M4460" s="3">
        <f>IF(TablaDatosEmpresa[[#This Row],[Tipo_Movimiento]] = "Venta", -TablaDatosEmpresa[[#This Row],[Cantidad]] * TablaDatosEmpresa[[#This Row],[CosteAdquisicionPromedio]], 0)</f>
        <v>340.90631034482749</v>
      </c>
      <c r="N4460" s="3">
        <f>TablaDatosEmpresa[[#This Row],[Ingresos]]-TablaDatosEmpresa[[#This Row],[Coste_Vemta]]</f>
        <v>1417.9936896551726</v>
      </c>
    </row>
    <row r="4461" spans="1:14" x14ac:dyDescent="0.3">
      <c r="A4461">
        <v>4462</v>
      </c>
      <c r="B4461" s="1">
        <v>45217</v>
      </c>
      <c r="C4461" t="s">
        <v>24</v>
      </c>
      <c r="D4461" t="s">
        <v>29</v>
      </c>
      <c r="E4461" t="s">
        <v>30</v>
      </c>
      <c r="F4461">
        <v>290</v>
      </c>
      <c r="G4461" s="3">
        <v>35.85</v>
      </c>
      <c r="H4461" s="3">
        <v>0</v>
      </c>
      <c r="I4461" t="s">
        <v>24</v>
      </c>
      <c r="J4461" t="s">
        <v>28</v>
      </c>
      <c r="K4461" s="3">
        <f>IF(TablaDatosEmpresa[[#This Row],[Tipo_Movimiento]] = "Venta", -TablaDatosEmpresa[[#This Row],[Cantidad]] * TablaDatosEmpresa[[#This Row],[Precio_Venta_Unitario]], 0)</f>
        <v>0</v>
      </c>
      <c r="L4461" s="3">
        <f>AVERAGEIF(TablaDatosEmpresa[Nombre_Producto],TablaDatosEmpresa[[#This Row],[Nombre_Producto]],TablaDatosEmpresa[Costo_Unitario])</f>
        <v>15.49574137931034</v>
      </c>
      <c r="M4461" s="3">
        <f>IF(TablaDatosEmpresa[[#This Row],[Tipo_Movimiento]] = "Venta", -TablaDatosEmpresa[[#This Row],[Cantidad]] * TablaDatosEmpresa[[#This Row],[CosteAdquisicionPromedio]], 0)</f>
        <v>0</v>
      </c>
      <c r="N4461" s="3">
        <f>TablaDatosEmpresa[[#This Row],[Ingresos]]-TablaDatosEmpresa[[#This Row],[Coste_Vemta]]</f>
        <v>0</v>
      </c>
    </row>
    <row r="4462" spans="1:14" x14ac:dyDescent="0.3">
      <c r="A4462">
        <v>4463</v>
      </c>
      <c r="B4462" s="1">
        <v>45217</v>
      </c>
      <c r="C4462" t="s">
        <v>10</v>
      </c>
      <c r="D4462" t="s">
        <v>25</v>
      </c>
      <c r="E4462" t="s">
        <v>43</v>
      </c>
      <c r="F4462">
        <v>-38</v>
      </c>
      <c r="G4462" s="3">
        <v>0</v>
      </c>
      <c r="H4462" s="3">
        <v>95.42</v>
      </c>
      <c r="I4462" t="s">
        <v>10</v>
      </c>
      <c r="J4462" t="s">
        <v>23</v>
      </c>
      <c r="K4462" s="3">
        <f>IF(TablaDatosEmpresa[[#This Row],[Tipo_Movimiento]] = "Venta", -TablaDatosEmpresa[[#This Row],[Cantidad]] * TablaDatosEmpresa[[#This Row],[Precio_Venta_Unitario]], 0)</f>
        <v>3625.96</v>
      </c>
      <c r="L4462" s="3">
        <f>AVERAGEIF(TablaDatosEmpresa[Nombre_Producto],TablaDatosEmpresa[[#This Row],[Nombre_Producto]],TablaDatosEmpresa[Costo_Unitario])</f>
        <v>18.458651685393257</v>
      </c>
      <c r="M4462" s="3">
        <f>IF(TablaDatosEmpresa[[#This Row],[Tipo_Movimiento]] = "Venta", -TablaDatosEmpresa[[#This Row],[Cantidad]] * TablaDatosEmpresa[[#This Row],[CosteAdquisicionPromedio]], 0)</f>
        <v>701.4287640449437</v>
      </c>
      <c r="N4462" s="3">
        <f>TablaDatosEmpresa[[#This Row],[Ingresos]]-TablaDatosEmpresa[[#This Row],[Coste_Vemta]]</f>
        <v>2924.5312359550562</v>
      </c>
    </row>
    <row r="4463" spans="1:14" x14ac:dyDescent="0.3">
      <c r="A4463">
        <v>4464</v>
      </c>
      <c r="B4463" s="1">
        <v>45217</v>
      </c>
      <c r="C4463" t="s">
        <v>10</v>
      </c>
      <c r="D4463" t="s">
        <v>17</v>
      </c>
      <c r="E4463" t="s">
        <v>42</v>
      </c>
      <c r="F4463">
        <v>-23</v>
      </c>
      <c r="G4463" s="3">
        <v>0</v>
      </c>
      <c r="H4463" s="3">
        <v>905.69</v>
      </c>
      <c r="I4463" t="s">
        <v>10</v>
      </c>
      <c r="J4463" t="s">
        <v>35</v>
      </c>
      <c r="K4463" s="3">
        <f>IF(TablaDatosEmpresa[[#This Row],[Tipo_Movimiento]] = "Venta", -TablaDatosEmpresa[[#This Row],[Cantidad]] * TablaDatosEmpresa[[#This Row],[Precio_Venta_Unitario]], 0)</f>
        <v>20830.870000000003</v>
      </c>
      <c r="L4463" s="3">
        <f>AVERAGEIF(TablaDatosEmpresa[Nombre_Producto],TablaDatosEmpresa[[#This Row],[Nombre_Producto]],TablaDatosEmpresa[Costo_Unitario])</f>
        <v>206.67616747181975</v>
      </c>
      <c r="M4463" s="3">
        <f>IF(TablaDatosEmpresa[[#This Row],[Tipo_Movimiento]] = "Venta", -TablaDatosEmpresa[[#This Row],[Cantidad]] * TablaDatosEmpresa[[#This Row],[CosteAdquisicionPromedio]], 0)</f>
        <v>4753.5518518518547</v>
      </c>
      <c r="N4463" s="3">
        <f>TablaDatosEmpresa[[#This Row],[Ingresos]]-TablaDatosEmpresa[[#This Row],[Coste_Vemta]]</f>
        <v>16077.318148148148</v>
      </c>
    </row>
    <row r="4464" spans="1:14" x14ac:dyDescent="0.3">
      <c r="A4464">
        <v>4465</v>
      </c>
      <c r="B4464" s="1">
        <v>45217</v>
      </c>
      <c r="C4464" t="s">
        <v>10</v>
      </c>
      <c r="D4464" t="s">
        <v>14</v>
      </c>
      <c r="E4464" t="s">
        <v>41</v>
      </c>
      <c r="F4464">
        <v>-37</v>
      </c>
      <c r="G4464" s="3">
        <v>0</v>
      </c>
      <c r="H4464" s="3">
        <v>160.26</v>
      </c>
      <c r="I4464" t="s">
        <v>10</v>
      </c>
      <c r="J4464" t="s">
        <v>13</v>
      </c>
      <c r="K4464" s="3">
        <f>IF(TablaDatosEmpresa[[#This Row],[Tipo_Movimiento]] = "Venta", -TablaDatosEmpresa[[#This Row],[Cantidad]] * TablaDatosEmpresa[[#This Row],[Precio_Venta_Unitario]], 0)</f>
        <v>5929.62</v>
      </c>
      <c r="L4464" s="3">
        <f>AVERAGEIF(TablaDatosEmpresa[Nombre_Producto],TablaDatosEmpresa[[#This Row],[Nombre_Producto]],TablaDatosEmpresa[Costo_Unitario])</f>
        <v>38.917210440456756</v>
      </c>
      <c r="M4464" s="3">
        <f>IF(TablaDatosEmpresa[[#This Row],[Tipo_Movimiento]] = "Venta", -TablaDatosEmpresa[[#This Row],[Cantidad]] * TablaDatosEmpresa[[#This Row],[CosteAdquisicionPromedio]], 0)</f>
        <v>1439.9367862969</v>
      </c>
      <c r="N4464" s="3">
        <f>TablaDatosEmpresa[[#This Row],[Ingresos]]-TablaDatosEmpresa[[#This Row],[Coste_Vemta]]</f>
        <v>4489.6832137030997</v>
      </c>
    </row>
    <row r="4465" spans="1:14" x14ac:dyDescent="0.3">
      <c r="A4465">
        <v>4466</v>
      </c>
      <c r="B4465" s="1">
        <v>45217</v>
      </c>
      <c r="C4465" t="s">
        <v>10</v>
      </c>
      <c r="D4465" t="s">
        <v>29</v>
      </c>
      <c r="E4465" t="s">
        <v>30</v>
      </c>
      <c r="F4465">
        <v>-45</v>
      </c>
      <c r="G4465" s="3">
        <v>0</v>
      </c>
      <c r="H4465" s="3">
        <v>79.87</v>
      </c>
      <c r="I4465" t="s">
        <v>10</v>
      </c>
      <c r="J4465" t="s">
        <v>15</v>
      </c>
      <c r="K4465" s="3">
        <f>IF(TablaDatosEmpresa[[#This Row],[Tipo_Movimiento]] = "Venta", -TablaDatosEmpresa[[#This Row],[Cantidad]] * TablaDatosEmpresa[[#This Row],[Precio_Venta_Unitario]], 0)</f>
        <v>3594.15</v>
      </c>
      <c r="L4465" s="3">
        <f>AVERAGEIF(TablaDatosEmpresa[Nombre_Producto],TablaDatosEmpresa[[#This Row],[Nombre_Producto]],TablaDatosEmpresa[Costo_Unitario])</f>
        <v>15.49574137931034</v>
      </c>
      <c r="M4465" s="3">
        <f>IF(TablaDatosEmpresa[[#This Row],[Tipo_Movimiento]] = "Venta", -TablaDatosEmpresa[[#This Row],[Cantidad]] * TablaDatosEmpresa[[#This Row],[CosteAdquisicionPromedio]], 0)</f>
        <v>697.30836206896527</v>
      </c>
      <c r="N4465" s="3">
        <f>TablaDatosEmpresa[[#This Row],[Ingresos]]-TablaDatosEmpresa[[#This Row],[Coste_Vemta]]</f>
        <v>2896.8416379310347</v>
      </c>
    </row>
    <row r="4466" spans="1:14" x14ac:dyDescent="0.3">
      <c r="A4466">
        <v>4467</v>
      </c>
      <c r="B4466" s="1">
        <v>45217</v>
      </c>
      <c r="C4466" t="s">
        <v>24</v>
      </c>
      <c r="D4466" t="s">
        <v>11</v>
      </c>
      <c r="E4466" t="s">
        <v>12</v>
      </c>
      <c r="F4466">
        <v>54</v>
      </c>
      <c r="G4466" s="3">
        <v>64.14</v>
      </c>
      <c r="H4466" s="3">
        <v>0</v>
      </c>
      <c r="I4466" t="s">
        <v>24</v>
      </c>
      <c r="J4466" t="s">
        <v>37</v>
      </c>
      <c r="K4466" s="3">
        <f>IF(TablaDatosEmpresa[[#This Row],[Tipo_Movimiento]] = "Venta", -TablaDatosEmpresa[[#This Row],[Cantidad]] * TablaDatosEmpresa[[#This Row],[Precio_Venta_Unitario]], 0)</f>
        <v>0</v>
      </c>
      <c r="L4466" s="3">
        <f>AVERAGEIF(TablaDatosEmpresa[Nombre_Producto],TablaDatosEmpresa[[#This Row],[Nombre_Producto]],TablaDatosEmpresa[Costo_Unitario])</f>
        <v>28.701865793780652</v>
      </c>
      <c r="M4466" s="3">
        <f>IF(TablaDatosEmpresa[[#This Row],[Tipo_Movimiento]] = "Venta", -TablaDatosEmpresa[[#This Row],[Cantidad]] * TablaDatosEmpresa[[#This Row],[CosteAdquisicionPromedio]], 0)</f>
        <v>0</v>
      </c>
      <c r="N4466" s="3">
        <f>TablaDatosEmpresa[[#This Row],[Ingresos]]-TablaDatosEmpresa[[#This Row],[Coste_Vemta]]</f>
        <v>0</v>
      </c>
    </row>
    <row r="4467" spans="1:14" x14ac:dyDescent="0.3">
      <c r="A4467">
        <v>4468</v>
      </c>
      <c r="B4467" s="1">
        <v>45218</v>
      </c>
      <c r="C4467" t="s">
        <v>10</v>
      </c>
      <c r="D4467" t="s">
        <v>11</v>
      </c>
      <c r="E4467" t="s">
        <v>12</v>
      </c>
      <c r="F4467">
        <v>-6</v>
      </c>
      <c r="G4467" s="3">
        <v>0</v>
      </c>
      <c r="H4467" s="3">
        <v>128.9</v>
      </c>
      <c r="I4467" t="s">
        <v>10</v>
      </c>
      <c r="J4467" t="s">
        <v>23</v>
      </c>
      <c r="K4467" s="3">
        <f>IF(TablaDatosEmpresa[[#This Row],[Tipo_Movimiento]] = "Venta", -TablaDatosEmpresa[[#This Row],[Cantidad]] * TablaDatosEmpresa[[#This Row],[Precio_Venta_Unitario]], 0)</f>
        <v>773.40000000000009</v>
      </c>
      <c r="L4467" s="3">
        <f>AVERAGEIF(TablaDatosEmpresa[Nombre_Producto],TablaDatosEmpresa[[#This Row],[Nombre_Producto]],TablaDatosEmpresa[Costo_Unitario])</f>
        <v>28.701865793780652</v>
      </c>
      <c r="M4467" s="3">
        <f>IF(TablaDatosEmpresa[[#This Row],[Tipo_Movimiento]] = "Venta", -TablaDatosEmpresa[[#This Row],[Cantidad]] * TablaDatosEmpresa[[#This Row],[CosteAdquisicionPromedio]], 0)</f>
        <v>172.2111947626839</v>
      </c>
      <c r="N4467" s="3">
        <f>TablaDatosEmpresa[[#This Row],[Ingresos]]-TablaDatosEmpresa[[#This Row],[Coste_Vemta]]</f>
        <v>601.18880523731616</v>
      </c>
    </row>
    <row r="4468" spans="1:14" x14ac:dyDescent="0.3">
      <c r="A4468">
        <v>4469</v>
      </c>
      <c r="B4468" s="1">
        <v>45218</v>
      </c>
      <c r="C4468" t="s">
        <v>16</v>
      </c>
      <c r="D4468" t="s">
        <v>27</v>
      </c>
      <c r="E4468" t="s">
        <v>44</v>
      </c>
      <c r="F4468">
        <v>52</v>
      </c>
      <c r="G4468" s="3">
        <v>247.94</v>
      </c>
      <c r="H4468" s="3">
        <v>0</v>
      </c>
      <c r="I4468" t="s">
        <v>46</v>
      </c>
      <c r="J4468" t="s">
        <v>18</v>
      </c>
      <c r="K4468" s="3">
        <f>IF(TablaDatosEmpresa[[#This Row],[Tipo_Movimiento]] = "Venta", -TablaDatosEmpresa[[#This Row],[Cantidad]] * TablaDatosEmpresa[[#This Row],[Precio_Venta_Unitario]], 0)</f>
        <v>0</v>
      </c>
      <c r="L4468" s="3">
        <f>AVERAGEIF(TablaDatosEmpresa[Nombre_Producto],TablaDatosEmpresa[[#This Row],[Nombre_Producto]],TablaDatosEmpresa[Costo_Unitario])</f>
        <v>111.99406451612904</v>
      </c>
      <c r="M4468" s="3">
        <f>IF(TablaDatosEmpresa[[#This Row],[Tipo_Movimiento]] = "Venta", -TablaDatosEmpresa[[#This Row],[Cantidad]] * TablaDatosEmpresa[[#This Row],[CosteAdquisicionPromedio]], 0)</f>
        <v>0</v>
      </c>
      <c r="N4468" s="3">
        <f>TablaDatosEmpresa[[#This Row],[Ingresos]]-TablaDatosEmpresa[[#This Row],[Coste_Vemta]]</f>
        <v>0</v>
      </c>
    </row>
    <row r="4469" spans="1:14" x14ac:dyDescent="0.3">
      <c r="A4469">
        <v>4470</v>
      </c>
      <c r="B4469" s="1">
        <v>45218</v>
      </c>
      <c r="C4469" t="s">
        <v>10</v>
      </c>
      <c r="D4469" t="s">
        <v>32</v>
      </c>
      <c r="E4469" t="s">
        <v>33</v>
      </c>
      <c r="F4469">
        <v>-10</v>
      </c>
      <c r="G4469" s="3">
        <v>0</v>
      </c>
      <c r="H4469" s="3">
        <v>218.53</v>
      </c>
      <c r="I4469" t="s">
        <v>10</v>
      </c>
      <c r="J4469" t="s">
        <v>31</v>
      </c>
      <c r="K4469" s="3">
        <f>IF(TablaDatosEmpresa[[#This Row],[Tipo_Movimiento]] = "Venta", -TablaDatosEmpresa[[#This Row],[Cantidad]] * TablaDatosEmpresa[[#This Row],[Precio_Venta_Unitario]], 0)</f>
        <v>2185.3000000000002</v>
      </c>
      <c r="L4469" s="3">
        <f>AVERAGEIF(TablaDatosEmpresa[Nombre_Producto],TablaDatosEmpresa[[#This Row],[Nombre_Producto]],TablaDatosEmpresa[Costo_Unitario])</f>
        <v>54.214840425531932</v>
      </c>
      <c r="M4469" s="3">
        <f>IF(TablaDatosEmpresa[[#This Row],[Tipo_Movimiento]] = "Venta", -TablaDatosEmpresa[[#This Row],[Cantidad]] * TablaDatosEmpresa[[#This Row],[CosteAdquisicionPromedio]], 0)</f>
        <v>542.14840425531929</v>
      </c>
      <c r="N4469" s="3">
        <f>TablaDatosEmpresa[[#This Row],[Ingresos]]-TablaDatosEmpresa[[#This Row],[Coste_Vemta]]</f>
        <v>1643.1515957446809</v>
      </c>
    </row>
    <row r="4470" spans="1:14" x14ac:dyDescent="0.3">
      <c r="A4470">
        <v>4471</v>
      </c>
      <c r="B4470" s="1">
        <v>45218</v>
      </c>
      <c r="C4470" t="s">
        <v>10</v>
      </c>
      <c r="D4470" t="s">
        <v>25</v>
      </c>
      <c r="E4470" t="s">
        <v>43</v>
      </c>
      <c r="F4470">
        <v>-28</v>
      </c>
      <c r="G4470" s="3">
        <v>0</v>
      </c>
      <c r="H4470" s="3">
        <v>95.89</v>
      </c>
      <c r="I4470" t="s">
        <v>10</v>
      </c>
      <c r="J4470" t="s">
        <v>35</v>
      </c>
      <c r="K4470" s="3">
        <f>IF(TablaDatosEmpresa[[#This Row],[Tipo_Movimiento]] = "Venta", -TablaDatosEmpresa[[#This Row],[Cantidad]] * TablaDatosEmpresa[[#This Row],[Precio_Venta_Unitario]], 0)</f>
        <v>2684.92</v>
      </c>
      <c r="L4470" s="3">
        <f>AVERAGEIF(TablaDatosEmpresa[Nombre_Producto],TablaDatosEmpresa[[#This Row],[Nombre_Producto]],TablaDatosEmpresa[Costo_Unitario])</f>
        <v>18.458651685393257</v>
      </c>
      <c r="M4470" s="3">
        <f>IF(TablaDatosEmpresa[[#This Row],[Tipo_Movimiento]] = "Venta", -TablaDatosEmpresa[[#This Row],[Cantidad]] * TablaDatosEmpresa[[#This Row],[CosteAdquisicionPromedio]], 0)</f>
        <v>516.84224719101121</v>
      </c>
      <c r="N4470" s="3">
        <f>TablaDatosEmpresa[[#This Row],[Ingresos]]-TablaDatosEmpresa[[#This Row],[Coste_Vemta]]</f>
        <v>2168.0777528089889</v>
      </c>
    </row>
    <row r="4471" spans="1:14" x14ac:dyDescent="0.3">
      <c r="A4471">
        <v>4472</v>
      </c>
      <c r="B4471" s="1">
        <v>45218</v>
      </c>
      <c r="C4471" t="s">
        <v>10</v>
      </c>
      <c r="D4471" t="s">
        <v>25</v>
      </c>
      <c r="E4471" t="s">
        <v>43</v>
      </c>
      <c r="F4471">
        <v>-48</v>
      </c>
      <c r="G4471" s="3">
        <v>0</v>
      </c>
      <c r="H4471" s="3">
        <v>94.93</v>
      </c>
      <c r="I4471" t="s">
        <v>10</v>
      </c>
      <c r="J4471" t="s">
        <v>23</v>
      </c>
      <c r="K4471" s="3">
        <f>IF(TablaDatosEmpresa[[#This Row],[Tipo_Movimiento]] = "Venta", -TablaDatosEmpresa[[#This Row],[Cantidad]] * TablaDatosEmpresa[[#This Row],[Precio_Venta_Unitario]], 0)</f>
        <v>4556.6400000000003</v>
      </c>
      <c r="L4471" s="3">
        <f>AVERAGEIF(TablaDatosEmpresa[Nombre_Producto],TablaDatosEmpresa[[#This Row],[Nombre_Producto]],TablaDatosEmpresa[Costo_Unitario])</f>
        <v>18.458651685393257</v>
      </c>
      <c r="M4471" s="3">
        <f>IF(TablaDatosEmpresa[[#This Row],[Tipo_Movimiento]] = "Venta", -TablaDatosEmpresa[[#This Row],[Cantidad]] * TablaDatosEmpresa[[#This Row],[CosteAdquisicionPromedio]], 0)</f>
        <v>886.01528089887631</v>
      </c>
      <c r="N4471" s="3">
        <f>TablaDatosEmpresa[[#This Row],[Ingresos]]-TablaDatosEmpresa[[#This Row],[Coste_Vemta]]</f>
        <v>3670.6247191011239</v>
      </c>
    </row>
    <row r="4472" spans="1:14" x14ac:dyDescent="0.3">
      <c r="A4472">
        <v>4473</v>
      </c>
      <c r="B4472" s="1">
        <v>45218</v>
      </c>
      <c r="C4472" t="s">
        <v>10</v>
      </c>
      <c r="D4472" t="s">
        <v>14</v>
      </c>
      <c r="E4472" t="s">
        <v>41</v>
      </c>
      <c r="F4472">
        <v>-16</v>
      </c>
      <c r="G4472" s="3">
        <v>0</v>
      </c>
      <c r="H4472" s="3">
        <v>159.4</v>
      </c>
      <c r="I4472" t="s">
        <v>10</v>
      </c>
      <c r="J4472" t="s">
        <v>23</v>
      </c>
      <c r="K4472" s="3">
        <f>IF(TablaDatosEmpresa[[#This Row],[Tipo_Movimiento]] = "Venta", -TablaDatosEmpresa[[#This Row],[Cantidad]] * TablaDatosEmpresa[[#This Row],[Precio_Venta_Unitario]], 0)</f>
        <v>2550.4</v>
      </c>
      <c r="L4472" s="3">
        <f>AVERAGEIF(TablaDatosEmpresa[Nombre_Producto],TablaDatosEmpresa[[#This Row],[Nombre_Producto]],TablaDatosEmpresa[Costo_Unitario])</f>
        <v>38.917210440456756</v>
      </c>
      <c r="M4472" s="3">
        <f>IF(TablaDatosEmpresa[[#This Row],[Tipo_Movimiento]] = "Venta", -TablaDatosEmpresa[[#This Row],[Cantidad]] * TablaDatosEmpresa[[#This Row],[CosteAdquisicionPromedio]], 0)</f>
        <v>622.6753670473081</v>
      </c>
      <c r="N4472" s="3">
        <f>TablaDatosEmpresa[[#This Row],[Ingresos]]-TablaDatosEmpresa[[#This Row],[Coste_Vemta]]</f>
        <v>1927.724632952692</v>
      </c>
    </row>
    <row r="4473" spans="1:14" x14ac:dyDescent="0.3">
      <c r="A4473">
        <v>4474</v>
      </c>
      <c r="B4473" s="1">
        <v>45218</v>
      </c>
      <c r="C4473" t="s">
        <v>16</v>
      </c>
      <c r="D4473" t="s">
        <v>27</v>
      </c>
      <c r="E4473" t="s">
        <v>44</v>
      </c>
      <c r="F4473">
        <v>71</v>
      </c>
      <c r="G4473" s="3">
        <v>248.42</v>
      </c>
      <c r="H4473" s="3">
        <v>0</v>
      </c>
      <c r="I4473" t="s">
        <v>46</v>
      </c>
      <c r="J4473" t="s">
        <v>18</v>
      </c>
      <c r="K4473" s="3">
        <f>IF(TablaDatosEmpresa[[#This Row],[Tipo_Movimiento]] = "Venta", -TablaDatosEmpresa[[#This Row],[Cantidad]] * TablaDatosEmpresa[[#This Row],[Precio_Venta_Unitario]], 0)</f>
        <v>0</v>
      </c>
      <c r="L4473" s="3">
        <f>AVERAGEIF(TablaDatosEmpresa[Nombre_Producto],TablaDatosEmpresa[[#This Row],[Nombre_Producto]],TablaDatosEmpresa[Costo_Unitario])</f>
        <v>111.99406451612904</v>
      </c>
      <c r="M4473" s="3">
        <f>IF(TablaDatosEmpresa[[#This Row],[Tipo_Movimiento]] = "Venta", -TablaDatosEmpresa[[#This Row],[Cantidad]] * TablaDatosEmpresa[[#This Row],[CosteAdquisicionPromedio]], 0)</f>
        <v>0</v>
      </c>
      <c r="N4473" s="3">
        <f>TablaDatosEmpresa[[#This Row],[Ingresos]]-TablaDatosEmpresa[[#This Row],[Coste_Vemta]]</f>
        <v>0</v>
      </c>
    </row>
    <row r="4474" spans="1:14" x14ac:dyDescent="0.3">
      <c r="A4474">
        <v>4475</v>
      </c>
      <c r="B4474" s="1">
        <v>45219</v>
      </c>
      <c r="C4474" t="s">
        <v>10</v>
      </c>
      <c r="D4474" t="s">
        <v>34</v>
      </c>
      <c r="E4474" t="s">
        <v>45</v>
      </c>
      <c r="F4474">
        <v>-42</v>
      </c>
      <c r="G4474" s="3">
        <v>0</v>
      </c>
      <c r="H4474" s="3">
        <v>350.89</v>
      </c>
      <c r="I4474" t="s">
        <v>10</v>
      </c>
      <c r="J4474" t="s">
        <v>15</v>
      </c>
      <c r="K4474" s="3">
        <f>IF(TablaDatosEmpresa[[#This Row],[Tipo_Movimiento]] = "Venta", -TablaDatosEmpresa[[#This Row],[Cantidad]] * TablaDatosEmpresa[[#This Row],[Precio_Venta_Unitario]], 0)</f>
        <v>14737.38</v>
      </c>
      <c r="L4474" s="3">
        <f>AVERAGEIF(TablaDatosEmpresa[Nombre_Producto],TablaDatosEmpresa[[#This Row],[Nombre_Producto]],TablaDatosEmpresa[Costo_Unitario])</f>
        <v>81.910562499999997</v>
      </c>
      <c r="M4474" s="3">
        <f>IF(TablaDatosEmpresa[[#This Row],[Tipo_Movimiento]] = "Venta", -TablaDatosEmpresa[[#This Row],[Cantidad]] * TablaDatosEmpresa[[#This Row],[CosteAdquisicionPromedio]], 0)</f>
        <v>3440.2436250000001</v>
      </c>
      <c r="N4474" s="3">
        <f>TablaDatosEmpresa[[#This Row],[Ingresos]]-TablaDatosEmpresa[[#This Row],[Coste_Vemta]]</f>
        <v>11297.136374999998</v>
      </c>
    </row>
    <row r="4475" spans="1:14" x14ac:dyDescent="0.3">
      <c r="A4475">
        <v>4476</v>
      </c>
      <c r="B4475" s="1">
        <v>45219</v>
      </c>
      <c r="C4475" t="s">
        <v>24</v>
      </c>
      <c r="D4475" t="s">
        <v>11</v>
      </c>
      <c r="E4475" t="s">
        <v>12</v>
      </c>
      <c r="F4475">
        <v>285</v>
      </c>
      <c r="G4475" s="3">
        <v>64.680000000000007</v>
      </c>
      <c r="H4475" s="3">
        <v>0</v>
      </c>
      <c r="I4475" t="s">
        <v>24</v>
      </c>
      <c r="J4475" t="s">
        <v>26</v>
      </c>
      <c r="K4475" s="3">
        <f>IF(TablaDatosEmpresa[[#This Row],[Tipo_Movimiento]] = "Venta", -TablaDatosEmpresa[[#This Row],[Cantidad]] * TablaDatosEmpresa[[#This Row],[Precio_Venta_Unitario]], 0)</f>
        <v>0</v>
      </c>
      <c r="L4475" s="3">
        <f>AVERAGEIF(TablaDatosEmpresa[Nombre_Producto],TablaDatosEmpresa[[#This Row],[Nombre_Producto]],TablaDatosEmpresa[Costo_Unitario])</f>
        <v>28.701865793780652</v>
      </c>
      <c r="M4475" s="3">
        <f>IF(TablaDatosEmpresa[[#This Row],[Tipo_Movimiento]] = "Venta", -TablaDatosEmpresa[[#This Row],[Cantidad]] * TablaDatosEmpresa[[#This Row],[CosteAdquisicionPromedio]], 0)</f>
        <v>0</v>
      </c>
      <c r="N4475" s="3">
        <f>TablaDatosEmpresa[[#This Row],[Ingresos]]-TablaDatosEmpresa[[#This Row],[Coste_Vemta]]</f>
        <v>0</v>
      </c>
    </row>
    <row r="4476" spans="1:14" x14ac:dyDescent="0.3">
      <c r="A4476">
        <v>4477</v>
      </c>
      <c r="B4476" s="1">
        <v>45219</v>
      </c>
      <c r="C4476" t="s">
        <v>24</v>
      </c>
      <c r="D4476" t="s">
        <v>32</v>
      </c>
      <c r="E4476" t="s">
        <v>33</v>
      </c>
      <c r="F4476">
        <v>138</v>
      </c>
      <c r="G4476" s="3">
        <v>120.94</v>
      </c>
      <c r="H4476" s="3">
        <v>0</v>
      </c>
      <c r="I4476" t="s">
        <v>24</v>
      </c>
      <c r="J4476" t="s">
        <v>26</v>
      </c>
      <c r="K4476" s="3">
        <f>IF(TablaDatosEmpresa[[#This Row],[Tipo_Movimiento]] = "Venta", -TablaDatosEmpresa[[#This Row],[Cantidad]] * TablaDatosEmpresa[[#This Row],[Precio_Venta_Unitario]], 0)</f>
        <v>0</v>
      </c>
      <c r="L4476" s="3">
        <f>AVERAGEIF(TablaDatosEmpresa[Nombre_Producto],TablaDatosEmpresa[[#This Row],[Nombre_Producto]],TablaDatosEmpresa[Costo_Unitario])</f>
        <v>54.214840425531932</v>
      </c>
      <c r="M4476" s="3">
        <f>IF(TablaDatosEmpresa[[#This Row],[Tipo_Movimiento]] = "Venta", -TablaDatosEmpresa[[#This Row],[Cantidad]] * TablaDatosEmpresa[[#This Row],[CosteAdquisicionPromedio]], 0)</f>
        <v>0</v>
      </c>
      <c r="N4476" s="3">
        <f>TablaDatosEmpresa[[#This Row],[Ingresos]]-TablaDatosEmpresa[[#This Row],[Coste_Vemta]]</f>
        <v>0</v>
      </c>
    </row>
    <row r="4477" spans="1:14" x14ac:dyDescent="0.3">
      <c r="A4477">
        <v>4478</v>
      </c>
      <c r="B4477" s="1">
        <v>45219</v>
      </c>
      <c r="C4477" t="s">
        <v>24</v>
      </c>
      <c r="D4477" t="s">
        <v>14</v>
      </c>
      <c r="E4477" t="s">
        <v>41</v>
      </c>
      <c r="F4477">
        <v>229</v>
      </c>
      <c r="G4477" s="3">
        <v>85.05</v>
      </c>
      <c r="H4477" s="3">
        <v>0</v>
      </c>
      <c r="I4477" t="s">
        <v>24</v>
      </c>
      <c r="J4477" t="s">
        <v>28</v>
      </c>
      <c r="K4477" s="3">
        <f>IF(TablaDatosEmpresa[[#This Row],[Tipo_Movimiento]] = "Venta", -TablaDatosEmpresa[[#This Row],[Cantidad]] * TablaDatosEmpresa[[#This Row],[Precio_Venta_Unitario]], 0)</f>
        <v>0</v>
      </c>
      <c r="L4477" s="3">
        <f>AVERAGEIF(TablaDatosEmpresa[Nombre_Producto],TablaDatosEmpresa[[#This Row],[Nombre_Producto]],TablaDatosEmpresa[Costo_Unitario])</f>
        <v>38.917210440456756</v>
      </c>
      <c r="M4477" s="3">
        <f>IF(TablaDatosEmpresa[[#This Row],[Tipo_Movimiento]] = "Venta", -TablaDatosEmpresa[[#This Row],[Cantidad]] * TablaDatosEmpresa[[#This Row],[CosteAdquisicionPromedio]], 0)</f>
        <v>0</v>
      </c>
      <c r="N4477" s="3">
        <f>TablaDatosEmpresa[[#This Row],[Ingresos]]-TablaDatosEmpresa[[#This Row],[Coste_Vemta]]</f>
        <v>0</v>
      </c>
    </row>
    <row r="4478" spans="1:14" x14ac:dyDescent="0.3">
      <c r="A4478">
        <v>4479</v>
      </c>
      <c r="B4478" s="1">
        <v>45219</v>
      </c>
      <c r="C4478" t="s">
        <v>24</v>
      </c>
      <c r="D4478" t="s">
        <v>14</v>
      </c>
      <c r="E4478" t="s">
        <v>41</v>
      </c>
      <c r="F4478">
        <v>263</v>
      </c>
      <c r="G4478" s="3">
        <v>84.04</v>
      </c>
      <c r="H4478" s="3">
        <v>0</v>
      </c>
      <c r="I4478" t="s">
        <v>24</v>
      </c>
      <c r="J4478" t="s">
        <v>28</v>
      </c>
      <c r="K4478" s="3">
        <f>IF(TablaDatosEmpresa[[#This Row],[Tipo_Movimiento]] = "Venta", -TablaDatosEmpresa[[#This Row],[Cantidad]] * TablaDatosEmpresa[[#This Row],[Precio_Venta_Unitario]], 0)</f>
        <v>0</v>
      </c>
      <c r="L4478" s="3">
        <f>AVERAGEIF(TablaDatosEmpresa[Nombre_Producto],TablaDatosEmpresa[[#This Row],[Nombre_Producto]],TablaDatosEmpresa[Costo_Unitario])</f>
        <v>38.917210440456756</v>
      </c>
      <c r="M4478" s="3">
        <f>IF(TablaDatosEmpresa[[#This Row],[Tipo_Movimiento]] = "Venta", -TablaDatosEmpresa[[#This Row],[Cantidad]] * TablaDatosEmpresa[[#This Row],[CosteAdquisicionPromedio]], 0)</f>
        <v>0</v>
      </c>
      <c r="N4478" s="3">
        <f>TablaDatosEmpresa[[#This Row],[Ingresos]]-TablaDatosEmpresa[[#This Row],[Coste_Vemta]]</f>
        <v>0</v>
      </c>
    </row>
    <row r="4479" spans="1:14" x14ac:dyDescent="0.3">
      <c r="A4479">
        <v>4480</v>
      </c>
      <c r="B4479" s="1">
        <v>45219</v>
      </c>
      <c r="C4479" t="s">
        <v>10</v>
      </c>
      <c r="D4479" t="s">
        <v>11</v>
      </c>
      <c r="E4479" t="s">
        <v>12</v>
      </c>
      <c r="F4479">
        <v>-34</v>
      </c>
      <c r="G4479" s="3">
        <v>0</v>
      </c>
      <c r="H4479" s="3">
        <v>129.12</v>
      </c>
      <c r="I4479" t="s">
        <v>10</v>
      </c>
      <c r="J4479" t="s">
        <v>35</v>
      </c>
      <c r="K4479" s="3">
        <f>IF(TablaDatosEmpresa[[#This Row],[Tipo_Movimiento]] = "Venta", -TablaDatosEmpresa[[#This Row],[Cantidad]] * TablaDatosEmpresa[[#This Row],[Precio_Venta_Unitario]], 0)</f>
        <v>4390.08</v>
      </c>
      <c r="L4479" s="3">
        <f>AVERAGEIF(TablaDatosEmpresa[Nombre_Producto],TablaDatosEmpresa[[#This Row],[Nombre_Producto]],TablaDatosEmpresa[Costo_Unitario])</f>
        <v>28.701865793780652</v>
      </c>
      <c r="M4479" s="3">
        <f>IF(TablaDatosEmpresa[[#This Row],[Tipo_Movimiento]] = "Venta", -TablaDatosEmpresa[[#This Row],[Cantidad]] * TablaDatosEmpresa[[#This Row],[CosteAdquisicionPromedio]], 0)</f>
        <v>975.86343698854216</v>
      </c>
      <c r="N4479" s="3">
        <f>TablaDatosEmpresa[[#This Row],[Ingresos]]-TablaDatosEmpresa[[#This Row],[Coste_Vemta]]</f>
        <v>3414.2165630114578</v>
      </c>
    </row>
    <row r="4480" spans="1:14" x14ac:dyDescent="0.3">
      <c r="A4480">
        <v>4481</v>
      </c>
      <c r="B4480" s="1">
        <v>45219</v>
      </c>
      <c r="C4480" t="s">
        <v>10</v>
      </c>
      <c r="D4480" t="s">
        <v>29</v>
      </c>
      <c r="E4480" t="s">
        <v>30</v>
      </c>
      <c r="F4480">
        <v>-18</v>
      </c>
      <c r="G4480" s="3">
        <v>0</v>
      </c>
      <c r="H4480" s="3">
        <v>79.69</v>
      </c>
      <c r="I4480" t="s">
        <v>10</v>
      </c>
      <c r="J4480" t="s">
        <v>23</v>
      </c>
      <c r="K4480" s="3">
        <f>IF(TablaDatosEmpresa[[#This Row],[Tipo_Movimiento]] = "Venta", -TablaDatosEmpresa[[#This Row],[Cantidad]] * TablaDatosEmpresa[[#This Row],[Precio_Venta_Unitario]], 0)</f>
        <v>1434.42</v>
      </c>
      <c r="L4480" s="3">
        <f>AVERAGEIF(TablaDatosEmpresa[Nombre_Producto],TablaDatosEmpresa[[#This Row],[Nombre_Producto]],TablaDatosEmpresa[Costo_Unitario])</f>
        <v>15.49574137931034</v>
      </c>
      <c r="M4480" s="3">
        <f>IF(TablaDatosEmpresa[[#This Row],[Tipo_Movimiento]] = "Venta", -TablaDatosEmpresa[[#This Row],[Cantidad]] * TablaDatosEmpresa[[#This Row],[CosteAdquisicionPromedio]], 0)</f>
        <v>278.92334482758611</v>
      </c>
      <c r="N4480" s="3">
        <f>TablaDatosEmpresa[[#This Row],[Ingresos]]-TablaDatosEmpresa[[#This Row],[Coste_Vemta]]</f>
        <v>1155.496655172414</v>
      </c>
    </row>
    <row r="4481" spans="1:14" x14ac:dyDescent="0.3">
      <c r="A4481">
        <v>4482</v>
      </c>
      <c r="B4481" s="1">
        <v>45220</v>
      </c>
      <c r="C4481" t="s">
        <v>10</v>
      </c>
      <c r="D4481" t="s">
        <v>29</v>
      </c>
      <c r="E4481" t="s">
        <v>30</v>
      </c>
      <c r="F4481">
        <v>-12</v>
      </c>
      <c r="G4481" s="3">
        <v>0</v>
      </c>
      <c r="H4481" s="3">
        <v>79.63</v>
      </c>
      <c r="I4481" t="s">
        <v>10</v>
      </c>
      <c r="J4481" t="s">
        <v>23</v>
      </c>
      <c r="K4481" s="3">
        <f>IF(TablaDatosEmpresa[[#This Row],[Tipo_Movimiento]] = "Venta", -TablaDatosEmpresa[[#This Row],[Cantidad]] * TablaDatosEmpresa[[#This Row],[Precio_Venta_Unitario]], 0)</f>
        <v>955.56</v>
      </c>
      <c r="L4481" s="3">
        <f>AVERAGEIF(TablaDatosEmpresa[Nombre_Producto],TablaDatosEmpresa[[#This Row],[Nombre_Producto]],TablaDatosEmpresa[Costo_Unitario])</f>
        <v>15.49574137931034</v>
      </c>
      <c r="M4481" s="3">
        <f>IF(TablaDatosEmpresa[[#This Row],[Tipo_Movimiento]] = "Venta", -TablaDatosEmpresa[[#This Row],[Cantidad]] * TablaDatosEmpresa[[#This Row],[CosteAdquisicionPromedio]], 0)</f>
        <v>185.94889655172409</v>
      </c>
      <c r="N4481" s="3">
        <f>TablaDatosEmpresa[[#This Row],[Ingresos]]-TablaDatosEmpresa[[#This Row],[Coste_Vemta]]</f>
        <v>769.6111034482758</v>
      </c>
    </row>
    <row r="4482" spans="1:14" x14ac:dyDescent="0.3">
      <c r="A4482">
        <v>4483</v>
      </c>
      <c r="B4482" s="1">
        <v>45220</v>
      </c>
      <c r="C4482" t="s">
        <v>24</v>
      </c>
      <c r="D4482" t="s">
        <v>32</v>
      </c>
      <c r="E4482" t="s">
        <v>33</v>
      </c>
      <c r="F4482">
        <v>288</v>
      </c>
      <c r="G4482" s="3">
        <v>119.56</v>
      </c>
      <c r="H4482" s="3">
        <v>0</v>
      </c>
      <c r="I4482" t="s">
        <v>24</v>
      </c>
      <c r="J4482" t="s">
        <v>36</v>
      </c>
      <c r="K4482" s="3">
        <f>IF(TablaDatosEmpresa[[#This Row],[Tipo_Movimiento]] = "Venta", -TablaDatosEmpresa[[#This Row],[Cantidad]] * TablaDatosEmpresa[[#This Row],[Precio_Venta_Unitario]], 0)</f>
        <v>0</v>
      </c>
      <c r="L4482" s="3">
        <f>AVERAGEIF(TablaDatosEmpresa[Nombre_Producto],TablaDatosEmpresa[[#This Row],[Nombre_Producto]],TablaDatosEmpresa[Costo_Unitario])</f>
        <v>54.214840425531932</v>
      </c>
      <c r="M4482" s="3">
        <f>IF(TablaDatosEmpresa[[#This Row],[Tipo_Movimiento]] = "Venta", -TablaDatosEmpresa[[#This Row],[Cantidad]] * TablaDatosEmpresa[[#This Row],[CosteAdquisicionPromedio]], 0)</f>
        <v>0</v>
      </c>
      <c r="N4482" s="3">
        <f>TablaDatosEmpresa[[#This Row],[Ingresos]]-TablaDatosEmpresa[[#This Row],[Coste_Vemta]]</f>
        <v>0</v>
      </c>
    </row>
    <row r="4483" spans="1:14" x14ac:dyDescent="0.3">
      <c r="A4483">
        <v>4484</v>
      </c>
      <c r="B4483" s="1">
        <v>45220</v>
      </c>
      <c r="C4483" t="s">
        <v>24</v>
      </c>
      <c r="D4483" t="s">
        <v>34</v>
      </c>
      <c r="E4483" t="s">
        <v>45</v>
      </c>
      <c r="F4483">
        <v>174</v>
      </c>
      <c r="G4483" s="3">
        <v>180.63</v>
      </c>
      <c r="H4483" s="3">
        <v>0</v>
      </c>
      <c r="I4483" t="s">
        <v>24</v>
      </c>
      <c r="J4483" t="s">
        <v>26</v>
      </c>
      <c r="K4483" s="3">
        <f>IF(TablaDatosEmpresa[[#This Row],[Tipo_Movimiento]] = "Venta", -TablaDatosEmpresa[[#This Row],[Cantidad]] * TablaDatosEmpresa[[#This Row],[Precio_Venta_Unitario]], 0)</f>
        <v>0</v>
      </c>
      <c r="L4483" s="3">
        <f>AVERAGEIF(TablaDatosEmpresa[Nombre_Producto],TablaDatosEmpresa[[#This Row],[Nombre_Producto]],TablaDatosEmpresa[Costo_Unitario])</f>
        <v>81.910562499999997</v>
      </c>
      <c r="M4483" s="3">
        <f>IF(TablaDatosEmpresa[[#This Row],[Tipo_Movimiento]] = "Venta", -TablaDatosEmpresa[[#This Row],[Cantidad]] * TablaDatosEmpresa[[#This Row],[CosteAdquisicionPromedio]], 0)</f>
        <v>0</v>
      </c>
      <c r="N4483" s="3">
        <f>TablaDatosEmpresa[[#This Row],[Ingresos]]-TablaDatosEmpresa[[#This Row],[Coste_Vemta]]</f>
        <v>0</v>
      </c>
    </row>
    <row r="4484" spans="1:14" x14ac:dyDescent="0.3">
      <c r="A4484">
        <v>4485</v>
      </c>
      <c r="B4484" s="1">
        <v>45220</v>
      </c>
      <c r="C4484" t="s">
        <v>10</v>
      </c>
      <c r="D4484" t="s">
        <v>34</v>
      </c>
      <c r="E4484" t="s">
        <v>45</v>
      </c>
      <c r="F4484">
        <v>-16</v>
      </c>
      <c r="G4484" s="3">
        <v>0</v>
      </c>
      <c r="H4484" s="3">
        <v>349.31</v>
      </c>
      <c r="I4484" t="s">
        <v>10</v>
      </c>
      <c r="J4484" t="s">
        <v>31</v>
      </c>
      <c r="K4484" s="3">
        <f>IF(TablaDatosEmpresa[[#This Row],[Tipo_Movimiento]] = "Venta", -TablaDatosEmpresa[[#This Row],[Cantidad]] * TablaDatosEmpresa[[#This Row],[Precio_Venta_Unitario]], 0)</f>
        <v>5588.96</v>
      </c>
      <c r="L4484" s="3">
        <f>AVERAGEIF(TablaDatosEmpresa[Nombre_Producto],TablaDatosEmpresa[[#This Row],[Nombre_Producto]],TablaDatosEmpresa[Costo_Unitario])</f>
        <v>81.910562499999997</v>
      </c>
      <c r="M4484" s="3">
        <f>IF(TablaDatosEmpresa[[#This Row],[Tipo_Movimiento]] = "Venta", -TablaDatosEmpresa[[#This Row],[Cantidad]] * TablaDatosEmpresa[[#This Row],[CosteAdquisicionPromedio]], 0)</f>
        <v>1310.569</v>
      </c>
      <c r="N4484" s="3">
        <f>TablaDatosEmpresa[[#This Row],[Ingresos]]-TablaDatosEmpresa[[#This Row],[Coste_Vemta]]</f>
        <v>4278.3909999999996</v>
      </c>
    </row>
    <row r="4485" spans="1:14" x14ac:dyDescent="0.3">
      <c r="A4485">
        <v>4486</v>
      </c>
      <c r="B4485" s="1">
        <v>45220</v>
      </c>
      <c r="C4485" t="s">
        <v>24</v>
      </c>
      <c r="D4485" t="s">
        <v>14</v>
      </c>
      <c r="E4485" t="s">
        <v>41</v>
      </c>
      <c r="F4485">
        <v>233</v>
      </c>
      <c r="G4485" s="3">
        <v>85.2</v>
      </c>
      <c r="H4485" s="3">
        <v>0</v>
      </c>
      <c r="I4485" t="s">
        <v>24</v>
      </c>
      <c r="J4485" t="s">
        <v>28</v>
      </c>
      <c r="K4485" s="3">
        <f>IF(TablaDatosEmpresa[[#This Row],[Tipo_Movimiento]] = "Venta", -TablaDatosEmpresa[[#This Row],[Cantidad]] * TablaDatosEmpresa[[#This Row],[Precio_Venta_Unitario]], 0)</f>
        <v>0</v>
      </c>
      <c r="L4485" s="3">
        <f>AVERAGEIF(TablaDatosEmpresa[Nombre_Producto],TablaDatosEmpresa[[#This Row],[Nombre_Producto]],TablaDatosEmpresa[Costo_Unitario])</f>
        <v>38.917210440456756</v>
      </c>
      <c r="M4485" s="3">
        <f>IF(TablaDatosEmpresa[[#This Row],[Tipo_Movimiento]] = "Venta", -TablaDatosEmpresa[[#This Row],[Cantidad]] * TablaDatosEmpresa[[#This Row],[CosteAdquisicionPromedio]], 0)</f>
        <v>0</v>
      </c>
      <c r="N4485" s="3">
        <f>TablaDatosEmpresa[[#This Row],[Ingresos]]-TablaDatosEmpresa[[#This Row],[Coste_Vemta]]</f>
        <v>0</v>
      </c>
    </row>
    <row r="4486" spans="1:14" x14ac:dyDescent="0.3">
      <c r="A4486">
        <v>4487</v>
      </c>
      <c r="B4486" s="1">
        <v>45220</v>
      </c>
      <c r="C4486" t="s">
        <v>10</v>
      </c>
      <c r="D4486" t="s">
        <v>25</v>
      </c>
      <c r="E4486" t="s">
        <v>43</v>
      </c>
      <c r="F4486">
        <v>-18</v>
      </c>
      <c r="G4486" s="3">
        <v>0</v>
      </c>
      <c r="H4486" s="3">
        <v>94.21</v>
      </c>
      <c r="I4486" t="s">
        <v>10</v>
      </c>
      <c r="J4486" t="s">
        <v>13</v>
      </c>
      <c r="K4486" s="3">
        <f>IF(TablaDatosEmpresa[[#This Row],[Tipo_Movimiento]] = "Venta", -TablaDatosEmpresa[[#This Row],[Cantidad]] * TablaDatosEmpresa[[#This Row],[Precio_Venta_Unitario]], 0)</f>
        <v>1695.78</v>
      </c>
      <c r="L4486" s="3">
        <f>AVERAGEIF(TablaDatosEmpresa[Nombre_Producto],TablaDatosEmpresa[[#This Row],[Nombre_Producto]],TablaDatosEmpresa[Costo_Unitario])</f>
        <v>18.458651685393257</v>
      </c>
      <c r="M4486" s="3">
        <f>IF(TablaDatosEmpresa[[#This Row],[Tipo_Movimiento]] = "Venta", -TablaDatosEmpresa[[#This Row],[Cantidad]] * TablaDatosEmpresa[[#This Row],[CosteAdquisicionPromedio]], 0)</f>
        <v>332.2557303370786</v>
      </c>
      <c r="N4486" s="3">
        <f>TablaDatosEmpresa[[#This Row],[Ingresos]]-TablaDatosEmpresa[[#This Row],[Coste_Vemta]]</f>
        <v>1363.5242696629214</v>
      </c>
    </row>
    <row r="4487" spans="1:14" x14ac:dyDescent="0.3">
      <c r="A4487">
        <v>4488</v>
      </c>
      <c r="B4487" s="1">
        <v>45220</v>
      </c>
      <c r="C4487" t="s">
        <v>24</v>
      </c>
      <c r="D4487" t="s">
        <v>29</v>
      </c>
      <c r="E4487" t="s">
        <v>30</v>
      </c>
      <c r="F4487">
        <v>100</v>
      </c>
      <c r="G4487" s="3">
        <v>35.229999999999997</v>
      </c>
      <c r="H4487" s="3">
        <v>0</v>
      </c>
      <c r="I4487" t="s">
        <v>24</v>
      </c>
      <c r="J4487" t="s">
        <v>28</v>
      </c>
      <c r="K4487" s="3">
        <f>IF(TablaDatosEmpresa[[#This Row],[Tipo_Movimiento]] = "Venta", -TablaDatosEmpresa[[#This Row],[Cantidad]] * TablaDatosEmpresa[[#This Row],[Precio_Venta_Unitario]], 0)</f>
        <v>0</v>
      </c>
      <c r="L4487" s="3">
        <f>AVERAGEIF(TablaDatosEmpresa[Nombre_Producto],TablaDatosEmpresa[[#This Row],[Nombre_Producto]],TablaDatosEmpresa[Costo_Unitario])</f>
        <v>15.49574137931034</v>
      </c>
      <c r="M4487" s="3">
        <f>IF(TablaDatosEmpresa[[#This Row],[Tipo_Movimiento]] = "Venta", -TablaDatosEmpresa[[#This Row],[Cantidad]] * TablaDatosEmpresa[[#This Row],[CosteAdquisicionPromedio]], 0)</f>
        <v>0</v>
      </c>
      <c r="N4487" s="3">
        <f>TablaDatosEmpresa[[#This Row],[Ingresos]]-TablaDatosEmpresa[[#This Row],[Coste_Vemta]]</f>
        <v>0</v>
      </c>
    </row>
    <row r="4488" spans="1:14" x14ac:dyDescent="0.3">
      <c r="A4488">
        <v>4489</v>
      </c>
      <c r="B4488" s="1">
        <v>45221</v>
      </c>
      <c r="C4488" t="s">
        <v>10</v>
      </c>
      <c r="D4488" t="s">
        <v>34</v>
      </c>
      <c r="E4488" t="s">
        <v>45</v>
      </c>
      <c r="F4488">
        <v>-10</v>
      </c>
      <c r="G4488" s="3">
        <v>0</v>
      </c>
      <c r="H4488" s="3">
        <v>348.19</v>
      </c>
      <c r="I4488" t="s">
        <v>10</v>
      </c>
      <c r="J4488" t="s">
        <v>23</v>
      </c>
      <c r="K4488" s="3">
        <f>IF(TablaDatosEmpresa[[#This Row],[Tipo_Movimiento]] = "Venta", -TablaDatosEmpresa[[#This Row],[Cantidad]] * TablaDatosEmpresa[[#This Row],[Precio_Venta_Unitario]], 0)</f>
        <v>3481.9</v>
      </c>
      <c r="L4488" s="3">
        <f>AVERAGEIF(TablaDatosEmpresa[Nombre_Producto],TablaDatosEmpresa[[#This Row],[Nombre_Producto]],TablaDatosEmpresa[Costo_Unitario])</f>
        <v>81.910562499999997</v>
      </c>
      <c r="M4488" s="3">
        <f>IF(TablaDatosEmpresa[[#This Row],[Tipo_Movimiento]] = "Venta", -TablaDatosEmpresa[[#This Row],[Cantidad]] * TablaDatosEmpresa[[#This Row],[CosteAdquisicionPromedio]], 0)</f>
        <v>819.10562499999992</v>
      </c>
      <c r="N4488" s="3">
        <f>TablaDatosEmpresa[[#This Row],[Ingresos]]-TablaDatosEmpresa[[#This Row],[Coste_Vemta]]</f>
        <v>2662.7943750000004</v>
      </c>
    </row>
    <row r="4489" spans="1:14" x14ac:dyDescent="0.3">
      <c r="A4489">
        <v>4490</v>
      </c>
      <c r="B4489" s="1">
        <v>45221</v>
      </c>
      <c r="C4489" t="s">
        <v>10</v>
      </c>
      <c r="D4489" t="s">
        <v>14</v>
      </c>
      <c r="E4489" t="s">
        <v>41</v>
      </c>
      <c r="F4489">
        <v>-37</v>
      </c>
      <c r="G4489" s="3">
        <v>0</v>
      </c>
      <c r="H4489" s="3">
        <v>161</v>
      </c>
      <c r="I4489" t="s">
        <v>10</v>
      </c>
      <c r="J4489" t="s">
        <v>31</v>
      </c>
      <c r="K4489" s="3">
        <f>IF(TablaDatosEmpresa[[#This Row],[Tipo_Movimiento]] = "Venta", -TablaDatosEmpresa[[#This Row],[Cantidad]] * TablaDatosEmpresa[[#This Row],[Precio_Venta_Unitario]], 0)</f>
        <v>5957</v>
      </c>
      <c r="L4489" s="3">
        <f>AVERAGEIF(TablaDatosEmpresa[Nombre_Producto],TablaDatosEmpresa[[#This Row],[Nombre_Producto]],TablaDatosEmpresa[Costo_Unitario])</f>
        <v>38.917210440456756</v>
      </c>
      <c r="M4489" s="3">
        <f>IF(TablaDatosEmpresa[[#This Row],[Tipo_Movimiento]] = "Venta", -TablaDatosEmpresa[[#This Row],[Cantidad]] * TablaDatosEmpresa[[#This Row],[CosteAdquisicionPromedio]], 0)</f>
        <v>1439.9367862969</v>
      </c>
      <c r="N4489" s="3">
        <f>TablaDatosEmpresa[[#This Row],[Ingresos]]-TablaDatosEmpresa[[#This Row],[Coste_Vemta]]</f>
        <v>4517.0632137030998</v>
      </c>
    </row>
    <row r="4490" spans="1:14" x14ac:dyDescent="0.3">
      <c r="A4490">
        <v>4491</v>
      </c>
      <c r="B4490" s="1">
        <v>45221</v>
      </c>
      <c r="C4490" t="s">
        <v>16</v>
      </c>
      <c r="D4490" t="s">
        <v>27</v>
      </c>
      <c r="E4490" t="s">
        <v>44</v>
      </c>
      <c r="F4490">
        <v>43</v>
      </c>
      <c r="G4490" s="3">
        <v>250.25</v>
      </c>
      <c r="H4490" s="3">
        <v>0</v>
      </c>
      <c r="I4490" t="s">
        <v>46</v>
      </c>
      <c r="J4490" t="s">
        <v>18</v>
      </c>
      <c r="K4490" s="3">
        <f>IF(TablaDatosEmpresa[[#This Row],[Tipo_Movimiento]] = "Venta", -TablaDatosEmpresa[[#This Row],[Cantidad]] * TablaDatosEmpresa[[#This Row],[Precio_Venta_Unitario]], 0)</f>
        <v>0</v>
      </c>
      <c r="L4490" s="3">
        <f>AVERAGEIF(TablaDatosEmpresa[Nombre_Producto],TablaDatosEmpresa[[#This Row],[Nombre_Producto]],TablaDatosEmpresa[Costo_Unitario])</f>
        <v>111.99406451612904</v>
      </c>
      <c r="M4490" s="3">
        <f>IF(TablaDatosEmpresa[[#This Row],[Tipo_Movimiento]] = "Venta", -TablaDatosEmpresa[[#This Row],[Cantidad]] * TablaDatosEmpresa[[#This Row],[CosteAdquisicionPromedio]], 0)</f>
        <v>0</v>
      </c>
      <c r="N4490" s="3">
        <f>TablaDatosEmpresa[[#This Row],[Ingresos]]-TablaDatosEmpresa[[#This Row],[Coste_Vemta]]</f>
        <v>0</v>
      </c>
    </row>
    <row r="4491" spans="1:14" x14ac:dyDescent="0.3">
      <c r="A4491">
        <v>4492</v>
      </c>
      <c r="B4491" s="1">
        <v>45221</v>
      </c>
      <c r="C4491" t="s">
        <v>10</v>
      </c>
      <c r="D4491" t="s">
        <v>21</v>
      </c>
      <c r="E4491" t="s">
        <v>22</v>
      </c>
      <c r="F4491">
        <v>-17</v>
      </c>
      <c r="G4491" s="3">
        <v>0</v>
      </c>
      <c r="H4491" s="3">
        <v>59.72</v>
      </c>
      <c r="I4491" t="s">
        <v>10</v>
      </c>
      <c r="J4491" t="s">
        <v>35</v>
      </c>
      <c r="K4491" s="3">
        <f>IF(TablaDatosEmpresa[[#This Row],[Tipo_Movimiento]] = "Venta", -TablaDatosEmpresa[[#This Row],[Cantidad]] * TablaDatosEmpresa[[#This Row],[Precio_Venta_Unitario]], 0)</f>
        <v>1015.24</v>
      </c>
      <c r="L4491" s="3">
        <f>AVERAGEIF(TablaDatosEmpresa[Nombre_Producto],TablaDatosEmpresa[[#This Row],[Nombre_Producto]],TablaDatosEmpresa[Costo_Unitario])</f>
        <v>10.520482758620702</v>
      </c>
      <c r="M4491" s="3">
        <f>IF(TablaDatosEmpresa[[#This Row],[Tipo_Movimiento]] = "Venta", -TablaDatosEmpresa[[#This Row],[Cantidad]] * TablaDatosEmpresa[[#This Row],[CosteAdquisicionPromedio]], 0)</f>
        <v>178.84820689655191</v>
      </c>
      <c r="N4491" s="3">
        <f>TablaDatosEmpresa[[#This Row],[Ingresos]]-TablaDatosEmpresa[[#This Row],[Coste_Vemta]]</f>
        <v>836.39179310344809</v>
      </c>
    </row>
    <row r="4492" spans="1:14" x14ac:dyDescent="0.3">
      <c r="A4492">
        <v>4493</v>
      </c>
      <c r="B4492" s="1">
        <v>45221</v>
      </c>
      <c r="C4492" t="s">
        <v>10</v>
      </c>
      <c r="D4492" t="s">
        <v>32</v>
      </c>
      <c r="E4492" t="s">
        <v>33</v>
      </c>
      <c r="F4492">
        <v>-20</v>
      </c>
      <c r="G4492" s="3">
        <v>0</v>
      </c>
      <c r="H4492" s="3">
        <v>220.51</v>
      </c>
      <c r="I4492" t="s">
        <v>10</v>
      </c>
      <c r="J4492" t="s">
        <v>35</v>
      </c>
      <c r="K4492" s="3">
        <f>IF(TablaDatosEmpresa[[#This Row],[Tipo_Movimiento]] = "Venta", -TablaDatosEmpresa[[#This Row],[Cantidad]] * TablaDatosEmpresa[[#This Row],[Precio_Venta_Unitario]], 0)</f>
        <v>4410.2</v>
      </c>
      <c r="L4492" s="3">
        <f>AVERAGEIF(TablaDatosEmpresa[Nombre_Producto],TablaDatosEmpresa[[#This Row],[Nombre_Producto]],TablaDatosEmpresa[Costo_Unitario])</f>
        <v>54.214840425531932</v>
      </c>
      <c r="M4492" s="3">
        <f>IF(TablaDatosEmpresa[[#This Row],[Tipo_Movimiento]] = "Venta", -TablaDatosEmpresa[[#This Row],[Cantidad]] * TablaDatosEmpresa[[#This Row],[CosteAdquisicionPromedio]], 0)</f>
        <v>1084.2968085106386</v>
      </c>
      <c r="N4492" s="3">
        <f>TablaDatosEmpresa[[#This Row],[Ingresos]]-TablaDatosEmpresa[[#This Row],[Coste_Vemta]]</f>
        <v>3325.9031914893612</v>
      </c>
    </row>
    <row r="4493" spans="1:14" x14ac:dyDescent="0.3">
      <c r="A4493">
        <v>4494</v>
      </c>
      <c r="B4493" s="1">
        <v>45221</v>
      </c>
      <c r="C4493" t="s">
        <v>24</v>
      </c>
      <c r="D4493" t="s">
        <v>14</v>
      </c>
      <c r="E4493" t="s">
        <v>41</v>
      </c>
      <c r="F4493">
        <v>264</v>
      </c>
      <c r="G4493" s="3">
        <v>84.37</v>
      </c>
      <c r="H4493" s="3">
        <v>0</v>
      </c>
      <c r="I4493" t="s">
        <v>24</v>
      </c>
      <c r="J4493" t="s">
        <v>36</v>
      </c>
      <c r="K4493" s="3">
        <f>IF(TablaDatosEmpresa[[#This Row],[Tipo_Movimiento]] = "Venta", -TablaDatosEmpresa[[#This Row],[Cantidad]] * TablaDatosEmpresa[[#This Row],[Precio_Venta_Unitario]], 0)</f>
        <v>0</v>
      </c>
      <c r="L4493" s="3">
        <f>AVERAGEIF(TablaDatosEmpresa[Nombre_Producto],TablaDatosEmpresa[[#This Row],[Nombre_Producto]],TablaDatosEmpresa[Costo_Unitario])</f>
        <v>38.917210440456756</v>
      </c>
      <c r="M4493" s="3">
        <f>IF(TablaDatosEmpresa[[#This Row],[Tipo_Movimiento]] = "Venta", -TablaDatosEmpresa[[#This Row],[Cantidad]] * TablaDatosEmpresa[[#This Row],[CosteAdquisicionPromedio]], 0)</f>
        <v>0</v>
      </c>
      <c r="N4493" s="3">
        <f>TablaDatosEmpresa[[#This Row],[Ingresos]]-TablaDatosEmpresa[[#This Row],[Coste_Vemta]]</f>
        <v>0</v>
      </c>
    </row>
    <row r="4494" spans="1:14" x14ac:dyDescent="0.3">
      <c r="A4494">
        <v>4495</v>
      </c>
      <c r="B4494" s="1">
        <v>45221</v>
      </c>
      <c r="C4494" t="s">
        <v>24</v>
      </c>
      <c r="D4494" t="s">
        <v>11</v>
      </c>
      <c r="E4494" t="s">
        <v>12</v>
      </c>
      <c r="F4494">
        <v>88</v>
      </c>
      <c r="G4494" s="3">
        <v>64.39</v>
      </c>
      <c r="H4494" s="3">
        <v>0</v>
      </c>
      <c r="I4494" t="s">
        <v>24</v>
      </c>
      <c r="J4494" t="s">
        <v>36</v>
      </c>
      <c r="K4494" s="3">
        <f>IF(TablaDatosEmpresa[[#This Row],[Tipo_Movimiento]] = "Venta", -TablaDatosEmpresa[[#This Row],[Cantidad]] * TablaDatosEmpresa[[#This Row],[Precio_Venta_Unitario]], 0)</f>
        <v>0</v>
      </c>
      <c r="L4494" s="3">
        <f>AVERAGEIF(TablaDatosEmpresa[Nombre_Producto],TablaDatosEmpresa[[#This Row],[Nombre_Producto]],TablaDatosEmpresa[Costo_Unitario])</f>
        <v>28.701865793780652</v>
      </c>
      <c r="M4494" s="3">
        <f>IF(TablaDatosEmpresa[[#This Row],[Tipo_Movimiento]] = "Venta", -TablaDatosEmpresa[[#This Row],[Cantidad]] * TablaDatosEmpresa[[#This Row],[CosteAdquisicionPromedio]], 0)</f>
        <v>0</v>
      </c>
      <c r="N4494" s="3">
        <f>TablaDatosEmpresa[[#This Row],[Ingresos]]-TablaDatosEmpresa[[#This Row],[Coste_Vemta]]</f>
        <v>0</v>
      </c>
    </row>
    <row r="4495" spans="1:14" x14ac:dyDescent="0.3">
      <c r="A4495">
        <v>4496</v>
      </c>
      <c r="B4495" s="1">
        <v>45222</v>
      </c>
      <c r="C4495" t="s">
        <v>10</v>
      </c>
      <c r="D4495" t="s">
        <v>19</v>
      </c>
      <c r="E4495" t="s">
        <v>20</v>
      </c>
      <c r="F4495">
        <v>-14</v>
      </c>
      <c r="G4495" s="3">
        <v>0</v>
      </c>
      <c r="H4495" s="3">
        <v>300.37</v>
      </c>
      <c r="I4495" t="s">
        <v>10</v>
      </c>
      <c r="J4495" t="s">
        <v>35</v>
      </c>
      <c r="K4495" s="3">
        <f>IF(TablaDatosEmpresa[[#This Row],[Tipo_Movimiento]] = "Venta", -TablaDatosEmpresa[[#This Row],[Cantidad]] * TablaDatosEmpresa[[#This Row],[Precio_Venta_Unitario]], 0)</f>
        <v>4205.18</v>
      </c>
      <c r="L4495" s="3">
        <f>AVERAGEIF(TablaDatosEmpresa[Nombre_Producto],TablaDatosEmpresa[[#This Row],[Nombre_Producto]],TablaDatosEmpresa[Costo_Unitario])</f>
        <v>66.956770642201846</v>
      </c>
      <c r="M4495" s="3">
        <f>IF(TablaDatosEmpresa[[#This Row],[Tipo_Movimiento]] = "Venta", -TablaDatosEmpresa[[#This Row],[Cantidad]] * TablaDatosEmpresa[[#This Row],[CosteAdquisicionPromedio]], 0)</f>
        <v>937.39478899082587</v>
      </c>
      <c r="N4495" s="3">
        <f>TablaDatosEmpresa[[#This Row],[Ingresos]]-TablaDatosEmpresa[[#This Row],[Coste_Vemta]]</f>
        <v>3267.7852110091744</v>
      </c>
    </row>
    <row r="4496" spans="1:14" x14ac:dyDescent="0.3">
      <c r="A4496">
        <v>4497</v>
      </c>
      <c r="B4496" s="1">
        <v>45222</v>
      </c>
      <c r="C4496" t="s">
        <v>24</v>
      </c>
      <c r="D4496" t="s">
        <v>34</v>
      </c>
      <c r="E4496" t="s">
        <v>45</v>
      </c>
      <c r="F4496">
        <v>265</v>
      </c>
      <c r="G4496" s="3">
        <v>179.48</v>
      </c>
      <c r="H4496" s="3">
        <v>0</v>
      </c>
      <c r="I4496" t="s">
        <v>24</v>
      </c>
      <c r="J4496" t="s">
        <v>37</v>
      </c>
      <c r="K4496" s="3">
        <f>IF(TablaDatosEmpresa[[#This Row],[Tipo_Movimiento]] = "Venta", -TablaDatosEmpresa[[#This Row],[Cantidad]] * TablaDatosEmpresa[[#This Row],[Precio_Venta_Unitario]], 0)</f>
        <v>0</v>
      </c>
      <c r="L4496" s="3">
        <f>AVERAGEIF(TablaDatosEmpresa[Nombre_Producto],TablaDatosEmpresa[[#This Row],[Nombre_Producto]],TablaDatosEmpresa[Costo_Unitario])</f>
        <v>81.910562499999997</v>
      </c>
      <c r="M4496" s="3">
        <f>IF(TablaDatosEmpresa[[#This Row],[Tipo_Movimiento]] = "Venta", -TablaDatosEmpresa[[#This Row],[Cantidad]] * TablaDatosEmpresa[[#This Row],[CosteAdquisicionPromedio]], 0)</f>
        <v>0</v>
      </c>
      <c r="N4496" s="3">
        <f>TablaDatosEmpresa[[#This Row],[Ingresos]]-TablaDatosEmpresa[[#This Row],[Coste_Vemta]]</f>
        <v>0</v>
      </c>
    </row>
    <row r="4497" spans="1:14" x14ac:dyDescent="0.3">
      <c r="A4497">
        <v>4498</v>
      </c>
      <c r="B4497" s="1">
        <v>45222</v>
      </c>
      <c r="C4497" t="s">
        <v>24</v>
      </c>
      <c r="D4497" t="s">
        <v>25</v>
      </c>
      <c r="E4497" t="s">
        <v>43</v>
      </c>
      <c r="F4497">
        <v>150</v>
      </c>
      <c r="G4497" s="3">
        <v>44.85</v>
      </c>
      <c r="H4497" s="3">
        <v>0</v>
      </c>
      <c r="I4497" t="s">
        <v>24</v>
      </c>
      <c r="J4497" t="s">
        <v>36</v>
      </c>
      <c r="K4497" s="3">
        <f>IF(TablaDatosEmpresa[[#This Row],[Tipo_Movimiento]] = "Venta", -TablaDatosEmpresa[[#This Row],[Cantidad]] * TablaDatosEmpresa[[#This Row],[Precio_Venta_Unitario]], 0)</f>
        <v>0</v>
      </c>
      <c r="L4497" s="3">
        <f>AVERAGEIF(TablaDatosEmpresa[Nombre_Producto],TablaDatosEmpresa[[#This Row],[Nombre_Producto]],TablaDatosEmpresa[Costo_Unitario])</f>
        <v>18.458651685393257</v>
      </c>
      <c r="M4497" s="3">
        <f>IF(TablaDatosEmpresa[[#This Row],[Tipo_Movimiento]] = "Venta", -TablaDatosEmpresa[[#This Row],[Cantidad]] * TablaDatosEmpresa[[#This Row],[CosteAdquisicionPromedio]], 0)</f>
        <v>0</v>
      </c>
      <c r="N4497" s="3">
        <f>TablaDatosEmpresa[[#This Row],[Ingresos]]-TablaDatosEmpresa[[#This Row],[Coste_Vemta]]</f>
        <v>0</v>
      </c>
    </row>
    <row r="4498" spans="1:14" x14ac:dyDescent="0.3">
      <c r="A4498">
        <v>4499</v>
      </c>
      <c r="B4498" s="1">
        <v>45222</v>
      </c>
      <c r="C4498" t="s">
        <v>10</v>
      </c>
      <c r="D4498" t="s">
        <v>25</v>
      </c>
      <c r="E4498" t="s">
        <v>43</v>
      </c>
      <c r="F4498">
        <v>-46</v>
      </c>
      <c r="G4498" s="3">
        <v>0</v>
      </c>
      <c r="H4498" s="3">
        <v>95.41</v>
      </c>
      <c r="I4498" t="s">
        <v>10</v>
      </c>
      <c r="J4498" t="s">
        <v>23</v>
      </c>
      <c r="K4498" s="3">
        <f>IF(TablaDatosEmpresa[[#This Row],[Tipo_Movimiento]] = "Venta", -TablaDatosEmpresa[[#This Row],[Cantidad]] * TablaDatosEmpresa[[#This Row],[Precio_Venta_Unitario]], 0)</f>
        <v>4388.8599999999997</v>
      </c>
      <c r="L4498" s="3">
        <f>AVERAGEIF(TablaDatosEmpresa[Nombre_Producto],TablaDatosEmpresa[[#This Row],[Nombre_Producto]],TablaDatosEmpresa[Costo_Unitario])</f>
        <v>18.458651685393257</v>
      </c>
      <c r="M4498" s="3">
        <f>IF(TablaDatosEmpresa[[#This Row],[Tipo_Movimiento]] = "Venta", -TablaDatosEmpresa[[#This Row],[Cantidad]] * TablaDatosEmpresa[[#This Row],[CosteAdquisicionPromedio]], 0)</f>
        <v>849.09797752808981</v>
      </c>
      <c r="N4498" s="3">
        <f>TablaDatosEmpresa[[#This Row],[Ingresos]]-TablaDatosEmpresa[[#This Row],[Coste_Vemta]]</f>
        <v>3539.7620224719099</v>
      </c>
    </row>
    <row r="4499" spans="1:14" x14ac:dyDescent="0.3">
      <c r="A4499">
        <v>4500</v>
      </c>
      <c r="B4499" s="1">
        <v>45222</v>
      </c>
      <c r="C4499" t="s">
        <v>10</v>
      </c>
      <c r="D4499" t="s">
        <v>14</v>
      </c>
      <c r="E4499" t="s">
        <v>41</v>
      </c>
      <c r="F4499">
        <v>-22</v>
      </c>
      <c r="G4499" s="3">
        <v>0</v>
      </c>
      <c r="H4499" s="3">
        <v>160.31</v>
      </c>
      <c r="I4499" t="s">
        <v>10</v>
      </c>
      <c r="J4499" t="s">
        <v>35</v>
      </c>
      <c r="K4499" s="3">
        <f>IF(TablaDatosEmpresa[[#This Row],[Tipo_Movimiento]] = "Venta", -TablaDatosEmpresa[[#This Row],[Cantidad]] * TablaDatosEmpresa[[#This Row],[Precio_Venta_Unitario]], 0)</f>
        <v>3526.82</v>
      </c>
      <c r="L4499" s="3">
        <f>AVERAGEIF(TablaDatosEmpresa[Nombre_Producto],TablaDatosEmpresa[[#This Row],[Nombre_Producto]],TablaDatosEmpresa[Costo_Unitario])</f>
        <v>38.917210440456756</v>
      </c>
      <c r="M4499" s="3">
        <f>IF(TablaDatosEmpresa[[#This Row],[Tipo_Movimiento]] = "Venta", -TablaDatosEmpresa[[#This Row],[Cantidad]] * TablaDatosEmpresa[[#This Row],[CosteAdquisicionPromedio]], 0)</f>
        <v>856.17862969004864</v>
      </c>
      <c r="N4499" s="3">
        <f>TablaDatosEmpresa[[#This Row],[Ingresos]]-TablaDatosEmpresa[[#This Row],[Coste_Vemta]]</f>
        <v>2670.6413703099515</v>
      </c>
    </row>
    <row r="4500" spans="1:14" x14ac:dyDescent="0.3">
      <c r="A4500">
        <v>4501</v>
      </c>
      <c r="B4500" s="1">
        <v>45222</v>
      </c>
      <c r="C4500" t="s">
        <v>24</v>
      </c>
      <c r="D4500" t="s">
        <v>25</v>
      </c>
      <c r="E4500" t="s">
        <v>43</v>
      </c>
      <c r="F4500">
        <v>87</v>
      </c>
      <c r="G4500" s="3">
        <v>45.16</v>
      </c>
      <c r="H4500" s="3">
        <v>0</v>
      </c>
      <c r="I4500" t="s">
        <v>24</v>
      </c>
      <c r="J4500" t="s">
        <v>37</v>
      </c>
      <c r="K4500" s="3">
        <f>IF(TablaDatosEmpresa[[#This Row],[Tipo_Movimiento]] = "Venta", -TablaDatosEmpresa[[#This Row],[Cantidad]] * TablaDatosEmpresa[[#This Row],[Precio_Venta_Unitario]], 0)</f>
        <v>0</v>
      </c>
      <c r="L4500" s="3">
        <f>AVERAGEIF(TablaDatosEmpresa[Nombre_Producto],TablaDatosEmpresa[[#This Row],[Nombre_Producto]],TablaDatosEmpresa[Costo_Unitario])</f>
        <v>18.458651685393257</v>
      </c>
      <c r="M4500" s="3">
        <f>IF(TablaDatosEmpresa[[#This Row],[Tipo_Movimiento]] = "Venta", -TablaDatosEmpresa[[#This Row],[Cantidad]] * TablaDatosEmpresa[[#This Row],[CosteAdquisicionPromedio]], 0)</f>
        <v>0</v>
      </c>
      <c r="N4500" s="3">
        <f>TablaDatosEmpresa[[#This Row],[Ingresos]]-TablaDatosEmpresa[[#This Row],[Coste_Vemta]]</f>
        <v>0</v>
      </c>
    </row>
    <row r="4501" spans="1:14" x14ac:dyDescent="0.3">
      <c r="A4501">
        <v>4502</v>
      </c>
      <c r="B4501" s="1">
        <v>45223</v>
      </c>
      <c r="C4501" t="s">
        <v>10</v>
      </c>
      <c r="D4501" t="s">
        <v>34</v>
      </c>
      <c r="E4501" t="s">
        <v>45</v>
      </c>
      <c r="F4501">
        <v>-40</v>
      </c>
      <c r="G4501" s="3">
        <v>0</v>
      </c>
      <c r="H4501" s="3">
        <v>352.68</v>
      </c>
      <c r="I4501" t="s">
        <v>10</v>
      </c>
      <c r="J4501" t="s">
        <v>31</v>
      </c>
      <c r="K4501" s="3">
        <f>IF(TablaDatosEmpresa[[#This Row],[Tipo_Movimiento]] = "Venta", -TablaDatosEmpresa[[#This Row],[Cantidad]] * TablaDatosEmpresa[[#This Row],[Precio_Venta_Unitario]], 0)</f>
        <v>14107.2</v>
      </c>
      <c r="L4501" s="3">
        <f>AVERAGEIF(TablaDatosEmpresa[Nombre_Producto],TablaDatosEmpresa[[#This Row],[Nombre_Producto]],TablaDatosEmpresa[Costo_Unitario])</f>
        <v>81.910562499999997</v>
      </c>
      <c r="M4501" s="3">
        <f>IF(TablaDatosEmpresa[[#This Row],[Tipo_Movimiento]] = "Venta", -TablaDatosEmpresa[[#This Row],[Cantidad]] * TablaDatosEmpresa[[#This Row],[CosteAdquisicionPromedio]], 0)</f>
        <v>3276.4224999999997</v>
      </c>
      <c r="N4501" s="3">
        <f>TablaDatosEmpresa[[#This Row],[Ingresos]]-TablaDatosEmpresa[[#This Row],[Coste_Vemta]]</f>
        <v>10830.7775</v>
      </c>
    </row>
    <row r="4502" spans="1:14" x14ac:dyDescent="0.3">
      <c r="A4502">
        <v>4503</v>
      </c>
      <c r="B4502" s="1">
        <v>45223</v>
      </c>
      <c r="C4502" t="s">
        <v>10</v>
      </c>
      <c r="D4502" t="s">
        <v>27</v>
      </c>
      <c r="E4502" t="s">
        <v>44</v>
      </c>
      <c r="F4502">
        <v>-11</v>
      </c>
      <c r="G4502" s="3">
        <v>0</v>
      </c>
      <c r="H4502" s="3">
        <v>504.11</v>
      </c>
      <c r="I4502" t="s">
        <v>10</v>
      </c>
      <c r="J4502" t="s">
        <v>13</v>
      </c>
      <c r="K4502" s="3">
        <f>IF(TablaDatosEmpresa[[#This Row],[Tipo_Movimiento]] = "Venta", -TablaDatosEmpresa[[#This Row],[Cantidad]] * TablaDatosEmpresa[[#This Row],[Precio_Venta_Unitario]], 0)</f>
        <v>5545.21</v>
      </c>
      <c r="L4502" s="3">
        <f>AVERAGEIF(TablaDatosEmpresa[Nombre_Producto],TablaDatosEmpresa[[#This Row],[Nombre_Producto]],TablaDatosEmpresa[Costo_Unitario])</f>
        <v>111.99406451612904</v>
      </c>
      <c r="M4502" s="3">
        <f>IF(TablaDatosEmpresa[[#This Row],[Tipo_Movimiento]] = "Venta", -TablaDatosEmpresa[[#This Row],[Cantidad]] * TablaDatosEmpresa[[#This Row],[CosteAdquisicionPromedio]], 0)</f>
        <v>1231.9347096774195</v>
      </c>
      <c r="N4502" s="3">
        <f>TablaDatosEmpresa[[#This Row],[Ingresos]]-TablaDatosEmpresa[[#This Row],[Coste_Vemta]]</f>
        <v>4313.275290322581</v>
      </c>
    </row>
    <row r="4503" spans="1:14" x14ac:dyDescent="0.3">
      <c r="A4503">
        <v>4504</v>
      </c>
      <c r="B4503" s="1">
        <v>45223</v>
      </c>
      <c r="C4503" t="s">
        <v>24</v>
      </c>
      <c r="D4503" t="s">
        <v>11</v>
      </c>
      <c r="E4503" t="s">
        <v>12</v>
      </c>
      <c r="F4503">
        <v>244</v>
      </c>
      <c r="G4503" s="3">
        <v>64.63</v>
      </c>
      <c r="H4503" s="3">
        <v>0</v>
      </c>
      <c r="I4503" t="s">
        <v>24</v>
      </c>
      <c r="J4503" t="s">
        <v>37</v>
      </c>
      <c r="K4503" s="3">
        <f>IF(TablaDatosEmpresa[[#This Row],[Tipo_Movimiento]] = "Venta", -TablaDatosEmpresa[[#This Row],[Cantidad]] * TablaDatosEmpresa[[#This Row],[Precio_Venta_Unitario]], 0)</f>
        <v>0</v>
      </c>
      <c r="L4503" s="3">
        <f>AVERAGEIF(TablaDatosEmpresa[Nombre_Producto],TablaDatosEmpresa[[#This Row],[Nombre_Producto]],TablaDatosEmpresa[Costo_Unitario])</f>
        <v>28.701865793780652</v>
      </c>
      <c r="M4503" s="3">
        <f>IF(TablaDatosEmpresa[[#This Row],[Tipo_Movimiento]] = "Venta", -TablaDatosEmpresa[[#This Row],[Cantidad]] * TablaDatosEmpresa[[#This Row],[CosteAdquisicionPromedio]], 0)</f>
        <v>0</v>
      </c>
      <c r="N4503" s="3">
        <f>TablaDatosEmpresa[[#This Row],[Ingresos]]-TablaDatosEmpresa[[#This Row],[Coste_Vemta]]</f>
        <v>0</v>
      </c>
    </row>
    <row r="4504" spans="1:14" x14ac:dyDescent="0.3">
      <c r="A4504">
        <v>4505</v>
      </c>
      <c r="B4504" s="1">
        <v>45223</v>
      </c>
      <c r="C4504" t="s">
        <v>24</v>
      </c>
      <c r="D4504" t="s">
        <v>34</v>
      </c>
      <c r="E4504" t="s">
        <v>45</v>
      </c>
      <c r="F4504">
        <v>206</v>
      </c>
      <c r="G4504" s="3">
        <v>182.83</v>
      </c>
      <c r="H4504" s="3">
        <v>0</v>
      </c>
      <c r="I4504" t="s">
        <v>24</v>
      </c>
      <c r="J4504" t="s">
        <v>26</v>
      </c>
      <c r="K4504" s="3">
        <f>IF(TablaDatosEmpresa[[#This Row],[Tipo_Movimiento]] = "Venta", -TablaDatosEmpresa[[#This Row],[Cantidad]] * TablaDatosEmpresa[[#This Row],[Precio_Venta_Unitario]], 0)</f>
        <v>0</v>
      </c>
      <c r="L4504" s="3">
        <f>AVERAGEIF(TablaDatosEmpresa[Nombre_Producto],TablaDatosEmpresa[[#This Row],[Nombre_Producto]],TablaDatosEmpresa[Costo_Unitario])</f>
        <v>81.910562499999997</v>
      </c>
      <c r="M4504" s="3">
        <f>IF(TablaDatosEmpresa[[#This Row],[Tipo_Movimiento]] = "Venta", -TablaDatosEmpresa[[#This Row],[Cantidad]] * TablaDatosEmpresa[[#This Row],[CosteAdquisicionPromedio]], 0)</f>
        <v>0</v>
      </c>
      <c r="N4504" s="3">
        <f>TablaDatosEmpresa[[#This Row],[Ingresos]]-TablaDatosEmpresa[[#This Row],[Coste_Vemta]]</f>
        <v>0</v>
      </c>
    </row>
    <row r="4505" spans="1:14" x14ac:dyDescent="0.3">
      <c r="A4505">
        <v>4506</v>
      </c>
      <c r="B4505" s="1">
        <v>45223</v>
      </c>
      <c r="C4505" t="s">
        <v>10</v>
      </c>
      <c r="D4505" t="s">
        <v>14</v>
      </c>
      <c r="E4505" t="s">
        <v>41</v>
      </c>
      <c r="F4505">
        <v>-37</v>
      </c>
      <c r="G4505" s="3">
        <v>0</v>
      </c>
      <c r="H4505" s="3">
        <v>159.13</v>
      </c>
      <c r="I4505" t="s">
        <v>10</v>
      </c>
      <c r="J4505" t="s">
        <v>31</v>
      </c>
      <c r="K4505" s="3">
        <f>IF(TablaDatosEmpresa[[#This Row],[Tipo_Movimiento]] = "Venta", -TablaDatosEmpresa[[#This Row],[Cantidad]] * TablaDatosEmpresa[[#This Row],[Precio_Venta_Unitario]], 0)</f>
        <v>5887.8099999999995</v>
      </c>
      <c r="L4505" s="3">
        <f>AVERAGEIF(TablaDatosEmpresa[Nombre_Producto],TablaDatosEmpresa[[#This Row],[Nombre_Producto]],TablaDatosEmpresa[Costo_Unitario])</f>
        <v>38.917210440456756</v>
      </c>
      <c r="M4505" s="3">
        <f>IF(TablaDatosEmpresa[[#This Row],[Tipo_Movimiento]] = "Venta", -TablaDatosEmpresa[[#This Row],[Cantidad]] * TablaDatosEmpresa[[#This Row],[CosteAdquisicionPromedio]], 0)</f>
        <v>1439.9367862969</v>
      </c>
      <c r="N4505" s="3">
        <f>TablaDatosEmpresa[[#This Row],[Ingresos]]-TablaDatosEmpresa[[#This Row],[Coste_Vemta]]</f>
        <v>4447.8732137030993</v>
      </c>
    </row>
    <row r="4506" spans="1:14" x14ac:dyDescent="0.3">
      <c r="A4506">
        <v>4507</v>
      </c>
      <c r="B4506" s="1">
        <v>45223</v>
      </c>
      <c r="C4506" t="s">
        <v>24</v>
      </c>
      <c r="D4506" t="s">
        <v>14</v>
      </c>
      <c r="E4506" t="s">
        <v>41</v>
      </c>
      <c r="F4506">
        <v>119</v>
      </c>
      <c r="G4506" s="3">
        <v>85.82</v>
      </c>
      <c r="H4506" s="3">
        <v>0</v>
      </c>
      <c r="I4506" t="s">
        <v>24</v>
      </c>
      <c r="J4506" t="s">
        <v>36</v>
      </c>
      <c r="K4506" s="3">
        <f>IF(TablaDatosEmpresa[[#This Row],[Tipo_Movimiento]] = "Venta", -TablaDatosEmpresa[[#This Row],[Cantidad]] * TablaDatosEmpresa[[#This Row],[Precio_Venta_Unitario]], 0)</f>
        <v>0</v>
      </c>
      <c r="L4506" s="3">
        <f>AVERAGEIF(TablaDatosEmpresa[Nombre_Producto],TablaDatosEmpresa[[#This Row],[Nombre_Producto]],TablaDatosEmpresa[Costo_Unitario])</f>
        <v>38.917210440456756</v>
      </c>
      <c r="M4506" s="3">
        <f>IF(TablaDatosEmpresa[[#This Row],[Tipo_Movimiento]] = "Venta", -TablaDatosEmpresa[[#This Row],[Cantidad]] * TablaDatosEmpresa[[#This Row],[CosteAdquisicionPromedio]], 0)</f>
        <v>0</v>
      </c>
      <c r="N4506" s="3">
        <f>TablaDatosEmpresa[[#This Row],[Ingresos]]-TablaDatosEmpresa[[#This Row],[Coste_Vemta]]</f>
        <v>0</v>
      </c>
    </row>
    <row r="4507" spans="1:14" x14ac:dyDescent="0.3">
      <c r="A4507">
        <v>4508</v>
      </c>
      <c r="B4507" s="1">
        <v>45223</v>
      </c>
      <c r="C4507" t="s">
        <v>24</v>
      </c>
      <c r="D4507" t="s">
        <v>21</v>
      </c>
      <c r="E4507" t="s">
        <v>22</v>
      </c>
      <c r="F4507">
        <v>151</v>
      </c>
      <c r="G4507" s="3">
        <v>25.35</v>
      </c>
      <c r="H4507" s="3">
        <v>0</v>
      </c>
      <c r="I4507" t="s">
        <v>24</v>
      </c>
      <c r="J4507" t="s">
        <v>26</v>
      </c>
      <c r="K4507" s="3">
        <f>IF(TablaDatosEmpresa[[#This Row],[Tipo_Movimiento]] = "Venta", -TablaDatosEmpresa[[#This Row],[Cantidad]] * TablaDatosEmpresa[[#This Row],[Precio_Venta_Unitario]], 0)</f>
        <v>0</v>
      </c>
      <c r="L4507" s="3">
        <f>AVERAGEIF(TablaDatosEmpresa[Nombre_Producto],TablaDatosEmpresa[[#This Row],[Nombre_Producto]],TablaDatosEmpresa[Costo_Unitario])</f>
        <v>10.520482758620702</v>
      </c>
      <c r="M4507" s="3">
        <f>IF(TablaDatosEmpresa[[#This Row],[Tipo_Movimiento]] = "Venta", -TablaDatosEmpresa[[#This Row],[Cantidad]] * TablaDatosEmpresa[[#This Row],[CosteAdquisicionPromedio]], 0)</f>
        <v>0</v>
      </c>
      <c r="N4507" s="3">
        <f>TablaDatosEmpresa[[#This Row],[Ingresos]]-TablaDatosEmpresa[[#This Row],[Coste_Vemta]]</f>
        <v>0</v>
      </c>
    </row>
    <row r="4508" spans="1:14" x14ac:dyDescent="0.3">
      <c r="A4508">
        <v>4509</v>
      </c>
      <c r="B4508" s="1">
        <v>45224</v>
      </c>
      <c r="C4508" t="s">
        <v>10</v>
      </c>
      <c r="D4508" t="s">
        <v>34</v>
      </c>
      <c r="E4508" t="s">
        <v>45</v>
      </c>
      <c r="F4508">
        <v>-6</v>
      </c>
      <c r="G4508" s="3">
        <v>0</v>
      </c>
      <c r="H4508" s="3">
        <v>346.94</v>
      </c>
      <c r="I4508" t="s">
        <v>10</v>
      </c>
      <c r="J4508" t="s">
        <v>15</v>
      </c>
      <c r="K4508" s="3">
        <f>IF(TablaDatosEmpresa[[#This Row],[Tipo_Movimiento]] = "Venta", -TablaDatosEmpresa[[#This Row],[Cantidad]] * TablaDatosEmpresa[[#This Row],[Precio_Venta_Unitario]], 0)</f>
        <v>2081.64</v>
      </c>
      <c r="L4508" s="3">
        <f>AVERAGEIF(TablaDatosEmpresa[Nombre_Producto],TablaDatosEmpresa[[#This Row],[Nombre_Producto]],TablaDatosEmpresa[Costo_Unitario])</f>
        <v>81.910562499999997</v>
      </c>
      <c r="M4508" s="3">
        <f>IF(TablaDatosEmpresa[[#This Row],[Tipo_Movimiento]] = "Venta", -TablaDatosEmpresa[[#This Row],[Cantidad]] * TablaDatosEmpresa[[#This Row],[CosteAdquisicionPromedio]], 0)</f>
        <v>491.46337499999998</v>
      </c>
      <c r="N4508" s="3">
        <f>TablaDatosEmpresa[[#This Row],[Ingresos]]-TablaDatosEmpresa[[#This Row],[Coste_Vemta]]</f>
        <v>1590.1766249999998</v>
      </c>
    </row>
    <row r="4509" spans="1:14" x14ac:dyDescent="0.3">
      <c r="A4509">
        <v>4510</v>
      </c>
      <c r="B4509" s="1">
        <v>45224</v>
      </c>
      <c r="C4509" t="s">
        <v>10</v>
      </c>
      <c r="D4509" t="s">
        <v>29</v>
      </c>
      <c r="E4509" t="s">
        <v>30</v>
      </c>
      <c r="F4509">
        <v>-29</v>
      </c>
      <c r="G4509" s="3">
        <v>0</v>
      </c>
      <c r="H4509" s="3">
        <v>79.489999999999995</v>
      </c>
      <c r="I4509" t="s">
        <v>10</v>
      </c>
      <c r="J4509" t="s">
        <v>23</v>
      </c>
      <c r="K4509" s="3">
        <f>IF(TablaDatosEmpresa[[#This Row],[Tipo_Movimiento]] = "Venta", -TablaDatosEmpresa[[#This Row],[Cantidad]] * TablaDatosEmpresa[[#This Row],[Precio_Venta_Unitario]], 0)</f>
        <v>2305.21</v>
      </c>
      <c r="L4509" s="3">
        <f>AVERAGEIF(TablaDatosEmpresa[Nombre_Producto],TablaDatosEmpresa[[#This Row],[Nombre_Producto]],TablaDatosEmpresa[Costo_Unitario])</f>
        <v>15.49574137931034</v>
      </c>
      <c r="M4509" s="3">
        <f>IF(TablaDatosEmpresa[[#This Row],[Tipo_Movimiento]] = "Venta", -TablaDatosEmpresa[[#This Row],[Cantidad]] * TablaDatosEmpresa[[#This Row],[CosteAdquisicionPromedio]], 0)</f>
        <v>449.37649999999985</v>
      </c>
      <c r="N4509" s="3">
        <f>TablaDatosEmpresa[[#This Row],[Ingresos]]-TablaDatosEmpresa[[#This Row],[Coste_Vemta]]</f>
        <v>1855.8335000000002</v>
      </c>
    </row>
    <row r="4510" spans="1:14" x14ac:dyDescent="0.3">
      <c r="A4510">
        <v>4511</v>
      </c>
      <c r="B4510" s="1">
        <v>45224</v>
      </c>
      <c r="C4510" t="s">
        <v>10</v>
      </c>
      <c r="D4510" t="s">
        <v>11</v>
      </c>
      <c r="E4510" t="s">
        <v>12</v>
      </c>
      <c r="F4510">
        <v>-38</v>
      </c>
      <c r="G4510" s="3">
        <v>0</v>
      </c>
      <c r="H4510" s="3">
        <v>131.13999999999999</v>
      </c>
      <c r="I4510" t="s">
        <v>10</v>
      </c>
      <c r="J4510" t="s">
        <v>13</v>
      </c>
      <c r="K4510" s="3">
        <f>IF(TablaDatosEmpresa[[#This Row],[Tipo_Movimiento]] = "Venta", -TablaDatosEmpresa[[#This Row],[Cantidad]] * TablaDatosEmpresa[[#This Row],[Precio_Venta_Unitario]], 0)</f>
        <v>4983.32</v>
      </c>
      <c r="L4510" s="3">
        <f>AVERAGEIF(TablaDatosEmpresa[Nombre_Producto],TablaDatosEmpresa[[#This Row],[Nombre_Producto]],TablaDatosEmpresa[Costo_Unitario])</f>
        <v>28.701865793780652</v>
      </c>
      <c r="M4510" s="3">
        <f>IF(TablaDatosEmpresa[[#This Row],[Tipo_Movimiento]] = "Venta", -TablaDatosEmpresa[[#This Row],[Cantidad]] * TablaDatosEmpresa[[#This Row],[CosteAdquisicionPromedio]], 0)</f>
        <v>1090.6709001636648</v>
      </c>
      <c r="N4510" s="3">
        <f>TablaDatosEmpresa[[#This Row],[Ingresos]]-TablaDatosEmpresa[[#This Row],[Coste_Vemta]]</f>
        <v>3892.6490998363352</v>
      </c>
    </row>
    <row r="4511" spans="1:14" x14ac:dyDescent="0.3">
      <c r="A4511">
        <v>4512</v>
      </c>
      <c r="B4511" s="1">
        <v>45224</v>
      </c>
      <c r="C4511" t="s">
        <v>10</v>
      </c>
      <c r="D4511" t="s">
        <v>14</v>
      </c>
      <c r="E4511" t="s">
        <v>41</v>
      </c>
      <c r="F4511">
        <v>-35</v>
      </c>
      <c r="G4511" s="3">
        <v>0</v>
      </c>
      <c r="H4511" s="3">
        <v>160.1</v>
      </c>
      <c r="I4511" t="s">
        <v>10</v>
      </c>
      <c r="J4511" t="s">
        <v>35</v>
      </c>
      <c r="K4511" s="3">
        <f>IF(TablaDatosEmpresa[[#This Row],[Tipo_Movimiento]] = "Venta", -TablaDatosEmpresa[[#This Row],[Cantidad]] * TablaDatosEmpresa[[#This Row],[Precio_Venta_Unitario]], 0)</f>
        <v>5603.5</v>
      </c>
      <c r="L4511" s="3">
        <f>AVERAGEIF(TablaDatosEmpresa[Nombre_Producto],TablaDatosEmpresa[[#This Row],[Nombre_Producto]],TablaDatosEmpresa[Costo_Unitario])</f>
        <v>38.917210440456756</v>
      </c>
      <c r="M4511" s="3">
        <f>IF(TablaDatosEmpresa[[#This Row],[Tipo_Movimiento]] = "Venta", -TablaDatosEmpresa[[#This Row],[Cantidad]] * TablaDatosEmpresa[[#This Row],[CosteAdquisicionPromedio]], 0)</f>
        <v>1362.1023654159865</v>
      </c>
      <c r="N4511" s="3">
        <f>TablaDatosEmpresa[[#This Row],[Ingresos]]-TablaDatosEmpresa[[#This Row],[Coste_Vemta]]</f>
        <v>4241.3976345840138</v>
      </c>
    </row>
    <row r="4512" spans="1:14" x14ac:dyDescent="0.3">
      <c r="A4512">
        <v>4513</v>
      </c>
      <c r="B4512" s="1">
        <v>45224</v>
      </c>
      <c r="C4512" t="s">
        <v>10</v>
      </c>
      <c r="D4512" t="s">
        <v>19</v>
      </c>
      <c r="E4512" t="s">
        <v>20</v>
      </c>
      <c r="F4512">
        <v>-46</v>
      </c>
      <c r="G4512" s="3">
        <v>0</v>
      </c>
      <c r="H4512" s="3">
        <v>301.45</v>
      </c>
      <c r="I4512" t="s">
        <v>10</v>
      </c>
      <c r="J4512" t="s">
        <v>13</v>
      </c>
      <c r="K4512" s="3">
        <f>IF(TablaDatosEmpresa[[#This Row],[Tipo_Movimiento]] = "Venta", -TablaDatosEmpresa[[#This Row],[Cantidad]] * TablaDatosEmpresa[[#This Row],[Precio_Venta_Unitario]], 0)</f>
        <v>13866.699999999999</v>
      </c>
      <c r="L4512" s="3">
        <f>AVERAGEIF(TablaDatosEmpresa[Nombre_Producto],TablaDatosEmpresa[[#This Row],[Nombre_Producto]],TablaDatosEmpresa[Costo_Unitario])</f>
        <v>66.956770642201846</v>
      </c>
      <c r="M4512" s="3">
        <f>IF(TablaDatosEmpresa[[#This Row],[Tipo_Movimiento]] = "Venta", -TablaDatosEmpresa[[#This Row],[Cantidad]] * TablaDatosEmpresa[[#This Row],[CosteAdquisicionPromedio]], 0)</f>
        <v>3080.0114495412849</v>
      </c>
      <c r="N4512" s="3">
        <f>TablaDatosEmpresa[[#This Row],[Ingresos]]-TablaDatosEmpresa[[#This Row],[Coste_Vemta]]</f>
        <v>10786.688550458714</v>
      </c>
    </row>
    <row r="4513" spans="1:14" x14ac:dyDescent="0.3">
      <c r="A4513">
        <v>4514</v>
      </c>
      <c r="B4513" s="1">
        <v>45224</v>
      </c>
      <c r="C4513" t="s">
        <v>24</v>
      </c>
      <c r="D4513" t="s">
        <v>11</v>
      </c>
      <c r="E4513" t="s">
        <v>12</v>
      </c>
      <c r="F4513">
        <v>169</v>
      </c>
      <c r="G4513" s="3">
        <v>65.989999999999995</v>
      </c>
      <c r="H4513" s="3">
        <v>0</v>
      </c>
      <c r="I4513" t="s">
        <v>24</v>
      </c>
      <c r="J4513" t="s">
        <v>26</v>
      </c>
      <c r="K4513" s="3">
        <f>IF(TablaDatosEmpresa[[#This Row],[Tipo_Movimiento]] = "Venta", -TablaDatosEmpresa[[#This Row],[Cantidad]] * TablaDatosEmpresa[[#This Row],[Precio_Venta_Unitario]], 0)</f>
        <v>0</v>
      </c>
      <c r="L4513" s="3">
        <f>AVERAGEIF(TablaDatosEmpresa[Nombre_Producto],TablaDatosEmpresa[[#This Row],[Nombre_Producto]],TablaDatosEmpresa[Costo_Unitario])</f>
        <v>28.701865793780652</v>
      </c>
      <c r="M4513" s="3">
        <f>IF(TablaDatosEmpresa[[#This Row],[Tipo_Movimiento]] = "Venta", -TablaDatosEmpresa[[#This Row],[Cantidad]] * TablaDatosEmpresa[[#This Row],[CosteAdquisicionPromedio]], 0)</f>
        <v>0</v>
      </c>
      <c r="N4513" s="3">
        <f>TablaDatosEmpresa[[#This Row],[Ingresos]]-TablaDatosEmpresa[[#This Row],[Coste_Vemta]]</f>
        <v>0</v>
      </c>
    </row>
    <row r="4514" spans="1:14" x14ac:dyDescent="0.3">
      <c r="A4514">
        <v>4515</v>
      </c>
      <c r="B4514" s="1">
        <v>45224</v>
      </c>
      <c r="C4514" t="s">
        <v>10</v>
      </c>
      <c r="D4514" t="s">
        <v>14</v>
      </c>
      <c r="E4514" t="s">
        <v>41</v>
      </c>
      <c r="F4514">
        <v>-22</v>
      </c>
      <c r="G4514" s="3">
        <v>0</v>
      </c>
      <c r="H4514" s="3">
        <v>158.88999999999999</v>
      </c>
      <c r="I4514" t="s">
        <v>10</v>
      </c>
      <c r="J4514" t="s">
        <v>13</v>
      </c>
      <c r="K4514" s="3">
        <f>IF(TablaDatosEmpresa[[#This Row],[Tipo_Movimiento]] = "Venta", -TablaDatosEmpresa[[#This Row],[Cantidad]] * TablaDatosEmpresa[[#This Row],[Precio_Venta_Unitario]], 0)</f>
        <v>3495.58</v>
      </c>
      <c r="L4514" s="3">
        <f>AVERAGEIF(TablaDatosEmpresa[Nombre_Producto],TablaDatosEmpresa[[#This Row],[Nombre_Producto]],TablaDatosEmpresa[Costo_Unitario])</f>
        <v>38.917210440456756</v>
      </c>
      <c r="M4514" s="3">
        <f>IF(TablaDatosEmpresa[[#This Row],[Tipo_Movimiento]] = "Venta", -TablaDatosEmpresa[[#This Row],[Cantidad]] * TablaDatosEmpresa[[#This Row],[CosteAdquisicionPromedio]], 0)</f>
        <v>856.17862969004864</v>
      </c>
      <c r="N4514" s="3">
        <f>TablaDatosEmpresa[[#This Row],[Ingresos]]-TablaDatosEmpresa[[#This Row],[Coste_Vemta]]</f>
        <v>2639.4013703099513</v>
      </c>
    </row>
    <row r="4515" spans="1:14" x14ac:dyDescent="0.3">
      <c r="A4515">
        <v>4516</v>
      </c>
      <c r="B4515" s="1">
        <v>45225</v>
      </c>
      <c r="C4515" t="s">
        <v>10</v>
      </c>
      <c r="D4515" t="s">
        <v>34</v>
      </c>
      <c r="E4515" t="s">
        <v>45</v>
      </c>
      <c r="F4515">
        <v>-15</v>
      </c>
      <c r="G4515" s="3">
        <v>0</v>
      </c>
      <c r="H4515" s="3">
        <v>346.77</v>
      </c>
      <c r="I4515" t="s">
        <v>10</v>
      </c>
      <c r="J4515" t="s">
        <v>35</v>
      </c>
      <c r="K4515" s="3">
        <f>IF(TablaDatosEmpresa[[#This Row],[Tipo_Movimiento]] = "Venta", -TablaDatosEmpresa[[#This Row],[Cantidad]] * TablaDatosEmpresa[[#This Row],[Precio_Venta_Unitario]], 0)</f>
        <v>5201.5499999999993</v>
      </c>
      <c r="L4515" s="3">
        <f>AVERAGEIF(TablaDatosEmpresa[Nombre_Producto],TablaDatosEmpresa[[#This Row],[Nombre_Producto]],TablaDatosEmpresa[Costo_Unitario])</f>
        <v>81.910562499999997</v>
      </c>
      <c r="M4515" s="3">
        <f>IF(TablaDatosEmpresa[[#This Row],[Tipo_Movimiento]] = "Venta", -TablaDatosEmpresa[[#This Row],[Cantidad]] * TablaDatosEmpresa[[#This Row],[CosteAdquisicionPromedio]], 0)</f>
        <v>1228.6584375</v>
      </c>
      <c r="N4515" s="3">
        <f>TablaDatosEmpresa[[#This Row],[Ingresos]]-TablaDatosEmpresa[[#This Row],[Coste_Vemta]]</f>
        <v>3972.8915624999991</v>
      </c>
    </row>
    <row r="4516" spans="1:14" x14ac:dyDescent="0.3">
      <c r="A4516">
        <v>4517</v>
      </c>
      <c r="B4516" s="1">
        <v>45225</v>
      </c>
      <c r="C4516" t="s">
        <v>24</v>
      </c>
      <c r="D4516" t="s">
        <v>34</v>
      </c>
      <c r="E4516" t="s">
        <v>45</v>
      </c>
      <c r="F4516">
        <v>233</v>
      </c>
      <c r="G4516" s="3">
        <v>178.44</v>
      </c>
      <c r="H4516" s="3">
        <v>0</v>
      </c>
      <c r="I4516" t="s">
        <v>24</v>
      </c>
      <c r="J4516" t="s">
        <v>37</v>
      </c>
      <c r="K4516" s="3">
        <f>IF(TablaDatosEmpresa[[#This Row],[Tipo_Movimiento]] = "Venta", -TablaDatosEmpresa[[#This Row],[Cantidad]] * TablaDatosEmpresa[[#This Row],[Precio_Venta_Unitario]], 0)</f>
        <v>0</v>
      </c>
      <c r="L4516" s="3">
        <f>AVERAGEIF(TablaDatosEmpresa[Nombre_Producto],TablaDatosEmpresa[[#This Row],[Nombre_Producto]],TablaDatosEmpresa[Costo_Unitario])</f>
        <v>81.910562499999997</v>
      </c>
      <c r="M4516" s="3">
        <f>IF(TablaDatosEmpresa[[#This Row],[Tipo_Movimiento]] = "Venta", -TablaDatosEmpresa[[#This Row],[Cantidad]] * TablaDatosEmpresa[[#This Row],[CosteAdquisicionPromedio]], 0)</f>
        <v>0</v>
      </c>
      <c r="N4516" s="3">
        <f>TablaDatosEmpresa[[#This Row],[Ingresos]]-TablaDatosEmpresa[[#This Row],[Coste_Vemta]]</f>
        <v>0</v>
      </c>
    </row>
    <row r="4517" spans="1:14" x14ac:dyDescent="0.3">
      <c r="A4517">
        <v>4518</v>
      </c>
      <c r="B4517" s="1">
        <v>45225</v>
      </c>
      <c r="C4517" t="s">
        <v>10</v>
      </c>
      <c r="D4517" t="s">
        <v>29</v>
      </c>
      <c r="E4517" t="s">
        <v>30</v>
      </c>
      <c r="F4517">
        <v>-27</v>
      </c>
      <c r="G4517" s="3">
        <v>0</v>
      </c>
      <c r="H4517" s="3">
        <v>80.459999999999994</v>
      </c>
      <c r="I4517" t="s">
        <v>10</v>
      </c>
      <c r="J4517" t="s">
        <v>23</v>
      </c>
      <c r="K4517" s="3">
        <f>IF(TablaDatosEmpresa[[#This Row],[Tipo_Movimiento]] = "Venta", -TablaDatosEmpresa[[#This Row],[Cantidad]] * TablaDatosEmpresa[[#This Row],[Precio_Venta_Unitario]], 0)</f>
        <v>2172.4199999999996</v>
      </c>
      <c r="L4517" s="3">
        <f>AVERAGEIF(TablaDatosEmpresa[Nombre_Producto],TablaDatosEmpresa[[#This Row],[Nombre_Producto]],TablaDatosEmpresa[Costo_Unitario])</f>
        <v>15.49574137931034</v>
      </c>
      <c r="M4517" s="3">
        <f>IF(TablaDatosEmpresa[[#This Row],[Tipo_Movimiento]] = "Venta", -TablaDatosEmpresa[[#This Row],[Cantidad]] * TablaDatosEmpresa[[#This Row],[CosteAdquisicionPromedio]], 0)</f>
        <v>418.38501724137916</v>
      </c>
      <c r="N4517" s="3">
        <f>TablaDatosEmpresa[[#This Row],[Ingresos]]-TablaDatosEmpresa[[#This Row],[Coste_Vemta]]</f>
        <v>1754.0349827586206</v>
      </c>
    </row>
    <row r="4518" spans="1:14" x14ac:dyDescent="0.3">
      <c r="A4518">
        <v>4519</v>
      </c>
      <c r="B4518" s="1">
        <v>45225</v>
      </c>
      <c r="C4518" t="s">
        <v>10</v>
      </c>
      <c r="D4518" t="s">
        <v>11</v>
      </c>
      <c r="E4518" t="s">
        <v>12</v>
      </c>
      <c r="F4518">
        <v>-34</v>
      </c>
      <c r="G4518" s="3">
        <v>0</v>
      </c>
      <c r="H4518" s="3">
        <v>128.82</v>
      </c>
      <c r="I4518" t="s">
        <v>10</v>
      </c>
      <c r="J4518" t="s">
        <v>23</v>
      </c>
      <c r="K4518" s="3">
        <f>IF(TablaDatosEmpresa[[#This Row],[Tipo_Movimiento]] = "Venta", -TablaDatosEmpresa[[#This Row],[Cantidad]] * TablaDatosEmpresa[[#This Row],[Precio_Venta_Unitario]], 0)</f>
        <v>4379.88</v>
      </c>
      <c r="L4518" s="3">
        <f>AVERAGEIF(TablaDatosEmpresa[Nombre_Producto],TablaDatosEmpresa[[#This Row],[Nombre_Producto]],TablaDatosEmpresa[Costo_Unitario])</f>
        <v>28.701865793780652</v>
      </c>
      <c r="M4518" s="3">
        <f>IF(TablaDatosEmpresa[[#This Row],[Tipo_Movimiento]] = "Venta", -TablaDatosEmpresa[[#This Row],[Cantidad]] * TablaDatosEmpresa[[#This Row],[CosteAdquisicionPromedio]], 0)</f>
        <v>975.86343698854216</v>
      </c>
      <c r="N4518" s="3">
        <f>TablaDatosEmpresa[[#This Row],[Ingresos]]-TablaDatosEmpresa[[#This Row],[Coste_Vemta]]</f>
        <v>3404.0165630114579</v>
      </c>
    </row>
    <row r="4519" spans="1:14" x14ac:dyDescent="0.3">
      <c r="A4519">
        <v>4520</v>
      </c>
      <c r="B4519" s="1">
        <v>45225</v>
      </c>
      <c r="C4519" t="s">
        <v>24</v>
      </c>
      <c r="D4519" t="s">
        <v>32</v>
      </c>
      <c r="E4519" t="s">
        <v>33</v>
      </c>
      <c r="F4519">
        <v>168</v>
      </c>
      <c r="G4519" s="3">
        <v>121.62</v>
      </c>
      <c r="H4519" s="3">
        <v>0</v>
      </c>
      <c r="I4519" t="s">
        <v>24</v>
      </c>
      <c r="J4519" t="s">
        <v>37</v>
      </c>
      <c r="K4519" s="3">
        <f>IF(TablaDatosEmpresa[[#This Row],[Tipo_Movimiento]] = "Venta", -TablaDatosEmpresa[[#This Row],[Cantidad]] * TablaDatosEmpresa[[#This Row],[Precio_Venta_Unitario]], 0)</f>
        <v>0</v>
      </c>
      <c r="L4519" s="3">
        <f>AVERAGEIF(TablaDatosEmpresa[Nombre_Producto],TablaDatosEmpresa[[#This Row],[Nombre_Producto]],TablaDatosEmpresa[Costo_Unitario])</f>
        <v>54.214840425531932</v>
      </c>
      <c r="M4519" s="3">
        <f>IF(TablaDatosEmpresa[[#This Row],[Tipo_Movimiento]] = "Venta", -TablaDatosEmpresa[[#This Row],[Cantidad]] * TablaDatosEmpresa[[#This Row],[CosteAdquisicionPromedio]], 0)</f>
        <v>0</v>
      </c>
      <c r="N4519" s="3">
        <f>TablaDatosEmpresa[[#This Row],[Ingresos]]-TablaDatosEmpresa[[#This Row],[Coste_Vemta]]</f>
        <v>0</v>
      </c>
    </row>
    <row r="4520" spans="1:14" x14ac:dyDescent="0.3">
      <c r="A4520">
        <v>4521</v>
      </c>
      <c r="B4520" s="1">
        <v>45225</v>
      </c>
      <c r="C4520" t="s">
        <v>16</v>
      </c>
      <c r="D4520" t="s">
        <v>27</v>
      </c>
      <c r="E4520" t="s">
        <v>44</v>
      </c>
      <c r="F4520">
        <v>36</v>
      </c>
      <c r="G4520" s="3">
        <v>255.18</v>
      </c>
      <c r="H4520" s="3">
        <v>0</v>
      </c>
      <c r="I4520" t="s">
        <v>46</v>
      </c>
      <c r="J4520" t="s">
        <v>18</v>
      </c>
      <c r="K4520" s="3">
        <f>IF(TablaDatosEmpresa[[#This Row],[Tipo_Movimiento]] = "Venta", -TablaDatosEmpresa[[#This Row],[Cantidad]] * TablaDatosEmpresa[[#This Row],[Precio_Venta_Unitario]], 0)</f>
        <v>0</v>
      </c>
      <c r="L4520" s="3">
        <f>AVERAGEIF(TablaDatosEmpresa[Nombre_Producto],TablaDatosEmpresa[[#This Row],[Nombre_Producto]],TablaDatosEmpresa[Costo_Unitario])</f>
        <v>111.99406451612904</v>
      </c>
      <c r="M4520" s="3">
        <f>IF(TablaDatosEmpresa[[#This Row],[Tipo_Movimiento]] = "Venta", -TablaDatosEmpresa[[#This Row],[Cantidad]] * TablaDatosEmpresa[[#This Row],[CosteAdquisicionPromedio]], 0)</f>
        <v>0</v>
      </c>
      <c r="N4520" s="3">
        <f>TablaDatosEmpresa[[#This Row],[Ingresos]]-TablaDatosEmpresa[[#This Row],[Coste_Vemta]]</f>
        <v>0</v>
      </c>
    </row>
    <row r="4521" spans="1:14" x14ac:dyDescent="0.3">
      <c r="A4521">
        <v>4522</v>
      </c>
      <c r="B4521" s="1">
        <v>45225</v>
      </c>
      <c r="C4521" t="s">
        <v>24</v>
      </c>
      <c r="D4521" t="s">
        <v>34</v>
      </c>
      <c r="E4521" t="s">
        <v>45</v>
      </c>
      <c r="F4521">
        <v>269</v>
      </c>
      <c r="G4521" s="3">
        <v>179.01</v>
      </c>
      <c r="H4521" s="3">
        <v>0</v>
      </c>
      <c r="I4521" t="s">
        <v>24</v>
      </c>
      <c r="J4521" t="s">
        <v>26</v>
      </c>
      <c r="K4521" s="3">
        <f>IF(TablaDatosEmpresa[[#This Row],[Tipo_Movimiento]] = "Venta", -TablaDatosEmpresa[[#This Row],[Cantidad]] * TablaDatosEmpresa[[#This Row],[Precio_Venta_Unitario]], 0)</f>
        <v>0</v>
      </c>
      <c r="L4521" s="3">
        <f>AVERAGEIF(TablaDatosEmpresa[Nombre_Producto],TablaDatosEmpresa[[#This Row],[Nombre_Producto]],TablaDatosEmpresa[Costo_Unitario])</f>
        <v>81.910562499999997</v>
      </c>
      <c r="M4521" s="3">
        <f>IF(TablaDatosEmpresa[[#This Row],[Tipo_Movimiento]] = "Venta", -TablaDatosEmpresa[[#This Row],[Cantidad]] * TablaDatosEmpresa[[#This Row],[CosteAdquisicionPromedio]], 0)</f>
        <v>0</v>
      </c>
      <c r="N4521" s="3">
        <f>TablaDatosEmpresa[[#This Row],[Ingresos]]-TablaDatosEmpresa[[#This Row],[Coste_Vemta]]</f>
        <v>0</v>
      </c>
    </row>
    <row r="4522" spans="1:14" x14ac:dyDescent="0.3">
      <c r="A4522">
        <v>4523</v>
      </c>
      <c r="B4522" s="1">
        <v>45226</v>
      </c>
      <c r="C4522" t="s">
        <v>10</v>
      </c>
      <c r="D4522" t="s">
        <v>32</v>
      </c>
      <c r="E4522" t="s">
        <v>33</v>
      </c>
      <c r="F4522">
        <v>-27</v>
      </c>
      <c r="G4522" s="3">
        <v>0</v>
      </c>
      <c r="H4522" s="3">
        <v>222</v>
      </c>
      <c r="I4522" t="s">
        <v>10</v>
      </c>
      <c r="J4522" t="s">
        <v>15</v>
      </c>
      <c r="K4522" s="3">
        <f>IF(TablaDatosEmpresa[[#This Row],[Tipo_Movimiento]] = "Venta", -TablaDatosEmpresa[[#This Row],[Cantidad]] * TablaDatosEmpresa[[#This Row],[Precio_Venta_Unitario]], 0)</f>
        <v>5994</v>
      </c>
      <c r="L4522" s="3">
        <f>AVERAGEIF(TablaDatosEmpresa[Nombre_Producto],TablaDatosEmpresa[[#This Row],[Nombre_Producto]],TablaDatosEmpresa[Costo_Unitario])</f>
        <v>54.214840425531932</v>
      </c>
      <c r="M4522" s="3">
        <f>IF(TablaDatosEmpresa[[#This Row],[Tipo_Movimiento]] = "Venta", -TablaDatosEmpresa[[#This Row],[Cantidad]] * TablaDatosEmpresa[[#This Row],[CosteAdquisicionPromedio]], 0)</f>
        <v>1463.8006914893622</v>
      </c>
      <c r="N4522" s="3">
        <f>TablaDatosEmpresa[[#This Row],[Ingresos]]-TablaDatosEmpresa[[#This Row],[Coste_Vemta]]</f>
        <v>4530.1993085106378</v>
      </c>
    </row>
    <row r="4523" spans="1:14" x14ac:dyDescent="0.3">
      <c r="A4523">
        <v>4524</v>
      </c>
      <c r="B4523" s="1">
        <v>45226</v>
      </c>
      <c r="C4523" t="s">
        <v>10</v>
      </c>
      <c r="D4523" t="s">
        <v>29</v>
      </c>
      <c r="E4523" t="s">
        <v>30</v>
      </c>
      <c r="F4523">
        <v>-32</v>
      </c>
      <c r="G4523" s="3">
        <v>0</v>
      </c>
      <c r="H4523" s="3">
        <v>79.34</v>
      </c>
      <c r="I4523" t="s">
        <v>10</v>
      </c>
      <c r="J4523" t="s">
        <v>13</v>
      </c>
      <c r="K4523" s="3">
        <f>IF(TablaDatosEmpresa[[#This Row],[Tipo_Movimiento]] = "Venta", -TablaDatosEmpresa[[#This Row],[Cantidad]] * TablaDatosEmpresa[[#This Row],[Precio_Venta_Unitario]], 0)</f>
        <v>2538.88</v>
      </c>
      <c r="L4523" s="3">
        <f>AVERAGEIF(TablaDatosEmpresa[Nombre_Producto],TablaDatosEmpresa[[#This Row],[Nombre_Producto]],TablaDatosEmpresa[Costo_Unitario])</f>
        <v>15.49574137931034</v>
      </c>
      <c r="M4523" s="3">
        <f>IF(TablaDatosEmpresa[[#This Row],[Tipo_Movimiento]] = "Venta", -TablaDatosEmpresa[[#This Row],[Cantidad]] * TablaDatosEmpresa[[#This Row],[CosteAdquisicionPromedio]], 0)</f>
        <v>495.86372413793089</v>
      </c>
      <c r="N4523" s="3">
        <f>TablaDatosEmpresa[[#This Row],[Ingresos]]-TablaDatosEmpresa[[#This Row],[Coste_Vemta]]</f>
        <v>2043.0162758620693</v>
      </c>
    </row>
    <row r="4524" spans="1:14" x14ac:dyDescent="0.3">
      <c r="A4524">
        <v>4525</v>
      </c>
      <c r="B4524" s="1">
        <v>45226</v>
      </c>
      <c r="C4524" t="s">
        <v>10</v>
      </c>
      <c r="D4524" t="s">
        <v>17</v>
      </c>
      <c r="E4524" t="s">
        <v>42</v>
      </c>
      <c r="F4524">
        <v>-28</v>
      </c>
      <c r="G4524" s="3">
        <v>0</v>
      </c>
      <c r="H4524" s="3">
        <v>894.01</v>
      </c>
      <c r="I4524" t="s">
        <v>10</v>
      </c>
      <c r="J4524" t="s">
        <v>13</v>
      </c>
      <c r="K4524" s="3">
        <f>IF(TablaDatosEmpresa[[#This Row],[Tipo_Movimiento]] = "Venta", -TablaDatosEmpresa[[#This Row],[Cantidad]] * TablaDatosEmpresa[[#This Row],[Precio_Venta_Unitario]], 0)</f>
        <v>25032.28</v>
      </c>
      <c r="L4524" s="3">
        <f>AVERAGEIF(TablaDatosEmpresa[Nombre_Producto],TablaDatosEmpresa[[#This Row],[Nombre_Producto]],TablaDatosEmpresa[Costo_Unitario])</f>
        <v>206.67616747181975</v>
      </c>
      <c r="M4524" s="3">
        <f>IF(TablaDatosEmpresa[[#This Row],[Tipo_Movimiento]] = "Venta", -TablaDatosEmpresa[[#This Row],[Cantidad]] * TablaDatosEmpresa[[#This Row],[CosteAdquisicionPromedio]], 0)</f>
        <v>5786.932689210953</v>
      </c>
      <c r="N4524" s="3">
        <f>TablaDatosEmpresa[[#This Row],[Ingresos]]-TablaDatosEmpresa[[#This Row],[Coste_Vemta]]</f>
        <v>19245.347310789046</v>
      </c>
    </row>
    <row r="4525" spans="1:14" x14ac:dyDescent="0.3">
      <c r="A4525">
        <v>4526</v>
      </c>
      <c r="B4525" s="1">
        <v>45226</v>
      </c>
      <c r="C4525" t="s">
        <v>10</v>
      </c>
      <c r="D4525" t="s">
        <v>14</v>
      </c>
      <c r="E4525" t="s">
        <v>41</v>
      </c>
      <c r="F4525">
        <v>-26</v>
      </c>
      <c r="G4525" s="3">
        <v>0</v>
      </c>
      <c r="H4525" s="3">
        <v>158.88999999999999</v>
      </c>
      <c r="I4525" t="s">
        <v>10</v>
      </c>
      <c r="J4525" t="s">
        <v>23</v>
      </c>
      <c r="K4525" s="3">
        <f>IF(TablaDatosEmpresa[[#This Row],[Tipo_Movimiento]] = "Venta", -TablaDatosEmpresa[[#This Row],[Cantidad]] * TablaDatosEmpresa[[#This Row],[Precio_Venta_Unitario]], 0)</f>
        <v>4131.1399999999994</v>
      </c>
      <c r="L4525" s="3">
        <f>AVERAGEIF(TablaDatosEmpresa[Nombre_Producto],TablaDatosEmpresa[[#This Row],[Nombre_Producto]],TablaDatosEmpresa[Costo_Unitario])</f>
        <v>38.917210440456756</v>
      </c>
      <c r="M4525" s="3">
        <f>IF(TablaDatosEmpresa[[#This Row],[Tipo_Movimiento]] = "Venta", -TablaDatosEmpresa[[#This Row],[Cantidad]] * TablaDatosEmpresa[[#This Row],[CosteAdquisicionPromedio]], 0)</f>
        <v>1011.8474714518757</v>
      </c>
      <c r="N4525" s="3">
        <f>TablaDatosEmpresa[[#This Row],[Ingresos]]-TablaDatosEmpresa[[#This Row],[Coste_Vemta]]</f>
        <v>3119.2925285481238</v>
      </c>
    </row>
    <row r="4526" spans="1:14" x14ac:dyDescent="0.3">
      <c r="A4526">
        <v>4527</v>
      </c>
      <c r="B4526" s="1">
        <v>45226</v>
      </c>
      <c r="C4526" t="s">
        <v>10</v>
      </c>
      <c r="D4526" t="s">
        <v>32</v>
      </c>
      <c r="E4526" t="s">
        <v>33</v>
      </c>
      <c r="F4526">
        <v>-15</v>
      </c>
      <c r="G4526" s="3">
        <v>0</v>
      </c>
      <c r="H4526" s="3">
        <v>220.97</v>
      </c>
      <c r="I4526" t="s">
        <v>10</v>
      </c>
      <c r="J4526" t="s">
        <v>23</v>
      </c>
      <c r="K4526" s="3">
        <f>IF(TablaDatosEmpresa[[#This Row],[Tipo_Movimiento]] = "Venta", -TablaDatosEmpresa[[#This Row],[Cantidad]] * TablaDatosEmpresa[[#This Row],[Precio_Venta_Unitario]], 0)</f>
        <v>3314.55</v>
      </c>
      <c r="L4526" s="3">
        <f>AVERAGEIF(TablaDatosEmpresa[Nombre_Producto],TablaDatosEmpresa[[#This Row],[Nombre_Producto]],TablaDatosEmpresa[Costo_Unitario])</f>
        <v>54.214840425531932</v>
      </c>
      <c r="M4526" s="3">
        <f>IF(TablaDatosEmpresa[[#This Row],[Tipo_Movimiento]] = "Venta", -TablaDatosEmpresa[[#This Row],[Cantidad]] * TablaDatosEmpresa[[#This Row],[CosteAdquisicionPromedio]], 0)</f>
        <v>813.22260638297894</v>
      </c>
      <c r="N4526" s="3">
        <f>TablaDatosEmpresa[[#This Row],[Ingresos]]-TablaDatosEmpresa[[#This Row],[Coste_Vemta]]</f>
        <v>2501.3273936170212</v>
      </c>
    </row>
    <row r="4527" spans="1:14" x14ac:dyDescent="0.3">
      <c r="A4527">
        <v>4528</v>
      </c>
      <c r="B4527" s="1">
        <v>45226</v>
      </c>
      <c r="C4527" t="s">
        <v>10</v>
      </c>
      <c r="D4527" t="s">
        <v>29</v>
      </c>
      <c r="E4527" t="s">
        <v>30</v>
      </c>
      <c r="F4527">
        <v>-19</v>
      </c>
      <c r="G4527" s="3">
        <v>0</v>
      </c>
      <c r="H4527" s="3">
        <v>80.349999999999994</v>
      </c>
      <c r="I4527" t="s">
        <v>10</v>
      </c>
      <c r="J4527" t="s">
        <v>23</v>
      </c>
      <c r="K4527" s="3">
        <f>IF(TablaDatosEmpresa[[#This Row],[Tipo_Movimiento]] = "Venta", -TablaDatosEmpresa[[#This Row],[Cantidad]] * TablaDatosEmpresa[[#This Row],[Precio_Venta_Unitario]], 0)</f>
        <v>1526.6499999999999</v>
      </c>
      <c r="L4527" s="3">
        <f>AVERAGEIF(TablaDatosEmpresa[Nombre_Producto],TablaDatosEmpresa[[#This Row],[Nombre_Producto]],TablaDatosEmpresa[Costo_Unitario])</f>
        <v>15.49574137931034</v>
      </c>
      <c r="M4527" s="3">
        <f>IF(TablaDatosEmpresa[[#This Row],[Tipo_Movimiento]] = "Venta", -TablaDatosEmpresa[[#This Row],[Cantidad]] * TablaDatosEmpresa[[#This Row],[CosteAdquisicionPromedio]], 0)</f>
        <v>294.41908620689645</v>
      </c>
      <c r="N4527" s="3">
        <f>TablaDatosEmpresa[[#This Row],[Ingresos]]-TablaDatosEmpresa[[#This Row],[Coste_Vemta]]</f>
        <v>1232.2309137931034</v>
      </c>
    </row>
    <row r="4528" spans="1:14" x14ac:dyDescent="0.3">
      <c r="A4528">
        <v>4529</v>
      </c>
      <c r="B4528" s="1">
        <v>45226</v>
      </c>
      <c r="C4528" t="s">
        <v>24</v>
      </c>
      <c r="D4528" t="s">
        <v>29</v>
      </c>
      <c r="E4528" t="s">
        <v>30</v>
      </c>
      <c r="F4528">
        <v>252</v>
      </c>
      <c r="G4528" s="3">
        <v>36.33</v>
      </c>
      <c r="H4528" s="3">
        <v>0</v>
      </c>
      <c r="I4528" t="s">
        <v>24</v>
      </c>
      <c r="J4528" t="s">
        <v>36</v>
      </c>
      <c r="K4528" s="3">
        <f>IF(TablaDatosEmpresa[[#This Row],[Tipo_Movimiento]] = "Venta", -TablaDatosEmpresa[[#This Row],[Cantidad]] * TablaDatosEmpresa[[#This Row],[Precio_Venta_Unitario]], 0)</f>
        <v>0</v>
      </c>
      <c r="L4528" s="3">
        <f>AVERAGEIF(TablaDatosEmpresa[Nombre_Producto],TablaDatosEmpresa[[#This Row],[Nombre_Producto]],TablaDatosEmpresa[Costo_Unitario])</f>
        <v>15.49574137931034</v>
      </c>
      <c r="M4528" s="3">
        <f>IF(TablaDatosEmpresa[[#This Row],[Tipo_Movimiento]] = "Venta", -TablaDatosEmpresa[[#This Row],[Cantidad]] * TablaDatosEmpresa[[#This Row],[CosteAdquisicionPromedio]], 0)</f>
        <v>0</v>
      </c>
      <c r="N4528" s="3">
        <f>TablaDatosEmpresa[[#This Row],[Ingresos]]-TablaDatosEmpresa[[#This Row],[Coste_Vemta]]</f>
        <v>0</v>
      </c>
    </row>
    <row r="4529" spans="1:14" x14ac:dyDescent="0.3">
      <c r="A4529">
        <v>4530</v>
      </c>
      <c r="B4529" s="1">
        <v>45227</v>
      </c>
      <c r="C4529" t="s">
        <v>24</v>
      </c>
      <c r="D4529" t="s">
        <v>11</v>
      </c>
      <c r="E4529" t="s">
        <v>12</v>
      </c>
      <c r="F4529">
        <v>146</v>
      </c>
      <c r="G4529" s="3">
        <v>66.41</v>
      </c>
      <c r="H4529" s="3">
        <v>0</v>
      </c>
      <c r="I4529" t="s">
        <v>24</v>
      </c>
      <c r="J4529" t="s">
        <v>26</v>
      </c>
      <c r="K4529" s="3">
        <f>IF(TablaDatosEmpresa[[#This Row],[Tipo_Movimiento]] = "Venta", -TablaDatosEmpresa[[#This Row],[Cantidad]] * TablaDatosEmpresa[[#This Row],[Precio_Venta_Unitario]], 0)</f>
        <v>0</v>
      </c>
      <c r="L4529" s="3">
        <f>AVERAGEIF(TablaDatosEmpresa[Nombre_Producto],TablaDatosEmpresa[[#This Row],[Nombre_Producto]],TablaDatosEmpresa[Costo_Unitario])</f>
        <v>28.701865793780652</v>
      </c>
      <c r="M4529" s="3">
        <f>IF(TablaDatosEmpresa[[#This Row],[Tipo_Movimiento]] = "Venta", -TablaDatosEmpresa[[#This Row],[Cantidad]] * TablaDatosEmpresa[[#This Row],[CosteAdquisicionPromedio]], 0)</f>
        <v>0</v>
      </c>
      <c r="N4529" s="3">
        <f>TablaDatosEmpresa[[#This Row],[Ingresos]]-TablaDatosEmpresa[[#This Row],[Coste_Vemta]]</f>
        <v>0</v>
      </c>
    </row>
    <row r="4530" spans="1:14" x14ac:dyDescent="0.3">
      <c r="A4530">
        <v>4531</v>
      </c>
      <c r="B4530" s="1">
        <v>45227</v>
      </c>
      <c r="C4530" t="s">
        <v>10</v>
      </c>
      <c r="D4530" t="s">
        <v>25</v>
      </c>
      <c r="E4530" t="s">
        <v>43</v>
      </c>
      <c r="F4530">
        <v>-44</v>
      </c>
      <c r="G4530" s="3">
        <v>0</v>
      </c>
      <c r="H4530" s="3">
        <v>95.12</v>
      </c>
      <c r="I4530" t="s">
        <v>10</v>
      </c>
      <c r="J4530" t="s">
        <v>23</v>
      </c>
      <c r="K4530" s="3">
        <f>IF(TablaDatosEmpresa[[#This Row],[Tipo_Movimiento]] = "Venta", -TablaDatosEmpresa[[#This Row],[Cantidad]] * TablaDatosEmpresa[[#This Row],[Precio_Venta_Unitario]], 0)</f>
        <v>4185.2800000000007</v>
      </c>
      <c r="L4530" s="3">
        <f>AVERAGEIF(TablaDatosEmpresa[Nombre_Producto],TablaDatosEmpresa[[#This Row],[Nombre_Producto]],TablaDatosEmpresa[Costo_Unitario])</f>
        <v>18.458651685393257</v>
      </c>
      <c r="M4530" s="3">
        <f>IF(TablaDatosEmpresa[[#This Row],[Tipo_Movimiento]] = "Venta", -TablaDatosEmpresa[[#This Row],[Cantidad]] * TablaDatosEmpresa[[#This Row],[CosteAdquisicionPromedio]], 0)</f>
        <v>812.18067415730332</v>
      </c>
      <c r="N4530" s="3">
        <f>TablaDatosEmpresa[[#This Row],[Ingresos]]-TablaDatosEmpresa[[#This Row],[Coste_Vemta]]</f>
        <v>3373.0993258426975</v>
      </c>
    </row>
    <row r="4531" spans="1:14" x14ac:dyDescent="0.3">
      <c r="A4531">
        <v>4532</v>
      </c>
      <c r="B4531" s="1">
        <v>45227</v>
      </c>
      <c r="C4531" t="s">
        <v>10</v>
      </c>
      <c r="D4531" t="s">
        <v>32</v>
      </c>
      <c r="E4531" t="s">
        <v>33</v>
      </c>
      <c r="F4531">
        <v>-35</v>
      </c>
      <c r="G4531" s="3">
        <v>0</v>
      </c>
      <c r="H4531" s="3">
        <v>220.36</v>
      </c>
      <c r="I4531" t="s">
        <v>10</v>
      </c>
      <c r="J4531" t="s">
        <v>35</v>
      </c>
      <c r="K4531" s="3">
        <f>IF(TablaDatosEmpresa[[#This Row],[Tipo_Movimiento]] = "Venta", -TablaDatosEmpresa[[#This Row],[Cantidad]] * TablaDatosEmpresa[[#This Row],[Precio_Venta_Unitario]], 0)</f>
        <v>7712.6</v>
      </c>
      <c r="L4531" s="3">
        <f>AVERAGEIF(TablaDatosEmpresa[Nombre_Producto],TablaDatosEmpresa[[#This Row],[Nombre_Producto]],TablaDatosEmpresa[Costo_Unitario])</f>
        <v>54.214840425531932</v>
      </c>
      <c r="M4531" s="3">
        <f>IF(TablaDatosEmpresa[[#This Row],[Tipo_Movimiento]] = "Venta", -TablaDatosEmpresa[[#This Row],[Cantidad]] * TablaDatosEmpresa[[#This Row],[CosteAdquisicionPromedio]], 0)</f>
        <v>1897.5194148936175</v>
      </c>
      <c r="N4531" s="3">
        <f>TablaDatosEmpresa[[#This Row],[Ingresos]]-TablaDatosEmpresa[[#This Row],[Coste_Vemta]]</f>
        <v>5815.0805851063833</v>
      </c>
    </row>
    <row r="4532" spans="1:14" x14ac:dyDescent="0.3">
      <c r="A4532">
        <v>4533</v>
      </c>
      <c r="B4532" s="1">
        <v>45227</v>
      </c>
      <c r="C4532" t="s">
        <v>24</v>
      </c>
      <c r="D4532" t="s">
        <v>25</v>
      </c>
      <c r="E4532" t="s">
        <v>43</v>
      </c>
      <c r="F4532">
        <v>258</v>
      </c>
      <c r="G4532" s="3">
        <v>45.46</v>
      </c>
      <c r="H4532" s="3">
        <v>0</v>
      </c>
      <c r="I4532" t="s">
        <v>24</v>
      </c>
      <c r="J4532" t="s">
        <v>36</v>
      </c>
      <c r="K4532" s="3">
        <f>IF(TablaDatosEmpresa[[#This Row],[Tipo_Movimiento]] = "Venta", -TablaDatosEmpresa[[#This Row],[Cantidad]] * TablaDatosEmpresa[[#This Row],[Precio_Venta_Unitario]], 0)</f>
        <v>0</v>
      </c>
      <c r="L4532" s="3">
        <f>AVERAGEIF(TablaDatosEmpresa[Nombre_Producto],TablaDatosEmpresa[[#This Row],[Nombre_Producto]],TablaDatosEmpresa[Costo_Unitario])</f>
        <v>18.458651685393257</v>
      </c>
      <c r="M4532" s="3">
        <f>IF(TablaDatosEmpresa[[#This Row],[Tipo_Movimiento]] = "Venta", -TablaDatosEmpresa[[#This Row],[Cantidad]] * TablaDatosEmpresa[[#This Row],[CosteAdquisicionPromedio]], 0)</f>
        <v>0</v>
      </c>
      <c r="N4532" s="3">
        <f>TablaDatosEmpresa[[#This Row],[Ingresos]]-TablaDatosEmpresa[[#This Row],[Coste_Vemta]]</f>
        <v>0</v>
      </c>
    </row>
    <row r="4533" spans="1:14" x14ac:dyDescent="0.3">
      <c r="A4533">
        <v>4534</v>
      </c>
      <c r="B4533" s="1">
        <v>45227</v>
      </c>
      <c r="C4533" t="s">
        <v>10</v>
      </c>
      <c r="D4533" t="s">
        <v>34</v>
      </c>
      <c r="E4533" t="s">
        <v>45</v>
      </c>
      <c r="F4533">
        <v>-19</v>
      </c>
      <c r="G4533" s="3">
        <v>0</v>
      </c>
      <c r="H4533" s="3">
        <v>351.44</v>
      </c>
      <c r="I4533" t="s">
        <v>10</v>
      </c>
      <c r="J4533" t="s">
        <v>31</v>
      </c>
      <c r="K4533" s="3">
        <f>IF(TablaDatosEmpresa[[#This Row],[Tipo_Movimiento]] = "Venta", -TablaDatosEmpresa[[#This Row],[Cantidad]] * TablaDatosEmpresa[[#This Row],[Precio_Venta_Unitario]], 0)</f>
        <v>6677.36</v>
      </c>
      <c r="L4533" s="3">
        <f>AVERAGEIF(TablaDatosEmpresa[Nombre_Producto],TablaDatosEmpresa[[#This Row],[Nombre_Producto]],TablaDatosEmpresa[Costo_Unitario])</f>
        <v>81.910562499999997</v>
      </c>
      <c r="M4533" s="3">
        <f>IF(TablaDatosEmpresa[[#This Row],[Tipo_Movimiento]] = "Venta", -TablaDatosEmpresa[[#This Row],[Cantidad]] * TablaDatosEmpresa[[#This Row],[CosteAdquisicionPromedio]], 0)</f>
        <v>1556.3006874999999</v>
      </c>
      <c r="N4533" s="3">
        <f>TablaDatosEmpresa[[#This Row],[Ingresos]]-TablaDatosEmpresa[[#This Row],[Coste_Vemta]]</f>
        <v>5121.0593124999996</v>
      </c>
    </row>
    <row r="4534" spans="1:14" x14ac:dyDescent="0.3">
      <c r="A4534">
        <v>4535</v>
      </c>
      <c r="B4534" s="1">
        <v>45227</v>
      </c>
      <c r="C4534" t="s">
        <v>10</v>
      </c>
      <c r="D4534" t="s">
        <v>34</v>
      </c>
      <c r="E4534" t="s">
        <v>45</v>
      </c>
      <c r="F4534">
        <v>-9</v>
      </c>
      <c r="G4534" s="3">
        <v>0</v>
      </c>
      <c r="H4534" s="3">
        <v>349.89</v>
      </c>
      <c r="I4534" t="s">
        <v>10</v>
      </c>
      <c r="J4534" t="s">
        <v>13</v>
      </c>
      <c r="K4534" s="3">
        <f>IF(TablaDatosEmpresa[[#This Row],[Tipo_Movimiento]] = "Venta", -TablaDatosEmpresa[[#This Row],[Cantidad]] * TablaDatosEmpresa[[#This Row],[Precio_Venta_Unitario]], 0)</f>
        <v>3149.0099999999998</v>
      </c>
      <c r="L4534" s="3">
        <f>AVERAGEIF(TablaDatosEmpresa[Nombre_Producto],TablaDatosEmpresa[[#This Row],[Nombre_Producto]],TablaDatosEmpresa[Costo_Unitario])</f>
        <v>81.910562499999997</v>
      </c>
      <c r="M4534" s="3">
        <f>IF(TablaDatosEmpresa[[#This Row],[Tipo_Movimiento]] = "Venta", -TablaDatosEmpresa[[#This Row],[Cantidad]] * TablaDatosEmpresa[[#This Row],[CosteAdquisicionPromedio]], 0)</f>
        <v>737.19506249999995</v>
      </c>
      <c r="N4534" s="3">
        <f>TablaDatosEmpresa[[#This Row],[Ingresos]]-TablaDatosEmpresa[[#This Row],[Coste_Vemta]]</f>
        <v>2411.8149374999998</v>
      </c>
    </row>
    <row r="4535" spans="1:14" x14ac:dyDescent="0.3">
      <c r="A4535">
        <v>4536</v>
      </c>
      <c r="B4535" s="1">
        <v>45228</v>
      </c>
      <c r="C4535" t="s">
        <v>24</v>
      </c>
      <c r="D4535" t="s">
        <v>14</v>
      </c>
      <c r="E4535" t="s">
        <v>41</v>
      </c>
      <c r="F4535">
        <v>74</v>
      </c>
      <c r="G4535" s="3">
        <v>86.97</v>
      </c>
      <c r="H4535" s="3">
        <v>0</v>
      </c>
      <c r="I4535" t="s">
        <v>24</v>
      </c>
      <c r="J4535" t="s">
        <v>36</v>
      </c>
      <c r="K4535" s="3">
        <f>IF(TablaDatosEmpresa[[#This Row],[Tipo_Movimiento]] = "Venta", -TablaDatosEmpresa[[#This Row],[Cantidad]] * TablaDatosEmpresa[[#This Row],[Precio_Venta_Unitario]], 0)</f>
        <v>0</v>
      </c>
      <c r="L4535" s="3">
        <f>AVERAGEIF(TablaDatosEmpresa[Nombre_Producto],TablaDatosEmpresa[[#This Row],[Nombre_Producto]],TablaDatosEmpresa[Costo_Unitario])</f>
        <v>38.917210440456756</v>
      </c>
      <c r="M4535" s="3">
        <f>IF(TablaDatosEmpresa[[#This Row],[Tipo_Movimiento]] = "Venta", -TablaDatosEmpresa[[#This Row],[Cantidad]] * TablaDatosEmpresa[[#This Row],[CosteAdquisicionPromedio]], 0)</f>
        <v>0</v>
      </c>
      <c r="N4535" s="3">
        <f>TablaDatosEmpresa[[#This Row],[Ingresos]]-TablaDatosEmpresa[[#This Row],[Coste_Vemta]]</f>
        <v>0</v>
      </c>
    </row>
    <row r="4536" spans="1:14" x14ac:dyDescent="0.3">
      <c r="A4536">
        <v>4537</v>
      </c>
      <c r="B4536" s="1">
        <v>45228</v>
      </c>
      <c r="C4536" t="s">
        <v>24</v>
      </c>
      <c r="D4536" t="s">
        <v>14</v>
      </c>
      <c r="E4536" t="s">
        <v>41</v>
      </c>
      <c r="F4536">
        <v>267</v>
      </c>
      <c r="G4536" s="3">
        <v>85.71</v>
      </c>
      <c r="H4536" s="3">
        <v>0</v>
      </c>
      <c r="I4536" t="s">
        <v>24</v>
      </c>
      <c r="J4536" t="s">
        <v>26</v>
      </c>
      <c r="K4536" s="3">
        <f>IF(TablaDatosEmpresa[[#This Row],[Tipo_Movimiento]] = "Venta", -TablaDatosEmpresa[[#This Row],[Cantidad]] * TablaDatosEmpresa[[#This Row],[Precio_Venta_Unitario]], 0)</f>
        <v>0</v>
      </c>
      <c r="L4536" s="3">
        <f>AVERAGEIF(TablaDatosEmpresa[Nombre_Producto],TablaDatosEmpresa[[#This Row],[Nombre_Producto]],TablaDatosEmpresa[Costo_Unitario])</f>
        <v>38.917210440456756</v>
      </c>
      <c r="M4536" s="3">
        <f>IF(TablaDatosEmpresa[[#This Row],[Tipo_Movimiento]] = "Venta", -TablaDatosEmpresa[[#This Row],[Cantidad]] * TablaDatosEmpresa[[#This Row],[CosteAdquisicionPromedio]], 0)</f>
        <v>0</v>
      </c>
      <c r="N4536" s="3">
        <f>TablaDatosEmpresa[[#This Row],[Ingresos]]-TablaDatosEmpresa[[#This Row],[Coste_Vemta]]</f>
        <v>0</v>
      </c>
    </row>
    <row r="4537" spans="1:14" x14ac:dyDescent="0.3">
      <c r="A4537">
        <v>4538</v>
      </c>
      <c r="B4537" s="1">
        <v>45228</v>
      </c>
      <c r="C4537" t="s">
        <v>10</v>
      </c>
      <c r="D4537" t="s">
        <v>11</v>
      </c>
      <c r="E4537" t="s">
        <v>12</v>
      </c>
      <c r="F4537">
        <v>-15</v>
      </c>
      <c r="G4537" s="3">
        <v>0</v>
      </c>
      <c r="H4537" s="3">
        <v>130.29</v>
      </c>
      <c r="I4537" t="s">
        <v>10</v>
      </c>
      <c r="J4537" t="s">
        <v>31</v>
      </c>
      <c r="K4537" s="3">
        <f>IF(TablaDatosEmpresa[[#This Row],[Tipo_Movimiento]] = "Venta", -TablaDatosEmpresa[[#This Row],[Cantidad]] * TablaDatosEmpresa[[#This Row],[Precio_Venta_Unitario]], 0)</f>
        <v>1954.35</v>
      </c>
      <c r="L4537" s="3">
        <f>AVERAGEIF(TablaDatosEmpresa[Nombre_Producto],TablaDatosEmpresa[[#This Row],[Nombre_Producto]],TablaDatosEmpresa[Costo_Unitario])</f>
        <v>28.701865793780652</v>
      </c>
      <c r="M4537" s="3">
        <f>IF(TablaDatosEmpresa[[#This Row],[Tipo_Movimiento]] = "Venta", -TablaDatosEmpresa[[#This Row],[Cantidad]] * TablaDatosEmpresa[[#This Row],[CosteAdquisicionPromedio]], 0)</f>
        <v>430.52798690670977</v>
      </c>
      <c r="N4537" s="3">
        <f>TablaDatosEmpresa[[#This Row],[Ingresos]]-TablaDatosEmpresa[[#This Row],[Coste_Vemta]]</f>
        <v>1523.82201309329</v>
      </c>
    </row>
    <row r="4538" spans="1:14" x14ac:dyDescent="0.3">
      <c r="A4538">
        <v>4539</v>
      </c>
      <c r="B4538" s="1">
        <v>45228</v>
      </c>
      <c r="C4538" t="s">
        <v>24</v>
      </c>
      <c r="D4538" t="s">
        <v>14</v>
      </c>
      <c r="E4538" t="s">
        <v>41</v>
      </c>
      <c r="F4538">
        <v>262</v>
      </c>
      <c r="G4538" s="3">
        <v>84.16</v>
      </c>
      <c r="H4538" s="3">
        <v>0</v>
      </c>
      <c r="I4538" t="s">
        <v>24</v>
      </c>
      <c r="J4538" t="s">
        <v>37</v>
      </c>
      <c r="K4538" s="3">
        <f>IF(TablaDatosEmpresa[[#This Row],[Tipo_Movimiento]] = "Venta", -TablaDatosEmpresa[[#This Row],[Cantidad]] * TablaDatosEmpresa[[#This Row],[Precio_Venta_Unitario]], 0)</f>
        <v>0</v>
      </c>
      <c r="L4538" s="3">
        <f>AVERAGEIF(TablaDatosEmpresa[Nombre_Producto],TablaDatosEmpresa[[#This Row],[Nombre_Producto]],TablaDatosEmpresa[Costo_Unitario])</f>
        <v>38.917210440456756</v>
      </c>
      <c r="M4538" s="3">
        <f>IF(TablaDatosEmpresa[[#This Row],[Tipo_Movimiento]] = "Venta", -TablaDatosEmpresa[[#This Row],[Cantidad]] * TablaDatosEmpresa[[#This Row],[CosteAdquisicionPromedio]], 0)</f>
        <v>0</v>
      </c>
      <c r="N4538" s="3">
        <f>TablaDatosEmpresa[[#This Row],[Ingresos]]-TablaDatosEmpresa[[#This Row],[Coste_Vemta]]</f>
        <v>0</v>
      </c>
    </row>
    <row r="4539" spans="1:14" x14ac:dyDescent="0.3">
      <c r="A4539">
        <v>4540</v>
      </c>
      <c r="B4539" s="1">
        <v>45228</v>
      </c>
      <c r="C4539" t="s">
        <v>24</v>
      </c>
      <c r="D4539" t="s">
        <v>32</v>
      </c>
      <c r="E4539" t="s">
        <v>33</v>
      </c>
      <c r="F4539">
        <v>258</v>
      </c>
      <c r="G4539" s="3">
        <v>119.51</v>
      </c>
      <c r="H4539" s="3">
        <v>0</v>
      </c>
      <c r="I4539" t="s">
        <v>24</v>
      </c>
      <c r="J4539" t="s">
        <v>28</v>
      </c>
      <c r="K4539" s="3">
        <f>IF(TablaDatosEmpresa[[#This Row],[Tipo_Movimiento]] = "Venta", -TablaDatosEmpresa[[#This Row],[Cantidad]] * TablaDatosEmpresa[[#This Row],[Precio_Venta_Unitario]], 0)</f>
        <v>0</v>
      </c>
      <c r="L4539" s="3">
        <f>AVERAGEIF(TablaDatosEmpresa[Nombre_Producto],TablaDatosEmpresa[[#This Row],[Nombre_Producto]],TablaDatosEmpresa[Costo_Unitario])</f>
        <v>54.214840425531932</v>
      </c>
      <c r="M4539" s="3">
        <f>IF(TablaDatosEmpresa[[#This Row],[Tipo_Movimiento]] = "Venta", -TablaDatosEmpresa[[#This Row],[Cantidad]] * TablaDatosEmpresa[[#This Row],[CosteAdquisicionPromedio]], 0)</f>
        <v>0</v>
      </c>
      <c r="N4539" s="3">
        <f>TablaDatosEmpresa[[#This Row],[Ingresos]]-TablaDatosEmpresa[[#This Row],[Coste_Vemta]]</f>
        <v>0</v>
      </c>
    </row>
    <row r="4540" spans="1:14" x14ac:dyDescent="0.3">
      <c r="A4540">
        <v>4541</v>
      </c>
      <c r="B4540" s="1">
        <v>45228</v>
      </c>
      <c r="C4540" t="s">
        <v>16</v>
      </c>
      <c r="D4540" t="s">
        <v>27</v>
      </c>
      <c r="E4540" t="s">
        <v>44</v>
      </c>
      <c r="F4540">
        <v>45</v>
      </c>
      <c r="G4540" s="3">
        <v>253.87</v>
      </c>
      <c r="H4540" s="3">
        <v>0</v>
      </c>
      <c r="I4540" t="s">
        <v>46</v>
      </c>
      <c r="J4540" t="s">
        <v>18</v>
      </c>
      <c r="K4540" s="3">
        <f>IF(TablaDatosEmpresa[[#This Row],[Tipo_Movimiento]] = "Venta", -TablaDatosEmpresa[[#This Row],[Cantidad]] * TablaDatosEmpresa[[#This Row],[Precio_Venta_Unitario]], 0)</f>
        <v>0</v>
      </c>
      <c r="L4540" s="3">
        <f>AVERAGEIF(TablaDatosEmpresa[Nombre_Producto],TablaDatosEmpresa[[#This Row],[Nombre_Producto]],TablaDatosEmpresa[Costo_Unitario])</f>
        <v>111.99406451612904</v>
      </c>
      <c r="M4540" s="3">
        <f>IF(TablaDatosEmpresa[[#This Row],[Tipo_Movimiento]] = "Venta", -TablaDatosEmpresa[[#This Row],[Cantidad]] * TablaDatosEmpresa[[#This Row],[CosteAdquisicionPromedio]], 0)</f>
        <v>0</v>
      </c>
      <c r="N4540" s="3">
        <f>TablaDatosEmpresa[[#This Row],[Ingresos]]-TablaDatosEmpresa[[#This Row],[Coste_Vemta]]</f>
        <v>0</v>
      </c>
    </row>
    <row r="4541" spans="1:14" x14ac:dyDescent="0.3">
      <c r="A4541">
        <v>4542</v>
      </c>
      <c r="B4541" s="1">
        <v>45228</v>
      </c>
      <c r="C4541" t="s">
        <v>24</v>
      </c>
      <c r="D4541" t="s">
        <v>25</v>
      </c>
      <c r="E4541" t="s">
        <v>43</v>
      </c>
      <c r="F4541">
        <v>78</v>
      </c>
      <c r="G4541" s="3">
        <v>45.62</v>
      </c>
      <c r="H4541" s="3">
        <v>0</v>
      </c>
      <c r="I4541" t="s">
        <v>24</v>
      </c>
      <c r="J4541" t="s">
        <v>36</v>
      </c>
      <c r="K4541" s="3">
        <f>IF(TablaDatosEmpresa[[#This Row],[Tipo_Movimiento]] = "Venta", -TablaDatosEmpresa[[#This Row],[Cantidad]] * TablaDatosEmpresa[[#This Row],[Precio_Venta_Unitario]], 0)</f>
        <v>0</v>
      </c>
      <c r="L4541" s="3">
        <f>AVERAGEIF(TablaDatosEmpresa[Nombre_Producto],TablaDatosEmpresa[[#This Row],[Nombre_Producto]],TablaDatosEmpresa[Costo_Unitario])</f>
        <v>18.458651685393257</v>
      </c>
      <c r="M4541" s="3">
        <f>IF(TablaDatosEmpresa[[#This Row],[Tipo_Movimiento]] = "Venta", -TablaDatosEmpresa[[#This Row],[Cantidad]] * TablaDatosEmpresa[[#This Row],[CosteAdquisicionPromedio]], 0)</f>
        <v>0</v>
      </c>
      <c r="N4541" s="3">
        <f>TablaDatosEmpresa[[#This Row],[Ingresos]]-TablaDatosEmpresa[[#This Row],[Coste_Vemta]]</f>
        <v>0</v>
      </c>
    </row>
    <row r="4542" spans="1:14" x14ac:dyDescent="0.3">
      <c r="A4542">
        <v>4543</v>
      </c>
      <c r="B4542" s="1">
        <v>45229</v>
      </c>
      <c r="C4542" t="s">
        <v>10</v>
      </c>
      <c r="D4542" t="s">
        <v>21</v>
      </c>
      <c r="E4542" t="s">
        <v>22</v>
      </c>
      <c r="F4542">
        <v>-25</v>
      </c>
      <c r="G4542" s="3">
        <v>0</v>
      </c>
      <c r="H4542" s="3">
        <v>59.5</v>
      </c>
      <c r="I4542" t="s">
        <v>10</v>
      </c>
      <c r="J4542" t="s">
        <v>23</v>
      </c>
      <c r="K4542" s="3">
        <f>IF(TablaDatosEmpresa[[#This Row],[Tipo_Movimiento]] = "Venta", -TablaDatosEmpresa[[#This Row],[Cantidad]] * TablaDatosEmpresa[[#This Row],[Precio_Venta_Unitario]], 0)</f>
        <v>1487.5</v>
      </c>
      <c r="L4542" s="3">
        <f>AVERAGEIF(TablaDatosEmpresa[Nombre_Producto],TablaDatosEmpresa[[#This Row],[Nombre_Producto]],TablaDatosEmpresa[Costo_Unitario])</f>
        <v>10.520482758620702</v>
      </c>
      <c r="M4542" s="3">
        <f>IF(TablaDatosEmpresa[[#This Row],[Tipo_Movimiento]] = "Venta", -TablaDatosEmpresa[[#This Row],[Cantidad]] * TablaDatosEmpresa[[#This Row],[CosteAdquisicionPromedio]], 0)</f>
        <v>263.01206896551753</v>
      </c>
      <c r="N4542" s="3">
        <f>TablaDatosEmpresa[[#This Row],[Ingresos]]-TablaDatosEmpresa[[#This Row],[Coste_Vemta]]</f>
        <v>1224.4879310344825</v>
      </c>
    </row>
    <row r="4543" spans="1:14" x14ac:dyDescent="0.3">
      <c r="A4543">
        <v>4544</v>
      </c>
      <c r="B4543" s="1">
        <v>45229</v>
      </c>
      <c r="C4543" t="s">
        <v>16</v>
      </c>
      <c r="D4543" t="s">
        <v>27</v>
      </c>
      <c r="E4543" t="s">
        <v>44</v>
      </c>
      <c r="F4543">
        <v>86</v>
      </c>
      <c r="G4543" s="3">
        <v>255.32</v>
      </c>
      <c r="H4543" s="3">
        <v>0</v>
      </c>
      <c r="I4543" t="s">
        <v>46</v>
      </c>
      <c r="J4543" t="s">
        <v>18</v>
      </c>
      <c r="K4543" s="3">
        <f>IF(TablaDatosEmpresa[[#This Row],[Tipo_Movimiento]] = "Venta", -TablaDatosEmpresa[[#This Row],[Cantidad]] * TablaDatosEmpresa[[#This Row],[Precio_Venta_Unitario]], 0)</f>
        <v>0</v>
      </c>
      <c r="L4543" s="3">
        <f>AVERAGEIF(TablaDatosEmpresa[Nombre_Producto],TablaDatosEmpresa[[#This Row],[Nombre_Producto]],TablaDatosEmpresa[Costo_Unitario])</f>
        <v>111.99406451612904</v>
      </c>
      <c r="M4543" s="3">
        <f>IF(TablaDatosEmpresa[[#This Row],[Tipo_Movimiento]] = "Venta", -TablaDatosEmpresa[[#This Row],[Cantidad]] * TablaDatosEmpresa[[#This Row],[CosteAdquisicionPromedio]], 0)</f>
        <v>0</v>
      </c>
      <c r="N4543" s="3">
        <f>TablaDatosEmpresa[[#This Row],[Ingresos]]-TablaDatosEmpresa[[#This Row],[Coste_Vemta]]</f>
        <v>0</v>
      </c>
    </row>
    <row r="4544" spans="1:14" x14ac:dyDescent="0.3">
      <c r="A4544">
        <v>4545</v>
      </c>
      <c r="B4544" s="1">
        <v>45229</v>
      </c>
      <c r="C4544" t="s">
        <v>24</v>
      </c>
      <c r="D4544" t="s">
        <v>21</v>
      </c>
      <c r="E4544" t="s">
        <v>22</v>
      </c>
      <c r="F4544">
        <v>199</v>
      </c>
      <c r="G4544" s="3">
        <v>24.98</v>
      </c>
      <c r="H4544" s="3">
        <v>0</v>
      </c>
      <c r="I4544" t="s">
        <v>24</v>
      </c>
      <c r="J4544" t="s">
        <v>28</v>
      </c>
      <c r="K4544" s="3">
        <f>IF(TablaDatosEmpresa[[#This Row],[Tipo_Movimiento]] = "Venta", -TablaDatosEmpresa[[#This Row],[Cantidad]] * TablaDatosEmpresa[[#This Row],[Precio_Venta_Unitario]], 0)</f>
        <v>0</v>
      </c>
      <c r="L4544" s="3">
        <f>AVERAGEIF(TablaDatosEmpresa[Nombre_Producto],TablaDatosEmpresa[[#This Row],[Nombre_Producto]],TablaDatosEmpresa[Costo_Unitario])</f>
        <v>10.520482758620702</v>
      </c>
      <c r="M4544" s="3">
        <f>IF(TablaDatosEmpresa[[#This Row],[Tipo_Movimiento]] = "Venta", -TablaDatosEmpresa[[#This Row],[Cantidad]] * TablaDatosEmpresa[[#This Row],[CosteAdquisicionPromedio]], 0)</f>
        <v>0</v>
      </c>
      <c r="N4544" s="3">
        <f>TablaDatosEmpresa[[#This Row],[Ingresos]]-TablaDatosEmpresa[[#This Row],[Coste_Vemta]]</f>
        <v>0</v>
      </c>
    </row>
    <row r="4545" spans="1:14" x14ac:dyDescent="0.3">
      <c r="A4545">
        <v>4546</v>
      </c>
      <c r="B4545" s="1">
        <v>45229</v>
      </c>
      <c r="C4545" t="s">
        <v>10</v>
      </c>
      <c r="D4545" t="s">
        <v>32</v>
      </c>
      <c r="E4545" t="s">
        <v>33</v>
      </c>
      <c r="F4545">
        <v>-16</v>
      </c>
      <c r="G4545" s="3">
        <v>0</v>
      </c>
      <c r="H4545" s="3">
        <v>220.51</v>
      </c>
      <c r="I4545" t="s">
        <v>10</v>
      </c>
      <c r="J4545" t="s">
        <v>23</v>
      </c>
      <c r="K4545" s="3">
        <f>IF(TablaDatosEmpresa[[#This Row],[Tipo_Movimiento]] = "Venta", -TablaDatosEmpresa[[#This Row],[Cantidad]] * TablaDatosEmpresa[[#This Row],[Precio_Venta_Unitario]], 0)</f>
        <v>3528.16</v>
      </c>
      <c r="L4545" s="3">
        <f>AVERAGEIF(TablaDatosEmpresa[Nombre_Producto],TablaDatosEmpresa[[#This Row],[Nombre_Producto]],TablaDatosEmpresa[Costo_Unitario])</f>
        <v>54.214840425531932</v>
      </c>
      <c r="M4545" s="3">
        <f>IF(TablaDatosEmpresa[[#This Row],[Tipo_Movimiento]] = "Venta", -TablaDatosEmpresa[[#This Row],[Cantidad]] * TablaDatosEmpresa[[#This Row],[CosteAdquisicionPromedio]], 0)</f>
        <v>867.43744680851091</v>
      </c>
      <c r="N4545" s="3">
        <f>TablaDatosEmpresa[[#This Row],[Ingresos]]-TablaDatosEmpresa[[#This Row],[Coste_Vemta]]</f>
        <v>2660.7225531914892</v>
      </c>
    </row>
    <row r="4546" spans="1:14" x14ac:dyDescent="0.3">
      <c r="A4546">
        <v>4547</v>
      </c>
      <c r="B4546" s="1">
        <v>45229</v>
      </c>
      <c r="C4546" t="s">
        <v>24</v>
      </c>
      <c r="D4546" t="s">
        <v>14</v>
      </c>
      <c r="E4546" t="s">
        <v>41</v>
      </c>
      <c r="F4546">
        <v>154</v>
      </c>
      <c r="G4546" s="3">
        <v>86.44</v>
      </c>
      <c r="H4546" s="3">
        <v>0</v>
      </c>
      <c r="I4546" t="s">
        <v>24</v>
      </c>
      <c r="J4546" t="s">
        <v>36</v>
      </c>
      <c r="K4546" s="3">
        <f>IF(TablaDatosEmpresa[[#This Row],[Tipo_Movimiento]] = "Venta", -TablaDatosEmpresa[[#This Row],[Cantidad]] * TablaDatosEmpresa[[#This Row],[Precio_Venta_Unitario]], 0)</f>
        <v>0</v>
      </c>
      <c r="L4546" s="3">
        <f>AVERAGEIF(TablaDatosEmpresa[Nombre_Producto],TablaDatosEmpresa[[#This Row],[Nombre_Producto]],TablaDatosEmpresa[Costo_Unitario])</f>
        <v>38.917210440456756</v>
      </c>
      <c r="M4546" s="3">
        <f>IF(TablaDatosEmpresa[[#This Row],[Tipo_Movimiento]] = "Venta", -TablaDatosEmpresa[[#This Row],[Cantidad]] * TablaDatosEmpresa[[#This Row],[CosteAdquisicionPromedio]], 0)</f>
        <v>0</v>
      </c>
      <c r="N4546" s="3">
        <f>TablaDatosEmpresa[[#This Row],[Ingresos]]-TablaDatosEmpresa[[#This Row],[Coste_Vemta]]</f>
        <v>0</v>
      </c>
    </row>
    <row r="4547" spans="1:14" x14ac:dyDescent="0.3">
      <c r="A4547">
        <v>4548</v>
      </c>
      <c r="B4547" s="1">
        <v>45229</v>
      </c>
      <c r="C4547" t="s">
        <v>10</v>
      </c>
      <c r="D4547" t="s">
        <v>19</v>
      </c>
      <c r="E4547" t="s">
        <v>20</v>
      </c>
      <c r="F4547">
        <v>-18</v>
      </c>
      <c r="G4547" s="3">
        <v>0</v>
      </c>
      <c r="H4547" s="3">
        <v>298.83</v>
      </c>
      <c r="I4547" t="s">
        <v>10</v>
      </c>
      <c r="J4547" t="s">
        <v>35</v>
      </c>
      <c r="K4547" s="3">
        <f>IF(TablaDatosEmpresa[[#This Row],[Tipo_Movimiento]] = "Venta", -TablaDatosEmpresa[[#This Row],[Cantidad]] * TablaDatosEmpresa[[#This Row],[Precio_Venta_Unitario]], 0)</f>
        <v>5378.94</v>
      </c>
      <c r="L4547" s="3">
        <f>AVERAGEIF(TablaDatosEmpresa[Nombre_Producto],TablaDatosEmpresa[[#This Row],[Nombre_Producto]],TablaDatosEmpresa[Costo_Unitario])</f>
        <v>66.956770642201846</v>
      </c>
      <c r="M4547" s="3">
        <f>IF(TablaDatosEmpresa[[#This Row],[Tipo_Movimiento]] = "Venta", -TablaDatosEmpresa[[#This Row],[Cantidad]] * TablaDatosEmpresa[[#This Row],[CosteAdquisicionPromedio]], 0)</f>
        <v>1205.2218715596332</v>
      </c>
      <c r="N4547" s="3">
        <f>TablaDatosEmpresa[[#This Row],[Ingresos]]-TablaDatosEmpresa[[#This Row],[Coste_Vemta]]</f>
        <v>4173.7181284403669</v>
      </c>
    </row>
    <row r="4548" spans="1:14" x14ac:dyDescent="0.3">
      <c r="A4548">
        <v>4549</v>
      </c>
      <c r="B4548" s="1">
        <v>45229</v>
      </c>
      <c r="C4548" t="s">
        <v>10</v>
      </c>
      <c r="D4548" t="s">
        <v>25</v>
      </c>
      <c r="E4548" t="s">
        <v>43</v>
      </c>
      <c r="F4548">
        <v>-21</v>
      </c>
      <c r="G4548" s="3">
        <v>0</v>
      </c>
      <c r="H4548" s="3">
        <v>95.32</v>
      </c>
      <c r="I4548" t="s">
        <v>10</v>
      </c>
      <c r="J4548" t="s">
        <v>31</v>
      </c>
      <c r="K4548" s="3">
        <f>IF(TablaDatosEmpresa[[#This Row],[Tipo_Movimiento]] = "Venta", -TablaDatosEmpresa[[#This Row],[Cantidad]] * TablaDatosEmpresa[[#This Row],[Precio_Venta_Unitario]], 0)</f>
        <v>2001.7199999999998</v>
      </c>
      <c r="L4548" s="3">
        <f>AVERAGEIF(TablaDatosEmpresa[Nombre_Producto],TablaDatosEmpresa[[#This Row],[Nombre_Producto]],TablaDatosEmpresa[Costo_Unitario])</f>
        <v>18.458651685393257</v>
      </c>
      <c r="M4548" s="3">
        <f>IF(TablaDatosEmpresa[[#This Row],[Tipo_Movimiento]] = "Venta", -TablaDatosEmpresa[[#This Row],[Cantidad]] * TablaDatosEmpresa[[#This Row],[CosteAdquisicionPromedio]], 0)</f>
        <v>387.63168539325841</v>
      </c>
      <c r="N4548" s="3">
        <f>TablaDatosEmpresa[[#This Row],[Ingresos]]-TablaDatosEmpresa[[#This Row],[Coste_Vemta]]</f>
        <v>1614.0883146067413</v>
      </c>
    </row>
    <row r="4549" spans="1:14" x14ac:dyDescent="0.3">
      <c r="A4549">
        <v>4550</v>
      </c>
      <c r="B4549" s="1">
        <v>45230</v>
      </c>
      <c r="C4549" t="s">
        <v>10</v>
      </c>
      <c r="D4549" t="s">
        <v>19</v>
      </c>
      <c r="E4549" t="s">
        <v>20</v>
      </c>
      <c r="F4549">
        <v>-37</v>
      </c>
      <c r="G4549" s="3">
        <v>0</v>
      </c>
      <c r="H4549" s="3">
        <v>298.97000000000003</v>
      </c>
      <c r="I4549" t="s">
        <v>10</v>
      </c>
      <c r="J4549" t="s">
        <v>31</v>
      </c>
      <c r="K4549" s="3">
        <f>IF(TablaDatosEmpresa[[#This Row],[Tipo_Movimiento]] = "Venta", -TablaDatosEmpresa[[#This Row],[Cantidad]] * TablaDatosEmpresa[[#This Row],[Precio_Venta_Unitario]], 0)</f>
        <v>11061.890000000001</v>
      </c>
      <c r="L4549" s="3">
        <f>AVERAGEIF(TablaDatosEmpresa[Nombre_Producto],TablaDatosEmpresa[[#This Row],[Nombre_Producto]],TablaDatosEmpresa[Costo_Unitario])</f>
        <v>66.956770642201846</v>
      </c>
      <c r="M4549" s="3">
        <f>IF(TablaDatosEmpresa[[#This Row],[Tipo_Movimiento]] = "Venta", -TablaDatosEmpresa[[#This Row],[Cantidad]] * TablaDatosEmpresa[[#This Row],[CosteAdquisicionPromedio]], 0)</f>
        <v>2477.4005137614681</v>
      </c>
      <c r="N4549" s="3">
        <f>TablaDatosEmpresa[[#This Row],[Ingresos]]-TablaDatosEmpresa[[#This Row],[Coste_Vemta]]</f>
        <v>8584.4894862385336</v>
      </c>
    </row>
    <row r="4550" spans="1:14" x14ac:dyDescent="0.3">
      <c r="A4550">
        <v>4551</v>
      </c>
      <c r="B4550" s="1">
        <v>45230</v>
      </c>
      <c r="C4550" t="s">
        <v>10</v>
      </c>
      <c r="D4550" t="s">
        <v>29</v>
      </c>
      <c r="E4550" t="s">
        <v>30</v>
      </c>
      <c r="F4550">
        <v>-31</v>
      </c>
      <c r="G4550" s="3">
        <v>0</v>
      </c>
      <c r="H4550" s="3">
        <v>79.930000000000007</v>
      </c>
      <c r="I4550" t="s">
        <v>10</v>
      </c>
      <c r="J4550" t="s">
        <v>35</v>
      </c>
      <c r="K4550" s="3">
        <f>IF(TablaDatosEmpresa[[#This Row],[Tipo_Movimiento]] = "Venta", -TablaDatosEmpresa[[#This Row],[Cantidad]] * TablaDatosEmpresa[[#This Row],[Precio_Venta_Unitario]], 0)</f>
        <v>2477.8300000000004</v>
      </c>
      <c r="L4550" s="3">
        <f>AVERAGEIF(TablaDatosEmpresa[Nombre_Producto],TablaDatosEmpresa[[#This Row],[Nombre_Producto]],TablaDatosEmpresa[Costo_Unitario])</f>
        <v>15.49574137931034</v>
      </c>
      <c r="M4550" s="3">
        <f>IF(TablaDatosEmpresa[[#This Row],[Tipo_Movimiento]] = "Venta", -TablaDatosEmpresa[[#This Row],[Cantidad]] * TablaDatosEmpresa[[#This Row],[CosteAdquisicionPromedio]], 0)</f>
        <v>480.36798275862054</v>
      </c>
      <c r="N4550" s="3">
        <f>TablaDatosEmpresa[[#This Row],[Ingresos]]-TablaDatosEmpresa[[#This Row],[Coste_Vemta]]</f>
        <v>1997.4620172413797</v>
      </c>
    </row>
    <row r="4551" spans="1:14" x14ac:dyDescent="0.3">
      <c r="A4551">
        <v>4552</v>
      </c>
      <c r="B4551" s="1">
        <v>45230</v>
      </c>
      <c r="C4551" t="s">
        <v>10</v>
      </c>
      <c r="D4551" t="s">
        <v>25</v>
      </c>
      <c r="E4551" t="s">
        <v>43</v>
      </c>
      <c r="F4551">
        <v>-45</v>
      </c>
      <c r="G4551" s="3">
        <v>0</v>
      </c>
      <c r="H4551" s="3">
        <v>94.52</v>
      </c>
      <c r="I4551" t="s">
        <v>10</v>
      </c>
      <c r="J4551" t="s">
        <v>31</v>
      </c>
      <c r="K4551" s="3">
        <f>IF(TablaDatosEmpresa[[#This Row],[Tipo_Movimiento]] = "Venta", -TablaDatosEmpresa[[#This Row],[Cantidad]] * TablaDatosEmpresa[[#This Row],[Precio_Venta_Unitario]], 0)</f>
        <v>4253.3999999999996</v>
      </c>
      <c r="L4551" s="3">
        <f>AVERAGEIF(TablaDatosEmpresa[Nombre_Producto],TablaDatosEmpresa[[#This Row],[Nombre_Producto]],TablaDatosEmpresa[Costo_Unitario])</f>
        <v>18.458651685393257</v>
      </c>
      <c r="M4551" s="3">
        <f>IF(TablaDatosEmpresa[[#This Row],[Tipo_Movimiento]] = "Venta", -TablaDatosEmpresa[[#This Row],[Cantidad]] * TablaDatosEmpresa[[#This Row],[CosteAdquisicionPromedio]], 0)</f>
        <v>830.63932584269651</v>
      </c>
      <c r="N4551" s="3">
        <f>TablaDatosEmpresa[[#This Row],[Ingresos]]-TablaDatosEmpresa[[#This Row],[Coste_Vemta]]</f>
        <v>3422.7606741573031</v>
      </c>
    </row>
    <row r="4552" spans="1:14" x14ac:dyDescent="0.3">
      <c r="A4552">
        <v>4553</v>
      </c>
      <c r="B4552" s="1">
        <v>45230</v>
      </c>
      <c r="C4552" t="s">
        <v>24</v>
      </c>
      <c r="D4552" t="s">
        <v>34</v>
      </c>
      <c r="E4552" t="s">
        <v>45</v>
      </c>
      <c r="F4552">
        <v>215</v>
      </c>
      <c r="G4552" s="3">
        <v>178.02</v>
      </c>
      <c r="H4552" s="3">
        <v>0</v>
      </c>
      <c r="I4552" t="s">
        <v>24</v>
      </c>
      <c r="J4552" t="s">
        <v>28</v>
      </c>
      <c r="K4552" s="3">
        <f>IF(TablaDatosEmpresa[[#This Row],[Tipo_Movimiento]] = "Venta", -TablaDatosEmpresa[[#This Row],[Cantidad]] * TablaDatosEmpresa[[#This Row],[Precio_Venta_Unitario]], 0)</f>
        <v>0</v>
      </c>
      <c r="L4552" s="3">
        <f>AVERAGEIF(TablaDatosEmpresa[Nombre_Producto],TablaDatosEmpresa[[#This Row],[Nombre_Producto]],TablaDatosEmpresa[Costo_Unitario])</f>
        <v>81.910562499999997</v>
      </c>
      <c r="M4552" s="3">
        <f>IF(TablaDatosEmpresa[[#This Row],[Tipo_Movimiento]] = "Venta", -TablaDatosEmpresa[[#This Row],[Cantidad]] * TablaDatosEmpresa[[#This Row],[CosteAdquisicionPromedio]], 0)</f>
        <v>0</v>
      </c>
      <c r="N4552" s="3">
        <f>TablaDatosEmpresa[[#This Row],[Ingresos]]-TablaDatosEmpresa[[#This Row],[Coste_Vemta]]</f>
        <v>0</v>
      </c>
    </row>
    <row r="4553" spans="1:14" x14ac:dyDescent="0.3">
      <c r="A4553">
        <v>4554</v>
      </c>
      <c r="B4553" s="1">
        <v>45230</v>
      </c>
      <c r="C4553" t="s">
        <v>24</v>
      </c>
      <c r="D4553" t="s">
        <v>34</v>
      </c>
      <c r="E4553" t="s">
        <v>45</v>
      </c>
      <c r="F4553">
        <v>169</v>
      </c>
      <c r="G4553" s="3">
        <v>183.49</v>
      </c>
      <c r="H4553" s="3">
        <v>0</v>
      </c>
      <c r="I4553" t="s">
        <v>24</v>
      </c>
      <c r="J4553" t="s">
        <v>37</v>
      </c>
      <c r="K4553" s="3">
        <f>IF(TablaDatosEmpresa[[#This Row],[Tipo_Movimiento]] = "Venta", -TablaDatosEmpresa[[#This Row],[Cantidad]] * TablaDatosEmpresa[[#This Row],[Precio_Venta_Unitario]], 0)</f>
        <v>0</v>
      </c>
      <c r="L4553" s="3">
        <f>AVERAGEIF(TablaDatosEmpresa[Nombre_Producto],TablaDatosEmpresa[[#This Row],[Nombre_Producto]],TablaDatosEmpresa[Costo_Unitario])</f>
        <v>81.910562499999997</v>
      </c>
      <c r="M4553" s="3">
        <f>IF(TablaDatosEmpresa[[#This Row],[Tipo_Movimiento]] = "Venta", -TablaDatosEmpresa[[#This Row],[Cantidad]] * TablaDatosEmpresa[[#This Row],[CosteAdquisicionPromedio]], 0)</f>
        <v>0</v>
      </c>
      <c r="N4553" s="3">
        <f>TablaDatosEmpresa[[#This Row],[Ingresos]]-TablaDatosEmpresa[[#This Row],[Coste_Vemta]]</f>
        <v>0</v>
      </c>
    </row>
    <row r="4554" spans="1:14" x14ac:dyDescent="0.3">
      <c r="A4554">
        <v>4555</v>
      </c>
      <c r="B4554" s="1">
        <v>45230</v>
      </c>
      <c r="C4554" t="s">
        <v>24</v>
      </c>
      <c r="D4554" t="s">
        <v>29</v>
      </c>
      <c r="E4554" t="s">
        <v>30</v>
      </c>
      <c r="F4554">
        <v>99</v>
      </c>
      <c r="G4554" s="3">
        <v>36.44</v>
      </c>
      <c r="H4554" s="3">
        <v>0</v>
      </c>
      <c r="I4554" t="s">
        <v>24</v>
      </c>
      <c r="J4554" t="s">
        <v>36</v>
      </c>
      <c r="K4554" s="3">
        <f>IF(TablaDatosEmpresa[[#This Row],[Tipo_Movimiento]] = "Venta", -TablaDatosEmpresa[[#This Row],[Cantidad]] * TablaDatosEmpresa[[#This Row],[Precio_Venta_Unitario]], 0)</f>
        <v>0</v>
      </c>
      <c r="L4554" s="3">
        <f>AVERAGEIF(TablaDatosEmpresa[Nombre_Producto],TablaDatosEmpresa[[#This Row],[Nombre_Producto]],TablaDatosEmpresa[Costo_Unitario])</f>
        <v>15.49574137931034</v>
      </c>
      <c r="M4554" s="3">
        <f>IF(TablaDatosEmpresa[[#This Row],[Tipo_Movimiento]] = "Venta", -TablaDatosEmpresa[[#This Row],[Cantidad]] * TablaDatosEmpresa[[#This Row],[CosteAdquisicionPromedio]], 0)</f>
        <v>0</v>
      </c>
      <c r="N4554" s="3">
        <f>TablaDatosEmpresa[[#This Row],[Ingresos]]-TablaDatosEmpresa[[#This Row],[Coste_Vemta]]</f>
        <v>0</v>
      </c>
    </row>
    <row r="4555" spans="1:14" x14ac:dyDescent="0.3">
      <c r="A4555">
        <v>4556</v>
      </c>
      <c r="B4555" s="1">
        <v>45230</v>
      </c>
      <c r="C4555" t="s">
        <v>10</v>
      </c>
      <c r="D4555" t="s">
        <v>14</v>
      </c>
      <c r="E4555" t="s">
        <v>41</v>
      </c>
      <c r="F4555">
        <v>-44</v>
      </c>
      <c r="G4555" s="3">
        <v>0</v>
      </c>
      <c r="H4555" s="3">
        <v>161.4</v>
      </c>
      <c r="I4555" t="s">
        <v>10</v>
      </c>
      <c r="J4555" t="s">
        <v>35</v>
      </c>
      <c r="K4555" s="3">
        <f>IF(TablaDatosEmpresa[[#This Row],[Tipo_Movimiento]] = "Venta", -TablaDatosEmpresa[[#This Row],[Cantidad]] * TablaDatosEmpresa[[#This Row],[Precio_Venta_Unitario]], 0)</f>
        <v>7101.6</v>
      </c>
      <c r="L4555" s="3">
        <f>AVERAGEIF(TablaDatosEmpresa[Nombre_Producto],TablaDatosEmpresa[[#This Row],[Nombre_Producto]],TablaDatosEmpresa[Costo_Unitario])</f>
        <v>38.917210440456756</v>
      </c>
      <c r="M4555" s="3">
        <f>IF(TablaDatosEmpresa[[#This Row],[Tipo_Movimiento]] = "Venta", -TablaDatosEmpresa[[#This Row],[Cantidad]] * TablaDatosEmpresa[[#This Row],[CosteAdquisicionPromedio]], 0)</f>
        <v>1712.3572593800973</v>
      </c>
      <c r="N4555" s="3">
        <f>TablaDatosEmpresa[[#This Row],[Ingresos]]-TablaDatosEmpresa[[#This Row],[Coste_Vemta]]</f>
        <v>5389.2427406199031</v>
      </c>
    </row>
    <row r="4556" spans="1:14" x14ac:dyDescent="0.3">
      <c r="A4556">
        <v>4557</v>
      </c>
      <c r="B4556" s="1">
        <v>45231</v>
      </c>
      <c r="C4556" t="s">
        <v>10</v>
      </c>
      <c r="D4556" t="s">
        <v>19</v>
      </c>
      <c r="E4556" t="s">
        <v>20</v>
      </c>
      <c r="F4556">
        <v>-39</v>
      </c>
      <c r="G4556" s="3">
        <v>0</v>
      </c>
      <c r="H4556" s="3">
        <v>301.61</v>
      </c>
      <c r="I4556" t="s">
        <v>10</v>
      </c>
      <c r="J4556" t="s">
        <v>13</v>
      </c>
      <c r="K4556" s="3">
        <f>IF(TablaDatosEmpresa[[#This Row],[Tipo_Movimiento]] = "Venta", -TablaDatosEmpresa[[#This Row],[Cantidad]] * TablaDatosEmpresa[[#This Row],[Precio_Venta_Unitario]], 0)</f>
        <v>11762.79</v>
      </c>
      <c r="L4556" s="3">
        <f>AVERAGEIF(TablaDatosEmpresa[Nombre_Producto],TablaDatosEmpresa[[#This Row],[Nombre_Producto]],TablaDatosEmpresa[Costo_Unitario])</f>
        <v>66.956770642201846</v>
      </c>
      <c r="M4556" s="3">
        <f>IF(TablaDatosEmpresa[[#This Row],[Tipo_Movimiento]] = "Venta", -TablaDatosEmpresa[[#This Row],[Cantidad]] * TablaDatosEmpresa[[#This Row],[CosteAdquisicionPromedio]], 0)</f>
        <v>2611.314055045872</v>
      </c>
      <c r="N4556" s="3">
        <f>TablaDatosEmpresa[[#This Row],[Ingresos]]-TablaDatosEmpresa[[#This Row],[Coste_Vemta]]</f>
        <v>9151.4759449541289</v>
      </c>
    </row>
    <row r="4557" spans="1:14" x14ac:dyDescent="0.3">
      <c r="A4557">
        <v>4558</v>
      </c>
      <c r="B4557" s="1">
        <v>45231</v>
      </c>
      <c r="C4557" t="s">
        <v>10</v>
      </c>
      <c r="D4557" t="s">
        <v>14</v>
      </c>
      <c r="E4557" t="s">
        <v>41</v>
      </c>
      <c r="F4557">
        <v>-17</v>
      </c>
      <c r="G4557" s="3">
        <v>0</v>
      </c>
      <c r="H4557" s="3">
        <v>159</v>
      </c>
      <c r="I4557" t="s">
        <v>10</v>
      </c>
      <c r="J4557" t="s">
        <v>23</v>
      </c>
      <c r="K4557" s="3">
        <f>IF(TablaDatosEmpresa[[#This Row],[Tipo_Movimiento]] = "Venta", -TablaDatosEmpresa[[#This Row],[Cantidad]] * TablaDatosEmpresa[[#This Row],[Precio_Venta_Unitario]], 0)</f>
        <v>2703</v>
      </c>
      <c r="L4557" s="3">
        <f>AVERAGEIF(TablaDatosEmpresa[Nombre_Producto],TablaDatosEmpresa[[#This Row],[Nombre_Producto]],TablaDatosEmpresa[Costo_Unitario])</f>
        <v>38.917210440456756</v>
      </c>
      <c r="M4557" s="3">
        <f>IF(TablaDatosEmpresa[[#This Row],[Tipo_Movimiento]] = "Venta", -TablaDatosEmpresa[[#This Row],[Cantidad]] * TablaDatosEmpresa[[#This Row],[CosteAdquisicionPromedio]], 0)</f>
        <v>661.59257748776486</v>
      </c>
      <c r="N4557" s="3">
        <f>TablaDatosEmpresa[[#This Row],[Ingresos]]-TablaDatosEmpresa[[#This Row],[Coste_Vemta]]</f>
        <v>2041.4074225122351</v>
      </c>
    </row>
    <row r="4558" spans="1:14" x14ac:dyDescent="0.3">
      <c r="A4558">
        <v>4559</v>
      </c>
      <c r="B4558" s="1">
        <v>45231</v>
      </c>
      <c r="C4558" t="s">
        <v>10</v>
      </c>
      <c r="D4558" t="s">
        <v>11</v>
      </c>
      <c r="E4558" t="s">
        <v>12</v>
      </c>
      <c r="F4558">
        <v>-41</v>
      </c>
      <c r="G4558" s="3">
        <v>0</v>
      </c>
      <c r="H4558" s="3">
        <v>131.25</v>
      </c>
      <c r="I4558" t="s">
        <v>10</v>
      </c>
      <c r="J4558" t="s">
        <v>15</v>
      </c>
      <c r="K4558" s="3">
        <f>IF(TablaDatosEmpresa[[#This Row],[Tipo_Movimiento]] = "Venta", -TablaDatosEmpresa[[#This Row],[Cantidad]] * TablaDatosEmpresa[[#This Row],[Precio_Venta_Unitario]], 0)</f>
        <v>5381.25</v>
      </c>
      <c r="L4558" s="3">
        <f>AVERAGEIF(TablaDatosEmpresa[Nombre_Producto],TablaDatosEmpresa[[#This Row],[Nombre_Producto]],TablaDatosEmpresa[Costo_Unitario])</f>
        <v>28.701865793780652</v>
      </c>
      <c r="M4558" s="3">
        <f>IF(TablaDatosEmpresa[[#This Row],[Tipo_Movimiento]] = "Venta", -TablaDatosEmpresa[[#This Row],[Cantidad]] * TablaDatosEmpresa[[#This Row],[CosteAdquisicionPromedio]], 0)</f>
        <v>1176.7764975450068</v>
      </c>
      <c r="N4558" s="3">
        <f>TablaDatosEmpresa[[#This Row],[Ingresos]]-TablaDatosEmpresa[[#This Row],[Coste_Vemta]]</f>
        <v>4204.4735024549936</v>
      </c>
    </row>
    <row r="4559" spans="1:14" x14ac:dyDescent="0.3">
      <c r="A4559">
        <v>4560</v>
      </c>
      <c r="B4559" s="1">
        <v>45231</v>
      </c>
      <c r="C4559" t="s">
        <v>16</v>
      </c>
      <c r="D4559" t="s">
        <v>19</v>
      </c>
      <c r="E4559" t="s">
        <v>20</v>
      </c>
      <c r="F4559">
        <v>86</v>
      </c>
      <c r="G4559" s="3">
        <v>150.52000000000001</v>
      </c>
      <c r="H4559" s="3">
        <v>0</v>
      </c>
      <c r="I4559" t="s">
        <v>46</v>
      </c>
      <c r="J4559" t="s">
        <v>18</v>
      </c>
      <c r="K4559" s="3">
        <f>IF(TablaDatosEmpresa[[#This Row],[Tipo_Movimiento]] = "Venta", -TablaDatosEmpresa[[#This Row],[Cantidad]] * TablaDatosEmpresa[[#This Row],[Precio_Venta_Unitario]], 0)</f>
        <v>0</v>
      </c>
      <c r="L4559" s="3">
        <f>AVERAGEIF(TablaDatosEmpresa[Nombre_Producto],TablaDatosEmpresa[[#This Row],[Nombre_Producto]],TablaDatosEmpresa[Costo_Unitario])</f>
        <v>66.956770642201846</v>
      </c>
      <c r="M4559" s="3">
        <f>IF(TablaDatosEmpresa[[#This Row],[Tipo_Movimiento]] = "Venta", -TablaDatosEmpresa[[#This Row],[Cantidad]] * TablaDatosEmpresa[[#This Row],[CosteAdquisicionPromedio]], 0)</f>
        <v>0</v>
      </c>
      <c r="N4559" s="3">
        <f>TablaDatosEmpresa[[#This Row],[Ingresos]]-TablaDatosEmpresa[[#This Row],[Coste_Vemta]]</f>
        <v>0</v>
      </c>
    </row>
    <row r="4560" spans="1:14" x14ac:dyDescent="0.3">
      <c r="A4560">
        <v>4561</v>
      </c>
      <c r="B4560" s="1">
        <v>45231</v>
      </c>
      <c r="C4560" t="s">
        <v>10</v>
      </c>
      <c r="D4560" t="s">
        <v>21</v>
      </c>
      <c r="E4560" t="s">
        <v>22</v>
      </c>
      <c r="F4560">
        <v>-47</v>
      </c>
      <c r="G4560" s="3">
        <v>0</v>
      </c>
      <c r="H4560" s="3">
        <v>60.2</v>
      </c>
      <c r="I4560" t="s">
        <v>10</v>
      </c>
      <c r="J4560" t="s">
        <v>13</v>
      </c>
      <c r="K4560" s="3">
        <f>IF(TablaDatosEmpresa[[#This Row],[Tipo_Movimiento]] = "Venta", -TablaDatosEmpresa[[#This Row],[Cantidad]] * TablaDatosEmpresa[[#This Row],[Precio_Venta_Unitario]], 0)</f>
        <v>2829.4</v>
      </c>
      <c r="L4560" s="3">
        <f>AVERAGEIF(TablaDatosEmpresa[Nombre_Producto],TablaDatosEmpresa[[#This Row],[Nombre_Producto]],TablaDatosEmpresa[Costo_Unitario])</f>
        <v>10.520482758620702</v>
      </c>
      <c r="M4560" s="3">
        <f>IF(TablaDatosEmpresa[[#This Row],[Tipo_Movimiento]] = "Venta", -TablaDatosEmpresa[[#This Row],[Cantidad]] * TablaDatosEmpresa[[#This Row],[CosteAdquisicionPromedio]], 0)</f>
        <v>494.46268965517299</v>
      </c>
      <c r="N4560" s="3">
        <f>TablaDatosEmpresa[[#This Row],[Ingresos]]-TablaDatosEmpresa[[#This Row],[Coste_Vemta]]</f>
        <v>2334.937310344827</v>
      </c>
    </row>
    <row r="4561" spans="1:14" x14ac:dyDescent="0.3">
      <c r="A4561">
        <v>4562</v>
      </c>
      <c r="B4561" s="1">
        <v>45231</v>
      </c>
      <c r="C4561" t="s">
        <v>10</v>
      </c>
      <c r="D4561" t="s">
        <v>17</v>
      </c>
      <c r="E4561" t="s">
        <v>42</v>
      </c>
      <c r="F4561">
        <v>-49</v>
      </c>
      <c r="G4561" s="3">
        <v>0</v>
      </c>
      <c r="H4561" s="3">
        <v>900.6</v>
      </c>
      <c r="I4561" t="s">
        <v>10</v>
      </c>
      <c r="J4561" t="s">
        <v>15</v>
      </c>
      <c r="K4561" s="3">
        <f>IF(TablaDatosEmpresa[[#This Row],[Tipo_Movimiento]] = "Venta", -TablaDatosEmpresa[[#This Row],[Cantidad]] * TablaDatosEmpresa[[#This Row],[Precio_Venta_Unitario]], 0)</f>
        <v>44129.4</v>
      </c>
      <c r="L4561" s="3">
        <f>AVERAGEIF(TablaDatosEmpresa[Nombre_Producto],TablaDatosEmpresa[[#This Row],[Nombre_Producto]],TablaDatosEmpresa[Costo_Unitario])</f>
        <v>206.67616747181975</v>
      </c>
      <c r="M4561" s="3">
        <f>IF(TablaDatosEmpresa[[#This Row],[Tipo_Movimiento]] = "Venta", -TablaDatosEmpresa[[#This Row],[Cantidad]] * TablaDatosEmpresa[[#This Row],[CosteAdquisicionPromedio]], 0)</f>
        <v>10127.132206119168</v>
      </c>
      <c r="N4561" s="3">
        <f>TablaDatosEmpresa[[#This Row],[Ingresos]]-TablaDatosEmpresa[[#This Row],[Coste_Vemta]]</f>
        <v>34002.267793880834</v>
      </c>
    </row>
    <row r="4562" spans="1:14" x14ac:dyDescent="0.3">
      <c r="A4562">
        <v>4563</v>
      </c>
      <c r="B4562" s="1">
        <v>45231</v>
      </c>
      <c r="C4562" t="s">
        <v>16</v>
      </c>
      <c r="D4562" t="s">
        <v>27</v>
      </c>
      <c r="E4562" t="s">
        <v>44</v>
      </c>
      <c r="F4562">
        <v>24</v>
      </c>
      <c r="G4562" s="3">
        <v>252.45</v>
      </c>
      <c r="H4562" s="3">
        <v>0</v>
      </c>
      <c r="I4562" t="s">
        <v>46</v>
      </c>
      <c r="J4562" t="s">
        <v>18</v>
      </c>
      <c r="K4562" s="3">
        <f>IF(TablaDatosEmpresa[[#This Row],[Tipo_Movimiento]] = "Venta", -TablaDatosEmpresa[[#This Row],[Cantidad]] * TablaDatosEmpresa[[#This Row],[Precio_Venta_Unitario]], 0)</f>
        <v>0</v>
      </c>
      <c r="L4562" s="3">
        <f>AVERAGEIF(TablaDatosEmpresa[Nombre_Producto],TablaDatosEmpresa[[#This Row],[Nombre_Producto]],TablaDatosEmpresa[Costo_Unitario])</f>
        <v>111.99406451612904</v>
      </c>
      <c r="M4562" s="3">
        <f>IF(TablaDatosEmpresa[[#This Row],[Tipo_Movimiento]] = "Venta", -TablaDatosEmpresa[[#This Row],[Cantidad]] * TablaDatosEmpresa[[#This Row],[CosteAdquisicionPromedio]], 0)</f>
        <v>0</v>
      </c>
      <c r="N4562" s="3">
        <f>TablaDatosEmpresa[[#This Row],[Ingresos]]-TablaDatosEmpresa[[#This Row],[Coste_Vemta]]</f>
        <v>0</v>
      </c>
    </row>
    <row r="4563" spans="1:14" x14ac:dyDescent="0.3">
      <c r="A4563">
        <v>4564</v>
      </c>
      <c r="B4563" s="1">
        <v>45232</v>
      </c>
      <c r="C4563" t="s">
        <v>24</v>
      </c>
      <c r="D4563" t="s">
        <v>14</v>
      </c>
      <c r="E4563" t="s">
        <v>41</v>
      </c>
      <c r="F4563">
        <v>274</v>
      </c>
      <c r="G4563" s="3">
        <v>86.94</v>
      </c>
      <c r="H4563" s="3">
        <v>0</v>
      </c>
      <c r="I4563" t="s">
        <v>24</v>
      </c>
      <c r="J4563" t="s">
        <v>26</v>
      </c>
      <c r="K4563" s="3">
        <f>IF(TablaDatosEmpresa[[#This Row],[Tipo_Movimiento]] = "Venta", -TablaDatosEmpresa[[#This Row],[Cantidad]] * TablaDatosEmpresa[[#This Row],[Precio_Venta_Unitario]], 0)</f>
        <v>0</v>
      </c>
      <c r="L4563" s="3">
        <f>AVERAGEIF(TablaDatosEmpresa[Nombre_Producto],TablaDatosEmpresa[[#This Row],[Nombre_Producto]],TablaDatosEmpresa[Costo_Unitario])</f>
        <v>38.917210440456756</v>
      </c>
      <c r="M4563" s="3">
        <f>IF(TablaDatosEmpresa[[#This Row],[Tipo_Movimiento]] = "Venta", -TablaDatosEmpresa[[#This Row],[Cantidad]] * TablaDatosEmpresa[[#This Row],[CosteAdquisicionPromedio]], 0)</f>
        <v>0</v>
      </c>
      <c r="N4563" s="3">
        <f>TablaDatosEmpresa[[#This Row],[Ingresos]]-TablaDatosEmpresa[[#This Row],[Coste_Vemta]]</f>
        <v>0</v>
      </c>
    </row>
    <row r="4564" spans="1:14" x14ac:dyDescent="0.3">
      <c r="A4564">
        <v>4565</v>
      </c>
      <c r="B4564" s="1">
        <v>45232</v>
      </c>
      <c r="C4564" t="s">
        <v>10</v>
      </c>
      <c r="D4564" t="s">
        <v>11</v>
      </c>
      <c r="E4564" t="s">
        <v>12</v>
      </c>
      <c r="F4564">
        <v>-44</v>
      </c>
      <c r="G4564" s="3">
        <v>0</v>
      </c>
      <c r="H4564" s="3">
        <v>129.65</v>
      </c>
      <c r="I4564" t="s">
        <v>10</v>
      </c>
      <c r="J4564" t="s">
        <v>13</v>
      </c>
      <c r="K4564" s="3">
        <f>IF(TablaDatosEmpresa[[#This Row],[Tipo_Movimiento]] = "Venta", -TablaDatosEmpresa[[#This Row],[Cantidad]] * TablaDatosEmpresa[[#This Row],[Precio_Venta_Unitario]], 0)</f>
        <v>5704.6</v>
      </c>
      <c r="L4564" s="3">
        <f>AVERAGEIF(TablaDatosEmpresa[Nombre_Producto],TablaDatosEmpresa[[#This Row],[Nombre_Producto]],TablaDatosEmpresa[Costo_Unitario])</f>
        <v>28.701865793780652</v>
      </c>
      <c r="M4564" s="3">
        <f>IF(TablaDatosEmpresa[[#This Row],[Tipo_Movimiento]] = "Venta", -TablaDatosEmpresa[[#This Row],[Cantidad]] * TablaDatosEmpresa[[#This Row],[CosteAdquisicionPromedio]], 0)</f>
        <v>1262.8820949263486</v>
      </c>
      <c r="N4564" s="3">
        <f>TablaDatosEmpresa[[#This Row],[Ingresos]]-TablaDatosEmpresa[[#This Row],[Coste_Vemta]]</f>
        <v>4441.7179050736522</v>
      </c>
    </row>
    <row r="4565" spans="1:14" x14ac:dyDescent="0.3">
      <c r="A4565">
        <v>4566</v>
      </c>
      <c r="B4565" s="1">
        <v>45232</v>
      </c>
      <c r="C4565" t="s">
        <v>10</v>
      </c>
      <c r="D4565" t="s">
        <v>34</v>
      </c>
      <c r="E4565" t="s">
        <v>45</v>
      </c>
      <c r="F4565">
        <v>-19</v>
      </c>
      <c r="G4565" s="3">
        <v>0</v>
      </c>
      <c r="H4565" s="3">
        <v>351.12</v>
      </c>
      <c r="I4565" t="s">
        <v>10</v>
      </c>
      <c r="J4565" t="s">
        <v>15</v>
      </c>
      <c r="K4565" s="3">
        <f>IF(TablaDatosEmpresa[[#This Row],[Tipo_Movimiento]] = "Venta", -TablaDatosEmpresa[[#This Row],[Cantidad]] * TablaDatosEmpresa[[#This Row],[Precio_Venta_Unitario]], 0)</f>
        <v>6671.28</v>
      </c>
      <c r="L4565" s="3">
        <f>AVERAGEIF(TablaDatosEmpresa[Nombre_Producto],TablaDatosEmpresa[[#This Row],[Nombre_Producto]],TablaDatosEmpresa[Costo_Unitario])</f>
        <v>81.910562499999997</v>
      </c>
      <c r="M4565" s="3">
        <f>IF(TablaDatosEmpresa[[#This Row],[Tipo_Movimiento]] = "Venta", -TablaDatosEmpresa[[#This Row],[Cantidad]] * TablaDatosEmpresa[[#This Row],[CosteAdquisicionPromedio]], 0)</f>
        <v>1556.3006874999999</v>
      </c>
      <c r="N4565" s="3">
        <f>TablaDatosEmpresa[[#This Row],[Ingresos]]-TablaDatosEmpresa[[#This Row],[Coste_Vemta]]</f>
        <v>5114.9793124999997</v>
      </c>
    </row>
    <row r="4566" spans="1:14" x14ac:dyDescent="0.3">
      <c r="A4566">
        <v>4567</v>
      </c>
      <c r="B4566" s="1">
        <v>45232</v>
      </c>
      <c r="C4566" t="s">
        <v>16</v>
      </c>
      <c r="D4566" t="s">
        <v>27</v>
      </c>
      <c r="E4566" t="s">
        <v>44</v>
      </c>
      <c r="F4566">
        <v>79</v>
      </c>
      <c r="G4566" s="3">
        <v>253.08</v>
      </c>
      <c r="H4566" s="3">
        <v>0</v>
      </c>
      <c r="I4566" t="s">
        <v>46</v>
      </c>
      <c r="J4566" t="s">
        <v>18</v>
      </c>
      <c r="K4566" s="3">
        <f>IF(TablaDatosEmpresa[[#This Row],[Tipo_Movimiento]] = "Venta", -TablaDatosEmpresa[[#This Row],[Cantidad]] * TablaDatosEmpresa[[#This Row],[Precio_Venta_Unitario]], 0)</f>
        <v>0</v>
      </c>
      <c r="L4566" s="3">
        <f>AVERAGEIF(TablaDatosEmpresa[Nombre_Producto],TablaDatosEmpresa[[#This Row],[Nombre_Producto]],TablaDatosEmpresa[Costo_Unitario])</f>
        <v>111.99406451612904</v>
      </c>
      <c r="M4566" s="3">
        <f>IF(TablaDatosEmpresa[[#This Row],[Tipo_Movimiento]] = "Venta", -TablaDatosEmpresa[[#This Row],[Cantidad]] * TablaDatosEmpresa[[#This Row],[CosteAdquisicionPromedio]], 0)</f>
        <v>0</v>
      </c>
      <c r="N4566" s="3">
        <f>TablaDatosEmpresa[[#This Row],[Ingresos]]-TablaDatosEmpresa[[#This Row],[Coste_Vemta]]</f>
        <v>0</v>
      </c>
    </row>
    <row r="4567" spans="1:14" x14ac:dyDescent="0.3">
      <c r="A4567">
        <v>4568</v>
      </c>
      <c r="B4567" s="1">
        <v>45232</v>
      </c>
      <c r="C4567" t="s">
        <v>10</v>
      </c>
      <c r="D4567" t="s">
        <v>29</v>
      </c>
      <c r="E4567" t="s">
        <v>30</v>
      </c>
      <c r="F4567">
        <v>-11</v>
      </c>
      <c r="G4567" s="3">
        <v>0</v>
      </c>
      <c r="H4567" s="3">
        <v>80.36</v>
      </c>
      <c r="I4567" t="s">
        <v>10</v>
      </c>
      <c r="J4567" t="s">
        <v>23</v>
      </c>
      <c r="K4567" s="3">
        <f>IF(TablaDatosEmpresa[[#This Row],[Tipo_Movimiento]] = "Venta", -TablaDatosEmpresa[[#This Row],[Cantidad]] * TablaDatosEmpresa[[#This Row],[Precio_Venta_Unitario]], 0)</f>
        <v>883.96</v>
      </c>
      <c r="L4567" s="3">
        <f>AVERAGEIF(TablaDatosEmpresa[Nombre_Producto],TablaDatosEmpresa[[#This Row],[Nombre_Producto]],TablaDatosEmpresa[Costo_Unitario])</f>
        <v>15.49574137931034</v>
      </c>
      <c r="M4567" s="3">
        <f>IF(TablaDatosEmpresa[[#This Row],[Tipo_Movimiento]] = "Venta", -TablaDatosEmpresa[[#This Row],[Cantidad]] * TablaDatosEmpresa[[#This Row],[CosteAdquisicionPromedio]], 0)</f>
        <v>170.45315517241374</v>
      </c>
      <c r="N4567" s="3">
        <f>TablaDatosEmpresa[[#This Row],[Ingresos]]-TablaDatosEmpresa[[#This Row],[Coste_Vemta]]</f>
        <v>713.50684482758629</v>
      </c>
    </row>
    <row r="4568" spans="1:14" x14ac:dyDescent="0.3">
      <c r="A4568">
        <v>4569</v>
      </c>
      <c r="B4568" s="1">
        <v>45232</v>
      </c>
      <c r="C4568" t="s">
        <v>10</v>
      </c>
      <c r="D4568" t="s">
        <v>21</v>
      </c>
      <c r="E4568" t="s">
        <v>22</v>
      </c>
      <c r="F4568">
        <v>-49</v>
      </c>
      <c r="G4568" s="3">
        <v>0</v>
      </c>
      <c r="H4568" s="3">
        <v>60.55</v>
      </c>
      <c r="I4568" t="s">
        <v>10</v>
      </c>
      <c r="J4568" t="s">
        <v>35</v>
      </c>
      <c r="K4568" s="3">
        <f>IF(TablaDatosEmpresa[[#This Row],[Tipo_Movimiento]] = "Venta", -TablaDatosEmpresa[[#This Row],[Cantidad]] * TablaDatosEmpresa[[#This Row],[Precio_Venta_Unitario]], 0)</f>
        <v>2966.95</v>
      </c>
      <c r="L4568" s="3">
        <f>AVERAGEIF(TablaDatosEmpresa[Nombre_Producto],TablaDatosEmpresa[[#This Row],[Nombre_Producto]],TablaDatosEmpresa[Costo_Unitario])</f>
        <v>10.520482758620702</v>
      </c>
      <c r="M4568" s="3">
        <f>IF(TablaDatosEmpresa[[#This Row],[Tipo_Movimiento]] = "Venta", -TablaDatosEmpresa[[#This Row],[Cantidad]] * TablaDatosEmpresa[[#This Row],[CosteAdquisicionPromedio]], 0)</f>
        <v>515.50365517241437</v>
      </c>
      <c r="N4568" s="3">
        <f>TablaDatosEmpresa[[#This Row],[Ingresos]]-TablaDatosEmpresa[[#This Row],[Coste_Vemta]]</f>
        <v>2451.4463448275856</v>
      </c>
    </row>
    <row r="4569" spans="1:14" x14ac:dyDescent="0.3">
      <c r="A4569">
        <v>4570</v>
      </c>
      <c r="B4569" s="1">
        <v>45232</v>
      </c>
      <c r="C4569" t="s">
        <v>10</v>
      </c>
      <c r="D4569" t="s">
        <v>19</v>
      </c>
      <c r="E4569" t="s">
        <v>20</v>
      </c>
      <c r="F4569">
        <v>-13</v>
      </c>
      <c r="G4569" s="3">
        <v>0</v>
      </c>
      <c r="H4569" s="3">
        <v>298.73</v>
      </c>
      <c r="I4569" t="s">
        <v>10</v>
      </c>
      <c r="J4569" t="s">
        <v>15</v>
      </c>
      <c r="K4569" s="3">
        <f>IF(TablaDatosEmpresa[[#This Row],[Tipo_Movimiento]] = "Venta", -TablaDatosEmpresa[[#This Row],[Cantidad]] * TablaDatosEmpresa[[#This Row],[Precio_Venta_Unitario]], 0)</f>
        <v>3883.4900000000002</v>
      </c>
      <c r="L4569" s="3">
        <f>AVERAGEIF(TablaDatosEmpresa[Nombre_Producto],TablaDatosEmpresa[[#This Row],[Nombre_Producto]],TablaDatosEmpresa[Costo_Unitario])</f>
        <v>66.956770642201846</v>
      </c>
      <c r="M4569" s="3">
        <f>IF(TablaDatosEmpresa[[#This Row],[Tipo_Movimiento]] = "Venta", -TablaDatosEmpresa[[#This Row],[Cantidad]] * TablaDatosEmpresa[[#This Row],[CosteAdquisicionPromedio]], 0)</f>
        <v>870.43801834862404</v>
      </c>
      <c r="N4569" s="3">
        <f>TablaDatosEmpresa[[#This Row],[Ingresos]]-TablaDatosEmpresa[[#This Row],[Coste_Vemta]]</f>
        <v>3013.0519816513761</v>
      </c>
    </row>
    <row r="4570" spans="1:14" x14ac:dyDescent="0.3">
      <c r="A4570">
        <v>4571</v>
      </c>
      <c r="B4570" s="1">
        <v>45233</v>
      </c>
      <c r="C4570" t="s">
        <v>10</v>
      </c>
      <c r="D4570" t="s">
        <v>29</v>
      </c>
      <c r="E4570" t="s">
        <v>30</v>
      </c>
      <c r="F4570">
        <v>-19</v>
      </c>
      <c r="G4570" s="3">
        <v>0</v>
      </c>
      <c r="H4570" s="3">
        <v>80.78</v>
      </c>
      <c r="I4570" t="s">
        <v>10</v>
      </c>
      <c r="J4570" t="s">
        <v>31</v>
      </c>
      <c r="K4570" s="3">
        <f>IF(TablaDatosEmpresa[[#This Row],[Tipo_Movimiento]] = "Venta", -TablaDatosEmpresa[[#This Row],[Cantidad]] * TablaDatosEmpresa[[#This Row],[Precio_Venta_Unitario]], 0)</f>
        <v>1534.82</v>
      </c>
      <c r="L4570" s="3">
        <f>AVERAGEIF(TablaDatosEmpresa[Nombre_Producto],TablaDatosEmpresa[[#This Row],[Nombre_Producto]],TablaDatosEmpresa[Costo_Unitario])</f>
        <v>15.49574137931034</v>
      </c>
      <c r="M4570" s="3">
        <f>IF(TablaDatosEmpresa[[#This Row],[Tipo_Movimiento]] = "Venta", -TablaDatosEmpresa[[#This Row],[Cantidad]] * TablaDatosEmpresa[[#This Row],[CosteAdquisicionPromedio]], 0)</f>
        <v>294.41908620689645</v>
      </c>
      <c r="N4570" s="3">
        <f>TablaDatosEmpresa[[#This Row],[Ingresos]]-TablaDatosEmpresa[[#This Row],[Coste_Vemta]]</f>
        <v>1240.4009137931034</v>
      </c>
    </row>
    <row r="4571" spans="1:14" x14ac:dyDescent="0.3">
      <c r="A4571">
        <v>4572</v>
      </c>
      <c r="B4571" s="1">
        <v>45233</v>
      </c>
      <c r="C4571" t="s">
        <v>10</v>
      </c>
      <c r="D4571" t="s">
        <v>29</v>
      </c>
      <c r="E4571" t="s">
        <v>30</v>
      </c>
      <c r="F4571">
        <v>-32</v>
      </c>
      <c r="G4571" s="3">
        <v>0</v>
      </c>
      <c r="H4571" s="3">
        <v>80.2</v>
      </c>
      <c r="I4571" t="s">
        <v>10</v>
      </c>
      <c r="J4571" t="s">
        <v>13</v>
      </c>
      <c r="K4571" s="3">
        <f>IF(TablaDatosEmpresa[[#This Row],[Tipo_Movimiento]] = "Venta", -TablaDatosEmpresa[[#This Row],[Cantidad]] * TablaDatosEmpresa[[#This Row],[Precio_Venta_Unitario]], 0)</f>
        <v>2566.4</v>
      </c>
      <c r="L4571" s="3">
        <f>AVERAGEIF(TablaDatosEmpresa[Nombre_Producto],TablaDatosEmpresa[[#This Row],[Nombre_Producto]],TablaDatosEmpresa[Costo_Unitario])</f>
        <v>15.49574137931034</v>
      </c>
      <c r="M4571" s="3">
        <f>IF(TablaDatosEmpresa[[#This Row],[Tipo_Movimiento]] = "Venta", -TablaDatosEmpresa[[#This Row],[Cantidad]] * TablaDatosEmpresa[[#This Row],[CosteAdquisicionPromedio]], 0)</f>
        <v>495.86372413793089</v>
      </c>
      <c r="N4571" s="3">
        <f>TablaDatosEmpresa[[#This Row],[Ingresos]]-TablaDatosEmpresa[[#This Row],[Coste_Vemta]]</f>
        <v>2070.536275862069</v>
      </c>
    </row>
    <row r="4572" spans="1:14" x14ac:dyDescent="0.3">
      <c r="A4572">
        <v>4573</v>
      </c>
      <c r="B4572" s="1">
        <v>45233</v>
      </c>
      <c r="C4572" t="s">
        <v>10</v>
      </c>
      <c r="D4572" t="s">
        <v>17</v>
      </c>
      <c r="E4572" t="s">
        <v>42</v>
      </c>
      <c r="F4572">
        <v>-36</v>
      </c>
      <c r="G4572" s="3">
        <v>0</v>
      </c>
      <c r="H4572" s="3">
        <v>903.1</v>
      </c>
      <c r="I4572" t="s">
        <v>10</v>
      </c>
      <c r="J4572" t="s">
        <v>31</v>
      </c>
      <c r="K4572" s="3">
        <f>IF(TablaDatosEmpresa[[#This Row],[Tipo_Movimiento]] = "Venta", -TablaDatosEmpresa[[#This Row],[Cantidad]] * TablaDatosEmpresa[[#This Row],[Precio_Venta_Unitario]], 0)</f>
        <v>32511.600000000002</v>
      </c>
      <c r="L4572" s="3">
        <f>AVERAGEIF(TablaDatosEmpresa[Nombre_Producto],TablaDatosEmpresa[[#This Row],[Nombre_Producto]],TablaDatosEmpresa[Costo_Unitario])</f>
        <v>206.67616747181975</v>
      </c>
      <c r="M4572" s="3">
        <f>IF(TablaDatosEmpresa[[#This Row],[Tipo_Movimiento]] = "Venta", -TablaDatosEmpresa[[#This Row],[Cantidad]] * TablaDatosEmpresa[[#This Row],[CosteAdquisicionPromedio]], 0)</f>
        <v>7440.3420289855112</v>
      </c>
      <c r="N4572" s="3">
        <f>TablaDatosEmpresa[[#This Row],[Ingresos]]-TablaDatosEmpresa[[#This Row],[Coste_Vemta]]</f>
        <v>25071.257971014493</v>
      </c>
    </row>
    <row r="4573" spans="1:14" x14ac:dyDescent="0.3">
      <c r="A4573">
        <v>4574</v>
      </c>
      <c r="B4573" s="1">
        <v>45233</v>
      </c>
      <c r="C4573" t="s">
        <v>10</v>
      </c>
      <c r="D4573" t="s">
        <v>11</v>
      </c>
      <c r="E4573" t="s">
        <v>12</v>
      </c>
      <c r="F4573">
        <v>-17</v>
      </c>
      <c r="G4573" s="3">
        <v>0</v>
      </c>
      <c r="H4573" s="3">
        <v>129.6</v>
      </c>
      <c r="I4573" t="s">
        <v>10</v>
      </c>
      <c r="J4573" t="s">
        <v>13</v>
      </c>
      <c r="K4573" s="3">
        <f>IF(TablaDatosEmpresa[[#This Row],[Tipo_Movimiento]] = "Venta", -TablaDatosEmpresa[[#This Row],[Cantidad]] * TablaDatosEmpresa[[#This Row],[Precio_Venta_Unitario]], 0)</f>
        <v>2203.1999999999998</v>
      </c>
      <c r="L4573" s="3">
        <f>AVERAGEIF(TablaDatosEmpresa[Nombre_Producto],TablaDatosEmpresa[[#This Row],[Nombre_Producto]],TablaDatosEmpresa[Costo_Unitario])</f>
        <v>28.701865793780652</v>
      </c>
      <c r="M4573" s="3">
        <f>IF(TablaDatosEmpresa[[#This Row],[Tipo_Movimiento]] = "Venta", -TablaDatosEmpresa[[#This Row],[Cantidad]] * TablaDatosEmpresa[[#This Row],[CosteAdquisicionPromedio]], 0)</f>
        <v>487.93171849427108</v>
      </c>
      <c r="N4573" s="3">
        <f>TablaDatosEmpresa[[#This Row],[Ingresos]]-TablaDatosEmpresa[[#This Row],[Coste_Vemta]]</f>
        <v>1715.2682815057287</v>
      </c>
    </row>
    <row r="4574" spans="1:14" x14ac:dyDescent="0.3">
      <c r="A4574">
        <v>4575</v>
      </c>
      <c r="B4574" s="1">
        <v>45233</v>
      </c>
      <c r="C4574" t="s">
        <v>24</v>
      </c>
      <c r="D4574" t="s">
        <v>14</v>
      </c>
      <c r="E4574" t="s">
        <v>41</v>
      </c>
      <c r="F4574">
        <v>145</v>
      </c>
      <c r="G4574" s="3">
        <v>86.31</v>
      </c>
      <c r="H4574" s="3">
        <v>0</v>
      </c>
      <c r="I4574" t="s">
        <v>24</v>
      </c>
      <c r="J4574" t="s">
        <v>36</v>
      </c>
      <c r="K4574" s="3">
        <f>IF(TablaDatosEmpresa[[#This Row],[Tipo_Movimiento]] = "Venta", -TablaDatosEmpresa[[#This Row],[Cantidad]] * TablaDatosEmpresa[[#This Row],[Precio_Venta_Unitario]], 0)</f>
        <v>0</v>
      </c>
      <c r="L4574" s="3">
        <f>AVERAGEIF(TablaDatosEmpresa[Nombre_Producto],TablaDatosEmpresa[[#This Row],[Nombre_Producto]],TablaDatosEmpresa[Costo_Unitario])</f>
        <v>38.917210440456756</v>
      </c>
      <c r="M4574" s="3">
        <f>IF(TablaDatosEmpresa[[#This Row],[Tipo_Movimiento]] = "Venta", -TablaDatosEmpresa[[#This Row],[Cantidad]] * TablaDatosEmpresa[[#This Row],[CosteAdquisicionPromedio]], 0)</f>
        <v>0</v>
      </c>
      <c r="N4574" s="3">
        <f>TablaDatosEmpresa[[#This Row],[Ingresos]]-TablaDatosEmpresa[[#This Row],[Coste_Vemta]]</f>
        <v>0</v>
      </c>
    </row>
    <row r="4575" spans="1:14" x14ac:dyDescent="0.3">
      <c r="A4575">
        <v>4576</v>
      </c>
      <c r="B4575" s="1">
        <v>45233</v>
      </c>
      <c r="C4575" t="s">
        <v>24</v>
      </c>
      <c r="D4575" t="s">
        <v>25</v>
      </c>
      <c r="E4575" t="s">
        <v>43</v>
      </c>
      <c r="F4575">
        <v>92</v>
      </c>
      <c r="G4575" s="3">
        <v>45.09</v>
      </c>
      <c r="H4575" s="3">
        <v>0</v>
      </c>
      <c r="I4575" t="s">
        <v>24</v>
      </c>
      <c r="J4575" t="s">
        <v>26</v>
      </c>
      <c r="K4575" s="3">
        <f>IF(TablaDatosEmpresa[[#This Row],[Tipo_Movimiento]] = "Venta", -TablaDatosEmpresa[[#This Row],[Cantidad]] * TablaDatosEmpresa[[#This Row],[Precio_Venta_Unitario]], 0)</f>
        <v>0</v>
      </c>
      <c r="L4575" s="3">
        <f>AVERAGEIF(TablaDatosEmpresa[Nombre_Producto],TablaDatosEmpresa[[#This Row],[Nombre_Producto]],TablaDatosEmpresa[Costo_Unitario])</f>
        <v>18.458651685393257</v>
      </c>
      <c r="M4575" s="3">
        <f>IF(TablaDatosEmpresa[[#This Row],[Tipo_Movimiento]] = "Venta", -TablaDatosEmpresa[[#This Row],[Cantidad]] * TablaDatosEmpresa[[#This Row],[CosteAdquisicionPromedio]], 0)</f>
        <v>0</v>
      </c>
      <c r="N4575" s="3">
        <f>TablaDatosEmpresa[[#This Row],[Ingresos]]-TablaDatosEmpresa[[#This Row],[Coste_Vemta]]</f>
        <v>0</v>
      </c>
    </row>
    <row r="4576" spans="1:14" x14ac:dyDescent="0.3">
      <c r="A4576">
        <v>4577</v>
      </c>
      <c r="B4576" s="1">
        <v>45234</v>
      </c>
      <c r="C4576" t="s">
        <v>24</v>
      </c>
      <c r="D4576" t="s">
        <v>34</v>
      </c>
      <c r="E4576" t="s">
        <v>45</v>
      </c>
      <c r="F4576">
        <v>207</v>
      </c>
      <c r="G4576" s="3">
        <v>177.94</v>
      </c>
      <c r="H4576" s="3">
        <v>0</v>
      </c>
      <c r="I4576" t="s">
        <v>24</v>
      </c>
      <c r="J4576" t="s">
        <v>36</v>
      </c>
      <c r="K4576" s="3">
        <f>IF(TablaDatosEmpresa[[#This Row],[Tipo_Movimiento]] = "Venta", -TablaDatosEmpresa[[#This Row],[Cantidad]] * TablaDatosEmpresa[[#This Row],[Precio_Venta_Unitario]], 0)</f>
        <v>0</v>
      </c>
      <c r="L4576" s="3">
        <f>AVERAGEIF(TablaDatosEmpresa[Nombre_Producto],TablaDatosEmpresa[[#This Row],[Nombre_Producto]],TablaDatosEmpresa[Costo_Unitario])</f>
        <v>81.910562499999997</v>
      </c>
      <c r="M4576" s="3">
        <f>IF(TablaDatosEmpresa[[#This Row],[Tipo_Movimiento]] = "Venta", -TablaDatosEmpresa[[#This Row],[Cantidad]] * TablaDatosEmpresa[[#This Row],[CosteAdquisicionPromedio]], 0)</f>
        <v>0</v>
      </c>
      <c r="N4576" s="3">
        <f>TablaDatosEmpresa[[#This Row],[Ingresos]]-TablaDatosEmpresa[[#This Row],[Coste_Vemta]]</f>
        <v>0</v>
      </c>
    </row>
    <row r="4577" spans="1:14" x14ac:dyDescent="0.3">
      <c r="A4577">
        <v>4578</v>
      </c>
      <c r="B4577" s="1">
        <v>45234</v>
      </c>
      <c r="C4577" t="s">
        <v>10</v>
      </c>
      <c r="D4577" t="s">
        <v>29</v>
      </c>
      <c r="E4577" t="s">
        <v>30</v>
      </c>
      <c r="F4577">
        <v>-8</v>
      </c>
      <c r="G4577" s="3">
        <v>0</v>
      </c>
      <c r="H4577" s="3">
        <v>79.930000000000007</v>
      </c>
      <c r="I4577" t="s">
        <v>10</v>
      </c>
      <c r="J4577" t="s">
        <v>23</v>
      </c>
      <c r="K4577" s="3">
        <f>IF(TablaDatosEmpresa[[#This Row],[Tipo_Movimiento]] = "Venta", -TablaDatosEmpresa[[#This Row],[Cantidad]] * TablaDatosEmpresa[[#This Row],[Precio_Venta_Unitario]], 0)</f>
        <v>639.44000000000005</v>
      </c>
      <c r="L4577" s="3">
        <f>AVERAGEIF(TablaDatosEmpresa[Nombre_Producto],TablaDatosEmpresa[[#This Row],[Nombre_Producto]],TablaDatosEmpresa[Costo_Unitario])</f>
        <v>15.49574137931034</v>
      </c>
      <c r="M4577" s="3">
        <f>IF(TablaDatosEmpresa[[#This Row],[Tipo_Movimiento]] = "Venta", -TablaDatosEmpresa[[#This Row],[Cantidad]] * TablaDatosEmpresa[[#This Row],[CosteAdquisicionPromedio]], 0)</f>
        <v>123.96593103448272</v>
      </c>
      <c r="N4577" s="3">
        <f>TablaDatosEmpresa[[#This Row],[Ingresos]]-TablaDatosEmpresa[[#This Row],[Coste_Vemta]]</f>
        <v>515.47406896551729</v>
      </c>
    </row>
    <row r="4578" spans="1:14" x14ac:dyDescent="0.3">
      <c r="A4578">
        <v>4579</v>
      </c>
      <c r="B4578" s="1">
        <v>45234</v>
      </c>
      <c r="C4578" t="s">
        <v>16</v>
      </c>
      <c r="D4578" t="s">
        <v>27</v>
      </c>
      <c r="E4578" t="s">
        <v>44</v>
      </c>
      <c r="F4578">
        <v>76</v>
      </c>
      <c r="G4578" s="3">
        <v>252.02</v>
      </c>
      <c r="H4578" s="3">
        <v>0</v>
      </c>
      <c r="I4578" t="s">
        <v>46</v>
      </c>
      <c r="J4578" t="s">
        <v>18</v>
      </c>
      <c r="K4578" s="3">
        <f>IF(TablaDatosEmpresa[[#This Row],[Tipo_Movimiento]] = "Venta", -TablaDatosEmpresa[[#This Row],[Cantidad]] * TablaDatosEmpresa[[#This Row],[Precio_Venta_Unitario]], 0)</f>
        <v>0</v>
      </c>
      <c r="L4578" s="3">
        <f>AVERAGEIF(TablaDatosEmpresa[Nombre_Producto],TablaDatosEmpresa[[#This Row],[Nombre_Producto]],TablaDatosEmpresa[Costo_Unitario])</f>
        <v>111.99406451612904</v>
      </c>
      <c r="M4578" s="3">
        <f>IF(TablaDatosEmpresa[[#This Row],[Tipo_Movimiento]] = "Venta", -TablaDatosEmpresa[[#This Row],[Cantidad]] * TablaDatosEmpresa[[#This Row],[CosteAdquisicionPromedio]], 0)</f>
        <v>0</v>
      </c>
      <c r="N4578" s="3">
        <f>TablaDatosEmpresa[[#This Row],[Ingresos]]-TablaDatosEmpresa[[#This Row],[Coste_Vemta]]</f>
        <v>0</v>
      </c>
    </row>
    <row r="4579" spans="1:14" x14ac:dyDescent="0.3">
      <c r="A4579">
        <v>4580</v>
      </c>
      <c r="B4579" s="1">
        <v>45234</v>
      </c>
      <c r="C4579" t="s">
        <v>10</v>
      </c>
      <c r="D4579" t="s">
        <v>14</v>
      </c>
      <c r="E4579" t="s">
        <v>41</v>
      </c>
      <c r="F4579">
        <v>-5</v>
      </c>
      <c r="G4579" s="3">
        <v>0</v>
      </c>
      <c r="H4579" s="3">
        <v>160.68</v>
      </c>
      <c r="I4579" t="s">
        <v>10</v>
      </c>
      <c r="J4579" t="s">
        <v>35</v>
      </c>
      <c r="K4579" s="3">
        <f>IF(TablaDatosEmpresa[[#This Row],[Tipo_Movimiento]] = "Venta", -TablaDatosEmpresa[[#This Row],[Cantidad]] * TablaDatosEmpresa[[#This Row],[Precio_Venta_Unitario]], 0)</f>
        <v>803.40000000000009</v>
      </c>
      <c r="L4579" s="3">
        <f>AVERAGEIF(TablaDatosEmpresa[Nombre_Producto],TablaDatosEmpresa[[#This Row],[Nombre_Producto]],TablaDatosEmpresa[Costo_Unitario])</f>
        <v>38.917210440456756</v>
      </c>
      <c r="M4579" s="3">
        <f>IF(TablaDatosEmpresa[[#This Row],[Tipo_Movimiento]] = "Venta", -TablaDatosEmpresa[[#This Row],[Cantidad]] * TablaDatosEmpresa[[#This Row],[CosteAdquisicionPromedio]], 0)</f>
        <v>194.58605220228378</v>
      </c>
      <c r="N4579" s="3">
        <f>TablaDatosEmpresa[[#This Row],[Ingresos]]-TablaDatosEmpresa[[#This Row],[Coste_Vemta]]</f>
        <v>608.81394779771631</v>
      </c>
    </row>
    <row r="4580" spans="1:14" x14ac:dyDescent="0.3">
      <c r="A4580">
        <v>4581</v>
      </c>
      <c r="B4580" s="1">
        <v>45234</v>
      </c>
      <c r="C4580" t="s">
        <v>10</v>
      </c>
      <c r="D4580" t="s">
        <v>17</v>
      </c>
      <c r="E4580" t="s">
        <v>42</v>
      </c>
      <c r="F4580">
        <v>-28</v>
      </c>
      <c r="G4580" s="3">
        <v>0</v>
      </c>
      <c r="H4580" s="3">
        <v>895.41</v>
      </c>
      <c r="I4580" t="s">
        <v>10</v>
      </c>
      <c r="J4580" t="s">
        <v>15</v>
      </c>
      <c r="K4580" s="3">
        <f>IF(TablaDatosEmpresa[[#This Row],[Tipo_Movimiento]] = "Venta", -TablaDatosEmpresa[[#This Row],[Cantidad]] * TablaDatosEmpresa[[#This Row],[Precio_Venta_Unitario]], 0)</f>
        <v>25071.48</v>
      </c>
      <c r="L4580" s="3">
        <f>AVERAGEIF(TablaDatosEmpresa[Nombre_Producto],TablaDatosEmpresa[[#This Row],[Nombre_Producto]],TablaDatosEmpresa[Costo_Unitario])</f>
        <v>206.67616747181975</v>
      </c>
      <c r="M4580" s="3">
        <f>IF(TablaDatosEmpresa[[#This Row],[Tipo_Movimiento]] = "Venta", -TablaDatosEmpresa[[#This Row],[Cantidad]] * TablaDatosEmpresa[[#This Row],[CosteAdquisicionPromedio]], 0)</f>
        <v>5786.932689210953</v>
      </c>
      <c r="N4580" s="3">
        <f>TablaDatosEmpresa[[#This Row],[Ingresos]]-TablaDatosEmpresa[[#This Row],[Coste_Vemta]]</f>
        <v>19284.547310789047</v>
      </c>
    </row>
    <row r="4581" spans="1:14" x14ac:dyDescent="0.3">
      <c r="A4581">
        <v>4582</v>
      </c>
      <c r="B4581" s="1">
        <v>45234</v>
      </c>
      <c r="C4581" t="s">
        <v>24</v>
      </c>
      <c r="D4581" t="s">
        <v>34</v>
      </c>
      <c r="E4581" t="s">
        <v>45</v>
      </c>
      <c r="F4581">
        <v>235</v>
      </c>
      <c r="G4581" s="3">
        <v>180.78</v>
      </c>
      <c r="H4581" s="3">
        <v>0</v>
      </c>
      <c r="I4581" t="s">
        <v>24</v>
      </c>
      <c r="J4581" t="s">
        <v>37</v>
      </c>
      <c r="K4581" s="3">
        <f>IF(TablaDatosEmpresa[[#This Row],[Tipo_Movimiento]] = "Venta", -TablaDatosEmpresa[[#This Row],[Cantidad]] * TablaDatosEmpresa[[#This Row],[Precio_Venta_Unitario]], 0)</f>
        <v>0</v>
      </c>
      <c r="L4581" s="3">
        <f>AVERAGEIF(TablaDatosEmpresa[Nombre_Producto],TablaDatosEmpresa[[#This Row],[Nombre_Producto]],TablaDatosEmpresa[Costo_Unitario])</f>
        <v>81.910562499999997</v>
      </c>
      <c r="M4581" s="3">
        <f>IF(TablaDatosEmpresa[[#This Row],[Tipo_Movimiento]] = "Venta", -TablaDatosEmpresa[[#This Row],[Cantidad]] * TablaDatosEmpresa[[#This Row],[CosteAdquisicionPromedio]], 0)</f>
        <v>0</v>
      </c>
      <c r="N4581" s="3">
        <f>TablaDatosEmpresa[[#This Row],[Ingresos]]-TablaDatosEmpresa[[#This Row],[Coste_Vemta]]</f>
        <v>0</v>
      </c>
    </row>
    <row r="4582" spans="1:14" x14ac:dyDescent="0.3">
      <c r="A4582">
        <v>4583</v>
      </c>
      <c r="B4582" s="1">
        <v>45234</v>
      </c>
      <c r="C4582" t="s">
        <v>10</v>
      </c>
      <c r="D4582" t="s">
        <v>21</v>
      </c>
      <c r="E4582" t="s">
        <v>22</v>
      </c>
      <c r="F4582">
        <v>-11</v>
      </c>
      <c r="G4582" s="3">
        <v>0</v>
      </c>
      <c r="H4582" s="3">
        <v>60.52</v>
      </c>
      <c r="I4582" t="s">
        <v>10</v>
      </c>
      <c r="J4582" t="s">
        <v>23</v>
      </c>
      <c r="K4582" s="3">
        <f>IF(TablaDatosEmpresa[[#This Row],[Tipo_Movimiento]] = "Venta", -TablaDatosEmpresa[[#This Row],[Cantidad]] * TablaDatosEmpresa[[#This Row],[Precio_Venta_Unitario]], 0)</f>
        <v>665.72</v>
      </c>
      <c r="L4582" s="3">
        <f>AVERAGEIF(TablaDatosEmpresa[Nombre_Producto],TablaDatosEmpresa[[#This Row],[Nombre_Producto]],TablaDatosEmpresa[Costo_Unitario])</f>
        <v>10.520482758620702</v>
      </c>
      <c r="M4582" s="3">
        <f>IF(TablaDatosEmpresa[[#This Row],[Tipo_Movimiento]] = "Venta", -TablaDatosEmpresa[[#This Row],[Cantidad]] * TablaDatosEmpresa[[#This Row],[CosteAdquisicionPromedio]], 0)</f>
        <v>115.72531034482772</v>
      </c>
      <c r="N4582" s="3">
        <f>TablaDatosEmpresa[[#This Row],[Ingresos]]-TablaDatosEmpresa[[#This Row],[Coste_Vemta]]</f>
        <v>549.99468965517235</v>
      </c>
    </row>
    <row r="4583" spans="1:14" x14ac:dyDescent="0.3">
      <c r="A4583">
        <v>4584</v>
      </c>
      <c r="B4583" s="1">
        <v>45235</v>
      </c>
      <c r="C4583" t="s">
        <v>10</v>
      </c>
      <c r="D4583" t="s">
        <v>17</v>
      </c>
      <c r="E4583" t="s">
        <v>42</v>
      </c>
      <c r="F4583">
        <v>-45</v>
      </c>
      <c r="G4583" s="3">
        <v>0</v>
      </c>
      <c r="H4583" s="3">
        <v>900.65</v>
      </c>
      <c r="I4583" t="s">
        <v>10</v>
      </c>
      <c r="J4583" t="s">
        <v>35</v>
      </c>
      <c r="K4583" s="3">
        <f>IF(TablaDatosEmpresa[[#This Row],[Tipo_Movimiento]] = "Venta", -TablaDatosEmpresa[[#This Row],[Cantidad]] * TablaDatosEmpresa[[#This Row],[Precio_Venta_Unitario]], 0)</f>
        <v>40529.25</v>
      </c>
      <c r="L4583" s="3">
        <f>AVERAGEIF(TablaDatosEmpresa[Nombre_Producto],TablaDatosEmpresa[[#This Row],[Nombre_Producto]],TablaDatosEmpresa[Costo_Unitario])</f>
        <v>206.67616747181975</v>
      </c>
      <c r="M4583" s="3">
        <f>IF(TablaDatosEmpresa[[#This Row],[Tipo_Movimiento]] = "Venta", -TablaDatosEmpresa[[#This Row],[Cantidad]] * TablaDatosEmpresa[[#This Row],[CosteAdquisicionPromedio]], 0)</f>
        <v>9300.4275362318895</v>
      </c>
      <c r="N4583" s="3">
        <f>TablaDatosEmpresa[[#This Row],[Ingresos]]-TablaDatosEmpresa[[#This Row],[Coste_Vemta]]</f>
        <v>31228.822463768112</v>
      </c>
    </row>
    <row r="4584" spans="1:14" x14ac:dyDescent="0.3">
      <c r="A4584">
        <v>4585</v>
      </c>
      <c r="B4584" s="1">
        <v>45235</v>
      </c>
      <c r="C4584" t="s">
        <v>10</v>
      </c>
      <c r="D4584" t="s">
        <v>21</v>
      </c>
      <c r="E4584" t="s">
        <v>22</v>
      </c>
      <c r="F4584">
        <v>-26</v>
      </c>
      <c r="G4584" s="3">
        <v>0</v>
      </c>
      <c r="H4584" s="3">
        <v>60.29</v>
      </c>
      <c r="I4584" t="s">
        <v>10</v>
      </c>
      <c r="J4584" t="s">
        <v>15</v>
      </c>
      <c r="K4584" s="3">
        <f>IF(TablaDatosEmpresa[[#This Row],[Tipo_Movimiento]] = "Venta", -TablaDatosEmpresa[[#This Row],[Cantidad]] * TablaDatosEmpresa[[#This Row],[Precio_Venta_Unitario]], 0)</f>
        <v>1567.54</v>
      </c>
      <c r="L4584" s="3">
        <f>AVERAGEIF(TablaDatosEmpresa[Nombre_Producto],TablaDatosEmpresa[[#This Row],[Nombre_Producto]],TablaDatosEmpresa[Costo_Unitario])</f>
        <v>10.520482758620702</v>
      </c>
      <c r="M4584" s="3">
        <f>IF(TablaDatosEmpresa[[#This Row],[Tipo_Movimiento]] = "Venta", -TablaDatosEmpresa[[#This Row],[Cantidad]] * TablaDatosEmpresa[[#This Row],[CosteAdquisicionPromedio]], 0)</f>
        <v>273.53255172413822</v>
      </c>
      <c r="N4584" s="3">
        <f>TablaDatosEmpresa[[#This Row],[Ingresos]]-TablaDatosEmpresa[[#This Row],[Coste_Vemta]]</f>
        <v>1294.0074482758619</v>
      </c>
    </row>
    <row r="4585" spans="1:14" x14ac:dyDescent="0.3">
      <c r="A4585">
        <v>4586</v>
      </c>
      <c r="B4585" s="1">
        <v>45235</v>
      </c>
      <c r="C4585" t="s">
        <v>16</v>
      </c>
      <c r="D4585" t="s">
        <v>17</v>
      </c>
      <c r="E4585" t="s">
        <v>42</v>
      </c>
      <c r="F4585">
        <v>93</v>
      </c>
      <c r="G4585" s="3">
        <v>458.74</v>
      </c>
      <c r="H4585" s="3">
        <v>0</v>
      </c>
      <c r="I4585" t="s">
        <v>46</v>
      </c>
      <c r="J4585" t="s">
        <v>18</v>
      </c>
      <c r="K4585" s="3">
        <f>IF(TablaDatosEmpresa[[#This Row],[Tipo_Movimiento]] = "Venta", -TablaDatosEmpresa[[#This Row],[Cantidad]] * TablaDatosEmpresa[[#This Row],[Precio_Venta_Unitario]], 0)</f>
        <v>0</v>
      </c>
      <c r="L4585" s="3">
        <f>AVERAGEIF(TablaDatosEmpresa[Nombre_Producto],TablaDatosEmpresa[[#This Row],[Nombre_Producto]],TablaDatosEmpresa[Costo_Unitario])</f>
        <v>206.67616747181975</v>
      </c>
      <c r="M4585" s="3">
        <f>IF(TablaDatosEmpresa[[#This Row],[Tipo_Movimiento]] = "Venta", -TablaDatosEmpresa[[#This Row],[Cantidad]] * TablaDatosEmpresa[[#This Row],[CosteAdquisicionPromedio]], 0)</f>
        <v>0</v>
      </c>
      <c r="N4585" s="3">
        <f>TablaDatosEmpresa[[#This Row],[Ingresos]]-TablaDatosEmpresa[[#This Row],[Coste_Vemta]]</f>
        <v>0</v>
      </c>
    </row>
    <row r="4586" spans="1:14" x14ac:dyDescent="0.3">
      <c r="A4586">
        <v>4587</v>
      </c>
      <c r="B4586" s="1">
        <v>45235</v>
      </c>
      <c r="C4586" t="s">
        <v>10</v>
      </c>
      <c r="D4586" t="s">
        <v>11</v>
      </c>
      <c r="E4586" t="s">
        <v>12</v>
      </c>
      <c r="F4586">
        <v>-36</v>
      </c>
      <c r="G4586" s="3">
        <v>0</v>
      </c>
      <c r="H4586" s="3">
        <v>129.15</v>
      </c>
      <c r="I4586" t="s">
        <v>10</v>
      </c>
      <c r="J4586" t="s">
        <v>13</v>
      </c>
      <c r="K4586" s="3">
        <f>IF(TablaDatosEmpresa[[#This Row],[Tipo_Movimiento]] = "Venta", -TablaDatosEmpresa[[#This Row],[Cantidad]] * TablaDatosEmpresa[[#This Row],[Precio_Venta_Unitario]], 0)</f>
        <v>4649.4000000000005</v>
      </c>
      <c r="L4586" s="3">
        <f>AVERAGEIF(TablaDatosEmpresa[Nombre_Producto],TablaDatosEmpresa[[#This Row],[Nombre_Producto]],TablaDatosEmpresa[Costo_Unitario])</f>
        <v>28.701865793780652</v>
      </c>
      <c r="M4586" s="3">
        <f>IF(TablaDatosEmpresa[[#This Row],[Tipo_Movimiento]] = "Venta", -TablaDatosEmpresa[[#This Row],[Cantidad]] * TablaDatosEmpresa[[#This Row],[CosteAdquisicionPromedio]], 0)</f>
        <v>1033.2671685761034</v>
      </c>
      <c r="N4586" s="3">
        <f>TablaDatosEmpresa[[#This Row],[Ingresos]]-TablaDatosEmpresa[[#This Row],[Coste_Vemta]]</f>
        <v>3616.1328314238972</v>
      </c>
    </row>
    <row r="4587" spans="1:14" x14ac:dyDescent="0.3">
      <c r="A4587">
        <v>4588</v>
      </c>
      <c r="B4587" s="1">
        <v>45235</v>
      </c>
      <c r="C4587" t="s">
        <v>24</v>
      </c>
      <c r="D4587" t="s">
        <v>21</v>
      </c>
      <c r="E4587" t="s">
        <v>22</v>
      </c>
      <c r="F4587">
        <v>181</v>
      </c>
      <c r="G4587" s="3">
        <v>25.48</v>
      </c>
      <c r="H4587" s="3">
        <v>0</v>
      </c>
      <c r="I4587" t="s">
        <v>24</v>
      </c>
      <c r="J4587" t="s">
        <v>36</v>
      </c>
      <c r="K4587" s="3">
        <f>IF(TablaDatosEmpresa[[#This Row],[Tipo_Movimiento]] = "Venta", -TablaDatosEmpresa[[#This Row],[Cantidad]] * TablaDatosEmpresa[[#This Row],[Precio_Venta_Unitario]], 0)</f>
        <v>0</v>
      </c>
      <c r="L4587" s="3">
        <f>AVERAGEIF(TablaDatosEmpresa[Nombre_Producto],TablaDatosEmpresa[[#This Row],[Nombre_Producto]],TablaDatosEmpresa[Costo_Unitario])</f>
        <v>10.520482758620702</v>
      </c>
      <c r="M4587" s="3">
        <f>IF(TablaDatosEmpresa[[#This Row],[Tipo_Movimiento]] = "Venta", -TablaDatosEmpresa[[#This Row],[Cantidad]] * TablaDatosEmpresa[[#This Row],[CosteAdquisicionPromedio]], 0)</f>
        <v>0</v>
      </c>
      <c r="N4587" s="3">
        <f>TablaDatosEmpresa[[#This Row],[Ingresos]]-TablaDatosEmpresa[[#This Row],[Coste_Vemta]]</f>
        <v>0</v>
      </c>
    </row>
    <row r="4588" spans="1:14" x14ac:dyDescent="0.3">
      <c r="A4588">
        <v>4589</v>
      </c>
      <c r="B4588" s="1">
        <v>45235</v>
      </c>
      <c r="C4588" t="s">
        <v>10</v>
      </c>
      <c r="D4588" t="s">
        <v>19</v>
      </c>
      <c r="E4588" t="s">
        <v>20</v>
      </c>
      <c r="F4588">
        <v>-47</v>
      </c>
      <c r="G4588" s="3">
        <v>0</v>
      </c>
      <c r="H4588" s="3">
        <v>299.58</v>
      </c>
      <c r="I4588" t="s">
        <v>10</v>
      </c>
      <c r="J4588" t="s">
        <v>23</v>
      </c>
      <c r="K4588" s="3">
        <f>IF(TablaDatosEmpresa[[#This Row],[Tipo_Movimiento]] = "Venta", -TablaDatosEmpresa[[#This Row],[Cantidad]] * TablaDatosEmpresa[[#This Row],[Precio_Venta_Unitario]], 0)</f>
        <v>14080.259999999998</v>
      </c>
      <c r="L4588" s="3">
        <f>AVERAGEIF(TablaDatosEmpresa[Nombre_Producto],TablaDatosEmpresa[[#This Row],[Nombre_Producto]],TablaDatosEmpresa[Costo_Unitario])</f>
        <v>66.956770642201846</v>
      </c>
      <c r="M4588" s="3">
        <f>IF(TablaDatosEmpresa[[#This Row],[Tipo_Movimiento]] = "Venta", -TablaDatosEmpresa[[#This Row],[Cantidad]] * TablaDatosEmpresa[[#This Row],[CosteAdquisicionPromedio]], 0)</f>
        <v>3146.9682201834867</v>
      </c>
      <c r="N4588" s="3">
        <f>TablaDatosEmpresa[[#This Row],[Ingresos]]-TablaDatosEmpresa[[#This Row],[Coste_Vemta]]</f>
        <v>10933.291779816511</v>
      </c>
    </row>
    <row r="4589" spans="1:14" x14ac:dyDescent="0.3">
      <c r="A4589">
        <v>4590</v>
      </c>
      <c r="B4589" s="1">
        <v>45235</v>
      </c>
      <c r="C4589" t="s">
        <v>10</v>
      </c>
      <c r="D4589" t="s">
        <v>27</v>
      </c>
      <c r="E4589" t="s">
        <v>44</v>
      </c>
      <c r="F4589">
        <v>-18</v>
      </c>
      <c r="G4589" s="3">
        <v>0</v>
      </c>
      <c r="H4589" s="3">
        <v>495.72</v>
      </c>
      <c r="I4589" t="s">
        <v>10</v>
      </c>
      <c r="J4589" t="s">
        <v>23</v>
      </c>
      <c r="K4589" s="3">
        <f>IF(TablaDatosEmpresa[[#This Row],[Tipo_Movimiento]] = "Venta", -TablaDatosEmpresa[[#This Row],[Cantidad]] * TablaDatosEmpresa[[#This Row],[Precio_Venta_Unitario]], 0)</f>
        <v>8922.9600000000009</v>
      </c>
      <c r="L4589" s="3">
        <f>AVERAGEIF(TablaDatosEmpresa[Nombre_Producto],TablaDatosEmpresa[[#This Row],[Nombre_Producto]],TablaDatosEmpresa[Costo_Unitario])</f>
        <v>111.99406451612904</v>
      </c>
      <c r="M4589" s="3">
        <f>IF(TablaDatosEmpresa[[#This Row],[Tipo_Movimiento]] = "Venta", -TablaDatosEmpresa[[#This Row],[Cantidad]] * TablaDatosEmpresa[[#This Row],[CosteAdquisicionPromedio]], 0)</f>
        <v>2015.8931612903227</v>
      </c>
      <c r="N4589" s="3">
        <f>TablaDatosEmpresa[[#This Row],[Ingresos]]-TablaDatosEmpresa[[#This Row],[Coste_Vemta]]</f>
        <v>6907.0668387096784</v>
      </c>
    </row>
    <row r="4590" spans="1:14" x14ac:dyDescent="0.3">
      <c r="A4590">
        <v>4591</v>
      </c>
      <c r="B4590" s="1">
        <v>45236</v>
      </c>
      <c r="C4590" t="s">
        <v>10</v>
      </c>
      <c r="D4590" t="s">
        <v>27</v>
      </c>
      <c r="E4590" t="s">
        <v>44</v>
      </c>
      <c r="F4590">
        <v>-17</v>
      </c>
      <c r="G4590" s="3">
        <v>0</v>
      </c>
      <c r="H4590" s="3">
        <v>496.65</v>
      </c>
      <c r="I4590" t="s">
        <v>10</v>
      </c>
      <c r="J4590" t="s">
        <v>35</v>
      </c>
      <c r="K4590" s="3">
        <f>IF(TablaDatosEmpresa[[#This Row],[Tipo_Movimiento]] = "Venta", -TablaDatosEmpresa[[#This Row],[Cantidad]] * TablaDatosEmpresa[[#This Row],[Precio_Venta_Unitario]], 0)</f>
        <v>8443.0499999999993</v>
      </c>
      <c r="L4590" s="3">
        <f>AVERAGEIF(TablaDatosEmpresa[Nombre_Producto],TablaDatosEmpresa[[#This Row],[Nombre_Producto]],TablaDatosEmpresa[Costo_Unitario])</f>
        <v>111.99406451612904</v>
      </c>
      <c r="M4590" s="3">
        <f>IF(TablaDatosEmpresa[[#This Row],[Tipo_Movimiento]] = "Venta", -TablaDatosEmpresa[[#This Row],[Cantidad]] * TablaDatosEmpresa[[#This Row],[CosteAdquisicionPromedio]], 0)</f>
        <v>1903.8990967741938</v>
      </c>
      <c r="N4590" s="3">
        <f>TablaDatosEmpresa[[#This Row],[Ingresos]]-TablaDatosEmpresa[[#This Row],[Coste_Vemta]]</f>
        <v>6539.1509032258055</v>
      </c>
    </row>
    <row r="4591" spans="1:14" x14ac:dyDescent="0.3">
      <c r="A4591">
        <v>4592</v>
      </c>
      <c r="B4591" s="1">
        <v>45236</v>
      </c>
      <c r="C4591" t="s">
        <v>24</v>
      </c>
      <c r="D4591" t="s">
        <v>32</v>
      </c>
      <c r="E4591" t="s">
        <v>33</v>
      </c>
      <c r="F4591">
        <v>249</v>
      </c>
      <c r="G4591" s="3">
        <v>120.67</v>
      </c>
      <c r="H4591" s="3">
        <v>0</v>
      </c>
      <c r="I4591" t="s">
        <v>24</v>
      </c>
      <c r="J4591" t="s">
        <v>28</v>
      </c>
      <c r="K4591" s="3">
        <f>IF(TablaDatosEmpresa[[#This Row],[Tipo_Movimiento]] = "Venta", -TablaDatosEmpresa[[#This Row],[Cantidad]] * TablaDatosEmpresa[[#This Row],[Precio_Venta_Unitario]], 0)</f>
        <v>0</v>
      </c>
      <c r="L4591" s="3">
        <f>AVERAGEIF(TablaDatosEmpresa[Nombre_Producto],TablaDatosEmpresa[[#This Row],[Nombre_Producto]],TablaDatosEmpresa[Costo_Unitario])</f>
        <v>54.214840425531932</v>
      </c>
      <c r="M4591" s="3">
        <f>IF(TablaDatosEmpresa[[#This Row],[Tipo_Movimiento]] = "Venta", -TablaDatosEmpresa[[#This Row],[Cantidad]] * TablaDatosEmpresa[[#This Row],[CosteAdquisicionPromedio]], 0)</f>
        <v>0</v>
      </c>
      <c r="N4591" s="3">
        <f>TablaDatosEmpresa[[#This Row],[Ingresos]]-TablaDatosEmpresa[[#This Row],[Coste_Vemta]]</f>
        <v>0</v>
      </c>
    </row>
    <row r="4592" spans="1:14" x14ac:dyDescent="0.3">
      <c r="A4592">
        <v>4593</v>
      </c>
      <c r="B4592" s="1">
        <v>45236</v>
      </c>
      <c r="C4592" t="s">
        <v>10</v>
      </c>
      <c r="D4592" t="s">
        <v>19</v>
      </c>
      <c r="E4592" t="s">
        <v>20</v>
      </c>
      <c r="F4592">
        <v>-45</v>
      </c>
      <c r="G4592" s="3">
        <v>0</v>
      </c>
      <c r="H4592" s="3">
        <v>299.05</v>
      </c>
      <c r="I4592" t="s">
        <v>10</v>
      </c>
      <c r="J4592" t="s">
        <v>13</v>
      </c>
      <c r="K4592" s="3">
        <f>IF(TablaDatosEmpresa[[#This Row],[Tipo_Movimiento]] = "Venta", -TablaDatosEmpresa[[#This Row],[Cantidad]] * TablaDatosEmpresa[[#This Row],[Precio_Venta_Unitario]], 0)</f>
        <v>13457.25</v>
      </c>
      <c r="L4592" s="3">
        <f>AVERAGEIF(TablaDatosEmpresa[Nombre_Producto],TablaDatosEmpresa[[#This Row],[Nombre_Producto]],TablaDatosEmpresa[Costo_Unitario])</f>
        <v>66.956770642201846</v>
      </c>
      <c r="M4592" s="3">
        <f>IF(TablaDatosEmpresa[[#This Row],[Tipo_Movimiento]] = "Venta", -TablaDatosEmpresa[[#This Row],[Cantidad]] * TablaDatosEmpresa[[#This Row],[CosteAdquisicionPromedio]], 0)</f>
        <v>3013.0546788990832</v>
      </c>
      <c r="N4592" s="3">
        <f>TablaDatosEmpresa[[#This Row],[Ingresos]]-TablaDatosEmpresa[[#This Row],[Coste_Vemta]]</f>
        <v>10444.195321100917</v>
      </c>
    </row>
    <row r="4593" spans="1:14" x14ac:dyDescent="0.3">
      <c r="A4593">
        <v>4594</v>
      </c>
      <c r="B4593" s="1">
        <v>45236</v>
      </c>
      <c r="C4593" t="s">
        <v>10</v>
      </c>
      <c r="D4593" t="s">
        <v>17</v>
      </c>
      <c r="E4593" t="s">
        <v>42</v>
      </c>
      <c r="F4593">
        <v>-30</v>
      </c>
      <c r="G4593" s="3">
        <v>0</v>
      </c>
      <c r="H4593" s="3">
        <v>893.9</v>
      </c>
      <c r="I4593" t="s">
        <v>10</v>
      </c>
      <c r="J4593" t="s">
        <v>15</v>
      </c>
      <c r="K4593" s="3">
        <f>IF(TablaDatosEmpresa[[#This Row],[Tipo_Movimiento]] = "Venta", -TablaDatosEmpresa[[#This Row],[Cantidad]] * TablaDatosEmpresa[[#This Row],[Precio_Venta_Unitario]], 0)</f>
        <v>26817</v>
      </c>
      <c r="L4593" s="3">
        <f>AVERAGEIF(TablaDatosEmpresa[Nombre_Producto],TablaDatosEmpresa[[#This Row],[Nombre_Producto]],TablaDatosEmpresa[Costo_Unitario])</f>
        <v>206.67616747181975</v>
      </c>
      <c r="M4593" s="3">
        <f>IF(TablaDatosEmpresa[[#This Row],[Tipo_Movimiento]] = "Venta", -TablaDatosEmpresa[[#This Row],[Cantidad]] * TablaDatosEmpresa[[#This Row],[CosteAdquisicionPromedio]], 0)</f>
        <v>6200.285024154593</v>
      </c>
      <c r="N4593" s="3">
        <f>TablaDatosEmpresa[[#This Row],[Ingresos]]-TablaDatosEmpresa[[#This Row],[Coste_Vemta]]</f>
        <v>20616.714975845407</v>
      </c>
    </row>
    <row r="4594" spans="1:14" x14ac:dyDescent="0.3">
      <c r="A4594">
        <v>4595</v>
      </c>
      <c r="B4594" s="1">
        <v>45236</v>
      </c>
      <c r="C4594" t="s">
        <v>16</v>
      </c>
      <c r="D4594" t="s">
        <v>17</v>
      </c>
      <c r="E4594" t="s">
        <v>42</v>
      </c>
      <c r="F4594">
        <v>88</v>
      </c>
      <c r="G4594" s="3">
        <v>456.77</v>
      </c>
      <c r="H4594" s="3">
        <v>0</v>
      </c>
      <c r="I4594" t="s">
        <v>46</v>
      </c>
      <c r="J4594" t="s">
        <v>18</v>
      </c>
      <c r="K4594" s="3">
        <f>IF(TablaDatosEmpresa[[#This Row],[Tipo_Movimiento]] = "Venta", -TablaDatosEmpresa[[#This Row],[Cantidad]] * TablaDatosEmpresa[[#This Row],[Precio_Venta_Unitario]], 0)</f>
        <v>0</v>
      </c>
      <c r="L4594" s="3">
        <f>AVERAGEIF(TablaDatosEmpresa[Nombre_Producto],TablaDatosEmpresa[[#This Row],[Nombre_Producto]],TablaDatosEmpresa[Costo_Unitario])</f>
        <v>206.67616747181975</v>
      </c>
      <c r="M4594" s="3">
        <f>IF(TablaDatosEmpresa[[#This Row],[Tipo_Movimiento]] = "Venta", -TablaDatosEmpresa[[#This Row],[Cantidad]] * TablaDatosEmpresa[[#This Row],[CosteAdquisicionPromedio]], 0)</f>
        <v>0</v>
      </c>
      <c r="N4594" s="3">
        <f>TablaDatosEmpresa[[#This Row],[Ingresos]]-TablaDatosEmpresa[[#This Row],[Coste_Vemta]]</f>
        <v>0</v>
      </c>
    </row>
    <row r="4595" spans="1:14" x14ac:dyDescent="0.3">
      <c r="A4595">
        <v>4596</v>
      </c>
      <c r="B4595" s="1">
        <v>45236</v>
      </c>
      <c r="C4595" t="s">
        <v>24</v>
      </c>
      <c r="D4595" t="s">
        <v>25</v>
      </c>
      <c r="E4595" t="s">
        <v>43</v>
      </c>
      <c r="F4595">
        <v>189</v>
      </c>
      <c r="G4595" s="3">
        <v>44.39</v>
      </c>
      <c r="H4595" s="3">
        <v>0</v>
      </c>
      <c r="I4595" t="s">
        <v>24</v>
      </c>
      <c r="J4595" t="s">
        <v>36</v>
      </c>
      <c r="K4595" s="3">
        <f>IF(TablaDatosEmpresa[[#This Row],[Tipo_Movimiento]] = "Venta", -TablaDatosEmpresa[[#This Row],[Cantidad]] * TablaDatosEmpresa[[#This Row],[Precio_Venta_Unitario]], 0)</f>
        <v>0</v>
      </c>
      <c r="L4595" s="3">
        <f>AVERAGEIF(TablaDatosEmpresa[Nombre_Producto],TablaDatosEmpresa[[#This Row],[Nombre_Producto]],TablaDatosEmpresa[Costo_Unitario])</f>
        <v>18.458651685393257</v>
      </c>
      <c r="M4595" s="3">
        <f>IF(TablaDatosEmpresa[[#This Row],[Tipo_Movimiento]] = "Venta", -TablaDatosEmpresa[[#This Row],[Cantidad]] * TablaDatosEmpresa[[#This Row],[CosteAdquisicionPromedio]], 0)</f>
        <v>0</v>
      </c>
      <c r="N4595" s="3">
        <f>TablaDatosEmpresa[[#This Row],[Ingresos]]-TablaDatosEmpresa[[#This Row],[Coste_Vemta]]</f>
        <v>0</v>
      </c>
    </row>
    <row r="4596" spans="1:14" x14ac:dyDescent="0.3">
      <c r="A4596">
        <v>4597</v>
      </c>
      <c r="B4596" s="1">
        <v>45236</v>
      </c>
      <c r="C4596" t="s">
        <v>10</v>
      </c>
      <c r="D4596" t="s">
        <v>25</v>
      </c>
      <c r="E4596" t="s">
        <v>43</v>
      </c>
      <c r="F4596">
        <v>-40</v>
      </c>
      <c r="G4596" s="3">
        <v>0</v>
      </c>
      <c r="H4596" s="3">
        <v>95.68</v>
      </c>
      <c r="I4596" t="s">
        <v>10</v>
      </c>
      <c r="J4596" t="s">
        <v>23</v>
      </c>
      <c r="K4596" s="3">
        <f>IF(TablaDatosEmpresa[[#This Row],[Tipo_Movimiento]] = "Venta", -TablaDatosEmpresa[[#This Row],[Cantidad]] * TablaDatosEmpresa[[#This Row],[Precio_Venta_Unitario]], 0)</f>
        <v>3827.2000000000003</v>
      </c>
      <c r="L4596" s="3">
        <f>AVERAGEIF(TablaDatosEmpresa[Nombre_Producto],TablaDatosEmpresa[[#This Row],[Nombre_Producto]],TablaDatosEmpresa[Costo_Unitario])</f>
        <v>18.458651685393257</v>
      </c>
      <c r="M4596" s="3">
        <f>IF(TablaDatosEmpresa[[#This Row],[Tipo_Movimiento]] = "Venta", -TablaDatosEmpresa[[#This Row],[Cantidad]] * TablaDatosEmpresa[[#This Row],[CosteAdquisicionPromedio]], 0)</f>
        <v>738.3460674157302</v>
      </c>
      <c r="N4596" s="3">
        <f>TablaDatosEmpresa[[#This Row],[Ingresos]]-TablaDatosEmpresa[[#This Row],[Coste_Vemta]]</f>
        <v>3088.8539325842703</v>
      </c>
    </row>
    <row r="4597" spans="1:14" x14ac:dyDescent="0.3">
      <c r="A4597">
        <v>4598</v>
      </c>
      <c r="B4597" s="1">
        <v>45237</v>
      </c>
      <c r="C4597" t="s">
        <v>24</v>
      </c>
      <c r="D4597" t="s">
        <v>29</v>
      </c>
      <c r="E4597" t="s">
        <v>30</v>
      </c>
      <c r="F4597">
        <v>161</v>
      </c>
      <c r="G4597" s="3">
        <v>35.15</v>
      </c>
      <c r="H4597" s="3">
        <v>0</v>
      </c>
      <c r="I4597" t="s">
        <v>24</v>
      </c>
      <c r="J4597" t="s">
        <v>26</v>
      </c>
      <c r="K4597" s="3">
        <f>IF(TablaDatosEmpresa[[#This Row],[Tipo_Movimiento]] = "Venta", -TablaDatosEmpresa[[#This Row],[Cantidad]] * TablaDatosEmpresa[[#This Row],[Precio_Venta_Unitario]], 0)</f>
        <v>0</v>
      </c>
      <c r="L4597" s="3">
        <f>AVERAGEIF(TablaDatosEmpresa[Nombre_Producto],TablaDatosEmpresa[[#This Row],[Nombre_Producto]],TablaDatosEmpresa[Costo_Unitario])</f>
        <v>15.49574137931034</v>
      </c>
      <c r="M4597" s="3">
        <f>IF(TablaDatosEmpresa[[#This Row],[Tipo_Movimiento]] = "Venta", -TablaDatosEmpresa[[#This Row],[Cantidad]] * TablaDatosEmpresa[[#This Row],[CosteAdquisicionPromedio]], 0)</f>
        <v>0</v>
      </c>
      <c r="N4597" s="3">
        <f>TablaDatosEmpresa[[#This Row],[Ingresos]]-TablaDatosEmpresa[[#This Row],[Coste_Vemta]]</f>
        <v>0</v>
      </c>
    </row>
    <row r="4598" spans="1:14" x14ac:dyDescent="0.3">
      <c r="A4598">
        <v>4599</v>
      </c>
      <c r="B4598" s="1">
        <v>45237</v>
      </c>
      <c r="C4598" t="s">
        <v>24</v>
      </c>
      <c r="D4598" t="s">
        <v>11</v>
      </c>
      <c r="E4598" t="s">
        <v>12</v>
      </c>
      <c r="F4598">
        <v>96</v>
      </c>
      <c r="G4598" s="3">
        <v>66.13</v>
      </c>
      <c r="H4598" s="3">
        <v>0</v>
      </c>
      <c r="I4598" t="s">
        <v>24</v>
      </c>
      <c r="J4598" t="s">
        <v>37</v>
      </c>
      <c r="K4598" s="3">
        <f>IF(TablaDatosEmpresa[[#This Row],[Tipo_Movimiento]] = "Venta", -TablaDatosEmpresa[[#This Row],[Cantidad]] * TablaDatosEmpresa[[#This Row],[Precio_Venta_Unitario]], 0)</f>
        <v>0</v>
      </c>
      <c r="L4598" s="3">
        <f>AVERAGEIF(TablaDatosEmpresa[Nombre_Producto],TablaDatosEmpresa[[#This Row],[Nombre_Producto]],TablaDatosEmpresa[Costo_Unitario])</f>
        <v>28.701865793780652</v>
      </c>
      <c r="M4598" s="3">
        <f>IF(TablaDatosEmpresa[[#This Row],[Tipo_Movimiento]] = "Venta", -TablaDatosEmpresa[[#This Row],[Cantidad]] * TablaDatosEmpresa[[#This Row],[CosteAdquisicionPromedio]], 0)</f>
        <v>0</v>
      </c>
      <c r="N4598" s="3">
        <f>TablaDatosEmpresa[[#This Row],[Ingresos]]-TablaDatosEmpresa[[#This Row],[Coste_Vemta]]</f>
        <v>0</v>
      </c>
    </row>
    <row r="4599" spans="1:14" x14ac:dyDescent="0.3">
      <c r="A4599">
        <v>4600</v>
      </c>
      <c r="B4599" s="1">
        <v>45237</v>
      </c>
      <c r="C4599" t="s">
        <v>24</v>
      </c>
      <c r="D4599" t="s">
        <v>32</v>
      </c>
      <c r="E4599" t="s">
        <v>33</v>
      </c>
      <c r="F4599">
        <v>164</v>
      </c>
      <c r="G4599" s="3">
        <v>120.44</v>
      </c>
      <c r="H4599" s="3">
        <v>0</v>
      </c>
      <c r="I4599" t="s">
        <v>24</v>
      </c>
      <c r="J4599" t="s">
        <v>36</v>
      </c>
      <c r="K4599" s="3">
        <f>IF(TablaDatosEmpresa[[#This Row],[Tipo_Movimiento]] = "Venta", -TablaDatosEmpresa[[#This Row],[Cantidad]] * TablaDatosEmpresa[[#This Row],[Precio_Venta_Unitario]], 0)</f>
        <v>0</v>
      </c>
      <c r="L4599" s="3">
        <f>AVERAGEIF(TablaDatosEmpresa[Nombre_Producto],TablaDatosEmpresa[[#This Row],[Nombre_Producto]],TablaDatosEmpresa[Costo_Unitario])</f>
        <v>54.214840425531932</v>
      </c>
      <c r="M4599" s="3">
        <f>IF(TablaDatosEmpresa[[#This Row],[Tipo_Movimiento]] = "Venta", -TablaDatosEmpresa[[#This Row],[Cantidad]] * TablaDatosEmpresa[[#This Row],[CosteAdquisicionPromedio]], 0)</f>
        <v>0</v>
      </c>
      <c r="N4599" s="3">
        <f>TablaDatosEmpresa[[#This Row],[Ingresos]]-TablaDatosEmpresa[[#This Row],[Coste_Vemta]]</f>
        <v>0</v>
      </c>
    </row>
    <row r="4600" spans="1:14" x14ac:dyDescent="0.3">
      <c r="A4600">
        <v>4601</v>
      </c>
      <c r="B4600" s="1">
        <v>45237</v>
      </c>
      <c r="C4600" t="s">
        <v>24</v>
      </c>
      <c r="D4600" t="s">
        <v>34</v>
      </c>
      <c r="E4600" t="s">
        <v>45</v>
      </c>
      <c r="F4600">
        <v>55</v>
      </c>
      <c r="G4600" s="3">
        <v>176.73</v>
      </c>
      <c r="H4600" s="3">
        <v>0</v>
      </c>
      <c r="I4600" t="s">
        <v>24</v>
      </c>
      <c r="J4600" t="s">
        <v>37</v>
      </c>
      <c r="K4600" s="3">
        <f>IF(TablaDatosEmpresa[[#This Row],[Tipo_Movimiento]] = "Venta", -TablaDatosEmpresa[[#This Row],[Cantidad]] * TablaDatosEmpresa[[#This Row],[Precio_Venta_Unitario]], 0)</f>
        <v>0</v>
      </c>
      <c r="L4600" s="3">
        <f>AVERAGEIF(TablaDatosEmpresa[Nombre_Producto],TablaDatosEmpresa[[#This Row],[Nombre_Producto]],TablaDatosEmpresa[Costo_Unitario])</f>
        <v>81.910562499999997</v>
      </c>
      <c r="M4600" s="3">
        <f>IF(TablaDatosEmpresa[[#This Row],[Tipo_Movimiento]] = "Venta", -TablaDatosEmpresa[[#This Row],[Cantidad]] * TablaDatosEmpresa[[#This Row],[CosteAdquisicionPromedio]], 0)</f>
        <v>0</v>
      </c>
      <c r="N4600" s="3">
        <f>TablaDatosEmpresa[[#This Row],[Ingresos]]-TablaDatosEmpresa[[#This Row],[Coste_Vemta]]</f>
        <v>0</v>
      </c>
    </row>
    <row r="4601" spans="1:14" x14ac:dyDescent="0.3">
      <c r="A4601">
        <v>4602</v>
      </c>
      <c r="B4601" s="1">
        <v>45237</v>
      </c>
      <c r="C4601" t="s">
        <v>10</v>
      </c>
      <c r="D4601" t="s">
        <v>25</v>
      </c>
      <c r="E4601" t="s">
        <v>43</v>
      </c>
      <c r="F4601">
        <v>-44</v>
      </c>
      <c r="G4601" s="3">
        <v>0</v>
      </c>
      <c r="H4601" s="3">
        <v>94.4</v>
      </c>
      <c r="I4601" t="s">
        <v>10</v>
      </c>
      <c r="J4601" t="s">
        <v>35</v>
      </c>
      <c r="K4601" s="3">
        <f>IF(TablaDatosEmpresa[[#This Row],[Tipo_Movimiento]] = "Venta", -TablaDatosEmpresa[[#This Row],[Cantidad]] * TablaDatosEmpresa[[#This Row],[Precio_Venta_Unitario]], 0)</f>
        <v>4153.6000000000004</v>
      </c>
      <c r="L4601" s="3">
        <f>AVERAGEIF(TablaDatosEmpresa[Nombre_Producto],TablaDatosEmpresa[[#This Row],[Nombre_Producto]],TablaDatosEmpresa[Costo_Unitario])</f>
        <v>18.458651685393257</v>
      </c>
      <c r="M4601" s="3">
        <f>IF(TablaDatosEmpresa[[#This Row],[Tipo_Movimiento]] = "Venta", -TablaDatosEmpresa[[#This Row],[Cantidad]] * TablaDatosEmpresa[[#This Row],[CosteAdquisicionPromedio]], 0)</f>
        <v>812.18067415730332</v>
      </c>
      <c r="N4601" s="3">
        <f>TablaDatosEmpresa[[#This Row],[Ingresos]]-TablaDatosEmpresa[[#This Row],[Coste_Vemta]]</f>
        <v>3341.4193258426972</v>
      </c>
    </row>
    <row r="4602" spans="1:14" x14ac:dyDescent="0.3">
      <c r="A4602">
        <v>4603</v>
      </c>
      <c r="B4602" s="1">
        <v>45237</v>
      </c>
      <c r="C4602" t="s">
        <v>10</v>
      </c>
      <c r="D4602" t="s">
        <v>19</v>
      </c>
      <c r="E4602" t="s">
        <v>20</v>
      </c>
      <c r="F4602">
        <v>-29</v>
      </c>
      <c r="G4602" s="3">
        <v>0</v>
      </c>
      <c r="H4602" s="3">
        <v>298.06</v>
      </c>
      <c r="I4602" t="s">
        <v>10</v>
      </c>
      <c r="J4602" t="s">
        <v>35</v>
      </c>
      <c r="K4602" s="3">
        <f>IF(TablaDatosEmpresa[[#This Row],[Tipo_Movimiento]] = "Venta", -TablaDatosEmpresa[[#This Row],[Cantidad]] * TablaDatosEmpresa[[#This Row],[Precio_Venta_Unitario]], 0)</f>
        <v>8643.74</v>
      </c>
      <c r="L4602" s="3">
        <f>AVERAGEIF(TablaDatosEmpresa[Nombre_Producto],TablaDatosEmpresa[[#This Row],[Nombre_Producto]],TablaDatosEmpresa[Costo_Unitario])</f>
        <v>66.956770642201846</v>
      </c>
      <c r="M4602" s="3">
        <f>IF(TablaDatosEmpresa[[#This Row],[Tipo_Movimiento]] = "Venta", -TablaDatosEmpresa[[#This Row],[Cantidad]] * TablaDatosEmpresa[[#This Row],[CosteAdquisicionPromedio]], 0)</f>
        <v>1941.7463486238535</v>
      </c>
      <c r="N4602" s="3">
        <f>TablaDatosEmpresa[[#This Row],[Ingresos]]-TablaDatosEmpresa[[#This Row],[Coste_Vemta]]</f>
        <v>6701.9936513761459</v>
      </c>
    </row>
    <row r="4603" spans="1:14" x14ac:dyDescent="0.3">
      <c r="A4603">
        <v>4604</v>
      </c>
      <c r="B4603" s="1">
        <v>45237</v>
      </c>
      <c r="C4603" t="s">
        <v>24</v>
      </c>
      <c r="D4603" t="s">
        <v>25</v>
      </c>
      <c r="E4603" t="s">
        <v>43</v>
      </c>
      <c r="F4603">
        <v>296</v>
      </c>
      <c r="G4603" s="3">
        <v>45.08</v>
      </c>
      <c r="H4603" s="3">
        <v>0</v>
      </c>
      <c r="I4603" t="s">
        <v>24</v>
      </c>
      <c r="J4603" t="s">
        <v>28</v>
      </c>
      <c r="K4603" s="3">
        <f>IF(TablaDatosEmpresa[[#This Row],[Tipo_Movimiento]] = "Venta", -TablaDatosEmpresa[[#This Row],[Cantidad]] * TablaDatosEmpresa[[#This Row],[Precio_Venta_Unitario]], 0)</f>
        <v>0</v>
      </c>
      <c r="L4603" s="3">
        <f>AVERAGEIF(TablaDatosEmpresa[Nombre_Producto],TablaDatosEmpresa[[#This Row],[Nombre_Producto]],TablaDatosEmpresa[Costo_Unitario])</f>
        <v>18.458651685393257</v>
      </c>
      <c r="M4603" s="3">
        <f>IF(TablaDatosEmpresa[[#This Row],[Tipo_Movimiento]] = "Venta", -TablaDatosEmpresa[[#This Row],[Cantidad]] * TablaDatosEmpresa[[#This Row],[CosteAdquisicionPromedio]], 0)</f>
        <v>0</v>
      </c>
      <c r="N4603" s="3">
        <f>TablaDatosEmpresa[[#This Row],[Ingresos]]-TablaDatosEmpresa[[#This Row],[Coste_Vemta]]</f>
        <v>0</v>
      </c>
    </row>
    <row r="4604" spans="1:14" x14ac:dyDescent="0.3">
      <c r="A4604">
        <v>4605</v>
      </c>
      <c r="B4604" s="1">
        <v>45238</v>
      </c>
      <c r="C4604" t="s">
        <v>10</v>
      </c>
      <c r="D4604" t="s">
        <v>19</v>
      </c>
      <c r="E4604" t="s">
        <v>20</v>
      </c>
      <c r="F4604">
        <v>-36</v>
      </c>
      <c r="G4604" s="3">
        <v>0</v>
      </c>
      <c r="H4604" s="3">
        <v>297.11</v>
      </c>
      <c r="I4604" t="s">
        <v>10</v>
      </c>
      <c r="J4604" t="s">
        <v>31</v>
      </c>
      <c r="K4604" s="3">
        <f>IF(TablaDatosEmpresa[[#This Row],[Tipo_Movimiento]] = "Venta", -TablaDatosEmpresa[[#This Row],[Cantidad]] * TablaDatosEmpresa[[#This Row],[Precio_Venta_Unitario]], 0)</f>
        <v>10695.960000000001</v>
      </c>
      <c r="L4604" s="3">
        <f>AVERAGEIF(TablaDatosEmpresa[Nombre_Producto],TablaDatosEmpresa[[#This Row],[Nombre_Producto]],TablaDatosEmpresa[Costo_Unitario])</f>
        <v>66.956770642201846</v>
      </c>
      <c r="M4604" s="3">
        <f>IF(TablaDatosEmpresa[[#This Row],[Tipo_Movimiento]] = "Venta", -TablaDatosEmpresa[[#This Row],[Cantidad]] * TablaDatosEmpresa[[#This Row],[CosteAdquisicionPromedio]], 0)</f>
        <v>2410.4437431192664</v>
      </c>
      <c r="N4604" s="3">
        <f>TablaDatosEmpresa[[#This Row],[Ingresos]]-TablaDatosEmpresa[[#This Row],[Coste_Vemta]]</f>
        <v>8285.5162568807355</v>
      </c>
    </row>
    <row r="4605" spans="1:14" x14ac:dyDescent="0.3">
      <c r="A4605">
        <v>4606</v>
      </c>
      <c r="B4605" s="1">
        <v>45238</v>
      </c>
      <c r="C4605" t="s">
        <v>10</v>
      </c>
      <c r="D4605" t="s">
        <v>34</v>
      </c>
      <c r="E4605" t="s">
        <v>45</v>
      </c>
      <c r="F4605">
        <v>-18</v>
      </c>
      <c r="G4605" s="3">
        <v>0</v>
      </c>
      <c r="H4605" s="3">
        <v>348.3</v>
      </c>
      <c r="I4605" t="s">
        <v>10</v>
      </c>
      <c r="J4605" t="s">
        <v>23</v>
      </c>
      <c r="K4605" s="3">
        <f>IF(TablaDatosEmpresa[[#This Row],[Tipo_Movimiento]] = "Venta", -TablaDatosEmpresa[[#This Row],[Cantidad]] * TablaDatosEmpresa[[#This Row],[Precio_Venta_Unitario]], 0)</f>
        <v>6269.4000000000005</v>
      </c>
      <c r="L4605" s="3">
        <f>AVERAGEIF(TablaDatosEmpresa[Nombre_Producto],TablaDatosEmpresa[[#This Row],[Nombre_Producto]],TablaDatosEmpresa[Costo_Unitario])</f>
        <v>81.910562499999997</v>
      </c>
      <c r="M4605" s="3">
        <f>IF(TablaDatosEmpresa[[#This Row],[Tipo_Movimiento]] = "Venta", -TablaDatosEmpresa[[#This Row],[Cantidad]] * TablaDatosEmpresa[[#This Row],[CosteAdquisicionPromedio]], 0)</f>
        <v>1474.3901249999999</v>
      </c>
      <c r="N4605" s="3">
        <f>TablaDatosEmpresa[[#This Row],[Ingresos]]-TablaDatosEmpresa[[#This Row],[Coste_Vemta]]</f>
        <v>4795.0098750000006</v>
      </c>
    </row>
    <row r="4606" spans="1:14" x14ac:dyDescent="0.3">
      <c r="A4606">
        <v>4607</v>
      </c>
      <c r="B4606" s="1">
        <v>45238</v>
      </c>
      <c r="C4606" t="s">
        <v>10</v>
      </c>
      <c r="D4606" t="s">
        <v>17</v>
      </c>
      <c r="E4606" t="s">
        <v>42</v>
      </c>
      <c r="F4606">
        <v>-7</v>
      </c>
      <c r="G4606" s="3">
        <v>0</v>
      </c>
      <c r="H4606" s="3">
        <v>903.12</v>
      </c>
      <c r="I4606" t="s">
        <v>10</v>
      </c>
      <c r="J4606" t="s">
        <v>15</v>
      </c>
      <c r="K4606" s="3">
        <f>IF(TablaDatosEmpresa[[#This Row],[Tipo_Movimiento]] = "Venta", -TablaDatosEmpresa[[#This Row],[Cantidad]] * TablaDatosEmpresa[[#This Row],[Precio_Venta_Unitario]], 0)</f>
        <v>6321.84</v>
      </c>
      <c r="L4606" s="3">
        <f>AVERAGEIF(TablaDatosEmpresa[Nombre_Producto],TablaDatosEmpresa[[#This Row],[Nombre_Producto]],TablaDatosEmpresa[Costo_Unitario])</f>
        <v>206.67616747181975</v>
      </c>
      <c r="M4606" s="3">
        <f>IF(TablaDatosEmpresa[[#This Row],[Tipo_Movimiento]] = "Venta", -TablaDatosEmpresa[[#This Row],[Cantidad]] * TablaDatosEmpresa[[#This Row],[CosteAdquisicionPromedio]], 0)</f>
        <v>1446.7331723027382</v>
      </c>
      <c r="N4606" s="3">
        <f>TablaDatosEmpresa[[#This Row],[Ingresos]]-TablaDatosEmpresa[[#This Row],[Coste_Vemta]]</f>
        <v>4875.1068276972619</v>
      </c>
    </row>
    <row r="4607" spans="1:14" x14ac:dyDescent="0.3">
      <c r="A4607">
        <v>4608</v>
      </c>
      <c r="B4607" s="1">
        <v>45238</v>
      </c>
      <c r="C4607" t="s">
        <v>10</v>
      </c>
      <c r="D4607" t="s">
        <v>14</v>
      </c>
      <c r="E4607" t="s">
        <v>41</v>
      </c>
      <c r="F4607">
        <v>-31</v>
      </c>
      <c r="G4607" s="3">
        <v>0</v>
      </c>
      <c r="H4607" s="3">
        <v>159.37</v>
      </c>
      <c r="I4607" t="s">
        <v>10</v>
      </c>
      <c r="J4607" t="s">
        <v>15</v>
      </c>
      <c r="K4607" s="3">
        <f>IF(TablaDatosEmpresa[[#This Row],[Tipo_Movimiento]] = "Venta", -TablaDatosEmpresa[[#This Row],[Cantidad]] * TablaDatosEmpresa[[#This Row],[Precio_Venta_Unitario]], 0)</f>
        <v>4940.47</v>
      </c>
      <c r="L4607" s="3">
        <f>AVERAGEIF(TablaDatosEmpresa[Nombre_Producto],TablaDatosEmpresa[[#This Row],[Nombre_Producto]],TablaDatosEmpresa[Costo_Unitario])</f>
        <v>38.917210440456756</v>
      </c>
      <c r="M4607" s="3">
        <f>IF(TablaDatosEmpresa[[#This Row],[Tipo_Movimiento]] = "Venta", -TablaDatosEmpresa[[#This Row],[Cantidad]] * TablaDatosEmpresa[[#This Row],[CosteAdquisicionPromedio]], 0)</f>
        <v>1206.4335236541594</v>
      </c>
      <c r="N4607" s="3">
        <f>TablaDatosEmpresa[[#This Row],[Ingresos]]-TablaDatosEmpresa[[#This Row],[Coste_Vemta]]</f>
        <v>3734.036476345841</v>
      </c>
    </row>
    <row r="4608" spans="1:14" x14ac:dyDescent="0.3">
      <c r="A4608">
        <v>4609</v>
      </c>
      <c r="B4608" s="1">
        <v>45238</v>
      </c>
      <c r="C4608" t="s">
        <v>24</v>
      </c>
      <c r="D4608" t="s">
        <v>29</v>
      </c>
      <c r="E4608" t="s">
        <v>30</v>
      </c>
      <c r="F4608">
        <v>131</v>
      </c>
      <c r="G4608" s="3">
        <v>35.6</v>
      </c>
      <c r="H4608" s="3">
        <v>0</v>
      </c>
      <c r="I4608" t="s">
        <v>24</v>
      </c>
      <c r="J4608" t="s">
        <v>37</v>
      </c>
      <c r="K4608" s="3">
        <f>IF(TablaDatosEmpresa[[#This Row],[Tipo_Movimiento]] = "Venta", -TablaDatosEmpresa[[#This Row],[Cantidad]] * TablaDatosEmpresa[[#This Row],[Precio_Venta_Unitario]], 0)</f>
        <v>0</v>
      </c>
      <c r="L4608" s="3">
        <f>AVERAGEIF(TablaDatosEmpresa[Nombre_Producto],TablaDatosEmpresa[[#This Row],[Nombre_Producto]],TablaDatosEmpresa[Costo_Unitario])</f>
        <v>15.49574137931034</v>
      </c>
      <c r="M4608" s="3">
        <f>IF(TablaDatosEmpresa[[#This Row],[Tipo_Movimiento]] = "Venta", -TablaDatosEmpresa[[#This Row],[Cantidad]] * TablaDatosEmpresa[[#This Row],[CosteAdquisicionPromedio]], 0)</f>
        <v>0</v>
      </c>
      <c r="N4608" s="3">
        <f>TablaDatosEmpresa[[#This Row],[Ingresos]]-TablaDatosEmpresa[[#This Row],[Coste_Vemta]]</f>
        <v>0</v>
      </c>
    </row>
    <row r="4609" spans="1:14" x14ac:dyDescent="0.3">
      <c r="A4609">
        <v>4610</v>
      </c>
      <c r="B4609" s="1">
        <v>45238</v>
      </c>
      <c r="C4609" t="s">
        <v>10</v>
      </c>
      <c r="D4609" t="s">
        <v>27</v>
      </c>
      <c r="E4609" t="s">
        <v>44</v>
      </c>
      <c r="F4609">
        <v>-5</v>
      </c>
      <c r="G4609" s="3">
        <v>0</v>
      </c>
      <c r="H4609" s="3">
        <v>497.09</v>
      </c>
      <c r="I4609" t="s">
        <v>10</v>
      </c>
      <c r="J4609" t="s">
        <v>23</v>
      </c>
      <c r="K4609" s="3">
        <f>IF(TablaDatosEmpresa[[#This Row],[Tipo_Movimiento]] = "Venta", -TablaDatosEmpresa[[#This Row],[Cantidad]] * TablaDatosEmpresa[[#This Row],[Precio_Venta_Unitario]], 0)</f>
        <v>2485.4499999999998</v>
      </c>
      <c r="L4609" s="3">
        <f>AVERAGEIF(TablaDatosEmpresa[Nombre_Producto],TablaDatosEmpresa[[#This Row],[Nombre_Producto]],TablaDatosEmpresa[Costo_Unitario])</f>
        <v>111.99406451612904</v>
      </c>
      <c r="M4609" s="3">
        <f>IF(TablaDatosEmpresa[[#This Row],[Tipo_Movimiento]] = "Venta", -TablaDatosEmpresa[[#This Row],[Cantidad]] * TablaDatosEmpresa[[#This Row],[CosteAdquisicionPromedio]], 0)</f>
        <v>559.97032258064519</v>
      </c>
      <c r="N4609" s="3">
        <f>TablaDatosEmpresa[[#This Row],[Ingresos]]-TablaDatosEmpresa[[#This Row],[Coste_Vemta]]</f>
        <v>1925.4796774193546</v>
      </c>
    </row>
    <row r="4610" spans="1:14" x14ac:dyDescent="0.3">
      <c r="A4610">
        <v>4611</v>
      </c>
      <c r="B4610" s="1">
        <v>45239</v>
      </c>
      <c r="C4610" t="s">
        <v>10</v>
      </c>
      <c r="D4610" t="s">
        <v>27</v>
      </c>
      <c r="E4610" t="s">
        <v>44</v>
      </c>
      <c r="F4610">
        <v>-26</v>
      </c>
      <c r="G4610" s="3">
        <v>0</v>
      </c>
      <c r="H4610" s="3">
        <v>504.38</v>
      </c>
      <c r="I4610" t="s">
        <v>10</v>
      </c>
      <c r="J4610" t="s">
        <v>23</v>
      </c>
      <c r="K4610" s="3">
        <f>IF(TablaDatosEmpresa[[#This Row],[Tipo_Movimiento]] = "Venta", -TablaDatosEmpresa[[#This Row],[Cantidad]] * TablaDatosEmpresa[[#This Row],[Precio_Venta_Unitario]], 0)</f>
        <v>13113.88</v>
      </c>
      <c r="L4610" s="3">
        <f>AVERAGEIF(TablaDatosEmpresa[Nombre_Producto],TablaDatosEmpresa[[#This Row],[Nombre_Producto]],TablaDatosEmpresa[Costo_Unitario])</f>
        <v>111.99406451612904</v>
      </c>
      <c r="M4610" s="3">
        <f>IF(TablaDatosEmpresa[[#This Row],[Tipo_Movimiento]] = "Venta", -TablaDatosEmpresa[[#This Row],[Cantidad]] * TablaDatosEmpresa[[#This Row],[CosteAdquisicionPromedio]], 0)</f>
        <v>2911.8456774193551</v>
      </c>
      <c r="N4610" s="3">
        <f>TablaDatosEmpresa[[#This Row],[Ingresos]]-TablaDatosEmpresa[[#This Row],[Coste_Vemta]]</f>
        <v>10202.034322580645</v>
      </c>
    </row>
    <row r="4611" spans="1:14" x14ac:dyDescent="0.3">
      <c r="A4611">
        <v>4612</v>
      </c>
      <c r="B4611" s="1">
        <v>45239</v>
      </c>
      <c r="C4611" t="s">
        <v>10</v>
      </c>
      <c r="D4611" t="s">
        <v>27</v>
      </c>
      <c r="E4611" t="s">
        <v>44</v>
      </c>
      <c r="F4611">
        <v>-22</v>
      </c>
      <c r="G4611" s="3">
        <v>0</v>
      </c>
      <c r="H4611" s="3">
        <v>499.36</v>
      </c>
      <c r="I4611" t="s">
        <v>10</v>
      </c>
      <c r="J4611" t="s">
        <v>23</v>
      </c>
      <c r="K4611" s="3">
        <f>IF(TablaDatosEmpresa[[#This Row],[Tipo_Movimiento]] = "Venta", -TablaDatosEmpresa[[#This Row],[Cantidad]] * TablaDatosEmpresa[[#This Row],[Precio_Venta_Unitario]], 0)</f>
        <v>10985.92</v>
      </c>
      <c r="L4611" s="3">
        <f>AVERAGEIF(TablaDatosEmpresa[Nombre_Producto],TablaDatosEmpresa[[#This Row],[Nombre_Producto]],TablaDatosEmpresa[Costo_Unitario])</f>
        <v>111.99406451612904</v>
      </c>
      <c r="M4611" s="3">
        <f>IF(TablaDatosEmpresa[[#This Row],[Tipo_Movimiento]] = "Venta", -TablaDatosEmpresa[[#This Row],[Cantidad]] * TablaDatosEmpresa[[#This Row],[CosteAdquisicionPromedio]], 0)</f>
        <v>2463.869419354839</v>
      </c>
      <c r="N4611" s="3">
        <f>TablaDatosEmpresa[[#This Row],[Ingresos]]-TablaDatosEmpresa[[#This Row],[Coste_Vemta]]</f>
        <v>8522.050580645162</v>
      </c>
    </row>
    <row r="4612" spans="1:14" x14ac:dyDescent="0.3">
      <c r="A4612">
        <v>4613</v>
      </c>
      <c r="B4612" s="1">
        <v>45239</v>
      </c>
      <c r="C4612" t="s">
        <v>10</v>
      </c>
      <c r="D4612" t="s">
        <v>19</v>
      </c>
      <c r="E4612" t="s">
        <v>20</v>
      </c>
      <c r="F4612">
        <v>-44</v>
      </c>
      <c r="G4612" s="3">
        <v>0</v>
      </c>
      <c r="H4612" s="3">
        <v>300.62</v>
      </c>
      <c r="I4612" t="s">
        <v>10</v>
      </c>
      <c r="J4612" t="s">
        <v>15</v>
      </c>
      <c r="K4612" s="3">
        <f>IF(TablaDatosEmpresa[[#This Row],[Tipo_Movimiento]] = "Venta", -TablaDatosEmpresa[[#This Row],[Cantidad]] * TablaDatosEmpresa[[#This Row],[Precio_Venta_Unitario]], 0)</f>
        <v>13227.28</v>
      </c>
      <c r="L4612" s="3">
        <f>AVERAGEIF(TablaDatosEmpresa[Nombre_Producto],TablaDatosEmpresa[[#This Row],[Nombre_Producto]],TablaDatosEmpresa[Costo_Unitario])</f>
        <v>66.956770642201846</v>
      </c>
      <c r="M4612" s="3">
        <f>IF(TablaDatosEmpresa[[#This Row],[Tipo_Movimiento]] = "Venta", -TablaDatosEmpresa[[#This Row],[Cantidad]] * TablaDatosEmpresa[[#This Row],[CosteAdquisicionPromedio]], 0)</f>
        <v>2946.0979082568811</v>
      </c>
      <c r="N4612" s="3">
        <f>TablaDatosEmpresa[[#This Row],[Ingresos]]-TablaDatosEmpresa[[#This Row],[Coste_Vemta]]</f>
        <v>10281.18209174312</v>
      </c>
    </row>
    <row r="4613" spans="1:14" x14ac:dyDescent="0.3">
      <c r="A4613">
        <v>4614</v>
      </c>
      <c r="B4613" s="1">
        <v>45239</v>
      </c>
      <c r="C4613" t="s">
        <v>10</v>
      </c>
      <c r="D4613" t="s">
        <v>17</v>
      </c>
      <c r="E4613" t="s">
        <v>42</v>
      </c>
      <c r="F4613">
        <v>-49</v>
      </c>
      <c r="G4613" s="3">
        <v>0</v>
      </c>
      <c r="H4613" s="3">
        <v>894.96</v>
      </c>
      <c r="I4613" t="s">
        <v>10</v>
      </c>
      <c r="J4613" t="s">
        <v>13</v>
      </c>
      <c r="K4613" s="3">
        <f>IF(TablaDatosEmpresa[[#This Row],[Tipo_Movimiento]] = "Venta", -TablaDatosEmpresa[[#This Row],[Cantidad]] * TablaDatosEmpresa[[#This Row],[Precio_Venta_Unitario]], 0)</f>
        <v>43853.04</v>
      </c>
      <c r="L4613" s="3">
        <f>AVERAGEIF(TablaDatosEmpresa[Nombre_Producto],TablaDatosEmpresa[[#This Row],[Nombre_Producto]],TablaDatosEmpresa[Costo_Unitario])</f>
        <v>206.67616747181975</v>
      </c>
      <c r="M4613" s="3">
        <f>IF(TablaDatosEmpresa[[#This Row],[Tipo_Movimiento]] = "Venta", -TablaDatosEmpresa[[#This Row],[Cantidad]] * TablaDatosEmpresa[[#This Row],[CosteAdquisicionPromedio]], 0)</f>
        <v>10127.132206119168</v>
      </c>
      <c r="N4613" s="3">
        <f>TablaDatosEmpresa[[#This Row],[Ingresos]]-TablaDatosEmpresa[[#This Row],[Coste_Vemta]]</f>
        <v>33725.907793880833</v>
      </c>
    </row>
    <row r="4614" spans="1:14" x14ac:dyDescent="0.3">
      <c r="A4614">
        <v>4615</v>
      </c>
      <c r="B4614" s="1">
        <v>45239</v>
      </c>
      <c r="C4614" t="s">
        <v>16</v>
      </c>
      <c r="D4614" t="s">
        <v>27</v>
      </c>
      <c r="E4614" t="s">
        <v>44</v>
      </c>
      <c r="F4614">
        <v>46</v>
      </c>
      <c r="G4614" s="3">
        <v>245.85</v>
      </c>
      <c r="H4614" s="3">
        <v>0</v>
      </c>
      <c r="I4614" t="s">
        <v>46</v>
      </c>
      <c r="J4614" t="s">
        <v>18</v>
      </c>
      <c r="K4614" s="3">
        <f>IF(TablaDatosEmpresa[[#This Row],[Tipo_Movimiento]] = "Venta", -TablaDatosEmpresa[[#This Row],[Cantidad]] * TablaDatosEmpresa[[#This Row],[Precio_Venta_Unitario]], 0)</f>
        <v>0</v>
      </c>
      <c r="L4614" s="3">
        <f>AVERAGEIF(TablaDatosEmpresa[Nombre_Producto],TablaDatosEmpresa[[#This Row],[Nombre_Producto]],TablaDatosEmpresa[Costo_Unitario])</f>
        <v>111.99406451612904</v>
      </c>
      <c r="M4614" s="3">
        <f>IF(TablaDatosEmpresa[[#This Row],[Tipo_Movimiento]] = "Venta", -TablaDatosEmpresa[[#This Row],[Cantidad]] * TablaDatosEmpresa[[#This Row],[CosteAdquisicionPromedio]], 0)</f>
        <v>0</v>
      </c>
      <c r="N4614" s="3">
        <f>TablaDatosEmpresa[[#This Row],[Ingresos]]-TablaDatosEmpresa[[#This Row],[Coste_Vemta]]</f>
        <v>0</v>
      </c>
    </row>
    <row r="4615" spans="1:14" x14ac:dyDescent="0.3">
      <c r="A4615">
        <v>4616</v>
      </c>
      <c r="B4615" s="1">
        <v>45239</v>
      </c>
      <c r="C4615" t="s">
        <v>24</v>
      </c>
      <c r="D4615" t="s">
        <v>11</v>
      </c>
      <c r="E4615" t="s">
        <v>12</v>
      </c>
      <c r="F4615">
        <v>275</v>
      </c>
      <c r="G4615" s="3">
        <v>65.459999999999994</v>
      </c>
      <c r="H4615" s="3">
        <v>0</v>
      </c>
      <c r="I4615" t="s">
        <v>24</v>
      </c>
      <c r="J4615" t="s">
        <v>26</v>
      </c>
      <c r="K4615" s="3">
        <f>IF(TablaDatosEmpresa[[#This Row],[Tipo_Movimiento]] = "Venta", -TablaDatosEmpresa[[#This Row],[Cantidad]] * TablaDatosEmpresa[[#This Row],[Precio_Venta_Unitario]], 0)</f>
        <v>0</v>
      </c>
      <c r="L4615" s="3">
        <f>AVERAGEIF(TablaDatosEmpresa[Nombre_Producto],TablaDatosEmpresa[[#This Row],[Nombre_Producto]],TablaDatosEmpresa[Costo_Unitario])</f>
        <v>28.701865793780652</v>
      </c>
      <c r="M4615" s="3">
        <f>IF(TablaDatosEmpresa[[#This Row],[Tipo_Movimiento]] = "Venta", -TablaDatosEmpresa[[#This Row],[Cantidad]] * TablaDatosEmpresa[[#This Row],[CosteAdquisicionPromedio]], 0)</f>
        <v>0</v>
      </c>
      <c r="N4615" s="3">
        <f>TablaDatosEmpresa[[#This Row],[Ingresos]]-TablaDatosEmpresa[[#This Row],[Coste_Vemta]]</f>
        <v>0</v>
      </c>
    </row>
    <row r="4616" spans="1:14" x14ac:dyDescent="0.3">
      <c r="A4616">
        <v>4617</v>
      </c>
      <c r="B4616" s="1">
        <v>45239</v>
      </c>
      <c r="C4616" t="s">
        <v>10</v>
      </c>
      <c r="D4616" t="s">
        <v>11</v>
      </c>
      <c r="E4616" t="s">
        <v>12</v>
      </c>
      <c r="F4616">
        <v>-23</v>
      </c>
      <c r="G4616" s="3">
        <v>0</v>
      </c>
      <c r="H4616" s="3">
        <v>129.53</v>
      </c>
      <c r="I4616" t="s">
        <v>10</v>
      </c>
      <c r="J4616" t="s">
        <v>23</v>
      </c>
      <c r="K4616" s="3">
        <f>IF(TablaDatosEmpresa[[#This Row],[Tipo_Movimiento]] = "Venta", -TablaDatosEmpresa[[#This Row],[Cantidad]] * TablaDatosEmpresa[[#This Row],[Precio_Venta_Unitario]], 0)</f>
        <v>2979.19</v>
      </c>
      <c r="L4616" s="3">
        <f>AVERAGEIF(TablaDatosEmpresa[Nombre_Producto],TablaDatosEmpresa[[#This Row],[Nombre_Producto]],TablaDatosEmpresa[Costo_Unitario])</f>
        <v>28.701865793780652</v>
      </c>
      <c r="M4616" s="3">
        <f>IF(TablaDatosEmpresa[[#This Row],[Tipo_Movimiento]] = "Venta", -TablaDatosEmpresa[[#This Row],[Cantidad]] * TablaDatosEmpresa[[#This Row],[CosteAdquisicionPromedio]], 0)</f>
        <v>660.14291325695501</v>
      </c>
      <c r="N4616" s="3">
        <f>TablaDatosEmpresa[[#This Row],[Ingresos]]-TablaDatosEmpresa[[#This Row],[Coste_Vemta]]</f>
        <v>2319.0470867430449</v>
      </c>
    </row>
    <row r="4617" spans="1:14" x14ac:dyDescent="0.3">
      <c r="A4617">
        <v>4618</v>
      </c>
      <c r="B4617" s="1">
        <v>45240</v>
      </c>
      <c r="C4617" t="s">
        <v>24</v>
      </c>
      <c r="D4617" t="s">
        <v>11</v>
      </c>
      <c r="E4617" t="s">
        <v>12</v>
      </c>
      <c r="F4617">
        <v>281</v>
      </c>
      <c r="G4617" s="3">
        <v>65.94</v>
      </c>
      <c r="H4617" s="3">
        <v>0</v>
      </c>
      <c r="I4617" t="s">
        <v>24</v>
      </c>
      <c r="J4617" t="s">
        <v>28</v>
      </c>
      <c r="K4617" s="3">
        <f>IF(TablaDatosEmpresa[[#This Row],[Tipo_Movimiento]] = "Venta", -TablaDatosEmpresa[[#This Row],[Cantidad]] * TablaDatosEmpresa[[#This Row],[Precio_Venta_Unitario]], 0)</f>
        <v>0</v>
      </c>
      <c r="L4617" s="3">
        <f>AVERAGEIF(TablaDatosEmpresa[Nombre_Producto],TablaDatosEmpresa[[#This Row],[Nombre_Producto]],TablaDatosEmpresa[Costo_Unitario])</f>
        <v>28.701865793780652</v>
      </c>
      <c r="M4617" s="3">
        <f>IF(TablaDatosEmpresa[[#This Row],[Tipo_Movimiento]] = "Venta", -TablaDatosEmpresa[[#This Row],[Cantidad]] * TablaDatosEmpresa[[#This Row],[CosteAdquisicionPromedio]], 0)</f>
        <v>0</v>
      </c>
      <c r="N4617" s="3">
        <f>TablaDatosEmpresa[[#This Row],[Ingresos]]-TablaDatosEmpresa[[#This Row],[Coste_Vemta]]</f>
        <v>0</v>
      </c>
    </row>
    <row r="4618" spans="1:14" x14ac:dyDescent="0.3">
      <c r="A4618">
        <v>4619</v>
      </c>
      <c r="B4618" s="1">
        <v>45240</v>
      </c>
      <c r="C4618" t="s">
        <v>10</v>
      </c>
      <c r="D4618" t="s">
        <v>34</v>
      </c>
      <c r="E4618" t="s">
        <v>45</v>
      </c>
      <c r="F4618">
        <v>-46</v>
      </c>
      <c r="G4618" s="3">
        <v>0</v>
      </c>
      <c r="H4618" s="3">
        <v>346.29</v>
      </c>
      <c r="I4618" t="s">
        <v>10</v>
      </c>
      <c r="J4618" t="s">
        <v>15</v>
      </c>
      <c r="K4618" s="3">
        <f>IF(TablaDatosEmpresa[[#This Row],[Tipo_Movimiento]] = "Venta", -TablaDatosEmpresa[[#This Row],[Cantidad]] * TablaDatosEmpresa[[#This Row],[Precio_Venta_Unitario]], 0)</f>
        <v>15929.34</v>
      </c>
      <c r="L4618" s="3">
        <f>AVERAGEIF(TablaDatosEmpresa[Nombre_Producto],TablaDatosEmpresa[[#This Row],[Nombre_Producto]],TablaDatosEmpresa[Costo_Unitario])</f>
        <v>81.910562499999997</v>
      </c>
      <c r="M4618" s="3">
        <f>IF(TablaDatosEmpresa[[#This Row],[Tipo_Movimiento]] = "Venta", -TablaDatosEmpresa[[#This Row],[Cantidad]] * TablaDatosEmpresa[[#This Row],[CosteAdquisicionPromedio]], 0)</f>
        <v>3767.8858749999999</v>
      </c>
      <c r="N4618" s="3">
        <f>TablaDatosEmpresa[[#This Row],[Ingresos]]-TablaDatosEmpresa[[#This Row],[Coste_Vemta]]</f>
        <v>12161.454125</v>
      </c>
    </row>
    <row r="4619" spans="1:14" x14ac:dyDescent="0.3">
      <c r="A4619">
        <v>4620</v>
      </c>
      <c r="B4619" s="1">
        <v>45240</v>
      </c>
      <c r="C4619" t="s">
        <v>10</v>
      </c>
      <c r="D4619" t="s">
        <v>25</v>
      </c>
      <c r="E4619" t="s">
        <v>43</v>
      </c>
      <c r="F4619">
        <v>-14</v>
      </c>
      <c r="G4619" s="3">
        <v>0</v>
      </c>
      <c r="H4619" s="3">
        <v>94.95</v>
      </c>
      <c r="I4619" t="s">
        <v>10</v>
      </c>
      <c r="J4619" t="s">
        <v>13</v>
      </c>
      <c r="K4619" s="3">
        <f>IF(TablaDatosEmpresa[[#This Row],[Tipo_Movimiento]] = "Venta", -TablaDatosEmpresa[[#This Row],[Cantidad]] * TablaDatosEmpresa[[#This Row],[Precio_Venta_Unitario]], 0)</f>
        <v>1329.3</v>
      </c>
      <c r="L4619" s="3">
        <f>AVERAGEIF(TablaDatosEmpresa[Nombre_Producto],TablaDatosEmpresa[[#This Row],[Nombre_Producto]],TablaDatosEmpresa[Costo_Unitario])</f>
        <v>18.458651685393257</v>
      </c>
      <c r="M4619" s="3">
        <f>IF(TablaDatosEmpresa[[#This Row],[Tipo_Movimiento]] = "Venta", -TablaDatosEmpresa[[#This Row],[Cantidad]] * TablaDatosEmpresa[[#This Row],[CosteAdquisicionPromedio]], 0)</f>
        <v>258.42112359550561</v>
      </c>
      <c r="N4619" s="3">
        <f>TablaDatosEmpresa[[#This Row],[Ingresos]]-TablaDatosEmpresa[[#This Row],[Coste_Vemta]]</f>
        <v>1070.8788764044943</v>
      </c>
    </row>
    <row r="4620" spans="1:14" x14ac:dyDescent="0.3">
      <c r="A4620">
        <v>4621</v>
      </c>
      <c r="B4620" s="1">
        <v>45240</v>
      </c>
      <c r="C4620" t="s">
        <v>10</v>
      </c>
      <c r="D4620" t="s">
        <v>21</v>
      </c>
      <c r="E4620" t="s">
        <v>22</v>
      </c>
      <c r="F4620">
        <v>-44</v>
      </c>
      <c r="G4620" s="3">
        <v>0</v>
      </c>
      <c r="H4620" s="3">
        <v>60.55</v>
      </c>
      <c r="I4620" t="s">
        <v>10</v>
      </c>
      <c r="J4620" t="s">
        <v>13</v>
      </c>
      <c r="K4620" s="3">
        <f>IF(TablaDatosEmpresa[[#This Row],[Tipo_Movimiento]] = "Venta", -TablaDatosEmpresa[[#This Row],[Cantidad]] * TablaDatosEmpresa[[#This Row],[Precio_Venta_Unitario]], 0)</f>
        <v>2664.2</v>
      </c>
      <c r="L4620" s="3">
        <f>AVERAGEIF(TablaDatosEmpresa[Nombre_Producto],TablaDatosEmpresa[[#This Row],[Nombre_Producto]],TablaDatosEmpresa[Costo_Unitario])</f>
        <v>10.520482758620702</v>
      </c>
      <c r="M4620" s="3">
        <f>IF(TablaDatosEmpresa[[#This Row],[Tipo_Movimiento]] = "Venta", -TablaDatosEmpresa[[#This Row],[Cantidad]] * TablaDatosEmpresa[[#This Row],[CosteAdquisicionPromedio]], 0)</f>
        <v>462.90124137931087</v>
      </c>
      <c r="N4620" s="3">
        <f>TablaDatosEmpresa[[#This Row],[Ingresos]]-TablaDatosEmpresa[[#This Row],[Coste_Vemta]]</f>
        <v>2201.2987586206891</v>
      </c>
    </row>
    <row r="4621" spans="1:14" x14ac:dyDescent="0.3">
      <c r="A4621">
        <v>4622</v>
      </c>
      <c r="B4621" s="1">
        <v>45240</v>
      </c>
      <c r="C4621" t="s">
        <v>10</v>
      </c>
      <c r="D4621" t="s">
        <v>11</v>
      </c>
      <c r="E4621" t="s">
        <v>12</v>
      </c>
      <c r="F4621">
        <v>-10</v>
      </c>
      <c r="G4621" s="3">
        <v>0</v>
      </c>
      <c r="H4621" s="3">
        <v>129.36000000000001</v>
      </c>
      <c r="I4621" t="s">
        <v>10</v>
      </c>
      <c r="J4621" t="s">
        <v>13</v>
      </c>
      <c r="K4621" s="3">
        <f>IF(TablaDatosEmpresa[[#This Row],[Tipo_Movimiento]] = "Venta", -TablaDatosEmpresa[[#This Row],[Cantidad]] * TablaDatosEmpresa[[#This Row],[Precio_Venta_Unitario]], 0)</f>
        <v>1293.6000000000001</v>
      </c>
      <c r="L4621" s="3">
        <f>AVERAGEIF(TablaDatosEmpresa[Nombre_Producto],TablaDatosEmpresa[[#This Row],[Nombre_Producto]],TablaDatosEmpresa[Costo_Unitario])</f>
        <v>28.701865793780652</v>
      </c>
      <c r="M4621" s="3">
        <f>IF(TablaDatosEmpresa[[#This Row],[Tipo_Movimiento]] = "Venta", -TablaDatosEmpresa[[#This Row],[Cantidad]] * TablaDatosEmpresa[[#This Row],[CosteAdquisicionPromedio]], 0)</f>
        <v>287.01865793780649</v>
      </c>
      <c r="N4621" s="3">
        <f>TablaDatosEmpresa[[#This Row],[Ingresos]]-TablaDatosEmpresa[[#This Row],[Coste_Vemta]]</f>
        <v>1006.5813420621937</v>
      </c>
    </row>
    <row r="4622" spans="1:14" x14ac:dyDescent="0.3">
      <c r="A4622">
        <v>4623</v>
      </c>
      <c r="B4622" s="1">
        <v>45240</v>
      </c>
      <c r="C4622" t="s">
        <v>10</v>
      </c>
      <c r="D4622" t="s">
        <v>32</v>
      </c>
      <c r="E4622" t="s">
        <v>33</v>
      </c>
      <c r="F4622">
        <v>-32</v>
      </c>
      <c r="G4622" s="3">
        <v>0</v>
      </c>
      <c r="H4622" s="3">
        <v>220.11</v>
      </c>
      <c r="I4622" t="s">
        <v>10</v>
      </c>
      <c r="J4622" t="s">
        <v>23</v>
      </c>
      <c r="K4622" s="3">
        <f>IF(TablaDatosEmpresa[[#This Row],[Tipo_Movimiento]] = "Venta", -TablaDatosEmpresa[[#This Row],[Cantidad]] * TablaDatosEmpresa[[#This Row],[Precio_Venta_Unitario]], 0)</f>
        <v>7043.52</v>
      </c>
      <c r="L4622" s="3">
        <f>AVERAGEIF(TablaDatosEmpresa[Nombre_Producto],TablaDatosEmpresa[[#This Row],[Nombre_Producto]],TablaDatosEmpresa[Costo_Unitario])</f>
        <v>54.214840425531932</v>
      </c>
      <c r="M4622" s="3">
        <f>IF(TablaDatosEmpresa[[#This Row],[Tipo_Movimiento]] = "Venta", -TablaDatosEmpresa[[#This Row],[Cantidad]] * TablaDatosEmpresa[[#This Row],[CosteAdquisicionPromedio]], 0)</f>
        <v>1734.8748936170218</v>
      </c>
      <c r="N4622" s="3">
        <f>TablaDatosEmpresa[[#This Row],[Ingresos]]-TablaDatosEmpresa[[#This Row],[Coste_Vemta]]</f>
        <v>5308.6451063829791</v>
      </c>
    </row>
    <row r="4623" spans="1:14" x14ac:dyDescent="0.3">
      <c r="A4623">
        <v>4624</v>
      </c>
      <c r="B4623" s="1">
        <v>45240</v>
      </c>
      <c r="C4623" t="s">
        <v>24</v>
      </c>
      <c r="D4623" t="s">
        <v>11</v>
      </c>
      <c r="E4623" t="s">
        <v>12</v>
      </c>
      <c r="F4623">
        <v>176</v>
      </c>
      <c r="G4623" s="3">
        <v>66.45</v>
      </c>
      <c r="H4623" s="3">
        <v>0</v>
      </c>
      <c r="I4623" t="s">
        <v>24</v>
      </c>
      <c r="J4623" t="s">
        <v>37</v>
      </c>
      <c r="K4623" s="3">
        <f>IF(TablaDatosEmpresa[[#This Row],[Tipo_Movimiento]] = "Venta", -TablaDatosEmpresa[[#This Row],[Cantidad]] * TablaDatosEmpresa[[#This Row],[Precio_Venta_Unitario]], 0)</f>
        <v>0</v>
      </c>
      <c r="L4623" s="3">
        <f>AVERAGEIF(TablaDatosEmpresa[Nombre_Producto],TablaDatosEmpresa[[#This Row],[Nombre_Producto]],TablaDatosEmpresa[Costo_Unitario])</f>
        <v>28.701865793780652</v>
      </c>
      <c r="M4623" s="3">
        <f>IF(TablaDatosEmpresa[[#This Row],[Tipo_Movimiento]] = "Venta", -TablaDatosEmpresa[[#This Row],[Cantidad]] * TablaDatosEmpresa[[#This Row],[CosteAdquisicionPromedio]], 0)</f>
        <v>0</v>
      </c>
      <c r="N4623" s="3">
        <f>TablaDatosEmpresa[[#This Row],[Ingresos]]-TablaDatosEmpresa[[#This Row],[Coste_Vemta]]</f>
        <v>0</v>
      </c>
    </row>
    <row r="4624" spans="1:14" x14ac:dyDescent="0.3">
      <c r="A4624">
        <v>4625</v>
      </c>
      <c r="B4624" s="1">
        <v>45241</v>
      </c>
      <c r="C4624" t="s">
        <v>10</v>
      </c>
      <c r="D4624" t="s">
        <v>32</v>
      </c>
      <c r="E4624" t="s">
        <v>33</v>
      </c>
      <c r="F4624">
        <v>-9</v>
      </c>
      <c r="G4624" s="3">
        <v>0</v>
      </c>
      <c r="H4624" s="3">
        <v>219.03</v>
      </c>
      <c r="I4624" t="s">
        <v>10</v>
      </c>
      <c r="J4624" t="s">
        <v>31</v>
      </c>
      <c r="K4624" s="3">
        <f>IF(TablaDatosEmpresa[[#This Row],[Tipo_Movimiento]] = "Venta", -TablaDatosEmpresa[[#This Row],[Cantidad]] * TablaDatosEmpresa[[#This Row],[Precio_Venta_Unitario]], 0)</f>
        <v>1971.27</v>
      </c>
      <c r="L4624" s="3">
        <f>AVERAGEIF(TablaDatosEmpresa[Nombre_Producto],TablaDatosEmpresa[[#This Row],[Nombre_Producto]],TablaDatosEmpresa[Costo_Unitario])</f>
        <v>54.214840425531932</v>
      </c>
      <c r="M4624" s="3">
        <f>IF(TablaDatosEmpresa[[#This Row],[Tipo_Movimiento]] = "Venta", -TablaDatosEmpresa[[#This Row],[Cantidad]] * TablaDatosEmpresa[[#This Row],[CosteAdquisicionPromedio]], 0)</f>
        <v>487.93356382978737</v>
      </c>
      <c r="N4624" s="3">
        <f>TablaDatosEmpresa[[#This Row],[Ingresos]]-TablaDatosEmpresa[[#This Row],[Coste_Vemta]]</f>
        <v>1483.3364361702127</v>
      </c>
    </row>
    <row r="4625" spans="1:14" x14ac:dyDescent="0.3">
      <c r="A4625">
        <v>4626</v>
      </c>
      <c r="B4625" s="1">
        <v>45241</v>
      </c>
      <c r="C4625" t="s">
        <v>10</v>
      </c>
      <c r="D4625" t="s">
        <v>17</v>
      </c>
      <c r="E4625" t="s">
        <v>42</v>
      </c>
      <c r="F4625">
        <v>-50</v>
      </c>
      <c r="G4625" s="3">
        <v>0</v>
      </c>
      <c r="H4625" s="3">
        <v>895.38</v>
      </c>
      <c r="I4625" t="s">
        <v>10</v>
      </c>
      <c r="J4625" t="s">
        <v>35</v>
      </c>
      <c r="K4625" s="3">
        <f>IF(TablaDatosEmpresa[[#This Row],[Tipo_Movimiento]] = "Venta", -TablaDatosEmpresa[[#This Row],[Cantidad]] * TablaDatosEmpresa[[#This Row],[Precio_Venta_Unitario]], 0)</f>
        <v>44769</v>
      </c>
      <c r="L4625" s="3">
        <f>AVERAGEIF(TablaDatosEmpresa[Nombre_Producto],TablaDatosEmpresa[[#This Row],[Nombre_Producto]],TablaDatosEmpresa[Costo_Unitario])</f>
        <v>206.67616747181975</v>
      </c>
      <c r="M4625" s="3">
        <f>IF(TablaDatosEmpresa[[#This Row],[Tipo_Movimiento]] = "Venta", -TablaDatosEmpresa[[#This Row],[Cantidad]] * TablaDatosEmpresa[[#This Row],[CosteAdquisicionPromedio]], 0)</f>
        <v>10333.808373590988</v>
      </c>
      <c r="N4625" s="3">
        <f>TablaDatosEmpresa[[#This Row],[Ingresos]]-TablaDatosEmpresa[[#This Row],[Coste_Vemta]]</f>
        <v>34435.19162640901</v>
      </c>
    </row>
    <row r="4626" spans="1:14" x14ac:dyDescent="0.3">
      <c r="A4626">
        <v>4627</v>
      </c>
      <c r="B4626" s="1">
        <v>45241</v>
      </c>
      <c r="C4626" t="s">
        <v>10</v>
      </c>
      <c r="D4626" t="s">
        <v>17</v>
      </c>
      <c r="E4626" t="s">
        <v>42</v>
      </c>
      <c r="F4626">
        <v>-48</v>
      </c>
      <c r="G4626" s="3">
        <v>0</v>
      </c>
      <c r="H4626" s="3">
        <v>891.75</v>
      </c>
      <c r="I4626" t="s">
        <v>10</v>
      </c>
      <c r="J4626" t="s">
        <v>23</v>
      </c>
      <c r="K4626" s="3">
        <f>IF(TablaDatosEmpresa[[#This Row],[Tipo_Movimiento]] = "Venta", -TablaDatosEmpresa[[#This Row],[Cantidad]] * TablaDatosEmpresa[[#This Row],[Precio_Venta_Unitario]], 0)</f>
        <v>42804</v>
      </c>
      <c r="L4626" s="3">
        <f>AVERAGEIF(TablaDatosEmpresa[Nombre_Producto],TablaDatosEmpresa[[#This Row],[Nombre_Producto]],TablaDatosEmpresa[Costo_Unitario])</f>
        <v>206.67616747181975</v>
      </c>
      <c r="M4626" s="3">
        <f>IF(TablaDatosEmpresa[[#This Row],[Tipo_Movimiento]] = "Venta", -TablaDatosEmpresa[[#This Row],[Cantidad]] * TablaDatosEmpresa[[#This Row],[CosteAdquisicionPromedio]], 0)</f>
        <v>9920.4560386473477</v>
      </c>
      <c r="N4626" s="3">
        <f>TablaDatosEmpresa[[#This Row],[Ingresos]]-TablaDatosEmpresa[[#This Row],[Coste_Vemta]]</f>
        <v>32883.543961352654</v>
      </c>
    </row>
    <row r="4627" spans="1:14" x14ac:dyDescent="0.3">
      <c r="A4627">
        <v>4628</v>
      </c>
      <c r="B4627" s="1">
        <v>45241</v>
      </c>
      <c r="C4627" t="s">
        <v>10</v>
      </c>
      <c r="D4627" t="s">
        <v>32</v>
      </c>
      <c r="E4627" t="s">
        <v>33</v>
      </c>
      <c r="F4627">
        <v>-43</v>
      </c>
      <c r="G4627" s="3">
        <v>0</v>
      </c>
      <c r="H4627" s="3">
        <v>218.12</v>
      </c>
      <c r="I4627" t="s">
        <v>10</v>
      </c>
      <c r="J4627" t="s">
        <v>13</v>
      </c>
      <c r="K4627" s="3">
        <f>IF(TablaDatosEmpresa[[#This Row],[Tipo_Movimiento]] = "Venta", -TablaDatosEmpresa[[#This Row],[Cantidad]] * TablaDatosEmpresa[[#This Row],[Precio_Venta_Unitario]], 0)</f>
        <v>9379.16</v>
      </c>
      <c r="L4627" s="3">
        <f>AVERAGEIF(TablaDatosEmpresa[Nombre_Producto],TablaDatosEmpresa[[#This Row],[Nombre_Producto]],TablaDatosEmpresa[Costo_Unitario])</f>
        <v>54.214840425531932</v>
      </c>
      <c r="M4627" s="3">
        <f>IF(TablaDatosEmpresa[[#This Row],[Tipo_Movimiento]] = "Venta", -TablaDatosEmpresa[[#This Row],[Cantidad]] * TablaDatosEmpresa[[#This Row],[CosteAdquisicionPromedio]], 0)</f>
        <v>2331.2381382978729</v>
      </c>
      <c r="N4627" s="3">
        <f>TablaDatosEmpresa[[#This Row],[Ingresos]]-TablaDatosEmpresa[[#This Row],[Coste_Vemta]]</f>
        <v>7047.921861702127</v>
      </c>
    </row>
    <row r="4628" spans="1:14" x14ac:dyDescent="0.3">
      <c r="A4628">
        <v>4629</v>
      </c>
      <c r="B4628" s="1">
        <v>45241</v>
      </c>
      <c r="C4628" t="s">
        <v>16</v>
      </c>
      <c r="D4628" t="s">
        <v>27</v>
      </c>
      <c r="E4628" t="s">
        <v>44</v>
      </c>
      <c r="F4628">
        <v>30</v>
      </c>
      <c r="G4628" s="3">
        <v>248.58</v>
      </c>
      <c r="H4628" s="3">
        <v>0</v>
      </c>
      <c r="I4628" t="s">
        <v>46</v>
      </c>
      <c r="J4628" t="s">
        <v>18</v>
      </c>
      <c r="K4628" s="3">
        <f>IF(TablaDatosEmpresa[[#This Row],[Tipo_Movimiento]] = "Venta", -TablaDatosEmpresa[[#This Row],[Cantidad]] * TablaDatosEmpresa[[#This Row],[Precio_Venta_Unitario]], 0)</f>
        <v>0</v>
      </c>
      <c r="L4628" s="3">
        <f>AVERAGEIF(TablaDatosEmpresa[Nombre_Producto],TablaDatosEmpresa[[#This Row],[Nombre_Producto]],TablaDatosEmpresa[Costo_Unitario])</f>
        <v>111.99406451612904</v>
      </c>
      <c r="M4628" s="3">
        <f>IF(TablaDatosEmpresa[[#This Row],[Tipo_Movimiento]] = "Venta", -TablaDatosEmpresa[[#This Row],[Cantidad]] * TablaDatosEmpresa[[#This Row],[CosteAdquisicionPromedio]], 0)</f>
        <v>0</v>
      </c>
      <c r="N4628" s="3">
        <f>TablaDatosEmpresa[[#This Row],[Ingresos]]-TablaDatosEmpresa[[#This Row],[Coste_Vemta]]</f>
        <v>0</v>
      </c>
    </row>
    <row r="4629" spans="1:14" x14ac:dyDescent="0.3">
      <c r="A4629">
        <v>4630</v>
      </c>
      <c r="B4629" s="1">
        <v>45241</v>
      </c>
      <c r="C4629" t="s">
        <v>24</v>
      </c>
      <c r="D4629" t="s">
        <v>11</v>
      </c>
      <c r="E4629" t="s">
        <v>12</v>
      </c>
      <c r="F4629">
        <v>155</v>
      </c>
      <c r="G4629" s="3">
        <v>64.959999999999994</v>
      </c>
      <c r="H4629" s="3">
        <v>0</v>
      </c>
      <c r="I4629" t="s">
        <v>24</v>
      </c>
      <c r="J4629" t="s">
        <v>28</v>
      </c>
      <c r="K4629" s="3">
        <f>IF(TablaDatosEmpresa[[#This Row],[Tipo_Movimiento]] = "Venta", -TablaDatosEmpresa[[#This Row],[Cantidad]] * TablaDatosEmpresa[[#This Row],[Precio_Venta_Unitario]], 0)</f>
        <v>0</v>
      </c>
      <c r="L4629" s="3">
        <f>AVERAGEIF(TablaDatosEmpresa[Nombre_Producto],TablaDatosEmpresa[[#This Row],[Nombre_Producto]],TablaDatosEmpresa[Costo_Unitario])</f>
        <v>28.701865793780652</v>
      </c>
      <c r="M4629" s="3">
        <f>IF(TablaDatosEmpresa[[#This Row],[Tipo_Movimiento]] = "Venta", -TablaDatosEmpresa[[#This Row],[Cantidad]] * TablaDatosEmpresa[[#This Row],[CosteAdquisicionPromedio]], 0)</f>
        <v>0</v>
      </c>
      <c r="N4629" s="3">
        <f>TablaDatosEmpresa[[#This Row],[Ingresos]]-TablaDatosEmpresa[[#This Row],[Coste_Vemta]]</f>
        <v>0</v>
      </c>
    </row>
    <row r="4630" spans="1:14" x14ac:dyDescent="0.3">
      <c r="A4630">
        <v>4631</v>
      </c>
      <c r="B4630" s="1">
        <v>45241</v>
      </c>
      <c r="C4630" t="s">
        <v>24</v>
      </c>
      <c r="D4630" t="s">
        <v>32</v>
      </c>
      <c r="E4630" t="s">
        <v>33</v>
      </c>
      <c r="F4630">
        <v>159</v>
      </c>
      <c r="G4630" s="3">
        <v>118</v>
      </c>
      <c r="H4630" s="3">
        <v>0</v>
      </c>
      <c r="I4630" t="s">
        <v>24</v>
      </c>
      <c r="J4630" t="s">
        <v>28</v>
      </c>
      <c r="K4630" s="3">
        <f>IF(TablaDatosEmpresa[[#This Row],[Tipo_Movimiento]] = "Venta", -TablaDatosEmpresa[[#This Row],[Cantidad]] * TablaDatosEmpresa[[#This Row],[Precio_Venta_Unitario]], 0)</f>
        <v>0</v>
      </c>
      <c r="L4630" s="3">
        <f>AVERAGEIF(TablaDatosEmpresa[Nombre_Producto],TablaDatosEmpresa[[#This Row],[Nombre_Producto]],TablaDatosEmpresa[Costo_Unitario])</f>
        <v>54.214840425531932</v>
      </c>
      <c r="M4630" s="3">
        <f>IF(TablaDatosEmpresa[[#This Row],[Tipo_Movimiento]] = "Venta", -TablaDatosEmpresa[[#This Row],[Cantidad]] * TablaDatosEmpresa[[#This Row],[CosteAdquisicionPromedio]], 0)</f>
        <v>0</v>
      </c>
      <c r="N4630" s="3">
        <f>TablaDatosEmpresa[[#This Row],[Ingresos]]-TablaDatosEmpresa[[#This Row],[Coste_Vemta]]</f>
        <v>0</v>
      </c>
    </row>
    <row r="4631" spans="1:14" x14ac:dyDescent="0.3">
      <c r="A4631">
        <v>4632</v>
      </c>
      <c r="B4631" s="1">
        <v>45242</v>
      </c>
      <c r="C4631" t="s">
        <v>10</v>
      </c>
      <c r="D4631" t="s">
        <v>29</v>
      </c>
      <c r="E4631" t="s">
        <v>30</v>
      </c>
      <c r="F4631">
        <v>-17</v>
      </c>
      <c r="G4631" s="3">
        <v>0</v>
      </c>
      <c r="H4631" s="3">
        <v>80.150000000000006</v>
      </c>
      <c r="I4631" t="s">
        <v>10</v>
      </c>
      <c r="J4631" t="s">
        <v>13</v>
      </c>
      <c r="K4631" s="3">
        <f>IF(TablaDatosEmpresa[[#This Row],[Tipo_Movimiento]] = "Venta", -TablaDatosEmpresa[[#This Row],[Cantidad]] * TablaDatosEmpresa[[#This Row],[Precio_Venta_Unitario]], 0)</f>
        <v>1362.5500000000002</v>
      </c>
      <c r="L4631" s="3">
        <f>AVERAGEIF(TablaDatosEmpresa[Nombre_Producto],TablaDatosEmpresa[[#This Row],[Nombre_Producto]],TablaDatosEmpresa[Costo_Unitario])</f>
        <v>15.49574137931034</v>
      </c>
      <c r="M4631" s="3">
        <f>IF(TablaDatosEmpresa[[#This Row],[Tipo_Movimiento]] = "Venta", -TablaDatosEmpresa[[#This Row],[Cantidad]] * TablaDatosEmpresa[[#This Row],[CosteAdquisicionPromedio]], 0)</f>
        <v>263.42760344827576</v>
      </c>
      <c r="N4631" s="3">
        <f>TablaDatosEmpresa[[#This Row],[Ingresos]]-TablaDatosEmpresa[[#This Row],[Coste_Vemta]]</f>
        <v>1099.1223965517245</v>
      </c>
    </row>
    <row r="4632" spans="1:14" x14ac:dyDescent="0.3">
      <c r="A4632">
        <v>4633</v>
      </c>
      <c r="B4632" s="1">
        <v>45242</v>
      </c>
      <c r="C4632" t="s">
        <v>24</v>
      </c>
      <c r="D4632" t="s">
        <v>34</v>
      </c>
      <c r="E4632" t="s">
        <v>45</v>
      </c>
      <c r="F4632">
        <v>276</v>
      </c>
      <c r="G4632" s="3">
        <v>183.68</v>
      </c>
      <c r="H4632" s="3">
        <v>0</v>
      </c>
      <c r="I4632" t="s">
        <v>24</v>
      </c>
      <c r="J4632" t="s">
        <v>26</v>
      </c>
      <c r="K4632" s="3">
        <f>IF(TablaDatosEmpresa[[#This Row],[Tipo_Movimiento]] = "Venta", -TablaDatosEmpresa[[#This Row],[Cantidad]] * TablaDatosEmpresa[[#This Row],[Precio_Venta_Unitario]], 0)</f>
        <v>0</v>
      </c>
      <c r="L4632" s="3">
        <f>AVERAGEIF(TablaDatosEmpresa[Nombre_Producto],TablaDatosEmpresa[[#This Row],[Nombre_Producto]],TablaDatosEmpresa[Costo_Unitario])</f>
        <v>81.910562499999997</v>
      </c>
      <c r="M4632" s="3">
        <f>IF(TablaDatosEmpresa[[#This Row],[Tipo_Movimiento]] = "Venta", -TablaDatosEmpresa[[#This Row],[Cantidad]] * TablaDatosEmpresa[[#This Row],[CosteAdquisicionPromedio]], 0)</f>
        <v>0</v>
      </c>
      <c r="N4632" s="3">
        <f>TablaDatosEmpresa[[#This Row],[Ingresos]]-TablaDatosEmpresa[[#This Row],[Coste_Vemta]]</f>
        <v>0</v>
      </c>
    </row>
    <row r="4633" spans="1:14" x14ac:dyDescent="0.3">
      <c r="A4633">
        <v>4634</v>
      </c>
      <c r="B4633" s="1">
        <v>45242</v>
      </c>
      <c r="C4633" t="s">
        <v>24</v>
      </c>
      <c r="D4633" t="s">
        <v>14</v>
      </c>
      <c r="E4633" t="s">
        <v>41</v>
      </c>
      <c r="F4633">
        <v>53</v>
      </c>
      <c r="G4633" s="3">
        <v>84.94</v>
      </c>
      <c r="H4633" s="3">
        <v>0</v>
      </c>
      <c r="I4633" t="s">
        <v>24</v>
      </c>
      <c r="J4633" t="s">
        <v>26</v>
      </c>
      <c r="K4633" s="3">
        <f>IF(TablaDatosEmpresa[[#This Row],[Tipo_Movimiento]] = "Venta", -TablaDatosEmpresa[[#This Row],[Cantidad]] * TablaDatosEmpresa[[#This Row],[Precio_Venta_Unitario]], 0)</f>
        <v>0</v>
      </c>
      <c r="L4633" s="3">
        <f>AVERAGEIF(TablaDatosEmpresa[Nombre_Producto],TablaDatosEmpresa[[#This Row],[Nombre_Producto]],TablaDatosEmpresa[Costo_Unitario])</f>
        <v>38.917210440456756</v>
      </c>
      <c r="M4633" s="3">
        <f>IF(TablaDatosEmpresa[[#This Row],[Tipo_Movimiento]] = "Venta", -TablaDatosEmpresa[[#This Row],[Cantidad]] * TablaDatosEmpresa[[#This Row],[CosteAdquisicionPromedio]], 0)</f>
        <v>0</v>
      </c>
      <c r="N4633" s="3">
        <f>TablaDatosEmpresa[[#This Row],[Ingresos]]-TablaDatosEmpresa[[#This Row],[Coste_Vemta]]</f>
        <v>0</v>
      </c>
    </row>
    <row r="4634" spans="1:14" x14ac:dyDescent="0.3">
      <c r="A4634">
        <v>4635</v>
      </c>
      <c r="B4634" s="1">
        <v>45242</v>
      </c>
      <c r="C4634" t="s">
        <v>10</v>
      </c>
      <c r="D4634" t="s">
        <v>34</v>
      </c>
      <c r="E4634" t="s">
        <v>45</v>
      </c>
      <c r="F4634">
        <v>-8</v>
      </c>
      <c r="G4634" s="3">
        <v>0</v>
      </c>
      <c r="H4634" s="3">
        <v>347.16</v>
      </c>
      <c r="I4634" t="s">
        <v>10</v>
      </c>
      <c r="J4634" t="s">
        <v>35</v>
      </c>
      <c r="K4634" s="3">
        <f>IF(TablaDatosEmpresa[[#This Row],[Tipo_Movimiento]] = "Venta", -TablaDatosEmpresa[[#This Row],[Cantidad]] * TablaDatosEmpresa[[#This Row],[Precio_Venta_Unitario]], 0)</f>
        <v>2777.28</v>
      </c>
      <c r="L4634" s="3">
        <f>AVERAGEIF(TablaDatosEmpresa[Nombre_Producto],TablaDatosEmpresa[[#This Row],[Nombre_Producto]],TablaDatosEmpresa[Costo_Unitario])</f>
        <v>81.910562499999997</v>
      </c>
      <c r="M4634" s="3">
        <f>IF(TablaDatosEmpresa[[#This Row],[Tipo_Movimiento]] = "Venta", -TablaDatosEmpresa[[#This Row],[Cantidad]] * TablaDatosEmpresa[[#This Row],[CosteAdquisicionPromedio]], 0)</f>
        <v>655.28449999999998</v>
      </c>
      <c r="N4634" s="3">
        <f>TablaDatosEmpresa[[#This Row],[Ingresos]]-TablaDatosEmpresa[[#This Row],[Coste_Vemta]]</f>
        <v>2121.9955</v>
      </c>
    </row>
    <row r="4635" spans="1:14" x14ac:dyDescent="0.3">
      <c r="A4635">
        <v>4636</v>
      </c>
      <c r="B4635" s="1">
        <v>45242</v>
      </c>
      <c r="C4635" t="s">
        <v>24</v>
      </c>
      <c r="D4635" t="s">
        <v>14</v>
      </c>
      <c r="E4635" t="s">
        <v>41</v>
      </c>
      <c r="F4635">
        <v>199</v>
      </c>
      <c r="G4635" s="3">
        <v>84.58</v>
      </c>
      <c r="H4635" s="3">
        <v>0</v>
      </c>
      <c r="I4635" t="s">
        <v>24</v>
      </c>
      <c r="J4635" t="s">
        <v>37</v>
      </c>
      <c r="K4635" s="3">
        <f>IF(TablaDatosEmpresa[[#This Row],[Tipo_Movimiento]] = "Venta", -TablaDatosEmpresa[[#This Row],[Cantidad]] * TablaDatosEmpresa[[#This Row],[Precio_Venta_Unitario]], 0)</f>
        <v>0</v>
      </c>
      <c r="L4635" s="3">
        <f>AVERAGEIF(TablaDatosEmpresa[Nombre_Producto],TablaDatosEmpresa[[#This Row],[Nombre_Producto]],TablaDatosEmpresa[Costo_Unitario])</f>
        <v>38.917210440456756</v>
      </c>
      <c r="M4635" s="3">
        <f>IF(TablaDatosEmpresa[[#This Row],[Tipo_Movimiento]] = "Venta", -TablaDatosEmpresa[[#This Row],[Cantidad]] * TablaDatosEmpresa[[#This Row],[CosteAdquisicionPromedio]], 0)</f>
        <v>0</v>
      </c>
      <c r="N4635" s="3">
        <f>TablaDatosEmpresa[[#This Row],[Ingresos]]-TablaDatosEmpresa[[#This Row],[Coste_Vemta]]</f>
        <v>0</v>
      </c>
    </row>
    <row r="4636" spans="1:14" x14ac:dyDescent="0.3">
      <c r="A4636">
        <v>4637</v>
      </c>
      <c r="B4636" s="1">
        <v>45242</v>
      </c>
      <c r="C4636" t="s">
        <v>10</v>
      </c>
      <c r="D4636" t="s">
        <v>21</v>
      </c>
      <c r="E4636" t="s">
        <v>22</v>
      </c>
      <c r="F4636">
        <v>-18</v>
      </c>
      <c r="G4636" s="3">
        <v>0</v>
      </c>
      <c r="H4636" s="3">
        <v>60.29</v>
      </c>
      <c r="I4636" t="s">
        <v>10</v>
      </c>
      <c r="J4636" t="s">
        <v>35</v>
      </c>
      <c r="K4636" s="3">
        <f>IF(TablaDatosEmpresa[[#This Row],[Tipo_Movimiento]] = "Venta", -TablaDatosEmpresa[[#This Row],[Cantidad]] * TablaDatosEmpresa[[#This Row],[Precio_Venta_Unitario]], 0)</f>
        <v>1085.22</v>
      </c>
      <c r="L4636" s="3">
        <f>AVERAGEIF(TablaDatosEmpresa[Nombre_Producto],TablaDatosEmpresa[[#This Row],[Nombre_Producto]],TablaDatosEmpresa[Costo_Unitario])</f>
        <v>10.520482758620702</v>
      </c>
      <c r="M4636" s="3">
        <f>IF(TablaDatosEmpresa[[#This Row],[Tipo_Movimiento]] = "Venta", -TablaDatosEmpresa[[#This Row],[Cantidad]] * TablaDatosEmpresa[[#This Row],[CosteAdquisicionPromedio]], 0)</f>
        <v>189.36868965517263</v>
      </c>
      <c r="N4636" s="3">
        <f>TablaDatosEmpresa[[#This Row],[Ingresos]]-TablaDatosEmpresa[[#This Row],[Coste_Vemta]]</f>
        <v>895.85131034482743</v>
      </c>
    </row>
    <row r="4637" spans="1:14" x14ac:dyDescent="0.3">
      <c r="A4637">
        <v>4638</v>
      </c>
      <c r="B4637" s="1">
        <v>45242</v>
      </c>
      <c r="C4637" t="s">
        <v>10</v>
      </c>
      <c r="D4637" t="s">
        <v>29</v>
      </c>
      <c r="E4637" t="s">
        <v>30</v>
      </c>
      <c r="F4637">
        <v>-28</v>
      </c>
      <c r="G4637" s="3">
        <v>0</v>
      </c>
      <c r="H4637" s="3">
        <v>80.069999999999993</v>
      </c>
      <c r="I4637" t="s">
        <v>10</v>
      </c>
      <c r="J4637" t="s">
        <v>35</v>
      </c>
      <c r="K4637" s="3">
        <f>IF(TablaDatosEmpresa[[#This Row],[Tipo_Movimiento]] = "Venta", -TablaDatosEmpresa[[#This Row],[Cantidad]] * TablaDatosEmpresa[[#This Row],[Precio_Venta_Unitario]], 0)</f>
        <v>2241.96</v>
      </c>
      <c r="L4637" s="3">
        <f>AVERAGEIF(TablaDatosEmpresa[Nombre_Producto],TablaDatosEmpresa[[#This Row],[Nombre_Producto]],TablaDatosEmpresa[Costo_Unitario])</f>
        <v>15.49574137931034</v>
      </c>
      <c r="M4637" s="3">
        <f>IF(TablaDatosEmpresa[[#This Row],[Tipo_Movimiento]] = "Venta", -TablaDatosEmpresa[[#This Row],[Cantidad]] * TablaDatosEmpresa[[#This Row],[CosteAdquisicionPromedio]], 0)</f>
        <v>433.88075862068951</v>
      </c>
      <c r="N4637" s="3">
        <f>TablaDatosEmpresa[[#This Row],[Ingresos]]-TablaDatosEmpresa[[#This Row],[Coste_Vemta]]</f>
        <v>1808.0792413793106</v>
      </c>
    </row>
    <row r="4638" spans="1:14" x14ac:dyDescent="0.3">
      <c r="A4638">
        <v>4639</v>
      </c>
      <c r="B4638" s="1">
        <v>45243</v>
      </c>
      <c r="C4638" t="s">
        <v>10</v>
      </c>
      <c r="D4638" t="s">
        <v>17</v>
      </c>
      <c r="E4638" t="s">
        <v>42</v>
      </c>
      <c r="F4638">
        <v>-40</v>
      </c>
      <c r="G4638" s="3">
        <v>0</v>
      </c>
      <c r="H4638" s="3">
        <v>891.25</v>
      </c>
      <c r="I4638" t="s">
        <v>10</v>
      </c>
      <c r="J4638" t="s">
        <v>31</v>
      </c>
      <c r="K4638" s="3">
        <f>IF(TablaDatosEmpresa[[#This Row],[Tipo_Movimiento]] = "Venta", -TablaDatosEmpresa[[#This Row],[Cantidad]] * TablaDatosEmpresa[[#This Row],[Precio_Venta_Unitario]], 0)</f>
        <v>35650</v>
      </c>
      <c r="L4638" s="3">
        <f>AVERAGEIF(TablaDatosEmpresa[Nombre_Producto],TablaDatosEmpresa[[#This Row],[Nombre_Producto]],TablaDatosEmpresa[Costo_Unitario])</f>
        <v>206.67616747181975</v>
      </c>
      <c r="M4638" s="3">
        <f>IF(TablaDatosEmpresa[[#This Row],[Tipo_Movimiento]] = "Venta", -TablaDatosEmpresa[[#This Row],[Cantidad]] * TablaDatosEmpresa[[#This Row],[CosteAdquisicionPromedio]], 0)</f>
        <v>8267.0466988727894</v>
      </c>
      <c r="N4638" s="3">
        <f>TablaDatosEmpresa[[#This Row],[Ingresos]]-TablaDatosEmpresa[[#This Row],[Coste_Vemta]]</f>
        <v>27382.953301127211</v>
      </c>
    </row>
    <row r="4639" spans="1:14" x14ac:dyDescent="0.3">
      <c r="A4639">
        <v>4640</v>
      </c>
      <c r="B4639" s="1">
        <v>45243</v>
      </c>
      <c r="C4639" t="s">
        <v>24</v>
      </c>
      <c r="D4639" t="s">
        <v>14</v>
      </c>
      <c r="E4639" t="s">
        <v>41</v>
      </c>
      <c r="F4639">
        <v>76</v>
      </c>
      <c r="G4639" s="3">
        <v>86.28</v>
      </c>
      <c r="H4639" s="3">
        <v>0</v>
      </c>
      <c r="I4639" t="s">
        <v>24</v>
      </c>
      <c r="J4639" t="s">
        <v>26</v>
      </c>
      <c r="K4639" s="3">
        <f>IF(TablaDatosEmpresa[[#This Row],[Tipo_Movimiento]] = "Venta", -TablaDatosEmpresa[[#This Row],[Cantidad]] * TablaDatosEmpresa[[#This Row],[Precio_Venta_Unitario]], 0)</f>
        <v>0</v>
      </c>
      <c r="L4639" s="3">
        <f>AVERAGEIF(TablaDatosEmpresa[Nombre_Producto],TablaDatosEmpresa[[#This Row],[Nombre_Producto]],TablaDatosEmpresa[Costo_Unitario])</f>
        <v>38.917210440456756</v>
      </c>
      <c r="M4639" s="3">
        <f>IF(TablaDatosEmpresa[[#This Row],[Tipo_Movimiento]] = "Venta", -TablaDatosEmpresa[[#This Row],[Cantidad]] * TablaDatosEmpresa[[#This Row],[CosteAdquisicionPromedio]], 0)</f>
        <v>0</v>
      </c>
      <c r="N4639" s="3">
        <f>TablaDatosEmpresa[[#This Row],[Ingresos]]-TablaDatosEmpresa[[#This Row],[Coste_Vemta]]</f>
        <v>0</v>
      </c>
    </row>
    <row r="4640" spans="1:14" x14ac:dyDescent="0.3">
      <c r="A4640">
        <v>4641</v>
      </c>
      <c r="B4640" s="1">
        <v>45243</v>
      </c>
      <c r="C4640" t="s">
        <v>24</v>
      </c>
      <c r="D4640" t="s">
        <v>14</v>
      </c>
      <c r="E4640" t="s">
        <v>41</v>
      </c>
      <c r="F4640">
        <v>252</v>
      </c>
      <c r="G4640" s="3">
        <v>86.93</v>
      </c>
      <c r="H4640" s="3">
        <v>0</v>
      </c>
      <c r="I4640" t="s">
        <v>24</v>
      </c>
      <c r="J4640" t="s">
        <v>28</v>
      </c>
      <c r="K4640" s="3">
        <f>IF(TablaDatosEmpresa[[#This Row],[Tipo_Movimiento]] = "Venta", -TablaDatosEmpresa[[#This Row],[Cantidad]] * TablaDatosEmpresa[[#This Row],[Precio_Venta_Unitario]], 0)</f>
        <v>0</v>
      </c>
      <c r="L4640" s="3">
        <f>AVERAGEIF(TablaDatosEmpresa[Nombre_Producto],TablaDatosEmpresa[[#This Row],[Nombre_Producto]],TablaDatosEmpresa[Costo_Unitario])</f>
        <v>38.917210440456756</v>
      </c>
      <c r="M4640" s="3">
        <f>IF(TablaDatosEmpresa[[#This Row],[Tipo_Movimiento]] = "Venta", -TablaDatosEmpresa[[#This Row],[Cantidad]] * TablaDatosEmpresa[[#This Row],[CosteAdquisicionPromedio]], 0)</f>
        <v>0</v>
      </c>
      <c r="N4640" s="3">
        <f>TablaDatosEmpresa[[#This Row],[Ingresos]]-TablaDatosEmpresa[[#This Row],[Coste_Vemta]]</f>
        <v>0</v>
      </c>
    </row>
    <row r="4641" spans="1:14" x14ac:dyDescent="0.3">
      <c r="A4641">
        <v>4642</v>
      </c>
      <c r="B4641" s="1">
        <v>45243</v>
      </c>
      <c r="C4641" t="s">
        <v>10</v>
      </c>
      <c r="D4641" t="s">
        <v>29</v>
      </c>
      <c r="E4641" t="s">
        <v>30</v>
      </c>
      <c r="F4641">
        <v>-27</v>
      </c>
      <c r="G4641" s="3">
        <v>0</v>
      </c>
      <c r="H4641" s="3">
        <v>80.459999999999994</v>
      </c>
      <c r="I4641" t="s">
        <v>10</v>
      </c>
      <c r="J4641" t="s">
        <v>15</v>
      </c>
      <c r="K4641" s="3">
        <f>IF(TablaDatosEmpresa[[#This Row],[Tipo_Movimiento]] = "Venta", -TablaDatosEmpresa[[#This Row],[Cantidad]] * TablaDatosEmpresa[[#This Row],[Precio_Venta_Unitario]], 0)</f>
        <v>2172.4199999999996</v>
      </c>
      <c r="L4641" s="3">
        <f>AVERAGEIF(TablaDatosEmpresa[Nombre_Producto],TablaDatosEmpresa[[#This Row],[Nombre_Producto]],TablaDatosEmpresa[Costo_Unitario])</f>
        <v>15.49574137931034</v>
      </c>
      <c r="M4641" s="3">
        <f>IF(TablaDatosEmpresa[[#This Row],[Tipo_Movimiento]] = "Venta", -TablaDatosEmpresa[[#This Row],[Cantidad]] * TablaDatosEmpresa[[#This Row],[CosteAdquisicionPromedio]], 0)</f>
        <v>418.38501724137916</v>
      </c>
      <c r="N4641" s="3">
        <f>TablaDatosEmpresa[[#This Row],[Ingresos]]-TablaDatosEmpresa[[#This Row],[Coste_Vemta]]</f>
        <v>1754.0349827586206</v>
      </c>
    </row>
    <row r="4642" spans="1:14" x14ac:dyDescent="0.3">
      <c r="A4642">
        <v>4643</v>
      </c>
      <c r="B4642" s="1">
        <v>45243</v>
      </c>
      <c r="C4642" t="s">
        <v>24</v>
      </c>
      <c r="D4642" t="s">
        <v>32</v>
      </c>
      <c r="E4642" t="s">
        <v>33</v>
      </c>
      <c r="F4642">
        <v>128</v>
      </c>
      <c r="G4642" s="3">
        <v>118.18</v>
      </c>
      <c r="H4642" s="3">
        <v>0</v>
      </c>
      <c r="I4642" t="s">
        <v>24</v>
      </c>
      <c r="J4642" t="s">
        <v>28</v>
      </c>
      <c r="K4642" s="3">
        <f>IF(TablaDatosEmpresa[[#This Row],[Tipo_Movimiento]] = "Venta", -TablaDatosEmpresa[[#This Row],[Cantidad]] * TablaDatosEmpresa[[#This Row],[Precio_Venta_Unitario]], 0)</f>
        <v>0</v>
      </c>
      <c r="L4642" s="3">
        <f>AVERAGEIF(TablaDatosEmpresa[Nombre_Producto],TablaDatosEmpresa[[#This Row],[Nombre_Producto]],TablaDatosEmpresa[Costo_Unitario])</f>
        <v>54.214840425531932</v>
      </c>
      <c r="M4642" s="3">
        <f>IF(TablaDatosEmpresa[[#This Row],[Tipo_Movimiento]] = "Venta", -TablaDatosEmpresa[[#This Row],[Cantidad]] * TablaDatosEmpresa[[#This Row],[CosteAdquisicionPromedio]], 0)</f>
        <v>0</v>
      </c>
      <c r="N4642" s="3">
        <f>TablaDatosEmpresa[[#This Row],[Ingresos]]-TablaDatosEmpresa[[#This Row],[Coste_Vemta]]</f>
        <v>0</v>
      </c>
    </row>
    <row r="4643" spans="1:14" x14ac:dyDescent="0.3">
      <c r="A4643">
        <v>4644</v>
      </c>
      <c r="B4643" s="1">
        <v>45243</v>
      </c>
      <c r="C4643" t="s">
        <v>16</v>
      </c>
      <c r="D4643" t="s">
        <v>19</v>
      </c>
      <c r="E4643" t="s">
        <v>20</v>
      </c>
      <c r="F4643">
        <v>33</v>
      </c>
      <c r="G4643" s="3">
        <v>148.66</v>
      </c>
      <c r="H4643" s="3">
        <v>0</v>
      </c>
      <c r="I4643" t="s">
        <v>46</v>
      </c>
      <c r="J4643" t="s">
        <v>18</v>
      </c>
      <c r="K4643" s="3">
        <f>IF(TablaDatosEmpresa[[#This Row],[Tipo_Movimiento]] = "Venta", -TablaDatosEmpresa[[#This Row],[Cantidad]] * TablaDatosEmpresa[[#This Row],[Precio_Venta_Unitario]], 0)</f>
        <v>0</v>
      </c>
      <c r="L4643" s="3">
        <f>AVERAGEIF(TablaDatosEmpresa[Nombre_Producto],TablaDatosEmpresa[[#This Row],[Nombre_Producto]],TablaDatosEmpresa[Costo_Unitario])</f>
        <v>66.956770642201846</v>
      </c>
      <c r="M4643" s="3">
        <f>IF(TablaDatosEmpresa[[#This Row],[Tipo_Movimiento]] = "Venta", -TablaDatosEmpresa[[#This Row],[Cantidad]] * TablaDatosEmpresa[[#This Row],[CosteAdquisicionPromedio]], 0)</f>
        <v>0</v>
      </c>
      <c r="N4643" s="3">
        <f>TablaDatosEmpresa[[#This Row],[Ingresos]]-TablaDatosEmpresa[[#This Row],[Coste_Vemta]]</f>
        <v>0</v>
      </c>
    </row>
    <row r="4644" spans="1:14" x14ac:dyDescent="0.3">
      <c r="A4644">
        <v>4645</v>
      </c>
      <c r="B4644" s="1">
        <v>45244</v>
      </c>
      <c r="C4644" t="s">
        <v>10</v>
      </c>
      <c r="D4644" t="s">
        <v>27</v>
      </c>
      <c r="E4644" t="s">
        <v>44</v>
      </c>
      <c r="F4644">
        <v>-49</v>
      </c>
      <c r="G4644" s="3">
        <v>0</v>
      </c>
      <c r="H4644" s="3">
        <v>497.09</v>
      </c>
      <c r="I4644" t="s">
        <v>10</v>
      </c>
      <c r="J4644" t="s">
        <v>31</v>
      </c>
      <c r="K4644" s="3">
        <f>IF(TablaDatosEmpresa[[#This Row],[Tipo_Movimiento]] = "Venta", -TablaDatosEmpresa[[#This Row],[Cantidad]] * TablaDatosEmpresa[[#This Row],[Precio_Venta_Unitario]], 0)</f>
        <v>24357.41</v>
      </c>
      <c r="L4644" s="3">
        <f>AVERAGEIF(TablaDatosEmpresa[Nombre_Producto],TablaDatosEmpresa[[#This Row],[Nombre_Producto]],TablaDatosEmpresa[Costo_Unitario])</f>
        <v>111.99406451612904</v>
      </c>
      <c r="M4644" s="3">
        <f>IF(TablaDatosEmpresa[[#This Row],[Tipo_Movimiento]] = "Venta", -TablaDatosEmpresa[[#This Row],[Cantidad]] * TablaDatosEmpresa[[#This Row],[CosteAdquisicionPromedio]], 0)</f>
        <v>5487.7091612903232</v>
      </c>
      <c r="N4644" s="3">
        <f>TablaDatosEmpresa[[#This Row],[Ingresos]]-TablaDatosEmpresa[[#This Row],[Coste_Vemta]]</f>
        <v>18869.700838709676</v>
      </c>
    </row>
    <row r="4645" spans="1:14" x14ac:dyDescent="0.3">
      <c r="A4645">
        <v>4646</v>
      </c>
      <c r="B4645" s="1">
        <v>45244</v>
      </c>
      <c r="C4645" t="s">
        <v>10</v>
      </c>
      <c r="D4645" t="s">
        <v>14</v>
      </c>
      <c r="E4645" t="s">
        <v>41</v>
      </c>
      <c r="F4645">
        <v>-44</v>
      </c>
      <c r="G4645" s="3">
        <v>0</v>
      </c>
      <c r="H4645" s="3">
        <v>158.55000000000001</v>
      </c>
      <c r="I4645" t="s">
        <v>10</v>
      </c>
      <c r="J4645" t="s">
        <v>31</v>
      </c>
      <c r="K4645" s="3">
        <f>IF(TablaDatosEmpresa[[#This Row],[Tipo_Movimiento]] = "Venta", -TablaDatosEmpresa[[#This Row],[Cantidad]] * TablaDatosEmpresa[[#This Row],[Precio_Venta_Unitario]], 0)</f>
        <v>6976.2000000000007</v>
      </c>
      <c r="L4645" s="3">
        <f>AVERAGEIF(TablaDatosEmpresa[Nombre_Producto],TablaDatosEmpresa[[#This Row],[Nombre_Producto]],TablaDatosEmpresa[Costo_Unitario])</f>
        <v>38.917210440456756</v>
      </c>
      <c r="M4645" s="3">
        <f>IF(TablaDatosEmpresa[[#This Row],[Tipo_Movimiento]] = "Venta", -TablaDatosEmpresa[[#This Row],[Cantidad]] * TablaDatosEmpresa[[#This Row],[CosteAdquisicionPromedio]], 0)</f>
        <v>1712.3572593800973</v>
      </c>
      <c r="N4645" s="3">
        <f>TablaDatosEmpresa[[#This Row],[Ingresos]]-TablaDatosEmpresa[[#This Row],[Coste_Vemta]]</f>
        <v>5263.8427406199035</v>
      </c>
    </row>
    <row r="4646" spans="1:14" x14ac:dyDescent="0.3">
      <c r="A4646">
        <v>4647</v>
      </c>
      <c r="B4646" s="1">
        <v>45244</v>
      </c>
      <c r="C4646" t="s">
        <v>10</v>
      </c>
      <c r="D4646" t="s">
        <v>17</v>
      </c>
      <c r="E4646" t="s">
        <v>42</v>
      </c>
      <c r="F4646">
        <v>-26</v>
      </c>
      <c r="G4646" s="3">
        <v>0</v>
      </c>
      <c r="H4646" s="3">
        <v>907.52</v>
      </c>
      <c r="I4646" t="s">
        <v>10</v>
      </c>
      <c r="J4646" t="s">
        <v>31</v>
      </c>
      <c r="K4646" s="3">
        <f>IF(TablaDatosEmpresa[[#This Row],[Tipo_Movimiento]] = "Venta", -TablaDatosEmpresa[[#This Row],[Cantidad]] * TablaDatosEmpresa[[#This Row],[Precio_Venta_Unitario]], 0)</f>
        <v>23595.52</v>
      </c>
      <c r="L4646" s="3">
        <f>AVERAGEIF(TablaDatosEmpresa[Nombre_Producto],TablaDatosEmpresa[[#This Row],[Nombre_Producto]],TablaDatosEmpresa[Costo_Unitario])</f>
        <v>206.67616747181975</v>
      </c>
      <c r="M4646" s="3">
        <f>IF(TablaDatosEmpresa[[#This Row],[Tipo_Movimiento]] = "Venta", -TablaDatosEmpresa[[#This Row],[Cantidad]] * TablaDatosEmpresa[[#This Row],[CosteAdquisicionPromedio]], 0)</f>
        <v>5373.5803542673139</v>
      </c>
      <c r="N4646" s="3">
        <f>TablaDatosEmpresa[[#This Row],[Ingresos]]-TablaDatosEmpresa[[#This Row],[Coste_Vemta]]</f>
        <v>18221.939645732687</v>
      </c>
    </row>
    <row r="4647" spans="1:14" x14ac:dyDescent="0.3">
      <c r="A4647">
        <v>4648</v>
      </c>
      <c r="B4647" s="1">
        <v>45244</v>
      </c>
      <c r="C4647" t="s">
        <v>10</v>
      </c>
      <c r="D4647" t="s">
        <v>34</v>
      </c>
      <c r="E4647" t="s">
        <v>45</v>
      </c>
      <c r="F4647">
        <v>-21</v>
      </c>
      <c r="G4647" s="3">
        <v>0</v>
      </c>
      <c r="H4647" s="3">
        <v>351.99</v>
      </c>
      <c r="I4647" t="s">
        <v>10</v>
      </c>
      <c r="J4647" t="s">
        <v>31</v>
      </c>
      <c r="K4647" s="3">
        <f>IF(TablaDatosEmpresa[[#This Row],[Tipo_Movimiento]] = "Venta", -TablaDatosEmpresa[[#This Row],[Cantidad]] * TablaDatosEmpresa[[#This Row],[Precio_Venta_Unitario]], 0)</f>
        <v>7391.79</v>
      </c>
      <c r="L4647" s="3">
        <f>AVERAGEIF(TablaDatosEmpresa[Nombre_Producto],TablaDatosEmpresa[[#This Row],[Nombre_Producto]],TablaDatosEmpresa[Costo_Unitario])</f>
        <v>81.910562499999997</v>
      </c>
      <c r="M4647" s="3">
        <f>IF(TablaDatosEmpresa[[#This Row],[Tipo_Movimiento]] = "Venta", -TablaDatosEmpresa[[#This Row],[Cantidad]] * TablaDatosEmpresa[[#This Row],[CosteAdquisicionPromedio]], 0)</f>
        <v>1720.1218125</v>
      </c>
      <c r="N4647" s="3">
        <f>TablaDatosEmpresa[[#This Row],[Ingresos]]-TablaDatosEmpresa[[#This Row],[Coste_Vemta]]</f>
        <v>5671.6681874999995</v>
      </c>
    </row>
    <row r="4648" spans="1:14" x14ac:dyDescent="0.3">
      <c r="A4648">
        <v>4649</v>
      </c>
      <c r="B4648" s="1">
        <v>45244</v>
      </c>
      <c r="C4648" t="s">
        <v>10</v>
      </c>
      <c r="D4648" t="s">
        <v>17</v>
      </c>
      <c r="E4648" t="s">
        <v>42</v>
      </c>
      <c r="F4648">
        <v>-42</v>
      </c>
      <c r="G4648" s="3">
        <v>0</v>
      </c>
      <c r="H4648" s="3">
        <v>897.16</v>
      </c>
      <c r="I4648" t="s">
        <v>10</v>
      </c>
      <c r="J4648" t="s">
        <v>23</v>
      </c>
      <c r="K4648" s="3">
        <f>IF(TablaDatosEmpresa[[#This Row],[Tipo_Movimiento]] = "Venta", -TablaDatosEmpresa[[#This Row],[Cantidad]] * TablaDatosEmpresa[[#This Row],[Precio_Venta_Unitario]], 0)</f>
        <v>37680.720000000001</v>
      </c>
      <c r="L4648" s="3">
        <f>AVERAGEIF(TablaDatosEmpresa[Nombre_Producto],TablaDatosEmpresa[[#This Row],[Nombre_Producto]],TablaDatosEmpresa[Costo_Unitario])</f>
        <v>206.67616747181975</v>
      </c>
      <c r="M4648" s="3">
        <f>IF(TablaDatosEmpresa[[#This Row],[Tipo_Movimiento]] = "Venta", -TablaDatosEmpresa[[#This Row],[Cantidad]] * TablaDatosEmpresa[[#This Row],[CosteAdquisicionPromedio]], 0)</f>
        <v>8680.3990338164294</v>
      </c>
      <c r="N4648" s="3">
        <f>TablaDatosEmpresa[[#This Row],[Ingresos]]-TablaDatosEmpresa[[#This Row],[Coste_Vemta]]</f>
        <v>29000.320966183572</v>
      </c>
    </row>
    <row r="4649" spans="1:14" x14ac:dyDescent="0.3">
      <c r="A4649">
        <v>4650</v>
      </c>
      <c r="B4649" s="1">
        <v>45244</v>
      </c>
      <c r="C4649" t="s">
        <v>10</v>
      </c>
      <c r="D4649" t="s">
        <v>21</v>
      </c>
      <c r="E4649" t="s">
        <v>22</v>
      </c>
      <c r="F4649">
        <v>-43</v>
      </c>
      <c r="G4649" s="3">
        <v>0</v>
      </c>
      <c r="H4649" s="3">
        <v>60.57</v>
      </c>
      <c r="I4649" t="s">
        <v>10</v>
      </c>
      <c r="J4649" t="s">
        <v>35</v>
      </c>
      <c r="K4649" s="3">
        <f>IF(TablaDatosEmpresa[[#This Row],[Tipo_Movimiento]] = "Venta", -TablaDatosEmpresa[[#This Row],[Cantidad]] * TablaDatosEmpresa[[#This Row],[Precio_Venta_Unitario]], 0)</f>
        <v>2604.5100000000002</v>
      </c>
      <c r="L4649" s="3">
        <f>AVERAGEIF(TablaDatosEmpresa[Nombre_Producto],TablaDatosEmpresa[[#This Row],[Nombre_Producto]],TablaDatosEmpresa[Costo_Unitario])</f>
        <v>10.520482758620702</v>
      </c>
      <c r="M4649" s="3">
        <f>IF(TablaDatosEmpresa[[#This Row],[Tipo_Movimiento]] = "Venta", -TablaDatosEmpresa[[#This Row],[Cantidad]] * TablaDatosEmpresa[[#This Row],[CosteAdquisicionPromedio]], 0)</f>
        <v>452.38075862069019</v>
      </c>
      <c r="N4649" s="3">
        <f>TablaDatosEmpresa[[#This Row],[Ingresos]]-TablaDatosEmpresa[[#This Row],[Coste_Vemta]]</f>
        <v>2152.1292413793099</v>
      </c>
    </row>
    <row r="4650" spans="1:14" x14ac:dyDescent="0.3">
      <c r="A4650">
        <v>4651</v>
      </c>
      <c r="B4650" s="1">
        <v>45244</v>
      </c>
      <c r="C4650" t="s">
        <v>10</v>
      </c>
      <c r="D4650" t="s">
        <v>25</v>
      </c>
      <c r="E4650" t="s">
        <v>43</v>
      </c>
      <c r="F4650">
        <v>-43</v>
      </c>
      <c r="G4650" s="3">
        <v>0</v>
      </c>
      <c r="H4650" s="3">
        <v>95.78</v>
      </c>
      <c r="I4650" t="s">
        <v>10</v>
      </c>
      <c r="J4650" t="s">
        <v>15</v>
      </c>
      <c r="K4650" s="3">
        <f>IF(TablaDatosEmpresa[[#This Row],[Tipo_Movimiento]] = "Venta", -TablaDatosEmpresa[[#This Row],[Cantidad]] * TablaDatosEmpresa[[#This Row],[Precio_Venta_Unitario]], 0)</f>
        <v>4118.54</v>
      </c>
      <c r="L4650" s="3">
        <f>AVERAGEIF(TablaDatosEmpresa[Nombre_Producto],TablaDatosEmpresa[[#This Row],[Nombre_Producto]],TablaDatosEmpresa[Costo_Unitario])</f>
        <v>18.458651685393257</v>
      </c>
      <c r="M4650" s="3">
        <f>IF(TablaDatosEmpresa[[#This Row],[Tipo_Movimiento]] = "Venta", -TablaDatosEmpresa[[#This Row],[Cantidad]] * TablaDatosEmpresa[[#This Row],[CosteAdquisicionPromedio]], 0)</f>
        <v>793.72202247191001</v>
      </c>
      <c r="N4650" s="3">
        <f>TablaDatosEmpresa[[#This Row],[Ingresos]]-TablaDatosEmpresa[[#This Row],[Coste_Vemta]]</f>
        <v>3324.8179775280901</v>
      </c>
    </row>
    <row r="4651" spans="1:14" x14ac:dyDescent="0.3">
      <c r="A4651">
        <v>4652</v>
      </c>
      <c r="B4651" s="1">
        <v>45245</v>
      </c>
      <c r="C4651" t="s">
        <v>24</v>
      </c>
      <c r="D4651" t="s">
        <v>25</v>
      </c>
      <c r="E4651" t="s">
        <v>43</v>
      </c>
      <c r="F4651">
        <v>203</v>
      </c>
      <c r="G4651" s="3">
        <v>45.74</v>
      </c>
      <c r="H4651" s="3">
        <v>0</v>
      </c>
      <c r="I4651" t="s">
        <v>24</v>
      </c>
      <c r="J4651" t="s">
        <v>26</v>
      </c>
      <c r="K4651" s="3">
        <f>IF(TablaDatosEmpresa[[#This Row],[Tipo_Movimiento]] = "Venta", -TablaDatosEmpresa[[#This Row],[Cantidad]] * TablaDatosEmpresa[[#This Row],[Precio_Venta_Unitario]], 0)</f>
        <v>0</v>
      </c>
      <c r="L4651" s="3">
        <f>AVERAGEIF(TablaDatosEmpresa[Nombre_Producto],TablaDatosEmpresa[[#This Row],[Nombre_Producto]],TablaDatosEmpresa[Costo_Unitario])</f>
        <v>18.458651685393257</v>
      </c>
      <c r="M4651" s="3">
        <f>IF(TablaDatosEmpresa[[#This Row],[Tipo_Movimiento]] = "Venta", -TablaDatosEmpresa[[#This Row],[Cantidad]] * TablaDatosEmpresa[[#This Row],[CosteAdquisicionPromedio]], 0)</f>
        <v>0</v>
      </c>
      <c r="N4651" s="3">
        <f>TablaDatosEmpresa[[#This Row],[Ingresos]]-TablaDatosEmpresa[[#This Row],[Coste_Vemta]]</f>
        <v>0</v>
      </c>
    </row>
    <row r="4652" spans="1:14" x14ac:dyDescent="0.3">
      <c r="A4652">
        <v>4653</v>
      </c>
      <c r="B4652" s="1">
        <v>45245</v>
      </c>
      <c r="C4652" t="s">
        <v>10</v>
      </c>
      <c r="D4652" t="s">
        <v>25</v>
      </c>
      <c r="E4652" t="s">
        <v>43</v>
      </c>
      <c r="F4652">
        <v>-13</v>
      </c>
      <c r="G4652" s="3">
        <v>0</v>
      </c>
      <c r="H4652" s="3">
        <v>94.2</v>
      </c>
      <c r="I4652" t="s">
        <v>10</v>
      </c>
      <c r="J4652" t="s">
        <v>13</v>
      </c>
      <c r="K4652" s="3">
        <f>IF(TablaDatosEmpresa[[#This Row],[Tipo_Movimiento]] = "Venta", -TablaDatosEmpresa[[#This Row],[Cantidad]] * TablaDatosEmpresa[[#This Row],[Precio_Venta_Unitario]], 0)</f>
        <v>1224.6000000000001</v>
      </c>
      <c r="L4652" s="3">
        <f>AVERAGEIF(TablaDatosEmpresa[Nombre_Producto],TablaDatosEmpresa[[#This Row],[Nombre_Producto]],TablaDatosEmpresa[Costo_Unitario])</f>
        <v>18.458651685393257</v>
      </c>
      <c r="M4652" s="3">
        <f>IF(TablaDatosEmpresa[[#This Row],[Tipo_Movimiento]] = "Venta", -TablaDatosEmpresa[[#This Row],[Cantidad]] * TablaDatosEmpresa[[#This Row],[CosteAdquisicionPromedio]], 0)</f>
        <v>239.96247191011233</v>
      </c>
      <c r="N4652" s="3">
        <f>TablaDatosEmpresa[[#This Row],[Ingresos]]-TablaDatosEmpresa[[#This Row],[Coste_Vemta]]</f>
        <v>984.63752808988784</v>
      </c>
    </row>
    <row r="4653" spans="1:14" x14ac:dyDescent="0.3">
      <c r="A4653">
        <v>4654</v>
      </c>
      <c r="B4653" s="1">
        <v>45245</v>
      </c>
      <c r="C4653" t="s">
        <v>10</v>
      </c>
      <c r="D4653" t="s">
        <v>11</v>
      </c>
      <c r="E4653" t="s">
        <v>12</v>
      </c>
      <c r="F4653">
        <v>-28</v>
      </c>
      <c r="G4653" s="3">
        <v>0</v>
      </c>
      <c r="H4653" s="3">
        <v>128.9</v>
      </c>
      <c r="I4653" t="s">
        <v>10</v>
      </c>
      <c r="J4653" t="s">
        <v>23</v>
      </c>
      <c r="K4653" s="3">
        <f>IF(TablaDatosEmpresa[[#This Row],[Tipo_Movimiento]] = "Venta", -TablaDatosEmpresa[[#This Row],[Cantidad]] * TablaDatosEmpresa[[#This Row],[Precio_Venta_Unitario]], 0)</f>
        <v>3609.2000000000003</v>
      </c>
      <c r="L4653" s="3">
        <f>AVERAGEIF(TablaDatosEmpresa[Nombre_Producto],TablaDatosEmpresa[[#This Row],[Nombre_Producto]],TablaDatosEmpresa[Costo_Unitario])</f>
        <v>28.701865793780652</v>
      </c>
      <c r="M4653" s="3">
        <f>IF(TablaDatosEmpresa[[#This Row],[Tipo_Movimiento]] = "Venta", -TablaDatosEmpresa[[#This Row],[Cantidad]] * TablaDatosEmpresa[[#This Row],[CosteAdquisicionPromedio]], 0)</f>
        <v>803.65224222585823</v>
      </c>
      <c r="N4653" s="3">
        <f>TablaDatosEmpresa[[#This Row],[Ingresos]]-TablaDatosEmpresa[[#This Row],[Coste_Vemta]]</f>
        <v>2805.5477577741422</v>
      </c>
    </row>
    <row r="4654" spans="1:14" x14ac:dyDescent="0.3">
      <c r="A4654">
        <v>4655</v>
      </c>
      <c r="B4654" s="1">
        <v>45245</v>
      </c>
      <c r="C4654" t="s">
        <v>10</v>
      </c>
      <c r="D4654" t="s">
        <v>14</v>
      </c>
      <c r="E4654" t="s">
        <v>41</v>
      </c>
      <c r="F4654">
        <v>-31</v>
      </c>
      <c r="G4654" s="3">
        <v>0</v>
      </c>
      <c r="H4654" s="3">
        <v>159.93</v>
      </c>
      <c r="I4654" t="s">
        <v>10</v>
      </c>
      <c r="J4654" t="s">
        <v>13</v>
      </c>
      <c r="K4654" s="3">
        <f>IF(TablaDatosEmpresa[[#This Row],[Tipo_Movimiento]] = "Venta", -TablaDatosEmpresa[[#This Row],[Cantidad]] * TablaDatosEmpresa[[#This Row],[Precio_Venta_Unitario]], 0)</f>
        <v>4957.83</v>
      </c>
      <c r="L4654" s="3">
        <f>AVERAGEIF(TablaDatosEmpresa[Nombre_Producto],TablaDatosEmpresa[[#This Row],[Nombre_Producto]],TablaDatosEmpresa[Costo_Unitario])</f>
        <v>38.917210440456756</v>
      </c>
      <c r="M4654" s="3">
        <f>IF(TablaDatosEmpresa[[#This Row],[Tipo_Movimiento]] = "Venta", -TablaDatosEmpresa[[#This Row],[Cantidad]] * TablaDatosEmpresa[[#This Row],[CosteAdquisicionPromedio]], 0)</f>
        <v>1206.4335236541594</v>
      </c>
      <c r="N4654" s="3">
        <f>TablaDatosEmpresa[[#This Row],[Ingresos]]-TablaDatosEmpresa[[#This Row],[Coste_Vemta]]</f>
        <v>3751.3964763458407</v>
      </c>
    </row>
    <row r="4655" spans="1:14" x14ac:dyDescent="0.3">
      <c r="A4655">
        <v>4656</v>
      </c>
      <c r="B4655" s="1">
        <v>45245</v>
      </c>
      <c r="C4655" t="s">
        <v>10</v>
      </c>
      <c r="D4655" t="s">
        <v>19</v>
      </c>
      <c r="E4655" t="s">
        <v>20</v>
      </c>
      <c r="F4655">
        <v>-18</v>
      </c>
      <c r="G4655" s="3">
        <v>0</v>
      </c>
      <c r="H4655" s="3">
        <v>301.83999999999997</v>
      </c>
      <c r="I4655" t="s">
        <v>10</v>
      </c>
      <c r="J4655" t="s">
        <v>13</v>
      </c>
      <c r="K4655" s="3">
        <f>IF(TablaDatosEmpresa[[#This Row],[Tipo_Movimiento]] = "Venta", -TablaDatosEmpresa[[#This Row],[Cantidad]] * TablaDatosEmpresa[[#This Row],[Precio_Venta_Unitario]], 0)</f>
        <v>5433.12</v>
      </c>
      <c r="L4655" s="3">
        <f>AVERAGEIF(TablaDatosEmpresa[Nombre_Producto],TablaDatosEmpresa[[#This Row],[Nombre_Producto]],TablaDatosEmpresa[Costo_Unitario])</f>
        <v>66.956770642201846</v>
      </c>
      <c r="M4655" s="3">
        <f>IF(TablaDatosEmpresa[[#This Row],[Tipo_Movimiento]] = "Venta", -TablaDatosEmpresa[[#This Row],[Cantidad]] * TablaDatosEmpresa[[#This Row],[CosteAdquisicionPromedio]], 0)</f>
        <v>1205.2218715596332</v>
      </c>
      <c r="N4655" s="3">
        <f>TablaDatosEmpresa[[#This Row],[Ingresos]]-TablaDatosEmpresa[[#This Row],[Coste_Vemta]]</f>
        <v>4227.8981284403671</v>
      </c>
    </row>
    <row r="4656" spans="1:14" x14ac:dyDescent="0.3">
      <c r="A4656">
        <v>4657</v>
      </c>
      <c r="B4656" s="1">
        <v>45245</v>
      </c>
      <c r="C4656" t="s">
        <v>10</v>
      </c>
      <c r="D4656" t="s">
        <v>21</v>
      </c>
      <c r="E4656" t="s">
        <v>22</v>
      </c>
      <c r="F4656">
        <v>-39</v>
      </c>
      <c r="G4656" s="3">
        <v>0</v>
      </c>
      <c r="H4656" s="3">
        <v>59.54</v>
      </c>
      <c r="I4656" t="s">
        <v>10</v>
      </c>
      <c r="J4656" t="s">
        <v>13</v>
      </c>
      <c r="K4656" s="3">
        <f>IF(TablaDatosEmpresa[[#This Row],[Tipo_Movimiento]] = "Venta", -TablaDatosEmpresa[[#This Row],[Cantidad]] * TablaDatosEmpresa[[#This Row],[Precio_Venta_Unitario]], 0)</f>
        <v>2322.06</v>
      </c>
      <c r="L4656" s="3">
        <f>AVERAGEIF(TablaDatosEmpresa[Nombre_Producto],TablaDatosEmpresa[[#This Row],[Nombre_Producto]],TablaDatosEmpresa[Costo_Unitario])</f>
        <v>10.520482758620702</v>
      </c>
      <c r="M4656" s="3">
        <f>IF(TablaDatosEmpresa[[#This Row],[Tipo_Movimiento]] = "Venta", -TablaDatosEmpresa[[#This Row],[Cantidad]] * TablaDatosEmpresa[[#This Row],[CosteAdquisicionPromedio]], 0)</f>
        <v>410.29882758620738</v>
      </c>
      <c r="N4656" s="3">
        <f>TablaDatosEmpresa[[#This Row],[Ingresos]]-TablaDatosEmpresa[[#This Row],[Coste_Vemta]]</f>
        <v>1911.7611724137926</v>
      </c>
    </row>
    <row r="4657" spans="1:14" x14ac:dyDescent="0.3">
      <c r="A4657">
        <v>4658</v>
      </c>
      <c r="B4657" s="1">
        <v>45245</v>
      </c>
      <c r="C4657" t="s">
        <v>10</v>
      </c>
      <c r="D4657" t="s">
        <v>34</v>
      </c>
      <c r="E4657" t="s">
        <v>45</v>
      </c>
      <c r="F4657">
        <v>-26</v>
      </c>
      <c r="G4657" s="3">
        <v>0</v>
      </c>
      <c r="H4657" s="3">
        <v>351.2</v>
      </c>
      <c r="I4657" t="s">
        <v>10</v>
      </c>
      <c r="J4657" t="s">
        <v>15</v>
      </c>
      <c r="K4657" s="3">
        <f>IF(TablaDatosEmpresa[[#This Row],[Tipo_Movimiento]] = "Venta", -TablaDatosEmpresa[[#This Row],[Cantidad]] * TablaDatosEmpresa[[#This Row],[Precio_Venta_Unitario]], 0)</f>
        <v>9131.1999999999989</v>
      </c>
      <c r="L4657" s="3">
        <f>AVERAGEIF(TablaDatosEmpresa[Nombre_Producto],TablaDatosEmpresa[[#This Row],[Nombre_Producto]],TablaDatosEmpresa[Costo_Unitario])</f>
        <v>81.910562499999997</v>
      </c>
      <c r="M4657" s="3">
        <f>IF(TablaDatosEmpresa[[#This Row],[Tipo_Movimiento]] = "Venta", -TablaDatosEmpresa[[#This Row],[Cantidad]] * TablaDatosEmpresa[[#This Row],[CosteAdquisicionPromedio]], 0)</f>
        <v>2129.6746250000001</v>
      </c>
      <c r="N4657" s="3">
        <f>TablaDatosEmpresa[[#This Row],[Ingresos]]-TablaDatosEmpresa[[#This Row],[Coste_Vemta]]</f>
        <v>7001.5253749999993</v>
      </c>
    </row>
    <row r="4658" spans="1:14" x14ac:dyDescent="0.3">
      <c r="A4658">
        <v>4659</v>
      </c>
      <c r="B4658" s="1">
        <v>45246</v>
      </c>
      <c r="C4658" t="s">
        <v>10</v>
      </c>
      <c r="D4658" t="s">
        <v>32</v>
      </c>
      <c r="E4658" t="s">
        <v>33</v>
      </c>
      <c r="F4658">
        <v>-35</v>
      </c>
      <c r="G4658" s="3">
        <v>0</v>
      </c>
      <c r="H4658" s="3">
        <v>218.75</v>
      </c>
      <c r="I4658" t="s">
        <v>10</v>
      </c>
      <c r="J4658" t="s">
        <v>13</v>
      </c>
      <c r="K4658" s="3">
        <f>IF(TablaDatosEmpresa[[#This Row],[Tipo_Movimiento]] = "Venta", -TablaDatosEmpresa[[#This Row],[Cantidad]] * TablaDatosEmpresa[[#This Row],[Precio_Venta_Unitario]], 0)</f>
        <v>7656.25</v>
      </c>
      <c r="L4658" s="3">
        <f>AVERAGEIF(TablaDatosEmpresa[Nombre_Producto],TablaDatosEmpresa[[#This Row],[Nombre_Producto]],TablaDatosEmpresa[Costo_Unitario])</f>
        <v>54.214840425531932</v>
      </c>
      <c r="M4658" s="3">
        <f>IF(TablaDatosEmpresa[[#This Row],[Tipo_Movimiento]] = "Venta", -TablaDatosEmpresa[[#This Row],[Cantidad]] * TablaDatosEmpresa[[#This Row],[CosteAdquisicionPromedio]], 0)</f>
        <v>1897.5194148936175</v>
      </c>
      <c r="N4658" s="3">
        <f>TablaDatosEmpresa[[#This Row],[Ingresos]]-TablaDatosEmpresa[[#This Row],[Coste_Vemta]]</f>
        <v>5758.7305851063829</v>
      </c>
    </row>
    <row r="4659" spans="1:14" x14ac:dyDescent="0.3">
      <c r="A4659">
        <v>4660</v>
      </c>
      <c r="B4659" s="1">
        <v>45246</v>
      </c>
      <c r="C4659" t="s">
        <v>10</v>
      </c>
      <c r="D4659" t="s">
        <v>11</v>
      </c>
      <c r="E4659" t="s">
        <v>12</v>
      </c>
      <c r="F4659">
        <v>-7</v>
      </c>
      <c r="G4659" s="3">
        <v>0</v>
      </c>
      <c r="H4659" s="3">
        <v>130.61000000000001</v>
      </c>
      <c r="I4659" t="s">
        <v>10</v>
      </c>
      <c r="J4659" t="s">
        <v>23</v>
      </c>
      <c r="K4659" s="3">
        <f>IF(TablaDatosEmpresa[[#This Row],[Tipo_Movimiento]] = "Venta", -TablaDatosEmpresa[[#This Row],[Cantidad]] * TablaDatosEmpresa[[#This Row],[Precio_Venta_Unitario]], 0)</f>
        <v>914.2700000000001</v>
      </c>
      <c r="L4659" s="3">
        <f>AVERAGEIF(TablaDatosEmpresa[Nombre_Producto],TablaDatosEmpresa[[#This Row],[Nombre_Producto]],TablaDatosEmpresa[Costo_Unitario])</f>
        <v>28.701865793780652</v>
      </c>
      <c r="M4659" s="3">
        <f>IF(TablaDatosEmpresa[[#This Row],[Tipo_Movimiento]] = "Venta", -TablaDatosEmpresa[[#This Row],[Cantidad]] * TablaDatosEmpresa[[#This Row],[CosteAdquisicionPromedio]], 0)</f>
        <v>200.91306055646456</v>
      </c>
      <c r="N4659" s="3">
        <f>TablaDatosEmpresa[[#This Row],[Ingresos]]-TablaDatosEmpresa[[#This Row],[Coste_Vemta]]</f>
        <v>713.35693944353557</v>
      </c>
    </row>
    <row r="4660" spans="1:14" x14ac:dyDescent="0.3">
      <c r="A4660">
        <v>4661</v>
      </c>
      <c r="B4660" s="1">
        <v>45246</v>
      </c>
      <c r="C4660" t="s">
        <v>24</v>
      </c>
      <c r="D4660" t="s">
        <v>32</v>
      </c>
      <c r="E4660" t="s">
        <v>33</v>
      </c>
      <c r="F4660">
        <v>249</v>
      </c>
      <c r="G4660" s="3">
        <v>119.64</v>
      </c>
      <c r="H4660" s="3">
        <v>0</v>
      </c>
      <c r="I4660" t="s">
        <v>24</v>
      </c>
      <c r="J4660" t="s">
        <v>26</v>
      </c>
      <c r="K4660" s="3">
        <f>IF(TablaDatosEmpresa[[#This Row],[Tipo_Movimiento]] = "Venta", -TablaDatosEmpresa[[#This Row],[Cantidad]] * TablaDatosEmpresa[[#This Row],[Precio_Venta_Unitario]], 0)</f>
        <v>0</v>
      </c>
      <c r="L4660" s="3">
        <f>AVERAGEIF(TablaDatosEmpresa[Nombre_Producto],TablaDatosEmpresa[[#This Row],[Nombre_Producto]],TablaDatosEmpresa[Costo_Unitario])</f>
        <v>54.214840425531932</v>
      </c>
      <c r="M4660" s="3">
        <f>IF(TablaDatosEmpresa[[#This Row],[Tipo_Movimiento]] = "Venta", -TablaDatosEmpresa[[#This Row],[Cantidad]] * TablaDatosEmpresa[[#This Row],[CosteAdquisicionPromedio]], 0)</f>
        <v>0</v>
      </c>
      <c r="N4660" s="3">
        <f>TablaDatosEmpresa[[#This Row],[Ingresos]]-TablaDatosEmpresa[[#This Row],[Coste_Vemta]]</f>
        <v>0</v>
      </c>
    </row>
    <row r="4661" spans="1:14" x14ac:dyDescent="0.3">
      <c r="A4661">
        <v>4662</v>
      </c>
      <c r="B4661" s="1">
        <v>45246</v>
      </c>
      <c r="C4661" t="s">
        <v>10</v>
      </c>
      <c r="D4661" t="s">
        <v>29</v>
      </c>
      <c r="E4661" t="s">
        <v>30</v>
      </c>
      <c r="F4661">
        <v>-9</v>
      </c>
      <c r="G4661" s="3">
        <v>0</v>
      </c>
      <c r="H4661" s="3">
        <v>80.27</v>
      </c>
      <c r="I4661" t="s">
        <v>10</v>
      </c>
      <c r="J4661" t="s">
        <v>31</v>
      </c>
      <c r="K4661" s="3">
        <f>IF(TablaDatosEmpresa[[#This Row],[Tipo_Movimiento]] = "Venta", -TablaDatosEmpresa[[#This Row],[Cantidad]] * TablaDatosEmpresa[[#This Row],[Precio_Venta_Unitario]], 0)</f>
        <v>722.43</v>
      </c>
      <c r="L4661" s="3">
        <f>AVERAGEIF(TablaDatosEmpresa[Nombre_Producto],TablaDatosEmpresa[[#This Row],[Nombre_Producto]],TablaDatosEmpresa[Costo_Unitario])</f>
        <v>15.49574137931034</v>
      </c>
      <c r="M4661" s="3">
        <f>IF(TablaDatosEmpresa[[#This Row],[Tipo_Movimiento]] = "Venta", -TablaDatosEmpresa[[#This Row],[Cantidad]] * TablaDatosEmpresa[[#This Row],[CosteAdquisicionPromedio]], 0)</f>
        <v>139.46167241379305</v>
      </c>
      <c r="N4661" s="3">
        <f>TablaDatosEmpresa[[#This Row],[Ingresos]]-TablaDatosEmpresa[[#This Row],[Coste_Vemta]]</f>
        <v>582.9683275862069</v>
      </c>
    </row>
    <row r="4662" spans="1:14" x14ac:dyDescent="0.3">
      <c r="A4662">
        <v>4663</v>
      </c>
      <c r="B4662" s="1">
        <v>45246</v>
      </c>
      <c r="C4662" t="s">
        <v>10</v>
      </c>
      <c r="D4662" t="s">
        <v>11</v>
      </c>
      <c r="E4662" t="s">
        <v>12</v>
      </c>
      <c r="F4662">
        <v>-12</v>
      </c>
      <c r="G4662" s="3">
        <v>0</v>
      </c>
      <c r="H4662" s="3">
        <v>131.26</v>
      </c>
      <c r="I4662" t="s">
        <v>10</v>
      </c>
      <c r="J4662" t="s">
        <v>13</v>
      </c>
      <c r="K4662" s="3">
        <f>IF(TablaDatosEmpresa[[#This Row],[Tipo_Movimiento]] = "Venta", -TablaDatosEmpresa[[#This Row],[Cantidad]] * TablaDatosEmpresa[[#This Row],[Precio_Venta_Unitario]], 0)</f>
        <v>1575.12</v>
      </c>
      <c r="L4662" s="3">
        <f>AVERAGEIF(TablaDatosEmpresa[Nombre_Producto],TablaDatosEmpresa[[#This Row],[Nombre_Producto]],TablaDatosEmpresa[Costo_Unitario])</f>
        <v>28.701865793780652</v>
      </c>
      <c r="M4662" s="3">
        <f>IF(TablaDatosEmpresa[[#This Row],[Tipo_Movimiento]] = "Venta", -TablaDatosEmpresa[[#This Row],[Cantidad]] * TablaDatosEmpresa[[#This Row],[CosteAdquisicionPromedio]], 0)</f>
        <v>344.42238952536781</v>
      </c>
      <c r="N4662" s="3">
        <f>TablaDatosEmpresa[[#This Row],[Ingresos]]-TablaDatosEmpresa[[#This Row],[Coste_Vemta]]</f>
        <v>1230.697610474632</v>
      </c>
    </row>
    <row r="4663" spans="1:14" x14ac:dyDescent="0.3">
      <c r="A4663">
        <v>4664</v>
      </c>
      <c r="B4663" s="1">
        <v>45246</v>
      </c>
      <c r="C4663" t="s">
        <v>10</v>
      </c>
      <c r="D4663" t="s">
        <v>25</v>
      </c>
      <c r="E4663" t="s">
        <v>43</v>
      </c>
      <c r="F4663">
        <v>-41</v>
      </c>
      <c r="G4663" s="3">
        <v>0</v>
      </c>
      <c r="H4663" s="3">
        <v>94.33</v>
      </c>
      <c r="I4663" t="s">
        <v>10</v>
      </c>
      <c r="J4663" t="s">
        <v>23</v>
      </c>
      <c r="K4663" s="3">
        <f>IF(TablaDatosEmpresa[[#This Row],[Tipo_Movimiento]] = "Venta", -TablaDatosEmpresa[[#This Row],[Cantidad]] * TablaDatosEmpresa[[#This Row],[Precio_Venta_Unitario]], 0)</f>
        <v>3867.5299999999997</v>
      </c>
      <c r="L4663" s="3">
        <f>AVERAGEIF(TablaDatosEmpresa[Nombre_Producto],TablaDatosEmpresa[[#This Row],[Nombre_Producto]],TablaDatosEmpresa[Costo_Unitario])</f>
        <v>18.458651685393257</v>
      </c>
      <c r="M4663" s="3">
        <f>IF(TablaDatosEmpresa[[#This Row],[Tipo_Movimiento]] = "Venta", -TablaDatosEmpresa[[#This Row],[Cantidad]] * TablaDatosEmpresa[[#This Row],[CosteAdquisicionPromedio]], 0)</f>
        <v>756.80471910112351</v>
      </c>
      <c r="N4663" s="3">
        <f>TablaDatosEmpresa[[#This Row],[Ingresos]]-TablaDatosEmpresa[[#This Row],[Coste_Vemta]]</f>
        <v>3110.725280898876</v>
      </c>
    </row>
    <row r="4664" spans="1:14" x14ac:dyDescent="0.3">
      <c r="A4664">
        <v>4665</v>
      </c>
      <c r="B4664" s="1">
        <v>45246</v>
      </c>
      <c r="C4664" t="s">
        <v>10</v>
      </c>
      <c r="D4664" t="s">
        <v>17</v>
      </c>
      <c r="E4664" t="s">
        <v>42</v>
      </c>
      <c r="F4664">
        <v>-15</v>
      </c>
      <c r="G4664" s="3">
        <v>0</v>
      </c>
      <c r="H4664" s="3">
        <v>899.47</v>
      </c>
      <c r="I4664" t="s">
        <v>10</v>
      </c>
      <c r="J4664" t="s">
        <v>35</v>
      </c>
      <c r="K4664" s="3">
        <f>IF(TablaDatosEmpresa[[#This Row],[Tipo_Movimiento]] = "Venta", -TablaDatosEmpresa[[#This Row],[Cantidad]] * TablaDatosEmpresa[[#This Row],[Precio_Venta_Unitario]], 0)</f>
        <v>13492.050000000001</v>
      </c>
      <c r="L4664" s="3">
        <f>AVERAGEIF(TablaDatosEmpresa[Nombre_Producto],TablaDatosEmpresa[[#This Row],[Nombre_Producto]],TablaDatosEmpresa[Costo_Unitario])</f>
        <v>206.67616747181975</v>
      </c>
      <c r="M4664" s="3">
        <f>IF(TablaDatosEmpresa[[#This Row],[Tipo_Movimiento]] = "Venta", -TablaDatosEmpresa[[#This Row],[Cantidad]] * TablaDatosEmpresa[[#This Row],[CosteAdquisicionPromedio]], 0)</f>
        <v>3100.1425120772965</v>
      </c>
      <c r="N4664" s="3">
        <f>TablaDatosEmpresa[[#This Row],[Ingresos]]-TablaDatosEmpresa[[#This Row],[Coste_Vemta]]</f>
        <v>10391.907487922705</v>
      </c>
    </row>
    <row r="4665" spans="1:14" x14ac:dyDescent="0.3">
      <c r="A4665">
        <v>4666</v>
      </c>
      <c r="B4665" s="1">
        <v>45247</v>
      </c>
      <c r="C4665" t="s">
        <v>24</v>
      </c>
      <c r="D4665" t="s">
        <v>14</v>
      </c>
      <c r="E4665" t="s">
        <v>41</v>
      </c>
      <c r="F4665">
        <v>270</v>
      </c>
      <c r="G4665" s="3">
        <v>84.72</v>
      </c>
      <c r="H4665" s="3">
        <v>0</v>
      </c>
      <c r="I4665" t="s">
        <v>24</v>
      </c>
      <c r="J4665" t="s">
        <v>26</v>
      </c>
      <c r="K4665" s="3">
        <f>IF(TablaDatosEmpresa[[#This Row],[Tipo_Movimiento]] = "Venta", -TablaDatosEmpresa[[#This Row],[Cantidad]] * TablaDatosEmpresa[[#This Row],[Precio_Venta_Unitario]], 0)</f>
        <v>0</v>
      </c>
      <c r="L4665" s="3">
        <f>AVERAGEIF(TablaDatosEmpresa[Nombre_Producto],TablaDatosEmpresa[[#This Row],[Nombre_Producto]],TablaDatosEmpresa[Costo_Unitario])</f>
        <v>38.917210440456756</v>
      </c>
      <c r="M4665" s="3">
        <f>IF(TablaDatosEmpresa[[#This Row],[Tipo_Movimiento]] = "Venta", -TablaDatosEmpresa[[#This Row],[Cantidad]] * TablaDatosEmpresa[[#This Row],[CosteAdquisicionPromedio]], 0)</f>
        <v>0</v>
      </c>
      <c r="N4665" s="3">
        <f>TablaDatosEmpresa[[#This Row],[Ingresos]]-TablaDatosEmpresa[[#This Row],[Coste_Vemta]]</f>
        <v>0</v>
      </c>
    </row>
    <row r="4666" spans="1:14" x14ac:dyDescent="0.3">
      <c r="A4666">
        <v>4667</v>
      </c>
      <c r="B4666" s="1">
        <v>45247</v>
      </c>
      <c r="C4666" t="s">
        <v>10</v>
      </c>
      <c r="D4666" t="s">
        <v>27</v>
      </c>
      <c r="E4666" t="s">
        <v>44</v>
      </c>
      <c r="F4666">
        <v>-34</v>
      </c>
      <c r="G4666" s="3">
        <v>0</v>
      </c>
      <c r="H4666" s="3">
        <v>495.88</v>
      </c>
      <c r="I4666" t="s">
        <v>10</v>
      </c>
      <c r="J4666" t="s">
        <v>35</v>
      </c>
      <c r="K4666" s="3">
        <f>IF(TablaDatosEmpresa[[#This Row],[Tipo_Movimiento]] = "Venta", -TablaDatosEmpresa[[#This Row],[Cantidad]] * TablaDatosEmpresa[[#This Row],[Precio_Venta_Unitario]], 0)</f>
        <v>16859.919999999998</v>
      </c>
      <c r="L4666" s="3">
        <f>AVERAGEIF(TablaDatosEmpresa[Nombre_Producto],TablaDatosEmpresa[[#This Row],[Nombre_Producto]],TablaDatosEmpresa[Costo_Unitario])</f>
        <v>111.99406451612904</v>
      </c>
      <c r="M4666" s="3">
        <f>IF(TablaDatosEmpresa[[#This Row],[Tipo_Movimiento]] = "Venta", -TablaDatosEmpresa[[#This Row],[Cantidad]] * TablaDatosEmpresa[[#This Row],[CosteAdquisicionPromedio]], 0)</f>
        <v>3807.7981935483876</v>
      </c>
      <c r="N4666" s="3">
        <f>TablaDatosEmpresa[[#This Row],[Ingresos]]-TablaDatosEmpresa[[#This Row],[Coste_Vemta]]</f>
        <v>13052.121806451611</v>
      </c>
    </row>
    <row r="4667" spans="1:14" x14ac:dyDescent="0.3">
      <c r="A4667">
        <v>4668</v>
      </c>
      <c r="B4667" s="1">
        <v>45247</v>
      </c>
      <c r="C4667" t="s">
        <v>10</v>
      </c>
      <c r="D4667" t="s">
        <v>21</v>
      </c>
      <c r="E4667" t="s">
        <v>22</v>
      </c>
      <c r="F4667">
        <v>-24</v>
      </c>
      <c r="G4667" s="3">
        <v>0</v>
      </c>
      <c r="H4667" s="3">
        <v>60.08</v>
      </c>
      <c r="I4667" t="s">
        <v>10</v>
      </c>
      <c r="J4667" t="s">
        <v>31</v>
      </c>
      <c r="K4667" s="3">
        <f>IF(TablaDatosEmpresa[[#This Row],[Tipo_Movimiento]] = "Venta", -TablaDatosEmpresa[[#This Row],[Cantidad]] * TablaDatosEmpresa[[#This Row],[Precio_Venta_Unitario]], 0)</f>
        <v>1441.92</v>
      </c>
      <c r="L4667" s="3">
        <f>AVERAGEIF(TablaDatosEmpresa[Nombre_Producto],TablaDatosEmpresa[[#This Row],[Nombre_Producto]],TablaDatosEmpresa[Costo_Unitario])</f>
        <v>10.520482758620702</v>
      </c>
      <c r="M4667" s="3">
        <f>IF(TablaDatosEmpresa[[#This Row],[Tipo_Movimiento]] = "Venta", -TablaDatosEmpresa[[#This Row],[Cantidad]] * TablaDatosEmpresa[[#This Row],[CosteAdquisicionPromedio]], 0)</f>
        <v>252.49158620689684</v>
      </c>
      <c r="N4667" s="3">
        <f>TablaDatosEmpresa[[#This Row],[Ingresos]]-TablaDatosEmpresa[[#This Row],[Coste_Vemta]]</f>
        <v>1189.4284137931031</v>
      </c>
    </row>
    <row r="4668" spans="1:14" x14ac:dyDescent="0.3">
      <c r="A4668">
        <v>4669</v>
      </c>
      <c r="B4668" s="1">
        <v>45247</v>
      </c>
      <c r="C4668" t="s">
        <v>16</v>
      </c>
      <c r="D4668" t="s">
        <v>19</v>
      </c>
      <c r="E4668" t="s">
        <v>20</v>
      </c>
      <c r="F4668">
        <v>86</v>
      </c>
      <c r="G4668" s="3">
        <v>151.63</v>
      </c>
      <c r="H4668" s="3">
        <v>0</v>
      </c>
      <c r="I4668" t="s">
        <v>46</v>
      </c>
      <c r="J4668" t="s">
        <v>18</v>
      </c>
      <c r="K4668" s="3">
        <f>IF(TablaDatosEmpresa[[#This Row],[Tipo_Movimiento]] = "Venta", -TablaDatosEmpresa[[#This Row],[Cantidad]] * TablaDatosEmpresa[[#This Row],[Precio_Venta_Unitario]], 0)</f>
        <v>0</v>
      </c>
      <c r="L4668" s="3">
        <f>AVERAGEIF(TablaDatosEmpresa[Nombre_Producto],TablaDatosEmpresa[[#This Row],[Nombre_Producto]],TablaDatosEmpresa[Costo_Unitario])</f>
        <v>66.956770642201846</v>
      </c>
      <c r="M4668" s="3">
        <f>IF(TablaDatosEmpresa[[#This Row],[Tipo_Movimiento]] = "Venta", -TablaDatosEmpresa[[#This Row],[Cantidad]] * TablaDatosEmpresa[[#This Row],[CosteAdquisicionPromedio]], 0)</f>
        <v>0</v>
      </c>
      <c r="N4668" s="3">
        <f>TablaDatosEmpresa[[#This Row],[Ingresos]]-TablaDatosEmpresa[[#This Row],[Coste_Vemta]]</f>
        <v>0</v>
      </c>
    </row>
    <row r="4669" spans="1:14" x14ac:dyDescent="0.3">
      <c r="A4669">
        <v>4670</v>
      </c>
      <c r="B4669" s="1">
        <v>45247</v>
      </c>
      <c r="C4669" t="s">
        <v>24</v>
      </c>
      <c r="D4669" t="s">
        <v>11</v>
      </c>
      <c r="E4669" t="s">
        <v>12</v>
      </c>
      <c r="F4669">
        <v>142</v>
      </c>
      <c r="G4669" s="3">
        <v>64.92</v>
      </c>
      <c r="H4669" s="3">
        <v>0</v>
      </c>
      <c r="I4669" t="s">
        <v>24</v>
      </c>
      <c r="J4669" t="s">
        <v>28</v>
      </c>
      <c r="K4669" s="3">
        <f>IF(TablaDatosEmpresa[[#This Row],[Tipo_Movimiento]] = "Venta", -TablaDatosEmpresa[[#This Row],[Cantidad]] * TablaDatosEmpresa[[#This Row],[Precio_Venta_Unitario]], 0)</f>
        <v>0</v>
      </c>
      <c r="L4669" s="3">
        <f>AVERAGEIF(TablaDatosEmpresa[Nombre_Producto],TablaDatosEmpresa[[#This Row],[Nombre_Producto]],TablaDatosEmpresa[Costo_Unitario])</f>
        <v>28.701865793780652</v>
      </c>
      <c r="M4669" s="3">
        <f>IF(TablaDatosEmpresa[[#This Row],[Tipo_Movimiento]] = "Venta", -TablaDatosEmpresa[[#This Row],[Cantidad]] * TablaDatosEmpresa[[#This Row],[CosteAdquisicionPromedio]], 0)</f>
        <v>0</v>
      </c>
      <c r="N4669" s="3">
        <f>TablaDatosEmpresa[[#This Row],[Ingresos]]-TablaDatosEmpresa[[#This Row],[Coste_Vemta]]</f>
        <v>0</v>
      </c>
    </row>
    <row r="4670" spans="1:14" x14ac:dyDescent="0.3">
      <c r="A4670">
        <v>4671</v>
      </c>
      <c r="B4670" s="1">
        <v>45247</v>
      </c>
      <c r="C4670" t="s">
        <v>24</v>
      </c>
      <c r="D4670" t="s">
        <v>21</v>
      </c>
      <c r="E4670" t="s">
        <v>22</v>
      </c>
      <c r="F4670">
        <v>145</v>
      </c>
      <c r="G4670" s="3">
        <v>25.06</v>
      </c>
      <c r="H4670" s="3">
        <v>0</v>
      </c>
      <c r="I4670" t="s">
        <v>24</v>
      </c>
      <c r="J4670" t="s">
        <v>36</v>
      </c>
      <c r="K4670" s="3">
        <f>IF(TablaDatosEmpresa[[#This Row],[Tipo_Movimiento]] = "Venta", -TablaDatosEmpresa[[#This Row],[Cantidad]] * TablaDatosEmpresa[[#This Row],[Precio_Venta_Unitario]], 0)</f>
        <v>0</v>
      </c>
      <c r="L4670" s="3">
        <f>AVERAGEIF(TablaDatosEmpresa[Nombre_Producto],TablaDatosEmpresa[[#This Row],[Nombre_Producto]],TablaDatosEmpresa[Costo_Unitario])</f>
        <v>10.520482758620702</v>
      </c>
      <c r="M4670" s="3">
        <f>IF(TablaDatosEmpresa[[#This Row],[Tipo_Movimiento]] = "Venta", -TablaDatosEmpresa[[#This Row],[Cantidad]] * TablaDatosEmpresa[[#This Row],[CosteAdquisicionPromedio]], 0)</f>
        <v>0</v>
      </c>
      <c r="N4670" s="3">
        <f>TablaDatosEmpresa[[#This Row],[Ingresos]]-TablaDatosEmpresa[[#This Row],[Coste_Vemta]]</f>
        <v>0</v>
      </c>
    </row>
    <row r="4671" spans="1:14" x14ac:dyDescent="0.3">
      <c r="A4671">
        <v>4672</v>
      </c>
      <c r="B4671" s="1">
        <v>45247</v>
      </c>
      <c r="C4671" t="s">
        <v>24</v>
      </c>
      <c r="D4671" t="s">
        <v>11</v>
      </c>
      <c r="E4671" t="s">
        <v>12</v>
      </c>
      <c r="F4671">
        <v>122</v>
      </c>
      <c r="G4671" s="3">
        <v>66.11</v>
      </c>
      <c r="H4671" s="3">
        <v>0</v>
      </c>
      <c r="I4671" t="s">
        <v>24</v>
      </c>
      <c r="J4671" t="s">
        <v>37</v>
      </c>
      <c r="K4671" s="3">
        <f>IF(TablaDatosEmpresa[[#This Row],[Tipo_Movimiento]] = "Venta", -TablaDatosEmpresa[[#This Row],[Cantidad]] * TablaDatosEmpresa[[#This Row],[Precio_Venta_Unitario]], 0)</f>
        <v>0</v>
      </c>
      <c r="L4671" s="3">
        <f>AVERAGEIF(TablaDatosEmpresa[Nombre_Producto],TablaDatosEmpresa[[#This Row],[Nombre_Producto]],TablaDatosEmpresa[Costo_Unitario])</f>
        <v>28.701865793780652</v>
      </c>
      <c r="M4671" s="3">
        <f>IF(TablaDatosEmpresa[[#This Row],[Tipo_Movimiento]] = "Venta", -TablaDatosEmpresa[[#This Row],[Cantidad]] * TablaDatosEmpresa[[#This Row],[CosteAdquisicionPromedio]], 0)</f>
        <v>0</v>
      </c>
      <c r="N4671" s="3">
        <f>TablaDatosEmpresa[[#This Row],[Ingresos]]-TablaDatosEmpresa[[#This Row],[Coste_Vemta]]</f>
        <v>0</v>
      </c>
    </row>
    <row r="4672" spans="1:14" x14ac:dyDescent="0.3">
      <c r="A4672">
        <v>4673</v>
      </c>
      <c r="B4672" s="1">
        <v>45248</v>
      </c>
      <c r="C4672" t="s">
        <v>10</v>
      </c>
      <c r="D4672" t="s">
        <v>14</v>
      </c>
      <c r="E4672" t="s">
        <v>41</v>
      </c>
      <c r="F4672">
        <v>-10</v>
      </c>
      <c r="G4672" s="3">
        <v>0</v>
      </c>
      <c r="H4672" s="3">
        <v>160.55000000000001</v>
      </c>
      <c r="I4672" t="s">
        <v>10</v>
      </c>
      <c r="J4672" t="s">
        <v>23</v>
      </c>
      <c r="K4672" s="3">
        <f>IF(TablaDatosEmpresa[[#This Row],[Tipo_Movimiento]] = "Venta", -TablaDatosEmpresa[[#This Row],[Cantidad]] * TablaDatosEmpresa[[#This Row],[Precio_Venta_Unitario]], 0)</f>
        <v>1605.5</v>
      </c>
      <c r="L4672" s="3">
        <f>AVERAGEIF(TablaDatosEmpresa[Nombre_Producto],TablaDatosEmpresa[[#This Row],[Nombre_Producto]],TablaDatosEmpresa[Costo_Unitario])</f>
        <v>38.917210440456756</v>
      </c>
      <c r="M4672" s="3">
        <f>IF(TablaDatosEmpresa[[#This Row],[Tipo_Movimiento]] = "Venta", -TablaDatosEmpresa[[#This Row],[Cantidad]] * TablaDatosEmpresa[[#This Row],[CosteAdquisicionPromedio]], 0)</f>
        <v>389.17210440456756</v>
      </c>
      <c r="N4672" s="3">
        <f>TablaDatosEmpresa[[#This Row],[Ingresos]]-TablaDatosEmpresa[[#This Row],[Coste_Vemta]]</f>
        <v>1216.3278955954324</v>
      </c>
    </row>
    <row r="4673" spans="1:14" x14ac:dyDescent="0.3">
      <c r="A4673">
        <v>4674</v>
      </c>
      <c r="B4673" s="1">
        <v>45248</v>
      </c>
      <c r="C4673" t="s">
        <v>10</v>
      </c>
      <c r="D4673" t="s">
        <v>17</v>
      </c>
      <c r="E4673" t="s">
        <v>42</v>
      </c>
      <c r="F4673">
        <v>-38</v>
      </c>
      <c r="G4673" s="3">
        <v>0</v>
      </c>
      <c r="H4673" s="3">
        <v>900.54</v>
      </c>
      <c r="I4673" t="s">
        <v>10</v>
      </c>
      <c r="J4673" t="s">
        <v>35</v>
      </c>
      <c r="K4673" s="3">
        <f>IF(TablaDatosEmpresa[[#This Row],[Tipo_Movimiento]] = "Venta", -TablaDatosEmpresa[[#This Row],[Cantidad]] * TablaDatosEmpresa[[#This Row],[Precio_Venta_Unitario]], 0)</f>
        <v>34220.519999999997</v>
      </c>
      <c r="L4673" s="3">
        <f>AVERAGEIF(TablaDatosEmpresa[Nombre_Producto],TablaDatosEmpresa[[#This Row],[Nombre_Producto]],TablaDatosEmpresa[Costo_Unitario])</f>
        <v>206.67616747181975</v>
      </c>
      <c r="M4673" s="3">
        <f>IF(TablaDatosEmpresa[[#This Row],[Tipo_Movimiento]] = "Venta", -TablaDatosEmpresa[[#This Row],[Cantidad]] * TablaDatosEmpresa[[#This Row],[CosteAdquisicionPromedio]], 0)</f>
        <v>7853.6943639291503</v>
      </c>
      <c r="N4673" s="3">
        <f>TablaDatosEmpresa[[#This Row],[Ingresos]]-TablaDatosEmpresa[[#This Row],[Coste_Vemta]]</f>
        <v>26366.825636070847</v>
      </c>
    </row>
    <row r="4674" spans="1:14" x14ac:dyDescent="0.3">
      <c r="A4674">
        <v>4675</v>
      </c>
      <c r="B4674" s="1">
        <v>45248</v>
      </c>
      <c r="C4674" t="s">
        <v>10</v>
      </c>
      <c r="D4674" t="s">
        <v>14</v>
      </c>
      <c r="E4674" t="s">
        <v>41</v>
      </c>
      <c r="F4674">
        <v>-23</v>
      </c>
      <c r="G4674" s="3">
        <v>0</v>
      </c>
      <c r="H4674" s="3">
        <v>159.76</v>
      </c>
      <c r="I4674" t="s">
        <v>10</v>
      </c>
      <c r="J4674" t="s">
        <v>23</v>
      </c>
      <c r="K4674" s="3">
        <f>IF(TablaDatosEmpresa[[#This Row],[Tipo_Movimiento]] = "Venta", -TablaDatosEmpresa[[#This Row],[Cantidad]] * TablaDatosEmpresa[[#This Row],[Precio_Venta_Unitario]], 0)</f>
        <v>3674.4799999999996</v>
      </c>
      <c r="L4674" s="3">
        <f>AVERAGEIF(TablaDatosEmpresa[Nombre_Producto],TablaDatosEmpresa[[#This Row],[Nombre_Producto]],TablaDatosEmpresa[Costo_Unitario])</f>
        <v>38.917210440456756</v>
      </c>
      <c r="M4674" s="3">
        <f>IF(TablaDatosEmpresa[[#This Row],[Tipo_Movimiento]] = "Venta", -TablaDatosEmpresa[[#This Row],[Cantidad]] * TablaDatosEmpresa[[#This Row],[CosteAdquisicionPromedio]], 0)</f>
        <v>895.09584013050539</v>
      </c>
      <c r="N4674" s="3">
        <f>TablaDatosEmpresa[[#This Row],[Ingresos]]-TablaDatosEmpresa[[#This Row],[Coste_Vemta]]</f>
        <v>2779.3841598694944</v>
      </c>
    </row>
    <row r="4675" spans="1:14" x14ac:dyDescent="0.3">
      <c r="A4675">
        <v>4676</v>
      </c>
      <c r="B4675" s="1">
        <v>45248</v>
      </c>
      <c r="C4675" t="s">
        <v>16</v>
      </c>
      <c r="D4675" t="s">
        <v>27</v>
      </c>
      <c r="E4675" t="s">
        <v>44</v>
      </c>
      <c r="F4675">
        <v>82</v>
      </c>
      <c r="G4675" s="3">
        <v>253.35</v>
      </c>
      <c r="H4675" s="3">
        <v>0</v>
      </c>
      <c r="I4675" t="s">
        <v>46</v>
      </c>
      <c r="J4675" t="s">
        <v>18</v>
      </c>
      <c r="K4675" s="3">
        <f>IF(TablaDatosEmpresa[[#This Row],[Tipo_Movimiento]] = "Venta", -TablaDatosEmpresa[[#This Row],[Cantidad]] * TablaDatosEmpresa[[#This Row],[Precio_Venta_Unitario]], 0)</f>
        <v>0</v>
      </c>
      <c r="L4675" s="3">
        <f>AVERAGEIF(TablaDatosEmpresa[Nombre_Producto],TablaDatosEmpresa[[#This Row],[Nombre_Producto]],TablaDatosEmpresa[Costo_Unitario])</f>
        <v>111.99406451612904</v>
      </c>
      <c r="M4675" s="3">
        <f>IF(TablaDatosEmpresa[[#This Row],[Tipo_Movimiento]] = "Venta", -TablaDatosEmpresa[[#This Row],[Cantidad]] * TablaDatosEmpresa[[#This Row],[CosteAdquisicionPromedio]], 0)</f>
        <v>0</v>
      </c>
      <c r="N4675" s="3">
        <f>TablaDatosEmpresa[[#This Row],[Ingresos]]-TablaDatosEmpresa[[#This Row],[Coste_Vemta]]</f>
        <v>0</v>
      </c>
    </row>
    <row r="4676" spans="1:14" x14ac:dyDescent="0.3">
      <c r="A4676">
        <v>4677</v>
      </c>
      <c r="B4676" s="1">
        <v>45248</v>
      </c>
      <c r="C4676" t="s">
        <v>10</v>
      </c>
      <c r="D4676" t="s">
        <v>34</v>
      </c>
      <c r="E4676" t="s">
        <v>45</v>
      </c>
      <c r="F4676">
        <v>-34</v>
      </c>
      <c r="G4676" s="3">
        <v>0</v>
      </c>
      <c r="H4676" s="3">
        <v>347.1</v>
      </c>
      <c r="I4676" t="s">
        <v>10</v>
      </c>
      <c r="J4676" t="s">
        <v>35</v>
      </c>
      <c r="K4676" s="3">
        <f>IF(TablaDatosEmpresa[[#This Row],[Tipo_Movimiento]] = "Venta", -TablaDatosEmpresa[[#This Row],[Cantidad]] * TablaDatosEmpresa[[#This Row],[Precio_Venta_Unitario]], 0)</f>
        <v>11801.400000000001</v>
      </c>
      <c r="L4676" s="3">
        <f>AVERAGEIF(TablaDatosEmpresa[Nombre_Producto],TablaDatosEmpresa[[#This Row],[Nombre_Producto]],TablaDatosEmpresa[Costo_Unitario])</f>
        <v>81.910562499999997</v>
      </c>
      <c r="M4676" s="3">
        <f>IF(TablaDatosEmpresa[[#This Row],[Tipo_Movimiento]] = "Venta", -TablaDatosEmpresa[[#This Row],[Cantidad]] * TablaDatosEmpresa[[#This Row],[CosteAdquisicionPromedio]], 0)</f>
        <v>2784.9591249999999</v>
      </c>
      <c r="N4676" s="3">
        <f>TablaDatosEmpresa[[#This Row],[Ingresos]]-TablaDatosEmpresa[[#This Row],[Coste_Vemta]]</f>
        <v>9016.4408750000021</v>
      </c>
    </row>
    <row r="4677" spans="1:14" x14ac:dyDescent="0.3">
      <c r="A4677">
        <v>4678</v>
      </c>
      <c r="B4677" s="1">
        <v>45248</v>
      </c>
      <c r="C4677" t="s">
        <v>10</v>
      </c>
      <c r="D4677" t="s">
        <v>32</v>
      </c>
      <c r="E4677" t="s">
        <v>33</v>
      </c>
      <c r="F4677">
        <v>-20</v>
      </c>
      <c r="G4677" s="3">
        <v>0</v>
      </c>
      <c r="H4677" s="3">
        <v>217.86</v>
      </c>
      <c r="I4677" t="s">
        <v>10</v>
      </c>
      <c r="J4677" t="s">
        <v>31</v>
      </c>
      <c r="K4677" s="3">
        <f>IF(TablaDatosEmpresa[[#This Row],[Tipo_Movimiento]] = "Venta", -TablaDatosEmpresa[[#This Row],[Cantidad]] * TablaDatosEmpresa[[#This Row],[Precio_Venta_Unitario]], 0)</f>
        <v>4357.2000000000007</v>
      </c>
      <c r="L4677" s="3">
        <f>AVERAGEIF(TablaDatosEmpresa[Nombre_Producto],TablaDatosEmpresa[[#This Row],[Nombre_Producto]],TablaDatosEmpresa[Costo_Unitario])</f>
        <v>54.214840425531932</v>
      </c>
      <c r="M4677" s="3">
        <f>IF(TablaDatosEmpresa[[#This Row],[Tipo_Movimiento]] = "Venta", -TablaDatosEmpresa[[#This Row],[Cantidad]] * TablaDatosEmpresa[[#This Row],[CosteAdquisicionPromedio]], 0)</f>
        <v>1084.2968085106386</v>
      </c>
      <c r="N4677" s="3">
        <f>TablaDatosEmpresa[[#This Row],[Ingresos]]-TablaDatosEmpresa[[#This Row],[Coste_Vemta]]</f>
        <v>3272.9031914893621</v>
      </c>
    </row>
    <row r="4678" spans="1:14" x14ac:dyDescent="0.3">
      <c r="A4678">
        <v>4679</v>
      </c>
      <c r="B4678" s="1">
        <v>45249</v>
      </c>
      <c r="C4678" t="s">
        <v>10</v>
      </c>
      <c r="D4678" t="s">
        <v>14</v>
      </c>
      <c r="E4678" t="s">
        <v>41</v>
      </c>
      <c r="F4678">
        <v>-12</v>
      </c>
      <c r="G4678" s="3">
        <v>0</v>
      </c>
      <c r="H4678" s="3">
        <v>158.34</v>
      </c>
      <c r="I4678" t="s">
        <v>10</v>
      </c>
      <c r="J4678" t="s">
        <v>31</v>
      </c>
      <c r="K4678" s="3">
        <f>IF(TablaDatosEmpresa[[#This Row],[Tipo_Movimiento]] = "Venta", -TablaDatosEmpresa[[#This Row],[Cantidad]] * TablaDatosEmpresa[[#This Row],[Precio_Venta_Unitario]], 0)</f>
        <v>1900.08</v>
      </c>
      <c r="L4678" s="3">
        <f>AVERAGEIF(TablaDatosEmpresa[Nombre_Producto],TablaDatosEmpresa[[#This Row],[Nombre_Producto]],TablaDatosEmpresa[Costo_Unitario])</f>
        <v>38.917210440456756</v>
      </c>
      <c r="M4678" s="3">
        <f>IF(TablaDatosEmpresa[[#This Row],[Tipo_Movimiento]] = "Venta", -TablaDatosEmpresa[[#This Row],[Cantidad]] * TablaDatosEmpresa[[#This Row],[CosteAdquisicionPromedio]], 0)</f>
        <v>467.00652528548108</v>
      </c>
      <c r="N4678" s="3">
        <f>TablaDatosEmpresa[[#This Row],[Ingresos]]-TablaDatosEmpresa[[#This Row],[Coste_Vemta]]</f>
        <v>1433.0734747145189</v>
      </c>
    </row>
    <row r="4679" spans="1:14" x14ac:dyDescent="0.3">
      <c r="A4679">
        <v>4680</v>
      </c>
      <c r="B4679" s="1">
        <v>45249</v>
      </c>
      <c r="C4679" t="s">
        <v>24</v>
      </c>
      <c r="D4679" t="s">
        <v>14</v>
      </c>
      <c r="E4679" t="s">
        <v>41</v>
      </c>
      <c r="F4679">
        <v>219</v>
      </c>
      <c r="G4679" s="3">
        <v>84.19</v>
      </c>
      <c r="H4679" s="3">
        <v>0</v>
      </c>
      <c r="I4679" t="s">
        <v>24</v>
      </c>
      <c r="J4679" t="s">
        <v>26</v>
      </c>
      <c r="K4679" s="3">
        <f>IF(TablaDatosEmpresa[[#This Row],[Tipo_Movimiento]] = "Venta", -TablaDatosEmpresa[[#This Row],[Cantidad]] * TablaDatosEmpresa[[#This Row],[Precio_Venta_Unitario]], 0)</f>
        <v>0</v>
      </c>
      <c r="L4679" s="3">
        <f>AVERAGEIF(TablaDatosEmpresa[Nombre_Producto],TablaDatosEmpresa[[#This Row],[Nombre_Producto]],TablaDatosEmpresa[Costo_Unitario])</f>
        <v>38.917210440456756</v>
      </c>
      <c r="M4679" s="3">
        <f>IF(TablaDatosEmpresa[[#This Row],[Tipo_Movimiento]] = "Venta", -TablaDatosEmpresa[[#This Row],[Cantidad]] * TablaDatosEmpresa[[#This Row],[CosteAdquisicionPromedio]], 0)</f>
        <v>0</v>
      </c>
      <c r="N4679" s="3">
        <f>TablaDatosEmpresa[[#This Row],[Ingresos]]-TablaDatosEmpresa[[#This Row],[Coste_Vemta]]</f>
        <v>0</v>
      </c>
    </row>
    <row r="4680" spans="1:14" x14ac:dyDescent="0.3">
      <c r="A4680">
        <v>4681</v>
      </c>
      <c r="B4680" s="1">
        <v>45249</v>
      </c>
      <c r="C4680" t="s">
        <v>24</v>
      </c>
      <c r="D4680" t="s">
        <v>34</v>
      </c>
      <c r="E4680" t="s">
        <v>45</v>
      </c>
      <c r="F4680">
        <v>55</v>
      </c>
      <c r="G4680" s="3">
        <v>181.93</v>
      </c>
      <c r="H4680" s="3">
        <v>0</v>
      </c>
      <c r="I4680" t="s">
        <v>24</v>
      </c>
      <c r="J4680" t="s">
        <v>37</v>
      </c>
      <c r="K4680" s="3">
        <f>IF(TablaDatosEmpresa[[#This Row],[Tipo_Movimiento]] = "Venta", -TablaDatosEmpresa[[#This Row],[Cantidad]] * TablaDatosEmpresa[[#This Row],[Precio_Venta_Unitario]], 0)</f>
        <v>0</v>
      </c>
      <c r="L4680" s="3">
        <f>AVERAGEIF(TablaDatosEmpresa[Nombre_Producto],TablaDatosEmpresa[[#This Row],[Nombre_Producto]],TablaDatosEmpresa[Costo_Unitario])</f>
        <v>81.910562499999997</v>
      </c>
      <c r="M4680" s="3">
        <f>IF(TablaDatosEmpresa[[#This Row],[Tipo_Movimiento]] = "Venta", -TablaDatosEmpresa[[#This Row],[Cantidad]] * TablaDatosEmpresa[[#This Row],[CosteAdquisicionPromedio]], 0)</f>
        <v>0</v>
      </c>
      <c r="N4680" s="3">
        <f>TablaDatosEmpresa[[#This Row],[Ingresos]]-TablaDatosEmpresa[[#This Row],[Coste_Vemta]]</f>
        <v>0</v>
      </c>
    </row>
    <row r="4681" spans="1:14" x14ac:dyDescent="0.3">
      <c r="A4681">
        <v>4682</v>
      </c>
      <c r="B4681" s="1">
        <v>45249</v>
      </c>
      <c r="C4681" t="s">
        <v>24</v>
      </c>
      <c r="D4681" t="s">
        <v>34</v>
      </c>
      <c r="E4681" t="s">
        <v>45</v>
      </c>
      <c r="F4681">
        <v>273</v>
      </c>
      <c r="G4681" s="3">
        <v>180.09</v>
      </c>
      <c r="H4681" s="3">
        <v>0</v>
      </c>
      <c r="I4681" t="s">
        <v>24</v>
      </c>
      <c r="J4681" t="s">
        <v>28</v>
      </c>
      <c r="K4681" s="3">
        <f>IF(TablaDatosEmpresa[[#This Row],[Tipo_Movimiento]] = "Venta", -TablaDatosEmpresa[[#This Row],[Cantidad]] * TablaDatosEmpresa[[#This Row],[Precio_Venta_Unitario]], 0)</f>
        <v>0</v>
      </c>
      <c r="L4681" s="3">
        <f>AVERAGEIF(TablaDatosEmpresa[Nombre_Producto],TablaDatosEmpresa[[#This Row],[Nombre_Producto]],TablaDatosEmpresa[Costo_Unitario])</f>
        <v>81.910562499999997</v>
      </c>
      <c r="M4681" s="3">
        <f>IF(TablaDatosEmpresa[[#This Row],[Tipo_Movimiento]] = "Venta", -TablaDatosEmpresa[[#This Row],[Cantidad]] * TablaDatosEmpresa[[#This Row],[CosteAdquisicionPromedio]], 0)</f>
        <v>0</v>
      </c>
      <c r="N4681" s="3">
        <f>TablaDatosEmpresa[[#This Row],[Ingresos]]-TablaDatosEmpresa[[#This Row],[Coste_Vemta]]</f>
        <v>0</v>
      </c>
    </row>
    <row r="4682" spans="1:14" x14ac:dyDescent="0.3">
      <c r="A4682">
        <v>4683</v>
      </c>
      <c r="B4682" s="1">
        <v>45249</v>
      </c>
      <c r="C4682" t="s">
        <v>10</v>
      </c>
      <c r="D4682" t="s">
        <v>11</v>
      </c>
      <c r="E4682" t="s">
        <v>12</v>
      </c>
      <c r="F4682">
        <v>-9</v>
      </c>
      <c r="G4682" s="3">
        <v>0</v>
      </c>
      <c r="H4682" s="3">
        <v>129.88</v>
      </c>
      <c r="I4682" t="s">
        <v>10</v>
      </c>
      <c r="J4682" t="s">
        <v>15</v>
      </c>
      <c r="K4682" s="3">
        <f>IF(TablaDatosEmpresa[[#This Row],[Tipo_Movimiento]] = "Venta", -TablaDatosEmpresa[[#This Row],[Cantidad]] * TablaDatosEmpresa[[#This Row],[Precio_Venta_Unitario]], 0)</f>
        <v>1168.92</v>
      </c>
      <c r="L4682" s="3">
        <f>AVERAGEIF(TablaDatosEmpresa[Nombre_Producto],TablaDatosEmpresa[[#This Row],[Nombre_Producto]],TablaDatosEmpresa[Costo_Unitario])</f>
        <v>28.701865793780652</v>
      </c>
      <c r="M4682" s="3">
        <f>IF(TablaDatosEmpresa[[#This Row],[Tipo_Movimiento]] = "Venta", -TablaDatosEmpresa[[#This Row],[Cantidad]] * TablaDatosEmpresa[[#This Row],[CosteAdquisicionPromedio]], 0)</f>
        <v>258.31679214402584</v>
      </c>
      <c r="N4682" s="3">
        <f>TablaDatosEmpresa[[#This Row],[Ingresos]]-TablaDatosEmpresa[[#This Row],[Coste_Vemta]]</f>
        <v>910.60320785597423</v>
      </c>
    </row>
    <row r="4683" spans="1:14" x14ac:dyDescent="0.3">
      <c r="A4683">
        <v>4684</v>
      </c>
      <c r="B4683" s="1">
        <v>45249</v>
      </c>
      <c r="C4683" t="s">
        <v>10</v>
      </c>
      <c r="D4683" t="s">
        <v>34</v>
      </c>
      <c r="E4683" t="s">
        <v>45</v>
      </c>
      <c r="F4683">
        <v>-32</v>
      </c>
      <c r="G4683" s="3">
        <v>0</v>
      </c>
      <c r="H4683" s="3">
        <v>346.71</v>
      </c>
      <c r="I4683" t="s">
        <v>10</v>
      </c>
      <c r="J4683" t="s">
        <v>15</v>
      </c>
      <c r="K4683" s="3">
        <f>IF(TablaDatosEmpresa[[#This Row],[Tipo_Movimiento]] = "Venta", -TablaDatosEmpresa[[#This Row],[Cantidad]] * TablaDatosEmpresa[[#This Row],[Precio_Venta_Unitario]], 0)</f>
        <v>11094.72</v>
      </c>
      <c r="L4683" s="3">
        <f>AVERAGEIF(TablaDatosEmpresa[Nombre_Producto],TablaDatosEmpresa[[#This Row],[Nombre_Producto]],TablaDatosEmpresa[Costo_Unitario])</f>
        <v>81.910562499999997</v>
      </c>
      <c r="M4683" s="3">
        <f>IF(TablaDatosEmpresa[[#This Row],[Tipo_Movimiento]] = "Venta", -TablaDatosEmpresa[[#This Row],[Cantidad]] * TablaDatosEmpresa[[#This Row],[CosteAdquisicionPromedio]], 0)</f>
        <v>2621.1379999999999</v>
      </c>
      <c r="N4683" s="3">
        <f>TablaDatosEmpresa[[#This Row],[Ingresos]]-TablaDatosEmpresa[[#This Row],[Coste_Vemta]]</f>
        <v>8473.5819999999985</v>
      </c>
    </row>
    <row r="4684" spans="1:14" x14ac:dyDescent="0.3">
      <c r="A4684">
        <v>4685</v>
      </c>
      <c r="B4684" s="1">
        <v>45249</v>
      </c>
      <c r="C4684" t="s">
        <v>10</v>
      </c>
      <c r="D4684" t="s">
        <v>11</v>
      </c>
      <c r="E4684" t="s">
        <v>12</v>
      </c>
      <c r="F4684">
        <v>-21</v>
      </c>
      <c r="G4684" s="3">
        <v>0</v>
      </c>
      <c r="H4684" s="3">
        <v>130.85</v>
      </c>
      <c r="I4684" t="s">
        <v>10</v>
      </c>
      <c r="J4684" t="s">
        <v>35</v>
      </c>
      <c r="K4684" s="3">
        <f>IF(TablaDatosEmpresa[[#This Row],[Tipo_Movimiento]] = "Venta", -TablaDatosEmpresa[[#This Row],[Cantidad]] * TablaDatosEmpresa[[#This Row],[Precio_Venta_Unitario]], 0)</f>
        <v>2747.85</v>
      </c>
      <c r="L4684" s="3">
        <f>AVERAGEIF(TablaDatosEmpresa[Nombre_Producto],TablaDatosEmpresa[[#This Row],[Nombre_Producto]],TablaDatosEmpresa[Costo_Unitario])</f>
        <v>28.701865793780652</v>
      </c>
      <c r="M4684" s="3">
        <f>IF(TablaDatosEmpresa[[#This Row],[Tipo_Movimiento]] = "Venta", -TablaDatosEmpresa[[#This Row],[Cantidad]] * TablaDatosEmpresa[[#This Row],[CosteAdquisicionPromedio]], 0)</f>
        <v>602.7391816693937</v>
      </c>
      <c r="N4684" s="3">
        <f>TablaDatosEmpresa[[#This Row],[Ingresos]]-TablaDatosEmpresa[[#This Row],[Coste_Vemta]]</f>
        <v>2145.110818330606</v>
      </c>
    </row>
    <row r="4685" spans="1:14" x14ac:dyDescent="0.3">
      <c r="A4685">
        <v>4686</v>
      </c>
      <c r="B4685" s="1">
        <v>45250</v>
      </c>
      <c r="C4685" t="s">
        <v>10</v>
      </c>
      <c r="D4685" t="s">
        <v>29</v>
      </c>
      <c r="E4685" t="s">
        <v>30</v>
      </c>
      <c r="F4685">
        <v>-14</v>
      </c>
      <c r="G4685" s="3">
        <v>0</v>
      </c>
      <c r="H4685" s="3">
        <v>79.47</v>
      </c>
      <c r="I4685" t="s">
        <v>10</v>
      </c>
      <c r="J4685" t="s">
        <v>31</v>
      </c>
      <c r="K4685" s="3">
        <f>IF(TablaDatosEmpresa[[#This Row],[Tipo_Movimiento]] = "Venta", -TablaDatosEmpresa[[#This Row],[Cantidad]] * TablaDatosEmpresa[[#This Row],[Precio_Venta_Unitario]], 0)</f>
        <v>1112.58</v>
      </c>
      <c r="L4685" s="3">
        <f>AVERAGEIF(TablaDatosEmpresa[Nombre_Producto],TablaDatosEmpresa[[#This Row],[Nombre_Producto]],TablaDatosEmpresa[Costo_Unitario])</f>
        <v>15.49574137931034</v>
      </c>
      <c r="M4685" s="3">
        <f>IF(TablaDatosEmpresa[[#This Row],[Tipo_Movimiento]] = "Venta", -TablaDatosEmpresa[[#This Row],[Cantidad]] * TablaDatosEmpresa[[#This Row],[CosteAdquisicionPromedio]], 0)</f>
        <v>216.94037931034475</v>
      </c>
      <c r="N4685" s="3">
        <f>TablaDatosEmpresa[[#This Row],[Ingresos]]-TablaDatosEmpresa[[#This Row],[Coste_Vemta]]</f>
        <v>895.6396206896552</v>
      </c>
    </row>
    <row r="4686" spans="1:14" x14ac:dyDescent="0.3">
      <c r="A4686">
        <v>4687</v>
      </c>
      <c r="B4686" s="1">
        <v>45250</v>
      </c>
      <c r="C4686" t="s">
        <v>10</v>
      </c>
      <c r="D4686" t="s">
        <v>21</v>
      </c>
      <c r="E4686" t="s">
        <v>22</v>
      </c>
      <c r="F4686">
        <v>-48</v>
      </c>
      <c r="G4686" s="3">
        <v>0</v>
      </c>
      <c r="H4686" s="3">
        <v>59.55</v>
      </c>
      <c r="I4686" t="s">
        <v>10</v>
      </c>
      <c r="J4686" t="s">
        <v>13</v>
      </c>
      <c r="K4686" s="3">
        <f>IF(TablaDatosEmpresa[[#This Row],[Tipo_Movimiento]] = "Venta", -TablaDatosEmpresa[[#This Row],[Cantidad]] * TablaDatosEmpresa[[#This Row],[Precio_Venta_Unitario]], 0)</f>
        <v>2858.3999999999996</v>
      </c>
      <c r="L4686" s="3">
        <f>AVERAGEIF(TablaDatosEmpresa[Nombre_Producto],TablaDatosEmpresa[[#This Row],[Nombre_Producto]],TablaDatosEmpresa[Costo_Unitario])</f>
        <v>10.520482758620702</v>
      </c>
      <c r="M4686" s="3">
        <f>IF(TablaDatosEmpresa[[#This Row],[Tipo_Movimiento]] = "Venta", -TablaDatosEmpresa[[#This Row],[Cantidad]] * TablaDatosEmpresa[[#This Row],[CosteAdquisicionPromedio]], 0)</f>
        <v>504.98317241379368</v>
      </c>
      <c r="N4686" s="3">
        <f>TablaDatosEmpresa[[#This Row],[Ingresos]]-TablaDatosEmpresa[[#This Row],[Coste_Vemta]]</f>
        <v>2353.4168275862057</v>
      </c>
    </row>
    <row r="4687" spans="1:14" x14ac:dyDescent="0.3">
      <c r="A4687">
        <v>4688</v>
      </c>
      <c r="B4687" s="1">
        <v>45250</v>
      </c>
      <c r="C4687" t="s">
        <v>24</v>
      </c>
      <c r="D4687" t="s">
        <v>14</v>
      </c>
      <c r="E4687" t="s">
        <v>41</v>
      </c>
      <c r="F4687">
        <v>134</v>
      </c>
      <c r="G4687" s="3">
        <v>84.53</v>
      </c>
      <c r="H4687" s="3">
        <v>0</v>
      </c>
      <c r="I4687" t="s">
        <v>24</v>
      </c>
      <c r="J4687" t="s">
        <v>37</v>
      </c>
      <c r="K4687" s="3">
        <f>IF(TablaDatosEmpresa[[#This Row],[Tipo_Movimiento]] = "Venta", -TablaDatosEmpresa[[#This Row],[Cantidad]] * TablaDatosEmpresa[[#This Row],[Precio_Venta_Unitario]], 0)</f>
        <v>0</v>
      </c>
      <c r="L4687" s="3">
        <f>AVERAGEIF(TablaDatosEmpresa[Nombre_Producto],TablaDatosEmpresa[[#This Row],[Nombre_Producto]],TablaDatosEmpresa[Costo_Unitario])</f>
        <v>38.917210440456756</v>
      </c>
      <c r="M4687" s="3">
        <f>IF(TablaDatosEmpresa[[#This Row],[Tipo_Movimiento]] = "Venta", -TablaDatosEmpresa[[#This Row],[Cantidad]] * TablaDatosEmpresa[[#This Row],[CosteAdquisicionPromedio]], 0)</f>
        <v>0</v>
      </c>
      <c r="N4687" s="3">
        <f>TablaDatosEmpresa[[#This Row],[Ingresos]]-TablaDatosEmpresa[[#This Row],[Coste_Vemta]]</f>
        <v>0</v>
      </c>
    </row>
    <row r="4688" spans="1:14" x14ac:dyDescent="0.3">
      <c r="A4688">
        <v>4689</v>
      </c>
      <c r="B4688" s="1">
        <v>45250</v>
      </c>
      <c r="C4688" t="s">
        <v>16</v>
      </c>
      <c r="D4688" t="s">
        <v>27</v>
      </c>
      <c r="E4688" t="s">
        <v>44</v>
      </c>
      <c r="F4688">
        <v>46</v>
      </c>
      <c r="G4688" s="3">
        <v>252.1</v>
      </c>
      <c r="H4688" s="3">
        <v>0</v>
      </c>
      <c r="I4688" t="s">
        <v>46</v>
      </c>
      <c r="J4688" t="s">
        <v>18</v>
      </c>
      <c r="K4688" s="3">
        <f>IF(TablaDatosEmpresa[[#This Row],[Tipo_Movimiento]] = "Venta", -TablaDatosEmpresa[[#This Row],[Cantidad]] * TablaDatosEmpresa[[#This Row],[Precio_Venta_Unitario]], 0)</f>
        <v>0</v>
      </c>
      <c r="L4688" s="3">
        <f>AVERAGEIF(TablaDatosEmpresa[Nombre_Producto],TablaDatosEmpresa[[#This Row],[Nombre_Producto]],TablaDatosEmpresa[Costo_Unitario])</f>
        <v>111.99406451612904</v>
      </c>
      <c r="M4688" s="3">
        <f>IF(TablaDatosEmpresa[[#This Row],[Tipo_Movimiento]] = "Venta", -TablaDatosEmpresa[[#This Row],[Cantidad]] * TablaDatosEmpresa[[#This Row],[CosteAdquisicionPromedio]], 0)</f>
        <v>0</v>
      </c>
      <c r="N4688" s="3">
        <f>TablaDatosEmpresa[[#This Row],[Ingresos]]-TablaDatosEmpresa[[#This Row],[Coste_Vemta]]</f>
        <v>0</v>
      </c>
    </row>
    <row r="4689" spans="1:14" x14ac:dyDescent="0.3">
      <c r="A4689">
        <v>4690</v>
      </c>
      <c r="B4689" s="1">
        <v>45250</v>
      </c>
      <c r="C4689" t="s">
        <v>10</v>
      </c>
      <c r="D4689" t="s">
        <v>34</v>
      </c>
      <c r="E4689" t="s">
        <v>45</v>
      </c>
      <c r="F4689">
        <v>-9</v>
      </c>
      <c r="G4689" s="3">
        <v>0</v>
      </c>
      <c r="H4689" s="3">
        <v>350.13</v>
      </c>
      <c r="I4689" t="s">
        <v>10</v>
      </c>
      <c r="J4689" t="s">
        <v>15</v>
      </c>
      <c r="K4689" s="3">
        <f>IF(TablaDatosEmpresa[[#This Row],[Tipo_Movimiento]] = "Venta", -TablaDatosEmpresa[[#This Row],[Cantidad]] * TablaDatosEmpresa[[#This Row],[Precio_Venta_Unitario]], 0)</f>
        <v>3151.17</v>
      </c>
      <c r="L4689" s="3">
        <f>AVERAGEIF(TablaDatosEmpresa[Nombre_Producto],TablaDatosEmpresa[[#This Row],[Nombre_Producto]],TablaDatosEmpresa[Costo_Unitario])</f>
        <v>81.910562499999997</v>
      </c>
      <c r="M4689" s="3">
        <f>IF(TablaDatosEmpresa[[#This Row],[Tipo_Movimiento]] = "Venta", -TablaDatosEmpresa[[#This Row],[Cantidad]] * TablaDatosEmpresa[[#This Row],[CosteAdquisicionPromedio]], 0)</f>
        <v>737.19506249999995</v>
      </c>
      <c r="N4689" s="3">
        <f>TablaDatosEmpresa[[#This Row],[Ingresos]]-TablaDatosEmpresa[[#This Row],[Coste_Vemta]]</f>
        <v>2413.9749375000001</v>
      </c>
    </row>
    <row r="4690" spans="1:14" x14ac:dyDescent="0.3">
      <c r="A4690">
        <v>4691</v>
      </c>
      <c r="B4690" s="1">
        <v>45250</v>
      </c>
      <c r="C4690" t="s">
        <v>24</v>
      </c>
      <c r="D4690" t="s">
        <v>29</v>
      </c>
      <c r="E4690" t="s">
        <v>30</v>
      </c>
      <c r="F4690">
        <v>122</v>
      </c>
      <c r="G4690" s="3">
        <v>36.14</v>
      </c>
      <c r="H4690" s="3">
        <v>0</v>
      </c>
      <c r="I4690" t="s">
        <v>24</v>
      </c>
      <c r="J4690" t="s">
        <v>28</v>
      </c>
      <c r="K4690" s="3">
        <f>IF(TablaDatosEmpresa[[#This Row],[Tipo_Movimiento]] = "Venta", -TablaDatosEmpresa[[#This Row],[Cantidad]] * TablaDatosEmpresa[[#This Row],[Precio_Venta_Unitario]], 0)</f>
        <v>0</v>
      </c>
      <c r="L4690" s="3">
        <f>AVERAGEIF(TablaDatosEmpresa[Nombre_Producto],TablaDatosEmpresa[[#This Row],[Nombre_Producto]],TablaDatosEmpresa[Costo_Unitario])</f>
        <v>15.49574137931034</v>
      </c>
      <c r="M4690" s="3">
        <f>IF(TablaDatosEmpresa[[#This Row],[Tipo_Movimiento]] = "Venta", -TablaDatosEmpresa[[#This Row],[Cantidad]] * TablaDatosEmpresa[[#This Row],[CosteAdquisicionPromedio]], 0)</f>
        <v>0</v>
      </c>
      <c r="N4690" s="3">
        <f>TablaDatosEmpresa[[#This Row],[Ingresos]]-TablaDatosEmpresa[[#This Row],[Coste_Vemta]]</f>
        <v>0</v>
      </c>
    </row>
    <row r="4691" spans="1:14" x14ac:dyDescent="0.3">
      <c r="A4691">
        <v>4692</v>
      </c>
      <c r="B4691" s="1">
        <v>45250</v>
      </c>
      <c r="C4691" t="s">
        <v>24</v>
      </c>
      <c r="D4691" t="s">
        <v>21</v>
      </c>
      <c r="E4691" t="s">
        <v>22</v>
      </c>
      <c r="F4691">
        <v>119</v>
      </c>
      <c r="G4691" s="3">
        <v>25.43</v>
      </c>
      <c r="H4691" s="3">
        <v>0</v>
      </c>
      <c r="I4691" t="s">
        <v>24</v>
      </c>
      <c r="J4691" t="s">
        <v>37</v>
      </c>
      <c r="K4691" s="3">
        <f>IF(TablaDatosEmpresa[[#This Row],[Tipo_Movimiento]] = "Venta", -TablaDatosEmpresa[[#This Row],[Cantidad]] * TablaDatosEmpresa[[#This Row],[Precio_Venta_Unitario]], 0)</f>
        <v>0</v>
      </c>
      <c r="L4691" s="3">
        <f>AVERAGEIF(TablaDatosEmpresa[Nombre_Producto],TablaDatosEmpresa[[#This Row],[Nombre_Producto]],TablaDatosEmpresa[Costo_Unitario])</f>
        <v>10.520482758620702</v>
      </c>
      <c r="M4691" s="3">
        <f>IF(TablaDatosEmpresa[[#This Row],[Tipo_Movimiento]] = "Venta", -TablaDatosEmpresa[[#This Row],[Cantidad]] * TablaDatosEmpresa[[#This Row],[CosteAdquisicionPromedio]], 0)</f>
        <v>0</v>
      </c>
      <c r="N4691" s="3">
        <f>TablaDatosEmpresa[[#This Row],[Ingresos]]-TablaDatosEmpresa[[#This Row],[Coste_Vemta]]</f>
        <v>0</v>
      </c>
    </row>
    <row r="4692" spans="1:14" x14ac:dyDescent="0.3">
      <c r="A4692">
        <v>4693</v>
      </c>
      <c r="B4692" s="1">
        <v>45251</v>
      </c>
      <c r="C4692" t="s">
        <v>10</v>
      </c>
      <c r="D4692" t="s">
        <v>17</v>
      </c>
      <c r="E4692" t="s">
        <v>42</v>
      </c>
      <c r="F4692">
        <v>-42</v>
      </c>
      <c r="G4692" s="3">
        <v>0</v>
      </c>
      <c r="H4692" s="3">
        <v>901.73</v>
      </c>
      <c r="I4692" t="s">
        <v>10</v>
      </c>
      <c r="J4692" t="s">
        <v>13</v>
      </c>
      <c r="K4692" s="3">
        <f>IF(TablaDatosEmpresa[[#This Row],[Tipo_Movimiento]] = "Venta", -TablaDatosEmpresa[[#This Row],[Cantidad]] * TablaDatosEmpresa[[#This Row],[Precio_Venta_Unitario]], 0)</f>
        <v>37872.660000000003</v>
      </c>
      <c r="L4692" s="3">
        <f>AVERAGEIF(TablaDatosEmpresa[Nombre_Producto],TablaDatosEmpresa[[#This Row],[Nombre_Producto]],TablaDatosEmpresa[Costo_Unitario])</f>
        <v>206.67616747181975</v>
      </c>
      <c r="M4692" s="3">
        <f>IF(TablaDatosEmpresa[[#This Row],[Tipo_Movimiento]] = "Venta", -TablaDatosEmpresa[[#This Row],[Cantidad]] * TablaDatosEmpresa[[#This Row],[CosteAdquisicionPromedio]], 0)</f>
        <v>8680.3990338164294</v>
      </c>
      <c r="N4692" s="3">
        <f>TablaDatosEmpresa[[#This Row],[Ingresos]]-TablaDatosEmpresa[[#This Row],[Coste_Vemta]]</f>
        <v>29192.260966183574</v>
      </c>
    </row>
    <row r="4693" spans="1:14" x14ac:dyDescent="0.3">
      <c r="A4693">
        <v>4694</v>
      </c>
      <c r="B4693" s="1">
        <v>45251</v>
      </c>
      <c r="C4693" t="s">
        <v>10</v>
      </c>
      <c r="D4693" t="s">
        <v>17</v>
      </c>
      <c r="E4693" t="s">
        <v>42</v>
      </c>
      <c r="F4693">
        <v>-8</v>
      </c>
      <c r="G4693" s="3">
        <v>0</v>
      </c>
      <c r="H4693" s="3">
        <v>900.74</v>
      </c>
      <c r="I4693" t="s">
        <v>10</v>
      </c>
      <c r="J4693" t="s">
        <v>15</v>
      </c>
      <c r="K4693" s="3">
        <f>IF(TablaDatosEmpresa[[#This Row],[Tipo_Movimiento]] = "Venta", -TablaDatosEmpresa[[#This Row],[Cantidad]] * TablaDatosEmpresa[[#This Row],[Precio_Venta_Unitario]], 0)</f>
        <v>7205.92</v>
      </c>
      <c r="L4693" s="3">
        <f>AVERAGEIF(TablaDatosEmpresa[Nombre_Producto],TablaDatosEmpresa[[#This Row],[Nombre_Producto]],TablaDatosEmpresa[Costo_Unitario])</f>
        <v>206.67616747181975</v>
      </c>
      <c r="M4693" s="3">
        <f>IF(TablaDatosEmpresa[[#This Row],[Tipo_Movimiento]] = "Venta", -TablaDatosEmpresa[[#This Row],[Cantidad]] * TablaDatosEmpresa[[#This Row],[CosteAdquisicionPromedio]], 0)</f>
        <v>1653.409339774558</v>
      </c>
      <c r="N4693" s="3">
        <f>TablaDatosEmpresa[[#This Row],[Ingresos]]-TablaDatosEmpresa[[#This Row],[Coste_Vemta]]</f>
        <v>5552.5106602254418</v>
      </c>
    </row>
    <row r="4694" spans="1:14" x14ac:dyDescent="0.3">
      <c r="A4694">
        <v>4695</v>
      </c>
      <c r="B4694" s="1">
        <v>45251</v>
      </c>
      <c r="C4694" t="s">
        <v>10</v>
      </c>
      <c r="D4694" t="s">
        <v>29</v>
      </c>
      <c r="E4694" t="s">
        <v>30</v>
      </c>
      <c r="F4694">
        <v>-41</v>
      </c>
      <c r="G4694" s="3">
        <v>0</v>
      </c>
      <c r="H4694" s="3">
        <v>80.06</v>
      </c>
      <c r="I4694" t="s">
        <v>10</v>
      </c>
      <c r="J4694" t="s">
        <v>31</v>
      </c>
      <c r="K4694" s="3">
        <f>IF(TablaDatosEmpresa[[#This Row],[Tipo_Movimiento]] = "Venta", -TablaDatosEmpresa[[#This Row],[Cantidad]] * TablaDatosEmpresa[[#This Row],[Precio_Venta_Unitario]], 0)</f>
        <v>3282.46</v>
      </c>
      <c r="L4694" s="3">
        <f>AVERAGEIF(TablaDatosEmpresa[Nombre_Producto],TablaDatosEmpresa[[#This Row],[Nombre_Producto]],TablaDatosEmpresa[Costo_Unitario])</f>
        <v>15.49574137931034</v>
      </c>
      <c r="M4694" s="3">
        <f>IF(TablaDatosEmpresa[[#This Row],[Tipo_Movimiento]] = "Venta", -TablaDatosEmpresa[[#This Row],[Cantidad]] * TablaDatosEmpresa[[#This Row],[CosteAdquisicionPromedio]], 0)</f>
        <v>635.325396551724</v>
      </c>
      <c r="N4694" s="3">
        <f>TablaDatosEmpresa[[#This Row],[Ingresos]]-TablaDatosEmpresa[[#This Row],[Coste_Vemta]]</f>
        <v>2647.1346034482758</v>
      </c>
    </row>
    <row r="4695" spans="1:14" x14ac:dyDescent="0.3">
      <c r="A4695">
        <v>4696</v>
      </c>
      <c r="B4695" s="1">
        <v>45251</v>
      </c>
      <c r="C4695" t="s">
        <v>10</v>
      </c>
      <c r="D4695" t="s">
        <v>32</v>
      </c>
      <c r="E4695" t="s">
        <v>33</v>
      </c>
      <c r="F4695">
        <v>-40</v>
      </c>
      <c r="G4695" s="3">
        <v>0</v>
      </c>
      <c r="H4695" s="3">
        <v>219.3</v>
      </c>
      <c r="I4695" t="s">
        <v>10</v>
      </c>
      <c r="J4695" t="s">
        <v>13</v>
      </c>
      <c r="K4695" s="3">
        <f>IF(TablaDatosEmpresa[[#This Row],[Tipo_Movimiento]] = "Venta", -TablaDatosEmpresa[[#This Row],[Cantidad]] * TablaDatosEmpresa[[#This Row],[Precio_Venta_Unitario]], 0)</f>
        <v>8772</v>
      </c>
      <c r="L4695" s="3">
        <f>AVERAGEIF(TablaDatosEmpresa[Nombre_Producto],TablaDatosEmpresa[[#This Row],[Nombre_Producto]],TablaDatosEmpresa[Costo_Unitario])</f>
        <v>54.214840425531932</v>
      </c>
      <c r="M4695" s="3">
        <f>IF(TablaDatosEmpresa[[#This Row],[Tipo_Movimiento]] = "Venta", -TablaDatosEmpresa[[#This Row],[Cantidad]] * TablaDatosEmpresa[[#This Row],[CosteAdquisicionPromedio]], 0)</f>
        <v>2168.5936170212772</v>
      </c>
      <c r="N4695" s="3">
        <f>TablaDatosEmpresa[[#This Row],[Ingresos]]-TablaDatosEmpresa[[#This Row],[Coste_Vemta]]</f>
        <v>6603.4063829787228</v>
      </c>
    </row>
    <row r="4696" spans="1:14" x14ac:dyDescent="0.3">
      <c r="A4696">
        <v>4697</v>
      </c>
      <c r="B4696" s="1">
        <v>45251</v>
      </c>
      <c r="C4696" t="s">
        <v>24</v>
      </c>
      <c r="D4696" t="s">
        <v>11</v>
      </c>
      <c r="E4696" t="s">
        <v>12</v>
      </c>
      <c r="F4696">
        <v>268</v>
      </c>
      <c r="G4696" s="3">
        <v>64.84</v>
      </c>
      <c r="H4696" s="3">
        <v>0</v>
      </c>
      <c r="I4696" t="s">
        <v>24</v>
      </c>
      <c r="J4696" t="s">
        <v>37</v>
      </c>
      <c r="K4696" s="3">
        <f>IF(TablaDatosEmpresa[[#This Row],[Tipo_Movimiento]] = "Venta", -TablaDatosEmpresa[[#This Row],[Cantidad]] * TablaDatosEmpresa[[#This Row],[Precio_Venta_Unitario]], 0)</f>
        <v>0</v>
      </c>
      <c r="L4696" s="3">
        <f>AVERAGEIF(TablaDatosEmpresa[Nombre_Producto],TablaDatosEmpresa[[#This Row],[Nombre_Producto]],TablaDatosEmpresa[Costo_Unitario])</f>
        <v>28.701865793780652</v>
      </c>
      <c r="M4696" s="3">
        <f>IF(TablaDatosEmpresa[[#This Row],[Tipo_Movimiento]] = "Venta", -TablaDatosEmpresa[[#This Row],[Cantidad]] * TablaDatosEmpresa[[#This Row],[CosteAdquisicionPromedio]], 0)</f>
        <v>0</v>
      </c>
      <c r="N4696" s="3">
        <f>TablaDatosEmpresa[[#This Row],[Ingresos]]-TablaDatosEmpresa[[#This Row],[Coste_Vemta]]</f>
        <v>0</v>
      </c>
    </row>
    <row r="4697" spans="1:14" x14ac:dyDescent="0.3">
      <c r="A4697">
        <v>4698</v>
      </c>
      <c r="B4697" s="1">
        <v>45251</v>
      </c>
      <c r="C4697" t="s">
        <v>24</v>
      </c>
      <c r="D4697" t="s">
        <v>34</v>
      </c>
      <c r="E4697" t="s">
        <v>45</v>
      </c>
      <c r="F4697">
        <v>216</v>
      </c>
      <c r="G4697" s="3">
        <v>183.15</v>
      </c>
      <c r="H4697" s="3">
        <v>0</v>
      </c>
      <c r="I4697" t="s">
        <v>24</v>
      </c>
      <c r="J4697" t="s">
        <v>26</v>
      </c>
      <c r="K4697" s="3">
        <f>IF(TablaDatosEmpresa[[#This Row],[Tipo_Movimiento]] = "Venta", -TablaDatosEmpresa[[#This Row],[Cantidad]] * TablaDatosEmpresa[[#This Row],[Precio_Venta_Unitario]], 0)</f>
        <v>0</v>
      </c>
      <c r="L4697" s="3">
        <f>AVERAGEIF(TablaDatosEmpresa[Nombre_Producto],TablaDatosEmpresa[[#This Row],[Nombre_Producto]],TablaDatosEmpresa[Costo_Unitario])</f>
        <v>81.910562499999997</v>
      </c>
      <c r="M4697" s="3">
        <f>IF(TablaDatosEmpresa[[#This Row],[Tipo_Movimiento]] = "Venta", -TablaDatosEmpresa[[#This Row],[Cantidad]] * TablaDatosEmpresa[[#This Row],[CosteAdquisicionPromedio]], 0)</f>
        <v>0</v>
      </c>
      <c r="N4697" s="3">
        <f>TablaDatosEmpresa[[#This Row],[Ingresos]]-TablaDatosEmpresa[[#This Row],[Coste_Vemta]]</f>
        <v>0</v>
      </c>
    </row>
    <row r="4698" spans="1:14" x14ac:dyDescent="0.3">
      <c r="A4698">
        <v>4699</v>
      </c>
      <c r="B4698" s="1">
        <v>45251</v>
      </c>
      <c r="C4698" t="s">
        <v>10</v>
      </c>
      <c r="D4698" t="s">
        <v>21</v>
      </c>
      <c r="E4698" t="s">
        <v>22</v>
      </c>
      <c r="F4698">
        <v>-6</v>
      </c>
      <c r="G4698" s="3">
        <v>0</v>
      </c>
      <c r="H4698" s="3">
        <v>59.83</v>
      </c>
      <c r="I4698" t="s">
        <v>10</v>
      </c>
      <c r="J4698" t="s">
        <v>13</v>
      </c>
      <c r="K4698" s="3">
        <f>IF(TablaDatosEmpresa[[#This Row],[Tipo_Movimiento]] = "Venta", -TablaDatosEmpresa[[#This Row],[Cantidad]] * TablaDatosEmpresa[[#This Row],[Precio_Venta_Unitario]], 0)</f>
        <v>358.98</v>
      </c>
      <c r="L4698" s="3">
        <f>AVERAGEIF(TablaDatosEmpresa[Nombre_Producto],TablaDatosEmpresa[[#This Row],[Nombre_Producto]],TablaDatosEmpresa[Costo_Unitario])</f>
        <v>10.520482758620702</v>
      </c>
      <c r="M4698" s="3">
        <f>IF(TablaDatosEmpresa[[#This Row],[Tipo_Movimiento]] = "Venta", -TablaDatosEmpresa[[#This Row],[Cantidad]] * TablaDatosEmpresa[[#This Row],[CosteAdquisicionPromedio]], 0)</f>
        <v>63.12289655172421</v>
      </c>
      <c r="N4698" s="3">
        <f>TablaDatosEmpresa[[#This Row],[Ingresos]]-TablaDatosEmpresa[[#This Row],[Coste_Vemta]]</f>
        <v>295.85710344827578</v>
      </c>
    </row>
    <row r="4699" spans="1:14" x14ac:dyDescent="0.3">
      <c r="A4699">
        <v>4700</v>
      </c>
      <c r="B4699" s="1">
        <v>45252</v>
      </c>
      <c r="C4699" t="s">
        <v>10</v>
      </c>
      <c r="D4699" t="s">
        <v>11</v>
      </c>
      <c r="E4699" t="s">
        <v>12</v>
      </c>
      <c r="F4699">
        <v>-23</v>
      </c>
      <c r="G4699" s="3">
        <v>0</v>
      </c>
      <c r="H4699" s="3">
        <v>129.99</v>
      </c>
      <c r="I4699" t="s">
        <v>10</v>
      </c>
      <c r="J4699" t="s">
        <v>23</v>
      </c>
      <c r="K4699" s="3">
        <f>IF(TablaDatosEmpresa[[#This Row],[Tipo_Movimiento]] = "Venta", -TablaDatosEmpresa[[#This Row],[Cantidad]] * TablaDatosEmpresa[[#This Row],[Precio_Venta_Unitario]], 0)</f>
        <v>2989.7700000000004</v>
      </c>
      <c r="L4699" s="3">
        <f>AVERAGEIF(TablaDatosEmpresa[Nombre_Producto],TablaDatosEmpresa[[#This Row],[Nombre_Producto]],TablaDatosEmpresa[Costo_Unitario])</f>
        <v>28.701865793780652</v>
      </c>
      <c r="M4699" s="3">
        <f>IF(TablaDatosEmpresa[[#This Row],[Tipo_Movimiento]] = "Venta", -TablaDatosEmpresa[[#This Row],[Cantidad]] * TablaDatosEmpresa[[#This Row],[CosteAdquisicionPromedio]], 0)</f>
        <v>660.14291325695501</v>
      </c>
      <c r="N4699" s="3">
        <f>TablaDatosEmpresa[[#This Row],[Ingresos]]-TablaDatosEmpresa[[#This Row],[Coste_Vemta]]</f>
        <v>2329.6270867430453</v>
      </c>
    </row>
    <row r="4700" spans="1:14" x14ac:dyDescent="0.3">
      <c r="A4700">
        <v>4701</v>
      </c>
      <c r="B4700" s="1">
        <v>45252</v>
      </c>
      <c r="C4700" t="s">
        <v>24</v>
      </c>
      <c r="D4700" t="s">
        <v>29</v>
      </c>
      <c r="E4700" t="s">
        <v>30</v>
      </c>
      <c r="F4700">
        <v>116</v>
      </c>
      <c r="G4700" s="3">
        <v>35.69</v>
      </c>
      <c r="H4700" s="3">
        <v>0</v>
      </c>
      <c r="I4700" t="s">
        <v>24</v>
      </c>
      <c r="J4700" t="s">
        <v>26</v>
      </c>
      <c r="K4700" s="3">
        <f>IF(TablaDatosEmpresa[[#This Row],[Tipo_Movimiento]] = "Venta", -TablaDatosEmpresa[[#This Row],[Cantidad]] * TablaDatosEmpresa[[#This Row],[Precio_Venta_Unitario]], 0)</f>
        <v>0</v>
      </c>
      <c r="L4700" s="3">
        <f>AVERAGEIF(TablaDatosEmpresa[Nombre_Producto],TablaDatosEmpresa[[#This Row],[Nombre_Producto]],TablaDatosEmpresa[Costo_Unitario])</f>
        <v>15.49574137931034</v>
      </c>
      <c r="M4700" s="3">
        <f>IF(TablaDatosEmpresa[[#This Row],[Tipo_Movimiento]] = "Venta", -TablaDatosEmpresa[[#This Row],[Cantidad]] * TablaDatosEmpresa[[#This Row],[CosteAdquisicionPromedio]], 0)</f>
        <v>0</v>
      </c>
      <c r="N4700" s="3">
        <f>TablaDatosEmpresa[[#This Row],[Ingresos]]-TablaDatosEmpresa[[#This Row],[Coste_Vemta]]</f>
        <v>0</v>
      </c>
    </row>
    <row r="4701" spans="1:14" x14ac:dyDescent="0.3">
      <c r="A4701">
        <v>4702</v>
      </c>
      <c r="B4701" s="1">
        <v>45252</v>
      </c>
      <c r="C4701" t="s">
        <v>24</v>
      </c>
      <c r="D4701" t="s">
        <v>32</v>
      </c>
      <c r="E4701" t="s">
        <v>33</v>
      </c>
      <c r="F4701">
        <v>77</v>
      </c>
      <c r="G4701" s="3">
        <v>119.63</v>
      </c>
      <c r="H4701" s="3">
        <v>0</v>
      </c>
      <c r="I4701" t="s">
        <v>24</v>
      </c>
      <c r="J4701" t="s">
        <v>28</v>
      </c>
      <c r="K4701" s="3">
        <f>IF(TablaDatosEmpresa[[#This Row],[Tipo_Movimiento]] = "Venta", -TablaDatosEmpresa[[#This Row],[Cantidad]] * TablaDatosEmpresa[[#This Row],[Precio_Venta_Unitario]], 0)</f>
        <v>0</v>
      </c>
      <c r="L4701" s="3">
        <f>AVERAGEIF(TablaDatosEmpresa[Nombre_Producto],TablaDatosEmpresa[[#This Row],[Nombre_Producto]],TablaDatosEmpresa[Costo_Unitario])</f>
        <v>54.214840425531932</v>
      </c>
      <c r="M4701" s="3">
        <f>IF(TablaDatosEmpresa[[#This Row],[Tipo_Movimiento]] = "Venta", -TablaDatosEmpresa[[#This Row],[Cantidad]] * TablaDatosEmpresa[[#This Row],[CosteAdquisicionPromedio]], 0)</f>
        <v>0</v>
      </c>
      <c r="N4701" s="3">
        <f>TablaDatosEmpresa[[#This Row],[Ingresos]]-TablaDatosEmpresa[[#This Row],[Coste_Vemta]]</f>
        <v>0</v>
      </c>
    </row>
    <row r="4702" spans="1:14" x14ac:dyDescent="0.3">
      <c r="A4702">
        <v>4703</v>
      </c>
      <c r="B4702" s="1">
        <v>45252</v>
      </c>
      <c r="C4702" t="s">
        <v>16</v>
      </c>
      <c r="D4702" t="s">
        <v>17</v>
      </c>
      <c r="E4702" t="s">
        <v>42</v>
      </c>
      <c r="F4702">
        <v>82</v>
      </c>
      <c r="G4702" s="3">
        <v>449.08</v>
      </c>
      <c r="H4702" s="3">
        <v>0</v>
      </c>
      <c r="I4702" t="s">
        <v>46</v>
      </c>
      <c r="J4702" t="s">
        <v>18</v>
      </c>
      <c r="K4702" s="3">
        <f>IF(TablaDatosEmpresa[[#This Row],[Tipo_Movimiento]] = "Venta", -TablaDatosEmpresa[[#This Row],[Cantidad]] * TablaDatosEmpresa[[#This Row],[Precio_Venta_Unitario]], 0)</f>
        <v>0</v>
      </c>
      <c r="L4702" s="3">
        <f>AVERAGEIF(TablaDatosEmpresa[Nombre_Producto],TablaDatosEmpresa[[#This Row],[Nombre_Producto]],TablaDatosEmpresa[Costo_Unitario])</f>
        <v>206.67616747181975</v>
      </c>
      <c r="M4702" s="3">
        <f>IF(TablaDatosEmpresa[[#This Row],[Tipo_Movimiento]] = "Venta", -TablaDatosEmpresa[[#This Row],[Cantidad]] * TablaDatosEmpresa[[#This Row],[CosteAdquisicionPromedio]], 0)</f>
        <v>0</v>
      </c>
      <c r="N4702" s="3">
        <f>TablaDatosEmpresa[[#This Row],[Ingresos]]-TablaDatosEmpresa[[#This Row],[Coste_Vemta]]</f>
        <v>0</v>
      </c>
    </row>
    <row r="4703" spans="1:14" x14ac:dyDescent="0.3">
      <c r="A4703">
        <v>4704</v>
      </c>
      <c r="B4703" s="1">
        <v>45252</v>
      </c>
      <c r="C4703" t="s">
        <v>24</v>
      </c>
      <c r="D4703" t="s">
        <v>32</v>
      </c>
      <c r="E4703" t="s">
        <v>33</v>
      </c>
      <c r="F4703">
        <v>162</v>
      </c>
      <c r="G4703" s="3">
        <v>119.06</v>
      </c>
      <c r="H4703" s="3">
        <v>0</v>
      </c>
      <c r="I4703" t="s">
        <v>24</v>
      </c>
      <c r="J4703" t="s">
        <v>28</v>
      </c>
      <c r="K4703" s="3">
        <f>IF(TablaDatosEmpresa[[#This Row],[Tipo_Movimiento]] = "Venta", -TablaDatosEmpresa[[#This Row],[Cantidad]] * TablaDatosEmpresa[[#This Row],[Precio_Venta_Unitario]], 0)</f>
        <v>0</v>
      </c>
      <c r="L4703" s="3">
        <f>AVERAGEIF(TablaDatosEmpresa[Nombre_Producto],TablaDatosEmpresa[[#This Row],[Nombre_Producto]],TablaDatosEmpresa[Costo_Unitario])</f>
        <v>54.214840425531932</v>
      </c>
      <c r="M4703" s="3">
        <f>IF(TablaDatosEmpresa[[#This Row],[Tipo_Movimiento]] = "Venta", -TablaDatosEmpresa[[#This Row],[Cantidad]] * TablaDatosEmpresa[[#This Row],[CosteAdquisicionPromedio]], 0)</f>
        <v>0</v>
      </c>
      <c r="N4703" s="3">
        <f>TablaDatosEmpresa[[#This Row],[Ingresos]]-TablaDatosEmpresa[[#This Row],[Coste_Vemta]]</f>
        <v>0</v>
      </c>
    </row>
    <row r="4704" spans="1:14" x14ac:dyDescent="0.3">
      <c r="A4704">
        <v>4705</v>
      </c>
      <c r="B4704" s="1">
        <v>45252</v>
      </c>
      <c r="C4704" t="s">
        <v>10</v>
      </c>
      <c r="D4704" t="s">
        <v>25</v>
      </c>
      <c r="E4704" t="s">
        <v>43</v>
      </c>
      <c r="F4704">
        <v>-40</v>
      </c>
      <c r="G4704" s="3">
        <v>0</v>
      </c>
      <c r="H4704" s="3">
        <v>94.86</v>
      </c>
      <c r="I4704" t="s">
        <v>10</v>
      </c>
      <c r="J4704" t="s">
        <v>15</v>
      </c>
      <c r="K4704" s="3">
        <f>IF(TablaDatosEmpresa[[#This Row],[Tipo_Movimiento]] = "Venta", -TablaDatosEmpresa[[#This Row],[Cantidad]] * TablaDatosEmpresa[[#This Row],[Precio_Venta_Unitario]], 0)</f>
        <v>3794.4</v>
      </c>
      <c r="L4704" s="3">
        <f>AVERAGEIF(TablaDatosEmpresa[Nombre_Producto],TablaDatosEmpresa[[#This Row],[Nombre_Producto]],TablaDatosEmpresa[Costo_Unitario])</f>
        <v>18.458651685393257</v>
      </c>
      <c r="M4704" s="3">
        <f>IF(TablaDatosEmpresa[[#This Row],[Tipo_Movimiento]] = "Venta", -TablaDatosEmpresa[[#This Row],[Cantidad]] * TablaDatosEmpresa[[#This Row],[CosteAdquisicionPromedio]], 0)</f>
        <v>738.3460674157302</v>
      </c>
      <c r="N4704" s="3">
        <f>TablaDatosEmpresa[[#This Row],[Ingresos]]-TablaDatosEmpresa[[#This Row],[Coste_Vemta]]</f>
        <v>3056.0539325842701</v>
      </c>
    </row>
    <row r="4705" spans="1:14" x14ac:dyDescent="0.3">
      <c r="A4705">
        <v>4706</v>
      </c>
      <c r="B4705" s="1">
        <v>45252</v>
      </c>
      <c r="C4705" t="s">
        <v>24</v>
      </c>
      <c r="D4705" t="s">
        <v>14</v>
      </c>
      <c r="E4705" t="s">
        <v>41</v>
      </c>
      <c r="F4705">
        <v>225</v>
      </c>
      <c r="G4705" s="3">
        <v>86.09</v>
      </c>
      <c r="H4705" s="3">
        <v>0</v>
      </c>
      <c r="I4705" t="s">
        <v>24</v>
      </c>
      <c r="J4705" t="s">
        <v>37</v>
      </c>
      <c r="K4705" s="3">
        <f>IF(TablaDatosEmpresa[[#This Row],[Tipo_Movimiento]] = "Venta", -TablaDatosEmpresa[[#This Row],[Cantidad]] * TablaDatosEmpresa[[#This Row],[Precio_Venta_Unitario]], 0)</f>
        <v>0</v>
      </c>
      <c r="L4705" s="3">
        <f>AVERAGEIF(TablaDatosEmpresa[Nombre_Producto],TablaDatosEmpresa[[#This Row],[Nombre_Producto]],TablaDatosEmpresa[Costo_Unitario])</f>
        <v>38.917210440456756</v>
      </c>
      <c r="M4705" s="3">
        <f>IF(TablaDatosEmpresa[[#This Row],[Tipo_Movimiento]] = "Venta", -TablaDatosEmpresa[[#This Row],[Cantidad]] * TablaDatosEmpresa[[#This Row],[CosteAdquisicionPromedio]], 0)</f>
        <v>0</v>
      </c>
      <c r="N4705" s="3">
        <f>TablaDatosEmpresa[[#This Row],[Ingresos]]-TablaDatosEmpresa[[#This Row],[Coste_Vemta]]</f>
        <v>0</v>
      </c>
    </row>
    <row r="4706" spans="1:14" x14ac:dyDescent="0.3">
      <c r="A4706">
        <v>4707</v>
      </c>
      <c r="B4706" s="1">
        <v>45253</v>
      </c>
      <c r="C4706" t="s">
        <v>24</v>
      </c>
      <c r="D4706" t="s">
        <v>11</v>
      </c>
      <c r="E4706" t="s">
        <v>12</v>
      </c>
      <c r="F4706">
        <v>212</v>
      </c>
      <c r="G4706" s="3">
        <v>66.23</v>
      </c>
      <c r="H4706" s="3">
        <v>0</v>
      </c>
      <c r="I4706" t="s">
        <v>24</v>
      </c>
      <c r="J4706" t="s">
        <v>26</v>
      </c>
      <c r="K4706" s="3">
        <f>IF(TablaDatosEmpresa[[#This Row],[Tipo_Movimiento]] = "Venta", -TablaDatosEmpresa[[#This Row],[Cantidad]] * TablaDatosEmpresa[[#This Row],[Precio_Venta_Unitario]], 0)</f>
        <v>0</v>
      </c>
      <c r="L4706" s="3">
        <f>AVERAGEIF(TablaDatosEmpresa[Nombre_Producto],TablaDatosEmpresa[[#This Row],[Nombre_Producto]],TablaDatosEmpresa[Costo_Unitario])</f>
        <v>28.701865793780652</v>
      </c>
      <c r="M4706" s="3">
        <f>IF(TablaDatosEmpresa[[#This Row],[Tipo_Movimiento]] = "Venta", -TablaDatosEmpresa[[#This Row],[Cantidad]] * TablaDatosEmpresa[[#This Row],[CosteAdquisicionPromedio]], 0)</f>
        <v>0</v>
      </c>
      <c r="N4706" s="3">
        <f>TablaDatosEmpresa[[#This Row],[Ingresos]]-TablaDatosEmpresa[[#This Row],[Coste_Vemta]]</f>
        <v>0</v>
      </c>
    </row>
    <row r="4707" spans="1:14" x14ac:dyDescent="0.3">
      <c r="A4707">
        <v>4708</v>
      </c>
      <c r="B4707" s="1">
        <v>45253</v>
      </c>
      <c r="C4707" t="s">
        <v>10</v>
      </c>
      <c r="D4707" t="s">
        <v>27</v>
      </c>
      <c r="E4707" t="s">
        <v>44</v>
      </c>
      <c r="F4707">
        <v>-44</v>
      </c>
      <c r="G4707" s="3">
        <v>0</v>
      </c>
      <c r="H4707" s="3">
        <v>496.06</v>
      </c>
      <c r="I4707" t="s">
        <v>10</v>
      </c>
      <c r="J4707" t="s">
        <v>13</v>
      </c>
      <c r="K4707" s="3">
        <f>IF(TablaDatosEmpresa[[#This Row],[Tipo_Movimiento]] = "Venta", -TablaDatosEmpresa[[#This Row],[Cantidad]] * TablaDatosEmpresa[[#This Row],[Precio_Venta_Unitario]], 0)</f>
        <v>21826.639999999999</v>
      </c>
      <c r="L4707" s="3">
        <f>AVERAGEIF(TablaDatosEmpresa[Nombre_Producto],TablaDatosEmpresa[[#This Row],[Nombre_Producto]],TablaDatosEmpresa[Costo_Unitario])</f>
        <v>111.99406451612904</v>
      </c>
      <c r="M4707" s="3">
        <f>IF(TablaDatosEmpresa[[#This Row],[Tipo_Movimiento]] = "Venta", -TablaDatosEmpresa[[#This Row],[Cantidad]] * TablaDatosEmpresa[[#This Row],[CosteAdquisicionPromedio]], 0)</f>
        <v>4927.738838709678</v>
      </c>
      <c r="N4707" s="3">
        <f>TablaDatosEmpresa[[#This Row],[Ingresos]]-TablaDatosEmpresa[[#This Row],[Coste_Vemta]]</f>
        <v>16898.90116129032</v>
      </c>
    </row>
    <row r="4708" spans="1:14" x14ac:dyDescent="0.3">
      <c r="A4708">
        <v>4709</v>
      </c>
      <c r="B4708" s="1">
        <v>45253</v>
      </c>
      <c r="C4708" t="s">
        <v>24</v>
      </c>
      <c r="D4708" t="s">
        <v>29</v>
      </c>
      <c r="E4708" t="s">
        <v>30</v>
      </c>
      <c r="F4708">
        <v>278</v>
      </c>
      <c r="G4708" s="3">
        <v>35.75</v>
      </c>
      <c r="H4708" s="3">
        <v>0</v>
      </c>
      <c r="I4708" t="s">
        <v>24</v>
      </c>
      <c r="J4708" t="s">
        <v>26</v>
      </c>
      <c r="K4708" s="3">
        <f>IF(TablaDatosEmpresa[[#This Row],[Tipo_Movimiento]] = "Venta", -TablaDatosEmpresa[[#This Row],[Cantidad]] * TablaDatosEmpresa[[#This Row],[Precio_Venta_Unitario]], 0)</f>
        <v>0</v>
      </c>
      <c r="L4708" s="3">
        <f>AVERAGEIF(TablaDatosEmpresa[Nombre_Producto],TablaDatosEmpresa[[#This Row],[Nombre_Producto]],TablaDatosEmpresa[Costo_Unitario])</f>
        <v>15.49574137931034</v>
      </c>
      <c r="M4708" s="3">
        <f>IF(TablaDatosEmpresa[[#This Row],[Tipo_Movimiento]] = "Venta", -TablaDatosEmpresa[[#This Row],[Cantidad]] * TablaDatosEmpresa[[#This Row],[CosteAdquisicionPromedio]], 0)</f>
        <v>0</v>
      </c>
      <c r="N4708" s="3">
        <f>TablaDatosEmpresa[[#This Row],[Ingresos]]-TablaDatosEmpresa[[#This Row],[Coste_Vemta]]</f>
        <v>0</v>
      </c>
    </row>
    <row r="4709" spans="1:14" x14ac:dyDescent="0.3">
      <c r="A4709">
        <v>4710</v>
      </c>
      <c r="B4709" s="1">
        <v>45253</v>
      </c>
      <c r="C4709" t="s">
        <v>10</v>
      </c>
      <c r="D4709" t="s">
        <v>27</v>
      </c>
      <c r="E4709" t="s">
        <v>44</v>
      </c>
      <c r="F4709">
        <v>-40</v>
      </c>
      <c r="G4709" s="3">
        <v>0</v>
      </c>
      <c r="H4709" s="3">
        <v>500.56</v>
      </c>
      <c r="I4709" t="s">
        <v>10</v>
      </c>
      <c r="J4709" t="s">
        <v>35</v>
      </c>
      <c r="K4709" s="3">
        <f>IF(TablaDatosEmpresa[[#This Row],[Tipo_Movimiento]] = "Venta", -TablaDatosEmpresa[[#This Row],[Cantidad]] * TablaDatosEmpresa[[#This Row],[Precio_Venta_Unitario]], 0)</f>
        <v>20022.400000000001</v>
      </c>
      <c r="L4709" s="3">
        <f>AVERAGEIF(TablaDatosEmpresa[Nombre_Producto],TablaDatosEmpresa[[#This Row],[Nombre_Producto]],TablaDatosEmpresa[Costo_Unitario])</f>
        <v>111.99406451612904</v>
      </c>
      <c r="M4709" s="3">
        <f>IF(TablaDatosEmpresa[[#This Row],[Tipo_Movimiento]] = "Venta", -TablaDatosEmpresa[[#This Row],[Cantidad]] * TablaDatosEmpresa[[#This Row],[CosteAdquisicionPromedio]], 0)</f>
        <v>4479.7625806451615</v>
      </c>
      <c r="N4709" s="3">
        <f>TablaDatosEmpresa[[#This Row],[Ingresos]]-TablaDatosEmpresa[[#This Row],[Coste_Vemta]]</f>
        <v>15542.63741935484</v>
      </c>
    </row>
    <row r="4710" spans="1:14" x14ac:dyDescent="0.3">
      <c r="A4710">
        <v>4711</v>
      </c>
      <c r="B4710" s="1">
        <v>45253</v>
      </c>
      <c r="C4710" t="s">
        <v>16</v>
      </c>
      <c r="D4710" t="s">
        <v>19</v>
      </c>
      <c r="E4710" t="s">
        <v>20</v>
      </c>
      <c r="F4710">
        <v>52</v>
      </c>
      <c r="G4710" s="3">
        <v>148.06</v>
      </c>
      <c r="H4710" s="3">
        <v>0</v>
      </c>
      <c r="I4710" t="s">
        <v>46</v>
      </c>
      <c r="J4710" t="s">
        <v>18</v>
      </c>
      <c r="K4710" s="3">
        <f>IF(TablaDatosEmpresa[[#This Row],[Tipo_Movimiento]] = "Venta", -TablaDatosEmpresa[[#This Row],[Cantidad]] * TablaDatosEmpresa[[#This Row],[Precio_Venta_Unitario]], 0)</f>
        <v>0</v>
      </c>
      <c r="L4710" s="3">
        <f>AVERAGEIF(TablaDatosEmpresa[Nombre_Producto],TablaDatosEmpresa[[#This Row],[Nombre_Producto]],TablaDatosEmpresa[Costo_Unitario])</f>
        <v>66.956770642201846</v>
      </c>
      <c r="M4710" s="3">
        <f>IF(TablaDatosEmpresa[[#This Row],[Tipo_Movimiento]] = "Venta", -TablaDatosEmpresa[[#This Row],[Cantidad]] * TablaDatosEmpresa[[#This Row],[CosteAdquisicionPromedio]], 0)</f>
        <v>0</v>
      </c>
      <c r="N4710" s="3">
        <f>TablaDatosEmpresa[[#This Row],[Ingresos]]-TablaDatosEmpresa[[#This Row],[Coste_Vemta]]</f>
        <v>0</v>
      </c>
    </row>
    <row r="4711" spans="1:14" x14ac:dyDescent="0.3">
      <c r="A4711">
        <v>4712</v>
      </c>
      <c r="B4711" s="1">
        <v>45253</v>
      </c>
      <c r="C4711" t="s">
        <v>10</v>
      </c>
      <c r="D4711" t="s">
        <v>19</v>
      </c>
      <c r="E4711" t="s">
        <v>20</v>
      </c>
      <c r="F4711">
        <v>-24</v>
      </c>
      <c r="G4711" s="3">
        <v>0</v>
      </c>
      <c r="H4711" s="3">
        <v>301.36</v>
      </c>
      <c r="I4711" t="s">
        <v>10</v>
      </c>
      <c r="J4711" t="s">
        <v>31</v>
      </c>
      <c r="K4711" s="3">
        <f>IF(TablaDatosEmpresa[[#This Row],[Tipo_Movimiento]] = "Venta", -TablaDatosEmpresa[[#This Row],[Cantidad]] * TablaDatosEmpresa[[#This Row],[Precio_Venta_Unitario]], 0)</f>
        <v>7232.64</v>
      </c>
      <c r="L4711" s="3">
        <f>AVERAGEIF(TablaDatosEmpresa[Nombre_Producto],TablaDatosEmpresa[[#This Row],[Nombre_Producto]],TablaDatosEmpresa[Costo_Unitario])</f>
        <v>66.956770642201846</v>
      </c>
      <c r="M4711" s="3">
        <f>IF(TablaDatosEmpresa[[#This Row],[Tipo_Movimiento]] = "Venta", -TablaDatosEmpresa[[#This Row],[Cantidad]] * TablaDatosEmpresa[[#This Row],[CosteAdquisicionPromedio]], 0)</f>
        <v>1606.9624954128444</v>
      </c>
      <c r="N4711" s="3">
        <f>TablaDatosEmpresa[[#This Row],[Ingresos]]-TablaDatosEmpresa[[#This Row],[Coste_Vemta]]</f>
        <v>5625.6775045871564</v>
      </c>
    </row>
    <row r="4712" spans="1:14" x14ac:dyDescent="0.3">
      <c r="A4712">
        <v>4713</v>
      </c>
      <c r="B4712" s="1">
        <v>45253</v>
      </c>
      <c r="C4712" t="s">
        <v>10</v>
      </c>
      <c r="D4712" t="s">
        <v>27</v>
      </c>
      <c r="E4712" t="s">
        <v>44</v>
      </c>
      <c r="F4712">
        <v>-31</v>
      </c>
      <c r="G4712" s="3">
        <v>0</v>
      </c>
      <c r="H4712" s="3">
        <v>503.94</v>
      </c>
      <c r="I4712" t="s">
        <v>10</v>
      </c>
      <c r="J4712" t="s">
        <v>31</v>
      </c>
      <c r="K4712" s="3">
        <f>IF(TablaDatosEmpresa[[#This Row],[Tipo_Movimiento]] = "Venta", -TablaDatosEmpresa[[#This Row],[Cantidad]] * TablaDatosEmpresa[[#This Row],[Precio_Venta_Unitario]], 0)</f>
        <v>15622.14</v>
      </c>
      <c r="L4712" s="3">
        <f>AVERAGEIF(TablaDatosEmpresa[Nombre_Producto],TablaDatosEmpresa[[#This Row],[Nombre_Producto]],TablaDatosEmpresa[Costo_Unitario])</f>
        <v>111.99406451612904</v>
      </c>
      <c r="M4712" s="3">
        <f>IF(TablaDatosEmpresa[[#This Row],[Tipo_Movimiento]] = "Venta", -TablaDatosEmpresa[[#This Row],[Cantidad]] * TablaDatosEmpresa[[#This Row],[CosteAdquisicionPromedio]], 0)</f>
        <v>3471.8160000000003</v>
      </c>
      <c r="N4712" s="3">
        <f>TablaDatosEmpresa[[#This Row],[Ingresos]]-TablaDatosEmpresa[[#This Row],[Coste_Vemta]]</f>
        <v>12150.323999999999</v>
      </c>
    </row>
    <row r="4713" spans="1:14" x14ac:dyDescent="0.3">
      <c r="A4713">
        <v>4714</v>
      </c>
      <c r="B4713" s="1">
        <v>45254</v>
      </c>
      <c r="C4713" t="s">
        <v>10</v>
      </c>
      <c r="D4713" t="s">
        <v>17</v>
      </c>
      <c r="E4713" t="s">
        <v>42</v>
      </c>
      <c r="F4713">
        <v>-38</v>
      </c>
      <c r="G4713" s="3">
        <v>0</v>
      </c>
      <c r="H4713" s="3">
        <v>902.92</v>
      </c>
      <c r="I4713" t="s">
        <v>10</v>
      </c>
      <c r="J4713" t="s">
        <v>23</v>
      </c>
      <c r="K4713" s="3">
        <f>IF(TablaDatosEmpresa[[#This Row],[Tipo_Movimiento]] = "Venta", -TablaDatosEmpresa[[#This Row],[Cantidad]] * TablaDatosEmpresa[[#This Row],[Precio_Venta_Unitario]], 0)</f>
        <v>34310.959999999999</v>
      </c>
      <c r="L4713" s="3">
        <f>AVERAGEIF(TablaDatosEmpresa[Nombre_Producto],TablaDatosEmpresa[[#This Row],[Nombre_Producto]],TablaDatosEmpresa[Costo_Unitario])</f>
        <v>206.67616747181975</v>
      </c>
      <c r="M4713" s="3">
        <f>IF(TablaDatosEmpresa[[#This Row],[Tipo_Movimiento]] = "Venta", -TablaDatosEmpresa[[#This Row],[Cantidad]] * TablaDatosEmpresa[[#This Row],[CosteAdquisicionPromedio]], 0)</f>
        <v>7853.6943639291503</v>
      </c>
      <c r="N4713" s="3">
        <f>TablaDatosEmpresa[[#This Row],[Ingresos]]-TablaDatosEmpresa[[#This Row],[Coste_Vemta]]</f>
        <v>26457.26563607085</v>
      </c>
    </row>
    <row r="4714" spans="1:14" x14ac:dyDescent="0.3">
      <c r="A4714">
        <v>4715</v>
      </c>
      <c r="B4714" s="1">
        <v>45254</v>
      </c>
      <c r="C4714" t="s">
        <v>10</v>
      </c>
      <c r="D4714" t="s">
        <v>34</v>
      </c>
      <c r="E4714" t="s">
        <v>45</v>
      </c>
      <c r="F4714">
        <v>-21</v>
      </c>
      <c r="G4714" s="3">
        <v>0</v>
      </c>
      <c r="H4714" s="3">
        <v>347.36</v>
      </c>
      <c r="I4714" t="s">
        <v>10</v>
      </c>
      <c r="J4714" t="s">
        <v>13</v>
      </c>
      <c r="K4714" s="3">
        <f>IF(TablaDatosEmpresa[[#This Row],[Tipo_Movimiento]] = "Venta", -TablaDatosEmpresa[[#This Row],[Cantidad]] * TablaDatosEmpresa[[#This Row],[Precio_Venta_Unitario]], 0)</f>
        <v>7294.56</v>
      </c>
      <c r="L4714" s="3">
        <f>AVERAGEIF(TablaDatosEmpresa[Nombre_Producto],TablaDatosEmpresa[[#This Row],[Nombre_Producto]],TablaDatosEmpresa[Costo_Unitario])</f>
        <v>81.910562499999997</v>
      </c>
      <c r="M4714" s="3">
        <f>IF(TablaDatosEmpresa[[#This Row],[Tipo_Movimiento]] = "Venta", -TablaDatosEmpresa[[#This Row],[Cantidad]] * TablaDatosEmpresa[[#This Row],[CosteAdquisicionPromedio]], 0)</f>
        <v>1720.1218125</v>
      </c>
      <c r="N4714" s="3">
        <f>TablaDatosEmpresa[[#This Row],[Ingresos]]-TablaDatosEmpresa[[#This Row],[Coste_Vemta]]</f>
        <v>5574.4381874999999</v>
      </c>
    </row>
    <row r="4715" spans="1:14" x14ac:dyDescent="0.3">
      <c r="A4715">
        <v>4716</v>
      </c>
      <c r="B4715" s="1">
        <v>45254</v>
      </c>
      <c r="C4715" t="s">
        <v>10</v>
      </c>
      <c r="D4715" t="s">
        <v>11</v>
      </c>
      <c r="E4715" t="s">
        <v>12</v>
      </c>
      <c r="F4715">
        <v>-20</v>
      </c>
      <c r="G4715" s="3">
        <v>0</v>
      </c>
      <c r="H4715" s="3">
        <v>129.59</v>
      </c>
      <c r="I4715" t="s">
        <v>10</v>
      </c>
      <c r="J4715" t="s">
        <v>35</v>
      </c>
      <c r="K4715" s="3">
        <f>IF(TablaDatosEmpresa[[#This Row],[Tipo_Movimiento]] = "Venta", -TablaDatosEmpresa[[#This Row],[Cantidad]] * TablaDatosEmpresa[[#This Row],[Precio_Venta_Unitario]], 0)</f>
        <v>2591.8000000000002</v>
      </c>
      <c r="L4715" s="3">
        <f>AVERAGEIF(TablaDatosEmpresa[Nombre_Producto],TablaDatosEmpresa[[#This Row],[Nombre_Producto]],TablaDatosEmpresa[Costo_Unitario])</f>
        <v>28.701865793780652</v>
      </c>
      <c r="M4715" s="3">
        <f>IF(TablaDatosEmpresa[[#This Row],[Tipo_Movimiento]] = "Venta", -TablaDatosEmpresa[[#This Row],[Cantidad]] * TablaDatosEmpresa[[#This Row],[CosteAdquisicionPromedio]], 0)</f>
        <v>574.03731587561299</v>
      </c>
      <c r="N4715" s="3">
        <f>TablaDatosEmpresa[[#This Row],[Ingresos]]-TablaDatosEmpresa[[#This Row],[Coste_Vemta]]</f>
        <v>2017.7626841243873</v>
      </c>
    </row>
    <row r="4716" spans="1:14" x14ac:dyDescent="0.3">
      <c r="A4716">
        <v>4717</v>
      </c>
      <c r="B4716" s="1">
        <v>45254</v>
      </c>
      <c r="C4716" t="s">
        <v>10</v>
      </c>
      <c r="D4716" t="s">
        <v>34</v>
      </c>
      <c r="E4716" t="s">
        <v>45</v>
      </c>
      <c r="F4716">
        <v>-11</v>
      </c>
      <c r="G4716" s="3">
        <v>0</v>
      </c>
      <c r="H4716" s="3">
        <v>348.45</v>
      </c>
      <c r="I4716" t="s">
        <v>10</v>
      </c>
      <c r="J4716" t="s">
        <v>23</v>
      </c>
      <c r="K4716" s="3">
        <f>IF(TablaDatosEmpresa[[#This Row],[Tipo_Movimiento]] = "Venta", -TablaDatosEmpresa[[#This Row],[Cantidad]] * TablaDatosEmpresa[[#This Row],[Precio_Venta_Unitario]], 0)</f>
        <v>3832.95</v>
      </c>
      <c r="L4716" s="3">
        <f>AVERAGEIF(TablaDatosEmpresa[Nombre_Producto],TablaDatosEmpresa[[#This Row],[Nombre_Producto]],TablaDatosEmpresa[Costo_Unitario])</f>
        <v>81.910562499999997</v>
      </c>
      <c r="M4716" s="3">
        <f>IF(TablaDatosEmpresa[[#This Row],[Tipo_Movimiento]] = "Venta", -TablaDatosEmpresa[[#This Row],[Cantidad]] * TablaDatosEmpresa[[#This Row],[CosteAdquisicionPromedio]], 0)</f>
        <v>901.0161875</v>
      </c>
      <c r="N4716" s="3">
        <f>TablaDatosEmpresa[[#This Row],[Ingresos]]-TablaDatosEmpresa[[#This Row],[Coste_Vemta]]</f>
        <v>2931.9338124999999</v>
      </c>
    </row>
    <row r="4717" spans="1:14" x14ac:dyDescent="0.3">
      <c r="A4717">
        <v>4718</v>
      </c>
      <c r="B4717" s="1">
        <v>45254</v>
      </c>
      <c r="C4717" t="s">
        <v>24</v>
      </c>
      <c r="D4717" t="s">
        <v>11</v>
      </c>
      <c r="E4717" t="s">
        <v>12</v>
      </c>
      <c r="F4717">
        <v>79</v>
      </c>
      <c r="G4717" s="3">
        <v>65.66</v>
      </c>
      <c r="H4717" s="3">
        <v>0</v>
      </c>
      <c r="I4717" t="s">
        <v>24</v>
      </c>
      <c r="J4717" t="s">
        <v>28</v>
      </c>
      <c r="K4717" s="3">
        <f>IF(TablaDatosEmpresa[[#This Row],[Tipo_Movimiento]] = "Venta", -TablaDatosEmpresa[[#This Row],[Cantidad]] * TablaDatosEmpresa[[#This Row],[Precio_Venta_Unitario]], 0)</f>
        <v>0</v>
      </c>
      <c r="L4717" s="3">
        <f>AVERAGEIF(TablaDatosEmpresa[Nombre_Producto],TablaDatosEmpresa[[#This Row],[Nombre_Producto]],TablaDatosEmpresa[Costo_Unitario])</f>
        <v>28.701865793780652</v>
      </c>
      <c r="M4717" s="3">
        <f>IF(TablaDatosEmpresa[[#This Row],[Tipo_Movimiento]] = "Venta", -TablaDatosEmpresa[[#This Row],[Cantidad]] * TablaDatosEmpresa[[#This Row],[CosteAdquisicionPromedio]], 0)</f>
        <v>0</v>
      </c>
      <c r="N4717" s="3">
        <f>TablaDatosEmpresa[[#This Row],[Ingresos]]-TablaDatosEmpresa[[#This Row],[Coste_Vemta]]</f>
        <v>0</v>
      </c>
    </row>
    <row r="4718" spans="1:14" x14ac:dyDescent="0.3">
      <c r="A4718">
        <v>4719</v>
      </c>
      <c r="B4718" s="1">
        <v>45254</v>
      </c>
      <c r="C4718" t="s">
        <v>10</v>
      </c>
      <c r="D4718" t="s">
        <v>19</v>
      </c>
      <c r="E4718" t="s">
        <v>20</v>
      </c>
      <c r="F4718">
        <v>-30</v>
      </c>
      <c r="G4718" s="3">
        <v>0</v>
      </c>
      <c r="H4718" s="3">
        <v>296.06</v>
      </c>
      <c r="I4718" t="s">
        <v>10</v>
      </c>
      <c r="J4718" t="s">
        <v>31</v>
      </c>
      <c r="K4718" s="3">
        <f>IF(TablaDatosEmpresa[[#This Row],[Tipo_Movimiento]] = "Venta", -TablaDatosEmpresa[[#This Row],[Cantidad]] * TablaDatosEmpresa[[#This Row],[Precio_Venta_Unitario]], 0)</f>
        <v>8881.7999999999993</v>
      </c>
      <c r="L4718" s="3">
        <f>AVERAGEIF(TablaDatosEmpresa[Nombre_Producto],TablaDatosEmpresa[[#This Row],[Nombre_Producto]],TablaDatosEmpresa[Costo_Unitario])</f>
        <v>66.956770642201846</v>
      </c>
      <c r="M4718" s="3">
        <f>IF(TablaDatosEmpresa[[#This Row],[Tipo_Movimiento]] = "Venta", -TablaDatosEmpresa[[#This Row],[Cantidad]] * TablaDatosEmpresa[[#This Row],[CosteAdquisicionPromedio]], 0)</f>
        <v>2008.7031192660554</v>
      </c>
      <c r="N4718" s="3">
        <f>TablaDatosEmpresa[[#This Row],[Ingresos]]-TablaDatosEmpresa[[#This Row],[Coste_Vemta]]</f>
        <v>6873.0968807339441</v>
      </c>
    </row>
    <row r="4719" spans="1:14" x14ac:dyDescent="0.3">
      <c r="A4719">
        <v>4720</v>
      </c>
      <c r="B4719" s="1">
        <v>45255</v>
      </c>
      <c r="C4719" t="s">
        <v>24</v>
      </c>
      <c r="D4719" t="s">
        <v>32</v>
      </c>
      <c r="E4719" t="s">
        <v>33</v>
      </c>
      <c r="F4719">
        <v>247</v>
      </c>
      <c r="G4719" s="3">
        <v>117.72</v>
      </c>
      <c r="H4719" s="3">
        <v>0</v>
      </c>
      <c r="I4719" t="s">
        <v>24</v>
      </c>
      <c r="J4719" t="s">
        <v>28</v>
      </c>
      <c r="K4719" s="3">
        <f>IF(TablaDatosEmpresa[[#This Row],[Tipo_Movimiento]] = "Venta", -TablaDatosEmpresa[[#This Row],[Cantidad]] * TablaDatosEmpresa[[#This Row],[Precio_Venta_Unitario]], 0)</f>
        <v>0</v>
      </c>
      <c r="L4719" s="3">
        <f>AVERAGEIF(TablaDatosEmpresa[Nombre_Producto],TablaDatosEmpresa[[#This Row],[Nombre_Producto]],TablaDatosEmpresa[Costo_Unitario])</f>
        <v>54.214840425531932</v>
      </c>
      <c r="M4719" s="3">
        <f>IF(TablaDatosEmpresa[[#This Row],[Tipo_Movimiento]] = "Venta", -TablaDatosEmpresa[[#This Row],[Cantidad]] * TablaDatosEmpresa[[#This Row],[CosteAdquisicionPromedio]], 0)</f>
        <v>0</v>
      </c>
      <c r="N4719" s="3">
        <f>TablaDatosEmpresa[[#This Row],[Ingresos]]-TablaDatosEmpresa[[#This Row],[Coste_Vemta]]</f>
        <v>0</v>
      </c>
    </row>
    <row r="4720" spans="1:14" x14ac:dyDescent="0.3">
      <c r="A4720">
        <v>4721</v>
      </c>
      <c r="B4720" s="1">
        <v>45255</v>
      </c>
      <c r="C4720" t="s">
        <v>24</v>
      </c>
      <c r="D4720" t="s">
        <v>34</v>
      </c>
      <c r="E4720" t="s">
        <v>45</v>
      </c>
      <c r="F4720">
        <v>192</v>
      </c>
      <c r="G4720" s="3">
        <v>179.1</v>
      </c>
      <c r="H4720" s="3">
        <v>0</v>
      </c>
      <c r="I4720" t="s">
        <v>24</v>
      </c>
      <c r="J4720" t="s">
        <v>26</v>
      </c>
      <c r="K4720" s="3">
        <f>IF(TablaDatosEmpresa[[#This Row],[Tipo_Movimiento]] = "Venta", -TablaDatosEmpresa[[#This Row],[Cantidad]] * TablaDatosEmpresa[[#This Row],[Precio_Venta_Unitario]], 0)</f>
        <v>0</v>
      </c>
      <c r="L4720" s="3">
        <f>AVERAGEIF(TablaDatosEmpresa[Nombre_Producto],TablaDatosEmpresa[[#This Row],[Nombre_Producto]],TablaDatosEmpresa[Costo_Unitario])</f>
        <v>81.910562499999997</v>
      </c>
      <c r="M4720" s="3">
        <f>IF(TablaDatosEmpresa[[#This Row],[Tipo_Movimiento]] = "Venta", -TablaDatosEmpresa[[#This Row],[Cantidad]] * TablaDatosEmpresa[[#This Row],[CosteAdquisicionPromedio]], 0)</f>
        <v>0</v>
      </c>
      <c r="N4720" s="3">
        <f>TablaDatosEmpresa[[#This Row],[Ingresos]]-TablaDatosEmpresa[[#This Row],[Coste_Vemta]]</f>
        <v>0</v>
      </c>
    </row>
    <row r="4721" spans="1:14" x14ac:dyDescent="0.3">
      <c r="A4721">
        <v>4722</v>
      </c>
      <c r="B4721" s="1">
        <v>45255</v>
      </c>
      <c r="C4721" t="s">
        <v>16</v>
      </c>
      <c r="D4721" t="s">
        <v>27</v>
      </c>
      <c r="E4721" t="s">
        <v>44</v>
      </c>
      <c r="F4721">
        <v>32</v>
      </c>
      <c r="G4721" s="3">
        <v>249.8</v>
      </c>
      <c r="H4721" s="3">
        <v>0</v>
      </c>
      <c r="I4721" t="s">
        <v>46</v>
      </c>
      <c r="J4721" t="s">
        <v>18</v>
      </c>
      <c r="K4721" s="3">
        <f>IF(TablaDatosEmpresa[[#This Row],[Tipo_Movimiento]] = "Venta", -TablaDatosEmpresa[[#This Row],[Cantidad]] * TablaDatosEmpresa[[#This Row],[Precio_Venta_Unitario]], 0)</f>
        <v>0</v>
      </c>
      <c r="L4721" s="3">
        <f>AVERAGEIF(TablaDatosEmpresa[Nombre_Producto],TablaDatosEmpresa[[#This Row],[Nombre_Producto]],TablaDatosEmpresa[Costo_Unitario])</f>
        <v>111.99406451612904</v>
      </c>
      <c r="M4721" s="3">
        <f>IF(TablaDatosEmpresa[[#This Row],[Tipo_Movimiento]] = "Venta", -TablaDatosEmpresa[[#This Row],[Cantidad]] * TablaDatosEmpresa[[#This Row],[CosteAdquisicionPromedio]], 0)</f>
        <v>0</v>
      </c>
      <c r="N4721" s="3">
        <f>TablaDatosEmpresa[[#This Row],[Ingresos]]-TablaDatosEmpresa[[#This Row],[Coste_Vemta]]</f>
        <v>0</v>
      </c>
    </row>
    <row r="4722" spans="1:14" x14ac:dyDescent="0.3">
      <c r="A4722">
        <v>4723</v>
      </c>
      <c r="B4722" s="1">
        <v>45255</v>
      </c>
      <c r="C4722" t="s">
        <v>10</v>
      </c>
      <c r="D4722" t="s">
        <v>21</v>
      </c>
      <c r="E4722" t="s">
        <v>22</v>
      </c>
      <c r="F4722">
        <v>-21</v>
      </c>
      <c r="G4722" s="3">
        <v>0</v>
      </c>
      <c r="H4722" s="3">
        <v>60.22</v>
      </c>
      <c r="I4722" t="s">
        <v>10</v>
      </c>
      <c r="J4722" t="s">
        <v>23</v>
      </c>
      <c r="K4722" s="3">
        <f>IF(TablaDatosEmpresa[[#This Row],[Tipo_Movimiento]] = "Venta", -TablaDatosEmpresa[[#This Row],[Cantidad]] * TablaDatosEmpresa[[#This Row],[Precio_Venta_Unitario]], 0)</f>
        <v>1264.6199999999999</v>
      </c>
      <c r="L4722" s="3">
        <f>AVERAGEIF(TablaDatosEmpresa[Nombre_Producto],TablaDatosEmpresa[[#This Row],[Nombre_Producto]],TablaDatosEmpresa[Costo_Unitario])</f>
        <v>10.520482758620702</v>
      </c>
      <c r="M4722" s="3">
        <f>IF(TablaDatosEmpresa[[#This Row],[Tipo_Movimiento]] = "Venta", -TablaDatosEmpresa[[#This Row],[Cantidad]] * TablaDatosEmpresa[[#This Row],[CosteAdquisicionPromedio]], 0)</f>
        <v>220.93013793103472</v>
      </c>
      <c r="N4722" s="3">
        <f>TablaDatosEmpresa[[#This Row],[Ingresos]]-TablaDatosEmpresa[[#This Row],[Coste_Vemta]]</f>
        <v>1043.6898620689651</v>
      </c>
    </row>
    <row r="4723" spans="1:14" x14ac:dyDescent="0.3">
      <c r="A4723">
        <v>4724</v>
      </c>
      <c r="B4723" s="1">
        <v>45255</v>
      </c>
      <c r="C4723" t="s">
        <v>16</v>
      </c>
      <c r="D4723" t="s">
        <v>19</v>
      </c>
      <c r="E4723" t="s">
        <v>20</v>
      </c>
      <c r="F4723">
        <v>76</v>
      </c>
      <c r="G4723" s="3">
        <v>149</v>
      </c>
      <c r="H4723" s="3">
        <v>0</v>
      </c>
      <c r="I4723" t="s">
        <v>46</v>
      </c>
      <c r="J4723" t="s">
        <v>18</v>
      </c>
      <c r="K4723" s="3">
        <f>IF(TablaDatosEmpresa[[#This Row],[Tipo_Movimiento]] = "Venta", -TablaDatosEmpresa[[#This Row],[Cantidad]] * TablaDatosEmpresa[[#This Row],[Precio_Venta_Unitario]], 0)</f>
        <v>0</v>
      </c>
      <c r="L4723" s="3">
        <f>AVERAGEIF(TablaDatosEmpresa[Nombre_Producto],TablaDatosEmpresa[[#This Row],[Nombre_Producto]],TablaDatosEmpresa[Costo_Unitario])</f>
        <v>66.956770642201846</v>
      </c>
      <c r="M4723" s="3">
        <f>IF(TablaDatosEmpresa[[#This Row],[Tipo_Movimiento]] = "Venta", -TablaDatosEmpresa[[#This Row],[Cantidad]] * TablaDatosEmpresa[[#This Row],[CosteAdquisicionPromedio]], 0)</f>
        <v>0</v>
      </c>
      <c r="N4723" s="3">
        <f>TablaDatosEmpresa[[#This Row],[Ingresos]]-TablaDatosEmpresa[[#This Row],[Coste_Vemta]]</f>
        <v>0</v>
      </c>
    </row>
    <row r="4724" spans="1:14" x14ac:dyDescent="0.3">
      <c r="A4724">
        <v>4725</v>
      </c>
      <c r="B4724" s="1">
        <v>45255</v>
      </c>
      <c r="C4724" t="s">
        <v>10</v>
      </c>
      <c r="D4724" t="s">
        <v>27</v>
      </c>
      <c r="E4724" t="s">
        <v>44</v>
      </c>
      <c r="F4724">
        <v>-24</v>
      </c>
      <c r="G4724" s="3">
        <v>0</v>
      </c>
      <c r="H4724" s="3">
        <v>500.89</v>
      </c>
      <c r="I4724" t="s">
        <v>10</v>
      </c>
      <c r="J4724" t="s">
        <v>15</v>
      </c>
      <c r="K4724" s="3">
        <f>IF(TablaDatosEmpresa[[#This Row],[Tipo_Movimiento]] = "Venta", -TablaDatosEmpresa[[#This Row],[Cantidad]] * TablaDatosEmpresa[[#This Row],[Precio_Venta_Unitario]], 0)</f>
        <v>12021.36</v>
      </c>
      <c r="L4724" s="3">
        <f>AVERAGEIF(TablaDatosEmpresa[Nombre_Producto],TablaDatosEmpresa[[#This Row],[Nombre_Producto]],TablaDatosEmpresa[Costo_Unitario])</f>
        <v>111.99406451612904</v>
      </c>
      <c r="M4724" s="3">
        <f>IF(TablaDatosEmpresa[[#This Row],[Tipo_Movimiento]] = "Venta", -TablaDatosEmpresa[[#This Row],[Cantidad]] * TablaDatosEmpresa[[#This Row],[CosteAdquisicionPromedio]], 0)</f>
        <v>2687.8575483870973</v>
      </c>
      <c r="N4724" s="3">
        <f>TablaDatosEmpresa[[#This Row],[Ingresos]]-TablaDatosEmpresa[[#This Row],[Coste_Vemta]]</f>
        <v>9333.5024516129033</v>
      </c>
    </row>
    <row r="4725" spans="1:14" x14ac:dyDescent="0.3">
      <c r="A4725">
        <v>4726</v>
      </c>
      <c r="B4725" s="1">
        <v>45255</v>
      </c>
      <c r="C4725" t="s">
        <v>24</v>
      </c>
      <c r="D4725" t="s">
        <v>14</v>
      </c>
      <c r="E4725" t="s">
        <v>41</v>
      </c>
      <c r="F4725">
        <v>181</v>
      </c>
      <c r="G4725" s="3">
        <v>86.11</v>
      </c>
      <c r="H4725" s="3">
        <v>0</v>
      </c>
      <c r="I4725" t="s">
        <v>24</v>
      </c>
      <c r="J4725" t="s">
        <v>36</v>
      </c>
      <c r="K4725" s="3">
        <f>IF(TablaDatosEmpresa[[#This Row],[Tipo_Movimiento]] = "Venta", -TablaDatosEmpresa[[#This Row],[Cantidad]] * TablaDatosEmpresa[[#This Row],[Precio_Venta_Unitario]], 0)</f>
        <v>0</v>
      </c>
      <c r="L4725" s="3">
        <f>AVERAGEIF(TablaDatosEmpresa[Nombre_Producto],TablaDatosEmpresa[[#This Row],[Nombre_Producto]],TablaDatosEmpresa[Costo_Unitario])</f>
        <v>38.917210440456756</v>
      </c>
      <c r="M4725" s="3">
        <f>IF(TablaDatosEmpresa[[#This Row],[Tipo_Movimiento]] = "Venta", -TablaDatosEmpresa[[#This Row],[Cantidad]] * TablaDatosEmpresa[[#This Row],[CosteAdquisicionPromedio]], 0)</f>
        <v>0</v>
      </c>
      <c r="N4725" s="3">
        <f>TablaDatosEmpresa[[#This Row],[Ingresos]]-TablaDatosEmpresa[[#This Row],[Coste_Vemta]]</f>
        <v>0</v>
      </c>
    </row>
    <row r="4726" spans="1:14" x14ac:dyDescent="0.3">
      <c r="A4726">
        <v>4727</v>
      </c>
      <c r="B4726" s="1">
        <v>45256</v>
      </c>
      <c r="C4726" t="s">
        <v>24</v>
      </c>
      <c r="D4726" t="s">
        <v>29</v>
      </c>
      <c r="E4726" t="s">
        <v>30</v>
      </c>
      <c r="F4726">
        <v>108</v>
      </c>
      <c r="G4726" s="3">
        <v>35.33</v>
      </c>
      <c r="H4726" s="3">
        <v>0</v>
      </c>
      <c r="I4726" t="s">
        <v>24</v>
      </c>
      <c r="J4726" t="s">
        <v>36</v>
      </c>
      <c r="K4726" s="3">
        <f>IF(TablaDatosEmpresa[[#This Row],[Tipo_Movimiento]] = "Venta", -TablaDatosEmpresa[[#This Row],[Cantidad]] * TablaDatosEmpresa[[#This Row],[Precio_Venta_Unitario]], 0)</f>
        <v>0</v>
      </c>
      <c r="L4726" s="3">
        <f>AVERAGEIF(TablaDatosEmpresa[Nombre_Producto],TablaDatosEmpresa[[#This Row],[Nombre_Producto]],TablaDatosEmpresa[Costo_Unitario])</f>
        <v>15.49574137931034</v>
      </c>
      <c r="M4726" s="3">
        <f>IF(TablaDatosEmpresa[[#This Row],[Tipo_Movimiento]] = "Venta", -TablaDatosEmpresa[[#This Row],[Cantidad]] * TablaDatosEmpresa[[#This Row],[CosteAdquisicionPromedio]], 0)</f>
        <v>0</v>
      </c>
      <c r="N4726" s="3">
        <f>TablaDatosEmpresa[[#This Row],[Ingresos]]-TablaDatosEmpresa[[#This Row],[Coste_Vemta]]</f>
        <v>0</v>
      </c>
    </row>
    <row r="4727" spans="1:14" x14ac:dyDescent="0.3">
      <c r="A4727">
        <v>4728</v>
      </c>
      <c r="B4727" s="1">
        <v>45256</v>
      </c>
      <c r="C4727" t="s">
        <v>10</v>
      </c>
      <c r="D4727" t="s">
        <v>21</v>
      </c>
      <c r="E4727" t="s">
        <v>22</v>
      </c>
      <c r="F4727">
        <v>-8</v>
      </c>
      <c r="G4727" s="3">
        <v>0</v>
      </c>
      <c r="H4727" s="3">
        <v>59.69</v>
      </c>
      <c r="I4727" t="s">
        <v>10</v>
      </c>
      <c r="J4727" t="s">
        <v>13</v>
      </c>
      <c r="K4727" s="3">
        <f>IF(TablaDatosEmpresa[[#This Row],[Tipo_Movimiento]] = "Venta", -TablaDatosEmpresa[[#This Row],[Cantidad]] * TablaDatosEmpresa[[#This Row],[Precio_Venta_Unitario]], 0)</f>
        <v>477.52</v>
      </c>
      <c r="L4727" s="3">
        <f>AVERAGEIF(TablaDatosEmpresa[Nombre_Producto],TablaDatosEmpresa[[#This Row],[Nombre_Producto]],TablaDatosEmpresa[Costo_Unitario])</f>
        <v>10.520482758620702</v>
      </c>
      <c r="M4727" s="3">
        <f>IF(TablaDatosEmpresa[[#This Row],[Tipo_Movimiento]] = "Venta", -TablaDatosEmpresa[[#This Row],[Cantidad]] * TablaDatosEmpresa[[#This Row],[CosteAdquisicionPromedio]], 0)</f>
        <v>84.163862068965614</v>
      </c>
      <c r="N4727" s="3">
        <f>TablaDatosEmpresa[[#This Row],[Ingresos]]-TablaDatosEmpresa[[#This Row],[Coste_Vemta]]</f>
        <v>393.35613793103437</v>
      </c>
    </row>
    <row r="4728" spans="1:14" x14ac:dyDescent="0.3">
      <c r="A4728">
        <v>4729</v>
      </c>
      <c r="B4728" s="1">
        <v>45256</v>
      </c>
      <c r="C4728" t="s">
        <v>10</v>
      </c>
      <c r="D4728" t="s">
        <v>17</v>
      </c>
      <c r="E4728" t="s">
        <v>42</v>
      </c>
      <c r="F4728">
        <v>-23</v>
      </c>
      <c r="G4728" s="3">
        <v>0</v>
      </c>
      <c r="H4728" s="3">
        <v>895.03</v>
      </c>
      <c r="I4728" t="s">
        <v>10</v>
      </c>
      <c r="J4728" t="s">
        <v>13</v>
      </c>
      <c r="K4728" s="3">
        <f>IF(TablaDatosEmpresa[[#This Row],[Tipo_Movimiento]] = "Venta", -TablaDatosEmpresa[[#This Row],[Cantidad]] * TablaDatosEmpresa[[#This Row],[Precio_Venta_Unitario]], 0)</f>
        <v>20585.689999999999</v>
      </c>
      <c r="L4728" s="3">
        <f>AVERAGEIF(TablaDatosEmpresa[Nombre_Producto],TablaDatosEmpresa[[#This Row],[Nombre_Producto]],TablaDatosEmpresa[Costo_Unitario])</f>
        <v>206.67616747181975</v>
      </c>
      <c r="M4728" s="3">
        <f>IF(TablaDatosEmpresa[[#This Row],[Tipo_Movimiento]] = "Venta", -TablaDatosEmpresa[[#This Row],[Cantidad]] * TablaDatosEmpresa[[#This Row],[CosteAdquisicionPromedio]], 0)</f>
        <v>4753.5518518518547</v>
      </c>
      <c r="N4728" s="3">
        <f>TablaDatosEmpresa[[#This Row],[Ingresos]]-TablaDatosEmpresa[[#This Row],[Coste_Vemta]]</f>
        <v>15832.138148148144</v>
      </c>
    </row>
    <row r="4729" spans="1:14" x14ac:dyDescent="0.3">
      <c r="A4729">
        <v>4730</v>
      </c>
      <c r="B4729" s="1">
        <v>45256</v>
      </c>
      <c r="C4729" t="s">
        <v>10</v>
      </c>
      <c r="D4729" t="s">
        <v>27</v>
      </c>
      <c r="E4729" t="s">
        <v>44</v>
      </c>
      <c r="F4729">
        <v>-31</v>
      </c>
      <c r="G4729" s="3">
        <v>0</v>
      </c>
      <c r="H4729" s="3">
        <v>496.97</v>
      </c>
      <c r="I4729" t="s">
        <v>10</v>
      </c>
      <c r="J4729" t="s">
        <v>13</v>
      </c>
      <c r="K4729" s="3">
        <f>IF(TablaDatosEmpresa[[#This Row],[Tipo_Movimiento]] = "Venta", -TablaDatosEmpresa[[#This Row],[Cantidad]] * TablaDatosEmpresa[[#This Row],[Precio_Venta_Unitario]], 0)</f>
        <v>15406.070000000002</v>
      </c>
      <c r="L4729" s="3">
        <f>AVERAGEIF(TablaDatosEmpresa[Nombre_Producto],TablaDatosEmpresa[[#This Row],[Nombre_Producto]],TablaDatosEmpresa[Costo_Unitario])</f>
        <v>111.99406451612904</v>
      </c>
      <c r="M4729" s="3">
        <f>IF(TablaDatosEmpresa[[#This Row],[Tipo_Movimiento]] = "Venta", -TablaDatosEmpresa[[#This Row],[Cantidad]] * TablaDatosEmpresa[[#This Row],[CosteAdquisicionPromedio]], 0)</f>
        <v>3471.8160000000003</v>
      </c>
      <c r="N4729" s="3">
        <f>TablaDatosEmpresa[[#This Row],[Ingresos]]-TablaDatosEmpresa[[#This Row],[Coste_Vemta]]</f>
        <v>11934.254000000001</v>
      </c>
    </row>
    <row r="4730" spans="1:14" x14ac:dyDescent="0.3">
      <c r="A4730">
        <v>4731</v>
      </c>
      <c r="B4730" s="1">
        <v>45256</v>
      </c>
      <c r="C4730" t="s">
        <v>24</v>
      </c>
      <c r="D4730" t="s">
        <v>14</v>
      </c>
      <c r="E4730" t="s">
        <v>41</v>
      </c>
      <c r="F4730">
        <v>97</v>
      </c>
      <c r="G4730" s="3">
        <v>85.64</v>
      </c>
      <c r="H4730" s="3">
        <v>0</v>
      </c>
      <c r="I4730" t="s">
        <v>24</v>
      </c>
      <c r="J4730" t="s">
        <v>28</v>
      </c>
      <c r="K4730" s="3">
        <f>IF(TablaDatosEmpresa[[#This Row],[Tipo_Movimiento]] = "Venta", -TablaDatosEmpresa[[#This Row],[Cantidad]] * TablaDatosEmpresa[[#This Row],[Precio_Venta_Unitario]], 0)</f>
        <v>0</v>
      </c>
      <c r="L4730" s="3">
        <f>AVERAGEIF(TablaDatosEmpresa[Nombre_Producto],TablaDatosEmpresa[[#This Row],[Nombre_Producto]],TablaDatosEmpresa[Costo_Unitario])</f>
        <v>38.917210440456756</v>
      </c>
      <c r="M4730" s="3">
        <f>IF(TablaDatosEmpresa[[#This Row],[Tipo_Movimiento]] = "Venta", -TablaDatosEmpresa[[#This Row],[Cantidad]] * TablaDatosEmpresa[[#This Row],[CosteAdquisicionPromedio]], 0)</f>
        <v>0</v>
      </c>
      <c r="N4730" s="3">
        <f>TablaDatosEmpresa[[#This Row],[Ingresos]]-TablaDatosEmpresa[[#This Row],[Coste_Vemta]]</f>
        <v>0</v>
      </c>
    </row>
    <row r="4731" spans="1:14" x14ac:dyDescent="0.3">
      <c r="A4731">
        <v>4732</v>
      </c>
      <c r="B4731" s="1">
        <v>45256</v>
      </c>
      <c r="C4731" t="s">
        <v>24</v>
      </c>
      <c r="D4731" t="s">
        <v>21</v>
      </c>
      <c r="E4731" t="s">
        <v>22</v>
      </c>
      <c r="F4731">
        <v>200</v>
      </c>
      <c r="G4731" s="3">
        <v>24.75</v>
      </c>
      <c r="H4731" s="3">
        <v>0</v>
      </c>
      <c r="I4731" t="s">
        <v>24</v>
      </c>
      <c r="J4731" t="s">
        <v>28</v>
      </c>
      <c r="K4731" s="3">
        <f>IF(TablaDatosEmpresa[[#This Row],[Tipo_Movimiento]] = "Venta", -TablaDatosEmpresa[[#This Row],[Cantidad]] * TablaDatosEmpresa[[#This Row],[Precio_Venta_Unitario]], 0)</f>
        <v>0</v>
      </c>
      <c r="L4731" s="3">
        <f>AVERAGEIF(TablaDatosEmpresa[Nombre_Producto],TablaDatosEmpresa[[#This Row],[Nombre_Producto]],TablaDatosEmpresa[Costo_Unitario])</f>
        <v>10.520482758620702</v>
      </c>
      <c r="M4731" s="3">
        <f>IF(TablaDatosEmpresa[[#This Row],[Tipo_Movimiento]] = "Venta", -TablaDatosEmpresa[[#This Row],[Cantidad]] * TablaDatosEmpresa[[#This Row],[CosteAdquisicionPromedio]], 0)</f>
        <v>0</v>
      </c>
      <c r="N4731" s="3">
        <f>TablaDatosEmpresa[[#This Row],[Ingresos]]-TablaDatosEmpresa[[#This Row],[Coste_Vemta]]</f>
        <v>0</v>
      </c>
    </row>
    <row r="4732" spans="1:14" x14ac:dyDescent="0.3">
      <c r="A4732">
        <v>4733</v>
      </c>
      <c r="B4732" s="1">
        <v>45256</v>
      </c>
      <c r="C4732" t="s">
        <v>24</v>
      </c>
      <c r="D4732" t="s">
        <v>14</v>
      </c>
      <c r="E4732" t="s">
        <v>41</v>
      </c>
      <c r="F4732">
        <v>174</v>
      </c>
      <c r="G4732" s="3">
        <v>85.02</v>
      </c>
      <c r="H4732" s="3">
        <v>0</v>
      </c>
      <c r="I4732" t="s">
        <v>24</v>
      </c>
      <c r="J4732" t="s">
        <v>36</v>
      </c>
      <c r="K4732" s="3">
        <f>IF(TablaDatosEmpresa[[#This Row],[Tipo_Movimiento]] = "Venta", -TablaDatosEmpresa[[#This Row],[Cantidad]] * TablaDatosEmpresa[[#This Row],[Precio_Venta_Unitario]], 0)</f>
        <v>0</v>
      </c>
      <c r="L4732" s="3">
        <f>AVERAGEIF(TablaDatosEmpresa[Nombre_Producto],TablaDatosEmpresa[[#This Row],[Nombre_Producto]],TablaDatosEmpresa[Costo_Unitario])</f>
        <v>38.917210440456756</v>
      </c>
      <c r="M4732" s="3">
        <f>IF(TablaDatosEmpresa[[#This Row],[Tipo_Movimiento]] = "Venta", -TablaDatosEmpresa[[#This Row],[Cantidad]] * TablaDatosEmpresa[[#This Row],[CosteAdquisicionPromedio]], 0)</f>
        <v>0</v>
      </c>
      <c r="N4732" s="3">
        <f>TablaDatosEmpresa[[#This Row],[Ingresos]]-TablaDatosEmpresa[[#This Row],[Coste_Vemta]]</f>
        <v>0</v>
      </c>
    </row>
    <row r="4733" spans="1:14" x14ac:dyDescent="0.3">
      <c r="A4733">
        <v>4734</v>
      </c>
      <c r="B4733" s="1">
        <v>45257</v>
      </c>
      <c r="C4733" t="s">
        <v>24</v>
      </c>
      <c r="D4733" t="s">
        <v>21</v>
      </c>
      <c r="E4733" t="s">
        <v>22</v>
      </c>
      <c r="F4733">
        <v>267</v>
      </c>
      <c r="G4733" s="3">
        <v>24.81</v>
      </c>
      <c r="H4733" s="3">
        <v>0</v>
      </c>
      <c r="I4733" t="s">
        <v>24</v>
      </c>
      <c r="J4733" t="s">
        <v>26</v>
      </c>
      <c r="K4733" s="3">
        <f>IF(TablaDatosEmpresa[[#This Row],[Tipo_Movimiento]] = "Venta", -TablaDatosEmpresa[[#This Row],[Cantidad]] * TablaDatosEmpresa[[#This Row],[Precio_Venta_Unitario]], 0)</f>
        <v>0</v>
      </c>
      <c r="L4733" s="3">
        <f>AVERAGEIF(TablaDatosEmpresa[Nombre_Producto],TablaDatosEmpresa[[#This Row],[Nombre_Producto]],TablaDatosEmpresa[Costo_Unitario])</f>
        <v>10.520482758620702</v>
      </c>
      <c r="M4733" s="3">
        <f>IF(TablaDatosEmpresa[[#This Row],[Tipo_Movimiento]] = "Venta", -TablaDatosEmpresa[[#This Row],[Cantidad]] * TablaDatosEmpresa[[#This Row],[CosteAdquisicionPromedio]], 0)</f>
        <v>0</v>
      </c>
      <c r="N4733" s="3">
        <f>TablaDatosEmpresa[[#This Row],[Ingresos]]-TablaDatosEmpresa[[#This Row],[Coste_Vemta]]</f>
        <v>0</v>
      </c>
    </row>
    <row r="4734" spans="1:14" x14ac:dyDescent="0.3">
      <c r="A4734">
        <v>4735</v>
      </c>
      <c r="B4734" s="1">
        <v>45257</v>
      </c>
      <c r="C4734" t="s">
        <v>10</v>
      </c>
      <c r="D4734" t="s">
        <v>14</v>
      </c>
      <c r="E4734" t="s">
        <v>41</v>
      </c>
      <c r="F4734">
        <v>-47</v>
      </c>
      <c r="G4734" s="3">
        <v>0</v>
      </c>
      <c r="H4734" s="3">
        <v>160.16999999999999</v>
      </c>
      <c r="I4734" t="s">
        <v>10</v>
      </c>
      <c r="J4734" t="s">
        <v>23</v>
      </c>
      <c r="K4734" s="3">
        <f>IF(TablaDatosEmpresa[[#This Row],[Tipo_Movimiento]] = "Venta", -TablaDatosEmpresa[[#This Row],[Cantidad]] * TablaDatosEmpresa[[#This Row],[Precio_Venta_Unitario]], 0)</f>
        <v>7527.99</v>
      </c>
      <c r="L4734" s="3">
        <f>AVERAGEIF(TablaDatosEmpresa[Nombre_Producto],TablaDatosEmpresa[[#This Row],[Nombre_Producto]],TablaDatosEmpresa[Costo_Unitario])</f>
        <v>38.917210440456756</v>
      </c>
      <c r="M4734" s="3">
        <f>IF(TablaDatosEmpresa[[#This Row],[Tipo_Movimiento]] = "Venta", -TablaDatosEmpresa[[#This Row],[Cantidad]] * TablaDatosEmpresa[[#This Row],[CosteAdquisicionPromedio]], 0)</f>
        <v>1829.1088907014675</v>
      </c>
      <c r="N4734" s="3">
        <f>TablaDatosEmpresa[[#This Row],[Ingresos]]-TablaDatosEmpresa[[#This Row],[Coste_Vemta]]</f>
        <v>5698.8811092985325</v>
      </c>
    </row>
    <row r="4735" spans="1:14" x14ac:dyDescent="0.3">
      <c r="A4735">
        <v>4736</v>
      </c>
      <c r="B4735" s="1">
        <v>45257</v>
      </c>
      <c r="C4735" t="s">
        <v>24</v>
      </c>
      <c r="D4735" t="s">
        <v>29</v>
      </c>
      <c r="E4735" t="s">
        <v>30</v>
      </c>
      <c r="F4735">
        <v>159</v>
      </c>
      <c r="G4735" s="3">
        <v>35.729999999999997</v>
      </c>
      <c r="H4735" s="3">
        <v>0</v>
      </c>
      <c r="I4735" t="s">
        <v>24</v>
      </c>
      <c r="J4735" t="s">
        <v>36</v>
      </c>
      <c r="K4735" s="3">
        <f>IF(TablaDatosEmpresa[[#This Row],[Tipo_Movimiento]] = "Venta", -TablaDatosEmpresa[[#This Row],[Cantidad]] * TablaDatosEmpresa[[#This Row],[Precio_Venta_Unitario]], 0)</f>
        <v>0</v>
      </c>
      <c r="L4735" s="3">
        <f>AVERAGEIF(TablaDatosEmpresa[Nombre_Producto],TablaDatosEmpresa[[#This Row],[Nombre_Producto]],TablaDatosEmpresa[Costo_Unitario])</f>
        <v>15.49574137931034</v>
      </c>
      <c r="M4735" s="3">
        <f>IF(TablaDatosEmpresa[[#This Row],[Tipo_Movimiento]] = "Venta", -TablaDatosEmpresa[[#This Row],[Cantidad]] * TablaDatosEmpresa[[#This Row],[CosteAdquisicionPromedio]], 0)</f>
        <v>0</v>
      </c>
      <c r="N4735" s="3">
        <f>TablaDatosEmpresa[[#This Row],[Ingresos]]-TablaDatosEmpresa[[#This Row],[Coste_Vemta]]</f>
        <v>0</v>
      </c>
    </row>
    <row r="4736" spans="1:14" x14ac:dyDescent="0.3">
      <c r="A4736">
        <v>4737</v>
      </c>
      <c r="B4736" s="1">
        <v>45257</v>
      </c>
      <c r="C4736" t="s">
        <v>24</v>
      </c>
      <c r="D4736" t="s">
        <v>34</v>
      </c>
      <c r="E4736" t="s">
        <v>45</v>
      </c>
      <c r="F4736">
        <v>61</v>
      </c>
      <c r="G4736" s="3">
        <v>181.08</v>
      </c>
      <c r="H4736" s="3">
        <v>0</v>
      </c>
      <c r="I4736" t="s">
        <v>24</v>
      </c>
      <c r="J4736" t="s">
        <v>28</v>
      </c>
      <c r="K4736" s="3">
        <f>IF(TablaDatosEmpresa[[#This Row],[Tipo_Movimiento]] = "Venta", -TablaDatosEmpresa[[#This Row],[Cantidad]] * TablaDatosEmpresa[[#This Row],[Precio_Venta_Unitario]], 0)</f>
        <v>0</v>
      </c>
      <c r="L4736" s="3">
        <f>AVERAGEIF(TablaDatosEmpresa[Nombre_Producto],TablaDatosEmpresa[[#This Row],[Nombre_Producto]],TablaDatosEmpresa[Costo_Unitario])</f>
        <v>81.910562499999997</v>
      </c>
      <c r="M4736" s="3">
        <f>IF(TablaDatosEmpresa[[#This Row],[Tipo_Movimiento]] = "Venta", -TablaDatosEmpresa[[#This Row],[Cantidad]] * TablaDatosEmpresa[[#This Row],[CosteAdquisicionPromedio]], 0)</f>
        <v>0</v>
      </c>
      <c r="N4736" s="3">
        <f>TablaDatosEmpresa[[#This Row],[Ingresos]]-TablaDatosEmpresa[[#This Row],[Coste_Vemta]]</f>
        <v>0</v>
      </c>
    </row>
    <row r="4737" spans="1:14" x14ac:dyDescent="0.3">
      <c r="A4737">
        <v>4738</v>
      </c>
      <c r="B4737" s="1">
        <v>45257</v>
      </c>
      <c r="C4737" t="s">
        <v>10</v>
      </c>
      <c r="D4737" t="s">
        <v>14</v>
      </c>
      <c r="E4737" t="s">
        <v>41</v>
      </c>
      <c r="F4737">
        <v>-8</v>
      </c>
      <c r="G4737" s="3">
        <v>0</v>
      </c>
      <c r="H4737" s="3">
        <v>159.88999999999999</v>
      </c>
      <c r="I4737" t="s">
        <v>10</v>
      </c>
      <c r="J4737" t="s">
        <v>31</v>
      </c>
      <c r="K4737" s="3">
        <f>IF(TablaDatosEmpresa[[#This Row],[Tipo_Movimiento]] = "Venta", -TablaDatosEmpresa[[#This Row],[Cantidad]] * TablaDatosEmpresa[[#This Row],[Precio_Venta_Unitario]], 0)</f>
        <v>1279.1199999999999</v>
      </c>
      <c r="L4737" s="3">
        <f>AVERAGEIF(TablaDatosEmpresa[Nombre_Producto],TablaDatosEmpresa[[#This Row],[Nombre_Producto]],TablaDatosEmpresa[Costo_Unitario])</f>
        <v>38.917210440456756</v>
      </c>
      <c r="M4737" s="3">
        <f>IF(TablaDatosEmpresa[[#This Row],[Tipo_Movimiento]] = "Venta", -TablaDatosEmpresa[[#This Row],[Cantidad]] * TablaDatosEmpresa[[#This Row],[CosteAdquisicionPromedio]], 0)</f>
        <v>311.33768352365405</v>
      </c>
      <c r="N4737" s="3">
        <f>TablaDatosEmpresa[[#This Row],[Ingresos]]-TablaDatosEmpresa[[#This Row],[Coste_Vemta]]</f>
        <v>967.78231647634584</v>
      </c>
    </row>
    <row r="4738" spans="1:14" x14ac:dyDescent="0.3">
      <c r="A4738">
        <v>4739</v>
      </c>
      <c r="B4738" s="1">
        <v>45257</v>
      </c>
      <c r="C4738" t="s">
        <v>24</v>
      </c>
      <c r="D4738" t="s">
        <v>34</v>
      </c>
      <c r="E4738" t="s">
        <v>45</v>
      </c>
      <c r="F4738">
        <v>67</v>
      </c>
      <c r="G4738" s="3">
        <v>181.83</v>
      </c>
      <c r="H4738" s="3">
        <v>0</v>
      </c>
      <c r="I4738" t="s">
        <v>24</v>
      </c>
      <c r="J4738" t="s">
        <v>26</v>
      </c>
      <c r="K4738" s="3">
        <f>IF(TablaDatosEmpresa[[#This Row],[Tipo_Movimiento]] = "Venta", -TablaDatosEmpresa[[#This Row],[Cantidad]] * TablaDatosEmpresa[[#This Row],[Precio_Venta_Unitario]], 0)</f>
        <v>0</v>
      </c>
      <c r="L4738" s="3">
        <f>AVERAGEIF(TablaDatosEmpresa[Nombre_Producto],TablaDatosEmpresa[[#This Row],[Nombre_Producto]],TablaDatosEmpresa[Costo_Unitario])</f>
        <v>81.910562499999997</v>
      </c>
      <c r="M4738" s="3">
        <f>IF(TablaDatosEmpresa[[#This Row],[Tipo_Movimiento]] = "Venta", -TablaDatosEmpresa[[#This Row],[Cantidad]] * TablaDatosEmpresa[[#This Row],[CosteAdquisicionPromedio]], 0)</f>
        <v>0</v>
      </c>
      <c r="N4738" s="3">
        <f>TablaDatosEmpresa[[#This Row],[Ingresos]]-TablaDatosEmpresa[[#This Row],[Coste_Vemta]]</f>
        <v>0</v>
      </c>
    </row>
    <row r="4739" spans="1:14" x14ac:dyDescent="0.3">
      <c r="A4739">
        <v>4740</v>
      </c>
      <c r="B4739" s="1">
        <v>45257</v>
      </c>
      <c r="C4739" t="s">
        <v>16</v>
      </c>
      <c r="D4739" t="s">
        <v>19</v>
      </c>
      <c r="E4739" t="s">
        <v>20</v>
      </c>
      <c r="F4739">
        <v>60</v>
      </c>
      <c r="G4739" s="3">
        <v>150.18</v>
      </c>
      <c r="H4739" s="3">
        <v>0</v>
      </c>
      <c r="I4739" t="s">
        <v>46</v>
      </c>
      <c r="J4739" t="s">
        <v>18</v>
      </c>
      <c r="K4739" s="3">
        <f>IF(TablaDatosEmpresa[[#This Row],[Tipo_Movimiento]] = "Venta", -TablaDatosEmpresa[[#This Row],[Cantidad]] * TablaDatosEmpresa[[#This Row],[Precio_Venta_Unitario]], 0)</f>
        <v>0</v>
      </c>
      <c r="L4739" s="3">
        <f>AVERAGEIF(TablaDatosEmpresa[Nombre_Producto],TablaDatosEmpresa[[#This Row],[Nombre_Producto]],TablaDatosEmpresa[Costo_Unitario])</f>
        <v>66.956770642201846</v>
      </c>
      <c r="M4739" s="3">
        <f>IF(TablaDatosEmpresa[[#This Row],[Tipo_Movimiento]] = "Venta", -TablaDatosEmpresa[[#This Row],[Cantidad]] * TablaDatosEmpresa[[#This Row],[CosteAdquisicionPromedio]], 0)</f>
        <v>0</v>
      </c>
      <c r="N4739" s="3">
        <f>TablaDatosEmpresa[[#This Row],[Ingresos]]-TablaDatosEmpresa[[#This Row],[Coste_Vemta]]</f>
        <v>0</v>
      </c>
    </row>
    <row r="4740" spans="1:14" x14ac:dyDescent="0.3">
      <c r="A4740">
        <v>4741</v>
      </c>
      <c r="B4740" s="1">
        <v>45258</v>
      </c>
      <c r="C4740" t="s">
        <v>24</v>
      </c>
      <c r="D4740" t="s">
        <v>11</v>
      </c>
      <c r="E4740" t="s">
        <v>12</v>
      </c>
      <c r="F4740">
        <v>252</v>
      </c>
      <c r="G4740" s="3">
        <v>66.489999999999995</v>
      </c>
      <c r="H4740" s="3">
        <v>0</v>
      </c>
      <c r="I4740" t="s">
        <v>24</v>
      </c>
      <c r="J4740" t="s">
        <v>28</v>
      </c>
      <c r="K4740" s="3">
        <f>IF(TablaDatosEmpresa[[#This Row],[Tipo_Movimiento]] = "Venta", -TablaDatosEmpresa[[#This Row],[Cantidad]] * TablaDatosEmpresa[[#This Row],[Precio_Venta_Unitario]], 0)</f>
        <v>0</v>
      </c>
      <c r="L4740" s="3">
        <f>AVERAGEIF(TablaDatosEmpresa[Nombre_Producto],TablaDatosEmpresa[[#This Row],[Nombre_Producto]],TablaDatosEmpresa[Costo_Unitario])</f>
        <v>28.701865793780652</v>
      </c>
      <c r="M4740" s="3">
        <f>IF(TablaDatosEmpresa[[#This Row],[Tipo_Movimiento]] = "Venta", -TablaDatosEmpresa[[#This Row],[Cantidad]] * TablaDatosEmpresa[[#This Row],[CosteAdquisicionPromedio]], 0)</f>
        <v>0</v>
      </c>
      <c r="N4740" s="3">
        <f>TablaDatosEmpresa[[#This Row],[Ingresos]]-TablaDatosEmpresa[[#This Row],[Coste_Vemta]]</f>
        <v>0</v>
      </c>
    </row>
    <row r="4741" spans="1:14" x14ac:dyDescent="0.3">
      <c r="A4741">
        <v>4742</v>
      </c>
      <c r="B4741" s="1">
        <v>45258</v>
      </c>
      <c r="C4741" t="s">
        <v>24</v>
      </c>
      <c r="D4741" t="s">
        <v>14</v>
      </c>
      <c r="E4741" t="s">
        <v>41</v>
      </c>
      <c r="F4741">
        <v>253</v>
      </c>
      <c r="G4741" s="3">
        <v>84.55</v>
      </c>
      <c r="H4741" s="3">
        <v>0</v>
      </c>
      <c r="I4741" t="s">
        <v>24</v>
      </c>
      <c r="J4741" t="s">
        <v>36</v>
      </c>
      <c r="K4741" s="3">
        <f>IF(TablaDatosEmpresa[[#This Row],[Tipo_Movimiento]] = "Venta", -TablaDatosEmpresa[[#This Row],[Cantidad]] * TablaDatosEmpresa[[#This Row],[Precio_Venta_Unitario]], 0)</f>
        <v>0</v>
      </c>
      <c r="L4741" s="3">
        <f>AVERAGEIF(TablaDatosEmpresa[Nombre_Producto],TablaDatosEmpresa[[#This Row],[Nombre_Producto]],TablaDatosEmpresa[Costo_Unitario])</f>
        <v>38.917210440456756</v>
      </c>
      <c r="M4741" s="3">
        <f>IF(TablaDatosEmpresa[[#This Row],[Tipo_Movimiento]] = "Venta", -TablaDatosEmpresa[[#This Row],[Cantidad]] * TablaDatosEmpresa[[#This Row],[CosteAdquisicionPromedio]], 0)</f>
        <v>0</v>
      </c>
      <c r="N4741" s="3">
        <f>TablaDatosEmpresa[[#This Row],[Ingresos]]-TablaDatosEmpresa[[#This Row],[Coste_Vemta]]</f>
        <v>0</v>
      </c>
    </row>
    <row r="4742" spans="1:14" x14ac:dyDescent="0.3">
      <c r="A4742">
        <v>4743</v>
      </c>
      <c r="B4742" s="1">
        <v>45258</v>
      </c>
      <c r="C4742" t="s">
        <v>24</v>
      </c>
      <c r="D4742" t="s">
        <v>34</v>
      </c>
      <c r="E4742" t="s">
        <v>45</v>
      </c>
      <c r="F4742">
        <v>249</v>
      </c>
      <c r="G4742" s="3">
        <v>181.3</v>
      </c>
      <c r="H4742" s="3">
        <v>0</v>
      </c>
      <c r="I4742" t="s">
        <v>24</v>
      </c>
      <c r="J4742" t="s">
        <v>26</v>
      </c>
      <c r="K4742" s="3">
        <f>IF(TablaDatosEmpresa[[#This Row],[Tipo_Movimiento]] = "Venta", -TablaDatosEmpresa[[#This Row],[Cantidad]] * TablaDatosEmpresa[[#This Row],[Precio_Venta_Unitario]], 0)</f>
        <v>0</v>
      </c>
      <c r="L4742" s="3">
        <f>AVERAGEIF(TablaDatosEmpresa[Nombre_Producto],TablaDatosEmpresa[[#This Row],[Nombre_Producto]],TablaDatosEmpresa[Costo_Unitario])</f>
        <v>81.910562499999997</v>
      </c>
      <c r="M4742" s="3">
        <f>IF(TablaDatosEmpresa[[#This Row],[Tipo_Movimiento]] = "Venta", -TablaDatosEmpresa[[#This Row],[Cantidad]] * TablaDatosEmpresa[[#This Row],[CosteAdquisicionPromedio]], 0)</f>
        <v>0</v>
      </c>
      <c r="N4742" s="3">
        <f>TablaDatosEmpresa[[#This Row],[Ingresos]]-TablaDatosEmpresa[[#This Row],[Coste_Vemta]]</f>
        <v>0</v>
      </c>
    </row>
    <row r="4743" spans="1:14" x14ac:dyDescent="0.3">
      <c r="A4743">
        <v>4744</v>
      </c>
      <c r="B4743" s="1">
        <v>45258</v>
      </c>
      <c r="C4743" t="s">
        <v>10</v>
      </c>
      <c r="D4743" t="s">
        <v>25</v>
      </c>
      <c r="E4743" t="s">
        <v>43</v>
      </c>
      <c r="F4743">
        <v>-25</v>
      </c>
      <c r="G4743" s="3">
        <v>0</v>
      </c>
      <c r="H4743" s="3">
        <v>95.17</v>
      </c>
      <c r="I4743" t="s">
        <v>10</v>
      </c>
      <c r="J4743" t="s">
        <v>31</v>
      </c>
      <c r="K4743" s="3">
        <f>IF(TablaDatosEmpresa[[#This Row],[Tipo_Movimiento]] = "Venta", -TablaDatosEmpresa[[#This Row],[Cantidad]] * TablaDatosEmpresa[[#This Row],[Precio_Venta_Unitario]], 0)</f>
        <v>2379.25</v>
      </c>
      <c r="L4743" s="3">
        <f>AVERAGEIF(TablaDatosEmpresa[Nombre_Producto],TablaDatosEmpresa[[#This Row],[Nombre_Producto]],TablaDatosEmpresa[Costo_Unitario])</f>
        <v>18.458651685393257</v>
      </c>
      <c r="M4743" s="3">
        <f>IF(TablaDatosEmpresa[[#This Row],[Tipo_Movimiento]] = "Venta", -TablaDatosEmpresa[[#This Row],[Cantidad]] * TablaDatosEmpresa[[#This Row],[CosteAdquisicionPromedio]], 0)</f>
        <v>461.46629213483141</v>
      </c>
      <c r="N4743" s="3">
        <f>TablaDatosEmpresa[[#This Row],[Ingresos]]-TablaDatosEmpresa[[#This Row],[Coste_Vemta]]</f>
        <v>1917.7837078651687</v>
      </c>
    </row>
    <row r="4744" spans="1:14" x14ac:dyDescent="0.3">
      <c r="A4744">
        <v>4745</v>
      </c>
      <c r="B4744" s="1">
        <v>45258</v>
      </c>
      <c r="C4744" t="s">
        <v>10</v>
      </c>
      <c r="D4744" t="s">
        <v>14</v>
      </c>
      <c r="E4744" t="s">
        <v>41</v>
      </c>
      <c r="F4744">
        <v>-29</v>
      </c>
      <c r="G4744" s="3">
        <v>0</v>
      </c>
      <c r="H4744" s="3">
        <v>159.1</v>
      </c>
      <c r="I4744" t="s">
        <v>10</v>
      </c>
      <c r="J4744" t="s">
        <v>23</v>
      </c>
      <c r="K4744" s="3">
        <f>IF(TablaDatosEmpresa[[#This Row],[Tipo_Movimiento]] = "Venta", -TablaDatosEmpresa[[#This Row],[Cantidad]] * TablaDatosEmpresa[[#This Row],[Precio_Venta_Unitario]], 0)</f>
        <v>4613.8999999999996</v>
      </c>
      <c r="L4744" s="3">
        <f>AVERAGEIF(TablaDatosEmpresa[Nombre_Producto],TablaDatosEmpresa[[#This Row],[Nombre_Producto]],TablaDatosEmpresa[Costo_Unitario])</f>
        <v>38.917210440456756</v>
      </c>
      <c r="M4744" s="3">
        <f>IF(TablaDatosEmpresa[[#This Row],[Tipo_Movimiento]] = "Venta", -TablaDatosEmpresa[[#This Row],[Cantidad]] * TablaDatosEmpresa[[#This Row],[CosteAdquisicionPromedio]], 0)</f>
        <v>1128.5991027732459</v>
      </c>
      <c r="N4744" s="3">
        <f>TablaDatosEmpresa[[#This Row],[Ingresos]]-TablaDatosEmpresa[[#This Row],[Coste_Vemta]]</f>
        <v>3485.3008972267535</v>
      </c>
    </row>
    <row r="4745" spans="1:14" x14ac:dyDescent="0.3">
      <c r="A4745">
        <v>4746</v>
      </c>
      <c r="B4745" s="1">
        <v>45258</v>
      </c>
      <c r="C4745" t="s">
        <v>10</v>
      </c>
      <c r="D4745" t="s">
        <v>11</v>
      </c>
      <c r="E4745" t="s">
        <v>12</v>
      </c>
      <c r="F4745">
        <v>-32</v>
      </c>
      <c r="G4745" s="3">
        <v>0</v>
      </c>
      <c r="H4745" s="3">
        <v>129.28</v>
      </c>
      <c r="I4745" t="s">
        <v>10</v>
      </c>
      <c r="J4745" t="s">
        <v>23</v>
      </c>
      <c r="K4745" s="3">
        <f>IF(TablaDatosEmpresa[[#This Row],[Tipo_Movimiento]] = "Venta", -TablaDatosEmpresa[[#This Row],[Cantidad]] * TablaDatosEmpresa[[#This Row],[Precio_Venta_Unitario]], 0)</f>
        <v>4136.96</v>
      </c>
      <c r="L4745" s="3">
        <f>AVERAGEIF(TablaDatosEmpresa[Nombre_Producto],TablaDatosEmpresa[[#This Row],[Nombre_Producto]],TablaDatosEmpresa[Costo_Unitario])</f>
        <v>28.701865793780652</v>
      </c>
      <c r="M4745" s="3">
        <f>IF(TablaDatosEmpresa[[#This Row],[Tipo_Movimiento]] = "Venta", -TablaDatosEmpresa[[#This Row],[Cantidad]] * TablaDatosEmpresa[[#This Row],[CosteAdquisicionPromedio]], 0)</f>
        <v>918.45970540098085</v>
      </c>
      <c r="N4745" s="3">
        <f>TablaDatosEmpresa[[#This Row],[Ingresos]]-TablaDatosEmpresa[[#This Row],[Coste_Vemta]]</f>
        <v>3218.5002945990191</v>
      </c>
    </row>
    <row r="4746" spans="1:14" x14ac:dyDescent="0.3">
      <c r="A4746">
        <v>4747</v>
      </c>
      <c r="B4746" s="1">
        <v>45258</v>
      </c>
      <c r="C4746" t="s">
        <v>16</v>
      </c>
      <c r="D4746" t="s">
        <v>17</v>
      </c>
      <c r="E4746" t="s">
        <v>42</v>
      </c>
      <c r="F4746">
        <v>44</v>
      </c>
      <c r="G4746" s="3">
        <v>456.12</v>
      </c>
      <c r="H4746" s="3">
        <v>0</v>
      </c>
      <c r="I4746" t="s">
        <v>46</v>
      </c>
      <c r="J4746" t="s">
        <v>18</v>
      </c>
      <c r="K4746" s="3">
        <f>IF(TablaDatosEmpresa[[#This Row],[Tipo_Movimiento]] = "Venta", -TablaDatosEmpresa[[#This Row],[Cantidad]] * TablaDatosEmpresa[[#This Row],[Precio_Venta_Unitario]], 0)</f>
        <v>0</v>
      </c>
      <c r="L4746" s="3">
        <f>AVERAGEIF(TablaDatosEmpresa[Nombre_Producto],TablaDatosEmpresa[[#This Row],[Nombre_Producto]],TablaDatosEmpresa[Costo_Unitario])</f>
        <v>206.67616747181975</v>
      </c>
      <c r="M4746" s="3">
        <f>IF(TablaDatosEmpresa[[#This Row],[Tipo_Movimiento]] = "Venta", -TablaDatosEmpresa[[#This Row],[Cantidad]] * TablaDatosEmpresa[[#This Row],[CosteAdquisicionPromedio]], 0)</f>
        <v>0</v>
      </c>
      <c r="N4746" s="3">
        <f>TablaDatosEmpresa[[#This Row],[Ingresos]]-TablaDatosEmpresa[[#This Row],[Coste_Vemta]]</f>
        <v>0</v>
      </c>
    </row>
    <row r="4747" spans="1:14" x14ac:dyDescent="0.3">
      <c r="A4747">
        <v>4748</v>
      </c>
      <c r="B4747" s="1">
        <v>45259</v>
      </c>
      <c r="C4747" t="s">
        <v>10</v>
      </c>
      <c r="D4747" t="s">
        <v>11</v>
      </c>
      <c r="E4747" t="s">
        <v>12</v>
      </c>
      <c r="F4747">
        <v>-11</v>
      </c>
      <c r="G4747" s="3">
        <v>0</v>
      </c>
      <c r="H4747" s="3">
        <v>129.85</v>
      </c>
      <c r="I4747" t="s">
        <v>10</v>
      </c>
      <c r="J4747" t="s">
        <v>35</v>
      </c>
      <c r="K4747" s="3">
        <f>IF(TablaDatosEmpresa[[#This Row],[Tipo_Movimiento]] = "Venta", -TablaDatosEmpresa[[#This Row],[Cantidad]] * TablaDatosEmpresa[[#This Row],[Precio_Venta_Unitario]], 0)</f>
        <v>1428.35</v>
      </c>
      <c r="L4747" s="3">
        <f>AVERAGEIF(TablaDatosEmpresa[Nombre_Producto],TablaDatosEmpresa[[#This Row],[Nombre_Producto]],TablaDatosEmpresa[Costo_Unitario])</f>
        <v>28.701865793780652</v>
      </c>
      <c r="M4747" s="3">
        <f>IF(TablaDatosEmpresa[[#This Row],[Tipo_Movimiento]] = "Venta", -TablaDatosEmpresa[[#This Row],[Cantidad]] * TablaDatosEmpresa[[#This Row],[CosteAdquisicionPromedio]], 0)</f>
        <v>315.72052373158715</v>
      </c>
      <c r="N4747" s="3">
        <f>TablaDatosEmpresa[[#This Row],[Ingresos]]-TablaDatosEmpresa[[#This Row],[Coste_Vemta]]</f>
        <v>1112.6294762684129</v>
      </c>
    </row>
    <row r="4748" spans="1:14" x14ac:dyDescent="0.3">
      <c r="A4748">
        <v>4749</v>
      </c>
      <c r="B4748" s="1">
        <v>45259</v>
      </c>
      <c r="C4748" t="s">
        <v>10</v>
      </c>
      <c r="D4748" t="s">
        <v>11</v>
      </c>
      <c r="E4748" t="s">
        <v>12</v>
      </c>
      <c r="F4748">
        <v>-30</v>
      </c>
      <c r="G4748" s="3">
        <v>0</v>
      </c>
      <c r="H4748" s="3">
        <v>130.57</v>
      </c>
      <c r="I4748" t="s">
        <v>10</v>
      </c>
      <c r="J4748" t="s">
        <v>35</v>
      </c>
      <c r="K4748" s="3">
        <f>IF(TablaDatosEmpresa[[#This Row],[Tipo_Movimiento]] = "Venta", -TablaDatosEmpresa[[#This Row],[Cantidad]] * TablaDatosEmpresa[[#This Row],[Precio_Venta_Unitario]], 0)</f>
        <v>3917.1</v>
      </c>
      <c r="L4748" s="3">
        <f>AVERAGEIF(TablaDatosEmpresa[Nombre_Producto],TablaDatosEmpresa[[#This Row],[Nombre_Producto]],TablaDatosEmpresa[Costo_Unitario])</f>
        <v>28.701865793780652</v>
      </c>
      <c r="M4748" s="3">
        <f>IF(TablaDatosEmpresa[[#This Row],[Tipo_Movimiento]] = "Venta", -TablaDatosEmpresa[[#This Row],[Cantidad]] * TablaDatosEmpresa[[#This Row],[CosteAdquisicionPromedio]], 0)</f>
        <v>861.05597381341954</v>
      </c>
      <c r="N4748" s="3">
        <f>TablaDatosEmpresa[[#This Row],[Ingresos]]-TablaDatosEmpresa[[#This Row],[Coste_Vemta]]</f>
        <v>3056.0440261865806</v>
      </c>
    </row>
    <row r="4749" spans="1:14" x14ac:dyDescent="0.3">
      <c r="A4749">
        <v>4750</v>
      </c>
      <c r="B4749" s="1">
        <v>45259</v>
      </c>
      <c r="C4749" t="s">
        <v>10</v>
      </c>
      <c r="D4749" t="s">
        <v>34</v>
      </c>
      <c r="E4749" t="s">
        <v>45</v>
      </c>
      <c r="F4749">
        <v>-17</v>
      </c>
      <c r="G4749" s="3">
        <v>0</v>
      </c>
      <c r="H4749" s="3">
        <v>349.68</v>
      </c>
      <c r="I4749" t="s">
        <v>10</v>
      </c>
      <c r="J4749" t="s">
        <v>23</v>
      </c>
      <c r="K4749" s="3">
        <f>IF(TablaDatosEmpresa[[#This Row],[Tipo_Movimiento]] = "Venta", -TablaDatosEmpresa[[#This Row],[Cantidad]] * TablaDatosEmpresa[[#This Row],[Precio_Venta_Unitario]], 0)</f>
        <v>5944.56</v>
      </c>
      <c r="L4749" s="3">
        <f>AVERAGEIF(TablaDatosEmpresa[Nombre_Producto],TablaDatosEmpresa[[#This Row],[Nombre_Producto]],TablaDatosEmpresa[Costo_Unitario])</f>
        <v>81.910562499999997</v>
      </c>
      <c r="M4749" s="3">
        <f>IF(TablaDatosEmpresa[[#This Row],[Tipo_Movimiento]] = "Venta", -TablaDatosEmpresa[[#This Row],[Cantidad]] * TablaDatosEmpresa[[#This Row],[CosteAdquisicionPromedio]], 0)</f>
        <v>1392.4795624999999</v>
      </c>
      <c r="N4749" s="3">
        <f>TablaDatosEmpresa[[#This Row],[Ingresos]]-TablaDatosEmpresa[[#This Row],[Coste_Vemta]]</f>
        <v>4552.0804375000007</v>
      </c>
    </row>
    <row r="4750" spans="1:14" x14ac:dyDescent="0.3">
      <c r="A4750">
        <v>4751</v>
      </c>
      <c r="B4750" s="1">
        <v>45259</v>
      </c>
      <c r="C4750" t="s">
        <v>24</v>
      </c>
      <c r="D4750" t="s">
        <v>32</v>
      </c>
      <c r="E4750" t="s">
        <v>33</v>
      </c>
      <c r="F4750">
        <v>197</v>
      </c>
      <c r="G4750" s="3">
        <v>119.97</v>
      </c>
      <c r="H4750" s="3">
        <v>0</v>
      </c>
      <c r="I4750" t="s">
        <v>24</v>
      </c>
      <c r="J4750" t="s">
        <v>36</v>
      </c>
      <c r="K4750" s="3">
        <f>IF(TablaDatosEmpresa[[#This Row],[Tipo_Movimiento]] = "Venta", -TablaDatosEmpresa[[#This Row],[Cantidad]] * TablaDatosEmpresa[[#This Row],[Precio_Venta_Unitario]], 0)</f>
        <v>0</v>
      </c>
      <c r="L4750" s="3">
        <f>AVERAGEIF(TablaDatosEmpresa[Nombre_Producto],TablaDatosEmpresa[[#This Row],[Nombre_Producto]],TablaDatosEmpresa[Costo_Unitario])</f>
        <v>54.214840425531932</v>
      </c>
      <c r="M4750" s="3">
        <f>IF(TablaDatosEmpresa[[#This Row],[Tipo_Movimiento]] = "Venta", -TablaDatosEmpresa[[#This Row],[Cantidad]] * TablaDatosEmpresa[[#This Row],[CosteAdquisicionPromedio]], 0)</f>
        <v>0</v>
      </c>
      <c r="N4750" s="3">
        <f>TablaDatosEmpresa[[#This Row],[Ingresos]]-TablaDatosEmpresa[[#This Row],[Coste_Vemta]]</f>
        <v>0</v>
      </c>
    </row>
    <row r="4751" spans="1:14" x14ac:dyDescent="0.3">
      <c r="A4751">
        <v>4752</v>
      </c>
      <c r="B4751" s="1">
        <v>45259</v>
      </c>
      <c r="C4751" t="s">
        <v>16</v>
      </c>
      <c r="D4751" t="s">
        <v>27</v>
      </c>
      <c r="E4751" t="s">
        <v>44</v>
      </c>
      <c r="F4751">
        <v>38</v>
      </c>
      <c r="G4751" s="3">
        <v>254.96</v>
      </c>
      <c r="H4751" s="3">
        <v>0</v>
      </c>
      <c r="I4751" t="s">
        <v>46</v>
      </c>
      <c r="J4751" t="s">
        <v>18</v>
      </c>
      <c r="K4751" s="3">
        <f>IF(TablaDatosEmpresa[[#This Row],[Tipo_Movimiento]] = "Venta", -TablaDatosEmpresa[[#This Row],[Cantidad]] * TablaDatosEmpresa[[#This Row],[Precio_Venta_Unitario]], 0)</f>
        <v>0</v>
      </c>
      <c r="L4751" s="3">
        <f>AVERAGEIF(TablaDatosEmpresa[Nombre_Producto],TablaDatosEmpresa[[#This Row],[Nombre_Producto]],TablaDatosEmpresa[Costo_Unitario])</f>
        <v>111.99406451612904</v>
      </c>
      <c r="M4751" s="3">
        <f>IF(TablaDatosEmpresa[[#This Row],[Tipo_Movimiento]] = "Venta", -TablaDatosEmpresa[[#This Row],[Cantidad]] * TablaDatosEmpresa[[#This Row],[CosteAdquisicionPromedio]], 0)</f>
        <v>0</v>
      </c>
      <c r="N4751" s="3">
        <f>TablaDatosEmpresa[[#This Row],[Ingresos]]-TablaDatosEmpresa[[#This Row],[Coste_Vemta]]</f>
        <v>0</v>
      </c>
    </row>
    <row r="4752" spans="1:14" x14ac:dyDescent="0.3">
      <c r="A4752">
        <v>4753</v>
      </c>
      <c r="B4752" s="1">
        <v>45259</v>
      </c>
      <c r="C4752" t="s">
        <v>10</v>
      </c>
      <c r="D4752" t="s">
        <v>19</v>
      </c>
      <c r="E4752" t="s">
        <v>20</v>
      </c>
      <c r="F4752">
        <v>-20</v>
      </c>
      <c r="G4752" s="3">
        <v>0</v>
      </c>
      <c r="H4752" s="3">
        <v>301.48</v>
      </c>
      <c r="I4752" t="s">
        <v>10</v>
      </c>
      <c r="J4752" t="s">
        <v>15</v>
      </c>
      <c r="K4752" s="3">
        <f>IF(TablaDatosEmpresa[[#This Row],[Tipo_Movimiento]] = "Venta", -TablaDatosEmpresa[[#This Row],[Cantidad]] * TablaDatosEmpresa[[#This Row],[Precio_Venta_Unitario]], 0)</f>
        <v>6029.6</v>
      </c>
      <c r="L4752" s="3">
        <f>AVERAGEIF(TablaDatosEmpresa[Nombre_Producto],TablaDatosEmpresa[[#This Row],[Nombre_Producto]],TablaDatosEmpresa[Costo_Unitario])</f>
        <v>66.956770642201846</v>
      </c>
      <c r="M4752" s="3">
        <f>IF(TablaDatosEmpresa[[#This Row],[Tipo_Movimiento]] = "Venta", -TablaDatosEmpresa[[#This Row],[Cantidad]] * TablaDatosEmpresa[[#This Row],[CosteAdquisicionPromedio]], 0)</f>
        <v>1339.1354128440369</v>
      </c>
      <c r="N4752" s="3">
        <f>TablaDatosEmpresa[[#This Row],[Ingresos]]-TablaDatosEmpresa[[#This Row],[Coste_Vemta]]</f>
        <v>4690.4645871559633</v>
      </c>
    </row>
    <row r="4753" spans="1:14" x14ac:dyDescent="0.3">
      <c r="A4753">
        <v>4754</v>
      </c>
      <c r="B4753" s="1">
        <v>45260</v>
      </c>
      <c r="C4753" t="s">
        <v>24</v>
      </c>
      <c r="D4753" t="s">
        <v>14</v>
      </c>
      <c r="E4753" t="s">
        <v>41</v>
      </c>
      <c r="F4753">
        <v>94</v>
      </c>
      <c r="G4753" s="3">
        <v>87.04</v>
      </c>
      <c r="H4753" s="3">
        <v>0</v>
      </c>
      <c r="I4753" t="s">
        <v>24</v>
      </c>
      <c r="J4753" t="s">
        <v>28</v>
      </c>
      <c r="K4753" s="3">
        <f>IF(TablaDatosEmpresa[[#This Row],[Tipo_Movimiento]] = "Venta", -TablaDatosEmpresa[[#This Row],[Cantidad]] * TablaDatosEmpresa[[#This Row],[Precio_Venta_Unitario]], 0)</f>
        <v>0</v>
      </c>
      <c r="L4753" s="3">
        <f>AVERAGEIF(TablaDatosEmpresa[Nombre_Producto],TablaDatosEmpresa[[#This Row],[Nombre_Producto]],TablaDatosEmpresa[Costo_Unitario])</f>
        <v>38.917210440456756</v>
      </c>
      <c r="M4753" s="3">
        <f>IF(TablaDatosEmpresa[[#This Row],[Tipo_Movimiento]] = "Venta", -TablaDatosEmpresa[[#This Row],[Cantidad]] * TablaDatosEmpresa[[#This Row],[CosteAdquisicionPromedio]], 0)</f>
        <v>0</v>
      </c>
      <c r="N4753" s="3">
        <f>TablaDatosEmpresa[[#This Row],[Ingresos]]-TablaDatosEmpresa[[#This Row],[Coste_Vemta]]</f>
        <v>0</v>
      </c>
    </row>
    <row r="4754" spans="1:14" x14ac:dyDescent="0.3">
      <c r="A4754">
        <v>4755</v>
      </c>
      <c r="B4754" s="1">
        <v>45260</v>
      </c>
      <c r="C4754" t="s">
        <v>16</v>
      </c>
      <c r="D4754" t="s">
        <v>17</v>
      </c>
      <c r="E4754" t="s">
        <v>42</v>
      </c>
      <c r="F4754">
        <v>92</v>
      </c>
      <c r="G4754" s="3">
        <v>456.3</v>
      </c>
      <c r="H4754" s="3">
        <v>0</v>
      </c>
      <c r="I4754" t="s">
        <v>46</v>
      </c>
      <c r="J4754" t="s">
        <v>18</v>
      </c>
      <c r="K4754" s="3">
        <f>IF(TablaDatosEmpresa[[#This Row],[Tipo_Movimiento]] = "Venta", -TablaDatosEmpresa[[#This Row],[Cantidad]] * TablaDatosEmpresa[[#This Row],[Precio_Venta_Unitario]], 0)</f>
        <v>0</v>
      </c>
      <c r="L4754" s="3">
        <f>AVERAGEIF(TablaDatosEmpresa[Nombre_Producto],TablaDatosEmpresa[[#This Row],[Nombre_Producto]],TablaDatosEmpresa[Costo_Unitario])</f>
        <v>206.67616747181975</v>
      </c>
      <c r="M4754" s="3">
        <f>IF(TablaDatosEmpresa[[#This Row],[Tipo_Movimiento]] = "Venta", -TablaDatosEmpresa[[#This Row],[Cantidad]] * TablaDatosEmpresa[[#This Row],[CosteAdquisicionPromedio]], 0)</f>
        <v>0</v>
      </c>
      <c r="N4754" s="3">
        <f>TablaDatosEmpresa[[#This Row],[Ingresos]]-TablaDatosEmpresa[[#This Row],[Coste_Vemta]]</f>
        <v>0</v>
      </c>
    </row>
    <row r="4755" spans="1:14" x14ac:dyDescent="0.3">
      <c r="A4755">
        <v>4756</v>
      </c>
      <c r="B4755" s="1">
        <v>45260</v>
      </c>
      <c r="C4755" t="s">
        <v>24</v>
      </c>
      <c r="D4755" t="s">
        <v>29</v>
      </c>
      <c r="E4755" t="s">
        <v>30</v>
      </c>
      <c r="F4755">
        <v>222</v>
      </c>
      <c r="G4755" s="3">
        <v>35.43</v>
      </c>
      <c r="H4755" s="3">
        <v>0</v>
      </c>
      <c r="I4755" t="s">
        <v>24</v>
      </c>
      <c r="J4755" t="s">
        <v>37</v>
      </c>
      <c r="K4755" s="3">
        <f>IF(TablaDatosEmpresa[[#This Row],[Tipo_Movimiento]] = "Venta", -TablaDatosEmpresa[[#This Row],[Cantidad]] * TablaDatosEmpresa[[#This Row],[Precio_Venta_Unitario]], 0)</f>
        <v>0</v>
      </c>
      <c r="L4755" s="3">
        <f>AVERAGEIF(TablaDatosEmpresa[Nombre_Producto],TablaDatosEmpresa[[#This Row],[Nombre_Producto]],TablaDatosEmpresa[Costo_Unitario])</f>
        <v>15.49574137931034</v>
      </c>
      <c r="M4755" s="3">
        <f>IF(TablaDatosEmpresa[[#This Row],[Tipo_Movimiento]] = "Venta", -TablaDatosEmpresa[[#This Row],[Cantidad]] * TablaDatosEmpresa[[#This Row],[CosteAdquisicionPromedio]], 0)</f>
        <v>0</v>
      </c>
      <c r="N4755" s="3">
        <f>TablaDatosEmpresa[[#This Row],[Ingresos]]-TablaDatosEmpresa[[#This Row],[Coste_Vemta]]</f>
        <v>0</v>
      </c>
    </row>
    <row r="4756" spans="1:14" x14ac:dyDescent="0.3">
      <c r="A4756">
        <v>4757</v>
      </c>
      <c r="B4756" s="1">
        <v>45260</v>
      </c>
      <c r="C4756" t="s">
        <v>10</v>
      </c>
      <c r="D4756" t="s">
        <v>32</v>
      </c>
      <c r="E4756" t="s">
        <v>33</v>
      </c>
      <c r="F4756">
        <v>-32</v>
      </c>
      <c r="G4756" s="3">
        <v>0</v>
      </c>
      <c r="H4756" s="3">
        <v>219.89</v>
      </c>
      <c r="I4756" t="s">
        <v>10</v>
      </c>
      <c r="J4756" t="s">
        <v>13</v>
      </c>
      <c r="K4756" s="3">
        <f>IF(TablaDatosEmpresa[[#This Row],[Tipo_Movimiento]] = "Venta", -TablaDatosEmpresa[[#This Row],[Cantidad]] * TablaDatosEmpresa[[#This Row],[Precio_Venta_Unitario]], 0)</f>
        <v>7036.48</v>
      </c>
      <c r="L4756" s="3">
        <f>AVERAGEIF(TablaDatosEmpresa[Nombre_Producto],TablaDatosEmpresa[[#This Row],[Nombre_Producto]],TablaDatosEmpresa[Costo_Unitario])</f>
        <v>54.214840425531932</v>
      </c>
      <c r="M4756" s="3">
        <f>IF(TablaDatosEmpresa[[#This Row],[Tipo_Movimiento]] = "Venta", -TablaDatosEmpresa[[#This Row],[Cantidad]] * TablaDatosEmpresa[[#This Row],[CosteAdquisicionPromedio]], 0)</f>
        <v>1734.8748936170218</v>
      </c>
      <c r="N4756" s="3">
        <f>TablaDatosEmpresa[[#This Row],[Ingresos]]-TablaDatosEmpresa[[#This Row],[Coste_Vemta]]</f>
        <v>5301.6051063829782</v>
      </c>
    </row>
    <row r="4757" spans="1:14" x14ac:dyDescent="0.3">
      <c r="A4757">
        <v>4758</v>
      </c>
      <c r="B4757" s="1">
        <v>45260</v>
      </c>
      <c r="C4757" t="s">
        <v>10</v>
      </c>
      <c r="D4757" t="s">
        <v>27</v>
      </c>
      <c r="E4757" t="s">
        <v>44</v>
      </c>
      <c r="F4757">
        <v>-9</v>
      </c>
      <c r="G4757" s="3">
        <v>0</v>
      </c>
      <c r="H4757" s="3">
        <v>503.95</v>
      </c>
      <c r="I4757" t="s">
        <v>10</v>
      </c>
      <c r="J4757" t="s">
        <v>13</v>
      </c>
      <c r="K4757" s="3">
        <f>IF(TablaDatosEmpresa[[#This Row],[Tipo_Movimiento]] = "Venta", -TablaDatosEmpresa[[#This Row],[Cantidad]] * TablaDatosEmpresa[[#This Row],[Precio_Venta_Unitario]], 0)</f>
        <v>4535.55</v>
      </c>
      <c r="L4757" s="3">
        <f>AVERAGEIF(TablaDatosEmpresa[Nombre_Producto],TablaDatosEmpresa[[#This Row],[Nombre_Producto]],TablaDatosEmpresa[Costo_Unitario])</f>
        <v>111.99406451612904</v>
      </c>
      <c r="M4757" s="3">
        <f>IF(TablaDatosEmpresa[[#This Row],[Tipo_Movimiento]] = "Venta", -TablaDatosEmpresa[[#This Row],[Cantidad]] * TablaDatosEmpresa[[#This Row],[CosteAdquisicionPromedio]], 0)</f>
        <v>1007.9465806451614</v>
      </c>
      <c r="N4757" s="3">
        <f>TablaDatosEmpresa[[#This Row],[Ingresos]]-TablaDatosEmpresa[[#This Row],[Coste_Vemta]]</f>
        <v>3527.6034193548389</v>
      </c>
    </row>
    <row r="4758" spans="1:14" x14ac:dyDescent="0.3">
      <c r="A4758">
        <v>4759</v>
      </c>
      <c r="B4758" s="1">
        <v>45260</v>
      </c>
      <c r="C4758" t="s">
        <v>10</v>
      </c>
      <c r="D4758" t="s">
        <v>29</v>
      </c>
      <c r="E4758" t="s">
        <v>30</v>
      </c>
      <c r="F4758">
        <v>-24</v>
      </c>
      <c r="G4758" s="3">
        <v>0</v>
      </c>
      <c r="H4758" s="3">
        <v>79.48</v>
      </c>
      <c r="I4758" t="s">
        <v>10</v>
      </c>
      <c r="J4758" t="s">
        <v>23</v>
      </c>
      <c r="K4758" s="3">
        <f>IF(TablaDatosEmpresa[[#This Row],[Tipo_Movimiento]] = "Venta", -TablaDatosEmpresa[[#This Row],[Cantidad]] * TablaDatosEmpresa[[#This Row],[Precio_Venta_Unitario]], 0)</f>
        <v>1907.52</v>
      </c>
      <c r="L4758" s="3">
        <f>AVERAGEIF(TablaDatosEmpresa[Nombre_Producto],TablaDatosEmpresa[[#This Row],[Nombre_Producto]],TablaDatosEmpresa[Costo_Unitario])</f>
        <v>15.49574137931034</v>
      </c>
      <c r="M4758" s="3">
        <f>IF(TablaDatosEmpresa[[#This Row],[Tipo_Movimiento]] = "Venta", -TablaDatosEmpresa[[#This Row],[Cantidad]] * TablaDatosEmpresa[[#This Row],[CosteAdquisicionPromedio]], 0)</f>
        <v>371.89779310344818</v>
      </c>
      <c r="N4758" s="3">
        <f>TablaDatosEmpresa[[#This Row],[Ingresos]]-TablaDatosEmpresa[[#This Row],[Coste_Vemta]]</f>
        <v>1535.6222068965517</v>
      </c>
    </row>
    <row r="4759" spans="1:14" x14ac:dyDescent="0.3">
      <c r="A4759">
        <v>4760</v>
      </c>
      <c r="B4759" s="1">
        <v>45260</v>
      </c>
      <c r="C4759" t="s">
        <v>24</v>
      </c>
      <c r="D4759" t="s">
        <v>29</v>
      </c>
      <c r="E4759" t="s">
        <v>30</v>
      </c>
      <c r="F4759">
        <v>126</v>
      </c>
      <c r="G4759" s="3">
        <v>36.270000000000003</v>
      </c>
      <c r="H4759" s="3">
        <v>0</v>
      </c>
      <c r="I4759" t="s">
        <v>24</v>
      </c>
      <c r="J4759" t="s">
        <v>37</v>
      </c>
      <c r="K4759" s="3">
        <f>IF(TablaDatosEmpresa[[#This Row],[Tipo_Movimiento]] = "Venta", -TablaDatosEmpresa[[#This Row],[Cantidad]] * TablaDatosEmpresa[[#This Row],[Precio_Venta_Unitario]], 0)</f>
        <v>0</v>
      </c>
      <c r="L4759" s="3">
        <f>AVERAGEIF(TablaDatosEmpresa[Nombre_Producto],TablaDatosEmpresa[[#This Row],[Nombre_Producto]],TablaDatosEmpresa[Costo_Unitario])</f>
        <v>15.49574137931034</v>
      </c>
      <c r="M4759" s="3">
        <f>IF(TablaDatosEmpresa[[#This Row],[Tipo_Movimiento]] = "Venta", -TablaDatosEmpresa[[#This Row],[Cantidad]] * TablaDatosEmpresa[[#This Row],[CosteAdquisicionPromedio]], 0)</f>
        <v>0</v>
      </c>
      <c r="N4759" s="3">
        <f>TablaDatosEmpresa[[#This Row],[Ingresos]]-TablaDatosEmpresa[[#This Row],[Coste_Vemta]]</f>
        <v>0</v>
      </c>
    </row>
    <row r="4760" spans="1:14" x14ac:dyDescent="0.3">
      <c r="A4760">
        <v>4761</v>
      </c>
      <c r="B4760" s="1">
        <v>45261</v>
      </c>
      <c r="C4760" t="s">
        <v>24</v>
      </c>
      <c r="D4760" t="s">
        <v>11</v>
      </c>
      <c r="E4760" t="s">
        <v>12</v>
      </c>
      <c r="F4760">
        <v>69</v>
      </c>
      <c r="G4760" s="3">
        <v>64.989999999999995</v>
      </c>
      <c r="H4760" s="3">
        <v>0</v>
      </c>
      <c r="I4760" t="s">
        <v>24</v>
      </c>
      <c r="J4760" t="s">
        <v>37</v>
      </c>
      <c r="K4760" s="3">
        <f>IF(TablaDatosEmpresa[[#This Row],[Tipo_Movimiento]] = "Venta", -TablaDatosEmpresa[[#This Row],[Cantidad]] * TablaDatosEmpresa[[#This Row],[Precio_Venta_Unitario]], 0)</f>
        <v>0</v>
      </c>
      <c r="L4760" s="3">
        <f>AVERAGEIF(TablaDatosEmpresa[Nombre_Producto],TablaDatosEmpresa[[#This Row],[Nombre_Producto]],TablaDatosEmpresa[Costo_Unitario])</f>
        <v>28.701865793780652</v>
      </c>
      <c r="M4760" s="3">
        <f>IF(TablaDatosEmpresa[[#This Row],[Tipo_Movimiento]] = "Venta", -TablaDatosEmpresa[[#This Row],[Cantidad]] * TablaDatosEmpresa[[#This Row],[CosteAdquisicionPromedio]], 0)</f>
        <v>0</v>
      </c>
      <c r="N4760" s="3">
        <f>TablaDatosEmpresa[[#This Row],[Ingresos]]-TablaDatosEmpresa[[#This Row],[Coste_Vemta]]</f>
        <v>0</v>
      </c>
    </row>
    <row r="4761" spans="1:14" x14ac:dyDescent="0.3">
      <c r="A4761">
        <v>4762</v>
      </c>
      <c r="B4761" s="1">
        <v>45261</v>
      </c>
      <c r="C4761" t="s">
        <v>10</v>
      </c>
      <c r="D4761" t="s">
        <v>19</v>
      </c>
      <c r="E4761" t="s">
        <v>20</v>
      </c>
      <c r="F4761">
        <v>-49</v>
      </c>
      <c r="G4761" s="3">
        <v>0</v>
      </c>
      <c r="H4761" s="3">
        <v>296.29000000000002</v>
      </c>
      <c r="I4761" t="s">
        <v>10</v>
      </c>
      <c r="J4761" t="s">
        <v>23</v>
      </c>
      <c r="K4761" s="3">
        <f>IF(TablaDatosEmpresa[[#This Row],[Tipo_Movimiento]] = "Venta", -TablaDatosEmpresa[[#This Row],[Cantidad]] * TablaDatosEmpresa[[#This Row],[Precio_Venta_Unitario]], 0)</f>
        <v>14518.210000000001</v>
      </c>
      <c r="L4761" s="3">
        <f>AVERAGEIF(TablaDatosEmpresa[Nombre_Producto],TablaDatosEmpresa[[#This Row],[Nombre_Producto]],TablaDatosEmpresa[Costo_Unitario])</f>
        <v>66.956770642201846</v>
      </c>
      <c r="M4761" s="3">
        <f>IF(TablaDatosEmpresa[[#This Row],[Tipo_Movimiento]] = "Venta", -TablaDatosEmpresa[[#This Row],[Cantidad]] * TablaDatosEmpresa[[#This Row],[CosteAdquisicionPromedio]], 0)</f>
        <v>3280.8817614678906</v>
      </c>
      <c r="N4761" s="3">
        <f>TablaDatosEmpresa[[#This Row],[Ingresos]]-TablaDatosEmpresa[[#This Row],[Coste_Vemta]]</f>
        <v>11237.328238532111</v>
      </c>
    </row>
    <row r="4762" spans="1:14" x14ac:dyDescent="0.3">
      <c r="A4762">
        <v>4763</v>
      </c>
      <c r="B4762" s="1">
        <v>45261</v>
      </c>
      <c r="C4762" t="s">
        <v>24</v>
      </c>
      <c r="D4762" t="s">
        <v>14</v>
      </c>
      <c r="E4762" t="s">
        <v>41</v>
      </c>
      <c r="F4762">
        <v>292</v>
      </c>
      <c r="G4762" s="3">
        <v>85.79</v>
      </c>
      <c r="H4762" s="3">
        <v>0</v>
      </c>
      <c r="I4762" t="s">
        <v>24</v>
      </c>
      <c r="J4762" t="s">
        <v>36</v>
      </c>
      <c r="K4762" s="3">
        <f>IF(TablaDatosEmpresa[[#This Row],[Tipo_Movimiento]] = "Venta", -TablaDatosEmpresa[[#This Row],[Cantidad]] * TablaDatosEmpresa[[#This Row],[Precio_Venta_Unitario]], 0)</f>
        <v>0</v>
      </c>
      <c r="L4762" s="3">
        <f>AVERAGEIF(TablaDatosEmpresa[Nombre_Producto],TablaDatosEmpresa[[#This Row],[Nombre_Producto]],TablaDatosEmpresa[Costo_Unitario])</f>
        <v>38.917210440456756</v>
      </c>
      <c r="M4762" s="3">
        <f>IF(TablaDatosEmpresa[[#This Row],[Tipo_Movimiento]] = "Venta", -TablaDatosEmpresa[[#This Row],[Cantidad]] * TablaDatosEmpresa[[#This Row],[CosteAdquisicionPromedio]], 0)</f>
        <v>0</v>
      </c>
      <c r="N4762" s="3">
        <f>TablaDatosEmpresa[[#This Row],[Ingresos]]-TablaDatosEmpresa[[#This Row],[Coste_Vemta]]</f>
        <v>0</v>
      </c>
    </row>
    <row r="4763" spans="1:14" x14ac:dyDescent="0.3">
      <c r="A4763">
        <v>4764</v>
      </c>
      <c r="B4763" s="1">
        <v>45261</v>
      </c>
      <c r="C4763" t="s">
        <v>24</v>
      </c>
      <c r="D4763" t="s">
        <v>34</v>
      </c>
      <c r="E4763" t="s">
        <v>45</v>
      </c>
      <c r="F4763">
        <v>121</v>
      </c>
      <c r="G4763" s="3">
        <v>178.21</v>
      </c>
      <c r="H4763" s="3">
        <v>0</v>
      </c>
      <c r="I4763" t="s">
        <v>24</v>
      </c>
      <c r="J4763" t="s">
        <v>28</v>
      </c>
      <c r="K4763" s="3">
        <f>IF(TablaDatosEmpresa[[#This Row],[Tipo_Movimiento]] = "Venta", -TablaDatosEmpresa[[#This Row],[Cantidad]] * TablaDatosEmpresa[[#This Row],[Precio_Venta_Unitario]], 0)</f>
        <v>0</v>
      </c>
      <c r="L4763" s="3">
        <f>AVERAGEIF(TablaDatosEmpresa[Nombre_Producto],TablaDatosEmpresa[[#This Row],[Nombre_Producto]],TablaDatosEmpresa[Costo_Unitario])</f>
        <v>81.910562499999997</v>
      </c>
      <c r="M4763" s="3">
        <f>IF(TablaDatosEmpresa[[#This Row],[Tipo_Movimiento]] = "Venta", -TablaDatosEmpresa[[#This Row],[Cantidad]] * TablaDatosEmpresa[[#This Row],[CosteAdquisicionPromedio]], 0)</f>
        <v>0</v>
      </c>
      <c r="N4763" s="3">
        <f>TablaDatosEmpresa[[#This Row],[Ingresos]]-TablaDatosEmpresa[[#This Row],[Coste_Vemta]]</f>
        <v>0</v>
      </c>
    </row>
    <row r="4764" spans="1:14" x14ac:dyDescent="0.3">
      <c r="A4764">
        <v>4765</v>
      </c>
      <c r="B4764" s="1">
        <v>45261</v>
      </c>
      <c r="C4764" t="s">
        <v>24</v>
      </c>
      <c r="D4764" t="s">
        <v>11</v>
      </c>
      <c r="E4764" t="s">
        <v>12</v>
      </c>
      <c r="F4764">
        <v>217</v>
      </c>
      <c r="G4764" s="3">
        <v>66.16</v>
      </c>
      <c r="H4764" s="3">
        <v>0</v>
      </c>
      <c r="I4764" t="s">
        <v>24</v>
      </c>
      <c r="J4764" t="s">
        <v>28</v>
      </c>
      <c r="K4764" s="3">
        <f>IF(TablaDatosEmpresa[[#This Row],[Tipo_Movimiento]] = "Venta", -TablaDatosEmpresa[[#This Row],[Cantidad]] * TablaDatosEmpresa[[#This Row],[Precio_Venta_Unitario]], 0)</f>
        <v>0</v>
      </c>
      <c r="L4764" s="3">
        <f>AVERAGEIF(TablaDatosEmpresa[Nombre_Producto],TablaDatosEmpresa[[#This Row],[Nombre_Producto]],TablaDatosEmpresa[Costo_Unitario])</f>
        <v>28.701865793780652</v>
      </c>
      <c r="M4764" s="3">
        <f>IF(TablaDatosEmpresa[[#This Row],[Tipo_Movimiento]] = "Venta", -TablaDatosEmpresa[[#This Row],[Cantidad]] * TablaDatosEmpresa[[#This Row],[CosteAdquisicionPromedio]], 0)</f>
        <v>0</v>
      </c>
      <c r="N4764" s="3">
        <f>TablaDatosEmpresa[[#This Row],[Ingresos]]-TablaDatosEmpresa[[#This Row],[Coste_Vemta]]</f>
        <v>0</v>
      </c>
    </row>
    <row r="4765" spans="1:14" x14ac:dyDescent="0.3">
      <c r="A4765">
        <v>4766</v>
      </c>
      <c r="B4765" s="1">
        <v>45261</v>
      </c>
      <c r="C4765" t="s">
        <v>24</v>
      </c>
      <c r="D4765" t="s">
        <v>29</v>
      </c>
      <c r="E4765" t="s">
        <v>30</v>
      </c>
      <c r="F4765">
        <v>273</v>
      </c>
      <c r="G4765" s="3">
        <v>36.44</v>
      </c>
      <c r="H4765" s="3">
        <v>0</v>
      </c>
      <c r="I4765" t="s">
        <v>24</v>
      </c>
      <c r="J4765" t="s">
        <v>37</v>
      </c>
      <c r="K4765" s="3">
        <f>IF(TablaDatosEmpresa[[#This Row],[Tipo_Movimiento]] = "Venta", -TablaDatosEmpresa[[#This Row],[Cantidad]] * TablaDatosEmpresa[[#This Row],[Precio_Venta_Unitario]], 0)</f>
        <v>0</v>
      </c>
      <c r="L4765" s="3">
        <f>AVERAGEIF(TablaDatosEmpresa[Nombre_Producto],TablaDatosEmpresa[[#This Row],[Nombre_Producto]],TablaDatosEmpresa[Costo_Unitario])</f>
        <v>15.49574137931034</v>
      </c>
      <c r="M4765" s="3">
        <f>IF(TablaDatosEmpresa[[#This Row],[Tipo_Movimiento]] = "Venta", -TablaDatosEmpresa[[#This Row],[Cantidad]] * TablaDatosEmpresa[[#This Row],[CosteAdquisicionPromedio]], 0)</f>
        <v>0</v>
      </c>
      <c r="N4765" s="3">
        <f>TablaDatosEmpresa[[#This Row],[Ingresos]]-TablaDatosEmpresa[[#This Row],[Coste_Vemta]]</f>
        <v>0</v>
      </c>
    </row>
    <row r="4766" spans="1:14" x14ac:dyDescent="0.3">
      <c r="A4766">
        <v>4767</v>
      </c>
      <c r="B4766" s="1">
        <v>45261</v>
      </c>
      <c r="C4766" t="s">
        <v>10</v>
      </c>
      <c r="D4766" t="s">
        <v>25</v>
      </c>
      <c r="E4766" t="s">
        <v>43</v>
      </c>
      <c r="F4766">
        <v>-19</v>
      </c>
      <c r="G4766" s="3">
        <v>0</v>
      </c>
      <c r="H4766" s="3">
        <v>94.69</v>
      </c>
      <c r="I4766" t="s">
        <v>10</v>
      </c>
      <c r="J4766" t="s">
        <v>13</v>
      </c>
      <c r="K4766" s="3">
        <f>IF(TablaDatosEmpresa[[#This Row],[Tipo_Movimiento]] = "Venta", -TablaDatosEmpresa[[#This Row],[Cantidad]] * TablaDatosEmpresa[[#This Row],[Precio_Venta_Unitario]], 0)</f>
        <v>1799.11</v>
      </c>
      <c r="L4766" s="3">
        <f>AVERAGEIF(TablaDatosEmpresa[Nombre_Producto],TablaDatosEmpresa[[#This Row],[Nombre_Producto]],TablaDatosEmpresa[Costo_Unitario])</f>
        <v>18.458651685393257</v>
      </c>
      <c r="M4766" s="3">
        <f>IF(TablaDatosEmpresa[[#This Row],[Tipo_Movimiento]] = "Venta", -TablaDatosEmpresa[[#This Row],[Cantidad]] * TablaDatosEmpresa[[#This Row],[CosteAdquisicionPromedio]], 0)</f>
        <v>350.71438202247185</v>
      </c>
      <c r="N4766" s="3">
        <f>TablaDatosEmpresa[[#This Row],[Ingresos]]-TablaDatosEmpresa[[#This Row],[Coste_Vemta]]</f>
        <v>1448.395617977528</v>
      </c>
    </row>
    <row r="4767" spans="1:14" x14ac:dyDescent="0.3">
      <c r="A4767">
        <v>4768</v>
      </c>
      <c r="B4767" s="1">
        <v>45262</v>
      </c>
      <c r="C4767" t="s">
        <v>10</v>
      </c>
      <c r="D4767" t="s">
        <v>21</v>
      </c>
      <c r="E4767" t="s">
        <v>22</v>
      </c>
      <c r="F4767">
        <v>-21</v>
      </c>
      <c r="G4767" s="3">
        <v>0</v>
      </c>
      <c r="H4767" s="3">
        <v>59.78</v>
      </c>
      <c r="I4767" t="s">
        <v>10</v>
      </c>
      <c r="J4767" t="s">
        <v>23</v>
      </c>
      <c r="K4767" s="3">
        <f>IF(TablaDatosEmpresa[[#This Row],[Tipo_Movimiento]] = "Venta", -TablaDatosEmpresa[[#This Row],[Cantidad]] * TablaDatosEmpresa[[#This Row],[Precio_Venta_Unitario]], 0)</f>
        <v>1255.3800000000001</v>
      </c>
      <c r="L4767" s="3">
        <f>AVERAGEIF(TablaDatosEmpresa[Nombre_Producto],TablaDatosEmpresa[[#This Row],[Nombre_Producto]],TablaDatosEmpresa[Costo_Unitario])</f>
        <v>10.520482758620702</v>
      </c>
      <c r="M4767" s="3">
        <f>IF(TablaDatosEmpresa[[#This Row],[Tipo_Movimiento]] = "Venta", -TablaDatosEmpresa[[#This Row],[Cantidad]] * TablaDatosEmpresa[[#This Row],[CosteAdquisicionPromedio]], 0)</f>
        <v>220.93013793103472</v>
      </c>
      <c r="N4767" s="3">
        <f>TablaDatosEmpresa[[#This Row],[Ingresos]]-TablaDatosEmpresa[[#This Row],[Coste_Vemta]]</f>
        <v>1034.4498620689653</v>
      </c>
    </row>
    <row r="4768" spans="1:14" x14ac:dyDescent="0.3">
      <c r="A4768">
        <v>4769</v>
      </c>
      <c r="B4768" s="1">
        <v>45262</v>
      </c>
      <c r="C4768" t="s">
        <v>10</v>
      </c>
      <c r="D4768" t="s">
        <v>19</v>
      </c>
      <c r="E4768" t="s">
        <v>20</v>
      </c>
      <c r="F4768">
        <v>-10</v>
      </c>
      <c r="G4768" s="3">
        <v>0</v>
      </c>
      <c r="H4768" s="3">
        <v>299.83</v>
      </c>
      <c r="I4768" t="s">
        <v>10</v>
      </c>
      <c r="J4768" t="s">
        <v>35</v>
      </c>
      <c r="K4768" s="3">
        <f>IF(TablaDatosEmpresa[[#This Row],[Tipo_Movimiento]] = "Venta", -TablaDatosEmpresa[[#This Row],[Cantidad]] * TablaDatosEmpresa[[#This Row],[Precio_Venta_Unitario]], 0)</f>
        <v>2998.2999999999997</v>
      </c>
      <c r="L4768" s="3">
        <f>AVERAGEIF(TablaDatosEmpresa[Nombre_Producto],TablaDatosEmpresa[[#This Row],[Nombre_Producto]],TablaDatosEmpresa[Costo_Unitario])</f>
        <v>66.956770642201846</v>
      </c>
      <c r="M4768" s="3">
        <f>IF(TablaDatosEmpresa[[#This Row],[Tipo_Movimiento]] = "Venta", -TablaDatosEmpresa[[#This Row],[Cantidad]] * TablaDatosEmpresa[[#This Row],[CosteAdquisicionPromedio]], 0)</f>
        <v>669.56770642201843</v>
      </c>
      <c r="N4768" s="3">
        <f>TablaDatosEmpresa[[#This Row],[Ingresos]]-TablaDatosEmpresa[[#This Row],[Coste_Vemta]]</f>
        <v>2328.7322935779812</v>
      </c>
    </row>
    <row r="4769" spans="1:14" x14ac:dyDescent="0.3">
      <c r="A4769">
        <v>4770</v>
      </c>
      <c r="B4769" s="1">
        <v>45262</v>
      </c>
      <c r="C4769" t="s">
        <v>10</v>
      </c>
      <c r="D4769" t="s">
        <v>29</v>
      </c>
      <c r="E4769" t="s">
        <v>30</v>
      </c>
      <c r="F4769">
        <v>-25</v>
      </c>
      <c r="G4769" s="3">
        <v>0</v>
      </c>
      <c r="H4769" s="3">
        <v>79.239999999999995</v>
      </c>
      <c r="I4769" t="s">
        <v>10</v>
      </c>
      <c r="J4769" t="s">
        <v>35</v>
      </c>
      <c r="K4769" s="3">
        <f>IF(TablaDatosEmpresa[[#This Row],[Tipo_Movimiento]] = "Venta", -TablaDatosEmpresa[[#This Row],[Cantidad]] * TablaDatosEmpresa[[#This Row],[Precio_Venta_Unitario]], 0)</f>
        <v>1980.9999999999998</v>
      </c>
      <c r="L4769" s="3">
        <f>AVERAGEIF(TablaDatosEmpresa[Nombre_Producto],TablaDatosEmpresa[[#This Row],[Nombre_Producto]],TablaDatosEmpresa[Costo_Unitario])</f>
        <v>15.49574137931034</v>
      </c>
      <c r="M4769" s="3">
        <f>IF(TablaDatosEmpresa[[#This Row],[Tipo_Movimiento]] = "Venta", -TablaDatosEmpresa[[#This Row],[Cantidad]] * TablaDatosEmpresa[[#This Row],[CosteAdquisicionPromedio]], 0)</f>
        <v>387.39353448275853</v>
      </c>
      <c r="N4769" s="3">
        <f>TablaDatosEmpresa[[#This Row],[Ingresos]]-TablaDatosEmpresa[[#This Row],[Coste_Vemta]]</f>
        <v>1593.6064655172413</v>
      </c>
    </row>
    <row r="4770" spans="1:14" x14ac:dyDescent="0.3">
      <c r="A4770">
        <v>4771</v>
      </c>
      <c r="B4770" s="1">
        <v>45262</v>
      </c>
      <c r="C4770" t="s">
        <v>10</v>
      </c>
      <c r="D4770" t="s">
        <v>14</v>
      </c>
      <c r="E4770" t="s">
        <v>41</v>
      </c>
      <c r="F4770">
        <v>-47</v>
      </c>
      <c r="G4770" s="3">
        <v>0</v>
      </c>
      <c r="H4770" s="3">
        <v>159.41999999999999</v>
      </c>
      <c r="I4770" t="s">
        <v>10</v>
      </c>
      <c r="J4770" t="s">
        <v>35</v>
      </c>
      <c r="K4770" s="3">
        <f>IF(TablaDatosEmpresa[[#This Row],[Tipo_Movimiento]] = "Venta", -TablaDatosEmpresa[[#This Row],[Cantidad]] * TablaDatosEmpresa[[#This Row],[Precio_Venta_Unitario]], 0)</f>
        <v>7492.74</v>
      </c>
      <c r="L4770" s="3">
        <f>AVERAGEIF(TablaDatosEmpresa[Nombre_Producto],TablaDatosEmpresa[[#This Row],[Nombre_Producto]],TablaDatosEmpresa[Costo_Unitario])</f>
        <v>38.917210440456756</v>
      </c>
      <c r="M4770" s="3">
        <f>IF(TablaDatosEmpresa[[#This Row],[Tipo_Movimiento]] = "Venta", -TablaDatosEmpresa[[#This Row],[Cantidad]] * TablaDatosEmpresa[[#This Row],[CosteAdquisicionPromedio]], 0)</f>
        <v>1829.1088907014675</v>
      </c>
      <c r="N4770" s="3">
        <f>TablaDatosEmpresa[[#This Row],[Ingresos]]-TablaDatosEmpresa[[#This Row],[Coste_Vemta]]</f>
        <v>5663.6311092985325</v>
      </c>
    </row>
    <row r="4771" spans="1:14" x14ac:dyDescent="0.3">
      <c r="A4771">
        <v>4772</v>
      </c>
      <c r="B4771" s="1">
        <v>45262</v>
      </c>
      <c r="C4771" t="s">
        <v>10</v>
      </c>
      <c r="D4771" t="s">
        <v>19</v>
      </c>
      <c r="E4771" t="s">
        <v>20</v>
      </c>
      <c r="F4771">
        <v>-28</v>
      </c>
      <c r="G4771" s="3">
        <v>0</v>
      </c>
      <c r="H4771" s="3">
        <v>297.26</v>
      </c>
      <c r="I4771" t="s">
        <v>10</v>
      </c>
      <c r="J4771" t="s">
        <v>35</v>
      </c>
      <c r="K4771" s="3">
        <f>IF(TablaDatosEmpresa[[#This Row],[Tipo_Movimiento]] = "Venta", -TablaDatosEmpresa[[#This Row],[Cantidad]] * TablaDatosEmpresa[[#This Row],[Precio_Venta_Unitario]], 0)</f>
        <v>8323.2799999999988</v>
      </c>
      <c r="L4771" s="3">
        <f>AVERAGEIF(TablaDatosEmpresa[Nombre_Producto],TablaDatosEmpresa[[#This Row],[Nombre_Producto]],TablaDatosEmpresa[Costo_Unitario])</f>
        <v>66.956770642201846</v>
      </c>
      <c r="M4771" s="3">
        <f>IF(TablaDatosEmpresa[[#This Row],[Tipo_Movimiento]] = "Venta", -TablaDatosEmpresa[[#This Row],[Cantidad]] * TablaDatosEmpresa[[#This Row],[CosteAdquisicionPromedio]], 0)</f>
        <v>1874.7895779816517</v>
      </c>
      <c r="N4771" s="3">
        <f>TablaDatosEmpresa[[#This Row],[Ingresos]]-TablaDatosEmpresa[[#This Row],[Coste_Vemta]]</f>
        <v>6448.4904220183471</v>
      </c>
    </row>
    <row r="4772" spans="1:14" x14ac:dyDescent="0.3">
      <c r="A4772">
        <v>4773</v>
      </c>
      <c r="B4772" s="1">
        <v>45262</v>
      </c>
      <c r="C4772" t="s">
        <v>24</v>
      </c>
      <c r="D4772" t="s">
        <v>25</v>
      </c>
      <c r="E4772" t="s">
        <v>43</v>
      </c>
      <c r="F4772">
        <v>255</v>
      </c>
      <c r="G4772" s="3">
        <v>44.47</v>
      </c>
      <c r="H4772" s="3">
        <v>0</v>
      </c>
      <c r="I4772" t="s">
        <v>24</v>
      </c>
      <c r="J4772" t="s">
        <v>37</v>
      </c>
      <c r="K4772" s="3">
        <f>IF(TablaDatosEmpresa[[#This Row],[Tipo_Movimiento]] = "Venta", -TablaDatosEmpresa[[#This Row],[Cantidad]] * TablaDatosEmpresa[[#This Row],[Precio_Venta_Unitario]], 0)</f>
        <v>0</v>
      </c>
      <c r="L4772" s="3">
        <f>AVERAGEIF(TablaDatosEmpresa[Nombre_Producto],TablaDatosEmpresa[[#This Row],[Nombre_Producto]],TablaDatosEmpresa[Costo_Unitario])</f>
        <v>18.458651685393257</v>
      </c>
      <c r="M4772" s="3">
        <f>IF(TablaDatosEmpresa[[#This Row],[Tipo_Movimiento]] = "Venta", -TablaDatosEmpresa[[#This Row],[Cantidad]] * TablaDatosEmpresa[[#This Row],[CosteAdquisicionPromedio]], 0)</f>
        <v>0</v>
      </c>
      <c r="N4772" s="3">
        <f>TablaDatosEmpresa[[#This Row],[Ingresos]]-TablaDatosEmpresa[[#This Row],[Coste_Vemta]]</f>
        <v>0</v>
      </c>
    </row>
    <row r="4773" spans="1:14" x14ac:dyDescent="0.3">
      <c r="A4773">
        <v>4774</v>
      </c>
      <c r="B4773" s="1">
        <v>45262</v>
      </c>
      <c r="C4773" t="s">
        <v>16</v>
      </c>
      <c r="D4773" t="s">
        <v>19</v>
      </c>
      <c r="E4773" t="s">
        <v>20</v>
      </c>
      <c r="F4773">
        <v>96</v>
      </c>
      <c r="G4773" s="3">
        <v>152.71</v>
      </c>
      <c r="H4773" s="3">
        <v>0</v>
      </c>
      <c r="I4773" t="s">
        <v>46</v>
      </c>
      <c r="J4773" t="s">
        <v>18</v>
      </c>
      <c r="K4773" s="3">
        <f>IF(TablaDatosEmpresa[[#This Row],[Tipo_Movimiento]] = "Venta", -TablaDatosEmpresa[[#This Row],[Cantidad]] * TablaDatosEmpresa[[#This Row],[Precio_Venta_Unitario]], 0)</f>
        <v>0</v>
      </c>
      <c r="L4773" s="3">
        <f>AVERAGEIF(TablaDatosEmpresa[Nombre_Producto],TablaDatosEmpresa[[#This Row],[Nombre_Producto]],TablaDatosEmpresa[Costo_Unitario])</f>
        <v>66.956770642201846</v>
      </c>
      <c r="M4773" s="3">
        <f>IF(TablaDatosEmpresa[[#This Row],[Tipo_Movimiento]] = "Venta", -TablaDatosEmpresa[[#This Row],[Cantidad]] * TablaDatosEmpresa[[#This Row],[CosteAdquisicionPromedio]], 0)</f>
        <v>0</v>
      </c>
      <c r="N4773" s="3">
        <f>TablaDatosEmpresa[[#This Row],[Ingresos]]-TablaDatosEmpresa[[#This Row],[Coste_Vemta]]</f>
        <v>0</v>
      </c>
    </row>
    <row r="4774" spans="1:14" x14ac:dyDescent="0.3">
      <c r="A4774">
        <v>4775</v>
      </c>
      <c r="B4774" s="1">
        <v>45263</v>
      </c>
      <c r="C4774" t="s">
        <v>16</v>
      </c>
      <c r="D4774" t="s">
        <v>17</v>
      </c>
      <c r="E4774" t="s">
        <v>42</v>
      </c>
      <c r="F4774">
        <v>77</v>
      </c>
      <c r="G4774" s="3">
        <v>455.16</v>
      </c>
      <c r="H4774" s="3">
        <v>0</v>
      </c>
      <c r="I4774" t="s">
        <v>46</v>
      </c>
      <c r="J4774" t="s">
        <v>18</v>
      </c>
      <c r="K4774" s="3">
        <f>IF(TablaDatosEmpresa[[#This Row],[Tipo_Movimiento]] = "Venta", -TablaDatosEmpresa[[#This Row],[Cantidad]] * TablaDatosEmpresa[[#This Row],[Precio_Venta_Unitario]], 0)</f>
        <v>0</v>
      </c>
      <c r="L4774" s="3">
        <f>AVERAGEIF(TablaDatosEmpresa[Nombre_Producto],TablaDatosEmpresa[[#This Row],[Nombre_Producto]],TablaDatosEmpresa[Costo_Unitario])</f>
        <v>206.67616747181975</v>
      </c>
      <c r="M4774" s="3">
        <f>IF(TablaDatosEmpresa[[#This Row],[Tipo_Movimiento]] = "Venta", -TablaDatosEmpresa[[#This Row],[Cantidad]] * TablaDatosEmpresa[[#This Row],[CosteAdquisicionPromedio]], 0)</f>
        <v>0</v>
      </c>
      <c r="N4774" s="3">
        <f>TablaDatosEmpresa[[#This Row],[Ingresos]]-TablaDatosEmpresa[[#This Row],[Coste_Vemta]]</f>
        <v>0</v>
      </c>
    </row>
    <row r="4775" spans="1:14" x14ac:dyDescent="0.3">
      <c r="A4775">
        <v>4776</v>
      </c>
      <c r="B4775" s="1">
        <v>45263</v>
      </c>
      <c r="C4775" t="s">
        <v>16</v>
      </c>
      <c r="D4775" t="s">
        <v>17</v>
      </c>
      <c r="E4775" t="s">
        <v>42</v>
      </c>
      <c r="F4775">
        <v>43</v>
      </c>
      <c r="G4775" s="3">
        <v>445.14</v>
      </c>
      <c r="H4775" s="3">
        <v>0</v>
      </c>
      <c r="I4775" t="s">
        <v>46</v>
      </c>
      <c r="J4775" t="s">
        <v>18</v>
      </c>
      <c r="K4775" s="3">
        <f>IF(TablaDatosEmpresa[[#This Row],[Tipo_Movimiento]] = "Venta", -TablaDatosEmpresa[[#This Row],[Cantidad]] * TablaDatosEmpresa[[#This Row],[Precio_Venta_Unitario]], 0)</f>
        <v>0</v>
      </c>
      <c r="L4775" s="3">
        <f>AVERAGEIF(TablaDatosEmpresa[Nombre_Producto],TablaDatosEmpresa[[#This Row],[Nombre_Producto]],TablaDatosEmpresa[Costo_Unitario])</f>
        <v>206.67616747181975</v>
      </c>
      <c r="M4775" s="3">
        <f>IF(TablaDatosEmpresa[[#This Row],[Tipo_Movimiento]] = "Venta", -TablaDatosEmpresa[[#This Row],[Cantidad]] * TablaDatosEmpresa[[#This Row],[CosteAdquisicionPromedio]], 0)</f>
        <v>0</v>
      </c>
      <c r="N4775" s="3">
        <f>TablaDatosEmpresa[[#This Row],[Ingresos]]-TablaDatosEmpresa[[#This Row],[Coste_Vemta]]</f>
        <v>0</v>
      </c>
    </row>
    <row r="4776" spans="1:14" x14ac:dyDescent="0.3">
      <c r="A4776">
        <v>4777</v>
      </c>
      <c r="B4776" s="1">
        <v>45263</v>
      </c>
      <c r="C4776" t="s">
        <v>24</v>
      </c>
      <c r="D4776" t="s">
        <v>14</v>
      </c>
      <c r="E4776" t="s">
        <v>41</v>
      </c>
      <c r="F4776">
        <v>62</v>
      </c>
      <c r="G4776" s="3">
        <v>85.09</v>
      </c>
      <c r="H4776" s="3">
        <v>0</v>
      </c>
      <c r="I4776" t="s">
        <v>24</v>
      </c>
      <c r="J4776" t="s">
        <v>26</v>
      </c>
      <c r="K4776" s="3">
        <f>IF(TablaDatosEmpresa[[#This Row],[Tipo_Movimiento]] = "Venta", -TablaDatosEmpresa[[#This Row],[Cantidad]] * TablaDatosEmpresa[[#This Row],[Precio_Venta_Unitario]], 0)</f>
        <v>0</v>
      </c>
      <c r="L4776" s="3">
        <f>AVERAGEIF(TablaDatosEmpresa[Nombre_Producto],TablaDatosEmpresa[[#This Row],[Nombre_Producto]],TablaDatosEmpresa[Costo_Unitario])</f>
        <v>38.917210440456756</v>
      </c>
      <c r="M4776" s="3">
        <f>IF(TablaDatosEmpresa[[#This Row],[Tipo_Movimiento]] = "Venta", -TablaDatosEmpresa[[#This Row],[Cantidad]] * TablaDatosEmpresa[[#This Row],[CosteAdquisicionPromedio]], 0)</f>
        <v>0</v>
      </c>
      <c r="N4776" s="3">
        <f>TablaDatosEmpresa[[#This Row],[Ingresos]]-TablaDatosEmpresa[[#This Row],[Coste_Vemta]]</f>
        <v>0</v>
      </c>
    </row>
    <row r="4777" spans="1:14" x14ac:dyDescent="0.3">
      <c r="A4777">
        <v>4778</v>
      </c>
      <c r="B4777" s="1">
        <v>45263</v>
      </c>
      <c r="C4777" t="s">
        <v>16</v>
      </c>
      <c r="D4777" t="s">
        <v>17</v>
      </c>
      <c r="E4777" t="s">
        <v>42</v>
      </c>
      <c r="F4777">
        <v>100</v>
      </c>
      <c r="G4777" s="3">
        <v>456.93</v>
      </c>
      <c r="H4777" s="3">
        <v>0</v>
      </c>
      <c r="I4777" t="s">
        <v>46</v>
      </c>
      <c r="J4777" t="s">
        <v>18</v>
      </c>
      <c r="K4777" s="3">
        <f>IF(TablaDatosEmpresa[[#This Row],[Tipo_Movimiento]] = "Venta", -TablaDatosEmpresa[[#This Row],[Cantidad]] * TablaDatosEmpresa[[#This Row],[Precio_Venta_Unitario]], 0)</f>
        <v>0</v>
      </c>
      <c r="L4777" s="3">
        <f>AVERAGEIF(TablaDatosEmpresa[Nombre_Producto],TablaDatosEmpresa[[#This Row],[Nombre_Producto]],TablaDatosEmpresa[Costo_Unitario])</f>
        <v>206.67616747181975</v>
      </c>
      <c r="M4777" s="3">
        <f>IF(TablaDatosEmpresa[[#This Row],[Tipo_Movimiento]] = "Venta", -TablaDatosEmpresa[[#This Row],[Cantidad]] * TablaDatosEmpresa[[#This Row],[CosteAdquisicionPromedio]], 0)</f>
        <v>0</v>
      </c>
      <c r="N4777" s="3">
        <f>TablaDatosEmpresa[[#This Row],[Ingresos]]-TablaDatosEmpresa[[#This Row],[Coste_Vemta]]</f>
        <v>0</v>
      </c>
    </row>
    <row r="4778" spans="1:14" x14ac:dyDescent="0.3">
      <c r="A4778">
        <v>4779</v>
      </c>
      <c r="B4778" s="1">
        <v>45263</v>
      </c>
      <c r="C4778" t="s">
        <v>16</v>
      </c>
      <c r="D4778" t="s">
        <v>19</v>
      </c>
      <c r="E4778" t="s">
        <v>20</v>
      </c>
      <c r="F4778">
        <v>24</v>
      </c>
      <c r="G4778" s="3">
        <v>148.18</v>
      </c>
      <c r="H4778" s="3">
        <v>0</v>
      </c>
      <c r="I4778" t="s">
        <v>46</v>
      </c>
      <c r="J4778" t="s">
        <v>18</v>
      </c>
      <c r="K4778" s="3">
        <f>IF(TablaDatosEmpresa[[#This Row],[Tipo_Movimiento]] = "Venta", -TablaDatosEmpresa[[#This Row],[Cantidad]] * TablaDatosEmpresa[[#This Row],[Precio_Venta_Unitario]], 0)</f>
        <v>0</v>
      </c>
      <c r="L4778" s="3">
        <f>AVERAGEIF(TablaDatosEmpresa[Nombre_Producto],TablaDatosEmpresa[[#This Row],[Nombre_Producto]],TablaDatosEmpresa[Costo_Unitario])</f>
        <v>66.956770642201846</v>
      </c>
      <c r="M4778" s="3">
        <f>IF(TablaDatosEmpresa[[#This Row],[Tipo_Movimiento]] = "Venta", -TablaDatosEmpresa[[#This Row],[Cantidad]] * TablaDatosEmpresa[[#This Row],[CosteAdquisicionPromedio]], 0)</f>
        <v>0</v>
      </c>
      <c r="N4778" s="3">
        <f>TablaDatosEmpresa[[#This Row],[Ingresos]]-TablaDatosEmpresa[[#This Row],[Coste_Vemta]]</f>
        <v>0</v>
      </c>
    </row>
    <row r="4779" spans="1:14" x14ac:dyDescent="0.3">
      <c r="A4779">
        <v>4780</v>
      </c>
      <c r="B4779" s="1">
        <v>45263</v>
      </c>
      <c r="C4779" t="s">
        <v>24</v>
      </c>
      <c r="D4779" t="s">
        <v>34</v>
      </c>
      <c r="E4779" t="s">
        <v>45</v>
      </c>
      <c r="F4779">
        <v>242</v>
      </c>
      <c r="G4779" s="3">
        <v>177.74</v>
      </c>
      <c r="H4779" s="3">
        <v>0</v>
      </c>
      <c r="I4779" t="s">
        <v>24</v>
      </c>
      <c r="J4779" t="s">
        <v>36</v>
      </c>
      <c r="K4779" s="3">
        <f>IF(TablaDatosEmpresa[[#This Row],[Tipo_Movimiento]] = "Venta", -TablaDatosEmpresa[[#This Row],[Cantidad]] * TablaDatosEmpresa[[#This Row],[Precio_Venta_Unitario]], 0)</f>
        <v>0</v>
      </c>
      <c r="L4779" s="3">
        <f>AVERAGEIF(TablaDatosEmpresa[Nombre_Producto],TablaDatosEmpresa[[#This Row],[Nombre_Producto]],TablaDatosEmpresa[Costo_Unitario])</f>
        <v>81.910562499999997</v>
      </c>
      <c r="M4779" s="3">
        <f>IF(TablaDatosEmpresa[[#This Row],[Tipo_Movimiento]] = "Venta", -TablaDatosEmpresa[[#This Row],[Cantidad]] * TablaDatosEmpresa[[#This Row],[CosteAdquisicionPromedio]], 0)</f>
        <v>0</v>
      </c>
      <c r="N4779" s="3">
        <f>TablaDatosEmpresa[[#This Row],[Ingresos]]-TablaDatosEmpresa[[#This Row],[Coste_Vemta]]</f>
        <v>0</v>
      </c>
    </row>
    <row r="4780" spans="1:14" x14ac:dyDescent="0.3">
      <c r="A4780">
        <v>4781</v>
      </c>
      <c r="B4780" s="1">
        <v>45263</v>
      </c>
      <c r="C4780" t="s">
        <v>24</v>
      </c>
      <c r="D4780" t="s">
        <v>14</v>
      </c>
      <c r="E4780" t="s">
        <v>41</v>
      </c>
      <c r="F4780">
        <v>180</v>
      </c>
      <c r="G4780" s="3">
        <v>84.41</v>
      </c>
      <c r="H4780" s="3">
        <v>0</v>
      </c>
      <c r="I4780" t="s">
        <v>24</v>
      </c>
      <c r="J4780" t="s">
        <v>26</v>
      </c>
      <c r="K4780" s="3">
        <f>IF(TablaDatosEmpresa[[#This Row],[Tipo_Movimiento]] = "Venta", -TablaDatosEmpresa[[#This Row],[Cantidad]] * TablaDatosEmpresa[[#This Row],[Precio_Venta_Unitario]], 0)</f>
        <v>0</v>
      </c>
      <c r="L4780" s="3">
        <f>AVERAGEIF(TablaDatosEmpresa[Nombre_Producto],TablaDatosEmpresa[[#This Row],[Nombre_Producto]],TablaDatosEmpresa[Costo_Unitario])</f>
        <v>38.917210440456756</v>
      </c>
      <c r="M4780" s="3">
        <f>IF(TablaDatosEmpresa[[#This Row],[Tipo_Movimiento]] = "Venta", -TablaDatosEmpresa[[#This Row],[Cantidad]] * TablaDatosEmpresa[[#This Row],[CosteAdquisicionPromedio]], 0)</f>
        <v>0</v>
      </c>
      <c r="N4780" s="3">
        <f>TablaDatosEmpresa[[#This Row],[Ingresos]]-TablaDatosEmpresa[[#This Row],[Coste_Vemta]]</f>
        <v>0</v>
      </c>
    </row>
    <row r="4781" spans="1:14" x14ac:dyDescent="0.3">
      <c r="A4781">
        <v>4782</v>
      </c>
      <c r="B4781" s="1">
        <v>45264</v>
      </c>
      <c r="C4781" t="s">
        <v>10</v>
      </c>
      <c r="D4781" t="s">
        <v>21</v>
      </c>
      <c r="E4781" t="s">
        <v>22</v>
      </c>
      <c r="F4781">
        <v>-33</v>
      </c>
      <c r="G4781" s="3">
        <v>0</v>
      </c>
      <c r="H4781" s="3">
        <v>59.71</v>
      </c>
      <c r="I4781" t="s">
        <v>10</v>
      </c>
      <c r="J4781" t="s">
        <v>31</v>
      </c>
      <c r="K4781" s="3">
        <f>IF(TablaDatosEmpresa[[#This Row],[Tipo_Movimiento]] = "Venta", -TablaDatosEmpresa[[#This Row],[Cantidad]] * TablaDatosEmpresa[[#This Row],[Precio_Venta_Unitario]], 0)</f>
        <v>1970.43</v>
      </c>
      <c r="L4781" s="3">
        <f>AVERAGEIF(TablaDatosEmpresa[Nombre_Producto],TablaDatosEmpresa[[#This Row],[Nombre_Producto]],TablaDatosEmpresa[Costo_Unitario])</f>
        <v>10.520482758620702</v>
      </c>
      <c r="M4781" s="3">
        <f>IF(TablaDatosEmpresa[[#This Row],[Tipo_Movimiento]] = "Venta", -TablaDatosEmpresa[[#This Row],[Cantidad]] * TablaDatosEmpresa[[#This Row],[CosteAdquisicionPromedio]], 0)</f>
        <v>347.17593103448314</v>
      </c>
      <c r="N4781" s="3">
        <f>TablaDatosEmpresa[[#This Row],[Ingresos]]-TablaDatosEmpresa[[#This Row],[Coste_Vemta]]</f>
        <v>1623.254068965517</v>
      </c>
    </row>
    <row r="4782" spans="1:14" x14ac:dyDescent="0.3">
      <c r="A4782">
        <v>4783</v>
      </c>
      <c r="B4782" s="1">
        <v>45264</v>
      </c>
      <c r="C4782" t="s">
        <v>10</v>
      </c>
      <c r="D4782" t="s">
        <v>21</v>
      </c>
      <c r="E4782" t="s">
        <v>22</v>
      </c>
      <c r="F4782">
        <v>-44</v>
      </c>
      <c r="G4782" s="3">
        <v>0</v>
      </c>
      <c r="H4782" s="3">
        <v>59.64</v>
      </c>
      <c r="I4782" t="s">
        <v>10</v>
      </c>
      <c r="J4782" t="s">
        <v>13</v>
      </c>
      <c r="K4782" s="3">
        <f>IF(TablaDatosEmpresa[[#This Row],[Tipo_Movimiento]] = "Venta", -TablaDatosEmpresa[[#This Row],[Cantidad]] * TablaDatosEmpresa[[#This Row],[Precio_Venta_Unitario]], 0)</f>
        <v>2624.16</v>
      </c>
      <c r="L4782" s="3">
        <f>AVERAGEIF(TablaDatosEmpresa[Nombre_Producto],TablaDatosEmpresa[[#This Row],[Nombre_Producto]],TablaDatosEmpresa[Costo_Unitario])</f>
        <v>10.520482758620702</v>
      </c>
      <c r="M4782" s="3">
        <f>IF(TablaDatosEmpresa[[#This Row],[Tipo_Movimiento]] = "Venta", -TablaDatosEmpresa[[#This Row],[Cantidad]] * TablaDatosEmpresa[[#This Row],[CosteAdquisicionPromedio]], 0)</f>
        <v>462.90124137931087</v>
      </c>
      <c r="N4782" s="3">
        <f>TablaDatosEmpresa[[#This Row],[Ingresos]]-TablaDatosEmpresa[[#This Row],[Coste_Vemta]]</f>
        <v>2161.2587586206892</v>
      </c>
    </row>
    <row r="4783" spans="1:14" x14ac:dyDescent="0.3">
      <c r="A4783">
        <v>4784</v>
      </c>
      <c r="B4783" s="1">
        <v>45264</v>
      </c>
      <c r="C4783" t="s">
        <v>10</v>
      </c>
      <c r="D4783" t="s">
        <v>32</v>
      </c>
      <c r="E4783" t="s">
        <v>33</v>
      </c>
      <c r="F4783">
        <v>-25</v>
      </c>
      <c r="G4783" s="3">
        <v>0</v>
      </c>
      <c r="H4783" s="3">
        <v>221.96</v>
      </c>
      <c r="I4783" t="s">
        <v>10</v>
      </c>
      <c r="J4783" t="s">
        <v>13</v>
      </c>
      <c r="K4783" s="3">
        <f>IF(TablaDatosEmpresa[[#This Row],[Tipo_Movimiento]] = "Venta", -TablaDatosEmpresa[[#This Row],[Cantidad]] * TablaDatosEmpresa[[#This Row],[Precio_Venta_Unitario]], 0)</f>
        <v>5549</v>
      </c>
      <c r="L4783" s="3">
        <f>AVERAGEIF(TablaDatosEmpresa[Nombre_Producto],TablaDatosEmpresa[[#This Row],[Nombre_Producto]],TablaDatosEmpresa[Costo_Unitario])</f>
        <v>54.214840425531932</v>
      </c>
      <c r="M4783" s="3">
        <f>IF(TablaDatosEmpresa[[#This Row],[Tipo_Movimiento]] = "Venta", -TablaDatosEmpresa[[#This Row],[Cantidad]] * TablaDatosEmpresa[[#This Row],[CosteAdquisicionPromedio]], 0)</f>
        <v>1355.3710106382982</v>
      </c>
      <c r="N4783" s="3">
        <f>TablaDatosEmpresa[[#This Row],[Ingresos]]-TablaDatosEmpresa[[#This Row],[Coste_Vemta]]</f>
        <v>4193.6289893617013</v>
      </c>
    </row>
    <row r="4784" spans="1:14" x14ac:dyDescent="0.3">
      <c r="A4784">
        <v>4785</v>
      </c>
      <c r="B4784" s="1">
        <v>45264</v>
      </c>
      <c r="C4784" t="s">
        <v>10</v>
      </c>
      <c r="D4784" t="s">
        <v>34</v>
      </c>
      <c r="E4784" t="s">
        <v>45</v>
      </c>
      <c r="F4784">
        <v>-38</v>
      </c>
      <c r="G4784" s="3">
        <v>0</v>
      </c>
      <c r="H4784" s="3">
        <v>348.5</v>
      </c>
      <c r="I4784" t="s">
        <v>10</v>
      </c>
      <c r="J4784" t="s">
        <v>13</v>
      </c>
      <c r="K4784" s="3">
        <f>IF(TablaDatosEmpresa[[#This Row],[Tipo_Movimiento]] = "Venta", -TablaDatosEmpresa[[#This Row],[Cantidad]] * TablaDatosEmpresa[[#This Row],[Precio_Venta_Unitario]], 0)</f>
        <v>13243</v>
      </c>
      <c r="L4784" s="3">
        <f>AVERAGEIF(TablaDatosEmpresa[Nombre_Producto],TablaDatosEmpresa[[#This Row],[Nombre_Producto]],TablaDatosEmpresa[Costo_Unitario])</f>
        <v>81.910562499999997</v>
      </c>
      <c r="M4784" s="3">
        <f>IF(TablaDatosEmpresa[[#This Row],[Tipo_Movimiento]] = "Venta", -TablaDatosEmpresa[[#This Row],[Cantidad]] * TablaDatosEmpresa[[#This Row],[CosteAdquisicionPromedio]], 0)</f>
        <v>3112.6013749999997</v>
      </c>
      <c r="N4784" s="3">
        <f>TablaDatosEmpresa[[#This Row],[Ingresos]]-TablaDatosEmpresa[[#This Row],[Coste_Vemta]]</f>
        <v>10130.398625</v>
      </c>
    </row>
    <row r="4785" spans="1:14" x14ac:dyDescent="0.3">
      <c r="A4785">
        <v>4786</v>
      </c>
      <c r="B4785" s="1">
        <v>45264</v>
      </c>
      <c r="C4785" t="s">
        <v>24</v>
      </c>
      <c r="D4785" t="s">
        <v>21</v>
      </c>
      <c r="E4785" t="s">
        <v>22</v>
      </c>
      <c r="F4785">
        <v>151</v>
      </c>
      <c r="G4785" s="3">
        <v>24.64</v>
      </c>
      <c r="H4785" s="3">
        <v>0</v>
      </c>
      <c r="I4785" t="s">
        <v>24</v>
      </c>
      <c r="J4785" t="s">
        <v>36</v>
      </c>
      <c r="K4785" s="3">
        <f>IF(TablaDatosEmpresa[[#This Row],[Tipo_Movimiento]] = "Venta", -TablaDatosEmpresa[[#This Row],[Cantidad]] * TablaDatosEmpresa[[#This Row],[Precio_Venta_Unitario]], 0)</f>
        <v>0</v>
      </c>
      <c r="L4785" s="3">
        <f>AVERAGEIF(TablaDatosEmpresa[Nombre_Producto],TablaDatosEmpresa[[#This Row],[Nombre_Producto]],TablaDatosEmpresa[Costo_Unitario])</f>
        <v>10.520482758620702</v>
      </c>
      <c r="M4785" s="3">
        <f>IF(TablaDatosEmpresa[[#This Row],[Tipo_Movimiento]] = "Venta", -TablaDatosEmpresa[[#This Row],[Cantidad]] * TablaDatosEmpresa[[#This Row],[CosteAdquisicionPromedio]], 0)</f>
        <v>0</v>
      </c>
      <c r="N4785" s="3">
        <f>TablaDatosEmpresa[[#This Row],[Ingresos]]-TablaDatosEmpresa[[#This Row],[Coste_Vemta]]</f>
        <v>0</v>
      </c>
    </row>
    <row r="4786" spans="1:14" x14ac:dyDescent="0.3">
      <c r="A4786">
        <v>4787</v>
      </c>
      <c r="B4786" s="1">
        <v>45264</v>
      </c>
      <c r="C4786" t="s">
        <v>10</v>
      </c>
      <c r="D4786" t="s">
        <v>19</v>
      </c>
      <c r="E4786" t="s">
        <v>20</v>
      </c>
      <c r="F4786">
        <v>-46</v>
      </c>
      <c r="G4786" s="3">
        <v>0</v>
      </c>
      <c r="H4786" s="3">
        <v>296.20999999999998</v>
      </c>
      <c r="I4786" t="s">
        <v>10</v>
      </c>
      <c r="J4786" t="s">
        <v>35</v>
      </c>
      <c r="K4786" s="3">
        <f>IF(TablaDatosEmpresa[[#This Row],[Tipo_Movimiento]] = "Venta", -TablaDatosEmpresa[[#This Row],[Cantidad]] * TablaDatosEmpresa[[#This Row],[Precio_Venta_Unitario]], 0)</f>
        <v>13625.66</v>
      </c>
      <c r="L4786" s="3">
        <f>AVERAGEIF(TablaDatosEmpresa[Nombre_Producto],TablaDatosEmpresa[[#This Row],[Nombre_Producto]],TablaDatosEmpresa[Costo_Unitario])</f>
        <v>66.956770642201846</v>
      </c>
      <c r="M4786" s="3">
        <f>IF(TablaDatosEmpresa[[#This Row],[Tipo_Movimiento]] = "Venta", -TablaDatosEmpresa[[#This Row],[Cantidad]] * TablaDatosEmpresa[[#This Row],[CosteAdquisicionPromedio]], 0)</f>
        <v>3080.0114495412849</v>
      </c>
      <c r="N4786" s="3">
        <f>TablaDatosEmpresa[[#This Row],[Ingresos]]-TablaDatosEmpresa[[#This Row],[Coste_Vemta]]</f>
        <v>10545.648550458714</v>
      </c>
    </row>
    <row r="4787" spans="1:14" x14ac:dyDescent="0.3">
      <c r="A4787">
        <v>4788</v>
      </c>
      <c r="B4787" s="1">
        <v>45265</v>
      </c>
      <c r="C4787" t="s">
        <v>10</v>
      </c>
      <c r="D4787" t="s">
        <v>34</v>
      </c>
      <c r="E4787" t="s">
        <v>45</v>
      </c>
      <c r="F4787">
        <v>-41</v>
      </c>
      <c r="G4787" s="3">
        <v>0</v>
      </c>
      <c r="H4787" s="3">
        <v>349.04</v>
      </c>
      <c r="I4787" t="s">
        <v>10</v>
      </c>
      <c r="J4787" t="s">
        <v>13</v>
      </c>
      <c r="K4787" s="3">
        <f>IF(TablaDatosEmpresa[[#This Row],[Tipo_Movimiento]] = "Venta", -TablaDatosEmpresa[[#This Row],[Cantidad]] * TablaDatosEmpresa[[#This Row],[Precio_Venta_Unitario]], 0)</f>
        <v>14310.640000000001</v>
      </c>
      <c r="L4787" s="3">
        <f>AVERAGEIF(TablaDatosEmpresa[Nombre_Producto],TablaDatosEmpresa[[#This Row],[Nombre_Producto]],TablaDatosEmpresa[Costo_Unitario])</f>
        <v>81.910562499999997</v>
      </c>
      <c r="M4787" s="3">
        <f>IF(TablaDatosEmpresa[[#This Row],[Tipo_Movimiento]] = "Venta", -TablaDatosEmpresa[[#This Row],[Cantidad]] * TablaDatosEmpresa[[#This Row],[CosteAdquisicionPromedio]], 0)</f>
        <v>3358.3330624999999</v>
      </c>
      <c r="N4787" s="3">
        <f>TablaDatosEmpresa[[#This Row],[Ingresos]]-TablaDatosEmpresa[[#This Row],[Coste_Vemta]]</f>
        <v>10952.306937500001</v>
      </c>
    </row>
    <row r="4788" spans="1:14" x14ac:dyDescent="0.3">
      <c r="A4788">
        <v>4789</v>
      </c>
      <c r="B4788" s="1">
        <v>45265</v>
      </c>
      <c r="C4788" t="s">
        <v>10</v>
      </c>
      <c r="D4788" t="s">
        <v>27</v>
      </c>
      <c r="E4788" t="s">
        <v>44</v>
      </c>
      <c r="F4788">
        <v>-6</v>
      </c>
      <c r="G4788" s="3">
        <v>0</v>
      </c>
      <c r="H4788" s="3">
        <v>503.09</v>
      </c>
      <c r="I4788" t="s">
        <v>10</v>
      </c>
      <c r="J4788" t="s">
        <v>23</v>
      </c>
      <c r="K4788" s="3">
        <f>IF(TablaDatosEmpresa[[#This Row],[Tipo_Movimiento]] = "Venta", -TablaDatosEmpresa[[#This Row],[Cantidad]] * TablaDatosEmpresa[[#This Row],[Precio_Venta_Unitario]], 0)</f>
        <v>3018.54</v>
      </c>
      <c r="L4788" s="3">
        <f>AVERAGEIF(TablaDatosEmpresa[Nombre_Producto],TablaDatosEmpresa[[#This Row],[Nombre_Producto]],TablaDatosEmpresa[Costo_Unitario])</f>
        <v>111.99406451612904</v>
      </c>
      <c r="M4788" s="3">
        <f>IF(TablaDatosEmpresa[[#This Row],[Tipo_Movimiento]] = "Venta", -TablaDatosEmpresa[[#This Row],[Cantidad]] * TablaDatosEmpresa[[#This Row],[CosteAdquisicionPromedio]], 0)</f>
        <v>671.96438709677432</v>
      </c>
      <c r="N4788" s="3">
        <f>TablaDatosEmpresa[[#This Row],[Ingresos]]-TablaDatosEmpresa[[#This Row],[Coste_Vemta]]</f>
        <v>2346.5756129032256</v>
      </c>
    </row>
    <row r="4789" spans="1:14" x14ac:dyDescent="0.3">
      <c r="A4789">
        <v>4790</v>
      </c>
      <c r="B4789" s="1">
        <v>45265</v>
      </c>
      <c r="C4789" t="s">
        <v>24</v>
      </c>
      <c r="D4789" t="s">
        <v>25</v>
      </c>
      <c r="E4789" t="s">
        <v>43</v>
      </c>
      <c r="F4789">
        <v>230</v>
      </c>
      <c r="G4789" s="3">
        <v>45.45</v>
      </c>
      <c r="H4789" s="3">
        <v>0</v>
      </c>
      <c r="I4789" t="s">
        <v>24</v>
      </c>
      <c r="J4789" t="s">
        <v>28</v>
      </c>
      <c r="K4789" s="3">
        <f>IF(TablaDatosEmpresa[[#This Row],[Tipo_Movimiento]] = "Venta", -TablaDatosEmpresa[[#This Row],[Cantidad]] * TablaDatosEmpresa[[#This Row],[Precio_Venta_Unitario]], 0)</f>
        <v>0</v>
      </c>
      <c r="L4789" s="3">
        <f>AVERAGEIF(TablaDatosEmpresa[Nombre_Producto],TablaDatosEmpresa[[#This Row],[Nombre_Producto]],TablaDatosEmpresa[Costo_Unitario])</f>
        <v>18.458651685393257</v>
      </c>
      <c r="M4789" s="3">
        <f>IF(TablaDatosEmpresa[[#This Row],[Tipo_Movimiento]] = "Venta", -TablaDatosEmpresa[[#This Row],[Cantidad]] * TablaDatosEmpresa[[#This Row],[CosteAdquisicionPromedio]], 0)</f>
        <v>0</v>
      </c>
      <c r="N4789" s="3">
        <f>TablaDatosEmpresa[[#This Row],[Ingresos]]-TablaDatosEmpresa[[#This Row],[Coste_Vemta]]</f>
        <v>0</v>
      </c>
    </row>
    <row r="4790" spans="1:14" x14ac:dyDescent="0.3">
      <c r="A4790">
        <v>4791</v>
      </c>
      <c r="B4790" s="1">
        <v>45265</v>
      </c>
      <c r="C4790" t="s">
        <v>24</v>
      </c>
      <c r="D4790" t="s">
        <v>29</v>
      </c>
      <c r="E4790" t="s">
        <v>30</v>
      </c>
      <c r="F4790">
        <v>194</v>
      </c>
      <c r="G4790" s="3">
        <v>36.28</v>
      </c>
      <c r="H4790" s="3">
        <v>0</v>
      </c>
      <c r="I4790" t="s">
        <v>24</v>
      </c>
      <c r="J4790" t="s">
        <v>26</v>
      </c>
      <c r="K4790" s="3">
        <f>IF(TablaDatosEmpresa[[#This Row],[Tipo_Movimiento]] = "Venta", -TablaDatosEmpresa[[#This Row],[Cantidad]] * TablaDatosEmpresa[[#This Row],[Precio_Venta_Unitario]], 0)</f>
        <v>0</v>
      </c>
      <c r="L4790" s="3">
        <f>AVERAGEIF(TablaDatosEmpresa[Nombre_Producto],TablaDatosEmpresa[[#This Row],[Nombre_Producto]],TablaDatosEmpresa[Costo_Unitario])</f>
        <v>15.49574137931034</v>
      </c>
      <c r="M4790" s="3">
        <f>IF(TablaDatosEmpresa[[#This Row],[Tipo_Movimiento]] = "Venta", -TablaDatosEmpresa[[#This Row],[Cantidad]] * TablaDatosEmpresa[[#This Row],[CosteAdquisicionPromedio]], 0)</f>
        <v>0</v>
      </c>
      <c r="N4790" s="3">
        <f>TablaDatosEmpresa[[#This Row],[Ingresos]]-TablaDatosEmpresa[[#This Row],[Coste_Vemta]]</f>
        <v>0</v>
      </c>
    </row>
    <row r="4791" spans="1:14" x14ac:dyDescent="0.3">
      <c r="A4791">
        <v>4792</v>
      </c>
      <c r="B4791" s="1">
        <v>45265</v>
      </c>
      <c r="C4791" t="s">
        <v>10</v>
      </c>
      <c r="D4791" t="s">
        <v>17</v>
      </c>
      <c r="E4791" t="s">
        <v>42</v>
      </c>
      <c r="F4791">
        <v>-46</v>
      </c>
      <c r="G4791" s="3">
        <v>0</v>
      </c>
      <c r="H4791" s="3">
        <v>896.57</v>
      </c>
      <c r="I4791" t="s">
        <v>10</v>
      </c>
      <c r="J4791" t="s">
        <v>23</v>
      </c>
      <c r="K4791" s="3">
        <f>IF(TablaDatosEmpresa[[#This Row],[Tipo_Movimiento]] = "Venta", -TablaDatosEmpresa[[#This Row],[Cantidad]] * TablaDatosEmpresa[[#This Row],[Precio_Venta_Unitario]], 0)</f>
        <v>41242.22</v>
      </c>
      <c r="L4791" s="3">
        <f>AVERAGEIF(TablaDatosEmpresa[Nombre_Producto],TablaDatosEmpresa[[#This Row],[Nombre_Producto]],TablaDatosEmpresa[Costo_Unitario])</f>
        <v>206.67616747181975</v>
      </c>
      <c r="M4791" s="3">
        <f>IF(TablaDatosEmpresa[[#This Row],[Tipo_Movimiento]] = "Venta", -TablaDatosEmpresa[[#This Row],[Cantidad]] * TablaDatosEmpresa[[#This Row],[CosteAdquisicionPromedio]], 0)</f>
        <v>9507.1037037037095</v>
      </c>
      <c r="N4791" s="3">
        <f>TablaDatosEmpresa[[#This Row],[Ingresos]]-TablaDatosEmpresa[[#This Row],[Coste_Vemta]]</f>
        <v>31735.116296296292</v>
      </c>
    </row>
    <row r="4792" spans="1:14" x14ac:dyDescent="0.3">
      <c r="A4792">
        <v>4793</v>
      </c>
      <c r="B4792" s="1">
        <v>45265</v>
      </c>
      <c r="C4792" t="s">
        <v>10</v>
      </c>
      <c r="D4792" t="s">
        <v>32</v>
      </c>
      <c r="E4792" t="s">
        <v>33</v>
      </c>
      <c r="F4792">
        <v>-19</v>
      </c>
      <c r="G4792" s="3">
        <v>0</v>
      </c>
      <c r="H4792" s="3">
        <v>219.27</v>
      </c>
      <c r="I4792" t="s">
        <v>10</v>
      </c>
      <c r="J4792" t="s">
        <v>35</v>
      </c>
      <c r="K4792" s="3">
        <f>IF(TablaDatosEmpresa[[#This Row],[Tipo_Movimiento]] = "Venta", -TablaDatosEmpresa[[#This Row],[Cantidad]] * TablaDatosEmpresa[[#This Row],[Precio_Venta_Unitario]], 0)</f>
        <v>4166.13</v>
      </c>
      <c r="L4792" s="3">
        <f>AVERAGEIF(TablaDatosEmpresa[Nombre_Producto],TablaDatosEmpresa[[#This Row],[Nombre_Producto]],TablaDatosEmpresa[Costo_Unitario])</f>
        <v>54.214840425531932</v>
      </c>
      <c r="M4792" s="3">
        <f>IF(TablaDatosEmpresa[[#This Row],[Tipo_Movimiento]] = "Venta", -TablaDatosEmpresa[[#This Row],[Cantidad]] * TablaDatosEmpresa[[#This Row],[CosteAdquisicionPromedio]], 0)</f>
        <v>1030.0819680851066</v>
      </c>
      <c r="N4792" s="3">
        <f>TablaDatosEmpresa[[#This Row],[Ingresos]]-TablaDatosEmpresa[[#This Row],[Coste_Vemta]]</f>
        <v>3136.0480319148937</v>
      </c>
    </row>
    <row r="4793" spans="1:14" x14ac:dyDescent="0.3">
      <c r="A4793">
        <v>4794</v>
      </c>
      <c r="B4793" s="1">
        <v>45265</v>
      </c>
      <c r="C4793" t="s">
        <v>24</v>
      </c>
      <c r="D4793" t="s">
        <v>29</v>
      </c>
      <c r="E4793" t="s">
        <v>30</v>
      </c>
      <c r="F4793">
        <v>81</v>
      </c>
      <c r="G4793" s="3">
        <v>35.51</v>
      </c>
      <c r="H4793" s="3">
        <v>0</v>
      </c>
      <c r="I4793" t="s">
        <v>24</v>
      </c>
      <c r="J4793" t="s">
        <v>36</v>
      </c>
      <c r="K4793" s="3">
        <f>IF(TablaDatosEmpresa[[#This Row],[Tipo_Movimiento]] = "Venta", -TablaDatosEmpresa[[#This Row],[Cantidad]] * TablaDatosEmpresa[[#This Row],[Precio_Venta_Unitario]], 0)</f>
        <v>0</v>
      </c>
      <c r="L4793" s="3">
        <f>AVERAGEIF(TablaDatosEmpresa[Nombre_Producto],TablaDatosEmpresa[[#This Row],[Nombre_Producto]],TablaDatosEmpresa[Costo_Unitario])</f>
        <v>15.49574137931034</v>
      </c>
      <c r="M4793" s="3">
        <f>IF(TablaDatosEmpresa[[#This Row],[Tipo_Movimiento]] = "Venta", -TablaDatosEmpresa[[#This Row],[Cantidad]] * TablaDatosEmpresa[[#This Row],[CosteAdquisicionPromedio]], 0)</f>
        <v>0</v>
      </c>
      <c r="N4793" s="3">
        <f>TablaDatosEmpresa[[#This Row],[Ingresos]]-TablaDatosEmpresa[[#This Row],[Coste_Vemta]]</f>
        <v>0</v>
      </c>
    </row>
    <row r="4794" spans="1:14" x14ac:dyDescent="0.3">
      <c r="A4794">
        <v>4795</v>
      </c>
      <c r="B4794" s="1">
        <v>45266</v>
      </c>
      <c r="C4794" t="s">
        <v>16</v>
      </c>
      <c r="D4794" t="s">
        <v>19</v>
      </c>
      <c r="E4794" t="s">
        <v>20</v>
      </c>
      <c r="F4794">
        <v>35</v>
      </c>
      <c r="G4794" s="3">
        <v>152.83000000000001</v>
      </c>
      <c r="H4794" s="3">
        <v>0</v>
      </c>
      <c r="I4794" t="s">
        <v>46</v>
      </c>
      <c r="J4794" t="s">
        <v>18</v>
      </c>
      <c r="K4794" s="3">
        <f>IF(TablaDatosEmpresa[[#This Row],[Tipo_Movimiento]] = "Venta", -TablaDatosEmpresa[[#This Row],[Cantidad]] * TablaDatosEmpresa[[#This Row],[Precio_Venta_Unitario]], 0)</f>
        <v>0</v>
      </c>
      <c r="L4794" s="3">
        <f>AVERAGEIF(TablaDatosEmpresa[Nombre_Producto],TablaDatosEmpresa[[#This Row],[Nombre_Producto]],TablaDatosEmpresa[Costo_Unitario])</f>
        <v>66.956770642201846</v>
      </c>
      <c r="M4794" s="3">
        <f>IF(TablaDatosEmpresa[[#This Row],[Tipo_Movimiento]] = "Venta", -TablaDatosEmpresa[[#This Row],[Cantidad]] * TablaDatosEmpresa[[#This Row],[CosteAdquisicionPromedio]], 0)</f>
        <v>0</v>
      </c>
      <c r="N4794" s="3">
        <f>TablaDatosEmpresa[[#This Row],[Ingresos]]-TablaDatosEmpresa[[#This Row],[Coste_Vemta]]</f>
        <v>0</v>
      </c>
    </row>
    <row r="4795" spans="1:14" x14ac:dyDescent="0.3">
      <c r="A4795">
        <v>4796</v>
      </c>
      <c r="B4795" s="1">
        <v>45266</v>
      </c>
      <c r="C4795" t="s">
        <v>10</v>
      </c>
      <c r="D4795" t="s">
        <v>27</v>
      </c>
      <c r="E4795" t="s">
        <v>44</v>
      </c>
      <c r="F4795">
        <v>-43</v>
      </c>
      <c r="G4795" s="3">
        <v>0</v>
      </c>
      <c r="H4795" s="3">
        <v>498.81</v>
      </c>
      <c r="I4795" t="s">
        <v>10</v>
      </c>
      <c r="J4795" t="s">
        <v>23</v>
      </c>
      <c r="K4795" s="3">
        <f>IF(TablaDatosEmpresa[[#This Row],[Tipo_Movimiento]] = "Venta", -TablaDatosEmpresa[[#This Row],[Cantidad]] * TablaDatosEmpresa[[#This Row],[Precio_Venta_Unitario]], 0)</f>
        <v>21448.83</v>
      </c>
      <c r="L4795" s="3">
        <f>AVERAGEIF(TablaDatosEmpresa[Nombre_Producto],TablaDatosEmpresa[[#This Row],[Nombre_Producto]],TablaDatosEmpresa[Costo_Unitario])</f>
        <v>111.99406451612904</v>
      </c>
      <c r="M4795" s="3">
        <f>IF(TablaDatosEmpresa[[#This Row],[Tipo_Movimiento]] = "Venta", -TablaDatosEmpresa[[#This Row],[Cantidad]] * TablaDatosEmpresa[[#This Row],[CosteAdquisicionPromedio]], 0)</f>
        <v>4815.7447741935484</v>
      </c>
      <c r="N4795" s="3">
        <f>TablaDatosEmpresa[[#This Row],[Ingresos]]-TablaDatosEmpresa[[#This Row],[Coste_Vemta]]</f>
        <v>16633.085225806455</v>
      </c>
    </row>
    <row r="4796" spans="1:14" x14ac:dyDescent="0.3">
      <c r="A4796">
        <v>4797</v>
      </c>
      <c r="B4796" s="1">
        <v>45266</v>
      </c>
      <c r="C4796" t="s">
        <v>24</v>
      </c>
      <c r="D4796" t="s">
        <v>29</v>
      </c>
      <c r="E4796" t="s">
        <v>30</v>
      </c>
      <c r="F4796">
        <v>107</v>
      </c>
      <c r="G4796" s="3">
        <v>35.32</v>
      </c>
      <c r="H4796" s="3">
        <v>0</v>
      </c>
      <c r="I4796" t="s">
        <v>24</v>
      </c>
      <c r="J4796" t="s">
        <v>28</v>
      </c>
      <c r="K4796" s="3">
        <f>IF(TablaDatosEmpresa[[#This Row],[Tipo_Movimiento]] = "Venta", -TablaDatosEmpresa[[#This Row],[Cantidad]] * TablaDatosEmpresa[[#This Row],[Precio_Venta_Unitario]], 0)</f>
        <v>0</v>
      </c>
      <c r="L4796" s="3">
        <f>AVERAGEIF(TablaDatosEmpresa[Nombre_Producto],TablaDatosEmpresa[[#This Row],[Nombre_Producto]],TablaDatosEmpresa[Costo_Unitario])</f>
        <v>15.49574137931034</v>
      </c>
      <c r="M4796" s="3">
        <f>IF(TablaDatosEmpresa[[#This Row],[Tipo_Movimiento]] = "Venta", -TablaDatosEmpresa[[#This Row],[Cantidad]] * TablaDatosEmpresa[[#This Row],[CosteAdquisicionPromedio]], 0)</f>
        <v>0</v>
      </c>
      <c r="N4796" s="3">
        <f>TablaDatosEmpresa[[#This Row],[Ingresos]]-TablaDatosEmpresa[[#This Row],[Coste_Vemta]]</f>
        <v>0</v>
      </c>
    </row>
    <row r="4797" spans="1:14" x14ac:dyDescent="0.3">
      <c r="A4797">
        <v>4798</v>
      </c>
      <c r="B4797" s="1">
        <v>45266</v>
      </c>
      <c r="C4797" t="s">
        <v>10</v>
      </c>
      <c r="D4797" t="s">
        <v>21</v>
      </c>
      <c r="E4797" t="s">
        <v>22</v>
      </c>
      <c r="F4797">
        <v>-26</v>
      </c>
      <c r="G4797" s="3">
        <v>0</v>
      </c>
      <c r="H4797" s="3">
        <v>59.97</v>
      </c>
      <c r="I4797" t="s">
        <v>10</v>
      </c>
      <c r="J4797" t="s">
        <v>15</v>
      </c>
      <c r="K4797" s="3">
        <f>IF(TablaDatosEmpresa[[#This Row],[Tipo_Movimiento]] = "Venta", -TablaDatosEmpresa[[#This Row],[Cantidad]] * TablaDatosEmpresa[[#This Row],[Precio_Venta_Unitario]], 0)</f>
        <v>1559.22</v>
      </c>
      <c r="L4797" s="3">
        <f>AVERAGEIF(TablaDatosEmpresa[Nombre_Producto],TablaDatosEmpresa[[#This Row],[Nombre_Producto]],TablaDatosEmpresa[Costo_Unitario])</f>
        <v>10.520482758620702</v>
      </c>
      <c r="M4797" s="3">
        <f>IF(TablaDatosEmpresa[[#This Row],[Tipo_Movimiento]] = "Venta", -TablaDatosEmpresa[[#This Row],[Cantidad]] * TablaDatosEmpresa[[#This Row],[CosteAdquisicionPromedio]], 0)</f>
        <v>273.53255172413822</v>
      </c>
      <c r="N4797" s="3">
        <f>TablaDatosEmpresa[[#This Row],[Ingresos]]-TablaDatosEmpresa[[#This Row],[Coste_Vemta]]</f>
        <v>1285.6874482758617</v>
      </c>
    </row>
    <row r="4798" spans="1:14" x14ac:dyDescent="0.3">
      <c r="A4798">
        <v>4799</v>
      </c>
      <c r="B4798" s="1">
        <v>45266</v>
      </c>
      <c r="C4798" t="s">
        <v>16</v>
      </c>
      <c r="D4798" t="s">
        <v>27</v>
      </c>
      <c r="E4798" t="s">
        <v>44</v>
      </c>
      <c r="F4798">
        <v>85</v>
      </c>
      <c r="G4798" s="3">
        <v>253.6</v>
      </c>
      <c r="H4798" s="3">
        <v>0</v>
      </c>
      <c r="I4798" t="s">
        <v>46</v>
      </c>
      <c r="J4798" t="s">
        <v>18</v>
      </c>
      <c r="K4798" s="3">
        <f>IF(TablaDatosEmpresa[[#This Row],[Tipo_Movimiento]] = "Venta", -TablaDatosEmpresa[[#This Row],[Cantidad]] * TablaDatosEmpresa[[#This Row],[Precio_Venta_Unitario]], 0)</f>
        <v>0</v>
      </c>
      <c r="L4798" s="3">
        <f>AVERAGEIF(TablaDatosEmpresa[Nombre_Producto],TablaDatosEmpresa[[#This Row],[Nombre_Producto]],TablaDatosEmpresa[Costo_Unitario])</f>
        <v>111.99406451612904</v>
      </c>
      <c r="M4798" s="3">
        <f>IF(TablaDatosEmpresa[[#This Row],[Tipo_Movimiento]] = "Venta", -TablaDatosEmpresa[[#This Row],[Cantidad]] * TablaDatosEmpresa[[#This Row],[CosteAdquisicionPromedio]], 0)</f>
        <v>0</v>
      </c>
      <c r="N4798" s="3">
        <f>TablaDatosEmpresa[[#This Row],[Ingresos]]-TablaDatosEmpresa[[#This Row],[Coste_Vemta]]</f>
        <v>0</v>
      </c>
    </row>
    <row r="4799" spans="1:14" x14ac:dyDescent="0.3">
      <c r="A4799">
        <v>4800</v>
      </c>
      <c r="B4799" s="1">
        <v>45266</v>
      </c>
      <c r="C4799" t="s">
        <v>10</v>
      </c>
      <c r="D4799" t="s">
        <v>27</v>
      </c>
      <c r="E4799" t="s">
        <v>44</v>
      </c>
      <c r="F4799">
        <v>-33</v>
      </c>
      <c r="G4799" s="3">
        <v>0</v>
      </c>
      <c r="H4799" s="3">
        <v>503.58</v>
      </c>
      <c r="I4799" t="s">
        <v>10</v>
      </c>
      <c r="J4799" t="s">
        <v>31</v>
      </c>
      <c r="K4799" s="3">
        <f>IF(TablaDatosEmpresa[[#This Row],[Tipo_Movimiento]] = "Venta", -TablaDatosEmpresa[[#This Row],[Cantidad]] * TablaDatosEmpresa[[#This Row],[Precio_Venta_Unitario]], 0)</f>
        <v>16618.14</v>
      </c>
      <c r="L4799" s="3">
        <f>AVERAGEIF(TablaDatosEmpresa[Nombre_Producto],TablaDatosEmpresa[[#This Row],[Nombre_Producto]],TablaDatosEmpresa[Costo_Unitario])</f>
        <v>111.99406451612904</v>
      </c>
      <c r="M4799" s="3">
        <f>IF(TablaDatosEmpresa[[#This Row],[Tipo_Movimiento]] = "Venta", -TablaDatosEmpresa[[#This Row],[Cantidad]] * TablaDatosEmpresa[[#This Row],[CosteAdquisicionPromedio]], 0)</f>
        <v>3695.8041290322585</v>
      </c>
      <c r="N4799" s="3">
        <f>TablaDatosEmpresa[[#This Row],[Ingresos]]-TablaDatosEmpresa[[#This Row],[Coste_Vemta]]</f>
        <v>12922.335870967741</v>
      </c>
    </row>
    <row r="4800" spans="1:14" x14ac:dyDescent="0.3">
      <c r="A4800">
        <v>4801</v>
      </c>
      <c r="B4800" s="1">
        <v>45266</v>
      </c>
      <c r="C4800" t="s">
        <v>10</v>
      </c>
      <c r="D4800" t="s">
        <v>25</v>
      </c>
      <c r="E4800" t="s">
        <v>43</v>
      </c>
      <c r="F4800">
        <v>-12</v>
      </c>
      <c r="G4800" s="3">
        <v>0</v>
      </c>
      <c r="H4800" s="3">
        <v>94.99</v>
      </c>
      <c r="I4800" t="s">
        <v>10</v>
      </c>
      <c r="J4800" t="s">
        <v>15</v>
      </c>
      <c r="K4800" s="3">
        <f>IF(TablaDatosEmpresa[[#This Row],[Tipo_Movimiento]] = "Venta", -TablaDatosEmpresa[[#This Row],[Cantidad]] * TablaDatosEmpresa[[#This Row],[Precio_Venta_Unitario]], 0)</f>
        <v>1139.8799999999999</v>
      </c>
      <c r="L4800" s="3">
        <f>AVERAGEIF(TablaDatosEmpresa[Nombre_Producto],TablaDatosEmpresa[[#This Row],[Nombre_Producto]],TablaDatosEmpresa[Costo_Unitario])</f>
        <v>18.458651685393257</v>
      </c>
      <c r="M4800" s="3">
        <f>IF(TablaDatosEmpresa[[#This Row],[Tipo_Movimiento]] = "Venta", -TablaDatosEmpresa[[#This Row],[Cantidad]] * TablaDatosEmpresa[[#This Row],[CosteAdquisicionPromedio]], 0)</f>
        <v>221.50382022471908</v>
      </c>
      <c r="N4800" s="3">
        <f>TablaDatosEmpresa[[#This Row],[Ingresos]]-TablaDatosEmpresa[[#This Row],[Coste_Vemta]]</f>
        <v>918.37617977528078</v>
      </c>
    </row>
    <row r="4801" spans="1:14" x14ac:dyDescent="0.3">
      <c r="A4801">
        <v>4802</v>
      </c>
      <c r="B4801" s="1">
        <v>45267</v>
      </c>
      <c r="C4801" t="s">
        <v>16</v>
      </c>
      <c r="D4801" t="s">
        <v>27</v>
      </c>
      <c r="E4801" t="s">
        <v>44</v>
      </c>
      <c r="F4801">
        <v>83</v>
      </c>
      <c r="G4801" s="3">
        <v>251.87</v>
      </c>
      <c r="H4801" s="3">
        <v>0</v>
      </c>
      <c r="I4801" t="s">
        <v>46</v>
      </c>
      <c r="J4801" t="s">
        <v>18</v>
      </c>
      <c r="K4801" s="3">
        <f>IF(TablaDatosEmpresa[[#This Row],[Tipo_Movimiento]] = "Venta", -TablaDatosEmpresa[[#This Row],[Cantidad]] * TablaDatosEmpresa[[#This Row],[Precio_Venta_Unitario]], 0)</f>
        <v>0</v>
      </c>
      <c r="L4801" s="3">
        <f>AVERAGEIF(TablaDatosEmpresa[Nombre_Producto],TablaDatosEmpresa[[#This Row],[Nombre_Producto]],TablaDatosEmpresa[Costo_Unitario])</f>
        <v>111.99406451612904</v>
      </c>
      <c r="M4801" s="3">
        <f>IF(TablaDatosEmpresa[[#This Row],[Tipo_Movimiento]] = "Venta", -TablaDatosEmpresa[[#This Row],[Cantidad]] * TablaDatosEmpresa[[#This Row],[CosteAdquisicionPromedio]], 0)</f>
        <v>0</v>
      </c>
      <c r="N4801" s="3">
        <f>TablaDatosEmpresa[[#This Row],[Ingresos]]-TablaDatosEmpresa[[#This Row],[Coste_Vemta]]</f>
        <v>0</v>
      </c>
    </row>
    <row r="4802" spans="1:14" x14ac:dyDescent="0.3">
      <c r="A4802">
        <v>4803</v>
      </c>
      <c r="B4802" s="1">
        <v>45267</v>
      </c>
      <c r="C4802" t="s">
        <v>24</v>
      </c>
      <c r="D4802" t="s">
        <v>11</v>
      </c>
      <c r="E4802" t="s">
        <v>12</v>
      </c>
      <c r="F4802">
        <v>245</v>
      </c>
      <c r="G4802" s="3">
        <v>65.959999999999994</v>
      </c>
      <c r="H4802" s="3">
        <v>0</v>
      </c>
      <c r="I4802" t="s">
        <v>24</v>
      </c>
      <c r="J4802" t="s">
        <v>37</v>
      </c>
      <c r="K4802" s="3">
        <f>IF(TablaDatosEmpresa[[#This Row],[Tipo_Movimiento]] = "Venta", -TablaDatosEmpresa[[#This Row],[Cantidad]] * TablaDatosEmpresa[[#This Row],[Precio_Venta_Unitario]], 0)</f>
        <v>0</v>
      </c>
      <c r="L4802" s="3">
        <f>AVERAGEIF(TablaDatosEmpresa[Nombre_Producto],TablaDatosEmpresa[[#This Row],[Nombre_Producto]],TablaDatosEmpresa[Costo_Unitario])</f>
        <v>28.701865793780652</v>
      </c>
      <c r="M4802" s="3">
        <f>IF(TablaDatosEmpresa[[#This Row],[Tipo_Movimiento]] = "Venta", -TablaDatosEmpresa[[#This Row],[Cantidad]] * TablaDatosEmpresa[[#This Row],[CosteAdquisicionPromedio]], 0)</f>
        <v>0</v>
      </c>
      <c r="N4802" s="3">
        <f>TablaDatosEmpresa[[#This Row],[Ingresos]]-TablaDatosEmpresa[[#This Row],[Coste_Vemta]]</f>
        <v>0</v>
      </c>
    </row>
    <row r="4803" spans="1:14" x14ac:dyDescent="0.3">
      <c r="A4803">
        <v>4804</v>
      </c>
      <c r="B4803" s="1">
        <v>45267</v>
      </c>
      <c r="C4803" t="s">
        <v>16</v>
      </c>
      <c r="D4803" t="s">
        <v>19</v>
      </c>
      <c r="E4803" t="s">
        <v>20</v>
      </c>
      <c r="F4803">
        <v>21</v>
      </c>
      <c r="G4803" s="3">
        <v>147.63</v>
      </c>
      <c r="H4803" s="3">
        <v>0</v>
      </c>
      <c r="I4803" t="s">
        <v>46</v>
      </c>
      <c r="J4803" t="s">
        <v>18</v>
      </c>
      <c r="K4803" s="3">
        <f>IF(TablaDatosEmpresa[[#This Row],[Tipo_Movimiento]] = "Venta", -TablaDatosEmpresa[[#This Row],[Cantidad]] * TablaDatosEmpresa[[#This Row],[Precio_Venta_Unitario]], 0)</f>
        <v>0</v>
      </c>
      <c r="L4803" s="3">
        <f>AVERAGEIF(TablaDatosEmpresa[Nombre_Producto],TablaDatosEmpresa[[#This Row],[Nombre_Producto]],TablaDatosEmpresa[Costo_Unitario])</f>
        <v>66.956770642201846</v>
      </c>
      <c r="M4803" s="3">
        <f>IF(TablaDatosEmpresa[[#This Row],[Tipo_Movimiento]] = "Venta", -TablaDatosEmpresa[[#This Row],[Cantidad]] * TablaDatosEmpresa[[#This Row],[CosteAdquisicionPromedio]], 0)</f>
        <v>0</v>
      </c>
      <c r="N4803" s="3">
        <f>TablaDatosEmpresa[[#This Row],[Ingresos]]-TablaDatosEmpresa[[#This Row],[Coste_Vemta]]</f>
        <v>0</v>
      </c>
    </row>
    <row r="4804" spans="1:14" x14ac:dyDescent="0.3">
      <c r="A4804">
        <v>4805</v>
      </c>
      <c r="B4804" s="1">
        <v>45267</v>
      </c>
      <c r="C4804" t="s">
        <v>24</v>
      </c>
      <c r="D4804" t="s">
        <v>34</v>
      </c>
      <c r="E4804" t="s">
        <v>45</v>
      </c>
      <c r="F4804">
        <v>238</v>
      </c>
      <c r="G4804" s="3">
        <v>178.52</v>
      </c>
      <c r="H4804" s="3">
        <v>0</v>
      </c>
      <c r="I4804" t="s">
        <v>24</v>
      </c>
      <c r="J4804" t="s">
        <v>36</v>
      </c>
      <c r="K4804" s="3">
        <f>IF(TablaDatosEmpresa[[#This Row],[Tipo_Movimiento]] = "Venta", -TablaDatosEmpresa[[#This Row],[Cantidad]] * TablaDatosEmpresa[[#This Row],[Precio_Venta_Unitario]], 0)</f>
        <v>0</v>
      </c>
      <c r="L4804" s="3">
        <f>AVERAGEIF(TablaDatosEmpresa[Nombre_Producto],TablaDatosEmpresa[[#This Row],[Nombre_Producto]],TablaDatosEmpresa[Costo_Unitario])</f>
        <v>81.910562499999997</v>
      </c>
      <c r="M4804" s="3">
        <f>IF(TablaDatosEmpresa[[#This Row],[Tipo_Movimiento]] = "Venta", -TablaDatosEmpresa[[#This Row],[Cantidad]] * TablaDatosEmpresa[[#This Row],[CosteAdquisicionPromedio]], 0)</f>
        <v>0</v>
      </c>
      <c r="N4804" s="3">
        <f>TablaDatosEmpresa[[#This Row],[Ingresos]]-TablaDatosEmpresa[[#This Row],[Coste_Vemta]]</f>
        <v>0</v>
      </c>
    </row>
    <row r="4805" spans="1:14" x14ac:dyDescent="0.3">
      <c r="A4805">
        <v>4806</v>
      </c>
      <c r="B4805" s="1">
        <v>45267</v>
      </c>
      <c r="C4805" t="s">
        <v>10</v>
      </c>
      <c r="D4805" t="s">
        <v>19</v>
      </c>
      <c r="E4805" t="s">
        <v>20</v>
      </c>
      <c r="F4805">
        <v>-27</v>
      </c>
      <c r="G4805" s="3">
        <v>0</v>
      </c>
      <c r="H4805" s="3">
        <v>297.27999999999997</v>
      </c>
      <c r="I4805" t="s">
        <v>10</v>
      </c>
      <c r="J4805" t="s">
        <v>13</v>
      </c>
      <c r="K4805" s="3">
        <f>IF(TablaDatosEmpresa[[#This Row],[Tipo_Movimiento]] = "Venta", -TablaDatosEmpresa[[#This Row],[Cantidad]] * TablaDatosEmpresa[[#This Row],[Precio_Venta_Unitario]], 0)</f>
        <v>8026.5599999999995</v>
      </c>
      <c r="L4805" s="3">
        <f>AVERAGEIF(TablaDatosEmpresa[Nombre_Producto],TablaDatosEmpresa[[#This Row],[Nombre_Producto]],TablaDatosEmpresa[Costo_Unitario])</f>
        <v>66.956770642201846</v>
      </c>
      <c r="M4805" s="3">
        <f>IF(TablaDatosEmpresa[[#This Row],[Tipo_Movimiento]] = "Venta", -TablaDatosEmpresa[[#This Row],[Cantidad]] * TablaDatosEmpresa[[#This Row],[CosteAdquisicionPromedio]], 0)</f>
        <v>1807.8328073394498</v>
      </c>
      <c r="N4805" s="3">
        <f>TablaDatosEmpresa[[#This Row],[Ingresos]]-TablaDatosEmpresa[[#This Row],[Coste_Vemta]]</f>
        <v>6218.7271926605499</v>
      </c>
    </row>
    <row r="4806" spans="1:14" x14ac:dyDescent="0.3">
      <c r="A4806">
        <v>4807</v>
      </c>
      <c r="B4806" s="1">
        <v>45267</v>
      </c>
      <c r="C4806" t="s">
        <v>24</v>
      </c>
      <c r="D4806" t="s">
        <v>29</v>
      </c>
      <c r="E4806" t="s">
        <v>30</v>
      </c>
      <c r="F4806">
        <v>88</v>
      </c>
      <c r="G4806" s="3">
        <v>35.32</v>
      </c>
      <c r="H4806" s="3">
        <v>0</v>
      </c>
      <c r="I4806" t="s">
        <v>24</v>
      </c>
      <c r="J4806" t="s">
        <v>36</v>
      </c>
      <c r="K4806" s="3">
        <f>IF(TablaDatosEmpresa[[#This Row],[Tipo_Movimiento]] = "Venta", -TablaDatosEmpresa[[#This Row],[Cantidad]] * TablaDatosEmpresa[[#This Row],[Precio_Venta_Unitario]], 0)</f>
        <v>0</v>
      </c>
      <c r="L4806" s="3">
        <f>AVERAGEIF(TablaDatosEmpresa[Nombre_Producto],TablaDatosEmpresa[[#This Row],[Nombre_Producto]],TablaDatosEmpresa[Costo_Unitario])</f>
        <v>15.49574137931034</v>
      </c>
      <c r="M4806" s="3">
        <f>IF(TablaDatosEmpresa[[#This Row],[Tipo_Movimiento]] = "Venta", -TablaDatosEmpresa[[#This Row],[Cantidad]] * TablaDatosEmpresa[[#This Row],[CosteAdquisicionPromedio]], 0)</f>
        <v>0</v>
      </c>
      <c r="N4806" s="3">
        <f>TablaDatosEmpresa[[#This Row],[Ingresos]]-TablaDatosEmpresa[[#This Row],[Coste_Vemta]]</f>
        <v>0</v>
      </c>
    </row>
    <row r="4807" spans="1:14" x14ac:dyDescent="0.3">
      <c r="A4807">
        <v>4808</v>
      </c>
      <c r="B4807" s="1">
        <v>45267</v>
      </c>
      <c r="C4807" t="s">
        <v>10</v>
      </c>
      <c r="D4807" t="s">
        <v>11</v>
      </c>
      <c r="E4807" t="s">
        <v>12</v>
      </c>
      <c r="F4807">
        <v>-44</v>
      </c>
      <c r="G4807" s="3">
        <v>0</v>
      </c>
      <c r="H4807" s="3">
        <v>129.88999999999999</v>
      </c>
      <c r="I4807" t="s">
        <v>10</v>
      </c>
      <c r="J4807" t="s">
        <v>35</v>
      </c>
      <c r="K4807" s="3">
        <f>IF(TablaDatosEmpresa[[#This Row],[Tipo_Movimiento]] = "Venta", -TablaDatosEmpresa[[#This Row],[Cantidad]] * TablaDatosEmpresa[[#This Row],[Precio_Venta_Unitario]], 0)</f>
        <v>5715.16</v>
      </c>
      <c r="L4807" s="3">
        <f>AVERAGEIF(TablaDatosEmpresa[Nombre_Producto],TablaDatosEmpresa[[#This Row],[Nombre_Producto]],TablaDatosEmpresa[Costo_Unitario])</f>
        <v>28.701865793780652</v>
      </c>
      <c r="M4807" s="3">
        <f>IF(TablaDatosEmpresa[[#This Row],[Tipo_Movimiento]] = "Venta", -TablaDatosEmpresa[[#This Row],[Cantidad]] * TablaDatosEmpresa[[#This Row],[CosteAdquisicionPromedio]], 0)</f>
        <v>1262.8820949263486</v>
      </c>
      <c r="N4807" s="3">
        <f>TablaDatosEmpresa[[#This Row],[Ingresos]]-TablaDatosEmpresa[[#This Row],[Coste_Vemta]]</f>
        <v>4452.2779050736517</v>
      </c>
    </row>
    <row r="4808" spans="1:14" x14ac:dyDescent="0.3">
      <c r="A4808">
        <v>4809</v>
      </c>
      <c r="B4808" s="1">
        <v>45268</v>
      </c>
      <c r="C4808" t="s">
        <v>24</v>
      </c>
      <c r="D4808" t="s">
        <v>21</v>
      </c>
      <c r="E4808" t="s">
        <v>22</v>
      </c>
      <c r="F4808">
        <v>124</v>
      </c>
      <c r="G4808" s="3">
        <v>25.09</v>
      </c>
      <c r="H4808" s="3">
        <v>0</v>
      </c>
      <c r="I4808" t="s">
        <v>24</v>
      </c>
      <c r="J4808" t="s">
        <v>37</v>
      </c>
      <c r="K4808" s="3">
        <f>IF(TablaDatosEmpresa[[#This Row],[Tipo_Movimiento]] = "Venta", -TablaDatosEmpresa[[#This Row],[Cantidad]] * TablaDatosEmpresa[[#This Row],[Precio_Venta_Unitario]], 0)</f>
        <v>0</v>
      </c>
      <c r="L4808" s="3">
        <f>AVERAGEIF(TablaDatosEmpresa[Nombre_Producto],TablaDatosEmpresa[[#This Row],[Nombre_Producto]],TablaDatosEmpresa[Costo_Unitario])</f>
        <v>10.520482758620702</v>
      </c>
      <c r="M4808" s="3">
        <f>IF(TablaDatosEmpresa[[#This Row],[Tipo_Movimiento]] = "Venta", -TablaDatosEmpresa[[#This Row],[Cantidad]] * TablaDatosEmpresa[[#This Row],[CosteAdquisicionPromedio]], 0)</f>
        <v>0</v>
      </c>
      <c r="N4808" s="3">
        <f>TablaDatosEmpresa[[#This Row],[Ingresos]]-TablaDatosEmpresa[[#This Row],[Coste_Vemta]]</f>
        <v>0</v>
      </c>
    </row>
    <row r="4809" spans="1:14" x14ac:dyDescent="0.3">
      <c r="A4809">
        <v>4810</v>
      </c>
      <c r="B4809" s="1">
        <v>45268</v>
      </c>
      <c r="C4809" t="s">
        <v>24</v>
      </c>
      <c r="D4809" t="s">
        <v>11</v>
      </c>
      <c r="E4809" t="s">
        <v>12</v>
      </c>
      <c r="F4809">
        <v>266</v>
      </c>
      <c r="G4809" s="3">
        <v>65.69</v>
      </c>
      <c r="H4809" s="3">
        <v>0</v>
      </c>
      <c r="I4809" t="s">
        <v>24</v>
      </c>
      <c r="J4809" t="s">
        <v>26</v>
      </c>
      <c r="K4809" s="3">
        <f>IF(TablaDatosEmpresa[[#This Row],[Tipo_Movimiento]] = "Venta", -TablaDatosEmpresa[[#This Row],[Cantidad]] * TablaDatosEmpresa[[#This Row],[Precio_Venta_Unitario]], 0)</f>
        <v>0</v>
      </c>
      <c r="L4809" s="3">
        <f>AVERAGEIF(TablaDatosEmpresa[Nombre_Producto],TablaDatosEmpresa[[#This Row],[Nombre_Producto]],TablaDatosEmpresa[Costo_Unitario])</f>
        <v>28.701865793780652</v>
      </c>
      <c r="M4809" s="3">
        <f>IF(TablaDatosEmpresa[[#This Row],[Tipo_Movimiento]] = "Venta", -TablaDatosEmpresa[[#This Row],[Cantidad]] * TablaDatosEmpresa[[#This Row],[CosteAdquisicionPromedio]], 0)</f>
        <v>0</v>
      </c>
      <c r="N4809" s="3">
        <f>TablaDatosEmpresa[[#This Row],[Ingresos]]-TablaDatosEmpresa[[#This Row],[Coste_Vemta]]</f>
        <v>0</v>
      </c>
    </row>
    <row r="4810" spans="1:14" x14ac:dyDescent="0.3">
      <c r="A4810">
        <v>4811</v>
      </c>
      <c r="B4810" s="1">
        <v>45268</v>
      </c>
      <c r="C4810" t="s">
        <v>24</v>
      </c>
      <c r="D4810" t="s">
        <v>11</v>
      </c>
      <c r="E4810" t="s">
        <v>12</v>
      </c>
      <c r="F4810">
        <v>263</v>
      </c>
      <c r="G4810" s="3">
        <v>65.22</v>
      </c>
      <c r="H4810" s="3">
        <v>0</v>
      </c>
      <c r="I4810" t="s">
        <v>24</v>
      </c>
      <c r="J4810" t="s">
        <v>36</v>
      </c>
      <c r="K4810" s="3">
        <f>IF(TablaDatosEmpresa[[#This Row],[Tipo_Movimiento]] = "Venta", -TablaDatosEmpresa[[#This Row],[Cantidad]] * TablaDatosEmpresa[[#This Row],[Precio_Venta_Unitario]], 0)</f>
        <v>0</v>
      </c>
      <c r="L4810" s="3">
        <f>AVERAGEIF(TablaDatosEmpresa[Nombre_Producto],TablaDatosEmpresa[[#This Row],[Nombre_Producto]],TablaDatosEmpresa[Costo_Unitario])</f>
        <v>28.701865793780652</v>
      </c>
      <c r="M4810" s="3">
        <f>IF(TablaDatosEmpresa[[#This Row],[Tipo_Movimiento]] = "Venta", -TablaDatosEmpresa[[#This Row],[Cantidad]] * TablaDatosEmpresa[[#This Row],[CosteAdquisicionPromedio]], 0)</f>
        <v>0</v>
      </c>
      <c r="N4810" s="3">
        <f>TablaDatosEmpresa[[#This Row],[Ingresos]]-TablaDatosEmpresa[[#This Row],[Coste_Vemta]]</f>
        <v>0</v>
      </c>
    </row>
    <row r="4811" spans="1:14" x14ac:dyDescent="0.3">
      <c r="A4811">
        <v>4812</v>
      </c>
      <c r="B4811" s="1">
        <v>45268</v>
      </c>
      <c r="C4811" t="s">
        <v>10</v>
      </c>
      <c r="D4811" t="s">
        <v>32</v>
      </c>
      <c r="E4811" t="s">
        <v>33</v>
      </c>
      <c r="F4811">
        <v>-48</v>
      </c>
      <c r="G4811" s="3">
        <v>0</v>
      </c>
      <c r="H4811" s="3">
        <v>222.03</v>
      </c>
      <c r="I4811" t="s">
        <v>10</v>
      </c>
      <c r="J4811" t="s">
        <v>31</v>
      </c>
      <c r="K4811" s="3">
        <f>IF(TablaDatosEmpresa[[#This Row],[Tipo_Movimiento]] = "Venta", -TablaDatosEmpresa[[#This Row],[Cantidad]] * TablaDatosEmpresa[[#This Row],[Precio_Venta_Unitario]], 0)</f>
        <v>10657.44</v>
      </c>
      <c r="L4811" s="3">
        <f>AVERAGEIF(TablaDatosEmpresa[Nombre_Producto],TablaDatosEmpresa[[#This Row],[Nombre_Producto]],TablaDatosEmpresa[Costo_Unitario])</f>
        <v>54.214840425531932</v>
      </c>
      <c r="M4811" s="3">
        <f>IF(TablaDatosEmpresa[[#This Row],[Tipo_Movimiento]] = "Venta", -TablaDatosEmpresa[[#This Row],[Cantidad]] * TablaDatosEmpresa[[#This Row],[CosteAdquisicionPromedio]], 0)</f>
        <v>2602.312340425533</v>
      </c>
      <c r="N4811" s="3">
        <f>TablaDatosEmpresa[[#This Row],[Ingresos]]-TablaDatosEmpresa[[#This Row],[Coste_Vemta]]</f>
        <v>8055.1276595744675</v>
      </c>
    </row>
    <row r="4812" spans="1:14" x14ac:dyDescent="0.3">
      <c r="A4812">
        <v>4813</v>
      </c>
      <c r="B4812" s="1">
        <v>45268</v>
      </c>
      <c r="C4812" t="s">
        <v>10</v>
      </c>
      <c r="D4812" t="s">
        <v>29</v>
      </c>
      <c r="E4812" t="s">
        <v>30</v>
      </c>
      <c r="F4812">
        <v>-43</v>
      </c>
      <c r="G4812" s="3">
        <v>0</v>
      </c>
      <c r="H4812" s="3">
        <v>80</v>
      </c>
      <c r="I4812" t="s">
        <v>10</v>
      </c>
      <c r="J4812" t="s">
        <v>23</v>
      </c>
      <c r="K4812" s="3">
        <f>IF(TablaDatosEmpresa[[#This Row],[Tipo_Movimiento]] = "Venta", -TablaDatosEmpresa[[#This Row],[Cantidad]] * TablaDatosEmpresa[[#This Row],[Precio_Venta_Unitario]], 0)</f>
        <v>3440</v>
      </c>
      <c r="L4812" s="3">
        <f>AVERAGEIF(TablaDatosEmpresa[Nombre_Producto],TablaDatosEmpresa[[#This Row],[Nombre_Producto]],TablaDatosEmpresa[Costo_Unitario])</f>
        <v>15.49574137931034</v>
      </c>
      <c r="M4812" s="3">
        <f>IF(TablaDatosEmpresa[[#This Row],[Tipo_Movimiento]] = "Venta", -TablaDatosEmpresa[[#This Row],[Cantidad]] * TablaDatosEmpresa[[#This Row],[CosteAdquisicionPromedio]], 0)</f>
        <v>666.31687931034458</v>
      </c>
      <c r="N4812" s="3">
        <f>TablaDatosEmpresa[[#This Row],[Ingresos]]-TablaDatosEmpresa[[#This Row],[Coste_Vemta]]</f>
        <v>2773.6831206896554</v>
      </c>
    </row>
    <row r="4813" spans="1:14" x14ac:dyDescent="0.3">
      <c r="A4813">
        <v>4814</v>
      </c>
      <c r="B4813" s="1">
        <v>45268</v>
      </c>
      <c r="C4813" t="s">
        <v>10</v>
      </c>
      <c r="D4813" t="s">
        <v>21</v>
      </c>
      <c r="E4813" t="s">
        <v>22</v>
      </c>
      <c r="F4813">
        <v>-23</v>
      </c>
      <c r="G4813" s="3">
        <v>0</v>
      </c>
      <c r="H4813" s="3">
        <v>60.17</v>
      </c>
      <c r="I4813" t="s">
        <v>10</v>
      </c>
      <c r="J4813" t="s">
        <v>13</v>
      </c>
      <c r="K4813" s="3">
        <f>IF(TablaDatosEmpresa[[#This Row],[Tipo_Movimiento]] = "Venta", -TablaDatosEmpresa[[#This Row],[Cantidad]] * TablaDatosEmpresa[[#This Row],[Precio_Venta_Unitario]], 0)</f>
        <v>1383.91</v>
      </c>
      <c r="L4813" s="3">
        <f>AVERAGEIF(TablaDatosEmpresa[Nombre_Producto],TablaDatosEmpresa[[#This Row],[Nombre_Producto]],TablaDatosEmpresa[Costo_Unitario])</f>
        <v>10.520482758620702</v>
      </c>
      <c r="M4813" s="3">
        <f>IF(TablaDatosEmpresa[[#This Row],[Tipo_Movimiento]] = "Venta", -TablaDatosEmpresa[[#This Row],[Cantidad]] * TablaDatosEmpresa[[#This Row],[CosteAdquisicionPromedio]], 0)</f>
        <v>241.97110344827615</v>
      </c>
      <c r="N4813" s="3">
        <f>TablaDatosEmpresa[[#This Row],[Ingresos]]-TablaDatosEmpresa[[#This Row],[Coste_Vemta]]</f>
        <v>1141.9388965517239</v>
      </c>
    </row>
    <row r="4814" spans="1:14" x14ac:dyDescent="0.3">
      <c r="A4814">
        <v>4815</v>
      </c>
      <c r="B4814" s="1">
        <v>45268</v>
      </c>
      <c r="C4814" t="s">
        <v>10</v>
      </c>
      <c r="D4814" t="s">
        <v>25</v>
      </c>
      <c r="E4814" t="s">
        <v>43</v>
      </c>
      <c r="F4814">
        <v>-6</v>
      </c>
      <c r="G4814" s="3">
        <v>0</v>
      </c>
      <c r="H4814" s="3">
        <v>94.89</v>
      </c>
      <c r="I4814" t="s">
        <v>10</v>
      </c>
      <c r="J4814" t="s">
        <v>35</v>
      </c>
      <c r="K4814" s="3">
        <f>IF(TablaDatosEmpresa[[#This Row],[Tipo_Movimiento]] = "Venta", -TablaDatosEmpresa[[#This Row],[Cantidad]] * TablaDatosEmpresa[[#This Row],[Precio_Venta_Unitario]], 0)</f>
        <v>569.34</v>
      </c>
      <c r="L4814" s="3">
        <f>AVERAGEIF(TablaDatosEmpresa[Nombre_Producto],TablaDatosEmpresa[[#This Row],[Nombre_Producto]],TablaDatosEmpresa[Costo_Unitario])</f>
        <v>18.458651685393257</v>
      </c>
      <c r="M4814" s="3">
        <f>IF(TablaDatosEmpresa[[#This Row],[Tipo_Movimiento]] = "Venta", -TablaDatosEmpresa[[#This Row],[Cantidad]] * TablaDatosEmpresa[[#This Row],[CosteAdquisicionPromedio]], 0)</f>
        <v>110.75191011235954</v>
      </c>
      <c r="N4814" s="3">
        <f>TablaDatosEmpresa[[#This Row],[Ingresos]]-TablaDatosEmpresa[[#This Row],[Coste_Vemta]]</f>
        <v>458.58808988764048</v>
      </c>
    </row>
    <row r="4815" spans="1:14" x14ac:dyDescent="0.3">
      <c r="A4815">
        <v>4816</v>
      </c>
      <c r="B4815" s="1">
        <v>45269</v>
      </c>
      <c r="C4815" t="s">
        <v>16</v>
      </c>
      <c r="D4815" t="s">
        <v>19</v>
      </c>
      <c r="E4815" t="s">
        <v>20</v>
      </c>
      <c r="F4815">
        <v>30</v>
      </c>
      <c r="G4815" s="3">
        <v>149.29</v>
      </c>
      <c r="H4815" s="3">
        <v>0</v>
      </c>
      <c r="I4815" t="s">
        <v>46</v>
      </c>
      <c r="J4815" t="s">
        <v>18</v>
      </c>
      <c r="K4815" s="3">
        <f>IF(TablaDatosEmpresa[[#This Row],[Tipo_Movimiento]] = "Venta", -TablaDatosEmpresa[[#This Row],[Cantidad]] * TablaDatosEmpresa[[#This Row],[Precio_Venta_Unitario]], 0)</f>
        <v>0</v>
      </c>
      <c r="L4815" s="3">
        <f>AVERAGEIF(TablaDatosEmpresa[Nombre_Producto],TablaDatosEmpresa[[#This Row],[Nombre_Producto]],TablaDatosEmpresa[Costo_Unitario])</f>
        <v>66.956770642201846</v>
      </c>
      <c r="M4815" s="3">
        <f>IF(TablaDatosEmpresa[[#This Row],[Tipo_Movimiento]] = "Venta", -TablaDatosEmpresa[[#This Row],[Cantidad]] * TablaDatosEmpresa[[#This Row],[CosteAdquisicionPromedio]], 0)</f>
        <v>0</v>
      </c>
      <c r="N4815" s="3">
        <f>TablaDatosEmpresa[[#This Row],[Ingresos]]-TablaDatosEmpresa[[#This Row],[Coste_Vemta]]</f>
        <v>0</v>
      </c>
    </row>
    <row r="4816" spans="1:14" x14ac:dyDescent="0.3">
      <c r="A4816">
        <v>4817</v>
      </c>
      <c r="B4816" s="1">
        <v>45269</v>
      </c>
      <c r="C4816" t="s">
        <v>10</v>
      </c>
      <c r="D4816" t="s">
        <v>17</v>
      </c>
      <c r="E4816" t="s">
        <v>42</v>
      </c>
      <c r="F4816">
        <v>-45</v>
      </c>
      <c r="G4816" s="3">
        <v>0</v>
      </c>
      <c r="H4816" s="3">
        <v>895.51</v>
      </c>
      <c r="I4816" t="s">
        <v>10</v>
      </c>
      <c r="J4816" t="s">
        <v>23</v>
      </c>
      <c r="K4816" s="3">
        <f>IF(TablaDatosEmpresa[[#This Row],[Tipo_Movimiento]] = "Venta", -TablaDatosEmpresa[[#This Row],[Cantidad]] * TablaDatosEmpresa[[#This Row],[Precio_Venta_Unitario]], 0)</f>
        <v>40297.949999999997</v>
      </c>
      <c r="L4816" s="3">
        <f>AVERAGEIF(TablaDatosEmpresa[Nombre_Producto],TablaDatosEmpresa[[#This Row],[Nombre_Producto]],TablaDatosEmpresa[Costo_Unitario])</f>
        <v>206.67616747181975</v>
      </c>
      <c r="M4816" s="3">
        <f>IF(TablaDatosEmpresa[[#This Row],[Tipo_Movimiento]] = "Venta", -TablaDatosEmpresa[[#This Row],[Cantidad]] * TablaDatosEmpresa[[#This Row],[CosteAdquisicionPromedio]], 0)</f>
        <v>9300.4275362318895</v>
      </c>
      <c r="N4816" s="3">
        <f>TablaDatosEmpresa[[#This Row],[Ingresos]]-TablaDatosEmpresa[[#This Row],[Coste_Vemta]]</f>
        <v>30997.522463768109</v>
      </c>
    </row>
    <row r="4817" spans="1:14" x14ac:dyDescent="0.3">
      <c r="A4817">
        <v>4818</v>
      </c>
      <c r="B4817" s="1">
        <v>45269</v>
      </c>
      <c r="C4817" t="s">
        <v>10</v>
      </c>
      <c r="D4817" t="s">
        <v>11</v>
      </c>
      <c r="E4817" t="s">
        <v>12</v>
      </c>
      <c r="F4817">
        <v>-13</v>
      </c>
      <c r="G4817" s="3">
        <v>0</v>
      </c>
      <c r="H4817" s="3">
        <v>131.12</v>
      </c>
      <c r="I4817" t="s">
        <v>10</v>
      </c>
      <c r="J4817" t="s">
        <v>35</v>
      </c>
      <c r="K4817" s="3">
        <f>IF(TablaDatosEmpresa[[#This Row],[Tipo_Movimiento]] = "Venta", -TablaDatosEmpresa[[#This Row],[Cantidad]] * TablaDatosEmpresa[[#This Row],[Precio_Venta_Unitario]], 0)</f>
        <v>1704.56</v>
      </c>
      <c r="L4817" s="3">
        <f>AVERAGEIF(TablaDatosEmpresa[Nombre_Producto],TablaDatosEmpresa[[#This Row],[Nombre_Producto]],TablaDatosEmpresa[Costo_Unitario])</f>
        <v>28.701865793780652</v>
      </c>
      <c r="M4817" s="3">
        <f>IF(TablaDatosEmpresa[[#This Row],[Tipo_Movimiento]] = "Venta", -TablaDatosEmpresa[[#This Row],[Cantidad]] * TablaDatosEmpresa[[#This Row],[CosteAdquisicionPromedio]], 0)</f>
        <v>373.12425531914846</v>
      </c>
      <c r="N4817" s="3">
        <f>TablaDatosEmpresa[[#This Row],[Ingresos]]-TablaDatosEmpresa[[#This Row],[Coste_Vemta]]</f>
        <v>1331.4357446808515</v>
      </c>
    </row>
    <row r="4818" spans="1:14" x14ac:dyDescent="0.3">
      <c r="A4818">
        <v>4819</v>
      </c>
      <c r="B4818" s="1">
        <v>45269</v>
      </c>
      <c r="C4818" t="s">
        <v>10</v>
      </c>
      <c r="D4818" t="s">
        <v>19</v>
      </c>
      <c r="E4818" t="s">
        <v>20</v>
      </c>
      <c r="F4818">
        <v>-25</v>
      </c>
      <c r="G4818" s="3">
        <v>0</v>
      </c>
      <c r="H4818" s="3">
        <v>298.47000000000003</v>
      </c>
      <c r="I4818" t="s">
        <v>10</v>
      </c>
      <c r="J4818" t="s">
        <v>35</v>
      </c>
      <c r="K4818" s="3">
        <f>IF(TablaDatosEmpresa[[#This Row],[Tipo_Movimiento]] = "Venta", -TablaDatosEmpresa[[#This Row],[Cantidad]] * TablaDatosEmpresa[[#This Row],[Precio_Venta_Unitario]], 0)</f>
        <v>7461.7500000000009</v>
      </c>
      <c r="L4818" s="3">
        <f>AVERAGEIF(TablaDatosEmpresa[Nombre_Producto],TablaDatosEmpresa[[#This Row],[Nombre_Producto]],TablaDatosEmpresa[Costo_Unitario])</f>
        <v>66.956770642201846</v>
      </c>
      <c r="M4818" s="3">
        <f>IF(TablaDatosEmpresa[[#This Row],[Tipo_Movimiento]] = "Venta", -TablaDatosEmpresa[[#This Row],[Cantidad]] * TablaDatosEmpresa[[#This Row],[CosteAdquisicionPromedio]], 0)</f>
        <v>1673.9192660550461</v>
      </c>
      <c r="N4818" s="3">
        <f>TablaDatosEmpresa[[#This Row],[Ingresos]]-TablaDatosEmpresa[[#This Row],[Coste_Vemta]]</f>
        <v>5787.8307339449548</v>
      </c>
    </row>
    <row r="4819" spans="1:14" x14ac:dyDescent="0.3">
      <c r="A4819">
        <v>4820</v>
      </c>
      <c r="B4819" s="1">
        <v>45269</v>
      </c>
      <c r="C4819" t="s">
        <v>10</v>
      </c>
      <c r="D4819" t="s">
        <v>17</v>
      </c>
      <c r="E4819" t="s">
        <v>42</v>
      </c>
      <c r="F4819">
        <v>-50</v>
      </c>
      <c r="G4819" s="3">
        <v>0</v>
      </c>
      <c r="H4819" s="3">
        <v>903.24</v>
      </c>
      <c r="I4819" t="s">
        <v>10</v>
      </c>
      <c r="J4819" t="s">
        <v>13</v>
      </c>
      <c r="K4819" s="3">
        <f>IF(TablaDatosEmpresa[[#This Row],[Tipo_Movimiento]] = "Venta", -TablaDatosEmpresa[[#This Row],[Cantidad]] * TablaDatosEmpresa[[#This Row],[Precio_Venta_Unitario]], 0)</f>
        <v>45162</v>
      </c>
      <c r="L4819" s="3">
        <f>AVERAGEIF(TablaDatosEmpresa[Nombre_Producto],TablaDatosEmpresa[[#This Row],[Nombre_Producto]],TablaDatosEmpresa[Costo_Unitario])</f>
        <v>206.67616747181975</v>
      </c>
      <c r="M4819" s="3">
        <f>IF(TablaDatosEmpresa[[#This Row],[Tipo_Movimiento]] = "Venta", -TablaDatosEmpresa[[#This Row],[Cantidad]] * TablaDatosEmpresa[[#This Row],[CosteAdquisicionPromedio]], 0)</f>
        <v>10333.808373590988</v>
      </c>
      <c r="N4819" s="3">
        <f>TablaDatosEmpresa[[#This Row],[Ingresos]]-TablaDatosEmpresa[[#This Row],[Coste_Vemta]]</f>
        <v>34828.19162640901</v>
      </c>
    </row>
    <row r="4820" spans="1:14" x14ac:dyDescent="0.3">
      <c r="A4820">
        <v>4821</v>
      </c>
      <c r="B4820" s="1">
        <v>45269</v>
      </c>
      <c r="C4820" t="s">
        <v>16</v>
      </c>
      <c r="D4820" t="s">
        <v>27</v>
      </c>
      <c r="E4820" t="s">
        <v>44</v>
      </c>
      <c r="F4820">
        <v>27</v>
      </c>
      <c r="G4820" s="3">
        <v>253.71</v>
      </c>
      <c r="H4820" s="3">
        <v>0</v>
      </c>
      <c r="I4820" t="s">
        <v>46</v>
      </c>
      <c r="J4820" t="s">
        <v>18</v>
      </c>
      <c r="K4820" s="3">
        <f>IF(TablaDatosEmpresa[[#This Row],[Tipo_Movimiento]] = "Venta", -TablaDatosEmpresa[[#This Row],[Cantidad]] * TablaDatosEmpresa[[#This Row],[Precio_Venta_Unitario]], 0)</f>
        <v>0</v>
      </c>
      <c r="L4820" s="3">
        <f>AVERAGEIF(TablaDatosEmpresa[Nombre_Producto],TablaDatosEmpresa[[#This Row],[Nombre_Producto]],TablaDatosEmpresa[Costo_Unitario])</f>
        <v>111.99406451612904</v>
      </c>
      <c r="M4820" s="3">
        <f>IF(TablaDatosEmpresa[[#This Row],[Tipo_Movimiento]] = "Venta", -TablaDatosEmpresa[[#This Row],[Cantidad]] * TablaDatosEmpresa[[#This Row],[CosteAdquisicionPromedio]], 0)</f>
        <v>0</v>
      </c>
      <c r="N4820" s="3">
        <f>TablaDatosEmpresa[[#This Row],[Ingresos]]-TablaDatosEmpresa[[#This Row],[Coste_Vemta]]</f>
        <v>0</v>
      </c>
    </row>
    <row r="4821" spans="1:14" x14ac:dyDescent="0.3">
      <c r="A4821">
        <v>4822</v>
      </c>
      <c r="B4821" s="1">
        <v>45270</v>
      </c>
      <c r="C4821" t="s">
        <v>10</v>
      </c>
      <c r="D4821" t="s">
        <v>17</v>
      </c>
      <c r="E4821" t="s">
        <v>42</v>
      </c>
      <c r="F4821">
        <v>-21</v>
      </c>
      <c r="G4821" s="3">
        <v>0</v>
      </c>
      <c r="H4821" s="3">
        <v>905.88</v>
      </c>
      <c r="I4821" t="s">
        <v>10</v>
      </c>
      <c r="J4821" t="s">
        <v>13</v>
      </c>
      <c r="K4821" s="3">
        <f>IF(TablaDatosEmpresa[[#This Row],[Tipo_Movimiento]] = "Venta", -TablaDatosEmpresa[[#This Row],[Cantidad]] * TablaDatosEmpresa[[#This Row],[Precio_Venta_Unitario]], 0)</f>
        <v>19023.48</v>
      </c>
      <c r="L4821" s="3">
        <f>AVERAGEIF(TablaDatosEmpresa[Nombre_Producto],TablaDatosEmpresa[[#This Row],[Nombre_Producto]],TablaDatosEmpresa[Costo_Unitario])</f>
        <v>206.67616747181975</v>
      </c>
      <c r="M4821" s="3">
        <f>IF(TablaDatosEmpresa[[#This Row],[Tipo_Movimiento]] = "Venta", -TablaDatosEmpresa[[#This Row],[Cantidad]] * TablaDatosEmpresa[[#This Row],[CosteAdquisicionPromedio]], 0)</f>
        <v>4340.1995169082147</v>
      </c>
      <c r="N4821" s="3">
        <f>TablaDatosEmpresa[[#This Row],[Ingresos]]-TablaDatosEmpresa[[#This Row],[Coste_Vemta]]</f>
        <v>14683.280483091785</v>
      </c>
    </row>
    <row r="4822" spans="1:14" x14ac:dyDescent="0.3">
      <c r="A4822">
        <v>4823</v>
      </c>
      <c r="B4822" s="1">
        <v>45270</v>
      </c>
      <c r="C4822" t="s">
        <v>10</v>
      </c>
      <c r="D4822" t="s">
        <v>14</v>
      </c>
      <c r="E4822" t="s">
        <v>41</v>
      </c>
      <c r="F4822">
        <v>-12</v>
      </c>
      <c r="G4822" s="3">
        <v>0</v>
      </c>
      <c r="H4822" s="3">
        <v>161.09</v>
      </c>
      <c r="I4822" t="s">
        <v>10</v>
      </c>
      <c r="J4822" t="s">
        <v>23</v>
      </c>
      <c r="K4822" s="3">
        <f>IF(TablaDatosEmpresa[[#This Row],[Tipo_Movimiento]] = "Venta", -TablaDatosEmpresa[[#This Row],[Cantidad]] * TablaDatosEmpresa[[#This Row],[Precio_Venta_Unitario]], 0)</f>
        <v>1933.08</v>
      </c>
      <c r="L4822" s="3">
        <f>AVERAGEIF(TablaDatosEmpresa[Nombre_Producto],TablaDatosEmpresa[[#This Row],[Nombre_Producto]],TablaDatosEmpresa[Costo_Unitario])</f>
        <v>38.917210440456756</v>
      </c>
      <c r="M4822" s="3">
        <f>IF(TablaDatosEmpresa[[#This Row],[Tipo_Movimiento]] = "Venta", -TablaDatosEmpresa[[#This Row],[Cantidad]] * TablaDatosEmpresa[[#This Row],[CosteAdquisicionPromedio]], 0)</f>
        <v>467.00652528548108</v>
      </c>
      <c r="N4822" s="3">
        <f>TablaDatosEmpresa[[#This Row],[Ingresos]]-TablaDatosEmpresa[[#This Row],[Coste_Vemta]]</f>
        <v>1466.0734747145189</v>
      </c>
    </row>
    <row r="4823" spans="1:14" x14ac:dyDescent="0.3">
      <c r="A4823">
        <v>4824</v>
      </c>
      <c r="B4823" s="1">
        <v>45270</v>
      </c>
      <c r="C4823" t="s">
        <v>24</v>
      </c>
      <c r="D4823" t="s">
        <v>34</v>
      </c>
      <c r="E4823" t="s">
        <v>45</v>
      </c>
      <c r="F4823">
        <v>62</v>
      </c>
      <c r="G4823" s="3">
        <v>183.4</v>
      </c>
      <c r="H4823" s="3">
        <v>0</v>
      </c>
      <c r="I4823" t="s">
        <v>24</v>
      </c>
      <c r="J4823" t="s">
        <v>37</v>
      </c>
      <c r="K4823" s="3">
        <f>IF(TablaDatosEmpresa[[#This Row],[Tipo_Movimiento]] = "Venta", -TablaDatosEmpresa[[#This Row],[Cantidad]] * TablaDatosEmpresa[[#This Row],[Precio_Venta_Unitario]], 0)</f>
        <v>0</v>
      </c>
      <c r="L4823" s="3">
        <f>AVERAGEIF(TablaDatosEmpresa[Nombre_Producto],TablaDatosEmpresa[[#This Row],[Nombre_Producto]],TablaDatosEmpresa[Costo_Unitario])</f>
        <v>81.910562499999997</v>
      </c>
      <c r="M4823" s="3">
        <f>IF(TablaDatosEmpresa[[#This Row],[Tipo_Movimiento]] = "Venta", -TablaDatosEmpresa[[#This Row],[Cantidad]] * TablaDatosEmpresa[[#This Row],[CosteAdquisicionPromedio]], 0)</f>
        <v>0</v>
      </c>
      <c r="N4823" s="3">
        <f>TablaDatosEmpresa[[#This Row],[Ingresos]]-TablaDatosEmpresa[[#This Row],[Coste_Vemta]]</f>
        <v>0</v>
      </c>
    </row>
    <row r="4824" spans="1:14" x14ac:dyDescent="0.3">
      <c r="A4824">
        <v>4825</v>
      </c>
      <c r="B4824" s="1">
        <v>45270</v>
      </c>
      <c r="C4824" t="s">
        <v>10</v>
      </c>
      <c r="D4824" t="s">
        <v>29</v>
      </c>
      <c r="E4824" t="s">
        <v>30</v>
      </c>
      <c r="F4824">
        <v>-37</v>
      </c>
      <c r="G4824" s="3">
        <v>0</v>
      </c>
      <c r="H4824" s="3">
        <v>79.39</v>
      </c>
      <c r="I4824" t="s">
        <v>10</v>
      </c>
      <c r="J4824" t="s">
        <v>35</v>
      </c>
      <c r="K4824" s="3">
        <f>IF(TablaDatosEmpresa[[#This Row],[Tipo_Movimiento]] = "Venta", -TablaDatosEmpresa[[#This Row],[Cantidad]] * TablaDatosEmpresa[[#This Row],[Precio_Venta_Unitario]], 0)</f>
        <v>2937.43</v>
      </c>
      <c r="L4824" s="3">
        <f>AVERAGEIF(TablaDatosEmpresa[Nombre_Producto],TablaDatosEmpresa[[#This Row],[Nombre_Producto]],TablaDatosEmpresa[Costo_Unitario])</f>
        <v>15.49574137931034</v>
      </c>
      <c r="M4824" s="3">
        <f>IF(TablaDatosEmpresa[[#This Row],[Tipo_Movimiento]] = "Venta", -TablaDatosEmpresa[[#This Row],[Cantidad]] * TablaDatosEmpresa[[#This Row],[CosteAdquisicionPromedio]], 0)</f>
        <v>573.34243103448262</v>
      </c>
      <c r="N4824" s="3">
        <f>TablaDatosEmpresa[[#This Row],[Ingresos]]-TablaDatosEmpresa[[#This Row],[Coste_Vemta]]</f>
        <v>2364.0875689655172</v>
      </c>
    </row>
    <row r="4825" spans="1:14" x14ac:dyDescent="0.3">
      <c r="A4825">
        <v>4826</v>
      </c>
      <c r="B4825" s="1">
        <v>45270</v>
      </c>
      <c r="C4825" t="s">
        <v>10</v>
      </c>
      <c r="D4825" t="s">
        <v>17</v>
      </c>
      <c r="E4825" t="s">
        <v>42</v>
      </c>
      <c r="F4825">
        <v>-25</v>
      </c>
      <c r="G4825" s="3">
        <v>0</v>
      </c>
      <c r="H4825" s="3">
        <v>894.22</v>
      </c>
      <c r="I4825" t="s">
        <v>10</v>
      </c>
      <c r="J4825" t="s">
        <v>31</v>
      </c>
      <c r="K4825" s="3">
        <f>IF(TablaDatosEmpresa[[#This Row],[Tipo_Movimiento]] = "Venta", -TablaDatosEmpresa[[#This Row],[Cantidad]] * TablaDatosEmpresa[[#This Row],[Precio_Venta_Unitario]], 0)</f>
        <v>22355.5</v>
      </c>
      <c r="L4825" s="3">
        <f>AVERAGEIF(TablaDatosEmpresa[Nombre_Producto],TablaDatosEmpresa[[#This Row],[Nombre_Producto]],TablaDatosEmpresa[Costo_Unitario])</f>
        <v>206.67616747181975</v>
      </c>
      <c r="M4825" s="3">
        <f>IF(TablaDatosEmpresa[[#This Row],[Tipo_Movimiento]] = "Venta", -TablaDatosEmpresa[[#This Row],[Cantidad]] * TablaDatosEmpresa[[#This Row],[CosteAdquisicionPromedio]], 0)</f>
        <v>5166.9041867954938</v>
      </c>
      <c r="N4825" s="3">
        <f>TablaDatosEmpresa[[#This Row],[Ingresos]]-TablaDatosEmpresa[[#This Row],[Coste_Vemta]]</f>
        <v>17188.595813204505</v>
      </c>
    </row>
    <row r="4826" spans="1:14" x14ac:dyDescent="0.3">
      <c r="A4826">
        <v>4827</v>
      </c>
      <c r="B4826" s="1">
        <v>45270</v>
      </c>
      <c r="C4826" t="s">
        <v>10</v>
      </c>
      <c r="D4826" t="s">
        <v>25</v>
      </c>
      <c r="E4826" t="s">
        <v>43</v>
      </c>
      <c r="F4826">
        <v>-15</v>
      </c>
      <c r="G4826" s="3">
        <v>0</v>
      </c>
      <c r="H4826" s="3">
        <v>95.91</v>
      </c>
      <c r="I4826" t="s">
        <v>10</v>
      </c>
      <c r="J4826" t="s">
        <v>35</v>
      </c>
      <c r="K4826" s="3">
        <f>IF(TablaDatosEmpresa[[#This Row],[Tipo_Movimiento]] = "Venta", -TablaDatosEmpresa[[#This Row],[Cantidad]] * TablaDatosEmpresa[[#This Row],[Precio_Venta_Unitario]], 0)</f>
        <v>1438.6499999999999</v>
      </c>
      <c r="L4826" s="3">
        <f>AVERAGEIF(TablaDatosEmpresa[Nombre_Producto],TablaDatosEmpresa[[#This Row],[Nombre_Producto]],TablaDatosEmpresa[Costo_Unitario])</f>
        <v>18.458651685393257</v>
      </c>
      <c r="M4826" s="3">
        <f>IF(TablaDatosEmpresa[[#This Row],[Tipo_Movimiento]] = "Venta", -TablaDatosEmpresa[[#This Row],[Cantidad]] * TablaDatosEmpresa[[#This Row],[CosteAdquisicionPromedio]], 0)</f>
        <v>276.87977528089885</v>
      </c>
      <c r="N4826" s="3">
        <f>TablaDatosEmpresa[[#This Row],[Ingresos]]-TablaDatosEmpresa[[#This Row],[Coste_Vemta]]</f>
        <v>1161.770224719101</v>
      </c>
    </row>
    <row r="4827" spans="1:14" x14ac:dyDescent="0.3">
      <c r="A4827">
        <v>4828</v>
      </c>
      <c r="B4827" s="1">
        <v>45270</v>
      </c>
      <c r="C4827" t="s">
        <v>16</v>
      </c>
      <c r="D4827" t="s">
        <v>17</v>
      </c>
      <c r="E4827" t="s">
        <v>42</v>
      </c>
      <c r="F4827">
        <v>82</v>
      </c>
      <c r="G4827" s="3">
        <v>455.32</v>
      </c>
      <c r="H4827" s="3">
        <v>0</v>
      </c>
      <c r="I4827" t="s">
        <v>46</v>
      </c>
      <c r="J4827" t="s">
        <v>18</v>
      </c>
      <c r="K4827" s="3">
        <f>IF(TablaDatosEmpresa[[#This Row],[Tipo_Movimiento]] = "Venta", -TablaDatosEmpresa[[#This Row],[Cantidad]] * TablaDatosEmpresa[[#This Row],[Precio_Venta_Unitario]], 0)</f>
        <v>0</v>
      </c>
      <c r="L4827" s="3">
        <f>AVERAGEIF(TablaDatosEmpresa[Nombre_Producto],TablaDatosEmpresa[[#This Row],[Nombre_Producto]],TablaDatosEmpresa[Costo_Unitario])</f>
        <v>206.67616747181975</v>
      </c>
      <c r="M4827" s="3">
        <f>IF(TablaDatosEmpresa[[#This Row],[Tipo_Movimiento]] = "Venta", -TablaDatosEmpresa[[#This Row],[Cantidad]] * TablaDatosEmpresa[[#This Row],[CosteAdquisicionPromedio]], 0)</f>
        <v>0</v>
      </c>
      <c r="N4827" s="3">
        <f>TablaDatosEmpresa[[#This Row],[Ingresos]]-TablaDatosEmpresa[[#This Row],[Coste_Vemta]]</f>
        <v>0</v>
      </c>
    </row>
    <row r="4828" spans="1:14" x14ac:dyDescent="0.3">
      <c r="A4828">
        <v>4829</v>
      </c>
      <c r="B4828" s="1">
        <v>45271</v>
      </c>
      <c r="C4828" t="s">
        <v>24</v>
      </c>
      <c r="D4828" t="s">
        <v>21</v>
      </c>
      <c r="E4828" t="s">
        <v>22</v>
      </c>
      <c r="F4828">
        <v>124</v>
      </c>
      <c r="G4828" s="3">
        <v>25.36</v>
      </c>
      <c r="H4828" s="3">
        <v>0</v>
      </c>
      <c r="I4828" t="s">
        <v>24</v>
      </c>
      <c r="J4828" t="s">
        <v>26</v>
      </c>
      <c r="K4828" s="3">
        <f>IF(TablaDatosEmpresa[[#This Row],[Tipo_Movimiento]] = "Venta", -TablaDatosEmpresa[[#This Row],[Cantidad]] * TablaDatosEmpresa[[#This Row],[Precio_Venta_Unitario]], 0)</f>
        <v>0</v>
      </c>
      <c r="L4828" s="3">
        <f>AVERAGEIF(TablaDatosEmpresa[Nombre_Producto],TablaDatosEmpresa[[#This Row],[Nombre_Producto]],TablaDatosEmpresa[Costo_Unitario])</f>
        <v>10.520482758620702</v>
      </c>
      <c r="M4828" s="3">
        <f>IF(TablaDatosEmpresa[[#This Row],[Tipo_Movimiento]] = "Venta", -TablaDatosEmpresa[[#This Row],[Cantidad]] * TablaDatosEmpresa[[#This Row],[CosteAdquisicionPromedio]], 0)</f>
        <v>0</v>
      </c>
      <c r="N4828" s="3">
        <f>TablaDatosEmpresa[[#This Row],[Ingresos]]-TablaDatosEmpresa[[#This Row],[Coste_Vemta]]</f>
        <v>0</v>
      </c>
    </row>
    <row r="4829" spans="1:14" x14ac:dyDescent="0.3">
      <c r="A4829">
        <v>4830</v>
      </c>
      <c r="B4829" s="1">
        <v>45271</v>
      </c>
      <c r="C4829" t="s">
        <v>10</v>
      </c>
      <c r="D4829" t="s">
        <v>17</v>
      </c>
      <c r="E4829" t="s">
        <v>42</v>
      </c>
      <c r="F4829">
        <v>-45</v>
      </c>
      <c r="G4829" s="3">
        <v>0</v>
      </c>
      <c r="H4829" s="3">
        <v>898.78</v>
      </c>
      <c r="I4829" t="s">
        <v>10</v>
      </c>
      <c r="J4829" t="s">
        <v>35</v>
      </c>
      <c r="K4829" s="3">
        <f>IF(TablaDatosEmpresa[[#This Row],[Tipo_Movimiento]] = "Venta", -TablaDatosEmpresa[[#This Row],[Cantidad]] * TablaDatosEmpresa[[#This Row],[Precio_Venta_Unitario]], 0)</f>
        <v>40445.1</v>
      </c>
      <c r="L4829" s="3">
        <f>AVERAGEIF(TablaDatosEmpresa[Nombre_Producto],TablaDatosEmpresa[[#This Row],[Nombre_Producto]],TablaDatosEmpresa[Costo_Unitario])</f>
        <v>206.67616747181975</v>
      </c>
      <c r="M4829" s="3">
        <f>IF(TablaDatosEmpresa[[#This Row],[Tipo_Movimiento]] = "Venta", -TablaDatosEmpresa[[#This Row],[Cantidad]] * TablaDatosEmpresa[[#This Row],[CosteAdquisicionPromedio]], 0)</f>
        <v>9300.4275362318895</v>
      </c>
      <c r="N4829" s="3">
        <f>TablaDatosEmpresa[[#This Row],[Ingresos]]-TablaDatosEmpresa[[#This Row],[Coste_Vemta]]</f>
        <v>31144.672463768111</v>
      </c>
    </row>
    <row r="4830" spans="1:14" x14ac:dyDescent="0.3">
      <c r="A4830">
        <v>4831</v>
      </c>
      <c r="B4830" s="1">
        <v>45271</v>
      </c>
      <c r="C4830" t="s">
        <v>10</v>
      </c>
      <c r="D4830" t="s">
        <v>17</v>
      </c>
      <c r="E4830" t="s">
        <v>42</v>
      </c>
      <c r="F4830">
        <v>-43</v>
      </c>
      <c r="G4830" s="3">
        <v>0</v>
      </c>
      <c r="H4830" s="3">
        <v>891.77</v>
      </c>
      <c r="I4830" t="s">
        <v>10</v>
      </c>
      <c r="J4830" t="s">
        <v>15</v>
      </c>
      <c r="K4830" s="3">
        <f>IF(TablaDatosEmpresa[[#This Row],[Tipo_Movimiento]] = "Venta", -TablaDatosEmpresa[[#This Row],[Cantidad]] * TablaDatosEmpresa[[#This Row],[Precio_Venta_Unitario]], 0)</f>
        <v>38346.11</v>
      </c>
      <c r="L4830" s="3">
        <f>AVERAGEIF(TablaDatosEmpresa[Nombre_Producto],TablaDatosEmpresa[[#This Row],[Nombre_Producto]],TablaDatosEmpresa[Costo_Unitario])</f>
        <v>206.67616747181975</v>
      </c>
      <c r="M4830" s="3">
        <f>IF(TablaDatosEmpresa[[#This Row],[Tipo_Movimiento]] = "Venta", -TablaDatosEmpresa[[#This Row],[Cantidad]] * TablaDatosEmpresa[[#This Row],[CosteAdquisicionPromedio]], 0)</f>
        <v>8887.0752012882494</v>
      </c>
      <c r="N4830" s="3">
        <f>TablaDatosEmpresa[[#This Row],[Ingresos]]-TablaDatosEmpresa[[#This Row],[Coste_Vemta]]</f>
        <v>29459.034798711749</v>
      </c>
    </row>
    <row r="4831" spans="1:14" x14ac:dyDescent="0.3">
      <c r="A4831">
        <v>4832</v>
      </c>
      <c r="B4831" s="1">
        <v>45271</v>
      </c>
      <c r="C4831" t="s">
        <v>10</v>
      </c>
      <c r="D4831" t="s">
        <v>14</v>
      </c>
      <c r="E4831" t="s">
        <v>41</v>
      </c>
      <c r="F4831">
        <v>-30</v>
      </c>
      <c r="G4831" s="3">
        <v>0</v>
      </c>
      <c r="H4831" s="3">
        <v>160.19</v>
      </c>
      <c r="I4831" t="s">
        <v>10</v>
      </c>
      <c r="J4831" t="s">
        <v>15</v>
      </c>
      <c r="K4831" s="3">
        <f>IF(TablaDatosEmpresa[[#This Row],[Tipo_Movimiento]] = "Venta", -TablaDatosEmpresa[[#This Row],[Cantidad]] * TablaDatosEmpresa[[#This Row],[Precio_Venta_Unitario]], 0)</f>
        <v>4805.7</v>
      </c>
      <c r="L4831" s="3">
        <f>AVERAGEIF(TablaDatosEmpresa[Nombre_Producto],TablaDatosEmpresa[[#This Row],[Nombre_Producto]],TablaDatosEmpresa[Costo_Unitario])</f>
        <v>38.917210440456756</v>
      </c>
      <c r="M4831" s="3">
        <f>IF(TablaDatosEmpresa[[#This Row],[Tipo_Movimiento]] = "Venta", -TablaDatosEmpresa[[#This Row],[Cantidad]] * TablaDatosEmpresa[[#This Row],[CosteAdquisicionPromedio]], 0)</f>
        <v>1167.5163132137027</v>
      </c>
      <c r="N4831" s="3">
        <f>TablaDatosEmpresa[[#This Row],[Ingresos]]-TablaDatosEmpresa[[#This Row],[Coste_Vemta]]</f>
        <v>3638.1836867862971</v>
      </c>
    </row>
    <row r="4832" spans="1:14" x14ac:dyDescent="0.3">
      <c r="A4832">
        <v>4833</v>
      </c>
      <c r="B4832" s="1">
        <v>45271</v>
      </c>
      <c r="C4832" t="s">
        <v>10</v>
      </c>
      <c r="D4832" t="s">
        <v>11</v>
      </c>
      <c r="E4832" t="s">
        <v>12</v>
      </c>
      <c r="F4832">
        <v>-23</v>
      </c>
      <c r="G4832" s="3">
        <v>0</v>
      </c>
      <c r="H4832" s="3">
        <v>128.74</v>
      </c>
      <c r="I4832" t="s">
        <v>10</v>
      </c>
      <c r="J4832" t="s">
        <v>23</v>
      </c>
      <c r="K4832" s="3">
        <f>IF(TablaDatosEmpresa[[#This Row],[Tipo_Movimiento]] = "Venta", -TablaDatosEmpresa[[#This Row],[Cantidad]] * TablaDatosEmpresa[[#This Row],[Precio_Venta_Unitario]], 0)</f>
        <v>2961.0200000000004</v>
      </c>
      <c r="L4832" s="3">
        <f>AVERAGEIF(TablaDatosEmpresa[Nombre_Producto],TablaDatosEmpresa[[#This Row],[Nombre_Producto]],TablaDatosEmpresa[Costo_Unitario])</f>
        <v>28.701865793780652</v>
      </c>
      <c r="M4832" s="3">
        <f>IF(TablaDatosEmpresa[[#This Row],[Tipo_Movimiento]] = "Venta", -TablaDatosEmpresa[[#This Row],[Cantidad]] * TablaDatosEmpresa[[#This Row],[CosteAdquisicionPromedio]], 0)</f>
        <v>660.14291325695501</v>
      </c>
      <c r="N4832" s="3">
        <f>TablaDatosEmpresa[[#This Row],[Ingresos]]-TablaDatosEmpresa[[#This Row],[Coste_Vemta]]</f>
        <v>2300.8770867430453</v>
      </c>
    </row>
    <row r="4833" spans="1:14" x14ac:dyDescent="0.3">
      <c r="A4833">
        <v>4834</v>
      </c>
      <c r="B4833" s="1">
        <v>45271</v>
      </c>
      <c r="C4833" t="s">
        <v>24</v>
      </c>
      <c r="D4833" t="s">
        <v>34</v>
      </c>
      <c r="E4833" t="s">
        <v>45</v>
      </c>
      <c r="F4833">
        <v>229</v>
      </c>
      <c r="G4833" s="3">
        <v>178.58</v>
      </c>
      <c r="H4833" s="3">
        <v>0</v>
      </c>
      <c r="I4833" t="s">
        <v>24</v>
      </c>
      <c r="J4833" t="s">
        <v>37</v>
      </c>
      <c r="K4833" s="3">
        <f>IF(TablaDatosEmpresa[[#This Row],[Tipo_Movimiento]] = "Venta", -TablaDatosEmpresa[[#This Row],[Cantidad]] * TablaDatosEmpresa[[#This Row],[Precio_Venta_Unitario]], 0)</f>
        <v>0</v>
      </c>
      <c r="L4833" s="3">
        <f>AVERAGEIF(TablaDatosEmpresa[Nombre_Producto],TablaDatosEmpresa[[#This Row],[Nombre_Producto]],TablaDatosEmpresa[Costo_Unitario])</f>
        <v>81.910562499999997</v>
      </c>
      <c r="M4833" s="3">
        <f>IF(TablaDatosEmpresa[[#This Row],[Tipo_Movimiento]] = "Venta", -TablaDatosEmpresa[[#This Row],[Cantidad]] * TablaDatosEmpresa[[#This Row],[CosteAdquisicionPromedio]], 0)</f>
        <v>0</v>
      </c>
      <c r="N4833" s="3">
        <f>TablaDatosEmpresa[[#This Row],[Ingresos]]-TablaDatosEmpresa[[#This Row],[Coste_Vemta]]</f>
        <v>0</v>
      </c>
    </row>
    <row r="4834" spans="1:14" x14ac:dyDescent="0.3">
      <c r="A4834">
        <v>4835</v>
      </c>
      <c r="B4834" s="1">
        <v>45271</v>
      </c>
      <c r="C4834" t="s">
        <v>24</v>
      </c>
      <c r="D4834" t="s">
        <v>32</v>
      </c>
      <c r="E4834" t="s">
        <v>33</v>
      </c>
      <c r="F4834">
        <v>154</v>
      </c>
      <c r="G4834" s="3">
        <v>118.51</v>
      </c>
      <c r="H4834" s="3">
        <v>0</v>
      </c>
      <c r="I4834" t="s">
        <v>24</v>
      </c>
      <c r="J4834" t="s">
        <v>28</v>
      </c>
      <c r="K4834" s="3">
        <f>IF(TablaDatosEmpresa[[#This Row],[Tipo_Movimiento]] = "Venta", -TablaDatosEmpresa[[#This Row],[Cantidad]] * TablaDatosEmpresa[[#This Row],[Precio_Venta_Unitario]], 0)</f>
        <v>0</v>
      </c>
      <c r="L4834" s="3">
        <f>AVERAGEIF(TablaDatosEmpresa[Nombre_Producto],TablaDatosEmpresa[[#This Row],[Nombre_Producto]],TablaDatosEmpresa[Costo_Unitario])</f>
        <v>54.214840425531932</v>
      </c>
      <c r="M4834" s="3">
        <f>IF(TablaDatosEmpresa[[#This Row],[Tipo_Movimiento]] = "Venta", -TablaDatosEmpresa[[#This Row],[Cantidad]] * TablaDatosEmpresa[[#This Row],[CosteAdquisicionPromedio]], 0)</f>
        <v>0</v>
      </c>
      <c r="N4834" s="3">
        <f>TablaDatosEmpresa[[#This Row],[Ingresos]]-TablaDatosEmpresa[[#This Row],[Coste_Vemta]]</f>
        <v>0</v>
      </c>
    </row>
    <row r="4835" spans="1:14" x14ac:dyDescent="0.3">
      <c r="A4835">
        <v>4836</v>
      </c>
      <c r="B4835" s="1">
        <v>45272</v>
      </c>
      <c r="C4835" t="s">
        <v>10</v>
      </c>
      <c r="D4835" t="s">
        <v>17</v>
      </c>
      <c r="E4835" t="s">
        <v>42</v>
      </c>
      <c r="F4835">
        <v>-16</v>
      </c>
      <c r="G4835" s="3">
        <v>0</v>
      </c>
      <c r="H4835" s="3">
        <v>900.51</v>
      </c>
      <c r="I4835" t="s">
        <v>10</v>
      </c>
      <c r="J4835" t="s">
        <v>31</v>
      </c>
      <c r="K4835" s="3">
        <f>IF(TablaDatosEmpresa[[#This Row],[Tipo_Movimiento]] = "Venta", -TablaDatosEmpresa[[#This Row],[Cantidad]] * TablaDatosEmpresa[[#This Row],[Precio_Venta_Unitario]], 0)</f>
        <v>14408.16</v>
      </c>
      <c r="L4835" s="3">
        <f>AVERAGEIF(TablaDatosEmpresa[Nombre_Producto],TablaDatosEmpresa[[#This Row],[Nombre_Producto]],TablaDatosEmpresa[Costo_Unitario])</f>
        <v>206.67616747181975</v>
      </c>
      <c r="M4835" s="3">
        <f>IF(TablaDatosEmpresa[[#This Row],[Tipo_Movimiento]] = "Venta", -TablaDatosEmpresa[[#This Row],[Cantidad]] * TablaDatosEmpresa[[#This Row],[CosteAdquisicionPromedio]], 0)</f>
        <v>3306.818679549116</v>
      </c>
      <c r="N4835" s="3">
        <f>TablaDatosEmpresa[[#This Row],[Ingresos]]-TablaDatosEmpresa[[#This Row],[Coste_Vemta]]</f>
        <v>11101.341320450883</v>
      </c>
    </row>
    <row r="4836" spans="1:14" x14ac:dyDescent="0.3">
      <c r="A4836">
        <v>4837</v>
      </c>
      <c r="B4836" s="1">
        <v>45272</v>
      </c>
      <c r="C4836" t="s">
        <v>10</v>
      </c>
      <c r="D4836" t="s">
        <v>17</v>
      </c>
      <c r="E4836" t="s">
        <v>42</v>
      </c>
      <c r="F4836">
        <v>-5</v>
      </c>
      <c r="G4836" s="3">
        <v>0</v>
      </c>
      <c r="H4836" s="3">
        <v>907.63</v>
      </c>
      <c r="I4836" t="s">
        <v>10</v>
      </c>
      <c r="J4836" t="s">
        <v>23</v>
      </c>
      <c r="K4836" s="3">
        <f>IF(TablaDatosEmpresa[[#This Row],[Tipo_Movimiento]] = "Venta", -TablaDatosEmpresa[[#This Row],[Cantidad]] * TablaDatosEmpresa[[#This Row],[Precio_Venta_Unitario]], 0)</f>
        <v>4538.1499999999996</v>
      </c>
      <c r="L4836" s="3">
        <f>AVERAGEIF(TablaDatosEmpresa[Nombre_Producto],TablaDatosEmpresa[[#This Row],[Nombre_Producto]],TablaDatosEmpresa[Costo_Unitario])</f>
        <v>206.67616747181975</v>
      </c>
      <c r="M4836" s="3">
        <f>IF(TablaDatosEmpresa[[#This Row],[Tipo_Movimiento]] = "Venta", -TablaDatosEmpresa[[#This Row],[Cantidad]] * TablaDatosEmpresa[[#This Row],[CosteAdquisicionPromedio]], 0)</f>
        <v>1033.3808373590987</v>
      </c>
      <c r="N4836" s="3">
        <f>TablaDatosEmpresa[[#This Row],[Ingresos]]-TablaDatosEmpresa[[#This Row],[Coste_Vemta]]</f>
        <v>3504.769162640901</v>
      </c>
    </row>
    <row r="4837" spans="1:14" x14ac:dyDescent="0.3">
      <c r="A4837">
        <v>4838</v>
      </c>
      <c r="B4837" s="1">
        <v>45272</v>
      </c>
      <c r="C4837" t="s">
        <v>10</v>
      </c>
      <c r="D4837" t="s">
        <v>21</v>
      </c>
      <c r="E4837" t="s">
        <v>22</v>
      </c>
      <c r="F4837">
        <v>-18</v>
      </c>
      <c r="G4837" s="3">
        <v>0</v>
      </c>
      <c r="H4837" s="3">
        <v>60.18</v>
      </c>
      <c r="I4837" t="s">
        <v>10</v>
      </c>
      <c r="J4837" t="s">
        <v>35</v>
      </c>
      <c r="K4837" s="3">
        <f>IF(TablaDatosEmpresa[[#This Row],[Tipo_Movimiento]] = "Venta", -TablaDatosEmpresa[[#This Row],[Cantidad]] * TablaDatosEmpresa[[#This Row],[Precio_Venta_Unitario]], 0)</f>
        <v>1083.24</v>
      </c>
      <c r="L4837" s="3">
        <f>AVERAGEIF(TablaDatosEmpresa[Nombre_Producto],TablaDatosEmpresa[[#This Row],[Nombre_Producto]],TablaDatosEmpresa[Costo_Unitario])</f>
        <v>10.520482758620702</v>
      </c>
      <c r="M4837" s="3">
        <f>IF(TablaDatosEmpresa[[#This Row],[Tipo_Movimiento]] = "Venta", -TablaDatosEmpresa[[#This Row],[Cantidad]] * TablaDatosEmpresa[[#This Row],[CosteAdquisicionPromedio]], 0)</f>
        <v>189.36868965517263</v>
      </c>
      <c r="N4837" s="3">
        <f>TablaDatosEmpresa[[#This Row],[Ingresos]]-TablaDatosEmpresa[[#This Row],[Coste_Vemta]]</f>
        <v>893.87131034482741</v>
      </c>
    </row>
    <row r="4838" spans="1:14" x14ac:dyDescent="0.3">
      <c r="A4838">
        <v>4839</v>
      </c>
      <c r="B4838" s="1">
        <v>45272</v>
      </c>
      <c r="C4838" t="s">
        <v>10</v>
      </c>
      <c r="D4838" t="s">
        <v>14</v>
      </c>
      <c r="E4838" t="s">
        <v>41</v>
      </c>
      <c r="F4838">
        <v>-31</v>
      </c>
      <c r="G4838" s="3">
        <v>0</v>
      </c>
      <c r="H4838" s="3">
        <v>160.15</v>
      </c>
      <c r="I4838" t="s">
        <v>10</v>
      </c>
      <c r="J4838" t="s">
        <v>35</v>
      </c>
      <c r="K4838" s="3">
        <f>IF(TablaDatosEmpresa[[#This Row],[Tipo_Movimiento]] = "Venta", -TablaDatosEmpresa[[#This Row],[Cantidad]] * TablaDatosEmpresa[[#This Row],[Precio_Venta_Unitario]], 0)</f>
        <v>4964.6500000000005</v>
      </c>
      <c r="L4838" s="3">
        <f>AVERAGEIF(TablaDatosEmpresa[Nombre_Producto],TablaDatosEmpresa[[#This Row],[Nombre_Producto]],TablaDatosEmpresa[Costo_Unitario])</f>
        <v>38.917210440456756</v>
      </c>
      <c r="M4838" s="3">
        <f>IF(TablaDatosEmpresa[[#This Row],[Tipo_Movimiento]] = "Venta", -TablaDatosEmpresa[[#This Row],[Cantidad]] * TablaDatosEmpresa[[#This Row],[CosteAdquisicionPromedio]], 0)</f>
        <v>1206.4335236541594</v>
      </c>
      <c r="N4838" s="3">
        <f>TablaDatosEmpresa[[#This Row],[Ingresos]]-TablaDatosEmpresa[[#This Row],[Coste_Vemta]]</f>
        <v>3758.2164763458413</v>
      </c>
    </row>
    <row r="4839" spans="1:14" x14ac:dyDescent="0.3">
      <c r="A4839">
        <v>4840</v>
      </c>
      <c r="B4839" s="1">
        <v>45272</v>
      </c>
      <c r="C4839" t="s">
        <v>10</v>
      </c>
      <c r="D4839" t="s">
        <v>25</v>
      </c>
      <c r="E4839" t="s">
        <v>43</v>
      </c>
      <c r="F4839">
        <v>-10</v>
      </c>
      <c r="G4839" s="3">
        <v>0</v>
      </c>
      <c r="H4839" s="3">
        <v>95.01</v>
      </c>
      <c r="I4839" t="s">
        <v>10</v>
      </c>
      <c r="J4839" t="s">
        <v>35</v>
      </c>
      <c r="K4839" s="3">
        <f>IF(TablaDatosEmpresa[[#This Row],[Tipo_Movimiento]] = "Venta", -TablaDatosEmpresa[[#This Row],[Cantidad]] * TablaDatosEmpresa[[#This Row],[Precio_Venta_Unitario]], 0)</f>
        <v>950.1</v>
      </c>
      <c r="L4839" s="3">
        <f>AVERAGEIF(TablaDatosEmpresa[Nombre_Producto],TablaDatosEmpresa[[#This Row],[Nombre_Producto]],TablaDatosEmpresa[Costo_Unitario])</f>
        <v>18.458651685393257</v>
      </c>
      <c r="M4839" s="3">
        <f>IF(TablaDatosEmpresa[[#This Row],[Tipo_Movimiento]] = "Venta", -TablaDatosEmpresa[[#This Row],[Cantidad]] * TablaDatosEmpresa[[#This Row],[CosteAdquisicionPromedio]], 0)</f>
        <v>184.58651685393255</v>
      </c>
      <c r="N4839" s="3">
        <f>TablaDatosEmpresa[[#This Row],[Ingresos]]-TablaDatosEmpresa[[#This Row],[Coste_Vemta]]</f>
        <v>765.51348314606753</v>
      </c>
    </row>
    <row r="4840" spans="1:14" x14ac:dyDescent="0.3">
      <c r="A4840">
        <v>4841</v>
      </c>
      <c r="B4840" s="1">
        <v>45272</v>
      </c>
      <c r="C4840" t="s">
        <v>10</v>
      </c>
      <c r="D4840" t="s">
        <v>19</v>
      </c>
      <c r="E4840" t="s">
        <v>20</v>
      </c>
      <c r="F4840">
        <v>-29</v>
      </c>
      <c r="G4840" s="3">
        <v>0</v>
      </c>
      <c r="H4840" s="3">
        <v>301.94</v>
      </c>
      <c r="I4840" t="s">
        <v>10</v>
      </c>
      <c r="J4840" t="s">
        <v>31</v>
      </c>
      <c r="K4840" s="3">
        <f>IF(TablaDatosEmpresa[[#This Row],[Tipo_Movimiento]] = "Venta", -TablaDatosEmpresa[[#This Row],[Cantidad]] * TablaDatosEmpresa[[#This Row],[Precio_Venta_Unitario]], 0)</f>
        <v>8756.26</v>
      </c>
      <c r="L4840" s="3">
        <f>AVERAGEIF(TablaDatosEmpresa[Nombre_Producto],TablaDatosEmpresa[[#This Row],[Nombre_Producto]],TablaDatosEmpresa[Costo_Unitario])</f>
        <v>66.956770642201846</v>
      </c>
      <c r="M4840" s="3">
        <f>IF(TablaDatosEmpresa[[#This Row],[Tipo_Movimiento]] = "Venta", -TablaDatosEmpresa[[#This Row],[Cantidad]] * TablaDatosEmpresa[[#This Row],[CosteAdquisicionPromedio]], 0)</f>
        <v>1941.7463486238535</v>
      </c>
      <c r="N4840" s="3">
        <f>TablaDatosEmpresa[[#This Row],[Ingresos]]-TablaDatosEmpresa[[#This Row],[Coste_Vemta]]</f>
        <v>6814.5136513761463</v>
      </c>
    </row>
    <row r="4841" spans="1:14" x14ac:dyDescent="0.3">
      <c r="A4841">
        <v>4842</v>
      </c>
      <c r="B4841" s="1">
        <v>45272</v>
      </c>
      <c r="C4841" t="s">
        <v>10</v>
      </c>
      <c r="D4841" t="s">
        <v>27</v>
      </c>
      <c r="E4841" t="s">
        <v>44</v>
      </c>
      <c r="F4841">
        <v>-47</v>
      </c>
      <c r="G4841" s="3">
        <v>0</v>
      </c>
      <c r="H4841" s="3">
        <v>501.24</v>
      </c>
      <c r="I4841" t="s">
        <v>10</v>
      </c>
      <c r="J4841" t="s">
        <v>13</v>
      </c>
      <c r="K4841" s="3">
        <f>IF(TablaDatosEmpresa[[#This Row],[Tipo_Movimiento]] = "Venta", -TablaDatosEmpresa[[#This Row],[Cantidad]] * TablaDatosEmpresa[[#This Row],[Precio_Venta_Unitario]], 0)</f>
        <v>23558.28</v>
      </c>
      <c r="L4841" s="3">
        <f>AVERAGEIF(TablaDatosEmpresa[Nombre_Producto],TablaDatosEmpresa[[#This Row],[Nombre_Producto]],TablaDatosEmpresa[Costo_Unitario])</f>
        <v>111.99406451612904</v>
      </c>
      <c r="M4841" s="3">
        <f>IF(TablaDatosEmpresa[[#This Row],[Tipo_Movimiento]] = "Venta", -TablaDatosEmpresa[[#This Row],[Cantidad]] * TablaDatosEmpresa[[#This Row],[CosteAdquisicionPromedio]], 0)</f>
        <v>5263.721032258065</v>
      </c>
      <c r="N4841" s="3">
        <f>TablaDatosEmpresa[[#This Row],[Ingresos]]-TablaDatosEmpresa[[#This Row],[Coste_Vemta]]</f>
        <v>18294.558967741934</v>
      </c>
    </row>
    <row r="4842" spans="1:14" x14ac:dyDescent="0.3">
      <c r="A4842">
        <v>4843</v>
      </c>
      <c r="B4842" s="1">
        <v>45273</v>
      </c>
      <c r="C4842" t="s">
        <v>10</v>
      </c>
      <c r="D4842" t="s">
        <v>32</v>
      </c>
      <c r="E4842" t="s">
        <v>33</v>
      </c>
      <c r="F4842">
        <v>-9</v>
      </c>
      <c r="G4842" s="3">
        <v>0</v>
      </c>
      <c r="H4842" s="3">
        <v>220.59</v>
      </c>
      <c r="I4842" t="s">
        <v>10</v>
      </c>
      <c r="J4842" t="s">
        <v>13</v>
      </c>
      <c r="K4842" s="3">
        <f>IF(TablaDatosEmpresa[[#This Row],[Tipo_Movimiento]] = "Venta", -TablaDatosEmpresa[[#This Row],[Cantidad]] * TablaDatosEmpresa[[#This Row],[Precio_Venta_Unitario]], 0)</f>
        <v>1985.31</v>
      </c>
      <c r="L4842" s="3">
        <f>AVERAGEIF(TablaDatosEmpresa[Nombre_Producto],TablaDatosEmpresa[[#This Row],[Nombre_Producto]],TablaDatosEmpresa[Costo_Unitario])</f>
        <v>54.214840425531932</v>
      </c>
      <c r="M4842" s="3">
        <f>IF(TablaDatosEmpresa[[#This Row],[Tipo_Movimiento]] = "Venta", -TablaDatosEmpresa[[#This Row],[Cantidad]] * TablaDatosEmpresa[[#This Row],[CosteAdquisicionPromedio]], 0)</f>
        <v>487.93356382978737</v>
      </c>
      <c r="N4842" s="3">
        <f>TablaDatosEmpresa[[#This Row],[Ingresos]]-TablaDatosEmpresa[[#This Row],[Coste_Vemta]]</f>
        <v>1497.3764361702126</v>
      </c>
    </row>
    <row r="4843" spans="1:14" x14ac:dyDescent="0.3">
      <c r="A4843">
        <v>4844</v>
      </c>
      <c r="B4843" s="1">
        <v>45273</v>
      </c>
      <c r="C4843" t="s">
        <v>10</v>
      </c>
      <c r="D4843" t="s">
        <v>19</v>
      </c>
      <c r="E4843" t="s">
        <v>20</v>
      </c>
      <c r="F4843">
        <v>-34</v>
      </c>
      <c r="G4843" s="3">
        <v>0</v>
      </c>
      <c r="H4843" s="3">
        <v>297.95999999999998</v>
      </c>
      <c r="I4843" t="s">
        <v>10</v>
      </c>
      <c r="J4843" t="s">
        <v>23</v>
      </c>
      <c r="K4843" s="3">
        <f>IF(TablaDatosEmpresa[[#This Row],[Tipo_Movimiento]] = "Venta", -TablaDatosEmpresa[[#This Row],[Cantidad]] * TablaDatosEmpresa[[#This Row],[Precio_Venta_Unitario]], 0)</f>
        <v>10130.64</v>
      </c>
      <c r="L4843" s="3">
        <f>AVERAGEIF(TablaDatosEmpresa[Nombre_Producto],TablaDatosEmpresa[[#This Row],[Nombre_Producto]],TablaDatosEmpresa[Costo_Unitario])</f>
        <v>66.956770642201846</v>
      </c>
      <c r="M4843" s="3">
        <f>IF(TablaDatosEmpresa[[#This Row],[Tipo_Movimiento]] = "Venta", -TablaDatosEmpresa[[#This Row],[Cantidad]] * TablaDatosEmpresa[[#This Row],[CosteAdquisicionPromedio]], 0)</f>
        <v>2276.530201834863</v>
      </c>
      <c r="N4843" s="3">
        <f>TablaDatosEmpresa[[#This Row],[Ingresos]]-TablaDatosEmpresa[[#This Row],[Coste_Vemta]]</f>
        <v>7854.1097981651365</v>
      </c>
    </row>
    <row r="4844" spans="1:14" x14ac:dyDescent="0.3">
      <c r="A4844">
        <v>4845</v>
      </c>
      <c r="B4844" s="1">
        <v>45273</v>
      </c>
      <c r="C4844" t="s">
        <v>24</v>
      </c>
      <c r="D4844" t="s">
        <v>32</v>
      </c>
      <c r="E4844" t="s">
        <v>33</v>
      </c>
      <c r="F4844">
        <v>84</v>
      </c>
      <c r="G4844" s="3">
        <v>119.01</v>
      </c>
      <c r="H4844" s="3">
        <v>0</v>
      </c>
      <c r="I4844" t="s">
        <v>24</v>
      </c>
      <c r="J4844" t="s">
        <v>26</v>
      </c>
      <c r="K4844" s="3">
        <f>IF(TablaDatosEmpresa[[#This Row],[Tipo_Movimiento]] = "Venta", -TablaDatosEmpresa[[#This Row],[Cantidad]] * TablaDatosEmpresa[[#This Row],[Precio_Venta_Unitario]], 0)</f>
        <v>0</v>
      </c>
      <c r="L4844" s="3">
        <f>AVERAGEIF(TablaDatosEmpresa[Nombre_Producto],TablaDatosEmpresa[[#This Row],[Nombre_Producto]],TablaDatosEmpresa[Costo_Unitario])</f>
        <v>54.214840425531932</v>
      </c>
      <c r="M4844" s="3">
        <f>IF(TablaDatosEmpresa[[#This Row],[Tipo_Movimiento]] = "Venta", -TablaDatosEmpresa[[#This Row],[Cantidad]] * TablaDatosEmpresa[[#This Row],[CosteAdquisicionPromedio]], 0)</f>
        <v>0</v>
      </c>
      <c r="N4844" s="3">
        <f>TablaDatosEmpresa[[#This Row],[Ingresos]]-TablaDatosEmpresa[[#This Row],[Coste_Vemta]]</f>
        <v>0</v>
      </c>
    </row>
    <row r="4845" spans="1:14" x14ac:dyDescent="0.3">
      <c r="A4845">
        <v>4846</v>
      </c>
      <c r="B4845" s="1">
        <v>45273</v>
      </c>
      <c r="C4845" t="s">
        <v>10</v>
      </c>
      <c r="D4845" t="s">
        <v>25</v>
      </c>
      <c r="E4845" t="s">
        <v>43</v>
      </c>
      <c r="F4845">
        <v>-11</v>
      </c>
      <c r="G4845" s="3">
        <v>0</v>
      </c>
      <c r="H4845" s="3">
        <v>94.28</v>
      </c>
      <c r="I4845" t="s">
        <v>10</v>
      </c>
      <c r="J4845" t="s">
        <v>23</v>
      </c>
      <c r="K4845" s="3">
        <f>IF(TablaDatosEmpresa[[#This Row],[Tipo_Movimiento]] = "Venta", -TablaDatosEmpresa[[#This Row],[Cantidad]] * TablaDatosEmpresa[[#This Row],[Precio_Venta_Unitario]], 0)</f>
        <v>1037.08</v>
      </c>
      <c r="L4845" s="3">
        <f>AVERAGEIF(TablaDatosEmpresa[Nombre_Producto],TablaDatosEmpresa[[#This Row],[Nombre_Producto]],TablaDatosEmpresa[Costo_Unitario])</f>
        <v>18.458651685393257</v>
      </c>
      <c r="M4845" s="3">
        <f>IF(TablaDatosEmpresa[[#This Row],[Tipo_Movimiento]] = "Venta", -TablaDatosEmpresa[[#This Row],[Cantidad]] * TablaDatosEmpresa[[#This Row],[CosteAdquisicionPromedio]], 0)</f>
        <v>203.04516853932583</v>
      </c>
      <c r="N4845" s="3">
        <f>TablaDatosEmpresa[[#This Row],[Ingresos]]-TablaDatosEmpresa[[#This Row],[Coste_Vemta]]</f>
        <v>834.03483146067413</v>
      </c>
    </row>
    <row r="4846" spans="1:14" x14ac:dyDescent="0.3">
      <c r="A4846">
        <v>4847</v>
      </c>
      <c r="B4846" s="1">
        <v>45273</v>
      </c>
      <c r="C4846" t="s">
        <v>24</v>
      </c>
      <c r="D4846" t="s">
        <v>14</v>
      </c>
      <c r="E4846" t="s">
        <v>41</v>
      </c>
      <c r="F4846">
        <v>121</v>
      </c>
      <c r="G4846" s="3">
        <v>86.29</v>
      </c>
      <c r="H4846" s="3">
        <v>0</v>
      </c>
      <c r="I4846" t="s">
        <v>24</v>
      </c>
      <c r="J4846" t="s">
        <v>36</v>
      </c>
      <c r="K4846" s="3">
        <f>IF(TablaDatosEmpresa[[#This Row],[Tipo_Movimiento]] = "Venta", -TablaDatosEmpresa[[#This Row],[Cantidad]] * TablaDatosEmpresa[[#This Row],[Precio_Venta_Unitario]], 0)</f>
        <v>0</v>
      </c>
      <c r="L4846" s="3">
        <f>AVERAGEIF(TablaDatosEmpresa[Nombre_Producto],TablaDatosEmpresa[[#This Row],[Nombre_Producto]],TablaDatosEmpresa[Costo_Unitario])</f>
        <v>38.917210440456756</v>
      </c>
      <c r="M4846" s="3">
        <f>IF(TablaDatosEmpresa[[#This Row],[Tipo_Movimiento]] = "Venta", -TablaDatosEmpresa[[#This Row],[Cantidad]] * TablaDatosEmpresa[[#This Row],[CosteAdquisicionPromedio]], 0)</f>
        <v>0</v>
      </c>
      <c r="N4846" s="3">
        <f>TablaDatosEmpresa[[#This Row],[Ingresos]]-TablaDatosEmpresa[[#This Row],[Coste_Vemta]]</f>
        <v>0</v>
      </c>
    </row>
    <row r="4847" spans="1:14" x14ac:dyDescent="0.3">
      <c r="A4847">
        <v>4848</v>
      </c>
      <c r="B4847" s="1">
        <v>45273</v>
      </c>
      <c r="C4847" t="s">
        <v>10</v>
      </c>
      <c r="D4847" t="s">
        <v>25</v>
      </c>
      <c r="E4847" t="s">
        <v>43</v>
      </c>
      <c r="F4847">
        <v>-8</v>
      </c>
      <c r="G4847" s="3">
        <v>0</v>
      </c>
      <c r="H4847" s="3">
        <v>94.61</v>
      </c>
      <c r="I4847" t="s">
        <v>10</v>
      </c>
      <c r="J4847" t="s">
        <v>23</v>
      </c>
      <c r="K4847" s="3">
        <f>IF(TablaDatosEmpresa[[#This Row],[Tipo_Movimiento]] = "Venta", -TablaDatosEmpresa[[#This Row],[Cantidad]] * TablaDatosEmpresa[[#This Row],[Precio_Venta_Unitario]], 0)</f>
        <v>756.88</v>
      </c>
      <c r="L4847" s="3">
        <f>AVERAGEIF(TablaDatosEmpresa[Nombre_Producto],TablaDatosEmpresa[[#This Row],[Nombre_Producto]],TablaDatosEmpresa[Costo_Unitario])</f>
        <v>18.458651685393257</v>
      </c>
      <c r="M4847" s="3">
        <f>IF(TablaDatosEmpresa[[#This Row],[Tipo_Movimiento]] = "Venta", -TablaDatosEmpresa[[#This Row],[Cantidad]] * TablaDatosEmpresa[[#This Row],[CosteAdquisicionPromedio]], 0)</f>
        <v>147.66921348314605</v>
      </c>
      <c r="N4847" s="3">
        <f>TablaDatosEmpresa[[#This Row],[Ingresos]]-TablaDatosEmpresa[[#This Row],[Coste_Vemta]]</f>
        <v>609.21078651685389</v>
      </c>
    </row>
    <row r="4848" spans="1:14" x14ac:dyDescent="0.3">
      <c r="A4848">
        <v>4849</v>
      </c>
      <c r="B4848" s="1">
        <v>45273</v>
      </c>
      <c r="C4848" t="s">
        <v>24</v>
      </c>
      <c r="D4848" t="s">
        <v>21</v>
      </c>
      <c r="E4848" t="s">
        <v>22</v>
      </c>
      <c r="F4848">
        <v>296</v>
      </c>
      <c r="G4848" s="3">
        <v>24.71</v>
      </c>
      <c r="H4848" s="3">
        <v>0</v>
      </c>
      <c r="I4848" t="s">
        <v>24</v>
      </c>
      <c r="J4848" t="s">
        <v>36</v>
      </c>
      <c r="K4848" s="3">
        <f>IF(TablaDatosEmpresa[[#This Row],[Tipo_Movimiento]] = "Venta", -TablaDatosEmpresa[[#This Row],[Cantidad]] * TablaDatosEmpresa[[#This Row],[Precio_Venta_Unitario]], 0)</f>
        <v>0</v>
      </c>
      <c r="L4848" s="3">
        <f>AVERAGEIF(TablaDatosEmpresa[Nombre_Producto],TablaDatosEmpresa[[#This Row],[Nombre_Producto]],TablaDatosEmpresa[Costo_Unitario])</f>
        <v>10.520482758620702</v>
      </c>
      <c r="M4848" s="3">
        <f>IF(TablaDatosEmpresa[[#This Row],[Tipo_Movimiento]] = "Venta", -TablaDatosEmpresa[[#This Row],[Cantidad]] * TablaDatosEmpresa[[#This Row],[CosteAdquisicionPromedio]], 0)</f>
        <v>0</v>
      </c>
      <c r="N4848" s="3">
        <f>TablaDatosEmpresa[[#This Row],[Ingresos]]-TablaDatosEmpresa[[#This Row],[Coste_Vemta]]</f>
        <v>0</v>
      </c>
    </row>
    <row r="4849" spans="1:14" x14ac:dyDescent="0.3">
      <c r="A4849">
        <v>4850</v>
      </c>
      <c r="B4849" s="1">
        <v>45274</v>
      </c>
      <c r="C4849" t="s">
        <v>24</v>
      </c>
      <c r="D4849" t="s">
        <v>34</v>
      </c>
      <c r="E4849" t="s">
        <v>45</v>
      </c>
      <c r="F4849">
        <v>93</v>
      </c>
      <c r="G4849" s="3">
        <v>180.31</v>
      </c>
      <c r="H4849" s="3">
        <v>0</v>
      </c>
      <c r="I4849" t="s">
        <v>24</v>
      </c>
      <c r="J4849" t="s">
        <v>37</v>
      </c>
      <c r="K4849" s="3">
        <f>IF(TablaDatosEmpresa[[#This Row],[Tipo_Movimiento]] = "Venta", -TablaDatosEmpresa[[#This Row],[Cantidad]] * TablaDatosEmpresa[[#This Row],[Precio_Venta_Unitario]], 0)</f>
        <v>0</v>
      </c>
      <c r="L4849" s="3">
        <f>AVERAGEIF(TablaDatosEmpresa[Nombre_Producto],TablaDatosEmpresa[[#This Row],[Nombre_Producto]],TablaDatosEmpresa[Costo_Unitario])</f>
        <v>81.910562499999997</v>
      </c>
      <c r="M4849" s="3">
        <f>IF(TablaDatosEmpresa[[#This Row],[Tipo_Movimiento]] = "Venta", -TablaDatosEmpresa[[#This Row],[Cantidad]] * TablaDatosEmpresa[[#This Row],[CosteAdquisicionPromedio]], 0)</f>
        <v>0</v>
      </c>
      <c r="N4849" s="3">
        <f>TablaDatosEmpresa[[#This Row],[Ingresos]]-TablaDatosEmpresa[[#This Row],[Coste_Vemta]]</f>
        <v>0</v>
      </c>
    </row>
    <row r="4850" spans="1:14" x14ac:dyDescent="0.3">
      <c r="A4850">
        <v>4851</v>
      </c>
      <c r="B4850" s="1">
        <v>45274</v>
      </c>
      <c r="C4850" t="s">
        <v>16</v>
      </c>
      <c r="D4850" t="s">
        <v>27</v>
      </c>
      <c r="E4850" t="s">
        <v>44</v>
      </c>
      <c r="F4850">
        <v>68</v>
      </c>
      <c r="G4850" s="3">
        <v>252.45</v>
      </c>
      <c r="H4850" s="3">
        <v>0</v>
      </c>
      <c r="I4850" t="s">
        <v>46</v>
      </c>
      <c r="J4850" t="s">
        <v>18</v>
      </c>
      <c r="K4850" s="3">
        <f>IF(TablaDatosEmpresa[[#This Row],[Tipo_Movimiento]] = "Venta", -TablaDatosEmpresa[[#This Row],[Cantidad]] * TablaDatosEmpresa[[#This Row],[Precio_Venta_Unitario]], 0)</f>
        <v>0</v>
      </c>
      <c r="L4850" s="3">
        <f>AVERAGEIF(TablaDatosEmpresa[Nombre_Producto],TablaDatosEmpresa[[#This Row],[Nombre_Producto]],TablaDatosEmpresa[Costo_Unitario])</f>
        <v>111.99406451612904</v>
      </c>
      <c r="M4850" s="3">
        <f>IF(TablaDatosEmpresa[[#This Row],[Tipo_Movimiento]] = "Venta", -TablaDatosEmpresa[[#This Row],[Cantidad]] * TablaDatosEmpresa[[#This Row],[CosteAdquisicionPromedio]], 0)</f>
        <v>0</v>
      </c>
      <c r="N4850" s="3">
        <f>TablaDatosEmpresa[[#This Row],[Ingresos]]-TablaDatosEmpresa[[#This Row],[Coste_Vemta]]</f>
        <v>0</v>
      </c>
    </row>
    <row r="4851" spans="1:14" x14ac:dyDescent="0.3">
      <c r="A4851">
        <v>4852</v>
      </c>
      <c r="B4851" s="1">
        <v>45274</v>
      </c>
      <c r="C4851" t="s">
        <v>24</v>
      </c>
      <c r="D4851" t="s">
        <v>21</v>
      </c>
      <c r="E4851" t="s">
        <v>22</v>
      </c>
      <c r="F4851">
        <v>116</v>
      </c>
      <c r="G4851" s="3">
        <v>24.72</v>
      </c>
      <c r="H4851" s="3">
        <v>0</v>
      </c>
      <c r="I4851" t="s">
        <v>24</v>
      </c>
      <c r="J4851" t="s">
        <v>36</v>
      </c>
      <c r="K4851" s="3">
        <f>IF(TablaDatosEmpresa[[#This Row],[Tipo_Movimiento]] = "Venta", -TablaDatosEmpresa[[#This Row],[Cantidad]] * TablaDatosEmpresa[[#This Row],[Precio_Venta_Unitario]], 0)</f>
        <v>0</v>
      </c>
      <c r="L4851" s="3">
        <f>AVERAGEIF(TablaDatosEmpresa[Nombre_Producto],TablaDatosEmpresa[[#This Row],[Nombre_Producto]],TablaDatosEmpresa[Costo_Unitario])</f>
        <v>10.520482758620702</v>
      </c>
      <c r="M4851" s="3">
        <f>IF(TablaDatosEmpresa[[#This Row],[Tipo_Movimiento]] = "Venta", -TablaDatosEmpresa[[#This Row],[Cantidad]] * TablaDatosEmpresa[[#This Row],[CosteAdquisicionPromedio]], 0)</f>
        <v>0</v>
      </c>
      <c r="N4851" s="3">
        <f>TablaDatosEmpresa[[#This Row],[Ingresos]]-TablaDatosEmpresa[[#This Row],[Coste_Vemta]]</f>
        <v>0</v>
      </c>
    </row>
    <row r="4852" spans="1:14" x14ac:dyDescent="0.3">
      <c r="A4852">
        <v>4853</v>
      </c>
      <c r="B4852" s="1">
        <v>45274</v>
      </c>
      <c r="C4852" t="s">
        <v>24</v>
      </c>
      <c r="D4852" t="s">
        <v>29</v>
      </c>
      <c r="E4852" t="s">
        <v>30</v>
      </c>
      <c r="F4852">
        <v>57</v>
      </c>
      <c r="G4852" s="3">
        <v>35.380000000000003</v>
      </c>
      <c r="H4852" s="3">
        <v>0</v>
      </c>
      <c r="I4852" t="s">
        <v>24</v>
      </c>
      <c r="J4852" t="s">
        <v>36</v>
      </c>
      <c r="K4852" s="3">
        <f>IF(TablaDatosEmpresa[[#This Row],[Tipo_Movimiento]] = "Venta", -TablaDatosEmpresa[[#This Row],[Cantidad]] * TablaDatosEmpresa[[#This Row],[Precio_Venta_Unitario]], 0)</f>
        <v>0</v>
      </c>
      <c r="L4852" s="3">
        <f>AVERAGEIF(TablaDatosEmpresa[Nombre_Producto],TablaDatosEmpresa[[#This Row],[Nombre_Producto]],TablaDatosEmpresa[Costo_Unitario])</f>
        <v>15.49574137931034</v>
      </c>
      <c r="M4852" s="3">
        <f>IF(TablaDatosEmpresa[[#This Row],[Tipo_Movimiento]] = "Venta", -TablaDatosEmpresa[[#This Row],[Cantidad]] * TablaDatosEmpresa[[#This Row],[CosteAdquisicionPromedio]], 0)</f>
        <v>0</v>
      </c>
      <c r="N4852" s="3">
        <f>TablaDatosEmpresa[[#This Row],[Ingresos]]-TablaDatosEmpresa[[#This Row],[Coste_Vemta]]</f>
        <v>0</v>
      </c>
    </row>
    <row r="4853" spans="1:14" x14ac:dyDescent="0.3">
      <c r="A4853">
        <v>4854</v>
      </c>
      <c r="B4853" s="1">
        <v>45274</v>
      </c>
      <c r="C4853" t="s">
        <v>24</v>
      </c>
      <c r="D4853" t="s">
        <v>14</v>
      </c>
      <c r="E4853" t="s">
        <v>41</v>
      </c>
      <c r="F4853">
        <v>215</v>
      </c>
      <c r="G4853" s="3">
        <v>86.43</v>
      </c>
      <c r="H4853" s="3">
        <v>0</v>
      </c>
      <c r="I4853" t="s">
        <v>24</v>
      </c>
      <c r="J4853" t="s">
        <v>28</v>
      </c>
      <c r="K4853" s="3">
        <f>IF(TablaDatosEmpresa[[#This Row],[Tipo_Movimiento]] = "Venta", -TablaDatosEmpresa[[#This Row],[Cantidad]] * TablaDatosEmpresa[[#This Row],[Precio_Venta_Unitario]], 0)</f>
        <v>0</v>
      </c>
      <c r="L4853" s="3">
        <f>AVERAGEIF(TablaDatosEmpresa[Nombre_Producto],TablaDatosEmpresa[[#This Row],[Nombre_Producto]],TablaDatosEmpresa[Costo_Unitario])</f>
        <v>38.917210440456756</v>
      </c>
      <c r="M4853" s="3">
        <f>IF(TablaDatosEmpresa[[#This Row],[Tipo_Movimiento]] = "Venta", -TablaDatosEmpresa[[#This Row],[Cantidad]] * TablaDatosEmpresa[[#This Row],[CosteAdquisicionPromedio]], 0)</f>
        <v>0</v>
      </c>
      <c r="N4853" s="3">
        <f>TablaDatosEmpresa[[#This Row],[Ingresos]]-TablaDatosEmpresa[[#This Row],[Coste_Vemta]]</f>
        <v>0</v>
      </c>
    </row>
    <row r="4854" spans="1:14" x14ac:dyDescent="0.3">
      <c r="A4854">
        <v>4855</v>
      </c>
      <c r="B4854" s="1">
        <v>45274</v>
      </c>
      <c r="C4854" t="s">
        <v>24</v>
      </c>
      <c r="D4854" t="s">
        <v>21</v>
      </c>
      <c r="E4854" t="s">
        <v>22</v>
      </c>
      <c r="F4854">
        <v>223</v>
      </c>
      <c r="G4854" s="3">
        <v>25.46</v>
      </c>
      <c r="H4854" s="3">
        <v>0</v>
      </c>
      <c r="I4854" t="s">
        <v>24</v>
      </c>
      <c r="J4854" t="s">
        <v>37</v>
      </c>
      <c r="K4854" s="3">
        <f>IF(TablaDatosEmpresa[[#This Row],[Tipo_Movimiento]] = "Venta", -TablaDatosEmpresa[[#This Row],[Cantidad]] * TablaDatosEmpresa[[#This Row],[Precio_Venta_Unitario]], 0)</f>
        <v>0</v>
      </c>
      <c r="L4854" s="3">
        <f>AVERAGEIF(TablaDatosEmpresa[Nombre_Producto],TablaDatosEmpresa[[#This Row],[Nombre_Producto]],TablaDatosEmpresa[Costo_Unitario])</f>
        <v>10.520482758620702</v>
      </c>
      <c r="M4854" s="3">
        <f>IF(TablaDatosEmpresa[[#This Row],[Tipo_Movimiento]] = "Venta", -TablaDatosEmpresa[[#This Row],[Cantidad]] * TablaDatosEmpresa[[#This Row],[CosteAdquisicionPromedio]], 0)</f>
        <v>0</v>
      </c>
      <c r="N4854" s="3">
        <f>TablaDatosEmpresa[[#This Row],[Ingresos]]-TablaDatosEmpresa[[#This Row],[Coste_Vemta]]</f>
        <v>0</v>
      </c>
    </row>
    <row r="4855" spans="1:14" x14ac:dyDescent="0.3">
      <c r="A4855">
        <v>4856</v>
      </c>
      <c r="B4855" s="1">
        <v>45274</v>
      </c>
      <c r="C4855" t="s">
        <v>10</v>
      </c>
      <c r="D4855" t="s">
        <v>11</v>
      </c>
      <c r="E4855" t="s">
        <v>12</v>
      </c>
      <c r="F4855">
        <v>-10</v>
      </c>
      <c r="G4855" s="3">
        <v>0</v>
      </c>
      <c r="H4855" s="3">
        <v>129.08000000000001</v>
      </c>
      <c r="I4855" t="s">
        <v>10</v>
      </c>
      <c r="J4855" t="s">
        <v>31</v>
      </c>
      <c r="K4855" s="3">
        <f>IF(TablaDatosEmpresa[[#This Row],[Tipo_Movimiento]] = "Venta", -TablaDatosEmpresa[[#This Row],[Cantidad]] * TablaDatosEmpresa[[#This Row],[Precio_Venta_Unitario]], 0)</f>
        <v>1290.8000000000002</v>
      </c>
      <c r="L4855" s="3">
        <f>AVERAGEIF(TablaDatosEmpresa[Nombre_Producto],TablaDatosEmpresa[[#This Row],[Nombre_Producto]],TablaDatosEmpresa[Costo_Unitario])</f>
        <v>28.701865793780652</v>
      </c>
      <c r="M4855" s="3">
        <f>IF(TablaDatosEmpresa[[#This Row],[Tipo_Movimiento]] = "Venta", -TablaDatosEmpresa[[#This Row],[Cantidad]] * TablaDatosEmpresa[[#This Row],[CosteAdquisicionPromedio]], 0)</f>
        <v>287.01865793780649</v>
      </c>
      <c r="N4855" s="3">
        <f>TablaDatosEmpresa[[#This Row],[Ingresos]]-TablaDatosEmpresa[[#This Row],[Coste_Vemta]]</f>
        <v>1003.7813420621937</v>
      </c>
    </row>
    <row r="4856" spans="1:14" x14ac:dyDescent="0.3">
      <c r="A4856">
        <v>4857</v>
      </c>
      <c r="B4856" s="1">
        <v>45275</v>
      </c>
      <c r="C4856" t="s">
        <v>24</v>
      </c>
      <c r="D4856" t="s">
        <v>21</v>
      </c>
      <c r="E4856" t="s">
        <v>22</v>
      </c>
      <c r="F4856">
        <v>187</v>
      </c>
      <c r="G4856" s="3">
        <v>25.27</v>
      </c>
      <c r="H4856" s="3">
        <v>0</v>
      </c>
      <c r="I4856" t="s">
        <v>24</v>
      </c>
      <c r="J4856" t="s">
        <v>37</v>
      </c>
      <c r="K4856" s="3">
        <f>IF(TablaDatosEmpresa[[#This Row],[Tipo_Movimiento]] = "Venta", -TablaDatosEmpresa[[#This Row],[Cantidad]] * TablaDatosEmpresa[[#This Row],[Precio_Venta_Unitario]], 0)</f>
        <v>0</v>
      </c>
      <c r="L4856" s="3">
        <f>AVERAGEIF(TablaDatosEmpresa[Nombre_Producto],TablaDatosEmpresa[[#This Row],[Nombre_Producto]],TablaDatosEmpresa[Costo_Unitario])</f>
        <v>10.520482758620702</v>
      </c>
      <c r="M4856" s="3">
        <f>IF(TablaDatosEmpresa[[#This Row],[Tipo_Movimiento]] = "Venta", -TablaDatosEmpresa[[#This Row],[Cantidad]] * TablaDatosEmpresa[[#This Row],[CosteAdquisicionPromedio]], 0)</f>
        <v>0</v>
      </c>
      <c r="N4856" s="3">
        <f>TablaDatosEmpresa[[#This Row],[Ingresos]]-TablaDatosEmpresa[[#This Row],[Coste_Vemta]]</f>
        <v>0</v>
      </c>
    </row>
    <row r="4857" spans="1:14" x14ac:dyDescent="0.3">
      <c r="A4857">
        <v>4858</v>
      </c>
      <c r="B4857" s="1">
        <v>45275</v>
      </c>
      <c r="C4857" t="s">
        <v>10</v>
      </c>
      <c r="D4857" t="s">
        <v>25</v>
      </c>
      <c r="E4857" t="s">
        <v>43</v>
      </c>
      <c r="F4857">
        <v>-21</v>
      </c>
      <c r="G4857" s="3">
        <v>0</v>
      </c>
      <c r="H4857" s="3">
        <v>95.26</v>
      </c>
      <c r="I4857" t="s">
        <v>10</v>
      </c>
      <c r="J4857" t="s">
        <v>31</v>
      </c>
      <c r="K4857" s="3">
        <f>IF(TablaDatosEmpresa[[#This Row],[Tipo_Movimiento]] = "Venta", -TablaDatosEmpresa[[#This Row],[Cantidad]] * TablaDatosEmpresa[[#This Row],[Precio_Venta_Unitario]], 0)</f>
        <v>2000.46</v>
      </c>
      <c r="L4857" s="3">
        <f>AVERAGEIF(TablaDatosEmpresa[Nombre_Producto],TablaDatosEmpresa[[#This Row],[Nombre_Producto]],TablaDatosEmpresa[Costo_Unitario])</f>
        <v>18.458651685393257</v>
      </c>
      <c r="M4857" s="3">
        <f>IF(TablaDatosEmpresa[[#This Row],[Tipo_Movimiento]] = "Venta", -TablaDatosEmpresa[[#This Row],[Cantidad]] * TablaDatosEmpresa[[#This Row],[CosteAdquisicionPromedio]], 0)</f>
        <v>387.63168539325841</v>
      </c>
      <c r="N4857" s="3">
        <f>TablaDatosEmpresa[[#This Row],[Ingresos]]-TablaDatosEmpresa[[#This Row],[Coste_Vemta]]</f>
        <v>1612.8283146067415</v>
      </c>
    </row>
    <row r="4858" spans="1:14" x14ac:dyDescent="0.3">
      <c r="A4858">
        <v>4859</v>
      </c>
      <c r="B4858" s="1">
        <v>45275</v>
      </c>
      <c r="C4858" t="s">
        <v>16</v>
      </c>
      <c r="D4858" t="s">
        <v>27</v>
      </c>
      <c r="E4858" t="s">
        <v>44</v>
      </c>
      <c r="F4858">
        <v>69</v>
      </c>
      <c r="G4858" s="3">
        <v>247.19</v>
      </c>
      <c r="H4858" s="3">
        <v>0</v>
      </c>
      <c r="I4858" t="s">
        <v>46</v>
      </c>
      <c r="J4858" t="s">
        <v>18</v>
      </c>
      <c r="K4858" s="3">
        <f>IF(TablaDatosEmpresa[[#This Row],[Tipo_Movimiento]] = "Venta", -TablaDatosEmpresa[[#This Row],[Cantidad]] * TablaDatosEmpresa[[#This Row],[Precio_Venta_Unitario]], 0)</f>
        <v>0</v>
      </c>
      <c r="L4858" s="3">
        <f>AVERAGEIF(TablaDatosEmpresa[Nombre_Producto],TablaDatosEmpresa[[#This Row],[Nombre_Producto]],TablaDatosEmpresa[Costo_Unitario])</f>
        <v>111.99406451612904</v>
      </c>
      <c r="M4858" s="3">
        <f>IF(TablaDatosEmpresa[[#This Row],[Tipo_Movimiento]] = "Venta", -TablaDatosEmpresa[[#This Row],[Cantidad]] * TablaDatosEmpresa[[#This Row],[CosteAdquisicionPromedio]], 0)</f>
        <v>0</v>
      </c>
      <c r="N4858" s="3">
        <f>TablaDatosEmpresa[[#This Row],[Ingresos]]-TablaDatosEmpresa[[#This Row],[Coste_Vemta]]</f>
        <v>0</v>
      </c>
    </row>
    <row r="4859" spans="1:14" x14ac:dyDescent="0.3">
      <c r="A4859">
        <v>4860</v>
      </c>
      <c r="B4859" s="1">
        <v>45275</v>
      </c>
      <c r="C4859" t="s">
        <v>24</v>
      </c>
      <c r="D4859" t="s">
        <v>11</v>
      </c>
      <c r="E4859" t="s">
        <v>12</v>
      </c>
      <c r="F4859">
        <v>170</v>
      </c>
      <c r="G4859" s="3">
        <v>65.52</v>
      </c>
      <c r="H4859" s="3">
        <v>0</v>
      </c>
      <c r="I4859" t="s">
        <v>24</v>
      </c>
      <c r="J4859" t="s">
        <v>26</v>
      </c>
      <c r="K4859" s="3">
        <f>IF(TablaDatosEmpresa[[#This Row],[Tipo_Movimiento]] = "Venta", -TablaDatosEmpresa[[#This Row],[Cantidad]] * TablaDatosEmpresa[[#This Row],[Precio_Venta_Unitario]], 0)</f>
        <v>0</v>
      </c>
      <c r="L4859" s="3">
        <f>AVERAGEIF(TablaDatosEmpresa[Nombre_Producto],TablaDatosEmpresa[[#This Row],[Nombre_Producto]],TablaDatosEmpresa[Costo_Unitario])</f>
        <v>28.701865793780652</v>
      </c>
      <c r="M4859" s="3">
        <f>IF(TablaDatosEmpresa[[#This Row],[Tipo_Movimiento]] = "Venta", -TablaDatosEmpresa[[#This Row],[Cantidad]] * TablaDatosEmpresa[[#This Row],[CosteAdquisicionPromedio]], 0)</f>
        <v>0</v>
      </c>
      <c r="N4859" s="3">
        <f>TablaDatosEmpresa[[#This Row],[Ingresos]]-TablaDatosEmpresa[[#This Row],[Coste_Vemta]]</f>
        <v>0</v>
      </c>
    </row>
    <row r="4860" spans="1:14" x14ac:dyDescent="0.3">
      <c r="A4860">
        <v>4861</v>
      </c>
      <c r="B4860" s="1">
        <v>45275</v>
      </c>
      <c r="C4860" t="s">
        <v>10</v>
      </c>
      <c r="D4860" t="s">
        <v>27</v>
      </c>
      <c r="E4860" t="s">
        <v>44</v>
      </c>
      <c r="F4860">
        <v>-31</v>
      </c>
      <c r="G4860" s="3">
        <v>0</v>
      </c>
      <c r="H4860" s="3">
        <v>499.75</v>
      </c>
      <c r="I4860" t="s">
        <v>10</v>
      </c>
      <c r="J4860" t="s">
        <v>15</v>
      </c>
      <c r="K4860" s="3">
        <f>IF(TablaDatosEmpresa[[#This Row],[Tipo_Movimiento]] = "Venta", -TablaDatosEmpresa[[#This Row],[Cantidad]] * TablaDatosEmpresa[[#This Row],[Precio_Venta_Unitario]], 0)</f>
        <v>15492.25</v>
      </c>
      <c r="L4860" s="3">
        <f>AVERAGEIF(TablaDatosEmpresa[Nombre_Producto],TablaDatosEmpresa[[#This Row],[Nombre_Producto]],TablaDatosEmpresa[Costo_Unitario])</f>
        <v>111.99406451612904</v>
      </c>
      <c r="M4860" s="3">
        <f>IF(TablaDatosEmpresa[[#This Row],[Tipo_Movimiento]] = "Venta", -TablaDatosEmpresa[[#This Row],[Cantidad]] * TablaDatosEmpresa[[#This Row],[CosteAdquisicionPromedio]], 0)</f>
        <v>3471.8160000000003</v>
      </c>
      <c r="N4860" s="3">
        <f>TablaDatosEmpresa[[#This Row],[Ingresos]]-TablaDatosEmpresa[[#This Row],[Coste_Vemta]]</f>
        <v>12020.433999999999</v>
      </c>
    </row>
    <row r="4861" spans="1:14" x14ac:dyDescent="0.3">
      <c r="A4861">
        <v>4862</v>
      </c>
      <c r="B4861" s="1">
        <v>45275</v>
      </c>
      <c r="C4861" t="s">
        <v>24</v>
      </c>
      <c r="D4861" t="s">
        <v>21</v>
      </c>
      <c r="E4861" t="s">
        <v>22</v>
      </c>
      <c r="F4861">
        <v>124</v>
      </c>
      <c r="G4861" s="3">
        <v>25.49</v>
      </c>
      <c r="H4861" s="3">
        <v>0</v>
      </c>
      <c r="I4861" t="s">
        <v>24</v>
      </c>
      <c r="J4861" t="s">
        <v>28</v>
      </c>
      <c r="K4861" s="3">
        <f>IF(TablaDatosEmpresa[[#This Row],[Tipo_Movimiento]] = "Venta", -TablaDatosEmpresa[[#This Row],[Cantidad]] * TablaDatosEmpresa[[#This Row],[Precio_Venta_Unitario]], 0)</f>
        <v>0</v>
      </c>
      <c r="L4861" s="3">
        <f>AVERAGEIF(TablaDatosEmpresa[Nombre_Producto],TablaDatosEmpresa[[#This Row],[Nombre_Producto]],TablaDatosEmpresa[Costo_Unitario])</f>
        <v>10.520482758620702</v>
      </c>
      <c r="M4861" s="3">
        <f>IF(TablaDatosEmpresa[[#This Row],[Tipo_Movimiento]] = "Venta", -TablaDatosEmpresa[[#This Row],[Cantidad]] * TablaDatosEmpresa[[#This Row],[CosteAdquisicionPromedio]], 0)</f>
        <v>0</v>
      </c>
      <c r="N4861" s="3">
        <f>TablaDatosEmpresa[[#This Row],[Ingresos]]-TablaDatosEmpresa[[#This Row],[Coste_Vemta]]</f>
        <v>0</v>
      </c>
    </row>
    <row r="4862" spans="1:14" x14ac:dyDescent="0.3">
      <c r="A4862">
        <v>4863</v>
      </c>
      <c r="B4862" s="1">
        <v>45276</v>
      </c>
      <c r="C4862" t="s">
        <v>10</v>
      </c>
      <c r="D4862" t="s">
        <v>14</v>
      </c>
      <c r="E4862" t="s">
        <v>41</v>
      </c>
      <c r="F4862">
        <v>-42</v>
      </c>
      <c r="G4862" s="3">
        <v>0</v>
      </c>
      <c r="H4862" s="3">
        <v>158.4</v>
      </c>
      <c r="I4862" t="s">
        <v>10</v>
      </c>
      <c r="J4862" t="s">
        <v>15</v>
      </c>
      <c r="K4862" s="3">
        <f>IF(TablaDatosEmpresa[[#This Row],[Tipo_Movimiento]] = "Venta", -TablaDatosEmpresa[[#This Row],[Cantidad]] * TablaDatosEmpresa[[#This Row],[Precio_Venta_Unitario]], 0)</f>
        <v>6652.8</v>
      </c>
      <c r="L4862" s="3">
        <f>AVERAGEIF(TablaDatosEmpresa[Nombre_Producto],TablaDatosEmpresa[[#This Row],[Nombre_Producto]],TablaDatosEmpresa[Costo_Unitario])</f>
        <v>38.917210440456756</v>
      </c>
      <c r="M4862" s="3">
        <f>IF(TablaDatosEmpresa[[#This Row],[Tipo_Movimiento]] = "Venta", -TablaDatosEmpresa[[#This Row],[Cantidad]] * TablaDatosEmpresa[[#This Row],[CosteAdquisicionPromedio]], 0)</f>
        <v>1634.5228384991838</v>
      </c>
      <c r="N4862" s="3">
        <f>TablaDatosEmpresa[[#This Row],[Ingresos]]-TablaDatosEmpresa[[#This Row],[Coste_Vemta]]</f>
        <v>5018.2771615008169</v>
      </c>
    </row>
    <row r="4863" spans="1:14" x14ac:dyDescent="0.3">
      <c r="A4863">
        <v>4864</v>
      </c>
      <c r="B4863" s="1">
        <v>45276</v>
      </c>
      <c r="C4863" t="s">
        <v>24</v>
      </c>
      <c r="D4863" t="s">
        <v>29</v>
      </c>
      <c r="E4863" t="s">
        <v>30</v>
      </c>
      <c r="F4863">
        <v>103</v>
      </c>
      <c r="G4863" s="3">
        <v>36.47</v>
      </c>
      <c r="H4863" s="3">
        <v>0</v>
      </c>
      <c r="I4863" t="s">
        <v>24</v>
      </c>
      <c r="J4863" t="s">
        <v>36</v>
      </c>
      <c r="K4863" s="3">
        <f>IF(TablaDatosEmpresa[[#This Row],[Tipo_Movimiento]] = "Venta", -TablaDatosEmpresa[[#This Row],[Cantidad]] * TablaDatosEmpresa[[#This Row],[Precio_Venta_Unitario]], 0)</f>
        <v>0</v>
      </c>
      <c r="L4863" s="3">
        <f>AVERAGEIF(TablaDatosEmpresa[Nombre_Producto],TablaDatosEmpresa[[#This Row],[Nombre_Producto]],TablaDatosEmpresa[Costo_Unitario])</f>
        <v>15.49574137931034</v>
      </c>
      <c r="M4863" s="3">
        <f>IF(TablaDatosEmpresa[[#This Row],[Tipo_Movimiento]] = "Venta", -TablaDatosEmpresa[[#This Row],[Cantidad]] * TablaDatosEmpresa[[#This Row],[CosteAdquisicionPromedio]], 0)</f>
        <v>0</v>
      </c>
      <c r="N4863" s="3">
        <f>TablaDatosEmpresa[[#This Row],[Ingresos]]-TablaDatosEmpresa[[#This Row],[Coste_Vemta]]</f>
        <v>0</v>
      </c>
    </row>
    <row r="4864" spans="1:14" x14ac:dyDescent="0.3">
      <c r="A4864">
        <v>4865</v>
      </c>
      <c r="B4864" s="1">
        <v>45276</v>
      </c>
      <c r="C4864" t="s">
        <v>24</v>
      </c>
      <c r="D4864" t="s">
        <v>25</v>
      </c>
      <c r="E4864" t="s">
        <v>43</v>
      </c>
      <c r="F4864">
        <v>81</v>
      </c>
      <c r="G4864" s="3">
        <v>45.74</v>
      </c>
      <c r="H4864" s="3">
        <v>0</v>
      </c>
      <c r="I4864" t="s">
        <v>24</v>
      </c>
      <c r="J4864" t="s">
        <v>28</v>
      </c>
      <c r="K4864" s="3">
        <f>IF(TablaDatosEmpresa[[#This Row],[Tipo_Movimiento]] = "Venta", -TablaDatosEmpresa[[#This Row],[Cantidad]] * TablaDatosEmpresa[[#This Row],[Precio_Venta_Unitario]], 0)</f>
        <v>0</v>
      </c>
      <c r="L4864" s="3">
        <f>AVERAGEIF(TablaDatosEmpresa[Nombre_Producto],TablaDatosEmpresa[[#This Row],[Nombre_Producto]],TablaDatosEmpresa[Costo_Unitario])</f>
        <v>18.458651685393257</v>
      </c>
      <c r="M4864" s="3">
        <f>IF(TablaDatosEmpresa[[#This Row],[Tipo_Movimiento]] = "Venta", -TablaDatosEmpresa[[#This Row],[Cantidad]] * TablaDatosEmpresa[[#This Row],[CosteAdquisicionPromedio]], 0)</f>
        <v>0</v>
      </c>
      <c r="N4864" s="3">
        <f>TablaDatosEmpresa[[#This Row],[Ingresos]]-TablaDatosEmpresa[[#This Row],[Coste_Vemta]]</f>
        <v>0</v>
      </c>
    </row>
    <row r="4865" spans="1:14" x14ac:dyDescent="0.3">
      <c r="A4865">
        <v>4866</v>
      </c>
      <c r="B4865" s="1">
        <v>45276</v>
      </c>
      <c r="C4865" t="s">
        <v>24</v>
      </c>
      <c r="D4865" t="s">
        <v>29</v>
      </c>
      <c r="E4865" t="s">
        <v>30</v>
      </c>
      <c r="F4865">
        <v>94</v>
      </c>
      <c r="G4865" s="3">
        <v>35.659999999999997</v>
      </c>
      <c r="H4865" s="3">
        <v>0</v>
      </c>
      <c r="I4865" t="s">
        <v>24</v>
      </c>
      <c r="J4865" t="s">
        <v>36</v>
      </c>
      <c r="K4865" s="3">
        <f>IF(TablaDatosEmpresa[[#This Row],[Tipo_Movimiento]] = "Venta", -TablaDatosEmpresa[[#This Row],[Cantidad]] * TablaDatosEmpresa[[#This Row],[Precio_Venta_Unitario]], 0)</f>
        <v>0</v>
      </c>
      <c r="L4865" s="3">
        <f>AVERAGEIF(TablaDatosEmpresa[Nombre_Producto],TablaDatosEmpresa[[#This Row],[Nombre_Producto]],TablaDatosEmpresa[Costo_Unitario])</f>
        <v>15.49574137931034</v>
      </c>
      <c r="M4865" s="3">
        <f>IF(TablaDatosEmpresa[[#This Row],[Tipo_Movimiento]] = "Venta", -TablaDatosEmpresa[[#This Row],[Cantidad]] * TablaDatosEmpresa[[#This Row],[CosteAdquisicionPromedio]], 0)</f>
        <v>0</v>
      </c>
      <c r="N4865" s="3">
        <f>TablaDatosEmpresa[[#This Row],[Ingresos]]-TablaDatosEmpresa[[#This Row],[Coste_Vemta]]</f>
        <v>0</v>
      </c>
    </row>
    <row r="4866" spans="1:14" x14ac:dyDescent="0.3">
      <c r="A4866">
        <v>4867</v>
      </c>
      <c r="B4866" s="1">
        <v>45276</v>
      </c>
      <c r="C4866" t="s">
        <v>24</v>
      </c>
      <c r="D4866" t="s">
        <v>32</v>
      </c>
      <c r="E4866" t="s">
        <v>33</v>
      </c>
      <c r="F4866">
        <v>244</v>
      </c>
      <c r="G4866" s="3">
        <v>118.7</v>
      </c>
      <c r="H4866" s="3">
        <v>0</v>
      </c>
      <c r="I4866" t="s">
        <v>24</v>
      </c>
      <c r="J4866" t="s">
        <v>37</v>
      </c>
      <c r="K4866" s="3">
        <f>IF(TablaDatosEmpresa[[#This Row],[Tipo_Movimiento]] = "Venta", -TablaDatosEmpresa[[#This Row],[Cantidad]] * TablaDatosEmpresa[[#This Row],[Precio_Venta_Unitario]], 0)</f>
        <v>0</v>
      </c>
      <c r="L4866" s="3">
        <f>AVERAGEIF(TablaDatosEmpresa[Nombre_Producto],TablaDatosEmpresa[[#This Row],[Nombre_Producto]],TablaDatosEmpresa[Costo_Unitario])</f>
        <v>54.214840425531932</v>
      </c>
      <c r="M4866" s="3">
        <f>IF(TablaDatosEmpresa[[#This Row],[Tipo_Movimiento]] = "Venta", -TablaDatosEmpresa[[#This Row],[Cantidad]] * TablaDatosEmpresa[[#This Row],[CosteAdquisicionPromedio]], 0)</f>
        <v>0</v>
      </c>
      <c r="N4866" s="3">
        <f>TablaDatosEmpresa[[#This Row],[Ingresos]]-TablaDatosEmpresa[[#This Row],[Coste_Vemta]]</f>
        <v>0</v>
      </c>
    </row>
    <row r="4867" spans="1:14" x14ac:dyDescent="0.3">
      <c r="A4867">
        <v>4868</v>
      </c>
      <c r="B4867" s="1">
        <v>45276</v>
      </c>
      <c r="C4867" t="s">
        <v>24</v>
      </c>
      <c r="D4867" t="s">
        <v>29</v>
      </c>
      <c r="E4867" t="s">
        <v>30</v>
      </c>
      <c r="F4867">
        <v>92</v>
      </c>
      <c r="G4867" s="3">
        <v>35.64</v>
      </c>
      <c r="H4867" s="3">
        <v>0</v>
      </c>
      <c r="I4867" t="s">
        <v>24</v>
      </c>
      <c r="J4867" t="s">
        <v>36</v>
      </c>
      <c r="K4867" s="3">
        <f>IF(TablaDatosEmpresa[[#This Row],[Tipo_Movimiento]] = "Venta", -TablaDatosEmpresa[[#This Row],[Cantidad]] * TablaDatosEmpresa[[#This Row],[Precio_Venta_Unitario]], 0)</f>
        <v>0</v>
      </c>
      <c r="L4867" s="3">
        <f>AVERAGEIF(TablaDatosEmpresa[Nombre_Producto],TablaDatosEmpresa[[#This Row],[Nombre_Producto]],TablaDatosEmpresa[Costo_Unitario])</f>
        <v>15.49574137931034</v>
      </c>
      <c r="M4867" s="3">
        <f>IF(TablaDatosEmpresa[[#This Row],[Tipo_Movimiento]] = "Venta", -TablaDatosEmpresa[[#This Row],[Cantidad]] * TablaDatosEmpresa[[#This Row],[CosteAdquisicionPromedio]], 0)</f>
        <v>0</v>
      </c>
      <c r="N4867" s="3">
        <f>TablaDatosEmpresa[[#This Row],[Ingresos]]-TablaDatosEmpresa[[#This Row],[Coste_Vemta]]</f>
        <v>0</v>
      </c>
    </row>
    <row r="4868" spans="1:14" x14ac:dyDescent="0.3">
      <c r="A4868">
        <v>4869</v>
      </c>
      <c r="B4868" s="1">
        <v>45276</v>
      </c>
      <c r="C4868" t="s">
        <v>10</v>
      </c>
      <c r="D4868" t="s">
        <v>17</v>
      </c>
      <c r="E4868" t="s">
        <v>42</v>
      </c>
      <c r="F4868">
        <v>-10</v>
      </c>
      <c r="G4868" s="3">
        <v>0</v>
      </c>
      <c r="H4868" s="3">
        <v>907.11</v>
      </c>
      <c r="I4868" t="s">
        <v>10</v>
      </c>
      <c r="J4868" t="s">
        <v>35</v>
      </c>
      <c r="K4868" s="3">
        <f>IF(TablaDatosEmpresa[[#This Row],[Tipo_Movimiento]] = "Venta", -TablaDatosEmpresa[[#This Row],[Cantidad]] * TablaDatosEmpresa[[#This Row],[Precio_Venta_Unitario]], 0)</f>
        <v>9071.1</v>
      </c>
      <c r="L4868" s="3">
        <f>AVERAGEIF(TablaDatosEmpresa[Nombre_Producto],TablaDatosEmpresa[[#This Row],[Nombre_Producto]],TablaDatosEmpresa[Costo_Unitario])</f>
        <v>206.67616747181975</v>
      </c>
      <c r="M4868" s="3">
        <f>IF(TablaDatosEmpresa[[#This Row],[Tipo_Movimiento]] = "Venta", -TablaDatosEmpresa[[#This Row],[Cantidad]] * TablaDatosEmpresa[[#This Row],[CosteAdquisicionPromedio]], 0)</f>
        <v>2066.7616747181974</v>
      </c>
      <c r="N4868" s="3">
        <f>TablaDatosEmpresa[[#This Row],[Ingresos]]-TablaDatosEmpresa[[#This Row],[Coste_Vemta]]</f>
        <v>7004.338325281803</v>
      </c>
    </row>
    <row r="4869" spans="1:14" x14ac:dyDescent="0.3">
      <c r="A4869">
        <v>4870</v>
      </c>
      <c r="B4869" s="1">
        <v>45277</v>
      </c>
      <c r="C4869" t="s">
        <v>16</v>
      </c>
      <c r="D4869" t="s">
        <v>17</v>
      </c>
      <c r="E4869" t="s">
        <v>42</v>
      </c>
      <c r="F4869">
        <v>84</v>
      </c>
      <c r="G4869" s="3">
        <v>441.57</v>
      </c>
      <c r="H4869" s="3">
        <v>0</v>
      </c>
      <c r="I4869" t="s">
        <v>46</v>
      </c>
      <c r="J4869" t="s">
        <v>18</v>
      </c>
      <c r="K4869" s="3">
        <f>IF(TablaDatosEmpresa[[#This Row],[Tipo_Movimiento]] = "Venta", -TablaDatosEmpresa[[#This Row],[Cantidad]] * TablaDatosEmpresa[[#This Row],[Precio_Venta_Unitario]], 0)</f>
        <v>0</v>
      </c>
      <c r="L4869" s="3">
        <f>AVERAGEIF(TablaDatosEmpresa[Nombre_Producto],TablaDatosEmpresa[[#This Row],[Nombre_Producto]],TablaDatosEmpresa[Costo_Unitario])</f>
        <v>206.67616747181975</v>
      </c>
      <c r="M4869" s="3">
        <f>IF(TablaDatosEmpresa[[#This Row],[Tipo_Movimiento]] = "Venta", -TablaDatosEmpresa[[#This Row],[Cantidad]] * TablaDatosEmpresa[[#This Row],[CosteAdquisicionPromedio]], 0)</f>
        <v>0</v>
      </c>
      <c r="N4869" s="3">
        <f>TablaDatosEmpresa[[#This Row],[Ingresos]]-TablaDatosEmpresa[[#This Row],[Coste_Vemta]]</f>
        <v>0</v>
      </c>
    </row>
    <row r="4870" spans="1:14" x14ac:dyDescent="0.3">
      <c r="A4870">
        <v>4871</v>
      </c>
      <c r="B4870" s="1">
        <v>45277</v>
      </c>
      <c r="C4870" t="s">
        <v>10</v>
      </c>
      <c r="D4870" t="s">
        <v>27</v>
      </c>
      <c r="E4870" t="s">
        <v>44</v>
      </c>
      <c r="F4870">
        <v>-46</v>
      </c>
      <c r="G4870" s="3">
        <v>0</v>
      </c>
      <c r="H4870" s="3">
        <v>498.71</v>
      </c>
      <c r="I4870" t="s">
        <v>10</v>
      </c>
      <c r="J4870" t="s">
        <v>15</v>
      </c>
      <c r="K4870" s="3">
        <f>IF(TablaDatosEmpresa[[#This Row],[Tipo_Movimiento]] = "Venta", -TablaDatosEmpresa[[#This Row],[Cantidad]] * TablaDatosEmpresa[[#This Row],[Precio_Venta_Unitario]], 0)</f>
        <v>22940.66</v>
      </c>
      <c r="L4870" s="3">
        <f>AVERAGEIF(TablaDatosEmpresa[Nombre_Producto],TablaDatosEmpresa[[#This Row],[Nombre_Producto]],TablaDatosEmpresa[Costo_Unitario])</f>
        <v>111.99406451612904</v>
      </c>
      <c r="M4870" s="3">
        <f>IF(TablaDatosEmpresa[[#This Row],[Tipo_Movimiento]] = "Venta", -TablaDatosEmpresa[[#This Row],[Cantidad]] * TablaDatosEmpresa[[#This Row],[CosteAdquisicionPromedio]], 0)</f>
        <v>5151.7269677419363</v>
      </c>
      <c r="N4870" s="3">
        <f>TablaDatosEmpresa[[#This Row],[Ingresos]]-TablaDatosEmpresa[[#This Row],[Coste_Vemta]]</f>
        <v>17788.933032258064</v>
      </c>
    </row>
    <row r="4871" spans="1:14" x14ac:dyDescent="0.3">
      <c r="A4871">
        <v>4872</v>
      </c>
      <c r="B4871" s="1">
        <v>45277</v>
      </c>
      <c r="C4871" t="s">
        <v>24</v>
      </c>
      <c r="D4871" t="s">
        <v>25</v>
      </c>
      <c r="E4871" t="s">
        <v>43</v>
      </c>
      <c r="F4871">
        <v>242</v>
      </c>
      <c r="G4871" s="3">
        <v>44.89</v>
      </c>
      <c r="H4871" s="3">
        <v>0</v>
      </c>
      <c r="I4871" t="s">
        <v>24</v>
      </c>
      <c r="J4871" t="s">
        <v>37</v>
      </c>
      <c r="K4871" s="3">
        <f>IF(TablaDatosEmpresa[[#This Row],[Tipo_Movimiento]] = "Venta", -TablaDatosEmpresa[[#This Row],[Cantidad]] * TablaDatosEmpresa[[#This Row],[Precio_Venta_Unitario]], 0)</f>
        <v>0</v>
      </c>
      <c r="L4871" s="3">
        <f>AVERAGEIF(TablaDatosEmpresa[Nombre_Producto],TablaDatosEmpresa[[#This Row],[Nombre_Producto]],TablaDatosEmpresa[Costo_Unitario])</f>
        <v>18.458651685393257</v>
      </c>
      <c r="M4871" s="3">
        <f>IF(TablaDatosEmpresa[[#This Row],[Tipo_Movimiento]] = "Venta", -TablaDatosEmpresa[[#This Row],[Cantidad]] * TablaDatosEmpresa[[#This Row],[CosteAdquisicionPromedio]], 0)</f>
        <v>0</v>
      </c>
      <c r="N4871" s="3">
        <f>TablaDatosEmpresa[[#This Row],[Ingresos]]-TablaDatosEmpresa[[#This Row],[Coste_Vemta]]</f>
        <v>0</v>
      </c>
    </row>
    <row r="4872" spans="1:14" x14ac:dyDescent="0.3">
      <c r="A4872">
        <v>4873</v>
      </c>
      <c r="B4872" s="1">
        <v>45277</v>
      </c>
      <c r="C4872" t="s">
        <v>10</v>
      </c>
      <c r="D4872" t="s">
        <v>29</v>
      </c>
      <c r="E4872" t="s">
        <v>30</v>
      </c>
      <c r="F4872">
        <v>-27</v>
      </c>
      <c r="G4872" s="3">
        <v>0</v>
      </c>
      <c r="H4872" s="3">
        <v>79.739999999999995</v>
      </c>
      <c r="I4872" t="s">
        <v>10</v>
      </c>
      <c r="J4872" t="s">
        <v>23</v>
      </c>
      <c r="K4872" s="3">
        <f>IF(TablaDatosEmpresa[[#This Row],[Tipo_Movimiento]] = "Venta", -TablaDatosEmpresa[[#This Row],[Cantidad]] * TablaDatosEmpresa[[#This Row],[Precio_Venta_Unitario]], 0)</f>
        <v>2152.98</v>
      </c>
      <c r="L4872" s="3">
        <f>AVERAGEIF(TablaDatosEmpresa[Nombre_Producto],TablaDatosEmpresa[[#This Row],[Nombre_Producto]],TablaDatosEmpresa[Costo_Unitario])</f>
        <v>15.49574137931034</v>
      </c>
      <c r="M4872" s="3">
        <f>IF(TablaDatosEmpresa[[#This Row],[Tipo_Movimiento]] = "Venta", -TablaDatosEmpresa[[#This Row],[Cantidad]] * TablaDatosEmpresa[[#This Row],[CosteAdquisicionPromedio]], 0)</f>
        <v>418.38501724137916</v>
      </c>
      <c r="N4872" s="3">
        <f>TablaDatosEmpresa[[#This Row],[Ingresos]]-TablaDatosEmpresa[[#This Row],[Coste_Vemta]]</f>
        <v>1734.594982758621</v>
      </c>
    </row>
    <row r="4873" spans="1:14" x14ac:dyDescent="0.3">
      <c r="A4873">
        <v>4874</v>
      </c>
      <c r="B4873" s="1">
        <v>45277</v>
      </c>
      <c r="C4873" t="s">
        <v>10</v>
      </c>
      <c r="D4873" t="s">
        <v>29</v>
      </c>
      <c r="E4873" t="s">
        <v>30</v>
      </c>
      <c r="F4873">
        <v>-12</v>
      </c>
      <c r="G4873" s="3">
        <v>0</v>
      </c>
      <c r="H4873" s="3">
        <v>79.790000000000006</v>
      </c>
      <c r="I4873" t="s">
        <v>10</v>
      </c>
      <c r="J4873" t="s">
        <v>13</v>
      </c>
      <c r="K4873" s="3">
        <f>IF(TablaDatosEmpresa[[#This Row],[Tipo_Movimiento]] = "Venta", -TablaDatosEmpresa[[#This Row],[Cantidad]] * TablaDatosEmpresa[[#This Row],[Precio_Venta_Unitario]], 0)</f>
        <v>957.48</v>
      </c>
      <c r="L4873" s="3">
        <f>AVERAGEIF(TablaDatosEmpresa[Nombre_Producto],TablaDatosEmpresa[[#This Row],[Nombre_Producto]],TablaDatosEmpresa[Costo_Unitario])</f>
        <v>15.49574137931034</v>
      </c>
      <c r="M4873" s="3">
        <f>IF(TablaDatosEmpresa[[#This Row],[Tipo_Movimiento]] = "Venta", -TablaDatosEmpresa[[#This Row],[Cantidad]] * TablaDatosEmpresa[[#This Row],[CosteAdquisicionPromedio]], 0)</f>
        <v>185.94889655172409</v>
      </c>
      <c r="N4873" s="3">
        <f>TablaDatosEmpresa[[#This Row],[Ingresos]]-TablaDatosEmpresa[[#This Row],[Coste_Vemta]]</f>
        <v>771.53110344827587</v>
      </c>
    </row>
    <row r="4874" spans="1:14" x14ac:dyDescent="0.3">
      <c r="A4874">
        <v>4875</v>
      </c>
      <c r="B4874" s="1">
        <v>45277</v>
      </c>
      <c r="C4874" t="s">
        <v>24</v>
      </c>
      <c r="D4874" t="s">
        <v>29</v>
      </c>
      <c r="E4874" t="s">
        <v>30</v>
      </c>
      <c r="F4874">
        <v>226</v>
      </c>
      <c r="G4874" s="3">
        <v>36.17</v>
      </c>
      <c r="H4874" s="3">
        <v>0</v>
      </c>
      <c r="I4874" t="s">
        <v>24</v>
      </c>
      <c r="J4874" t="s">
        <v>37</v>
      </c>
      <c r="K4874" s="3">
        <f>IF(TablaDatosEmpresa[[#This Row],[Tipo_Movimiento]] = "Venta", -TablaDatosEmpresa[[#This Row],[Cantidad]] * TablaDatosEmpresa[[#This Row],[Precio_Venta_Unitario]], 0)</f>
        <v>0</v>
      </c>
      <c r="L4874" s="3">
        <f>AVERAGEIF(TablaDatosEmpresa[Nombre_Producto],TablaDatosEmpresa[[#This Row],[Nombre_Producto]],TablaDatosEmpresa[Costo_Unitario])</f>
        <v>15.49574137931034</v>
      </c>
      <c r="M4874" s="3">
        <f>IF(TablaDatosEmpresa[[#This Row],[Tipo_Movimiento]] = "Venta", -TablaDatosEmpresa[[#This Row],[Cantidad]] * TablaDatosEmpresa[[#This Row],[CosteAdquisicionPromedio]], 0)</f>
        <v>0</v>
      </c>
      <c r="N4874" s="3">
        <f>TablaDatosEmpresa[[#This Row],[Ingresos]]-TablaDatosEmpresa[[#This Row],[Coste_Vemta]]</f>
        <v>0</v>
      </c>
    </row>
    <row r="4875" spans="1:14" x14ac:dyDescent="0.3">
      <c r="A4875">
        <v>4876</v>
      </c>
      <c r="B4875" s="1">
        <v>45277</v>
      </c>
      <c r="C4875" t="s">
        <v>10</v>
      </c>
      <c r="D4875" t="s">
        <v>11</v>
      </c>
      <c r="E4875" t="s">
        <v>12</v>
      </c>
      <c r="F4875">
        <v>-37</v>
      </c>
      <c r="G4875" s="3">
        <v>0</v>
      </c>
      <c r="H4875" s="3">
        <v>130.15</v>
      </c>
      <c r="I4875" t="s">
        <v>10</v>
      </c>
      <c r="J4875" t="s">
        <v>35</v>
      </c>
      <c r="K4875" s="3">
        <f>IF(TablaDatosEmpresa[[#This Row],[Tipo_Movimiento]] = "Venta", -TablaDatosEmpresa[[#This Row],[Cantidad]] * TablaDatosEmpresa[[#This Row],[Precio_Venta_Unitario]], 0)</f>
        <v>4815.55</v>
      </c>
      <c r="L4875" s="3">
        <f>AVERAGEIF(TablaDatosEmpresa[Nombre_Producto],TablaDatosEmpresa[[#This Row],[Nombre_Producto]],TablaDatosEmpresa[Costo_Unitario])</f>
        <v>28.701865793780652</v>
      </c>
      <c r="M4875" s="3">
        <f>IF(TablaDatosEmpresa[[#This Row],[Tipo_Movimiento]] = "Venta", -TablaDatosEmpresa[[#This Row],[Cantidad]] * TablaDatosEmpresa[[#This Row],[CosteAdquisicionPromedio]], 0)</f>
        <v>1061.9690343698842</v>
      </c>
      <c r="N4875" s="3">
        <f>TablaDatosEmpresa[[#This Row],[Ingresos]]-TablaDatosEmpresa[[#This Row],[Coste_Vemta]]</f>
        <v>3753.5809656301162</v>
      </c>
    </row>
    <row r="4876" spans="1:14" x14ac:dyDescent="0.3">
      <c r="A4876">
        <v>4877</v>
      </c>
      <c r="B4876" s="1">
        <v>45278</v>
      </c>
      <c r="C4876" t="s">
        <v>10</v>
      </c>
      <c r="D4876" t="s">
        <v>29</v>
      </c>
      <c r="E4876" t="s">
        <v>30</v>
      </c>
      <c r="F4876">
        <v>-43</v>
      </c>
      <c r="G4876" s="3">
        <v>0</v>
      </c>
      <c r="H4876" s="3">
        <v>80.02</v>
      </c>
      <c r="I4876" t="s">
        <v>10</v>
      </c>
      <c r="J4876" t="s">
        <v>35</v>
      </c>
      <c r="K4876" s="3">
        <f>IF(TablaDatosEmpresa[[#This Row],[Tipo_Movimiento]] = "Venta", -TablaDatosEmpresa[[#This Row],[Cantidad]] * TablaDatosEmpresa[[#This Row],[Precio_Venta_Unitario]], 0)</f>
        <v>3440.8599999999997</v>
      </c>
      <c r="L4876" s="3">
        <f>AVERAGEIF(TablaDatosEmpresa[Nombre_Producto],TablaDatosEmpresa[[#This Row],[Nombre_Producto]],TablaDatosEmpresa[Costo_Unitario])</f>
        <v>15.49574137931034</v>
      </c>
      <c r="M4876" s="3">
        <f>IF(TablaDatosEmpresa[[#This Row],[Tipo_Movimiento]] = "Venta", -TablaDatosEmpresa[[#This Row],[Cantidad]] * TablaDatosEmpresa[[#This Row],[CosteAdquisicionPromedio]], 0)</f>
        <v>666.31687931034458</v>
      </c>
      <c r="N4876" s="3">
        <f>TablaDatosEmpresa[[#This Row],[Ingresos]]-TablaDatosEmpresa[[#This Row],[Coste_Vemta]]</f>
        <v>2774.5431206896551</v>
      </c>
    </row>
    <row r="4877" spans="1:14" x14ac:dyDescent="0.3">
      <c r="A4877">
        <v>4878</v>
      </c>
      <c r="B4877" s="1">
        <v>45278</v>
      </c>
      <c r="C4877" t="s">
        <v>10</v>
      </c>
      <c r="D4877" t="s">
        <v>14</v>
      </c>
      <c r="E4877" t="s">
        <v>41</v>
      </c>
      <c r="F4877">
        <v>-13</v>
      </c>
      <c r="G4877" s="3">
        <v>0</v>
      </c>
      <c r="H4877" s="3">
        <v>160.87</v>
      </c>
      <c r="I4877" t="s">
        <v>10</v>
      </c>
      <c r="J4877" t="s">
        <v>23</v>
      </c>
      <c r="K4877" s="3">
        <f>IF(TablaDatosEmpresa[[#This Row],[Tipo_Movimiento]] = "Venta", -TablaDatosEmpresa[[#This Row],[Cantidad]] * TablaDatosEmpresa[[#This Row],[Precio_Venta_Unitario]], 0)</f>
        <v>2091.31</v>
      </c>
      <c r="L4877" s="3">
        <f>AVERAGEIF(TablaDatosEmpresa[Nombre_Producto],TablaDatosEmpresa[[#This Row],[Nombre_Producto]],TablaDatosEmpresa[Costo_Unitario])</f>
        <v>38.917210440456756</v>
      </c>
      <c r="M4877" s="3">
        <f>IF(TablaDatosEmpresa[[#This Row],[Tipo_Movimiento]] = "Venta", -TablaDatosEmpresa[[#This Row],[Cantidad]] * TablaDatosEmpresa[[#This Row],[CosteAdquisicionPromedio]], 0)</f>
        <v>505.92373572593783</v>
      </c>
      <c r="N4877" s="3">
        <f>TablaDatosEmpresa[[#This Row],[Ingresos]]-TablaDatosEmpresa[[#This Row],[Coste_Vemta]]</f>
        <v>1585.3862642740621</v>
      </c>
    </row>
    <row r="4878" spans="1:14" x14ac:dyDescent="0.3">
      <c r="A4878">
        <v>4879</v>
      </c>
      <c r="B4878" s="1">
        <v>45278</v>
      </c>
      <c r="C4878" t="s">
        <v>24</v>
      </c>
      <c r="D4878" t="s">
        <v>14</v>
      </c>
      <c r="E4878" t="s">
        <v>41</v>
      </c>
      <c r="F4878">
        <v>205</v>
      </c>
      <c r="G4878" s="3">
        <v>86.5</v>
      </c>
      <c r="H4878" s="3">
        <v>0</v>
      </c>
      <c r="I4878" t="s">
        <v>24</v>
      </c>
      <c r="J4878" t="s">
        <v>37</v>
      </c>
      <c r="K4878" s="3">
        <f>IF(TablaDatosEmpresa[[#This Row],[Tipo_Movimiento]] = "Venta", -TablaDatosEmpresa[[#This Row],[Cantidad]] * TablaDatosEmpresa[[#This Row],[Precio_Venta_Unitario]], 0)</f>
        <v>0</v>
      </c>
      <c r="L4878" s="3">
        <f>AVERAGEIF(TablaDatosEmpresa[Nombre_Producto],TablaDatosEmpresa[[#This Row],[Nombre_Producto]],TablaDatosEmpresa[Costo_Unitario])</f>
        <v>38.917210440456756</v>
      </c>
      <c r="M4878" s="3">
        <f>IF(TablaDatosEmpresa[[#This Row],[Tipo_Movimiento]] = "Venta", -TablaDatosEmpresa[[#This Row],[Cantidad]] * TablaDatosEmpresa[[#This Row],[CosteAdquisicionPromedio]], 0)</f>
        <v>0</v>
      </c>
      <c r="N4878" s="3">
        <f>TablaDatosEmpresa[[#This Row],[Ingresos]]-TablaDatosEmpresa[[#This Row],[Coste_Vemta]]</f>
        <v>0</v>
      </c>
    </row>
    <row r="4879" spans="1:14" x14ac:dyDescent="0.3">
      <c r="A4879">
        <v>4880</v>
      </c>
      <c r="B4879" s="1">
        <v>45278</v>
      </c>
      <c r="C4879" t="s">
        <v>16</v>
      </c>
      <c r="D4879" t="s">
        <v>27</v>
      </c>
      <c r="E4879" t="s">
        <v>44</v>
      </c>
      <c r="F4879">
        <v>25</v>
      </c>
      <c r="G4879" s="3">
        <v>248.78</v>
      </c>
      <c r="H4879" s="3">
        <v>0</v>
      </c>
      <c r="I4879" t="s">
        <v>46</v>
      </c>
      <c r="J4879" t="s">
        <v>18</v>
      </c>
      <c r="K4879" s="3">
        <f>IF(TablaDatosEmpresa[[#This Row],[Tipo_Movimiento]] = "Venta", -TablaDatosEmpresa[[#This Row],[Cantidad]] * TablaDatosEmpresa[[#This Row],[Precio_Venta_Unitario]], 0)</f>
        <v>0</v>
      </c>
      <c r="L4879" s="3">
        <f>AVERAGEIF(TablaDatosEmpresa[Nombre_Producto],TablaDatosEmpresa[[#This Row],[Nombre_Producto]],TablaDatosEmpresa[Costo_Unitario])</f>
        <v>111.99406451612904</v>
      </c>
      <c r="M4879" s="3">
        <f>IF(TablaDatosEmpresa[[#This Row],[Tipo_Movimiento]] = "Venta", -TablaDatosEmpresa[[#This Row],[Cantidad]] * TablaDatosEmpresa[[#This Row],[CosteAdquisicionPromedio]], 0)</f>
        <v>0</v>
      </c>
      <c r="N4879" s="3">
        <f>TablaDatosEmpresa[[#This Row],[Ingresos]]-TablaDatosEmpresa[[#This Row],[Coste_Vemta]]</f>
        <v>0</v>
      </c>
    </row>
    <row r="4880" spans="1:14" x14ac:dyDescent="0.3">
      <c r="A4880">
        <v>4881</v>
      </c>
      <c r="B4880" s="1">
        <v>45278</v>
      </c>
      <c r="C4880" t="s">
        <v>10</v>
      </c>
      <c r="D4880" t="s">
        <v>34</v>
      </c>
      <c r="E4880" t="s">
        <v>45</v>
      </c>
      <c r="F4880">
        <v>-45</v>
      </c>
      <c r="G4880" s="3">
        <v>0</v>
      </c>
      <c r="H4880" s="3">
        <v>348.61</v>
      </c>
      <c r="I4880" t="s">
        <v>10</v>
      </c>
      <c r="J4880" t="s">
        <v>35</v>
      </c>
      <c r="K4880" s="3">
        <f>IF(TablaDatosEmpresa[[#This Row],[Tipo_Movimiento]] = "Venta", -TablaDatosEmpresa[[#This Row],[Cantidad]] * TablaDatosEmpresa[[#This Row],[Precio_Venta_Unitario]], 0)</f>
        <v>15687.45</v>
      </c>
      <c r="L4880" s="3">
        <f>AVERAGEIF(TablaDatosEmpresa[Nombre_Producto],TablaDatosEmpresa[[#This Row],[Nombre_Producto]],TablaDatosEmpresa[Costo_Unitario])</f>
        <v>81.910562499999997</v>
      </c>
      <c r="M4880" s="3">
        <f>IF(TablaDatosEmpresa[[#This Row],[Tipo_Movimiento]] = "Venta", -TablaDatosEmpresa[[#This Row],[Cantidad]] * TablaDatosEmpresa[[#This Row],[CosteAdquisicionPromedio]], 0)</f>
        <v>3685.9753124999997</v>
      </c>
      <c r="N4880" s="3">
        <f>TablaDatosEmpresa[[#This Row],[Ingresos]]-TablaDatosEmpresa[[#This Row],[Coste_Vemta]]</f>
        <v>12001.474687500002</v>
      </c>
    </row>
    <row r="4881" spans="1:14" x14ac:dyDescent="0.3">
      <c r="A4881">
        <v>4882</v>
      </c>
      <c r="B4881" s="1">
        <v>45278</v>
      </c>
      <c r="C4881" t="s">
        <v>10</v>
      </c>
      <c r="D4881" t="s">
        <v>25</v>
      </c>
      <c r="E4881" t="s">
        <v>43</v>
      </c>
      <c r="F4881">
        <v>-28</v>
      </c>
      <c r="G4881" s="3">
        <v>0</v>
      </c>
      <c r="H4881" s="3">
        <v>94.59</v>
      </c>
      <c r="I4881" t="s">
        <v>10</v>
      </c>
      <c r="J4881" t="s">
        <v>13</v>
      </c>
      <c r="K4881" s="3">
        <f>IF(TablaDatosEmpresa[[#This Row],[Tipo_Movimiento]] = "Venta", -TablaDatosEmpresa[[#This Row],[Cantidad]] * TablaDatosEmpresa[[#This Row],[Precio_Venta_Unitario]], 0)</f>
        <v>2648.52</v>
      </c>
      <c r="L4881" s="3">
        <f>AVERAGEIF(TablaDatosEmpresa[Nombre_Producto],TablaDatosEmpresa[[#This Row],[Nombre_Producto]],TablaDatosEmpresa[Costo_Unitario])</f>
        <v>18.458651685393257</v>
      </c>
      <c r="M4881" s="3">
        <f>IF(TablaDatosEmpresa[[#This Row],[Tipo_Movimiento]] = "Venta", -TablaDatosEmpresa[[#This Row],[Cantidad]] * TablaDatosEmpresa[[#This Row],[CosteAdquisicionPromedio]], 0)</f>
        <v>516.84224719101121</v>
      </c>
      <c r="N4881" s="3">
        <f>TablaDatosEmpresa[[#This Row],[Ingresos]]-TablaDatosEmpresa[[#This Row],[Coste_Vemta]]</f>
        <v>2131.6777528089888</v>
      </c>
    </row>
    <row r="4882" spans="1:14" x14ac:dyDescent="0.3">
      <c r="A4882">
        <v>4883</v>
      </c>
      <c r="B4882" s="1">
        <v>45278</v>
      </c>
      <c r="C4882" t="s">
        <v>24</v>
      </c>
      <c r="D4882" t="s">
        <v>34</v>
      </c>
      <c r="E4882" t="s">
        <v>45</v>
      </c>
      <c r="F4882">
        <v>56</v>
      </c>
      <c r="G4882" s="3">
        <v>178.66</v>
      </c>
      <c r="H4882" s="3">
        <v>0</v>
      </c>
      <c r="I4882" t="s">
        <v>24</v>
      </c>
      <c r="J4882" t="s">
        <v>36</v>
      </c>
      <c r="K4882" s="3">
        <f>IF(TablaDatosEmpresa[[#This Row],[Tipo_Movimiento]] = "Venta", -TablaDatosEmpresa[[#This Row],[Cantidad]] * TablaDatosEmpresa[[#This Row],[Precio_Venta_Unitario]], 0)</f>
        <v>0</v>
      </c>
      <c r="L4882" s="3">
        <f>AVERAGEIF(TablaDatosEmpresa[Nombre_Producto],TablaDatosEmpresa[[#This Row],[Nombre_Producto]],TablaDatosEmpresa[Costo_Unitario])</f>
        <v>81.910562499999997</v>
      </c>
      <c r="M4882" s="3">
        <f>IF(TablaDatosEmpresa[[#This Row],[Tipo_Movimiento]] = "Venta", -TablaDatosEmpresa[[#This Row],[Cantidad]] * TablaDatosEmpresa[[#This Row],[CosteAdquisicionPromedio]], 0)</f>
        <v>0</v>
      </c>
      <c r="N4882" s="3">
        <f>TablaDatosEmpresa[[#This Row],[Ingresos]]-TablaDatosEmpresa[[#This Row],[Coste_Vemta]]</f>
        <v>0</v>
      </c>
    </row>
    <row r="4883" spans="1:14" x14ac:dyDescent="0.3">
      <c r="A4883">
        <v>4884</v>
      </c>
      <c r="B4883" s="1">
        <v>45279</v>
      </c>
      <c r="C4883" t="s">
        <v>10</v>
      </c>
      <c r="D4883" t="s">
        <v>11</v>
      </c>
      <c r="E4883" t="s">
        <v>12</v>
      </c>
      <c r="F4883">
        <v>-18</v>
      </c>
      <c r="G4883" s="3">
        <v>0</v>
      </c>
      <c r="H4883" s="3">
        <v>130.12</v>
      </c>
      <c r="I4883" t="s">
        <v>10</v>
      </c>
      <c r="J4883" t="s">
        <v>31</v>
      </c>
      <c r="K4883" s="3">
        <f>IF(TablaDatosEmpresa[[#This Row],[Tipo_Movimiento]] = "Venta", -TablaDatosEmpresa[[#This Row],[Cantidad]] * TablaDatosEmpresa[[#This Row],[Precio_Venta_Unitario]], 0)</f>
        <v>2342.16</v>
      </c>
      <c r="L4883" s="3">
        <f>AVERAGEIF(TablaDatosEmpresa[Nombre_Producto],TablaDatosEmpresa[[#This Row],[Nombre_Producto]],TablaDatosEmpresa[Costo_Unitario])</f>
        <v>28.701865793780652</v>
      </c>
      <c r="M4883" s="3">
        <f>IF(TablaDatosEmpresa[[#This Row],[Tipo_Movimiento]] = "Venta", -TablaDatosEmpresa[[#This Row],[Cantidad]] * TablaDatosEmpresa[[#This Row],[CosteAdquisicionPromedio]], 0)</f>
        <v>516.63358428805168</v>
      </c>
      <c r="N4883" s="3">
        <f>TablaDatosEmpresa[[#This Row],[Ingresos]]-TablaDatosEmpresa[[#This Row],[Coste_Vemta]]</f>
        <v>1825.5264157119482</v>
      </c>
    </row>
    <row r="4884" spans="1:14" x14ac:dyDescent="0.3">
      <c r="A4884">
        <v>4885</v>
      </c>
      <c r="B4884" s="1">
        <v>45279</v>
      </c>
      <c r="C4884" t="s">
        <v>10</v>
      </c>
      <c r="D4884" t="s">
        <v>14</v>
      </c>
      <c r="E4884" t="s">
        <v>41</v>
      </c>
      <c r="F4884">
        <v>-42</v>
      </c>
      <c r="G4884" s="3">
        <v>0</v>
      </c>
      <c r="H4884" s="3">
        <v>159.62</v>
      </c>
      <c r="I4884" t="s">
        <v>10</v>
      </c>
      <c r="J4884" t="s">
        <v>13</v>
      </c>
      <c r="K4884" s="3">
        <f>IF(TablaDatosEmpresa[[#This Row],[Tipo_Movimiento]] = "Venta", -TablaDatosEmpresa[[#This Row],[Cantidad]] * TablaDatosEmpresa[[#This Row],[Precio_Venta_Unitario]], 0)</f>
        <v>6704.04</v>
      </c>
      <c r="L4884" s="3">
        <f>AVERAGEIF(TablaDatosEmpresa[Nombre_Producto],TablaDatosEmpresa[[#This Row],[Nombre_Producto]],TablaDatosEmpresa[Costo_Unitario])</f>
        <v>38.917210440456756</v>
      </c>
      <c r="M4884" s="3">
        <f>IF(TablaDatosEmpresa[[#This Row],[Tipo_Movimiento]] = "Venta", -TablaDatosEmpresa[[#This Row],[Cantidad]] * TablaDatosEmpresa[[#This Row],[CosteAdquisicionPromedio]], 0)</f>
        <v>1634.5228384991838</v>
      </c>
      <c r="N4884" s="3">
        <f>TablaDatosEmpresa[[#This Row],[Ingresos]]-TablaDatosEmpresa[[#This Row],[Coste_Vemta]]</f>
        <v>5069.5171615008167</v>
      </c>
    </row>
    <row r="4885" spans="1:14" x14ac:dyDescent="0.3">
      <c r="A4885">
        <v>4886</v>
      </c>
      <c r="B4885" s="1">
        <v>45279</v>
      </c>
      <c r="C4885" t="s">
        <v>10</v>
      </c>
      <c r="D4885" t="s">
        <v>25</v>
      </c>
      <c r="E4885" t="s">
        <v>43</v>
      </c>
      <c r="F4885">
        <v>-25</v>
      </c>
      <c r="G4885" s="3">
        <v>0</v>
      </c>
      <c r="H4885" s="3">
        <v>95.02</v>
      </c>
      <c r="I4885" t="s">
        <v>10</v>
      </c>
      <c r="J4885" t="s">
        <v>13</v>
      </c>
      <c r="K4885" s="3">
        <f>IF(TablaDatosEmpresa[[#This Row],[Tipo_Movimiento]] = "Venta", -TablaDatosEmpresa[[#This Row],[Cantidad]] * TablaDatosEmpresa[[#This Row],[Precio_Venta_Unitario]], 0)</f>
        <v>2375.5</v>
      </c>
      <c r="L4885" s="3">
        <f>AVERAGEIF(TablaDatosEmpresa[Nombre_Producto],TablaDatosEmpresa[[#This Row],[Nombre_Producto]],TablaDatosEmpresa[Costo_Unitario])</f>
        <v>18.458651685393257</v>
      </c>
      <c r="M4885" s="3">
        <f>IF(TablaDatosEmpresa[[#This Row],[Tipo_Movimiento]] = "Venta", -TablaDatosEmpresa[[#This Row],[Cantidad]] * TablaDatosEmpresa[[#This Row],[CosteAdquisicionPromedio]], 0)</f>
        <v>461.46629213483141</v>
      </c>
      <c r="N4885" s="3">
        <f>TablaDatosEmpresa[[#This Row],[Ingresos]]-TablaDatosEmpresa[[#This Row],[Coste_Vemta]]</f>
        <v>1914.0337078651687</v>
      </c>
    </row>
    <row r="4886" spans="1:14" x14ac:dyDescent="0.3">
      <c r="A4886">
        <v>4887</v>
      </c>
      <c r="B4886" s="1">
        <v>45279</v>
      </c>
      <c r="C4886" t="s">
        <v>24</v>
      </c>
      <c r="D4886" t="s">
        <v>21</v>
      </c>
      <c r="E4886" t="s">
        <v>22</v>
      </c>
      <c r="F4886">
        <v>215</v>
      </c>
      <c r="G4886" s="3">
        <v>24.84</v>
      </c>
      <c r="H4886" s="3">
        <v>0</v>
      </c>
      <c r="I4886" t="s">
        <v>24</v>
      </c>
      <c r="J4886" t="s">
        <v>26</v>
      </c>
      <c r="K4886" s="3">
        <f>IF(TablaDatosEmpresa[[#This Row],[Tipo_Movimiento]] = "Venta", -TablaDatosEmpresa[[#This Row],[Cantidad]] * TablaDatosEmpresa[[#This Row],[Precio_Venta_Unitario]], 0)</f>
        <v>0</v>
      </c>
      <c r="L4886" s="3">
        <f>AVERAGEIF(TablaDatosEmpresa[Nombre_Producto],TablaDatosEmpresa[[#This Row],[Nombre_Producto]],TablaDatosEmpresa[Costo_Unitario])</f>
        <v>10.520482758620702</v>
      </c>
      <c r="M4886" s="3">
        <f>IF(TablaDatosEmpresa[[#This Row],[Tipo_Movimiento]] = "Venta", -TablaDatosEmpresa[[#This Row],[Cantidad]] * TablaDatosEmpresa[[#This Row],[CosteAdquisicionPromedio]], 0)</f>
        <v>0</v>
      </c>
      <c r="N4886" s="3">
        <f>TablaDatosEmpresa[[#This Row],[Ingresos]]-TablaDatosEmpresa[[#This Row],[Coste_Vemta]]</f>
        <v>0</v>
      </c>
    </row>
    <row r="4887" spans="1:14" x14ac:dyDescent="0.3">
      <c r="A4887">
        <v>4888</v>
      </c>
      <c r="B4887" s="1">
        <v>45279</v>
      </c>
      <c r="C4887" t="s">
        <v>10</v>
      </c>
      <c r="D4887" t="s">
        <v>32</v>
      </c>
      <c r="E4887" t="s">
        <v>33</v>
      </c>
      <c r="F4887">
        <v>-24</v>
      </c>
      <c r="G4887" s="3">
        <v>0</v>
      </c>
      <c r="H4887" s="3">
        <v>218.74</v>
      </c>
      <c r="I4887" t="s">
        <v>10</v>
      </c>
      <c r="J4887" t="s">
        <v>31</v>
      </c>
      <c r="K4887" s="3">
        <f>IF(TablaDatosEmpresa[[#This Row],[Tipo_Movimiento]] = "Venta", -TablaDatosEmpresa[[#This Row],[Cantidad]] * TablaDatosEmpresa[[#This Row],[Precio_Venta_Unitario]], 0)</f>
        <v>5249.76</v>
      </c>
      <c r="L4887" s="3">
        <f>AVERAGEIF(TablaDatosEmpresa[Nombre_Producto],TablaDatosEmpresa[[#This Row],[Nombre_Producto]],TablaDatosEmpresa[Costo_Unitario])</f>
        <v>54.214840425531932</v>
      </c>
      <c r="M4887" s="3">
        <f>IF(TablaDatosEmpresa[[#This Row],[Tipo_Movimiento]] = "Venta", -TablaDatosEmpresa[[#This Row],[Cantidad]] * TablaDatosEmpresa[[#This Row],[CosteAdquisicionPromedio]], 0)</f>
        <v>1301.1561702127665</v>
      </c>
      <c r="N4887" s="3">
        <f>TablaDatosEmpresa[[#This Row],[Ingresos]]-TablaDatosEmpresa[[#This Row],[Coste_Vemta]]</f>
        <v>3948.6038297872337</v>
      </c>
    </row>
    <row r="4888" spans="1:14" x14ac:dyDescent="0.3">
      <c r="A4888">
        <v>4889</v>
      </c>
      <c r="B4888" s="1">
        <v>45279</v>
      </c>
      <c r="C4888" t="s">
        <v>24</v>
      </c>
      <c r="D4888" t="s">
        <v>32</v>
      </c>
      <c r="E4888" t="s">
        <v>33</v>
      </c>
      <c r="F4888">
        <v>182</v>
      </c>
      <c r="G4888" s="3">
        <v>121.36</v>
      </c>
      <c r="H4888" s="3">
        <v>0</v>
      </c>
      <c r="I4888" t="s">
        <v>24</v>
      </c>
      <c r="J4888" t="s">
        <v>37</v>
      </c>
      <c r="K4888" s="3">
        <f>IF(TablaDatosEmpresa[[#This Row],[Tipo_Movimiento]] = "Venta", -TablaDatosEmpresa[[#This Row],[Cantidad]] * TablaDatosEmpresa[[#This Row],[Precio_Venta_Unitario]], 0)</f>
        <v>0</v>
      </c>
      <c r="L4888" s="3">
        <f>AVERAGEIF(TablaDatosEmpresa[Nombre_Producto],TablaDatosEmpresa[[#This Row],[Nombre_Producto]],TablaDatosEmpresa[Costo_Unitario])</f>
        <v>54.214840425531932</v>
      </c>
      <c r="M4888" s="3">
        <f>IF(TablaDatosEmpresa[[#This Row],[Tipo_Movimiento]] = "Venta", -TablaDatosEmpresa[[#This Row],[Cantidad]] * TablaDatosEmpresa[[#This Row],[CosteAdquisicionPromedio]], 0)</f>
        <v>0</v>
      </c>
      <c r="N4888" s="3">
        <f>TablaDatosEmpresa[[#This Row],[Ingresos]]-TablaDatosEmpresa[[#This Row],[Coste_Vemta]]</f>
        <v>0</v>
      </c>
    </row>
    <row r="4889" spans="1:14" x14ac:dyDescent="0.3">
      <c r="A4889">
        <v>4890</v>
      </c>
      <c r="B4889" s="1">
        <v>45279</v>
      </c>
      <c r="C4889" t="s">
        <v>10</v>
      </c>
      <c r="D4889" t="s">
        <v>11</v>
      </c>
      <c r="E4889" t="s">
        <v>12</v>
      </c>
      <c r="F4889">
        <v>-22</v>
      </c>
      <c r="G4889" s="3">
        <v>0</v>
      </c>
      <c r="H4889" s="3">
        <v>129.54</v>
      </c>
      <c r="I4889" t="s">
        <v>10</v>
      </c>
      <c r="J4889" t="s">
        <v>13</v>
      </c>
      <c r="K4889" s="3">
        <f>IF(TablaDatosEmpresa[[#This Row],[Tipo_Movimiento]] = "Venta", -TablaDatosEmpresa[[#This Row],[Cantidad]] * TablaDatosEmpresa[[#This Row],[Precio_Venta_Unitario]], 0)</f>
        <v>2849.8799999999997</v>
      </c>
      <c r="L4889" s="3">
        <f>AVERAGEIF(TablaDatosEmpresa[Nombre_Producto],TablaDatosEmpresa[[#This Row],[Nombre_Producto]],TablaDatosEmpresa[Costo_Unitario])</f>
        <v>28.701865793780652</v>
      </c>
      <c r="M4889" s="3">
        <f>IF(TablaDatosEmpresa[[#This Row],[Tipo_Movimiento]] = "Venta", -TablaDatosEmpresa[[#This Row],[Cantidad]] * TablaDatosEmpresa[[#This Row],[CosteAdquisicionPromedio]], 0)</f>
        <v>631.4410474631743</v>
      </c>
      <c r="N4889" s="3">
        <f>TablaDatosEmpresa[[#This Row],[Ingresos]]-TablaDatosEmpresa[[#This Row],[Coste_Vemta]]</f>
        <v>2218.4389525368251</v>
      </c>
    </row>
    <row r="4890" spans="1:14" x14ac:dyDescent="0.3">
      <c r="A4890">
        <v>4891</v>
      </c>
      <c r="B4890" s="1">
        <v>45280</v>
      </c>
      <c r="C4890" t="s">
        <v>10</v>
      </c>
      <c r="D4890" t="s">
        <v>21</v>
      </c>
      <c r="E4890" t="s">
        <v>22</v>
      </c>
      <c r="F4890">
        <v>-37</v>
      </c>
      <c r="G4890" s="3">
        <v>0</v>
      </c>
      <c r="H4890" s="3">
        <v>59.82</v>
      </c>
      <c r="I4890" t="s">
        <v>10</v>
      </c>
      <c r="J4890" t="s">
        <v>15</v>
      </c>
      <c r="K4890" s="3">
        <f>IF(TablaDatosEmpresa[[#This Row],[Tipo_Movimiento]] = "Venta", -TablaDatosEmpresa[[#This Row],[Cantidad]] * TablaDatosEmpresa[[#This Row],[Precio_Venta_Unitario]], 0)</f>
        <v>2213.34</v>
      </c>
      <c r="L4890" s="3">
        <f>AVERAGEIF(TablaDatosEmpresa[Nombre_Producto],TablaDatosEmpresa[[#This Row],[Nombre_Producto]],TablaDatosEmpresa[Costo_Unitario])</f>
        <v>10.520482758620702</v>
      </c>
      <c r="M4890" s="3">
        <f>IF(TablaDatosEmpresa[[#This Row],[Tipo_Movimiento]] = "Venta", -TablaDatosEmpresa[[#This Row],[Cantidad]] * TablaDatosEmpresa[[#This Row],[CosteAdquisicionPromedio]], 0)</f>
        <v>389.25786206896595</v>
      </c>
      <c r="N4890" s="3">
        <f>TablaDatosEmpresa[[#This Row],[Ingresos]]-TablaDatosEmpresa[[#This Row],[Coste_Vemta]]</f>
        <v>1824.0821379310341</v>
      </c>
    </row>
    <row r="4891" spans="1:14" x14ac:dyDescent="0.3">
      <c r="A4891">
        <v>4892</v>
      </c>
      <c r="B4891" s="1">
        <v>45280</v>
      </c>
      <c r="C4891" t="s">
        <v>24</v>
      </c>
      <c r="D4891" t="s">
        <v>34</v>
      </c>
      <c r="E4891" t="s">
        <v>45</v>
      </c>
      <c r="F4891">
        <v>80</v>
      </c>
      <c r="G4891" s="3">
        <v>176.82</v>
      </c>
      <c r="H4891" s="3">
        <v>0</v>
      </c>
      <c r="I4891" t="s">
        <v>24</v>
      </c>
      <c r="J4891" t="s">
        <v>28</v>
      </c>
      <c r="K4891" s="3">
        <f>IF(TablaDatosEmpresa[[#This Row],[Tipo_Movimiento]] = "Venta", -TablaDatosEmpresa[[#This Row],[Cantidad]] * TablaDatosEmpresa[[#This Row],[Precio_Venta_Unitario]], 0)</f>
        <v>0</v>
      </c>
      <c r="L4891" s="3">
        <f>AVERAGEIF(TablaDatosEmpresa[Nombre_Producto],TablaDatosEmpresa[[#This Row],[Nombre_Producto]],TablaDatosEmpresa[Costo_Unitario])</f>
        <v>81.910562499999997</v>
      </c>
      <c r="M4891" s="3">
        <f>IF(TablaDatosEmpresa[[#This Row],[Tipo_Movimiento]] = "Venta", -TablaDatosEmpresa[[#This Row],[Cantidad]] * TablaDatosEmpresa[[#This Row],[CosteAdquisicionPromedio]], 0)</f>
        <v>0</v>
      </c>
      <c r="N4891" s="3">
        <f>TablaDatosEmpresa[[#This Row],[Ingresos]]-TablaDatosEmpresa[[#This Row],[Coste_Vemta]]</f>
        <v>0</v>
      </c>
    </row>
    <row r="4892" spans="1:14" x14ac:dyDescent="0.3">
      <c r="A4892">
        <v>4893</v>
      </c>
      <c r="B4892" s="1">
        <v>45280</v>
      </c>
      <c r="C4892" t="s">
        <v>16</v>
      </c>
      <c r="D4892" t="s">
        <v>27</v>
      </c>
      <c r="E4892" t="s">
        <v>44</v>
      </c>
      <c r="F4892">
        <v>85</v>
      </c>
      <c r="G4892" s="3">
        <v>251.34</v>
      </c>
      <c r="H4892" s="3">
        <v>0</v>
      </c>
      <c r="I4892" t="s">
        <v>46</v>
      </c>
      <c r="J4892" t="s">
        <v>18</v>
      </c>
      <c r="K4892" s="3">
        <f>IF(TablaDatosEmpresa[[#This Row],[Tipo_Movimiento]] = "Venta", -TablaDatosEmpresa[[#This Row],[Cantidad]] * TablaDatosEmpresa[[#This Row],[Precio_Venta_Unitario]], 0)</f>
        <v>0</v>
      </c>
      <c r="L4892" s="3">
        <f>AVERAGEIF(TablaDatosEmpresa[Nombre_Producto],TablaDatosEmpresa[[#This Row],[Nombre_Producto]],TablaDatosEmpresa[Costo_Unitario])</f>
        <v>111.99406451612904</v>
      </c>
      <c r="M4892" s="3">
        <f>IF(TablaDatosEmpresa[[#This Row],[Tipo_Movimiento]] = "Venta", -TablaDatosEmpresa[[#This Row],[Cantidad]] * TablaDatosEmpresa[[#This Row],[CosteAdquisicionPromedio]], 0)</f>
        <v>0</v>
      </c>
      <c r="N4892" s="3">
        <f>TablaDatosEmpresa[[#This Row],[Ingresos]]-TablaDatosEmpresa[[#This Row],[Coste_Vemta]]</f>
        <v>0</v>
      </c>
    </row>
    <row r="4893" spans="1:14" x14ac:dyDescent="0.3">
      <c r="A4893">
        <v>4894</v>
      </c>
      <c r="B4893" s="1">
        <v>45280</v>
      </c>
      <c r="C4893" t="s">
        <v>24</v>
      </c>
      <c r="D4893" t="s">
        <v>21</v>
      </c>
      <c r="E4893" t="s">
        <v>22</v>
      </c>
      <c r="F4893">
        <v>198</v>
      </c>
      <c r="G4893" s="3">
        <v>25.43</v>
      </c>
      <c r="H4893" s="3">
        <v>0</v>
      </c>
      <c r="I4893" t="s">
        <v>24</v>
      </c>
      <c r="J4893" t="s">
        <v>26</v>
      </c>
      <c r="K4893" s="3">
        <f>IF(TablaDatosEmpresa[[#This Row],[Tipo_Movimiento]] = "Venta", -TablaDatosEmpresa[[#This Row],[Cantidad]] * TablaDatosEmpresa[[#This Row],[Precio_Venta_Unitario]], 0)</f>
        <v>0</v>
      </c>
      <c r="L4893" s="3">
        <f>AVERAGEIF(TablaDatosEmpresa[Nombre_Producto],TablaDatosEmpresa[[#This Row],[Nombre_Producto]],TablaDatosEmpresa[Costo_Unitario])</f>
        <v>10.520482758620702</v>
      </c>
      <c r="M4893" s="3">
        <f>IF(TablaDatosEmpresa[[#This Row],[Tipo_Movimiento]] = "Venta", -TablaDatosEmpresa[[#This Row],[Cantidad]] * TablaDatosEmpresa[[#This Row],[CosteAdquisicionPromedio]], 0)</f>
        <v>0</v>
      </c>
      <c r="N4893" s="3">
        <f>TablaDatosEmpresa[[#This Row],[Ingresos]]-TablaDatosEmpresa[[#This Row],[Coste_Vemta]]</f>
        <v>0</v>
      </c>
    </row>
    <row r="4894" spans="1:14" x14ac:dyDescent="0.3">
      <c r="A4894">
        <v>4895</v>
      </c>
      <c r="B4894" s="1">
        <v>45280</v>
      </c>
      <c r="C4894" t="s">
        <v>24</v>
      </c>
      <c r="D4894" t="s">
        <v>34</v>
      </c>
      <c r="E4894" t="s">
        <v>45</v>
      </c>
      <c r="F4894">
        <v>181</v>
      </c>
      <c r="G4894" s="3">
        <v>178.14</v>
      </c>
      <c r="H4894" s="3">
        <v>0</v>
      </c>
      <c r="I4894" t="s">
        <v>24</v>
      </c>
      <c r="J4894" t="s">
        <v>28</v>
      </c>
      <c r="K4894" s="3">
        <f>IF(TablaDatosEmpresa[[#This Row],[Tipo_Movimiento]] = "Venta", -TablaDatosEmpresa[[#This Row],[Cantidad]] * TablaDatosEmpresa[[#This Row],[Precio_Venta_Unitario]], 0)</f>
        <v>0</v>
      </c>
      <c r="L4894" s="3">
        <f>AVERAGEIF(TablaDatosEmpresa[Nombre_Producto],TablaDatosEmpresa[[#This Row],[Nombre_Producto]],TablaDatosEmpresa[Costo_Unitario])</f>
        <v>81.910562499999997</v>
      </c>
      <c r="M4894" s="3">
        <f>IF(TablaDatosEmpresa[[#This Row],[Tipo_Movimiento]] = "Venta", -TablaDatosEmpresa[[#This Row],[Cantidad]] * TablaDatosEmpresa[[#This Row],[CosteAdquisicionPromedio]], 0)</f>
        <v>0</v>
      </c>
      <c r="N4894" s="3">
        <f>TablaDatosEmpresa[[#This Row],[Ingresos]]-TablaDatosEmpresa[[#This Row],[Coste_Vemta]]</f>
        <v>0</v>
      </c>
    </row>
    <row r="4895" spans="1:14" x14ac:dyDescent="0.3">
      <c r="A4895">
        <v>4896</v>
      </c>
      <c r="B4895" s="1">
        <v>45280</v>
      </c>
      <c r="C4895" t="s">
        <v>10</v>
      </c>
      <c r="D4895" t="s">
        <v>11</v>
      </c>
      <c r="E4895" t="s">
        <v>12</v>
      </c>
      <c r="F4895">
        <v>-14</v>
      </c>
      <c r="G4895" s="3">
        <v>0</v>
      </c>
      <c r="H4895" s="3">
        <v>129.30000000000001</v>
      </c>
      <c r="I4895" t="s">
        <v>10</v>
      </c>
      <c r="J4895" t="s">
        <v>35</v>
      </c>
      <c r="K4895" s="3">
        <f>IF(TablaDatosEmpresa[[#This Row],[Tipo_Movimiento]] = "Venta", -TablaDatosEmpresa[[#This Row],[Cantidad]] * TablaDatosEmpresa[[#This Row],[Precio_Venta_Unitario]], 0)</f>
        <v>1810.2000000000003</v>
      </c>
      <c r="L4895" s="3">
        <f>AVERAGEIF(TablaDatosEmpresa[Nombre_Producto],TablaDatosEmpresa[[#This Row],[Nombre_Producto]],TablaDatosEmpresa[Costo_Unitario])</f>
        <v>28.701865793780652</v>
      </c>
      <c r="M4895" s="3">
        <f>IF(TablaDatosEmpresa[[#This Row],[Tipo_Movimiento]] = "Venta", -TablaDatosEmpresa[[#This Row],[Cantidad]] * TablaDatosEmpresa[[#This Row],[CosteAdquisicionPromedio]], 0)</f>
        <v>401.82612111292912</v>
      </c>
      <c r="N4895" s="3">
        <f>TablaDatosEmpresa[[#This Row],[Ingresos]]-TablaDatosEmpresa[[#This Row],[Coste_Vemta]]</f>
        <v>1408.3738788870712</v>
      </c>
    </row>
    <row r="4896" spans="1:14" x14ac:dyDescent="0.3">
      <c r="A4896">
        <v>4897</v>
      </c>
      <c r="B4896" s="1">
        <v>45281</v>
      </c>
      <c r="C4896" t="s">
        <v>10</v>
      </c>
      <c r="D4896" t="s">
        <v>34</v>
      </c>
      <c r="E4896" t="s">
        <v>45</v>
      </c>
      <c r="F4896">
        <v>-44</v>
      </c>
      <c r="G4896" s="3">
        <v>0</v>
      </c>
      <c r="H4896" s="3">
        <v>348.77</v>
      </c>
      <c r="I4896" t="s">
        <v>10</v>
      </c>
      <c r="J4896" t="s">
        <v>31</v>
      </c>
      <c r="K4896" s="3">
        <f>IF(TablaDatosEmpresa[[#This Row],[Tipo_Movimiento]] = "Venta", -TablaDatosEmpresa[[#This Row],[Cantidad]] * TablaDatosEmpresa[[#This Row],[Precio_Venta_Unitario]], 0)</f>
        <v>15345.88</v>
      </c>
      <c r="L4896" s="3">
        <f>AVERAGEIF(TablaDatosEmpresa[Nombre_Producto],TablaDatosEmpresa[[#This Row],[Nombre_Producto]],TablaDatosEmpresa[Costo_Unitario])</f>
        <v>81.910562499999997</v>
      </c>
      <c r="M4896" s="3">
        <f>IF(TablaDatosEmpresa[[#This Row],[Tipo_Movimiento]] = "Venta", -TablaDatosEmpresa[[#This Row],[Cantidad]] * TablaDatosEmpresa[[#This Row],[CosteAdquisicionPromedio]], 0)</f>
        <v>3604.06475</v>
      </c>
      <c r="N4896" s="3">
        <f>TablaDatosEmpresa[[#This Row],[Ingresos]]-TablaDatosEmpresa[[#This Row],[Coste_Vemta]]</f>
        <v>11741.81525</v>
      </c>
    </row>
    <row r="4897" spans="1:14" x14ac:dyDescent="0.3">
      <c r="A4897">
        <v>4898</v>
      </c>
      <c r="B4897" s="1">
        <v>45281</v>
      </c>
      <c r="C4897" t="s">
        <v>10</v>
      </c>
      <c r="D4897" t="s">
        <v>14</v>
      </c>
      <c r="E4897" t="s">
        <v>41</v>
      </c>
      <c r="F4897">
        <v>-6</v>
      </c>
      <c r="G4897" s="3">
        <v>0</v>
      </c>
      <c r="H4897" s="3">
        <v>159.16999999999999</v>
      </c>
      <c r="I4897" t="s">
        <v>10</v>
      </c>
      <c r="J4897" t="s">
        <v>15</v>
      </c>
      <c r="K4897" s="3">
        <f>IF(TablaDatosEmpresa[[#This Row],[Tipo_Movimiento]] = "Venta", -TablaDatosEmpresa[[#This Row],[Cantidad]] * TablaDatosEmpresa[[#This Row],[Precio_Venta_Unitario]], 0)</f>
        <v>955.02</v>
      </c>
      <c r="L4897" s="3">
        <f>AVERAGEIF(TablaDatosEmpresa[Nombre_Producto],TablaDatosEmpresa[[#This Row],[Nombre_Producto]],TablaDatosEmpresa[Costo_Unitario])</f>
        <v>38.917210440456756</v>
      </c>
      <c r="M4897" s="3">
        <f>IF(TablaDatosEmpresa[[#This Row],[Tipo_Movimiento]] = "Venta", -TablaDatosEmpresa[[#This Row],[Cantidad]] * TablaDatosEmpresa[[#This Row],[CosteAdquisicionPromedio]], 0)</f>
        <v>233.50326264274054</v>
      </c>
      <c r="N4897" s="3">
        <f>TablaDatosEmpresa[[#This Row],[Ingresos]]-TablaDatosEmpresa[[#This Row],[Coste_Vemta]]</f>
        <v>721.51673735725944</v>
      </c>
    </row>
    <row r="4898" spans="1:14" x14ac:dyDescent="0.3">
      <c r="A4898">
        <v>4899</v>
      </c>
      <c r="B4898" s="1">
        <v>45281</v>
      </c>
      <c r="C4898" t="s">
        <v>10</v>
      </c>
      <c r="D4898" t="s">
        <v>19</v>
      </c>
      <c r="E4898" t="s">
        <v>20</v>
      </c>
      <c r="F4898">
        <v>-15</v>
      </c>
      <c r="G4898" s="3">
        <v>0</v>
      </c>
      <c r="H4898" s="3">
        <v>297</v>
      </c>
      <c r="I4898" t="s">
        <v>10</v>
      </c>
      <c r="J4898" t="s">
        <v>35</v>
      </c>
      <c r="K4898" s="3">
        <f>IF(TablaDatosEmpresa[[#This Row],[Tipo_Movimiento]] = "Venta", -TablaDatosEmpresa[[#This Row],[Cantidad]] * TablaDatosEmpresa[[#This Row],[Precio_Venta_Unitario]], 0)</f>
        <v>4455</v>
      </c>
      <c r="L4898" s="3">
        <f>AVERAGEIF(TablaDatosEmpresa[Nombre_Producto],TablaDatosEmpresa[[#This Row],[Nombre_Producto]],TablaDatosEmpresa[Costo_Unitario])</f>
        <v>66.956770642201846</v>
      </c>
      <c r="M4898" s="3">
        <f>IF(TablaDatosEmpresa[[#This Row],[Tipo_Movimiento]] = "Venta", -TablaDatosEmpresa[[#This Row],[Cantidad]] * TablaDatosEmpresa[[#This Row],[CosteAdquisicionPromedio]], 0)</f>
        <v>1004.3515596330277</v>
      </c>
      <c r="N4898" s="3">
        <f>TablaDatosEmpresa[[#This Row],[Ingresos]]-TablaDatosEmpresa[[#This Row],[Coste_Vemta]]</f>
        <v>3450.6484403669724</v>
      </c>
    </row>
    <row r="4899" spans="1:14" x14ac:dyDescent="0.3">
      <c r="A4899">
        <v>4900</v>
      </c>
      <c r="B4899" s="1">
        <v>45281</v>
      </c>
      <c r="C4899" t="s">
        <v>24</v>
      </c>
      <c r="D4899" t="s">
        <v>21</v>
      </c>
      <c r="E4899" t="s">
        <v>22</v>
      </c>
      <c r="F4899">
        <v>206</v>
      </c>
      <c r="G4899" s="3">
        <v>25.26</v>
      </c>
      <c r="H4899" s="3">
        <v>0</v>
      </c>
      <c r="I4899" t="s">
        <v>24</v>
      </c>
      <c r="J4899" t="s">
        <v>36</v>
      </c>
      <c r="K4899" s="3">
        <f>IF(TablaDatosEmpresa[[#This Row],[Tipo_Movimiento]] = "Venta", -TablaDatosEmpresa[[#This Row],[Cantidad]] * TablaDatosEmpresa[[#This Row],[Precio_Venta_Unitario]], 0)</f>
        <v>0</v>
      </c>
      <c r="L4899" s="3">
        <f>AVERAGEIF(TablaDatosEmpresa[Nombre_Producto],TablaDatosEmpresa[[#This Row],[Nombre_Producto]],TablaDatosEmpresa[Costo_Unitario])</f>
        <v>10.520482758620702</v>
      </c>
      <c r="M4899" s="3">
        <f>IF(TablaDatosEmpresa[[#This Row],[Tipo_Movimiento]] = "Venta", -TablaDatosEmpresa[[#This Row],[Cantidad]] * TablaDatosEmpresa[[#This Row],[CosteAdquisicionPromedio]], 0)</f>
        <v>0</v>
      </c>
      <c r="N4899" s="3">
        <f>TablaDatosEmpresa[[#This Row],[Ingresos]]-TablaDatosEmpresa[[#This Row],[Coste_Vemta]]</f>
        <v>0</v>
      </c>
    </row>
    <row r="4900" spans="1:14" x14ac:dyDescent="0.3">
      <c r="A4900">
        <v>4901</v>
      </c>
      <c r="B4900" s="1">
        <v>45281</v>
      </c>
      <c r="C4900" t="s">
        <v>24</v>
      </c>
      <c r="D4900" t="s">
        <v>25</v>
      </c>
      <c r="E4900" t="s">
        <v>43</v>
      </c>
      <c r="F4900">
        <v>79</v>
      </c>
      <c r="G4900" s="3">
        <v>45.64</v>
      </c>
      <c r="H4900" s="3">
        <v>0</v>
      </c>
      <c r="I4900" t="s">
        <v>24</v>
      </c>
      <c r="J4900" t="s">
        <v>36</v>
      </c>
      <c r="K4900" s="3">
        <f>IF(TablaDatosEmpresa[[#This Row],[Tipo_Movimiento]] = "Venta", -TablaDatosEmpresa[[#This Row],[Cantidad]] * TablaDatosEmpresa[[#This Row],[Precio_Venta_Unitario]], 0)</f>
        <v>0</v>
      </c>
      <c r="L4900" s="3">
        <f>AVERAGEIF(TablaDatosEmpresa[Nombre_Producto],TablaDatosEmpresa[[#This Row],[Nombre_Producto]],TablaDatosEmpresa[Costo_Unitario])</f>
        <v>18.458651685393257</v>
      </c>
      <c r="M4900" s="3">
        <f>IF(TablaDatosEmpresa[[#This Row],[Tipo_Movimiento]] = "Venta", -TablaDatosEmpresa[[#This Row],[Cantidad]] * TablaDatosEmpresa[[#This Row],[CosteAdquisicionPromedio]], 0)</f>
        <v>0</v>
      </c>
      <c r="N4900" s="3">
        <f>TablaDatosEmpresa[[#This Row],[Ingresos]]-TablaDatosEmpresa[[#This Row],[Coste_Vemta]]</f>
        <v>0</v>
      </c>
    </row>
    <row r="4901" spans="1:14" x14ac:dyDescent="0.3">
      <c r="A4901">
        <v>4902</v>
      </c>
      <c r="B4901" s="1">
        <v>45281</v>
      </c>
      <c r="C4901" t="s">
        <v>10</v>
      </c>
      <c r="D4901" t="s">
        <v>25</v>
      </c>
      <c r="E4901" t="s">
        <v>43</v>
      </c>
      <c r="F4901">
        <v>-9</v>
      </c>
      <c r="G4901" s="3">
        <v>0</v>
      </c>
      <c r="H4901" s="3">
        <v>95.82</v>
      </c>
      <c r="I4901" t="s">
        <v>10</v>
      </c>
      <c r="J4901" t="s">
        <v>31</v>
      </c>
      <c r="K4901" s="3">
        <f>IF(TablaDatosEmpresa[[#This Row],[Tipo_Movimiento]] = "Venta", -TablaDatosEmpresa[[#This Row],[Cantidad]] * TablaDatosEmpresa[[#This Row],[Precio_Venta_Unitario]], 0)</f>
        <v>862.37999999999988</v>
      </c>
      <c r="L4901" s="3">
        <f>AVERAGEIF(TablaDatosEmpresa[Nombre_Producto],TablaDatosEmpresa[[#This Row],[Nombre_Producto]],TablaDatosEmpresa[Costo_Unitario])</f>
        <v>18.458651685393257</v>
      </c>
      <c r="M4901" s="3">
        <f>IF(TablaDatosEmpresa[[#This Row],[Tipo_Movimiento]] = "Venta", -TablaDatosEmpresa[[#This Row],[Cantidad]] * TablaDatosEmpresa[[#This Row],[CosteAdquisicionPromedio]], 0)</f>
        <v>166.1278651685393</v>
      </c>
      <c r="N4901" s="3">
        <f>TablaDatosEmpresa[[#This Row],[Ingresos]]-TablaDatosEmpresa[[#This Row],[Coste_Vemta]]</f>
        <v>696.25213483146058</v>
      </c>
    </row>
    <row r="4902" spans="1:14" x14ac:dyDescent="0.3">
      <c r="A4902">
        <v>4903</v>
      </c>
      <c r="B4902" s="1">
        <v>45281</v>
      </c>
      <c r="C4902" t="s">
        <v>10</v>
      </c>
      <c r="D4902" t="s">
        <v>21</v>
      </c>
      <c r="E4902" t="s">
        <v>22</v>
      </c>
      <c r="F4902">
        <v>-12</v>
      </c>
      <c r="G4902" s="3">
        <v>0</v>
      </c>
      <c r="H4902" s="3">
        <v>60.02</v>
      </c>
      <c r="I4902" t="s">
        <v>10</v>
      </c>
      <c r="J4902" t="s">
        <v>31</v>
      </c>
      <c r="K4902" s="3">
        <f>IF(TablaDatosEmpresa[[#This Row],[Tipo_Movimiento]] = "Venta", -TablaDatosEmpresa[[#This Row],[Cantidad]] * TablaDatosEmpresa[[#This Row],[Precio_Venta_Unitario]], 0)</f>
        <v>720.24</v>
      </c>
      <c r="L4902" s="3">
        <f>AVERAGEIF(TablaDatosEmpresa[Nombre_Producto],TablaDatosEmpresa[[#This Row],[Nombre_Producto]],TablaDatosEmpresa[Costo_Unitario])</f>
        <v>10.520482758620702</v>
      </c>
      <c r="M4902" s="3">
        <f>IF(TablaDatosEmpresa[[#This Row],[Tipo_Movimiento]] = "Venta", -TablaDatosEmpresa[[#This Row],[Cantidad]] * TablaDatosEmpresa[[#This Row],[CosteAdquisicionPromedio]], 0)</f>
        <v>126.24579310344842</v>
      </c>
      <c r="N4902" s="3">
        <f>TablaDatosEmpresa[[#This Row],[Ingresos]]-TablaDatosEmpresa[[#This Row],[Coste_Vemta]]</f>
        <v>593.99420689655153</v>
      </c>
    </row>
    <row r="4903" spans="1:14" x14ac:dyDescent="0.3">
      <c r="A4903">
        <v>4904</v>
      </c>
      <c r="B4903" s="1">
        <v>45282</v>
      </c>
      <c r="C4903" t="s">
        <v>10</v>
      </c>
      <c r="D4903" t="s">
        <v>21</v>
      </c>
      <c r="E4903" t="s">
        <v>22</v>
      </c>
      <c r="F4903">
        <v>-48</v>
      </c>
      <c r="G4903" s="3">
        <v>0</v>
      </c>
      <c r="H4903" s="3">
        <v>59.73</v>
      </c>
      <c r="I4903" t="s">
        <v>10</v>
      </c>
      <c r="J4903" t="s">
        <v>23</v>
      </c>
      <c r="K4903" s="3">
        <f>IF(TablaDatosEmpresa[[#This Row],[Tipo_Movimiento]] = "Venta", -TablaDatosEmpresa[[#This Row],[Cantidad]] * TablaDatosEmpresa[[#This Row],[Precio_Venta_Unitario]], 0)</f>
        <v>2867.04</v>
      </c>
      <c r="L4903" s="3">
        <f>AVERAGEIF(TablaDatosEmpresa[Nombre_Producto],TablaDatosEmpresa[[#This Row],[Nombre_Producto]],TablaDatosEmpresa[Costo_Unitario])</f>
        <v>10.520482758620702</v>
      </c>
      <c r="M4903" s="3">
        <f>IF(TablaDatosEmpresa[[#This Row],[Tipo_Movimiento]] = "Venta", -TablaDatosEmpresa[[#This Row],[Cantidad]] * TablaDatosEmpresa[[#This Row],[CosteAdquisicionPromedio]], 0)</f>
        <v>504.98317241379368</v>
      </c>
      <c r="N4903" s="3">
        <f>TablaDatosEmpresa[[#This Row],[Ingresos]]-TablaDatosEmpresa[[#This Row],[Coste_Vemta]]</f>
        <v>2362.0568275862061</v>
      </c>
    </row>
    <row r="4904" spans="1:14" x14ac:dyDescent="0.3">
      <c r="A4904">
        <v>4905</v>
      </c>
      <c r="B4904" s="1">
        <v>45282</v>
      </c>
      <c r="C4904" t="s">
        <v>10</v>
      </c>
      <c r="D4904" t="s">
        <v>11</v>
      </c>
      <c r="E4904" t="s">
        <v>12</v>
      </c>
      <c r="F4904">
        <v>-47</v>
      </c>
      <c r="G4904" s="3">
        <v>0</v>
      </c>
      <c r="H4904" s="3">
        <v>129.12</v>
      </c>
      <c r="I4904" t="s">
        <v>10</v>
      </c>
      <c r="J4904" t="s">
        <v>31</v>
      </c>
      <c r="K4904" s="3">
        <f>IF(TablaDatosEmpresa[[#This Row],[Tipo_Movimiento]] = "Venta", -TablaDatosEmpresa[[#This Row],[Cantidad]] * TablaDatosEmpresa[[#This Row],[Precio_Venta_Unitario]], 0)</f>
        <v>6068.64</v>
      </c>
      <c r="L4904" s="3">
        <f>AVERAGEIF(TablaDatosEmpresa[Nombre_Producto],TablaDatosEmpresa[[#This Row],[Nombre_Producto]],TablaDatosEmpresa[Costo_Unitario])</f>
        <v>28.701865793780652</v>
      </c>
      <c r="M4904" s="3">
        <f>IF(TablaDatosEmpresa[[#This Row],[Tipo_Movimiento]] = "Venta", -TablaDatosEmpresa[[#This Row],[Cantidad]] * TablaDatosEmpresa[[#This Row],[CosteAdquisicionPromedio]], 0)</f>
        <v>1348.9876923076906</v>
      </c>
      <c r="N4904" s="3">
        <f>TablaDatosEmpresa[[#This Row],[Ingresos]]-TablaDatosEmpresa[[#This Row],[Coste_Vemta]]</f>
        <v>4719.6523076923095</v>
      </c>
    </row>
    <row r="4905" spans="1:14" x14ac:dyDescent="0.3">
      <c r="A4905">
        <v>4906</v>
      </c>
      <c r="B4905" s="1">
        <v>45282</v>
      </c>
      <c r="C4905" t="s">
        <v>24</v>
      </c>
      <c r="D4905" t="s">
        <v>25</v>
      </c>
      <c r="E4905" t="s">
        <v>43</v>
      </c>
      <c r="F4905">
        <v>160</v>
      </c>
      <c r="G4905" s="3">
        <v>45.94</v>
      </c>
      <c r="H4905" s="3">
        <v>0</v>
      </c>
      <c r="I4905" t="s">
        <v>24</v>
      </c>
      <c r="J4905" t="s">
        <v>26</v>
      </c>
      <c r="K4905" s="3">
        <f>IF(TablaDatosEmpresa[[#This Row],[Tipo_Movimiento]] = "Venta", -TablaDatosEmpresa[[#This Row],[Cantidad]] * TablaDatosEmpresa[[#This Row],[Precio_Venta_Unitario]], 0)</f>
        <v>0</v>
      </c>
      <c r="L4905" s="3">
        <f>AVERAGEIF(TablaDatosEmpresa[Nombre_Producto],TablaDatosEmpresa[[#This Row],[Nombre_Producto]],TablaDatosEmpresa[Costo_Unitario])</f>
        <v>18.458651685393257</v>
      </c>
      <c r="M4905" s="3">
        <f>IF(TablaDatosEmpresa[[#This Row],[Tipo_Movimiento]] = "Venta", -TablaDatosEmpresa[[#This Row],[Cantidad]] * TablaDatosEmpresa[[#This Row],[CosteAdquisicionPromedio]], 0)</f>
        <v>0</v>
      </c>
      <c r="N4905" s="3">
        <f>TablaDatosEmpresa[[#This Row],[Ingresos]]-TablaDatosEmpresa[[#This Row],[Coste_Vemta]]</f>
        <v>0</v>
      </c>
    </row>
    <row r="4906" spans="1:14" x14ac:dyDescent="0.3">
      <c r="A4906">
        <v>4907</v>
      </c>
      <c r="B4906" s="1">
        <v>45282</v>
      </c>
      <c r="C4906" t="s">
        <v>10</v>
      </c>
      <c r="D4906" t="s">
        <v>11</v>
      </c>
      <c r="E4906" t="s">
        <v>12</v>
      </c>
      <c r="F4906">
        <v>-49</v>
      </c>
      <c r="G4906" s="3">
        <v>0</v>
      </c>
      <c r="H4906" s="3">
        <v>129.44</v>
      </c>
      <c r="I4906" t="s">
        <v>10</v>
      </c>
      <c r="J4906" t="s">
        <v>15</v>
      </c>
      <c r="K4906" s="3">
        <f>IF(TablaDatosEmpresa[[#This Row],[Tipo_Movimiento]] = "Venta", -TablaDatosEmpresa[[#This Row],[Cantidad]] * TablaDatosEmpresa[[#This Row],[Precio_Venta_Unitario]], 0)</f>
        <v>6342.5599999999995</v>
      </c>
      <c r="L4906" s="3">
        <f>AVERAGEIF(TablaDatosEmpresa[Nombre_Producto],TablaDatosEmpresa[[#This Row],[Nombre_Producto]],TablaDatosEmpresa[Costo_Unitario])</f>
        <v>28.701865793780652</v>
      </c>
      <c r="M4906" s="3">
        <f>IF(TablaDatosEmpresa[[#This Row],[Tipo_Movimiento]] = "Venta", -TablaDatosEmpresa[[#This Row],[Cantidad]] * TablaDatosEmpresa[[#This Row],[CosteAdquisicionPromedio]], 0)</f>
        <v>1406.3914238952518</v>
      </c>
      <c r="N4906" s="3">
        <f>TablaDatosEmpresa[[#This Row],[Ingresos]]-TablaDatosEmpresa[[#This Row],[Coste_Vemta]]</f>
        <v>4936.1685761047474</v>
      </c>
    </row>
    <row r="4907" spans="1:14" x14ac:dyDescent="0.3">
      <c r="A4907">
        <v>4908</v>
      </c>
      <c r="B4907" s="1">
        <v>45282</v>
      </c>
      <c r="C4907" t="s">
        <v>10</v>
      </c>
      <c r="D4907" t="s">
        <v>27</v>
      </c>
      <c r="E4907" t="s">
        <v>44</v>
      </c>
      <c r="F4907">
        <v>-14</v>
      </c>
      <c r="G4907" s="3">
        <v>0</v>
      </c>
      <c r="H4907" s="3">
        <v>497.8</v>
      </c>
      <c r="I4907" t="s">
        <v>10</v>
      </c>
      <c r="J4907" t="s">
        <v>15</v>
      </c>
      <c r="K4907" s="3">
        <f>IF(TablaDatosEmpresa[[#This Row],[Tipo_Movimiento]] = "Venta", -TablaDatosEmpresa[[#This Row],[Cantidad]] * TablaDatosEmpresa[[#This Row],[Precio_Venta_Unitario]], 0)</f>
        <v>6969.2</v>
      </c>
      <c r="L4907" s="3">
        <f>AVERAGEIF(TablaDatosEmpresa[Nombre_Producto],TablaDatosEmpresa[[#This Row],[Nombre_Producto]],TablaDatosEmpresa[Costo_Unitario])</f>
        <v>111.99406451612904</v>
      </c>
      <c r="M4907" s="3">
        <f>IF(TablaDatosEmpresa[[#This Row],[Tipo_Movimiento]] = "Venta", -TablaDatosEmpresa[[#This Row],[Cantidad]] * TablaDatosEmpresa[[#This Row],[CosteAdquisicionPromedio]], 0)</f>
        <v>1567.9169032258067</v>
      </c>
      <c r="N4907" s="3">
        <f>TablaDatosEmpresa[[#This Row],[Ingresos]]-TablaDatosEmpresa[[#This Row],[Coste_Vemta]]</f>
        <v>5401.2830967741929</v>
      </c>
    </row>
    <row r="4908" spans="1:14" x14ac:dyDescent="0.3">
      <c r="A4908">
        <v>4909</v>
      </c>
      <c r="B4908" s="1">
        <v>45282</v>
      </c>
      <c r="C4908" t="s">
        <v>10</v>
      </c>
      <c r="D4908" t="s">
        <v>21</v>
      </c>
      <c r="E4908" t="s">
        <v>22</v>
      </c>
      <c r="F4908">
        <v>-36</v>
      </c>
      <c r="G4908" s="3">
        <v>0</v>
      </c>
      <c r="H4908" s="3">
        <v>60.22</v>
      </c>
      <c r="I4908" t="s">
        <v>10</v>
      </c>
      <c r="J4908" t="s">
        <v>35</v>
      </c>
      <c r="K4908" s="3">
        <f>IF(TablaDatosEmpresa[[#This Row],[Tipo_Movimiento]] = "Venta", -TablaDatosEmpresa[[#This Row],[Cantidad]] * TablaDatosEmpresa[[#This Row],[Precio_Venta_Unitario]], 0)</f>
        <v>2167.92</v>
      </c>
      <c r="L4908" s="3">
        <f>AVERAGEIF(TablaDatosEmpresa[Nombre_Producto],TablaDatosEmpresa[[#This Row],[Nombre_Producto]],TablaDatosEmpresa[Costo_Unitario])</f>
        <v>10.520482758620702</v>
      </c>
      <c r="M4908" s="3">
        <f>IF(TablaDatosEmpresa[[#This Row],[Tipo_Movimiento]] = "Venta", -TablaDatosEmpresa[[#This Row],[Cantidad]] * TablaDatosEmpresa[[#This Row],[CosteAdquisicionPromedio]], 0)</f>
        <v>378.73737931034526</v>
      </c>
      <c r="N4908" s="3">
        <f>TablaDatosEmpresa[[#This Row],[Ingresos]]-TablaDatosEmpresa[[#This Row],[Coste_Vemta]]</f>
        <v>1789.1826206896549</v>
      </c>
    </row>
    <row r="4909" spans="1:14" x14ac:dyDescent="0.3">
      <c r="A4909">
        <v>4910</v>
      </c>
      <c r="B4909" s="1">
        <v>45282</v>
      </c>
      <c r="C4909" t="s">
        <v>16</v>
      </c>
      <c r="D4909" t="s">
        <v>27</v>
      </c>
      <c r="E4909" t="s">
        <v>44</v>
      </c>
      <c r="F4909">
        <v>35</v>
      </c>
      <c r="G4909" s="3">
        <v>254.16</v>
      </c>
      <c r="H4909" s="3">
        <v>0</v>
      </c>
      <c r="I4909" t="s">
        <v>46</v>
      </c>
      <c r="J4909" t="s">
        <v>18</v>
      </c>
      <c r="K4909" s="3">
        <f>IF(TablaDatosEmpresa[[#This Row],[Tipo_Movimiento]] = "Venta", -TablaDatosEmpresa[[#This Row],[Cantidad]] * TablaDatosEmpresa[[#This Row],[Precio_Venta_Unitario]], 0)</f>
        <v>0</v>
      </c>
      <c r="L4909" s="3">
        <f>AVERAGEIF(TablaDatosEmpresa[Nombre_Producto],TablaDatosEmpresa[[#This Row],[Nombre_Producto]],TablaDatosEmpresa[Costo_Unitario])</f>
        <v>111.99406451612904</v>
      </c>
      <c r="M4909" s="3">
        <f>IF(TablaDatosEmpresa[[#This Row],[Tipo_Movimiento]] = "Venta", -TablaDatosEmpresa[[#This Row],[Cantidad]] * TablaDatosEmpresa[[#This Row],[CosteAdquisicionPromedio]], 0)</f>
        <v>0</v>
      </c>
      <c r="N4909" s="3">
        <f>TablaDatosEmpresa[[#This Row],[Ingresos]]-TablaDatosEmpresa[[#This Row],[Coste_Vemta]]</f>
        <v>0</v>
      </c>
    </row>
    <row r="4910" spans="1:14" x14ac:dyDescent="0.3">
      <c r="A4910">
        <v>4911</v>
      </c>
      <c r="B4910" s="1">
        <v>45283</v>
      </c>
      <c r="C4910" t="s">
        <v>16</v>
      </c>
      <c r="D4910" t="s">
        <v>19</v>
      </c>
      <c r="E4910" t="s">
        <v>20</v>
      </c>
      <c r="F4910">
        <v>49</v>
      </c>
      <c r="G4910" s="3">
        <v>151.69</v>
      </c>
      <c r="H4910" s="3">
        <v>0</v>
      </c>
      <c r="I4910" t="s">
        <v>46</v>
      </c>
      <c r="J4910" t="s">
        <v>18</v>
      </c>
      <c r="K4910" s="3">
        <f>IF(TablaDatosEmpresa[[#This Row],[Tipo_Movimiento]] = "Venta", -TablaDatosEmpresa[[#This Row],[Cantidad]] * TablaDatosEmpresa[[#This Row],[Precio_Venta_Unitario]], 0)</f>
        <v>0</v>
      </c>
      <c r="L4910" s="3">
        <f>AVERAGEIF(TablaDatosEmpresa[Nombre_Producto],TablaDatosEmpresa[[#This Row],[Nombre_Producto]],TablaDatosEmpresa[Costo_Unitario])</f>
        <v>66.956770642201846</v>
      </c>
      <c r="M4910" s="3">
        <f>IF(TablaDatosEmpresa[[#This Row],[Tipo_Movimiento]] = "Venta", -TablaDatosEmpresa[[#This Row],[Cantidad]] * TablaDatosEmpresa[[#This Row],[CosteAdquisicionPromedio]], 0)</f>
        <v>0</v>
      </c>
      <c r="N4910" s="3">
        <f>TablaDatosEmpresa[[#This Row],[Ingresos]]-TablaDatosEmpresa[[#This Row],[Coste_Vemta]]</f>
        <v>0</v>
      </c>
    </row>
    <row r="4911" spans="1:14" x14ac:dyDescent="0.3">
      <c r="A4911">
        <v>4912</v>
      </c>
      <c r="B4911" s="1">
        <v>45283</v>
      </c>
      <c r="C4911" t="s">
        <v>24</v>
      </c>
      <c r="D4911" t="s">
        <v>14</v>
      </c>
      <c r="E4911" t="s">
        <v>41</v>
      </c>
      <c r="F4911">
        <v>270</v>
      </c>
      <c r="G4911" s="3">
        <v>84.19</v>
      </c>
      <c r="H4911" s="3">
        <v>0</v>
      </c>
      <c r="I4911" t="s">
        <v>24</v>
      </c>
      <c r="J4911" t="s">
        <v>37</v>
      </c>
      <c r="K4911" s="3">
        <f>IF(TablaDatosEmpresa[[#This Row],[Tipo_Movimiento]] = "Venta", -TablaDatosEmpresa[[#This Row],[Cantidad]] * TablaDatosEmpresa[[#This Row],[Precio_Venta_Unitario]], 0)</f>
        <v>0</v>
      </c>
      <c r="L4911" s="3">
        <f>AVERAGEIF(TablaDatosEmpresa[Nombre_Producto],TablaDatosEmpresa[[#This Row],[Nombre_Producto]],TablaDatosEmpresa[Costo_Unitario])</f>
        <v>38.917210440456756</v>
      </c>
      <c r="M4911" s="3">
        <f>IF(TablaDatosEmpresa[[#This Row],[Tipo_Movimiento]] = "Venta", -TablaDatosEmpresa[[#This Row],[Cantidad]] * TablaDatosEmpresa[[#This Row],[CosteAdquisicionPromedio]], 0)</f>
        <v>0</v>
      </c>
      <c r="N4911" s="3">
        <f>TablaDatosEmpresa[[#This Row],[Ingresos]]-TablaDatosEmpresa[[#This Row],[Coste_Vemta]]</f>
        <v>0</v>
      </c>
    </row>
    <row r="4912" spans="1:14" x14ac:dyDescent="0.3">
      <c r="A4912">
        <v>4913</v>
      </c>
      <c r="B4912" s="1">
        <v>45283</v>
      </c>
      <c r="C4912" t="s">
        <v>24</v>
      </c>
      <c r="D4912" t="s">
        <v>14</v>
      </c>
      <c r="E4912" t="s">
        <v>41</v>
      </c>
      <c r="F4912">
        <v>258</v>
      </c>
      <c r="G4912" s="3">
        <v>86.02</v>
      </c>
      <c r="H4912" s="3">
        <v>0</v>
      </c>
      <c r="I4912" t="s">
        <v>24</v>
      </c>
      <c r="J4912" t="s">
        <v>37</v>
      </c>
      <c r="K4912" s="3">
        <f>IF(TablaDatosEmpresa[[#This Row],[Tipo_Movimiento]] = "Venta", -TablaDatosEmpresa[[#This Row],[Cantidad]] * TablaDatosEmpresa[[#This Row],[Precio_Venta_Unitario]], 0)</f>
        <v>0</v>
      </c>
      <c r="L4912" s="3">
        <f>AVERAGEIF(TablaDatosEmpresa[Nombre_Producto],TablaDatosEmpresa[[#This Row],[Nombre_Producto]],TablaDatosEmpresa[Costo_Unitario])</f>
        <v>38.917210440456756</v>
      </c>
      <c r="M4912" s="3">
        <f>IF(TablaDatosEmpresa[[#This Row],[Tipo_Movimiento]] = "Venta", -TablaDatosEmpresa[[#This Row],[Cantidad]] * TablaDatosEmpresa[[#This Row],[CosteAdquisicionPromedio]], 0)</f>
        <v>0</v>
      </c>
      <c r="N4912" s="3">
        <f>TablaDatosEmpresa[[#This Row],[Ingresos]]-TablaDatosEmpresa[[#This Row],[Coste_Vemta]]</f>
        <v>0</v>
      </c>
    </row>
    <row r="4913" spans="1:14" x14ac:dyDescent="0.3">
      <c r="A4913">
        <v>4914</v>
      </c>
      <c r="B4913" s="1">
        <v>45283</v>
      </c>
      <c r="C4913" t="s">
        <v>10</v>
      </c>
      <c r="D4913" t="s">
        <v>32</v>
      </c>
      <c r="E4913" t="s">
        <v>33</v>
      </c>
      <c r="F4913">
        <v>-35</v>
      </c>
      <c r="G4913" s="3">
        <v>0</v>
      </c>
      <c r="H4913" s="3">
        <v>218.03</v>
      </c>
      <c r="I4913" t="s">
        <v>10</v>
      </c>
      <c r="J4913" t="s">
        <v>13</v>
      </c>
      <c r="K4913" s="3">
        <f>IF(TablaDatosEmpresa[[#This Row],[Tipo_Movimiento]] = "Venta", -TablaDatosEmpresa[[#This Row],[Cantidad]] * TablaDatosEmpresa[[#This Row],[Precio_Venta_Unitario]], 0)</f>
        <v>7631.05</v>
      </c>
      <c r="L4913" s="3">
        <f>AVERAGEIF(TablaDatosEmpresa[Nombre_Producto],TablaDatosEmpresa[[#This Row],[Nombre_Producto]],TablaDatosEmpresa[Costo_Unitario])</f>
        <v>54.214840425531932</v>
      </c>
      <c r="M4913" s="3">
        <f>IF(TablaDatosEmpresa[[#This Row],[Tipo_Movimiento]] = "Venta", -TablaDatosEmpresa[[#This Row],[Cantidad]] * TablaDatosEmpresa[[#This Row],[CosteAdquisicionPromedio]], 0)</f>
        <v>1897.5194148936175</v>
      </c>
      <c r="N4913" s="3">
        <f>TablaDatosEmpresa[[#This Row],[Ingresos]]-TablaDatosEmpresa[[#This Row],[Coste_Vemta]]</f>
        <v>5733.5305851063822</v>
      </c>
    </row>
    <row r="4914" spans="1:14" x14ac:dyDescent="0.3">
      <c r="A4914">
        <v>4915</v>
      </c>
      <c r="B4914" s="1">
        <v>45283</v>
      </c>
      <c r="C4914" t="s">
        <v>10</v>
      </c>
      <c r="D4914" t="s">
        <v>21</v>
      </c>
      <c r="E4914" t="s">
        <v>22</v>
      </c>
      <c r="F4914">
        <v>-47</v>
      </c>
      <c r="G4914" s="3">
        <v>0</v>
      </c>
      <c r="H4914" s="3">
        <v>60.16</v>
      </c>
      <c r="I4914" t="s">
        <v>10</v>
      </c>
      <c r="J4914" t="s">
        <v>31</v>
      </c>
      <c r="K4914" s="3">
        <f>IF(TablaDatosEmpresa[[#This Row],[Tipo_Movimiento]] = "Venta", -TablaDatosEmpresa[[#This Row],[Cantidad]] * TablaDatosEmpresa[[#This Row],[Precio_Venta_Unitario]], 0)</f>
        <v>2827.52</v>
      </c>
      <c r="L4914" s="3">
        <f>AVERAGEIF(TablaDatosEmpresa[Nombre_Producto],TablaDatosEmpresa[[#This Row],[Nombre_Producto]],TablaDatosEmpresa[Costo_Unitario])</f>
        <v>10.520482758620702</v>
      </c>
      <c r="M4914" s="3">
        <f>IF(TablaDatosEmpresa[[#This Row],[Tipo_Movimiento]] = "Venta", -TablaDatosEmpresa[[#This Row],[Cantidad]] * TablaDatosEmpresa[[#This Row],[CosteAdquisicionPromedio]], 0)</f>
        <v>494.46268965517299</v>
      </c>
      <c r="N4914" s="3">
        <f>TablaDatosEmpresa[[#This Row],[Ingresos]]-TablaDatosEmpresa[[#This Row],[Coste_Vemta]]</f>
        <v>2333.0573103448269</v>
      </c>
    </row>
    <row r="4915" spans="1:14" x14ac:dyDescent="0.3">
      <c r="A4915">
        <v>4916</v>
      </c>
      <c r="B4915" s="1">
        <v>45283</v>
      </c>
      <c r="C4915" t="s">
        <v>24</v>
      </c>
      <c r="D4915" t="s">
        <v>25</v>
      </c>
      <c r="E4915" t="s">
        <v>43</v>
      </c>
      <c r="F4915">
        <v>191</v>
      </c>
      <c r="G4915" s="3">
        <v>44.27</v>
      </c>
      <c r="H4915" s="3">
        <v>0</v>
      </c>
      <c r="I4915" t="s">
        <v>24</v>
      </c>
      <c r="J4915" t="s">
        <v>37</v>
      </c>
      <c r="K4915" s="3">
        <f>IF(TablaDatosEmpresa[[#This Row],[Tipo_Movimiento]] = "Venta", -TablaDatosEmpresa[[#This Row],[Cantidad]] * TablaDatosEmpresa[[#This Row],[Precio_Venta_Unitario]], 0)</f>
        <v>0</v>
      </c>
      <c r="L4915" s="3">
        <f>AVERAGEIF(TablaDatosEmpresa[Nombre_Producto],TablaDatosEmpresa[[#This Row],[Nombre_Producto]],TablaDatosEmpresa[Costo_Unitario])</f>
        <v>18.458651685393257</v>
      </c>
      <c r="M4915" s="3">
        <f>IF(TablaDatosEmpresa[[#This Row],[Tipo_Movimiento]] = "Venta", -TablaDatosEmpresa[[#This Row],[Cantidad]] * TablaDatosEmpresa[[#This Row],[CosteAdquisicionPromedio]], 0)</f>
        <v>0</v>
      </c>
      <c r="N4915" s="3">
        <f>TablaDatosEmpresa[[#This Row],[Ingresos]]-TablaDatosEmpresa[[#This Row],[Coste_Vemta]]</f>
        <v>0</v>
      </c>
    </row>
    <row r="4916" spans="1:14" x14ac:dyDescent="0.3">
      <c r="A4916">
        <v>4917</v>
      </c>
      <c r="B4916" s="1">
        <v>45283</v>
      </c>
      <c r="C4916" t="s">
        <v>24</v>
      </c>
      <c r="D4916" t="s">
        <v>29</v>
      </c>
      <c r="E4916" t="s">
        <v>30</v>
      </c>
      <c r="F4916">
        <v>111</v>
      </c>
      <c r="G4916" s="3">
        <v>35.47</v>
      </c>
      <c r="H4916" s="3">
        <v>0</v>
      </c>
      <c r="I4916" t="s">
        <v>24</v>
      </c>
      <c r="J4916" t="s">
        <v>37</v>
      </c>
      <c r="K4916" s="3">
        <f>IF(TablaDatosEmpresa[[#This Row],[Tipo_Movimiento]] = "Venta", -TablaDatosEmpresa[[#This Row],[Cantidad]] * TablaDatosEmpresa[[#This Row],[Precio_Venta_Unitario]], 0)</f>
        <v>0</v>
      </c>
      <c r="L4916" s="3">
        <f>AVERAGEIF(TablaDatosEmpresa[Nombre_Producto],TablaDatosEmpresa[[#This Row],[Nombre_Producto]],TablaDatosEmpresa[Costo_Unitario])</f>
        <v>15.49574137931034</v>
      </c>
      <c r="M4916" s="3">
        <f>IF(TablaDatosEmpresa[[#This Row],[Tipo_Movimiento]] = "Venta", -TablaDatosEmpresa[[#This Row],[Cantidad]] * TablaDatosEmpresa[[#This Row],[CosteAdquisicionPromedio]], 0)</f>
        <v>0</v>
      </c>
      <c r="N4916" s="3">
        <f>TablaDatosEmpresa[[#This Row],[Ingresos]]-TablaDatosEmpresa[[#This Row],[Coste_Vemta]]</f>
        <v>0</v>
      </c>
    </row>
    <row r="4917" spans="1:14" x14ac:dyDescent="0.3">
      <c r="A4917">
        <v>4918</v>
      </c>
      <c r="B4917" s="1">
        <v>45284</v>
      </c>
      <c r="C4917" t="s">
        <v>24</v>
      </c>
      <c r="D4917" t="s">
        <v>11</v>
      </c>
      <c r="E4917" t="s">
        <v>12</v>
      </c>
      <c r="F4917">
        <v>69</v>
      </c>
      <c r="G4917" s="3">
        <v>64.19</v>
      </c>
      <c r="H4917" s="3">
        <v>0</v>
      </c>
      <c r="I4917" t="s">
        <v>24</v>
      </c>
      <c r="J4917" t="s">
        <v>37</v>
      </c>
      <c r="K4917" s="3">
        <f>IF(TablaDatosEmpresa[[#This Row],[Tipo_Movimiento]] = "Venta", -TablaDatosEmpresa[[#This Row],[Cantidad]] * TablaDatosEmpresa[[#This Row],[Precio_Venta_Unitario]], 0)</f>
        <v>0</v>
      </c>
      <c r="L4917" s="3">
        <f>AVERAGEIF(TablaDatosEmpresa[Nombre_Producto],TablaDatosEmpresa[[#This Row],[Nombre_Producto]],TablaDatosEmpresa[Costo_Unitario])</f>
        <v>28.701865793780652</v>
      </c>
      <c r="M4917" s="3">
        <f>IF(TablaDatosEmpresa[[#This Row],[Tipo_Movimiento]] = "Venta", -TablaDatosEmpresa[[#This Row],[Cantidad]] * TablaDatosEmpresa[[#This Row],[CosteAdquisicionPromedio]], 0)</f>
        <v>0</v>
      </c>
      <c r="N4917" s="3">
        <f>TablaDatosEmpresa[[#This Row],[Ingresos]]-TablaDatosEmpresa[[#This Row],[Coste_Vemta]]</f>
        <v>0</v>
      </c>
    </row>
    <row r="4918" spans="1:14" x14ac:dyDescent="0.3">
      <c r="A4918">
        <v>4919</v>
      </c>
      <c r="B4918" s="1">
        <v>45284</v>
      </c>
      <c r="C4918" t="s">
        <v>24</v>
      </c>
      <c r="D4918" t="s">
        <v>32</v>
      </c>
      <c r="E4918" t="s">
        <v>33</v>
      </c>
      <c r="F4918">
        <v>55</v>
      </c>
      <c r="G4918" s="3">
        <v>120.68</v>
      </c>
      <c r="H4918" s="3">
        <v>0</v>
      </c>
      <c r="I4918" t="s">
        <v>24</v>
      </c>
      <c r="J4918" t="s">
        <v>26</v>
      </c>
      <c r="K4918" s="3">
        <f>IF(TablaDatosEmpresa[[#This Row],[Tipo_Movimiento]] = "Venta", -TablaDatosEmpresa[[#This Row],[Cantidad]] * TablaDatosEmpresa[[#This Row],[Precio_Venta_Unitario]], 0)</f>
        <v>0</v>
      </c>
      <c r="L4918" s="3">
        <f>AVERAGEIF(TablaDatosEmpresa[Nombre_Producto],TablaDatosEmpresa[[#This Row],[Nombre_Producto]],TablaDatosEmpresa[Costo_Unitario])</f>
        <v>54.214840425531932</v>
      </c>
      <c r="M4918" s="3">
        <f>IF(TablaDatosEmpresa[[#This Row],[Tipo_Movimiento]] = "Venta", -TablaDatosEmpresa[[#This Row],[Cantidad]] * TablaDatosEmpresa[[#This Row],[CosteAdquisicionPromedio]], 0)</f>
        <v>0</v>
      </c>
      <c r="N4918" s="3">
        <f>TablaDatosEmpresa[[#This Row],[Ingresos]]-TablaDatosEmpresa[[#This Row],[Coste_Vemta]]</f>
        <v>0</v>
      </c>
    </row>
    <row r="4919" spans="1:14" x14ac:dyDescent="0.3">
      <c r="A4919">
        <v>4920</v>
      </c>
      <c r="B4919" s="1">
        <v>45284</v>
      </c>
      <c r="C4919" t="s">
        <v>10</v>
      </c>
      <c r="D4919" t="s">
        <v>29</v>
      </c>
      <c r="E4919" t="s">
        <v>30</v>
      </c>
      <c r="F4919">
        <v>-7</v>
      </c>
      <c r="G4919" s="3">
        <v>0</v>
      </c>
      <c r="H4919" s="3">
        <v>80.239999999999995</v>
      </c>
      <c r="I4919" t="s">
        <v>10</v>
      </c>
      <c r="J4919" t="s">
        <v>23</v>
      </c>
      <c r="K4919" s="3">
        <f>IF(TablaDatosEmpresa[[#This Row],[Tipo_Movimiento]] = "Venta", -TablaDatosEmpresa[[#This Row],[Cantidad]] * TablaDatosEmpresa[[#This Row],[Precio_Venta_Unitario]], 0)</f>
        <v>561.67999999999995</v>
      </c>
      <c r="L4919" s="3">
        <f>AVERAGEIF(TablaDatosEmpresa[Nombre_Producto],TablaDatosEmpresa[[#This Row],[Nombre_Producto]],TablaDatosEmpresa[Costo_Unitario])</f>
        <v>15.49574137931034</v>
      </c>
      <c r="M4919" s="3">
        <f>IF(TablaDatosEmpresa[[#This Row],[Tipo_Movimiento]] = "Venta", -TablaDatosEmpresa[[#This Row],[Cantidad]] * TablaDatosEmpresa[[#This Row],[CosteAdquisicionPromedio]], 0)</f>
        <v>108.47018965517238</v>
      </c>
      <c r="N4919" s="3">
        <f>TablaDatosEmpresa[[#This Row],[Ingresos]]-TablaDatosEmpresa[[#This Row],[Coste_Vemta]]</f>
        <v>453.20981034482759</v>
      </c>
    </row>
    <row r="4920" spans="1:14" x14ac:dyDescent="0.3">
      <c r="A4920">
        <v>4921</v>
      </c>
      <c r="B4920" s="1">
        <v>45284</v>
      </c>
      <c r="C4920" t="s">
        <v>10</v>
      </c>
      <c r="D4920" t="s">
        <v>34</v>
      </c>
      <c r="E4920" t="s">
        <v>45</v>
      </c>
      <c r="F4920">
        <v>-30</v>
      </c>
      <c r="G4920" s="3">
        <v>0</v>
      </c>
      <c r="H4920" s="3">
        <v>346.38</v>
      </c>
      <c r="I4920" t="s">
        <v>10</v>
      </c>
      <c r="J4920" t="s">
        <v>35</v>
      </c>
      <c r="K4920" s="3">
        <f>IF(TablaDatosEmpresa[[#This Row],[Tipo_Movimiento]] = "Venta", -TablaDatosEmpresa[[#This Row],[Cantidad]] * TablaDatosEmpresa[[#This Row],[Precio_Venta_Unitario]], 0)</f>
        <v>10391.4</v>
      </c>
      <c r="L4920" s="3">
        <f>AVERAGEIF(TablaDatosEmpresa[Nombre_Producto],TablaDatosEmpresa[[#This Row],[Nombre_Producto]],TablaDatosEmpresa[Costo_Unitario])</f>
        <v>81.910562499999997</v>
      </c>
      <c r="M4920" s="3">
        <f>IF(TablaDatosEmpresa[[#This Row],[Tipo_Movimiento]] = "Venta", -TablaDatosEmpresa[[#This Row],[Cantidad]] * TablaDatosEmpresa[[#This Row],[CosteAdquisicionPromedio]], 0)</f>
        <v>2457.316875</v>
      </c>
      <c r="N4920" s="3">
        <f>TablaDatosEmpresa[[#This Row],[Ingresos]]-TablaDatosEmpresa[[#This Row],[Coste_Vemta]]</f>
        <v>7934.0831249999992</v>
      </c>
    </row>
    <row r="4921" spans="1:14" x14ac:dyDescent="0.3">
      <c r="A4921">
        <v>4922</v>
      </c>
      <c r="B4921" s="1">
        <v>45284</v>
      </c>
      <c r="C4921" t="s">
        <v>10</v>
      </c>
      <c r="D4921" t="s">
        <v>17</v>
      </c>
      <c r="E4921" t="s">
        <v>42</v>
      </c>
      <c r="F4921">
        <v>-20</v>
      </c>
      <c r="G4921" s="3">
        <v>0</v>
      </c>
      <c r="H4921" s="3">
        <v>892.03</v>
      </c>
      <c r="I4921" t="s">
        <v>10</v>
      </c>
      <c r="J4921" t="s">
        <v>35</v>
      </c>
      <c r="K4921" s="3">
        <f>IF(TablaDatosEmpresa[[#This Row],[Tipo_Movimiento]] = "Venta", -TablaDatosEmpresa[[#This Row],[Cantidad]] * TablaDatosEmpresa[[#This Row],[Precio_Venta_Unitario]], 0)</f>
        <v>17840.599999999999</v>
      </c>
      <c r="L4921" s="3">
        <f>AVERAGEIF(TablaDatosEmpresa[Nombre_Producto],TablaDatosEmpresa[[#This Row],[Nombre_Producto]],TablaDatosEmpresa[Costo_Unitario])</f>
        <v>206.67616747181975</v>
      </c>
      <c r="M4921" s="3">
        <f>IF(TablaDatosEmpresa[[#This Row],[Tipo_Movimiento]] = "Venta", -TablaDatosEmpresa[[#This Row],[Cantidad]] * TablaDatosEmpresa[[#This Row],[CosteAdquisicionPromedio]], 0)</f>
        <v>4133.5233494363947</v>
      </c>
      <c r="N4921" s="3">
        <f>TablaDatosEmpresa[[#This Row],[Ingresos]]-TablaDatosEmpresa[[#This Row],[Coste_Vemta]]</f>
        <v>13707.076650563604</v>
      </c>
    </row>
    <row r="4922" spans="1:14" x14ac:dyDescent="0.3">
      <c r="A4922">
        <v>4923</v>
      </c>
      <c r="B4922" s="1">
        <v>45284</v>
      </c>
      <c r="C4922" t="s">
        <v>24</v>
      </c>
      <c r="D4922" t="s">
        <v>29</v>
      </c>
      <c r="E4922" t="s">
        <v>30</v>
      </c>
      <c r="F4922">
        <v>70</v>
      </c>
      <c r="G4922" s="3">
        <v>36.14</v>
      </c>
      <c r="H4922" s="3">
        <v>0</v>
      </c>
      <c r="I4922" t="s">
        <v>24</v>
      </c>
      <c r="J4922" t="s">
        <v>26</v>
      </c>
      <c r="K4922" s="3">
        <f>IF(TablaDatosEmpresa[[#This Row],[Tipo_Movimiento]] = "Venta", -TablaDatosEmpresa[[#This Row],[Cantidad]] * TablaDatosEmpresa[[#This Row],[Precio_Venta_Unitario]], 0)</f>
        <v>0</v>
      </c>
      <c r="L4922" s="3">
        <f>AVERAGEIF(TablaDatosEmpresa[Nombre_Producto],TablaDatosEmpresa[[#This Row],[Nombre_Producto]],TablaDatosEmpresa[Costo_Unitario])</f>
        <v>15.49574137931034</v>
      </c>
      <c r="M4922" s="3">
        <f>IF(TablaDatosEmpresa[[#This Row],[Tipo_Movimiento]] = "Venta", -TablaDatosEmpresa[[#This Row],[Cantidad]] * TablaDatosEmpresa[[#This Row],[CosteAdquisicionPromedio]], 0)</f>
        <v>0</v>
      </c>
      <c r="N4922" s="3">
        <f>TablaDatosEmpresa[[#This Row],[Ingresos]]-TablaDatosEmpresa[[#This Row],[Coste_Vemta]]</f>
        <v>0</v>
      </c>
    </row>
    <row r="4923" spans="1:14" x14ac:dyDescent="0.3">
      <c r="A4923">
        <v>4924</v>
      </c>
      <c r="B4923" s="1">
        <v>45284</v>
      </c>
      <c r="C4923" t="s">
        <v>10</v>
      </c>
      <c r="D4923" t="s">
        <v>11</v>
      </c>
      <c r="E4923" t="s">
        <v>12</v>
      </c>
      <c r="F4923">
        <v>-47</v>
      </c>
      <c r="G4923" s="3">
        <v>0</v>
      </c>
      <c r="H4923" s="3">
        <v>129.91999999999999</v>
      </c>
      <c r="I4923" t="s">
        <v>10</v>
      </c>
      <c r="J4923" t="s">
        <v>13</v>
      </c>
      <c r="K4923" s="3">
        <f>IF(TablaDatosEmpresa[[#This Row],[Tipo_Movimiento]] = "Venta", -TablaDatosEmpresa[[#This Row],[Cantidad]] * TablaDatosEmpresa[[#This Row],[Precio_Venta_Unitario]], 0)</f>
        <v>6106.24</v>
      </c>
      <c r="L4923" s="3">
        <f>AVERAGEIF(TablaDatosEmpresa[Nombre_Producto],TablaDatosEmpresa[[#This Row],[Nombre_Producto]],TablaDatosEmpresa[Costo_Unitario])</f>
        <v>28.701865793780652</v>
      </c>
      <c r="M4923" s="3">
        <f>IF(TablaDatosEmpresa[[#This Row],[Tipo_Movimiento]] = "Venta", -TablaDatosEmpresa[[#This Row],[Cantidad]] * TablaDatosEmpresa[[#This Row],[CosteAdquisicionPromedio]], 0)</f>
        <v>1348.9876923076906</v>
      </c>
      <c r="N4923" s="3">
        <f>TablaDatosEmpresa[[#This Row],[Ingresos]]-TablaDatosEmpresa[[#This Row],[Coste_Vemta]]</f>
        <v>4757.2523076923089</v>
      </c>
    </row>
    <row r="4924" spans="1:14" x14ac:dyDescent="0.3">
      <c r="A4924">
        <v>4925</v>
      </c>
      <c r="B4924" s="1">
        <v>45285</v>
      </c>
      <c r="C4924" t="s">
        <v>10</v>
      </c>
      <c r="D4924" t="s">
        <v>11</v>
      </c>
      <c r="E4924" t="s">
        <v>12</v>
      </c>
      <c r="F4924">
        <v>-12</v>
      </c>
      <c r="G4924" s="3">
        <v>0</v>
      </c>
      <c r="H4924" s="3">
        <v>131.22</v>
      </c>
      <c r="I4924" t="s">
        <v>10</v>
      </c>
      <c r="J4924" t="s">
        <v>23</v>
      </c>
      <c r="K4924" s="3">
        <f>IF(TablaDatosEmpresa[[#This Row],[Tipo_Movimiento]] = "Venta", -TablaDatosEmpresa[[#This Row],[Cantidad]] * TablaDatosEmpresa[[#This Row],[Precio_Venta_Unitario]], 0)</f>
        <v>1574.6399999999999</v>
      </c>
      <c r="L4924" s="3">
        <f>AVERAGEIF(TablaDatosEmpresa[Nombre_Producto],TablaDatosEmpresa[[#This Row],[Nombre_Producto]],TablaDatosEmpresa[Costo_Unitario])</f>
        <v>28.701865793780652</v>
      </c>
      <c r="M4924" s="3">
        <f>IF(TablaDatosEmpresa[[#This Row],[Tipo_Movimiento]] = "Venta", -TablaDatosEmpresa[[#This Row],[Cantidad]] * TablaDatosEmpresa[[#This Row],[CosteAdquisicionPromedio]], 0)</f>
        <v>344.42238952536781</v>
      </c>
      <c r="N4924" s="3">
        <f>TablaDatosEmpresa[[#This Row],[Ingresos]]-TablaDatosEmpresa[[#This Row],[Coste_Vemta]]</f>
        <v>1230.217610474632</v>
      </c>
    </row>
    <row r="4925" spans="1:14" x14ac:dyDescent="0.3">
      <c r="A4925">
        <v>4926</v>
      </c>
      <c r="B4925" s="1">
        <v>45285</v>
      </c>
      <c r="C4925" t="s">
        <v>10</v>
      </c>
      <c r="D4925" t="s">
        <v>11</v>
      </c>
      <c r="E4925" t="s">
        <v>12</v>
      </c>
      <c r="F4925">
        <v>-42</v>
      </c>
      <c r="G4925" s="3">
        <v>0</v>
      </c>
      <c r="H4925" s="3">
        <v>130.36000000000001</v>
      </c>
      <c r="I4925" t="s">
        <v>10</v>
      </c>
      <c r="J4925" t="s">
        <v>15</v>
      </c>
      <c r="K4925" s="3">
        <f>IF(TablaDatosEmpresa[[#This Row],[Tipo_Movimiento]] = "Venta", -TablaDatosEmpresa[[#This Row],[Cantidad]] * TablaDatosEmpresa[[#This Row],[Precio_Venta_Unitario]], 0)</f>
        <v>5475.1200000000008</v>
      </c>
      <c r="L4925" s="3">
        <f>AVERAGEIF(TablaDatosEmpresa[Nombre_Producto],TablaDatosEmpresa[[#This Row],[Nombre_Producto]],TablaDatosEmpresa[Costo_Unitario])</f>
        <v>28.701865793780652</v>
      </c>
      <c r="M4925" s="3">
        <f>IF(TablaDatosEmpresa[[#This Row],[Tipo_Movimiento]] = "Venta", -TablaDatosEmpresa[[#This Row],[Cantidad]] * TablaDatosEmpresa[[#This Row],[CosteAdquisicionPromedio]], 0)</f>
        <v>1205.4783633387874</v>
      </c>
      <c r="N4925" s="3">
        <f>TablaDatosEmpresa[[#This Row],[Ingresos]]-TablaDatosEmpresa[[#This Row],[Coste_Vemta]]</f>
        <v>4269.6416366612139</v>
      </c>
    </row>
    <row r="4926" spans="1:14" x14ac:dyDescent="0.3">
      <c r="A4926">
        <v>4927</v>
      </c>
      <c r="B4926" s="1">
        <v>45285</v>
      </c>
      <c r="C4926" t="s">
        <v>16</v>
      </c>
      <c r="D4926" t="s">
        <v>19</v>
      </c>
      <c r="E4926" t="s">
        <v>20</v>
      </c>
      <c r="F4926">
        <v>37</v>
      </c>
      <c r="G4926" s="3">
        <v>152.5</v>
      </c>
      <c r="H4926" s="3">
        <v>0</v>
      </c>
      <c r="I4926" t="s">
        <v>46</v>
      </c>
      <c r="J4926" t="s">
        <v>18</v>
      </c>
      <c r="K4926" s="3">
        <f>IF(TablaDatosEmpresa[[#This Row],[Tipo_Movimiento]] = "Venta", -TablaDatosEmpresa[[#This Row],[Cantidad]] * TablaDatosEmpresa[[#This Row],[Precio_Venta_Unitario]], 0)</f>
        <v>0</v>
      </c>
      <c r="L4926" s="3">
        <f>AVERAGEIF(TablaDatosEmpresa[Nombre_Producto],TablaDatosEmpresa[[#This Row],[Nombre_Producto]],TablaDatosEmpresa[Costo_Unitario])</f>
        <v>66.956770642201846</v>
      </c>
      <c r="M4926" s="3">
        <f>IF(TablaDatosEmpresa[[#This Row],[Tipo_Movimiento]] = "Venta", -TablaDatosEmpresa[[#This Row],[Cantidad]] * TablaDatosEmpresa[[#This Row],[CosteAdquisicionPromedio]], 0)</f>
        <v>0</v>
      </c>
      <c r="N4926" s="3">
        <f>TablaDatosEmpresa[[#This Row],[Ingresos]]-TablaDatosEmpresa[[#This Row],[Coste_Vemta]]</f>
        <v>0</v>
      </c>
    </row>
    <row r="4927" spans="1:14" x14ac:dyDescent="0.3">
      <c r="A4927">
        <v>4928</v>
      </c>
      <c r="B4927" s="1">
        <v>45285</v>
      </c>
      <c r="C4927" t="s">
        <v>16</v>
      </c>
      <c r="D4927" t="s">
        <v>27</v>
      </c>
      <c r="E4927" t="s">
        <v>44</v>
      </c>
      <c r="F4927">
        <v>77</v>
      </c>
      <c r="G4927" s="3">
        <v>248.78</v>
      </c>
      <c r="H4927" s="3">
        <v>0</v>
      </c>
      <c r="I4927" t="s">
        <v>46</v>
      </c>
      <c r="J4927" t="s">
        <v>18</v>
      </c>
      <c r="K4927" s="3">
        <f>IF(TablaDatosEmpresa[[#This Row],[Tipo_Movimiento]] = "Venta", -TablaDatosEmpresa[[#This Row],[Cantidad]] * TablaDatosEmpresa[[#This Row],[Precio_Venta_Unitario]], 0)</f>
        <v>0</v>
      </c>
      <c r="L4927" s="3">
        <f>AVERAGEIF(TablaDatosEmpresa[Nombre_Producto],TablaDatosEmpresa[[#This Row],[Nombre_Producto]],TablaDatosEmpresa[Costo_Unitario])</f>
        <v>111.99406451612904</v>
      </c>
      <c r="M4927" s="3">
        <f>IF(TablaDatosEmpresa[[#This Row],[Tipo_Movimiento]] = "Venta", -TablaDatosEmpresa[[#This Row],[Cantidad]] * TablaDatosEmpresa[[#This Row],[CosteAdquisicionPromedio]], 0)</f>
        <v>0</v>
      </c>
      <c r="N4927" s="3">
        <f>TablaDatosEmpresa[[#This Row],[Ingresos]]-TablaDatosEmpresa[[#This Row],[Coste_Vemta]]</f>
        <v>0</v>
      </c>
    </row>
    <row r="4928" spans="1:14" x14ac:dyDescent="0.3">
      <c r="A4928">
        <v>4929</v>
      </c>
      <c r="B4928" s="1">
        <v>45285</v>
      </c>
      <c r="C4928" t="s">
        <v>10</v>
      </c>
      <c r="D4928" t="s">
        <v>27</v>
      </c>
      <c r="E4928" t="s">
        <v>44</v>
      </c>
      <c r="F4928">
        <v>-28</v>
      </c>
      <c r="G4928" s="3">
        <v>0</v>
      </c>
      <c r="H4928" s="3">
        <v>502.15</v>
      </c>
      <c r="I4928" t="s">
        <v>10</v>
      </c>
      <c r="J4928" t="s">
        <v>35</v>
      </c>
      <c r="K4928" s="3">
        <f>IF(TablaDatosEmpresa[[#This Row],[Tipo_Movimiento]] = "Venta", -TablaDatosEmpresa[[#This Row],[Cantidad]] * TablaDatosEmpresa[[#This Row],[Precio_Venta_Unitario]], 0)</f>
        <v>14060.199999999999</v>
      </c>
      <c r="L4928" s="3">
        <f>AVERAGEIF(TablaDatosEmpresa[Nombre_Producto],TablaDatosEmpresa[[#This Row],[Nombre_Producto]],TablaDatosEmpresa[Costo_Unitario])</f>
        <v>111.99406451612904</v>
      </c>
      <c r="M4928" s="3">
        <f>IF(TablaDatosEmpresa[[#This Row],[Tipo_Movimiento]] = "Venta", -TablaDatosEmpresa[[#This Row],[Cantidad]] * TablaDatosEmpresa[[#This Row],[CosteAdquisicionPromedio]], 0)</f>
        <v>3135.8338064516133</v>
      </c>
      <c r="N4928" s="3">
        <f>TablaDatosEmpresa[[#This Row],[Ingresos]]-TablaDatosEmpresa[[#This Row],[Coste_Vemta]]</f>
        <v>10924.366193548385</v>
      </c>
    </row>
    <row r="4929" spans="1:14" x14ac:dyDescent="0.3">
      <c r="A4929">
        <v>4930</v>
      </c>
      <c r="B4929" s="1">
        <v>45285</v>
      </c>
      <c r="C4929" t="s">
        <v>24</v>
      </c>
      <c r="D4929" t="s">
        <v>29</v>
      </c>
      <c r="E4929" t="s">
        <v>30</v>
      </c>
      <c r="F4929">
        <v>225</v>
      </c>
      <c r="G4929" s="3">
        <v>35.93</v>
      </c>
      <c r="H4929" s="3">
        <v>0</v>
      </c>
      <c r="I4929" t="s">
        <v>24</v>
      </c>
      <c r="J4929" t="s">
        <v>26</v>
      </c>
      <c r="K4929" s="3">
        <f>IF(TablaDatosEmpresa[[#This Row],[Tipo_Movimiento]] = "Venta", -TablaDatosEmpresa[[#This Row],[Cantidad]] * TablaDatosEmpresa[[#This Row],[Precio_Venta_Unitario]], 0)</f>
        <v>0</v>
      </c>
      <c r="L4929" s="3">
        <f>AVERAGEIF(TablaDatosEmpresa[Nombre_Producto],TablaDatosEmpresa[[#This Row],[Nombre_Producto]],TablaDatosEmpresa[Costo_Unitario])</f>
        <v>15.49574137931034</v>
      </c>
      <c r="M4929" s="3">
        <f>IF(TablaDatosEmpresa[[#This Row],[Tipo_Movimiento]] = "Venta", -TablaDatosEmpresa[[#This Row],[Cantidad]] * TablaDatosEmpresa[[#This Row],[CosteAdquisicionPromedio]], 0)</f>
        <v>0</v>
      </c>
      <c r="N4929" s="3">
        <f>TablaDatosEmpresa[[#This Row],[Ingresos]]-TablaDatosEmpresa[[#This Row],[Coste_Vemta]]</f>
        <v>0</v>
      </c>
    </row>
    <row r="4930" spans="1:14" x14ac:dyDescent="0.3">
      <c r="A4930">
        <v>4931</v>
      </c>
      <c r="B4930" s="1">
        <v>45286</v>
      </c>
      <c r="C4930" t="s">
        <v>24</v>
      </c>
      <c r="D4930" t="s">
        <v>11</v>
      </c>
      <c r="E4930" t="s">
        <v>12</v>
      </c>
      <c r="F4930">
        <v>153</v>
      </c>
      <c r="G4930" s="3">
        <v>66.06</v>
      </c>
      <c r="H4930" s="3">
        <v>0</v>
      </c>
      <c r="I4930" t="s">
        <v>24</v>
      </c>
      <c r="J4930" t="s">
        <v>36</v>
      </c>
      <c r="K4930" s="3">
        <f>IF(TablaDatosEmpresa[[#This Row],[Tipo_Movimiento]] = "Venta", -TablaDatosEmpresa[[#This Row],[Cantidad]] * TablaDatosEmpresa[[#This Row],[Precio_Venta_Unitario]], 0)</f>
        <v>0</v>
      </c>
      <c r="L4930" s="3">
        <f>AVERAGEIF(TablaDatosEmpresa[Nombre_Producto],TablaDatosEmpresa[[#This Row],[Nombre_Producto]],TablaDatosEmpresa[Costo_Unitario])</f>
        <v>28.701865793780652</v>
      </c>
      <c r="M4930" s="3">
        <f>IF(TablaDatosEmpresa[[#This Row],[Tipo_Movimiento]] = "Venta", -TablaDatosEmpresa[[#This Row],[Cantidad]] * TablaDatosEmpresa[[#This Row],[CosteAdquisicionPromedio]], 0)</f>
        <v>0</v>
      </c>
      <c r="N4930" s="3">
        <f>TablaDatosEmpresa[[#This Row],[Ingresos]]-TablaDatosEmpresa[[#This Row],[Coste_Vemta]]</f>
        <v>0</v>
      </c>
    </row>
    <row r="4931" spans="1:14" x14ac:dyDescent="0.3">
      <c r="A4931">
        <v>4932</v>
      </c>
      <c r="B4931" s="1">
        <v>45286</v>
      </c>
      <c r="C4931" t="s">
        <v>10</v>
      </c>
      <c r="D4931" t="s">
        <v>27</v>
      </c>
      <c r="E4931" t="s">
        <v>44</v>
      </c>
      <c r="F4931">
        <v>-26</v>
      </c>
      <c r="G4931" s="3">
        <v>0</v>
      </c>
      <c r="H4931" s="3">
        <v>503.19</v>
      </c>
      <c r="I4931" t="s">
        <v>10</v>
      </c>
      <c r="J4931" t="s">
        <v>15</v>
      </c>
      <c r="K4931" s="3">
        <f>IF(TablaDatosEmpresa[[#This Row],[Tipo_Movimiento]] = "Venta", -TablaDatosEmpresa[[#This Row],[Cantidad]] * TablaDatosEmpresa[[#This Row],[Precio_Venta_Unitario]], 0)</f>
        <v>13082.94</v>
      </c>
      <c r="L4931" s="3">
        <f>AVERAGEIF(TablaDatosEmpresa[Nombre_Producto],TablaDatosEmpresa[[#This Row],[Nombre_Producto]],TablaDatosEmpresa[Costo_Unitario])</f>
        <v>111.99406451612904</v>
      </c>
      <c r="M4931" s="3">
        <f>IF(TablaDatosEmpresa[[#This Row],[Tipo_Movimiento]] = "Venta", -TablaDatosEmpresa[[#This Row],[Cantidad]] * TablaDatosEmpresa[[#This Row],[CosteAdquisicionPromedio]], 0)</f>
        <v>2911.8456774193551</v>
      </c>
      <c r="N4931" s="3">
        <f>TablaDatosEmpresa[[#This Row],[Ingresos]]-TablaDatosEmpresa[[#This Row],[Coste_Vemta]]</f>
        <v>10171.094322580646</v>
      </c>
    </row>
    <row r="4932" spans="1:14" x14ac:dyDescent="0.3">
      <c r="A4932">
        <v>4933</v>
      </c>
      <c r="B4932" s="1">
        <v>45286</v>
      </c>
      <c r="C4932" t="s">
        <v>24</v>
      </c>
      <c r="D4932" t="s">
        <v>32</v>
      </c>
      <c r="E4932" t="s">
        <v>33</v>
      </c>
      <c r="F4932">
        <v>162</v>
      </c>
      <c r="G4932" s="3">
        <v>120.36</v>
      </c>
      <c r="H4932" s="3">
        <v>0</v>
      </c>
      <c r="I4932" t="s">
        <v>24</v>
      </c>
      <c r="J4932" t="s">
        <v>26</v>
      </c>
      <c r="K4932" s="3">
        <f>IF(TablaDatosEmpresa[[#This Row],[Tipo_Movimiento]] = "Venta", -TablaDatosEmpresa[[#This Row],[Cantidad]] * TablaDatosEmpresa[[#This Row],[Precio_Venta_Unitario]], 0)</f>
        <v>0</v>
      </c>
      <c r="L4932" s="3">
        <f>AVERAGEIF(TablaDatosEmpresa[Nombre_Producto],TablaDatosEmpresa[[#This Row],[Nombre_Producto]],TablaDatosEmpresa[Costo_Unitario])</f>
        <v>54.214840425531932</v>
      </c>
      <c r="M4932" s="3">
        <f>IF(TablaDatosEmpresa[[#This Row],[Tipo_Movimiento]] = "Venta", -TablaDatosEmpresa[[#This Row],[Cantidad]] * TablaDatosEmpresa[[#This Row],[CosteAdquisicionPromedio]], 0)</f>
        <v>0</v>
      </c>
      <c r="N4932" s="3">
        <f>TablaDatosEmpresa[[#This Row],[Ingresos]]-TablaDatosEmpresa[[#This Row],[Coste_Vemta]]</f>
        <v>0</v>
      </c>
    </row>
    <row r="4933" spans="1:14" x14ac:dyDescent="0.3">
      <c r="A4933">
        <v>4934</v>
      </c>
      <c r="B4933" s="1">
        <v>45286</v>
      </c>
      <c r="C4933" t="s">
        <v>10</v>
      </c>
      <c r="D4933" t="s">
        <v>29</v>
      </c>
      <c r="E4933" t="s">
        <v>30</v>
      </c>
      <c r="F4933">
        <v>-8</v>
      </c>
      <c r="G4933" s="3">
        <v>0</v>
      </c>
      <c r="H4933" s="3">
        <v>79.59</v>
      </c>
      <c r="I4933" t="s">
        <v>10</v>
      </c>
      <c r="J4933" t="s">
        <v>31</v>
      </c>
      <c r="K4933" s="3">
        <f>IF(TablaDatosEmpresa[[#This Row],[Tipo_Movimiento]] = "Venta", -TablaDatosEmpresa[[#This Row],[Cantidad]] * TablaDatosEmpresa[[#This Row],[Precio_Venta_Unitario]], 0)</f>
        <v>636.72</v>
      </c>
      <c r="L4933" s="3">
        <f>AVERAGEIF(TablaDatosEmpresa[Nombre_Producto],TablaDatosEmpresa[[#This Row],[Nombre_Producto]],TablaDatosEmpresa[Costo_Unitario])</f>
        <v>15.49574137931034</v>
      </c>
      <c r="M4933" s="3">
        <f>IF(TablaDatosEmpresa[[#This Row],[Tipo_Movimiento]] = "Venta", -TablaDatosEmpresa[[#This Row],[Cantidad]] * TablaDatosEmpresa[[#This Row],[CosteAdquisicionPromedio]], 0)</f>
        <v>123.96593103448272</v>
      </c>
      <c r="N4933" s="3">
        <f>TablaDatosEmpresa[[#This Row],[Ingresos]]-TablaDatosEmpresa[[#This Row],[Coste_Vemta]]</f>
        <v>512.75406896551726</v>
      </c>
    </row>
    <row r="4934" spans="1:14" x14ac:dyDescent="0.3">
      <c r="A4934">
        <v>4935</v>
      </c>
      <c r="B4934" s="1">
        <v>45286</v>
      </c>
      <c r="C4934" t="s">
        <v>16</v>
      </c>
      <c r="D4934" t="s">
        <v>27</v>
      </c>
      <c r="E4934" t="s">
        <v>44</v>
      </c>
      <c r="F4934">
        <v>90</v>
      </c>
      <c r="G4934" s="3">
        <v>252.76</v>
      </c>
      <c r="H4934" s="3">
        <v>0</v>
      </c>
      <c r="I4934" t="s">
        <v>46</v>
      </c>
      <c r="J4934" t="s">
        <v>18</v>
      </c>
      <c r="K4934" s="3">
        <f>IF(TablaDatosEmpresa[[#This Row],[Tipo_Movimiento]] = "Venta", -TablaDatosEmpresa[[#This Row],[Cantidad]] * TablaDatosEmpresa[[#This Row],[Precio_Venta_Unitario]], 0)</f>
        <v>0</v>
      </c>
      <c r="L4934" s="3">
        <f>AVERAGEIF(TablaDatosEmpresa[Nombre_Producto],TablaDatosEmpresa[[#This Row],[Nombre_Producto]],TablaDatosEmpresa[Costo_Unitario])</f>
        <v>111.99406451612904</v>
      </c>
      <c r="M4934" s="3">
        <f>IF(TablaDatosEmpresa[[#This Row],[Tipo_Movimiento]] = "Venta", -TablaDatosEmpresa[[#This Row],[Cantidad]] * TablaDatosEmpresa[[#This Row],[CosteAdquisicionPromedio]], 0)</f>
        <v>0</v>
      </c>
      <c r="N4934" s="3">
        <f>TablaDatosEmpresa[[#This Row],[Ingresos]]-TablaDatosEmpresa[[#This Row],[Coste_Vemta]]</f>
        <v>0</v>
      </c>
    </row>
    <row r="4935" spans="1:14" x14ac:dyDescent="0.3">
      <c r="A4935">
        <v>4936</v>
      </c>
      <c r="B4935" s="1">
        <v>45286</v>
      </c>
      <c r="C4935" t="s">
        <v>24</v>
      </c>
      <c r="D4935" t="s">
        <v>34</v>
      </c>
      <c r="E4935" t="s">
        <v>45</v>
      </c>
      <c r="F4935">
        <v>290</v>
      </c>
      <c r="G4935" s="3">
        <v>179.61</v>
      </c>
      <c r="H4935" s="3">
        <v>0</v>
      </c>
      <c r="I4935" t="s">
        <v>24</v>
      </c>
      <c r="J4935" t="s">
        <v>26</v>
      </c>
      <c r="K4935" s="3">
        <f>IF(TablaDatosEmpresa[[#This Row],[Tipo_Movimiento]] = "Venta", -TablaDatosEmpresa[[#This Row],[Cantidad]] * TablaDatosEmpresa[[#This Row],[Precio_Venta_Unitario]], 0)</f>
        <v>0</v>
      </c>
      <c r="L4935" s="3">
        <f>AVERAGEIF(TablaDatosEmpresa[Nombre_Producto],TablaDatosEmpresa[[#This Row],[Nombre_Producto]],TablaDatosEmpresa[Costo_Unitario])</f>
        <v>81.910562499999997</v>
      </c>
      <c r="M4935" s="3">
        <f>IF(TablaDatosEmpresa[[#This Row],[Tipo_Movimiento]] = "Venta", -TablaDatosEmpresa[[#This Row],[Cantidad]] * TablaDatosEmpresa[[#This Row],[CosteAdquisicionPromedio]], 0)</f>
        <v>0</v>
      </c>
      <c r="N4935" s="3">
        <f>TablaDatosEmpresa[[#This Row],[Ingresos]]-TablaDatosEmpresa[[#This Row],[Coste_Vemta]]</f>
        <v>0</v>
      </c>
    </row>
    <row r="4936" spans="1:14" x14ac:dyDescent="0.3">
      <c r="A4936">
        <v>4937</v>
      </c>
      <c r="B4936" s="1">
        <v>45286</v>
      </c>
      <c r="C4936" t="s">
        <v>10</v>
      </c>
      <c r="D4936" t="s">
        <v>32</v>
      </c>
      <c r="E4936" t="s">
        <v>33</v>
      </c>
      <c r="F4936">
        <v>-7</v>
      </c>
      <c r="G4936" s="3">
        <v>0</v>
      </c>
      <c r="H4936" s="3">
        <v>218.65</v>
      </c>
      <c r="I4936" t="s">
        <v>10</v>
      </c>
      <c r="J4936" t="s">
        <v>13</v>
      </c>
      <c r="K4936" s="3">
        <f>IF(TablaDatosEmpresa[[#This Row],[Tipo_Movimiento]] = "Venta", -TablaDatosEmpresa[[#This Row],[Cantidad]] * TablaDatosEmpresa[[#This Row],[Precio_Venta_Unitario]], 0)</f>
        <v>1530.55</v>
      </c>
      <c r="L4936" s="3">
        <f>AVERAGEIF(TablaDatosEmpresa[Nombre_Producto],TablaDatosEmpresa[[#This Row],[Nombre_Producto]],TablaDatosEmpresa[Costo_Unitario])</f>
        <v>54.214840425531932</v>
      </c>
      <c r="M4936" s="3">
        <f>IF(TablaDatosEmpresa[[#This Row],[Tipo_Movimiento]] = "Venta", -TablaDatosEmpresa[[#This Row],[Cantidad]] * TablaDatosEmpresa[[#This Row],[CosteAdquisicionPromedio]], 0)</f>
        <v>379.50388297872354</v>
      </c>
      <c r="N4936" s="3">
        <f>TablaDatosEmpresa[[#This Row],[Ingresos]]-TablaDatosEmpresa[[#This Row],[Coste_Vemta]]</f>
        <v>1151.0461170212764</v>
      </c>
    </row>
    <row r="4937" spans="1:14" x14ac:dyDescent="0.3">
      <c r="A4937">
        <v>4938</v>
      </c>
      <c r="B4937" s="1">
        <v>45287</v>
      </c>
      <c r="C4937" t="s">
        <v>10</v>
      </c>
      <c r="D4937" t="s">
        <v>14</v>
      </c>
      <c r="E4937" t="s">
        <v>41</v>
      </c>
      <c r="F4937">
        <v>-37</v>
      </c>
      <c r="G4937" s="3">
        <v>0</v>
      </c>
      <c r="H4937" s="3">
        <v>160.96</v>
      </c>
      <c r="I4937" t="s">
        <v>10</v>
      </c>
      <c r="J4937" t="s">
        <v>35</v>
      </c>
      <c r="K4937" s="3">
        <f>IF(TablaDatosEmpresa[[#This Row],[Tipo_Movimiento]] = "Venta", -TablaDatosEmpresa[[#This Row],[Cantidad]] * TablaDatosEmpresa[[#This Row],[Precio_Venta_Unitario]], 0)</f>
        <v>5955.52</v>
      </c>
      <c r="L4937" s="3">
        <f>AVERAGEIF(TablaDatosEmpresa[Nombre_Producto],TablaDatosEmpresa[[#This Row],[Nombre_Producto]],TablaDatosEmpresa[Costo_Unitario])</f>
        <v>38.917210440456756</v>
      </c>
      <c r="M4937" s="3">
        <f>IF(TablaDatosEmpresa[[#This Row],[Tipo_Movimiento]] = "Venta", -TablaDatosEmpresa[[#This Row],[Cantidad]] * TablaDatosEmpresa[[#This Row],[CosteAdquisicionPromedio]], 0)</f>
        <v>1439.9367862969</v>
      </c>
      <c r="N4937" s="3">
        <f>TablaDatosEmpresa[[#This Row],[Ingresos]]-TablaDatosEmpresa[[#This Row],[Coste_Vemta]]</f>
        <v>4515.5832137031002</v>
      </c>
    </row>
    <row r="4938" spans="1:14" x14ac:dyDescent="0.3">
      <c r="A4938">
        <v>4939</v>
      </c>
      <c r="B4938" s="1">
        <v>45287</v>
      </c>
      <c r="C4938" t="s">
        <v>10</v>
      </c>
      <c r="D4938" t="s">
        <v>25</v>
      </c>
      <c r="E4938" t="s">
        <v>43</v>
      </c>
      <c r="F4938">
        <v>-38</v>
      </c>
      <c r="G4938" s="3">
        <v>0</v>
      </c>
      <c r="H4938" s="3">
        <v>95.3</v>
      </c>
      <c r="I4938" t="s">
        <v>10</v>
      </c>
      <c r="J4938" t="s">
        <v>23</v>
      </c>
      <c r="K4938" s="3">
        <f>IF(TablaDatosEmpresa[[#This Row],[Tipo_Movimiento]] = "Venta", -TablaDatosEmpresa[[#This Row],[Cantidad]] * TablaDatosEmpresa[[#This Row],[Precio_Venta_Unitario]], 0)</f>
        <v>3621.4</v>
      </c>
      <c r="L4938" s="3">
        <f>AVERAGEIF(TablaDatosEmpresa[Nombre_Producto],TablaDatosEmpresa[[#This Row],[Nombre_Producto]],TablaDatosEmpresa[Costo_Unitario])</f>
        <v>18.458651685393257</v>
      </c>
      <c r="M4938" s="3">
        <f>IF(TablaDatosEmpresa[[#This Row],[Tipo_Movimiento]] = "Venta", -TablaDatosEmpresa[[#This Row],[Cantidad]] * TablaDatosEmpresa[[#This Row],[CosteAdquisicionPromedio]], 0)</f>
        <v>701.4287640449437</v>
      </c>
      <c r="N4938" s="3">
        <f>TablaDatosEmpresa[[#This Row],[Ingresos]]-TablaDatosEmpresa[[#This Row],[Coste_Vemta]]</f>
        <v>2919.9712359550563</v>
      </c>
    </row>
    <row r="4939" spans="1:14" x14ac:dyDescent="0.3">
      <c r="A4939">
        <v>4940</v>
      </c>
      <c r="B4939" s="1">
        <v>45287</v>
      </c>
      <c r="C4939" t="s">
        <v>24</v>
      </c>
      <c r="D4939" t="s">
        <v>21</v>
      </c>
      <c r="E4939" t="s">
        <v>22</v>
      </c>
      <c r="F4939">
        <v>162</v>
      </c>
      <c r="G4939" s="3">
        <v>25.35</v>
      </c>
      <c r="H4939" s="3">
        <v>0</v>
      </c>
      <c r="I4939" t="s">
        <v>24</v>
      </c>
      <c r="J4939" t="s">
        <v>36</v>
      </c>
      <c r="K4939" s="3">
        <f>IF(TablaDatosEmpresa[[#This Row],[Tipo_Movimiento]] = "Venta", -TablaDatosEmpresa[[#This Row],[Cantidad]] * TablaDatosEmpresa[[#This Row],[Precio_Venta_Unitario]], 0)</f>
        <v>0</v>
      </c>
      <c r="L4939" s="3">
        <f>AVERAGEIF(TablaDatosEmpresa[Nombre_Producto],TablaDatosEmpresa[[#This Row],[Nombre_Producto]],TablaDatosEmpresa[Costo_Unitario])</f>
        <v>10.520482758620702</v>
      </c>
      <c r="M4939" s="3">
        <f>IF(TablaDatosEmpresa[[#This Row],[Tipo_Movimiento]] = "Venta", -TablaDatosEmpresa[[#This Row],[Cantidad]] * TablaDatosEmpresa[[#This Row],[CosteAdquisicionPromedio]], 0)</f>
        <v>0</v>
      </c>
      <c r="N4939" s="3">
        <f>TablaDatosEmpresa[[#This Row],[Ingresos]]-TablaDatosEmpresa[[#This Row],[Coste_Vemta]]</f>
        <v>0</v>
      </c>
    </row>
    <row r="4940" spans="1:14" x14ac:dyDescent="0.3">
      <c r="A4940">
        <v>4941</v>
      </c>
      <c r="B4940" s="1">
        <v>45287</v>
      </c>
      <c r="C4940" t="s">
        <v>10</v>
      </c>
      <c r="D4940" t="s">
        <v>19</v>
      </c>
      <c r="E4940" t="s">
        <v>20</v>
      </c>
      <c r="F4940">
        <v>-44</v>
      </c>
      <c r="G4940" s="3">
        <v>0</v>
      </c>
      <c r="H4940" s="3">
        <v>296.75</v>
      </c>
      <c r="I4940" t="s">
        <v>10</v>
      </c>
      <c r="J4940" t="s">
        <v>35</v>
      </c>
      <c r="K4940" s="3">
        <f>IF(TablaDatosEmpresa[[#This Row],[Tipo_Movimiento]] = "Venta", -TablaDatosEmpresa[[#This Row],[Cantidad]] * TablaDatosEmpresa[[#This Row],[Precio_Venta_Unitario]], 0)</f>
        <v>13057</v>
      </c>
      <c r="L4940" s="3">
        <f>AVERAGEIF(TablaDatosEmpresa[Nombre_Producto],TablaDatosEmpresa[[#This Row],[Nombre_Producto]],TablaDatosEmpresa[Costo_Unitario])</f>
        <v>66.956770642201846</v>
      </c>
      <c r="M4940" s="3">
        <f>IF(TablaDatosEmpresa[[#This Row],[Tipo_Movimiento]] = "Venta", -TablaDatosEmpresa[[#This Row],[Cantidad]] * TablaDatosEmpresa[[#This Row],[CosteAdquisicionPromedio]], 0)</f>
        <v>2946.0979082568811</v>
      </c>
      <c r="N4940" s="3">
        <f>TablaDatosEmpresa[[#This Row],[Ingresos]]-TablaDatosEmpresa[[#This Row],[Coste_Vemta]]</f>
        <v>10110.902091743119</v>
      </c>
    </row>
    <row r="4941" spans="1:14" x14ac:dyDescent="0.3">
      <c r="A4941">
        <v>4942</v>
      </c>
      <c r="B4941" s="1">
        <v>45287</v>
      </c>
      <c r="C4941" t="s">
        <v>10</v>
      </c>
      <c r="D4941" t="s">
        <v>19</v>
      </c>
      <c r="E4941" t="s">
        <v>20</v>
      </c>
      <c r="F4941">
        <v>-16</v>
      </c>
      <c r="G4941" s="3">
        <v>0</v>
      </c>
      <c r="H4941" s="3">
        <v>297.08</v>
      </c>
      <c r="I4941" t="s">
        <v>10</v>
      </c>
      <c r="J4941" t="s">
        <v>35</v>
      </c>
      <c r="K4941" s="3">
        <f>IF(TablaDatosEmpresa[[#This Row],[Tipo_Movimiento]] = "Venta", -TablaDatosEmpresa[[#This Row],[Cantidad]] * TablaDatosEmpresa[[#This Row],[Precio_Venta_Unitario]], 0)</f>
        <v>4753.28</v>
      </c>
      <c r="L4941" s="3">
        <f>AVERAGEIF(TablaDatosEmpresa[Nombre_Producto],TablaDatosEmpresa[[#This Row],[Nombre_Producto]],TablaDatosEmpresa[Costo_Unitario])</f>
        <v>66.956770642201846</v>
      </c>
      <c r="M4941" s="3">
        <f>IF(TablaDatosEmpresa[[#This Row],[Tipo_Movimiento]] = "Venta", -TablaDatosEmpresa[[#This Row],[Cantidad]] * TablaDatosEmpresa[[#This Row],[CosteAdquisicionPromedio]], 0)</f>
        <v>1071.3083302752295</v>
      </c>
      <c r="N4941" s="3">
        <f>TablaDatosEmpresa[[#This Row],[Ingresos]]-TablaDatosEmpresa[[#This Row],[Coste_Vemta]]</f>
        <v>3681.9716697247704</v>
      </c>
    </row>
    <row r="4942" spans="1:14" x14ac:dyDescent="0.3">
      <c r="A4942">
        <v>4943</v>
      </c>
      <c r="B4942" s="1">
        <v>45287</v>
      </c>
      <c r="C4942" t="s">
        <v>10</v>
      </c>
      <c r="D4942" t="s">
        <v>29</v>
      </c>
      <c r="E4942" t="s">
        <v>30</v>
      </c>
      <c r="F4942">
        <v>-32</v>
      </c>
      <c r="G4942" s="3">
        <v>0</v>
      </c>
      <c r="H4942" s="3">
        <v>80.66</v>
      </c>
      <c r="I4942" t="s">
        <v>10</v>
      </c>
      <c r="J4942" t="s">
        <v>13</v>
      </c>
      <c r="K4942" s="3">
        <f>IF(TablaDatosEmpresa[[#This Row],[Tipo_Movimiento]] = "Venta", -TablaDatosEmpresa[[#This Row],[Cantidad]] * TablaDatosEmpresa[[#This Row],[Precio_Venta_Unitario]], 0)</f>
        <v>2581.12</v>
      </c>
      <c r="L4942" s="3">
        <f>AVERAGEIF(TablaDatosEmpresa[Nombre_Producto],TablaDatosEmpresa[[#This Row],[Nombre_Producto]],TablaDatosEmpresa[Costo_Unitario])</f>
        <v>15.49574137931034</v>
      </c>
      <c r="M4942" s="3">
        <f>IF(TablaDatosEmpresa[[#This Row],[Tipo_Movimiento]] = "Venta", -TablaDatosEmpresa[[#This Row],[Cantidad]] * TablaDatosEmpresa[[#This Row],[CosteAdquisicionPromedio]], 0)</f>
        <v>495.86372413793089</v>
      </c>
      <c r="N4942" s="3">
        <f>TablaDatosEmpresa[[#This Row],[Ingresos]]-TablaDatosEmpresa[[#This Row],[Coste_Vemta]]</f>
        <v>2085.2562758620688</v>
      </c>
    </row>
    <row r="4943" spans="1:14" x14ac:dyDescent="0.3">
      <c r="A4943">
        <v>4944</v>
      </c>
      <c r="B4943" s="1">
        <v>45287</v>
      </c>
      <c r="C4943" t="s">
        <v>24</v>
      </c>
      <c r="D4943" t="s">
        <v>32</v>
      </c>
      <c r="E4943" t="s">
        <v>33</v>
      </c>
      <c r="F4943">
        <v>189</v>
      </c>
      <c r="G4943" s="3">
        <v>118.53</v>
      </c>
      <c r="H4943" s="3">
        <v>0</v>
      </c>
      <c r="I4943" t="s">
        <v>24</v>
      </c>
      <c r="J4943" t="s">
        <v>36</v>
      </c>
      <c r="K4943" s="3">
        <f>IF(TablaDatosEmpresa[[#This Row],[Tipo_Movimiento]] = "Venta", -TablaDatosEmpresa[[#This Row],[Cantidad]] * TablaDatosEmpresa[[#This Row],[Precio_Venta_Unitario]], 0)</f>
        <v>0</v>
      </c>
      <c r="L4943" s="3">
        <f>AVERAGEIF(TablaDatosEmpresa[Nombre_Producto],TablaDatosEmpresa[[#This Row],[Nombre_Producto]],TablaDatosEmpresa[Costo_Unitario])</f>
        <v>54.214840425531932</v>
      </c>
      <c r="M4943" s="3">
        <f>IF(TablaDatosEmpresa[[#This Row],[Tipo_Movimiento]] = "Venta", -TablaDatosEmpresa[[#This Row],[Cantidad]] * TablaDatosEmpresa[[#This Row],[CosteAdquisicionPromedio]], 0)</f>
        <v>0</v>
      </c>
      <c r="N4943" s="3">
        <f>TablaDatosEmpresa[[#This Row],[Ingresos]]-TablaDatosEmpresa[[#This Row],[Coste_Vemta]]</f>
        <v>0</v>
      </c>
    </row>
    <row r="4944" spans="1:14" x14ac:dyDescent="0.3">
      <c r="A4944">
        <v>4945</v>
      </c>
      <c r="B4944" s="1">
        <v>45288</v>
      </c>
      <c r="C4944" t="s">
        <v>24</v>
      </c>
      <c r="D4944" t="s">
        <v>25</v>
      </c>
      <c r="E4944" t="s">
        <v>43</v>
      </c>
      <c r="F4944">
        <v>271</v>
      </c>
      <c r="G4944" s="3">
        <v>45.82</v>
      </c>
      <c r="H4944" s="3">
        <v>0</v>
      </c>
      <c r="I4944" t="s">
        <v>24</v>
      </c>
      <c r="J4944" t="s">
        <v>26</v>
      </c>
      <c r="K4944" s="3">
        <f>IF(TablaDatosEmpresa[[#This Row],[Tipo_Movimiento]] = "Venta", -TablaDatosEmpresa[[#This Row],[Cantidad]] * TablaDatosEmpresa[[#This Row],[Precio_Venta_Unitario]], 0)</f>
        <v>0</v>
      </c>
      <c r="L4944" s="3">
        <f>AVERAGEIF(TablaDatosEmpresa[Nombre_Producto],TablaDatosEmpresa[[#This Row],[Nombre_Producto]],TablaDatosEmpresa[Costo_Unitario])</f>
        <v>18.458651685393257</v>
      </c>
      <c r="M4944" s="3">
        <f>IF(TablaDatosEmpresa[[#This Row],[Tipo_Movimiento]] = "Venta", -TablaDatosEmpresa[[#This Row],[Cantidad]] * TablaDatosEmpresa[[#This Row],[CosteAdquisicionPromedio]], 0)</f>
        <v>0</v>
      </c>
      <c r="N4944" s="3">
        <f>TablaDatosEmpresa[[#This Row],[Ingresos]]-TablaDatosEmpresa[[#This Row],[Coste_Vemta]]</f>
        <v>0</v>
      </c>
    </row>
    <row r="4945" spans="1:14" x14ac:dyDescent="0.3">
      <c r="A4945">
        <v>4946</v>
      </c>
      <c r="B4945" s="1">
        <v>45288</v>
      </c>
      <c r="C4945" t="s">
        <v>10</v>
      </c>
      <c r="D4945" t="s">
        <v>32</v>
      </c>
      <c r="E4945" t="s">
        <v>33</v>
      </c>
      <c r="F4945">
        <v>-30</v>
      </c>
      <c r="G4945" s="3">
        <v>0</v>
      </c>
      <c r="H4945" s="3">
        <v>219.76</v>
      </c>
      <c r="I4945" t="s">
        <v>10</v>
      </c>
      <c r="J4945" t="s">
        <v>23</v>
      </c>
      <c r="K4945" s="3">
        <f>IF(TablaDatosEmpresa[[#This Row],[Tipo_Movimiento]] = "Venta", -TablaDatosEmpresa[[#This Row],[Cantidad]] * TablaDatosEmpresa[[#This Row],[Precio_Venta_Unitario]], 0)</f>
        <v>6592.7999999999993</v>
      </c>
      <c r="L4945" s="3">
        <f>AVERAGEIF(TablaDatosEmpresa[Nombre_Producto],TablaDatosEmpresa[[#This Row],[Nombre_Producto]],TablaDatosEmpresa[Costo_Unitario])</f>
        <v>54.214840425531932</v>
      </c>
      <c r="M4945" s="3">
        <f>IF(TablaDatosEmpresa[[#This Row],[Tipo_Movimiento]] = "Venta", -TablaDatosEmpresa[[#This Row],[Cantidad]] * TablaDatosEmpresa[[#This Row],[CosteAdquisicionPromedio]], 0)</f>
        <v>1626.4452127659579</v>
      </c>
      <c r="N4945" s="3">
        <f>TablaDatosEmpresa[[#This Row],[Ingresos]]-TablaDatosEmpresa[[#This Row],[Coste_Vemta]]</f>
        <v>4966.3547872340414</v>
      </c>
    </row>
    <row r="4946" spans="1:14" x14ac:dyDescent="0.3">
      <c r="A4946">
        <v>4947</v>
      </c>
      <c r="B4946" s="1">
        <v>45288</v>
      </c>
      <c r="C4946" t="s">
        <v>10</v>
      </c>
      <c r="D4946" t="s">
        <v>11</v>
      </c>
      <c r="E4946" t="s">
        <v>12</v>
      </c>
      <c r="F4946">
        <v>-26</v>
      </c>
      <c r="G4946" s="3">
        <v>0</v>
      </c>
      <c r="H4946" s="3">
        <v>131.15</v>
      </c>
      <c r="I4946" t="s">
        <v>10</v>
      </c>
      <c r="J4946" t="s">
        <v>23</v>
      </c>
      <c r="K4946" s="3">
        <f>IF(TablaDatosEmpresa[[#This Row],[Tipo_Movimiento]] = "Venta", -TablaDatosEmpresa[[#This Row],[Cantidad]] * TablaDatosEmpresa[[#This Row],[Precio_Venta_Unitario]], 0)</f>
        <v>3409.9</v>
      </c>
      <c r="L4946" s="3">
        <f>AVERAGEIF(TablaDatosEmpresa[Nombre_Producto],TablaDatosEmpresa[[#This Row],[Nombre_Producto]],TablaDatosEmpresa[Costo_Unitario])</f>
        <v>28.701865793780652</v>
      </c>
      <c r="M4946" s="3">
        <f>IF(TablaDatosEmpresa[[#This Row],[Tipo_Movimiento]] = "Venta", -TablaDatosEmpresa[[#This Row],[Cantidad]] * TablaDatosEmpresa[[#This Row],[CosteAdquisicionPromedio]], 0)</f>
        <v>746.24851063829692</v>
      </c>
      <c r="N4946" s="3">
        <f>TablaDatosEmpresa[[#This Row],[Ingresos]]-TablaDatosEmpresa[[#This Row],[Coste_Vemta]]</f>
        <v>2663.6514893617032</v>
      </c>
    </row>
    <row r="4947" spans="1:14" x14ac:dyDescent="0.3">
      <c r="A4947">
        <v>4948</v>
      </c>
      <c r="B4947" s="1">
        <v>45288</v>
      </c>
      <c r="C4947" t="s">
        <v>10</v>
      </c>
      <c r="D4947" t="s">
        <v>14</v>
      </c>
      <c r="E4947" t="s">
        <v>41</v>
      </c>
      <c r="F4947">
        <v>-6</v>
      </c>
      <c r="G4947" s="3">
        <v>0</v>
      </c>
      <c r="H4947" s="3">
        <v>159.79</v>
      </c>
      <c r="I4947" t="s">
        <v>10</v>
      </c>
      <c r="J4947" t="s">
        <v>35</v>
      </c>
      <c r="K4947" s="3">
        <f>IF(TablaDatosEmpresa[[#This Row],[Tipo_Movimiento]] = "Venta", -TablaDatosEmpresa[[#This Row],[Cantidad]] * TablaDatosEmpresa[[#This Row],[Precio_Venta_Unitario]], 0)</f>
        <v>958.74</v>
      </c>
      <c r="L4947" s="3">
        <f>AVERAGEIF(TablaDatosEmpresa[Nombre_Producto],TablaDatosEmpresa[[#This Row],[Nombre_Producto]],TablaDatosEmpresa[Costo_Unitario])</f>
        <v>38.917210440456756</v>
      </c>
      <c r="M4947" s="3">
        <f>IF(TablaDatosEmpresa[[#This Row],[Tipo_Movimiento]] = "Venta", -TablaDatosEmpresa[[#This Row],[Cantidad]] * TablaDatosEmpresa[[#This Row],[CosteAdquisicionPromedio]], 0)</f>
        <v>233.50326264274054</v>
      </c>
      <c r="N4947" s="3">
        <f>TablaDatosEmpresa[[#This Row],[Ingresos]]-TablaDatosEmpresa[[#This Row],[Coste_Vemta]]</f>
        <v>725.23673735725947</v>
      </c>
    </row>
    <row r="4948" spans="1:14" x14ac:dyDescent="0.3">
      <c r="A4948">
        <v>4949</v>
      </c>
      <c r="B4948" s="1">
        <v>45288</v>
      </c>
      <c r="C4948" t="s">
        <v>24</v>
      </c>
      <c r="D4948" t="s">
        <v>21</v>
      </c>
      <c r="E4948" t="s">
        <v>22</v>
      </c>
      <c r="F4948">
        <v>269</v>
      </c>
      <c r="G4948" s="3">
        <v>24.54</v>
      </c>
      <c r="H4948" s="3">
        <v>0</v>
      </c>
      <c r="I4948" t="s">
        <v>24</v>
      </c>
      <c r="J4948" t="s">
        <v>36</v>
      </c>
      <c r="K4948" s="3">
        <f>IF(TablaDatosEmpresa[[#This Row],[Tipo_Movimiento]] = "Venta", -TablaDatosEmpresa[[#This Row],[Cantidad]] * TablaDatosEmpresa[[#This Row],[Precio_Venta_Unitario]], 0)</f>
        <v>0</v>
      </c>
      <c r="L4948" s="3">
        <f>AVERAGEIF(TablaDatosEmpresa[Nombre_Producto],TablaDatosEmpresa[[#This Row],[Nombre_Producto]],TablaDatosEmpresa[Costo_Unitario])</f>
        <v>10.520482758620702</v>
      </c>
      <c r="M4948" s="3">
        <f>IF(TablaDatosEmpresa[[#This Row],[Tipo_Movimiento]] = "Venta", -TablaDatosEmpresa[[#This Row],[Cantidad]] * TablaDatosEmpresa[[#This Row],[CosteAdquisicionPromedio]], 0)</f>
        <v>0</v>
      </c>
      <c r="N4948" s="3">
        <f>TablaDatosEmpresa[[#This Row],[Ingresos]]-TablaDatosEmpresa[[#This Row],[Coste_Vemta]]</f>
        <v>0</v>
      </c>
    </row>
    <row r="4949" spans="1:14" x14ac:dyDescent="0.3">
      <c r="A4949">
        <v>4950</v>
      </c>
      <c r="B4949" s="1">
        <v>45288</v>
      </c>
      <c r="C4949" t="s">
        <v>10</v>
      </c>
      <c r="D4949" t="s">
        <v>32</v>
      </c>
      <c r="E4949" t="s">
        <v>33</v>
      </c>
      <c r="F4949">
        <v>-11</v>
      </c>
      <c r="G4949" s="3">
        <v>0</v>
      </c>
      <c r="H4949" s="3">
        <v>221.6</v>
      </c>
      <c r="I4949" t="s">
        <v>10</v>
      </c>
      <c r="J4949" t="s">
        <v>35</v>
      </c>
      <c r="K4949" s="3">
        <f>IF(TablaDatosEmpresa[[#This Row],[Tipo_Movimiento]] = "Venta", -TablaDatosEmpresa[[#This Row],[Cantidad]] * TablaDatosEmpresa[[#This Row],[Precio_Venta_Unitario]], 0)</f>
        <v>2437.6</v>
      </c>
      <c r="L4949" s="3">
        <f>AVERAGEIF(TablaDatosEmpresa[Nombre_Producto],TablaDatosEmpresa[[#This Row],[Nombre_Producto]],TablaDatosEmpresa[Costo_Unitario])</f>
        <v>54.214840425531932</v>
      </c>
      <c r="M4949" s="3">
        <f>IF(TablaDatosEmpresa[[#This Row],[Tipo_Movimiento]] = "Venta", -TablaDatosEmpresa[[#This Row],[Cantidad]] * TablaDatosEmpresa[[#This Row],[CosteAdquisicionPromedio]], 0)</f>
        <v>596.36324468085127</v>
      </c>
      <c r="N4949" s="3">
        <f>TablaDatosEmpresa[[#This Row],[Ingresos]]-TablaDatosEmpresa[[#This Row],[Coste_Vemta]]</f>
        <v>1841.2367553191486</v>
      </c>
    </row>
    <row r="4950" spans="1:14" x14ac:dyDescent="0.3">
      <c r="A4950">
        <v>4951</v>
      </c>
      <c r="B4950" s="1">
        <v>45288</v>
      </c>
      <c r="C4950" t="s">
        <v>24</v>
      </c>
      <c r="D4950" t="s">
        <v>32</v>
      </c>
      <c r="E4950" t="s">
        <v>33</v>
      </c>
      <c r="F4950">
        <v>268</v>
      </c>
      <c r="G4950" s="3">
        <v>121.01</v>
      </c>
      <c r="H4950" s="3">
        <v>0</v>
      </c>
      <c r="I4950" t="s">
        <v>24</v>
      </c>
      <c r="J4950" t="s">
        <v>28</v>
      </c>
      <c r="K4950" s="3">
        <f>IF(TablaDatosEmpresa[[#This Row],[Tipo_Movimiento]] = "Venta", -TablaDatosEmpresa[[#This Row],[Cantidad]] * TablaDatosEmpresa[[#This Row],[Precio_Venta_Unitario]], 0)</f>
        <v>0</v>
      </c>
      <c r="L4950" s="3">
        <f>AVERAGEIF(TablaDatosEmpresa[Nombre_Producto],TablaDatosEmpresa[[#This Row],[Nombre_Producto]],TablaDatosEmpresa[Costo_Unitario])</f>
        <v>54.214840425531932</v>
      </c>
      <c r="M4950" s="3">
        <f>IF(TablaDatosEmpresa[[#This Row],[Tipo_Movimiento]] = "Venta", -TablaDatosEmpresa[[#This Row],[Cantidad]] * TablaDatosEmpresa[[#This Row],[CosteAdquisicionPromedio]], 0)</f>
        <v>0</v>
      </c>
      <c r="N4950" s="3">
        <f>TablaDatosEmpresa[[#This Row],[Ingresos]]-TablaDatosEmpresa[[#This Row],[Coste_Vemta]]</f>
        <v>0</v>
      </c>
    </row>
    <row r="4951" spans="1:14" x14ac:dyDescent="0.3">
      <c r="A4951">
        <v>4952</v>
      </c>
      <c r="B4951" s="1">
        <v>45289</v>
      </c>
      <c r="C4951" t="s">
        <v>10</v>
      </c>
      <c r="D4951" t="s">
        <v>14</v>
      </c>
      <c r="E4951" t="s">
        <v>41</v>
      </c>
      <c r="F4951">
        <v>-8</v>
      </c>
      <c r="G4951" s="3">
        <v>0</v>
      </c>
      <c r="H4951" s="3">
        <v>161.01</v>
      </c>
      <c r="I4951" t="s">
        <v>10</v>
      </c>
      <c r="J4951" t="s">
        <v>13</v>
      </c>
      <c r="K4951" s="3">
        <f>IF(TablaDatosEmpresa[[#This Row],[Tipo_Movimiento]] = "Venta", -TablaDatosEmpresa[[#This Row],[Cantidad]] * TablaDatosEmpresa[[#This Row],[Precio_Venta_Unitario]], 0)</f>
        <v>1288.08</v>
      </c>
      <c r="L4951" s="3">
        <f>AVERAGEIF(TablaDatosEmpresa[Nombre_Producto],TablaDatosEmpresa[[#This Row],[Nombre_Producto]],TablaDatosEmpresa[Costo_Unitario])</f>
        <v>38.917210440456756</v>
      </c>
      <c r="M4951" s="3">
        <f>IF(TablaDatosEmpresa[[#This Row],[Tipo_Movimiento]] = "Venta", -TablaDatosEmpresa[[#This Row],[Cantidad]] * TablaDatosEmpresa[[#This Row],[CosteAdquisicionPromedio]], 0)</f>
        <v>311.33768352365405</v>
      </c>
      <c r="N4951" s="3">
        <f>TablaDatosEmpresa[[#This Row],[Ingresos]]-TablaDatosEmpresa[[#This Row],[Coste_Vemta]]</f>
        <v>976.74231647634588</v>
      </c>
    </row>
    <row r="4952" spans="1:14" x14ac:dyDescent="0.3">
      <c r="A4952">
        <v>4953</v>
      </c>
      <c r="B4952" s="1">
        <v>45289</v>
      </c>
      <c r="C4952" t="s">
        <v>10</v>
      </c>
      <c r="D4952" t="s">
        <v>11</v>
      </c>
      <c r="E4952" t="s">
        <v>12</v>
      </c>
      <c r="F4952">
        <v>-33</v>
      </c>
      <c r="G4952" s="3">
        <v>0</v>
      </c>
      <c r="H4952" s="3">
        <v>130.5</v>
      </c>
      <c r="I4952" t="s">
        <v>10</v>
      </c>
      <c r="J4952" t="s">
        <v>23</v>
      </c>
      <c r="K4952" s="3">
        <f>IF(TablaDatosEmpresa[[#This Row],[Tipo_Movimiento]] = "Venta", -TablaDatosEmpresa[[#This Row],[Cantidad]] * TablaDatosEmpresa[[#This Row],[Precio_Venta_Unitario]], 0)</f>
        <v>4306.5</v>
      </c>
      <c r="L4952" s="3">
        <f>AVERAGEIF(TablaDatosEmpresa[Nombre_Producto],TablaDatosEmpresa[[#This Row],[Nombre_Producto]],TablaDatosEmpresa[Costo_Unitario])</f>
        <v>28.701865793780652</v>
      </c>
      <c r="M4952" s="3">
        <f>IF(TablaDatosEmpresa[[#This Row],[Tipo_Movimiento]] = "Venta", -TablaDatosEmpresa[[#This Row],[Cantidad]] * TablaDatosEmpresa[[#This Row],[CosteAdquisicionPromedio]], 0)</f>
        <v>947.16157119476145</v>
      </c>
      <c r="N4952" s="3">
        <f>TablaDatosEmpresa[[#This Row],[Ingresos]]-TablaDatosEmpresa[[#This Row],[Coste_Vemta]]</f>
        <v>3359.3384288052384</v>
      </c>
    </row>
    <row r="4953" spans="1:14" x14ac:dyDescent="0.3">
      <c r="A4953">
        <v>4954</v>
      </c>
      <c r="B4953" s="1">
        <v>45289</v>
      </c>
      <c r="C4953" t="s">
        <v>10</v>
      </c>
      <c r="D4953" t="s">
        <v>19</v>
      </c>
      <c r="E4953" t="s">
        <v>20</v>
      </c>
      <c r="F4953">
        <v>-45</v>
      </c>
      <c r="G4953" s="3">
        <v>0</v>
      </c>
      <c r="H4953" s="3">
        <v>296.17</v>
      </c>
      <c r="I4953" t="s">
        <v>10</v>
      </c>
      <c r="J4953" t="s">
        <v>15</v>
      </c>
      <c r="K4953" s="3">
        <f>IF(TablaDatosEmpresa[[#This Row],[Tipo_Movimiento]] = "Venta", -TablaDatosEmpresa[[#This Row],[Cantidad]] * TablaDatosEmpresa[[#This Row],[Precio_Venta_Unitario]], 0)</f>
        <v>13327.650000000001</v>
      </c>
      <c r="L4953" s="3">
        <f>AVERAGEIF(TablaDatosEmpresa[Nombre_Producto],TablaDatosEmpresa[[#This Row],[Nombre_Producto]],TablaDatosEmpresa[Costo_Unitario])</f>
        <v>66.956770642201846</v>
      </c>
      <c r="M4953" s="3">
        <f>IF(TablaDatosEmpresa[[#This Row],[Tipo_Movimiento]] = "Venta", -TablaDatosEmpresa[[#This Row],[Cantidad]] * TablaDatosEmpresa[[#This Row],[CosteAdquisicionPromedio]], 0)</f>
        <v>3013.0546788990832</v>
      </c>
      <c r="N4953" s="3">
        <f>TablaDatosEmpresa[[#This Row],[Ingresos]]-TablaDatosEmpresa[[#This Row],[Coste_Vemta]]</f>
        <v>10314.595321100918</v>
      </c>
    </row>
    <row r="4954" spans="1:14" x14ac:dyDescent="0.3">
      <c r="A4954">
        <v>4955</v>
      </c>
      <c r="B4954" s="1">
        <v>45289</v>
      </c>
      <c r="C4954" t="s">
        <v>10</v>
      </c>
      <c r="D4954" t="s">
        <v>19</v>
      </c>
      <c r="E4954" t="s">
        <v>20</v>
      </c>
      <c r="F4954">
        <v>-6</v>
      </c>
      <c r="G4954" s="3">
        <v>0</v>
      </c>
      <c r="H4954" s="3">
        <v>299.33</v>
      </c>
      <c r="I4954" t="s">
        <v>10</v>
      </c>
      <c r="J4954" t="s">
        <v>31</v>
      </c>
      <c r="K4954" s="3">
        <f>IF(TablaDatosEmpresa[[#This Row],[Tipo_Movimiento]] = "Venta", -TablaDatosEmpresa[[#This Row],[Cantidad]] * TablaDatosEmpresa[[#This Row],[Precio_Venta_Unitario]], 0)</f>
        <v>1795.98</v>
      </c>
      <c r="L4954" s="3">
        <f>AVERAGEIF(TablaDatosEmpresa[Nombre_Producto],TablaDatosEmpresa[[#This Row],[Nombre_Producto]],TablaDatosEmpresa[Costo_Unitario])</f>
        <v>66.956770642201846</v>
      </c>
      <c r="M4954" s="3">
        <f>IF(TablaDatosEmpresa[[#This Row],[Tipo_Movimiento]] = "Venta", -TablaDatosEmpresa[[#This Row],[Cantidad]] * TablaDatosEmpresa[[#This Row],[CosteAdquisicionPromedio]], 0)</f>
        <v>401.7406238532111</v>
      </c>
      <c r="N4954" s="3">
        <f>TablaDatosEmpresa[[#This Row],[Ingresos]]-TablaDatosEmpresa[[#This Row],[Coste_Vemta]]</f>
        <v>1394.2393761467888</v>
      </c>
    </row>
    <row r="4955" spans="1:14" x14ac:dyDescent="0.3">
      <c r="A4955">
        <v>4956</v>
      </c>
      <c r="B4955" s="1">
        <v>45289</v>
      </c>
      <c r="C4955" t="s">
        <v>10</v>
      </c>
      <c r="D4955" t="s">
        <v>17</v>
      </c>
      <c r="E4955" t="s">
        <v>42</v>
      </c>
      <c r="F4955">
        <v>-37</v>
      </c>
      <c r="G4955" s="3">
        <v>0</v>
      </c>
      <c r="H4955" s="3">
        <v>893.02</v>
      </c>
      <c r="I4955" t="s">
        <v>10</v>
      </c>
      <c r="J4955" t="s">
        <v>13</v>
      </c>
      <c r="K4955" s="3">
        <f>IF(TablaDatosEmpresa[[#This Row],[Tipo_Movimiento]] = "Venta", -TablaDatosEmpresa[[#This Row],[Cantidad]] * TablaDatosEmpresa[[#This Row],[Precio_Venta_Unitario]], 0)</f>
        <v>33041.74</v>
      </c>
      <c r="L4955" s="3">
        <f>AVERAGEIF(TablaDatosEmpresa[Nombre_Producto],TablaDatosEmpresa[[#This Row],[Nombre_Producto]],TablaDatosEmpresa[Costo_Unitario])</f>
        <v>206.67616747181975</v>
      </c>
      <c r="M4955" s="3">
        <f>IF(TablaDatosEmpresa[[#This Row],[Tipo_Movimiento]] = "Venta", -TablaDatosEmpresa[[#This Row],[Cantidad]] * TablaDatosEmpresa[[#This Row],[CosteAdquisicionPromedio]], 0)</f>
        <v>7647.0181964573312</v>
      </c>
      <c r="N4955" s="3">
        <f>TablaDatosEmpresa[[#This Row],[Ingresos]]-TablaDatosEmpresa[[#This Row],[Coste_Vemta]]</f>
        <v>25394.721803542667</v>
      </c>
    </row>
    <row r="4956" spans="1:14" x14ac:dyDescent="0.3">
      <c r="A4956">
        <v>4957</v>
      </c>
      <c r="B4956" s="1">
        <v>45289</v>
      </c>
      <c r="C4956" t="s">
        <v>24</v>
      </c>
      <c r="D4956" t="s">
        <v>21</v>
      </c>
      <c r="E4956" t="s">
        <v>22</v>
      </c>
      <c r="F4956">
        <v>299</v>
      </c>
      <c r="G4956" s="3">
        <v>25.16</v>
      </c>
      <c r="H4956" s="3">
        <v>0</v>
      </c>
      <c r="I4956" t="s">
        <v>24</v>
      </c>
      <c r="J4956" t="s">
        <v>37</v>
      </c>
      <c r="K4956" s="3">
        <f>IF(TablaDatosEmpresa[[#This Row],[Tipo_Movimiento]] = "Venta", -TablaDatosEmpresa[[#This Row],[Cantidad]] * TablaDatosEmpresa[[#This Row],[Precio_Venta_Unitario]], 0)</f>
        <v>0</v>
      </c>
      <c r="L4956" s="3">
        <f>AVERAGEIF(TablaDatosEmpresa[Nombre_Producto],TablaDatosEmpresa[[#This Row],[Nombre_Producto]],TablaDatosEmpresa[Costo_Unitario])</f>
        <v>10.520482758620702</v>
      </c>
      <c r="M4956" s="3">
        <f>IF(TablaDatosEmpresa[[#This Row],[Tipo_Movimiento]] = "Venta", -TablaDatosEmpresa[[#This Row],[Cantidad]] * TablaDatosEmpresa[[#This Row],[CosteAdquisicionPromedio]], 0)</f>
        <v>0</v>
      </c>
      <c r="N4956" s="3">
        <f>TablaDatosEmpresa[[#This Row],[Ingresos]]-TablaDatosEmpresa[[#This Row],[Coste_Vemta]]</f>
        <v>0</v>
      </c>
    </row>
    <row r="4957" spans="1:14" x14ac:dyDescent="0.3">
      <c r="A4957">
        <v>4958</v>
      </c>
      <c r="B4957" s="1">
        <v>45289</v>
      </c>
      <c r="C4957" t="s">
        <v>10</v>
      </c>
      <c r="D4957" t="s">
        <v>21</v>
      </c>
      <c r="E4957" t="s">
        <v>22</v>
      </c>
      <c r="F4957">
        <v>-29</v>
      </c>
      <c r="G4957" s="3">
        <v>0</v>
      </c>
      <c r="H4957" s="3">
        <v>60.52</v>
      </c>
      <c r="I4957" t="s">
        <v>10</v>
      </c>
      <c r="J4957" t="s">
        <v>31</v>
      </c>
      <c r="K4957" s="3">
        <f>IF(TablaDatosEmpresa[[#This Row],[Tipo_Movimiento]] = "Venta", -TablaDatosEmpresa[[#This Row],[Cantidad]] * TablaDatosEmpresa[[#This Row],[Precio_Venta_Unitario]], 0)</f>
        <v>1755.0800000000002</v>
      </c>
      <c r="L4957" s="3">
        <f>AVERAGEIF(TablaDatosEmpresa[Nombre_Producto],TablaDatosEmpresa[[#This Row],[Nombre_Producto]],TablaDatosEmpresa[Costo_Unitario])</f>
        <v>10.520482758620702</v>
      </c>
      <c r="M4957" s="3">
        <f>IF(TablaDatosEmpresa[[#This Row],[Tipo_Movimiento]] = "Venta", -TablaDatosEmpresa[[#This Row],[Cantidad]] * TablaDatosEmpresa[[#This Row],[CosteAdquisicionPromedio]], 0)</f>
        <v>305.09400000000034</v>
      </c>
      <c r="N4957" s="3">
        <f>TablaDatosEmpresa[[#This Row],[Ingresos]]-TablaDatosEmpresa[[#This Row],[Coste_Vemta]]</f>
        <v>1449.9859999999999</v>
      </c>
    </row>
    <row r="4958" spans="1:14" x14ac:dyDescent="0.3">
      <c r="A4958">
        <v>4959</v>
      </c>
      <c r="B4958" s="1">
        <v>45290</v>
      </c>
      <c r="C4958" t="s">
        <v>16</v>
      </c>
      <c r="D4958" t="s">
        <v>19</v>
      </c>
      <c r="E4958" t="s">
        <v>20</v>
      </c>
      <c r="F4958">
        <v>58</v>
      </c>
      <c r="G4958" s="3">
        <v>152.05000000000001</v>
      </c>
      <c r="H4958" s="3">
        <v>0</v>
      </c>
      <c r="I4958" t="s">
        <v>46</v>
      </c>
      <c r="J4958" t="s">
        <v>18</v>
      </c>
      <c r="K4958" s="3">
        <f>IF(TablaDatosEmpresa[[#This Row],[Tipo_Movimiento]] = "Venta", -TablaDatosEmpresa[[#This Row],[Cantidad]] * TablaDatosEmpresa[[#This Row],[Precio_Venta_Unitario]], 0)</f>
        <v>0</v>
      </c>
      <c r="L4958" s="3">
        <f>AVERAGEIF(TablaDatosEmpresa[Nombre_Producto],TablaDatosEmpresa[[#This Row],[Nombre_Producto]],TablaDatosEmpresa[Costo_Unitario])</f>
        <v>66.956770642201846</v>
      </c>
      <c r="M4958" s="3">
        <f>IF(TablaDatosEmpresa[[#This Row],[Tipo_Movimiento]] = "Venta", -TablaDatosEmpresa[[#This Row],[Cantidad]] * TablaDatosEmpresa[[#This Row],[CosteAdquisicionPromedio]], 0)</f>
        <v>0</v>
      </c>
      <c r="N4958" s="3">
        <f>TablaDatosEmpresa[[#This Row],[Ingresos]]-TablaDatosEmpresa[[#This Row],[Coste_Vemta]]</f>
        <v>0</v>
      </c>
    </row>
    <row r="4959" spans="1:14" x14ac:dyDescent="0.3">
      <c r="A4959">
        <v>4960</v>
      </c>
      <c r="B4959" s="1">
        <v>45290</v>
      </c>
      <c r="C4959" t="s">
        <v>10</v>
      </c>
      <c r="D4959" t="s">
        <v>17</v>
      </c>
      <c r="E4959" t="s">
        <v>42</v>
      </c>
      <c r="F4959">
        <v>-11</v>
      </c>
      <c r="G4959" s="3">
        <v>0</v>
      </c>
      <c r="H4959" s="3">
        <v>906.29</v>
      </c>
      <c r="I4959" t="s">
        <v>10</v>
      </c>
      <c r="J4959" t="s">
        <v>23</v>
      </c>
      <c r="K4959" s="3">
        <f>IF(TablaDatosEmpresa[[#This Row],[Tipo_Movimiento]] = "Venta", -TablaDatosEmpresa[[#This Row],[Cantidad]] * TablaDatosEmpresa[[#This Row],[Precio_Venta_Unitario]], 0)</f>
        <v>9969.1899999999987</v>
      </c>
      <c r="L4959" s="3">
        <f>AVERAGEIF(TablaDatosEmpresa[Nombre_Producto],TablaDatosEmpresa[[#This Row],[Nombre_Producto]],TablaDatosEmpresa[Costo_Unitario])</f>
        <v>206.67616747181975</v>
      </c>
      <c r="M4959" s="3">
        <f>IF(TablaDatosEmpresa[[#This Row],[Tipo_Movimiento]] = "Venta", -TablaDatosEmpresa[[#This Row],[Cantidad]] * TablaDatosEmpresa[[#This Row],[CosteAdquisicionPromedio]], 0)</f>
        <v>2273.4378421900174</v>
      </c>
      <c r="N4959" s="3">
        <f>TablaDatosEmpresa[[#This Row],[Ingresos]]-TablaDatosEmpresa[[#This Row],[Coste_Vemta]]</f>
        <v>7695.7521578099813</v>
      </c>
    </row>
    <row r="4960" spans="1:14" x14ac:dyDescent="0.3">
      <c r="A4960">
        <v>4961</v>
      </c>
      <c r="B4960" s="1">
        <v>45290</v>
      </c>
      <c r="C4960" t="s">
        <v>16</v>
      </c>
      <c r="D4960" t="s">
        <v>17</v>
      </c>
      <c r="E4960" t="s">
        <v>42</v>
      </c>
      <c r="F4960">
        <v>89</v>
      </c>
      <c r="G4960" s="3">
        <v>446.89</v>
      </c>
      <c r="H4960" s="3">
        <v>0</v>
      </c>
      <c r="I4960" t="s">
        <v>46</v>
      </c>
      <c r="J4960" t="s">
        <v>18</v>
      </c>
      <c r="K4960" s="3">
        <f>IF(TablaDatosEmpresa[[#This Row],[Tipo_Movimiento]] = "Venta", -TablaDatosEmpresa[[#This Row],[Cantidad]] * TablaDatosEmpresa[[#This Row],[Precio_Venta_Unitario]], 0)</f>
        <v>0</v>
      </c>
      <c r="L4960" s="3">
        <f>AVERAGEIF(TablaDatosEmpresa[Nombre_Producto],TablaDatosEmpresa[[#This Row],[Nombre_Producto]],TablaDatosEmpresa[Costo_Unitario])</f>
        <v>206.67616747181975</v>
      </c>
      <c r="M4960" s="3">
        <f>IF(TablaDatosEmpresa[[#This Row],[Tipo_Movimiento]] = "Venta", -TablaDatosEmpresa[[#This Row],[Cantidad]] * TablaDatosEmpresa[[#This Row],[CosteAdquisicionPromedio]], 0)</f>
        <v>0</v>
      </c>
      <c r="N4960" s="3">
        <f>TablaDatosEmpresa[[#This Row],[Ingresos]]-TablaDatosEmpresa[[#This Row],[Coste_Vemta]]</f>
        <v>0</v>
      </c>
    </row>
    <row r="4961" spans="1:14" x14ac:dyDescent="0.3">
      <c r="A4961">
        <v>4962</v>
      </c>
      <c r="B4961" s="1">
        <v>45290</v>
      </c>
      <c r="C4961" t="s">
        <v>10</v>
      </c>
      <c r="D4961" t="s">
        <v>14</v>
      </c>
      <c r="E4961" t="s">
        <v>41</v>
      </c>
      <c r="F4961">
        <v>-8</v>
      </c>
      <c r="G4961" s="3">
        <v>0</v>
      </c>
      <c r="H4961" s="3">
        <v>159.88</v>
      </c>
      <c r="I4961" t="s">
        <v>10</v>
      </c>
      <c r="J4961" t="s">
        <v>35</v>
      </c>
      <c r="K4961" s="3">
        <f>IF(TablaDatosEmpresa[[#This Row],[Tipo_Movimiento]] = "Venta", -TablaDatosEmpresa[[#This Row],[Cantidad]] * TablaDatosEmpresa[[#This Row],[Precio_Venta_Unitario]], 0)</f>
        <v>1279.04</v>
      </c>
      <c r="L4961" s="3">
        <f>AVERAGEIF(TablaDatosEmpresa[Nombre_Producto],TablaDatosEmpresa[[#This Row],[Nombre_Producto]],TablaDatosEmpresa[Costo_Unitario])</f>
        <v>38.917210440456756</v>
      </c>
      <c r="M4961" s="3">
        <f>IF(TablaDatosEmpresa[[#This Row],[Tipo_Movimiento]] = "Venta", -TablaDatosEmpresa[[#This Row],[Cantidad]] * TablaDatosEmpresa[[#This Row],[CosteAdquisicionPromedio]], 0)</f>
        <v>311.33768352365405</v>
      </c>
      <c r="N4961" s="3">
        <f>TablaDatosEmpresa[[#This Row],[Ingresos]]-TablaDatosEmpresa[[#This Row],[Coste_Vemta]]</f>
        <v>967.70231647634591</v>
      </c>
    </row>
    <row r="4962" spans="1:14" x14ac:dyDescent="0.3">
      <c r="A4962">
        <v>4963</v>
      </c>
      <c r="B4962" s="1">
        <v>45290</v>
      </c>
      <c r="C4962" t="s">
        <v>24</v>
      </c>
      <c r="D4962" t="s">
        <v>21</v>
      </c>
      <c r="E4962" t="s">
        <v>22</v>
      </c>
      <c r="F4962">
        <v>183</v>
      </c>
      <c r="G4962" s="3">
        <v>25.45</v>
      </c>
      <c r="H4962" s="3">
        <v>0</v>
      </c>
      <c r="I4962" t="s">
        <v>24</v>
      </c>
      <c r="J4962" t="s">
        <v>37</v>
      </c>
      <c r="K4962" s="3">
        <f>IF(TablaDatosEmpresa[[#This Row],[Tipo_Movimiento]] = "Venta", -TablaDatosEmpresa[[#This Row],[Cantidad]] * TablaDatosEmpresa[[#This Row],[Precio_Venta_Unitario]], 0)</f>
        <v>0</v>
      </c>
      <c r="L4962" s="3">
        <f>AVERAGEIF(TablaDatosEmpresa[Nombre_Producto],TablaDatosEmpresa[[#This Row],[Nombre_Producto]],TablaDatosEmpresa[Costo_Unitario])</f>
        <v>10.520482758620702</v>
      </c>
      <c r="M4962" s="3">
        <f>IF(TablaDatosEmpresa[[#This Row],[Tipo_Movimiento]] = "Venta", -TablaDatosEmpresa[[#This Row],[Cantidad]] * TablaDatosEmpresa[[#This Row],[CosteAdquisicionPromedio]], 0)</f>
        <v>0</v>
      </c>
      <c r="N4962" s="3">
        <f>TablaDatosEmpresa[[#This Row],[Ingresos]]-TablaDatosEmpresa[[#This Row],[Coste_Vemta]]</f>
        <v>0</v>
      </c>
    </row>
    <row r="4963" spans="1:14" x14ac:dyDescent="0.3">
      <c r="A4963">
        <v>4964</v>
      </c>
      <c r="B4963" s="1">
        <v>45290</v>
      </c>
      <c r="C4963" t="s">
        <v>24</v>
      </c>
      <c r="D4963" t="s">
        <v>34</v>
      </c>
      <c r="E4963" t="s">
        <v>45</v>
      </c>
      <c r="F4963">
        <v>188</v>
      </c>
      <c r="G4963" s="3">
        <v>179.76</v>
      </c>
      <c r="H4963" s="3">
        <v>0</v>
      </c>
      <c r="I4963" t="s">
        <v>24</v>
      </c>
      <c r="J4963" t="s">
        <v>37</v>
      </c>
      <c r="K4963" s="3">
        <f>IF(TablaDatosEmpresa[[#This Row],[Tipo_Movimiento]] = "Venta", -TablaDatosEmpresa[[#This Row],[Cantidad]] * TablaDatosEmpresa[[#This Row],[Precio_Venta_Unitario]], 0)</f>
        <v>0</v>
      </c>
      <c r="L4963" s="3">
        <f>AVERAGEIF(TablaDatosEmpresa[Nombre_Producto],TablaDatosEmpresa[[#This Row],[Nombre_Producto]],TablaDatosEmpresa[Costo_Unitario])</f>
        <v>81.910562499999997</v>
      </c>
      <c r="M4963" s="3">
        <f>IF(TablaDatosEmpresa[[#This Row],[Tipo_Movimiento]] = "Venta", -TablaDatosEmpresa[[#This Row],[Cantidad]] * TablaDatosEmpresa[[#This Row],[CosteAdquisicionPromedio]], 0)</f>
        <v>0</v>
      </c>
      <c r="N4963" s="3">
        <f>TablaDatosEmpresa[[#This Row],[Ingresos]]-TablaDatosEmpresa[[#This Row],[Coste_Vemta]]</f>
        <v>0</v>
      </c>
    </row>
    <row r="4964" spans="1:14" x14ac:dyDescent="0.3">
      <c r="A4964">
        <v>4965</v>
      </c>
      <c r="B4964" s="1">
        <v>45291</v>
      </c>
      <c r="C4964" t="s">
        <v>10</v>
      </c>
      <c r="D4964" t="s">
        <v>14</v>
      </c>
      <c r="E4964" t="s">
        <v>41</v>
      </c>
      <c r="F4964">
        <v>-23</v>
      </c>
      <c r="G4964" s="3">
        <v>0</v>
      </c>
      <c r="H4964" s="3">
        <v>161.41</v>
      </c>
      <c r="I4964" t="s">
        <v>10</v>
      </c>
      <c r="J4964" t="s">
        <v>31</v>
      </c>
      <c r="K4964" s="3">
        <f>IF(TablaDatosEmpresa[[#This Row],[Tipo_Movimiento]] = "Venta", -TablaDatosEmpresa[[#This Row],[Cantidad]] * TablaDatosEmpresa[[#This Row],[Precio_Venta_Unitario]], 0)</f>
        <v>3712.43</v>
      </c>
      <c r="L4964" s="3">
        <f>AVERAGEIF(TablaDatosEmpresa[Nombre_Producto],TablaDatosEmpresa[[#This Row],[Nombre_Producto]],TablaDatosEmpresa[Costo_Unitario])</f>
        <v>38.917210440456756</v>
      </c>
      <c r="M4964" s="3">
        <f>IF(TablaDatosEmpresa[[#This Row],[Tipo_Movimiento]] = "Venta", -TablaDatosEmpresa[[#This Row],[Cantidad]] * TablaDatosEmpresa[[#This Row],[CosteAdquisicionPromedio]], 0)</f>
        <v>895.09584013050539</v>
      </c>
      <c r="N4964" s="3">
        <f>TablaDatosEmpresa[[#This Row],[Ingresos]]-TablaDatosEmpresa[[#This Row],[Coste_Vemta]]</f>
        <v>2817.3341598694942</v>
      </c>
    </row>
    <row r="4965" spans="1:14" x14ac:dyDescent="0.3">
      <c r="A4965">
        <v>4966</v>
      </c>
      <c r="B4965" s="1">
        <v>45291</v>
      </c>
      <c r="C4965" t="s">
        <v>16</v>
      </c>
      <c r="D4965" t="s">
        <v>19</v>
      </c>
      <c r="E4965" t="s">
        <v>20</v>
      </c>
      <c r="F4965">
        <v>61</v>
      </c>
      <c r="G4965" s="3">
        <v>152.16999999999999</v>
      </c>
      <c r="H4965" s="3">
        <v>0</v>
      </c>
      <c r="I4965" t="s">
        <v>46</v>
      </c>
      <c r="J4965" t="s">
        <v>18</v>
      </c>
      <c r="K4965" s="3">
        <f>IF(TablaDatosEmpresa[[#This Row],[Tipo_Movimiento]] = "Venta", -TablaDatosEmpresa[[#This Row],[Cantidad]] * TablaDatosEmpresa[[#This Row],[Precio_Venta_Unitario]], 0)</f>
        <v>0</v>
      </c>
      <c r="L4965" s="3">
        <f>AVERAGEIF(TablaDatosEmpresa[Nombre_Producto],TablaDatosEmpresa[[#This Row],[Nombre_Producto]],TablaDatosEmpresa[Costo_Unitario])</f>
        <v>66.956770642201846</v>
      </c>
      <c r="M4965" s="3">
        <f>IF(TablaDatosEmpresa[[#This Row],[Tipo_Movimiento]] = "Venta", -TablaDatosEmpresa[[#This Row],[Cantidad]] * TablaDatosEmpresa[[#This Row],[CosteAdquisicionPromedio]], 0)</f>
        <v>0</v>
      </c>
      <c r="N4965" s="3">
        <f>TablaDatosEmpresa[[#This Row],[Ingresos]]-TablaDatosEmpresa[[#This Row],[Coste_Vemta]]</f>
        <v>0</v>
      </c>
    </row>
    <row r="4966" spans="1:14" x14ac:dyDescent="0.3">
      <c r="A4966">
        <v>4967</v>
      </c>
      <c r="B4966" s="1">
        <v>45291</v>
      </c>
      <c r="C4966" t="s">
        <v>10</v>
      </c>
      <c r="D4966" t="s">
        <v>11</v>
      </c>
      <c r="E4966" t="s">
        <v>12</v>
      </c>
      <c r="F4966">
        <v>-6</v>
      </c>
      <c r="G4966" s="3">
        <v>0</v>
      </c>
      <c r="H4966" s="3">
        <v>128.81</v>
      </c>
      <c r="I4966" t="s">
        <v>10</v>
      </c>
      <c r="J4966" t="s">
        <v>35</v>
      </c>
      <c r="K4966" s="3">
        <f>IF(TablaDatosEmpresa[[#This Row],[Tipo_Movimiento]] = "Venta", -TablaDatosEmpresa[[#This Row],[Cantidad]] * TablaDatosEmpresa[[#This Row],[Precio_Venta_Unitario]], 0)</f>
        <v>772.86</v>
      </c>
      <c r="L4966" s="3">
        <f>AVERAGEIF(TablaDatosEmpresa[Nombre_Producto],TablaDatosEmpresa[[#This Row],[Nombre_Producto]],TablaDatosEmpresa[Costo_Unitario])</f>
        <v>28.701865793780652</v>
      </c>
      <c r="M4966" s="3">
        <f>IF(TablaDatosEmpresa[[#This Row],[Tipo_Movimiento]] = "Venta", -TablaDatosEmpresa[[#This Row],[Cantidad]] * TablaDatosEmpresa[[#This Row],[CosteAdquisicionPromedio]], 0)</f>
        <v>172.2111947626839</v>
      </c>
      <c r="N4966" s="3">
        <f>TablaDatosEmpresa[[#This Row],[Ingresos]]-TablaDatosEmpresa[[#This Row],[Coste_Vemta]]</f>
        <v>600.64880523731608</v>
      </c>
    </row>
    <row r="4967" spans="1:14" x14ac:dyDescent="0.3">
      <c r="A4967">
        <v>4968</v>
      </c>
      <c r="B4967" s="1">
        <v>45291</v>
      </c>
      <c r="C4967" t="s">
        <v>16</v>
      </c>
      <c r="D4967" t="s">
        <v>27</v>
      </c>
      <c r="E4967" t="s">
        <v>44</v>
      </c>
      <c r="F4967">
        <v>38</v>
      </c>
      <c r="G4967" s="3">
        <v>253.87</v>
      </c>
      <c r="H4967" s="3">
        <v>0</v>
      </c>
      <c r="I4967" t="s">
        <v>46</v>
      </c>
      <c r="J4967" t="s">
        <v>18</v>
      </c>
      <c r="K4967" s="3">
        <f>IF(TablaDatosEmpresa[[#This Row],[Tipo_Movimiento]] = "Venta", -TablaDatosEmpresa[[#This Row],[Cantidad]] * TablaDatosEmpresa[[#This Row],[Precio_Venta_Unitario]], 0)</f>
        <v>0</v>
      </c>
      <c r="L4967" s="3">
        <f>AVERAGEIF(TablaDatosEmpresa[Nombre_Producto],TablaDatosEmpresa[[#This Row],[Nombre_Producto]],TablaDatosEmpresa[Costo_Unitario])</f>
        <v>111.99406451612904</v>
      </c>
      <c r="M4967" s="3">
        <f>IF(TablaDatosEmpresa[[#This Row],[Tipo_Movimiento]] = "Venta", -TablaDatosEmpresa[[#This Row],[Cantidad]] * TablaDatosEmpresa[[#This Row],[CosteAdquisicionPromedio]], 0)</f>
        <v>0</v>
      </c>
      <c r="N4967" s="3">
        <f>TablaDatosEmpresa[[#This Row],[Ingresos]]-TablaDatosEmpresa[[#This Row],[Coste_Vemta]]</f>
        <v>0</v>
      </c>
    </row>
    <row r="4968" spans="1:14" x14ac:dyDescent="0.3">
      <c r="A4968">
        <v>4969</v>
      </c>
      <c r="B4968" s="1">
        <v>45291</v>
      </c>
      <c r="C4968" t="s">
        <v>10</v>
      </c>
      <c r="D4968" t="s">
        <v>32</v>
      </c>
      <c r="E4968" t="s">
        <v>33</v>
      </c>
      <c r="F4968">
        <v>-8</v>
      </c>
      <c r="G4968" s="3">
        <v>0</v>
      </c>
      <c r="H4968" s="3">
        <v>217.9</v>
      </c>
      <c r="I4968" t="s">
        <v>10</v>
      </c>
      <c r="J4968" t="s">
        <v>15</v>
      </c>
      <c r="K4968" s="3">
        <f>IF(TablaDatosEmpresa[[#This Row],[Tipo_Movimiento]] = "Venta", -TablaDatosEmpresa[[#This Row],[Cantidad]] * TablaDatosEmpresa[[#This Row],[Precio_Venta_Unitario]], 0)</f>
        <v>1743.2</v>
      </c>
      <c r="L4968" s="3">
        <f>AVERAGEIF(TablaDatosEmpresa[Nombre_Producto],TablaDatosEmpresa[[#This Row],[Nombre_Producto]],TablaDatosEmpresa[Costo_Unitario])</f>
        <v>54.214840425531932</v>
      </c>
      <c r="M4968" s="3">
        <f>IF(TablaDatosEmpresa[[#This Row],[Tipo_Movimiento]] = "Venta", -TablaDatosEmpresa[[#This Row],[Cantidad]] * TablaDatosEmpresa[[#This Row],[CosteAdquisicionPromedio]], 0)</f>
        <v>433.71872340425546</v>
      </c>
      <c r="N4968" s="3">
        <f>TablaDatosEmpresa[[#This Row],[Ingresos]]-TablaDatosEmpresa[[#This Row],[Coste_Vemta]]</f>
        <v>1309.4812765957445</v>
      </c>
    </row>
    <row r="4969" spans="1:14" x14ac:dyDescent="0.3">
      <c r="A4969">
        <v>4970</v>
      </c>
      <c r="B4969" s="1">
        <v>45291</v>
      </c>
      <c r="C4969" t="s">
        <v>24</v>
      </c>
      <c r="D4969" t="s">
        <v>29</v>
      </c>
      <c r="E4969" t="s">
        <v>30</v>
      </c>
      <c r="F4969">
        <v>76</v>
      </c>
      <c r="G4969" s="3">
        <v>36.04</v>
      </c>
      <c r="H4969" s="3">
        <v>0</v>
      </c>
      <c r="I4969" t="s">
        <v>24</v>
      </c>
      <c r="J4969" t="s">
        <v>26</v>
      </c>
      <c r="K4969" s="3">
        <f>IF(TablaDatosEmpresa[[#This Row],[Tipo_Movimiento]] = "Venta", -TablaDatosEmpresa[[#This Row],[Cantidad]] * TablaDatosEmpresa[[#This Row],[Precio_Venta_Unitario]], 0)</f>
        <v>0</v>
      </c>
      <c r="L4969" s="3">
        <f>AVERAGEIF(TablaDatosEmpresa[Nombre_Producto],TablaDatosEmpresa[[#This Row],[Nombre_Producto]],TablaDatosEmpresa[Costo_Unitario])</f>
        <v>15.49574137931034</v>
      </c>
      <c r="M4969" s="3">
        <f>IF(TablaDatosEmpresa[[#This Row],[Tipo_Movimiento]] = "Venta", -TablaDatosEmpresa[[#This Row],[Cantidad]] * TablaDatosEmpresa[[#This Row],[CosteAdquisicionPromedio]], 0)</f>
        <v>0</v>
      </c>
      <c r="N4969" s="3">
        <f>TablaDatosEmpresa[[#This Row],[Ingresos]]-TablaDatosEmpresa[[#This Row],[Coste_Vemta]]</f>
        <v>0</v>
      </c>
    </row>
    <row r="4970" spans="1:14" x14ac:dyDescent="0.3">
      <c r="A4970">
        <v>4971</v>
      </c>
      <c r="B4970" s="1">
        <v>45291</v>
      </c>
      <c r="C4970" t="s">
        <v>10</v>
      </c>
      <c r="D4970" t="s">
        <v>14</v>
      </c>
      <c r="E4970" t="s">
        <v>41</v>
      </c>
      <c r="F4970">
        <v>-37</v>
      </c>
      <c r="G4970" s="3">
        <v>0</v>
      </c>
      <c r="H4970" s="3">
        <v>160.32</v>
      </c>
      <c r="I4970" t="s">
        <v>10</v>
      </c>
      <c r="J4970" t="s">
        <v>15</v>
      </c>
      <c r="K4970" s="3">
        <f>IF(TablaDatosEmpresa[[#This Row],[Tipo_Movimiento]] = "Venta", -TablaDatosEmpresa[[#This Row],[Cantidad]] * TablaDatosEmpresa[[#This Row],[Precio_Venta_Unitario]], 0)</f>
        <v>5931.84</v>
      </c>
      <c r="L4970" s="3">
        <f>AVERAGEIF(TablaDatosEmpresa[Nombre_Producto],TablaDatosEmpresa[[#This Row],[Nombre_Producto]],TablaDatosEmpresa[Costo_Unitario])</f>
        <v>38.917210440456756</v>
      </c>
      <c r="M4970" s="3">
        <f>IF(TablaDatosEmpresa[[#This Row],[Tipo_Movimiento]] = "Venta", -TablaDatosEmpresa[[#This Row],[Cantidad]] * TablaDatosEmpresa[[#This Row],[CosteAdquisicionPromedio]], 0)</f>
        <v>1439.9367862969</v>
      </c>
      <c r="N4970" s="3">
        <f>TablaDatosEmpresa[[#This Row],[Ingresos]]-TablaDatosEmpresa[[#This Row],[Coste_Vemta]]</f>
        <v>4491.9032137030999</v>
      </c>
    </row>
    <row r="4971" spans="1:14" x14ac:dyDescent="0.3">
      <c r="A4971">
        <v>4972</v>
      </c>
      <c r="B4971" s="1">
        <v>45292</v>
      </c>
      <c r="C4971" t="s">
        <v>10</v>
      </c>
      <c r="D4971" t="s">
        <v>17</v>
      </c>
      <c r="E4971" t="s">
        <v>42</v>
      </c>
      <c r="F4971">
        <v>-37</v>
      </c>
      <c r="G4971" s="3">
        <v>0</v>
      </c>
      <c r="H4971" s="3">
        <v>896.98</v>
      </c>
      <c r="I4971" t="s">
        <v>10</v>
      </c>
      <c r="J4971" t="s">
        <v>13</v>
      </c>
      <c r="K4971" s="3">
        <f>IF(TablaDatosEmpresa[[#This Row],[Tipo_Movimiento]] = "Venta", -TablaDatosEmpresa[[#This Row],[Cantidad]] * TablaDatosEmpresa[[#This Row],[Precio_Venta_Unitario]], 0)</f>
        <v>33188.26</v>
      </c>
      <c r="L4971" s="3">
        <f>AVERAGEIF(TablaDatosEmpresa[Nombre_Producto],TablaDatosEmpresa[[#This Row],[Nombre_Producto]],TablaDatosEmpresa[Costo_Unitario])</f>
        <v>206.67616747181975</v>
      </c>
      <c r="M4971" s="3">
        <f>IF(TablaDatosEmpresa[[#This Row],[Tipo_Movimiento]] = "Venta", -TablaDatosEmpresa[[#This Row],[Cantidad]] * TablaDatosEmpresa[[#This Row],[CosteAdquisicionPromedio]], 0)</f>
        <v>7647.0181964573312</v>
      </c>
      <c r="N4971" s="3">
        <f>TablaDatosEmpresa[[#This Row],[Ingresos]]-TablaDatosEmpresa[[#This Row],[Coste_Vemta]]</f>
        <v>25541.241803542671</v>
      </c>
    </row>
    <row r="4972" spans="1:14" x14ac:dyDescent="0.3">
      <c r="A4972">
        <v>4973</v>
      </c>
      <c r="B4972" s="1">
        <v>45292</v>
      </c>
      <c r="C4972" t="s">
        <v>16</v>
      </c>
      <c r="D4972" t="s">
        <v>19</v>
      </c>
      <c r="E4972" t="s">
        <v>20</v>
      </c>
      <c r="F4972">
        <v>41</v>
      </c>
      <c r="G4972" s="3">
        <v>147.33000000000001</v>
      </c>
      <c r="H4972" s="3">
        <v>0</v>
      </c>
      <c r="I4972" t="s">
        <v>46</v>
      </c>
      <c r="J4972" t="s">
        <v>18</v>
      </c>
      <c r="K4972" s="3">
        <f>IF(TablaDatosEmpresa[[#This Row],[Tipo_Movimiento]] = "Venta", -TablaDatosEmpresa[[#This Row],[Cantidad]] * TablaDatosEmpresa[[#This Row],[Precio_Venta_Unitario]], 0)</f>
        <v>0</v>
      </c>
      <c r="L4972" s="3">
        <f>AVERAGEIF(TablaDatosEmpresa[Nombre_Producto],TablaDatosEmpresa[[#This Row],[Nombre_Producto]],TablaDatosEmpresa[Costo_Unitario])</f>
        <v>66.956770642201846</v>
      </c>
      <c r="M4972" s="3">
        <f>IF(TablaDatosEmpresa[[#This Row],[Tipo_Movimiento]] = "Venta", -TablaDatosEmpresa[[#This Row],[Cantidad]] * TablaDatosEmpresa[[#This Row],[CosteAdquisicionPromedio]], 0)</f>
        <v>0</v>
      </c>
      <c r="N4972" s="3">
        <f>TablaDatosEmpresa[[#This Row],[Ingresos]]-TablaDatosEmpresa[[#This Row],[Coste_Vemta]]</f>
        <v>0</v>
      </c>
    </row>
    <row r="4973" spans="1:14" x14ac:dyDescent="0.3">
      <c r="A4973">
        <v>4974</v>
      </c>
      <c r="B4973" s="1">
        <v>45292</v>
      </c>
      <c r="C4973" t="s">
        <v>10</v>
      </c>
      <c r="D4973" t="s">
        <v>17</v>
      </c>
      <c r="E4973" t="s">
        <v>42</v>
      </c>
      <c r="F4973">
        <v>-21</v>
      </c>
      <c r="G4973" s="3">
        <v>0</v>
      </c>
      <c r="H4973" s="3">
        <v>892.06</v>
      </c>
      <c r="I4973" t="s">
        <v>10</v>
      </c>
      <c r="J4973" t="s">
        <v>23</v>
      </c>
      <c r="K4973" s="3">
        <f>IF(TablaDatosEmpresa[[#This Row],[Tipo_Movimiento]] = "Venta", -TablaDatosEmpresa[[#This Row],[Cantidad]] * TablaDatosEmpresa[[#This Row],[Precio_Venta_Unitario]], 0)</f>
        <v>18733.259999999998</v>
      </c>
      <c r="L4973" s="3">
        <f>AVERAGEIF(TablaDatosEmpresa[Nombre_Producto],TablaDatosEmpresa[[#This Row],[Nombre_Producto]],TablaDatosEmpresa[Costo_Unitario])</f>
        <v>206.67616747181975</v>
      </c>
      <c r="M4973" s="3">
        <f>IF(TablaDatosEmpresa[[#This Row],[Tipo_Movimiento]] = "Venta", -TablaDatosEmpresa[[#This Row],[Cantidad]] * TablaDatosEmpresa[[#This Row],[CosteAdquisicionPromedio]], 0)</f>
        <v>4340.1995169082147</v>
      </c>
      <c r="N4973" s="3">
        <f>TablaDatosEmpresa[[#This Row],[Ingresos]]-TablaDatosEmpresa[[#This Row],[Coste_Vemta]]</f>
        <v>14393.060483091784</v>
      </c>
    </row>
    <row r="4974" spans="1:14" x14ac:dyDescent="0.3">
      <c r="A4974">
        <v>4975</v>
      </c>
      <c r="B4974" s="1">
        <v>45292</v>
      </c>
      <c r="C4974" t="s">
        <v>10</v>
      </c>
      <c r="D4974" t="s">
        <v>25</v>
      </c>
      <c r="E4974" t="s">
        <v>43</v>
      </c>
      <c r="F4974">
        <v>-26</v>
      </c>
      <c r="G4974" s="3">
        <v>0</v>
      </c>
      <c r="H4974" s="3">
        <v>94.71</v>
      </c>
      <c r="I4974" t="s">
        <v>10</v>
      </c>
      <c r="J4974" t="s">
        <v>15</v>
      </c>
      <c r="K4974" s="3">
        <f>IF(TablaDatosEmpresa[[#This Row],[Tipo_Movimiento]] = "Venta", -TablaDatosEmpresa[[#This Row],[Cantidad]] * TablaDatosEmpresa[[#This Row],[Precio_Venta_Unitario]], 0)</f>
        <v>2462.46</v>
      </c>
      <c r="L4974" s="3">
        <f>AVERAGEIF(TablaDatosEmpresa[Nombre_Producto],TablaDatosEmpresa[[#This Row],[Nombre_Producto]],TablaDatosEmpresa[Costo_Unitario])</f>
        <v>18.458651685393257</v>
      </c>
      <c r="M4974" s="3">
        <f>IF(TablaDatosEmpresa[[#This Row],[Tipo_Movimiento]] = "Venta", -TablaDatosEmpresa[[#This Row],[Cantidad]] * TablaDatosEmpresa[[#This Row],[CosteAdquisicionPromedio]], 0)</f>
        <v>479.92494382022466</v>
      </c>
      <c r="N4974" s="3">
        <f>TablaDatosEmpresa[[#This Row],[Ingresos]]-TablaDatosEmpresa[[#This Row],[Coste_Vemta]]</f>
        <v>1982.5350561797754</v>
      </c>
    </row>
    <row r="4975" spans="1:14" x14ac:dyDescent="0.3">
      <c r="A4975">
        <v>4976</v>
      </c>
      <c r="B4975" s="1">
        <v>45292</v>
      </c>
      <c r="C4975" t="s">
        <v>10</v>
      </c>
      <c r="D4975" t="s">
        <v>25</v>
      </c>
      <c r="E4975" t="s">
        <v>43</v>
      </c>
      <c r="F4975">
        <v>-34</v>
      </c>
      <c r="G4975" s="3">
        <v>0</v>
      </c>
      <c r="H4975" s="3">
        <v>94.37</v>
      </c>
      <c r="I4975" t="s">
        <v>10</v>
      </c>
      <c r="J4975" t="s">
        <v>35</v>
      </c>
      <c r="K4975" s="3">
        <f>IF(TablaDatosEmpresa[[#This Row],[Tipo_Movimiento]] = "Venta", -TablaDatosEmpresa[[#This Row],[Cantidad]] * TablaDatosEmpresa[[#This Row],[Precio_Venta_Unitario]], 0)</f>
        <v>3208.58</v>
      </c>
      <c r="L4975" s="3">
        <f>AVERAGEIF(TablaDatosEmpresa[Nombre_Producto],TablaDatosEmpresa[[#This Row],[Nombre_Producto]],TablaDatosEmpresa[Costo_Unitario])</f>
        <v>18.458651685393257</v>
      </c>
      <c r="M4975" s="3">
        <f>IF(TablaDatosEmpresa[[#This Row],[Tipo_Movimiento]] = "Venta", -TablaDatosEmpresa[[#This Row],[Cantidad]] * TablaDatosEmpresa[[#This Row],[CosteAdquisicionPromedio]], 0)</f>
        <v>627.59415730337071</v>
      </c>
      <c r="N4975" s="3">
        <f>TablaDatosEmpresa[[#This Row],[Ingresos]]-TablaDatosEmpresa[[#This Row],[Coste_Vemta]]</f>
        <v>2580.9858426966293</v>
      </c>
    </row>
    <row r="4976" spans="1:14" x14ac:dyDescent="0.3">
      <c r="A4976">
        <v>4977</v>
      </c>
      <c r="B4976" s="1">
        <v>45292</v>
      </c>
      <c r="C4976" t="s">
        <v>10</v>
      </c>
      <c r="D4976" t="s">
        <v>25</v>
      </c>
      <c r="E4976" t="s">
        <v>43</v>
      </c>
      <c r="F4976">
        <v>-39</v>
      </c>
      <c r="G4976" s="3">
        <v>0</v>
      </c>
      <c r="H4976" s="3">
        <v>94.24</v>
      </c>
      <c r="I4976" t="s">
        <v>10</v>
      </c>
      <c r="J4976" t="s">
        <v>13</v>
      </c>
      <c r="K4976" s="3">
        <f>IF(TablaDatosEmpresa[[#This Row],[Tipo_Movimiento]] = "Venta", -TablaDatosEmpresa[[#This Row],[Cantidad]] * TablaDatosEmpresa[[#This Row],[Precio_Venta_Unitario]], 0)</f>
        <v>3675.3599999999997</v>
      </c>
      <c r="L4976" s="3">
        <f>AVERAGEIF(TablaDatosEmpresa[Nombre_Producto],TablaDatosEmpresa[[#This Row],[Nombre_Producto]],TablaDatosEmpresa[Costo_Unitario])</f>
        <v>18.458651685393257</v>
      </c>
      <c r="M4976" s="3">
        <f>IF(TablaDatosEmpresa[[#This Row],[Tipo_Movimiento]] = "Venta", -TablaDatosEmpresa[[#This Row],[Cantidad]] * TablaDatosEmpresa[[#This Row],[CosteAdquisicionPromedio]], 0)</f>
        <v>719.88741573033701</v>
      </c>
      <c r="N4976" s="3">
        <f>TablaDatosEmpresa[[#This Row],[Ingresos]]-TablaDatosEmpresa[[#This Row],[Coste_Vemta]]</f>
        <v>2955.4725842696625</v>
      </c>
    </row>
    <row r="4977" spans="1:14" x14ac:dyDescent="0.3">
      <c r="A4977">
        <v>4978</v>
      </c>
      <c r="B4977" s="1">
        <v>45292</v>
      </c>
      <c r="C4977" t="s">
        <v>10</v>
      </c>
      <c r="D4977" t="s">
        <v>14</v>
      </c>
      <c r="E4977" t="s">
        <v>41</v>
      </c>
      <c r="F4977">
        <v>-31</v>
      </c>
      <c r="G4977" s="3">
        <v>0</v>
      </c>
      <c r="H4977" s="3">
        <v>160.13</v>
      </c>
      <c r="I4977" t="s">
        <v>10</v>
      </c>
      <c r="J4977" t="s">
        <v>31</v>
      </c>
      <c r="K4977" s="3">
        <f>IF(TablaDatosEmpresa[[#This Row],[Tipo_Movimiento]] = "Venta", -TablaDatosEmpresa[[#This Row],[Cantidad]] * TablaDatosEmpresa[[#This Row],[Precio_Venta_Unitario]], 0)</f>
        <v>4964.03</v>
      </c>
      <c r="L4977" s="3">
        <f>AVERAGEIF(TablaDatosEmpresa[Nombre_Producto],TablaDatosEmpresa[[#This Row],[Nombre_Producto]],TablaDatosEmpresa[Costo_Unitario])</f>
        <v>38.917210440456756</v>
      </c>
      <c r="M4977" s="3">
        <f>IF(TablaDatosEmpresa[[#This Row],[Tipo_Movimiento]] = "Venta", -TablaDatosEmpresa[[#This Row],[Cantidad]] * TablaDatosEmpresa[[#This Row],[CosteAdquisicionPromedio]], 0)</f>
        <v>1206.4335236541594</v>
      </c>
      <c r="N4977" s="3">
        <f>TablaDatosEmpresa[[#This Row],[Ingresos]]-TablaDatosEmpresa[[#This Row],[Coste_Vemta]]</f>
        <v>3757.5964763458405</v>
      </c>
    </row>
    <row r="4978" spans="1:14" x14ac:dyDescent="0.3">
      <c r="A4978">
        <v>4979</v>
      </c>
      <c r="B4978" s="1">
        <v>45293</v>
      </c>
      <c r="C4978" t="s">
        <v>24</v>
      </c>
      <c r="D4978" t="s">
        <v>21</v>
      </c>
      <c r="E4978" t="s">
        <v>22</v>
      </c>
      <c r="F4978">
        <v>260</v>
      </c>
      <c r="G4978" s="3">
        <v>24.7</v>
      </c>
      <c r="H4978" s="3">
        <v>0</v>
      </c>
      <c r="I4978" t="s">
        <v>24</v>
      </c>
      <c r="J4978" t="s">
        <v>28</v>
      </c>
      <c r="K4978" s="3">
        <f>IF(TablaDatosEmpresa[[#This Row],[Tipo_Movimiento]] = "Venta", -TablaDatosEmpresa[[#This Row],[Cantidad]] * TablaDatosEmpresa[[#This Row],[Precio_Venta_Unitario]], 0)</f>
        <v>0</v>
      </c>
      <c r="L4978" s="3">
        <f>AVERAGEIF(TablaDatosEmpresa[Nombre_Producto],TablaDatosEmpresa[[#This Row],[Nombre_Producto]],TablaDatosEmpresa[Costo_Unitario])</f>
        <v>10.520482758620702</v>
      </c>
      <c r="M4978" s="3">
        <f>IF(TablaDatosEmpresa[[#This Row],[Tipo_Movimiento]] = "Venta", -TablaDatosEmpresa[[#This Row],[Cantidad]] * TablaDatosEmpresa[[#This Row],[CosteAdquisicionPromedio]], 0)</f>
        <v>0</v>
      </c>
      <c r="N4978" s="3">
        <f>TablaDatosEmpresa[[#This Row],[Ingresos]]-TablaDatosEmpresa[[#This Row],[Coste_Vemta]]</f>
        <v>0</v>
      </c>
    </row>
    <row r="4979" spans="1:14" x14ac:dyDescent="0.3">
      <c r="A4979">
        <v>4980</v>
      </c>
      <c r="B4979" s="1">
        <v>45293</v>
      </c>
      <c r="C4979" t="s">
        <v>10</v>
      </c>
      <c r="D4979" t="s">
        <v>19</v>
      </c>
      <c r="E4979" t="s">
        <v>20</v>
      </c>
      <c r="F4979">
        <v>-20</v>
      </c>
      <c r="G4979" s="3">
        <v>0</v>
      </c>
      <c r="H4979" s="3">
        <v>301.17</v>
      </c>
      <c r="I4979" t="s">
        <v>10</v>
      </c>
      <c r="J4979" t="s">
        <v>23</v>
      </c>
      <c r="K4979" s="3">
        <f>IF(TablaDatosEmpresa[[#This Row],[Tipo_Movimiento]] = "Venta", -TablaDatosEmpresa[[#This Row],[Cantidad]] * TablaDatosEmpresa[[#This Row],[Precio_Venta_Unitario]], 0)</f>
        <v>6023.4000000000005</v>
      </c>
      <c r="L4979" s="3">
        <f>AVERAGEIF(TablaDatosEmpresa[Nombre_Producto],TablaDatosEmpresa[[#This Row],[Nombre_Producto]],TablaDatosEmpresa[Costo_Unitario])</f>
        <v>66.956770642201846</v>
      </c>
      <c r="M4979" s="3">
        <f>IF(TablaDatosEmpresa[[#This Row],[Tipo_Movimiento]] = "Venta", -TablaDatosEmpresa[[#This Row],[Cantidad]] * TablaDatosEmpresa[[#This Row],[CosteAdquisicionPromedio]], 0)</f>
        <v>1339.1354128440369</v>
      </c>
      <c r="N4979" s="3">
        <f>TablaDatosEmpresa[[#This Row],[Ingresos]]-TablaDatosEmpresa[[#This Row],[Coste_Vemta]]</f>
        <v>4684.2645871559635</v>
      </c>
    </row>
    <row r="4980" spans="1:14" x14ac:dyDescent="0.3">
      <c r="A4980">
        <v>4981</v>
      </c>
      <c r="B4980" s="1">
        <v>45293</v>
      </c>
      <c r="C4980" t="s">
        <v>24</v>
      </c>
      <c r="D4980" t="s">
        <v>11</v>
      </c>
      <c r="E4980" t="s">
        <v>12</v>
      </c>
      <c r="F4980">
        <v>184</v>
      </c>
      <c r="G4980" s="3">
        <v>66.13</v>
      </c>
      <c r="H4980" s="3">
        <v>0</v>
      </c>
      <c r="I4980" t="s">
        <v>24</v>
      </c>
      <c r="J4980" t="s">
        <v>28</v>
      </c>
      <c r="K4980" s="3">
        <f>IF(TablaDatosEmpresa[[#This Row],[Tipo_Movimiento]] = "Venta", -TablaDatosEmpresa[[#This Row],[Cantidad]] * TablaDatosEmpresa[[#This Row],[Precio_Venta_Unitario]], 0)</f>
        <v>0</v>
      </c>
      <c r="L4980" s="3">
        <f>AVERAGEIF(TablaDatosEmpresa[Nombre_Producto],TablaDatosEmpresa[[#This Row],[Nombre_Producto]],TablaDatosEmpresa[Costo_Unitario])</f>
        <v>28.701865793780652</v>
      </c>
      <c r="M4980" s="3">
        <f>IF(TablaDatosEmpresa[[#This Row],[Tipo_Movimiento]] = "Venta", -TablaDatosEmpresa[[#This Row],[Cantidad]] * TablaDatosEmpresa[[#This Row],[CosteAdquisicionPromedio]], 0)</f>
        <v>0</v>
      </c>
      <c r="N4980" s="3">
        <f>TablaDatosEmpresa[[#This Row],[Ingresos]]-TablaDatosEmpresa[[#This Row],[Coste_Vemta]]</f>
        <v>0</v>
      </c>
    </row>
    <row r="4981" spans="1:14" x14ac:dyDescent="0.3">
      <c r="A4981">
        <v>4982</v>
      </c>
      <c r="B4981" s="1">
        <v>45293</v>
      </c>
      <c r="C4981" t="s">
        <v>10</v>
      </c>
      <c r="D4981" t="s">
        <v>27</v>
      </c>
      <c r="E4981" t="s">
        <v>44</v>
      </c>
      <c r="F4981">
        <v>-44</v>
      </c>
      <c r="G4981" s="3">
        <v>0</v>
      </c>
      <c r="H4981" s="3">
        <v>497.77</v>
      </c>
      <c r="I4981" t="s">
        <v>10</v>
      </c>
      <c r="J4981" t="s">
        <v>13</v>
      </c>
      <c r="K4981" s="3">
        <f>IF(TablaDatosEmpresa[[#This Row],[Tipo_Movimiento]] = "Venta", -TablaDatosEmpresa[[#This Row],[Cantidad]] * TablaDatosEmpresa[[#This Row],[Precio_Venta_Unitario]], 0)</f>
        <v>21901.879999999997</v>
      </c>
      <c r="L4981" s="3">
        <f>AVERAGEIF(TablaDatosEmpresa[Nombre_Producto],TablaDatosEmpresa[[#This Row],[Nombre_Producto]],TablaDatosEmpresa[Costo_Unitario])</f>
        <v>111.99406451612904</v>
      </c>
      <c r="M4981" s="3">
        <f>IF(TablaDatosEmpresa[[#This Row],[Tipo_Movimiento]] = "Venta", -TablaDatosEmpresa[[#This Row],[Cantidad]] * TablaDatosEmpresa[[#This Row],[CosteAdquisicionPromedio]], 0)</f>
        <v>4927.738838709678</v>
      </c>
      <c r="N4981" s="3">
        <f>TablaDatosEmpresa[[#This Row],[Ingresos]]-TablaDatosEmpresa[[#This Row],[Coste_Vemta]]</f>
        <v>16974.141161290318</v>
      </c>
    </row>
    <row r="4982" spans="1:14" x14ac:dyDescent="0.3">
      <c r="A4982">
        <v>4983</v>
      </c>
      <c r="B4982" s="1">
        <v>45293</v>
      </c>
      <c r="C4982" t="s">
        <v>24</v>
      </c>
      <c r="D4982" t="s">
        <v>11</v>
      </c>
      <c r="E4982" t="s">
        <v>12</v>
      </c>
      <c r="F4982">
        <v>229</v>
      </c>
      <c r="G4982" s="3">
        <v>66.05</v>
      </c>
      <c r="H4982" s="3">
        <v>0</v>
      </c>
      <c r="I4982" t="s">
        <v>24</v>
      </c>
      <c r="J4982" t="s">
        <v>26</v>
      </c>
      <c r="K4982" s="3">
        <f>IF(TablaDatosEmpresa[[#This Row],[Tipo_Movimiento]] = "Venta", -TablaDatosEmpresa[[#This Row],[Cantidad]] * TablaDatosEmpresa[[#This Row],[Precio_Venta_Unitario]], 0)</f>
        <v>0</v>
      </c>
      <c r="L4982" s="3">
        <f>AVERAGEIF(TablaDatosEmpresa[Nombre_Producto],TablaDatosEmpresa[[#This Row],[Nombre_Producto]],TablaDatosEmpresa[Costo_Unitario])</f>
        <v>28.701865793780652</v>
      </c>
      <c r="M4982" s="3">
        <f>IF(TablaDatosEmpresa[[#This Row],[Tipo_Movimiento]] = "Venta", -TablaDatosEmpresa[[#This Row],[Cantidad]] * TablaDatosEmpresa[[#This Row],[CosteAdquisicionPromedio]], 0)</f>
        <v>0</v>
      </c>
      <c r="N4982" s="3">
        <f>TablaDatosEmpresa[[#This Row],[Ingresos]]-TablaDatosEmpresa[[#This Row],[Coste_Vemta]]</f>
        <v>0</v>
      </c>
    </row>
    <row r="4983" spans="1:14" x14ac:dyDescent="0.3">
      <c r="A4983">
        <v>4984</v>
      </c>
      <c r="B4983" s="1">
        <v>45293</v>
      </c>
      <c r="C4983" t="s">
        <v>10</v>
      </c>
      <c r="D4983" t="s">
        <v>11</v>
      </c>
      <c r="E4983" t="s">
        <v>12</v>
      </c>
      <c r="F4983">
        <v>-47</v>
      </c>
      <c r="G4983" s="3">
        <v>0</v>
      </c>
      <c r="H4983" s="3">
        <v>130.68</v>
      </c>
      <c r="I4983" t="s">
        <v>10</v>
      </c>
      <c r="J4983" t="s">
        <v>23</v>
      </c>
      <c r="K4983" s="3">
        <f>IF(TablaDatosEmpresa[[#This Row],[Tipo_Movimiento]] = "Venta", -TablaDatosEmpresa[[#This Row],[Cantidad]] * TablaDatosEmpresa[[#This Row],[Precio_Venta_Unitario]], 0)</f>
        <v>6141.96</v>
      </c>
      <c r="L4983" s="3">
        <f>AVERAGEIF(TablaDatosEmpresa[Nombre_Producto],TablaDatosEmpresa[[#This Row],[Nombre_Producto]],TablaDatosEmpresa[Costo_Unitario])</f>
        <v>28.701865793780652</v>
      </c>
      <c r="M4983" s="3">
        <f>IF(TablaDatosEmpresa[[#This Row],[Tipo_Movimiento]] = "Venta", -TablaDatosEmpresa[[#This Row],[Cantidad]] * TablaDatosEmpresa[[#This Row],[CosteAdquisicionPromedio]], 0)</f>
        <v>1348.9876923076906</v>
      </c>
      <c r="N4983" s="3">
        <f>TablaDatosEmpresa[[#This Row],[Ingresos]]-TablaDatosEmpresa[[#This Row],[Coste_Vemta]]</f>
        <v>4792.9723076923092</v>
      </c>
    </row>
    <row r="4984" spans="1:14" x14ac:dyDescent="0.3">
      <c r="A4984">
        <v>4985</v>
      </c>
      <c r="B4984" s="1">
        <v>45293</v>
      </c>
      <c r="C4984" t="s">
        <v>10</v>
      </c>
      <c r="D4984" t="s">
        <v>19</v>
      </c>
      <c r="E4984" t="s">
        <v>20</v>
      </c>
      <c r="F4984">
        <v>-12</v>
      </c>
      <c r="G4984" s="3">
        <v>0</v>
      </c>
      <c r="H4984" s="3">
        <v>301.08</v>
      </c>
      <c r="I4984" t="s">
        <v>10</v>
      </c>
      <c r="J4984" t="s">
        <v>35</v>
      </c>
      <c r="K4984" s="3">
        <f>IF(TablaDatosEmpresa[[#This Row],[Tipo_Movimiento]] = "Venta", -TablaDatosEmpresa[[#This Row],[Cantidad]] * TablaDatosEmpresa[[#This Row],[Precio_Venta_Unitario]], 0)</f>
        <v>3612.96</v>
      </c>
      <c r="L4984" s="3">
        <f>AVERAGEIF(TablaDatosEmpresa[Nombre_Producto],TablaDatosEmpresa[[#This Row],[Nombre_Producto]],TablaDatosEmpresa[Costo_Unitario])</f>
        <v>66.956770642201846</v>
      </c>
      <c r="M4984" s="3">
        <f>IF(TablaDatosEmpresa[[#This Row],[Tipo_Movimiento]] = "Venta", -TablaDatosEmpresa[[#This Row],[Cantidad]] * TablaDatosEmpresa[[#This Row],[CosteAdquisicionPromedio]], 0)</f>
        <v>803.48124770642221</v>
      </c>
      <c r="N4984" s="3">
        <f>TablaDatosEmpresa[[#This Row],[Ingresos]]-TablaDatosEmpresa[[#This Row],[Coste_Vemta]]</f>
        <v>2809.4787522935776</v>
      </c>
    </row>
    <row r="4985" spans="1:14" x14ac:dyDescent="0.3">
      <c r="A4985">
        <v>4986</v>
      </c>
      <c r="B4985" s="1">
        <v>45294</v>
      </c>
      <c r="C4985" t="s">
        <v>10</v>
      </c>
      <c r="D4985" t="s">
        <v>25</v>
      </c>
      <c r="E4985" t="s">
        <v>43</v>
      </c>
      <c r="F4985">
        <v>-13</v>
      </c>
      <c r="G4985" s="3">
        <v>0</v>
      </c>
      <c r="H4985" s="3">
        <v>95.56</v>
      </c>
      <c r="I4985" t="s">
        <v>10</v>
      </c>
      <c r="J4985" t="s">
        <v>23</v>
      </c>
      <c r="K4985" s="3">
        <f>IF(TablaDatosEmpresa[[#This Row],[Tipo_Movimiento]] = "Venta", -TablaDatosEmpresa[[#This Row],[Cantidad]] * TablaDatosEmpresa[[#This Row],[Precio_Venta_Unitario]], 0)</f>
        <v>1242.28</v>
      </c>
      <c r="L4985" s="3">
        <f>AVERAGEIF(TablaDatosEmpresa[Nombre_Producto],TablaDatosEmpresa[[#This Row],[Nombre_Producto]],TablaDatosEmpresa[Costo_Unitario])</f>
        <v>18.458651685393257</v>
      </c>
      <c r="M4985" s="3">
        <f>IF(TablaDatosEmpresa[[#This Row],[Tipo_Movimiento]] = "Venta", -TablaDatosEmpresa[[#This Row],[Cantidad]] * TablaDatosEmpresa[[#This Row],[CosteAdquisicionPromedio]], 0)</f>
        <v>239.96247191011233</v>
      </c>
      <c r="N4985" s="3">
        <f>TablaDatosEmpresa[[#This Row],[Ingresos]]-TablaDatosEmpresa[[#This Row],[Coste_Vemta]]</f>
        <v>1002.3175280898877</v>
      </c>
    </row>
    <row r="4986" spans="1:14" x14ac:dyDescent="0.3">
      <c r="A4986">
        <v>4987</v>
      </c>
      <c r="B4986" s="1">
        <v>45294</v>
      </c>
      <c r="C4986" t="s">
        <v>10</v>
      </c>
      <c r="D4986" t="s">
        <v>25</v>
      </c>
      <c r="E4986" t="s">
        <v>43</v>
      </c>
      <c r="F4986">
        <v>-13</v>
      </c>
      <c r="G4986" s="3">
        <v>0</v>
      </c>
      <c r="H4986" s="3">
        <v>94.57</v>
      </c>
      <c r="I4986" t="s">
        <v>10</v>
      </c>
      <c r="J4986" t="s">
        <v>13</v>
      </c>
      <c r="K4986" s="3">
        <f>IF(TablaDatosEmpresa[[#This Row],[Tipo_Movimiento]] = "Venta", -TablaDatosEmpresa[[#This Row],[Cantidad]] * TablaDatosEmpresa[[#This Row],[Precio_Venta_Unitario]], 0)</f>
        <v>1229.4099999999999</v>
      </c>
      <c r="L4986" s="3">
        <f>AVERAGEIF(TablaDatosEmpresa[Nombre_Producto],TablaDatosEmpresa[[#This Row],[Nombre_Producto]],TablaDatosEmpresa[Costo_Unitario])</f>
        <v>18.458651685393257</v>
      </c>
      <c r="M4986" s="3">
        <f>IF(TablaDatosEmpresa[[#This Row],[Tipo_Movimiento]] = "Venta", -TablaDatosEmpresa[[#This Row],[Cantidad]] * TablaDatosEmpresa[[#This Row],[CosteAdquisicionPromedio]], 0)</f>
        <v>239.96247191011233</v>
      </c>
      <c r="N4986" s="3">
        <f>TablaDatosEmpresa[[#This Row],[Ingresos]]-TablaDatosEmpresa[[#This Row],[Coste_Vemta]]</f>
        <v>989.44752808988756</v>
      </c>
    </row>
    <row r="4987" spans="1:14" x14ac:dyDescent="0.3">
      <c r="A4987">
        <v>4988</v>
      </c>
      <c r="B4987" s="1">
        <v>45294</v>
      </c>
      <c r="C4987" t="s">
        <v>10</v>
      </c>
      <c r="D4987" t="s">
        <v>19</v>
      </c>
      <c r="E4987" t="s">
        <v>20</v>
      </c>
      <c r="F4987">
        <v>-27</v>
      </c>
      <c r="G4987" s="3">
        <v>0</v>
      </c>
      <c r="H4987" s="3">
        <v>298.17</v>
      </c>
      <c r="I4987" t="s">
        <v>10</v>
      </c>
      <c r="J4987" t="s">
        <v>35</v>
      </c>
      <c r="K4987" s="3">
        <f>IF(TablaDatosEmpresa[[#This Row],[Tipo_Movimiento]] = "Venta", -TablaDatosEmpresa[[#This Row],[Cantidad]] * TablaDatosEmpresa[[#This Row],[Precio_Venta_Unitario]], 0)</f>
        <v>8050.59</v>
      </c>
      <c r="L4987" s="3">
        <f>AVERAGEIF(TablaDatosEmpresa[Nombre_Producto],TablaDatosEmpresa[[#This Row],[Nombre_Producto]],TablaDatosEmpresa[Costo_Unitario])</f>
        <v>66.956770642201846</v>
      </c>
      <c r="M4987" s="3">
        <f>IF(TablaDatosEmpresa[[#This Row],[Tipo_Movimiento]] = "Venta", -TablaDatosEmpresa[[#This Row],[Cantidad]] * TablaDatosEmpresa[[#This Row],[CosteAdquisicionPromedio]], 0)</f>
        <v>1807.8328073394498</v>
      </c>
      <c r="N4987" s="3">
        <f>TablaDatosEmpresa[[#This Row],[Ingresos]]-TablaDatosEmpresa[[#This Row],[Coste_Vemta]]</f>
        <v>6242.7571926605506</v>
      </c>
    </row>
    <row r="4988" spans="1:14" x14ac:dyDescent="0.3">
      <c r="A4988">
        <v>4989</v>
      </c>
      <c r="B4988" s="1">
        <v>45294</v>
      </c>
      <c r="C4988" t="s">
        <v>16</v>
      </c>
      <c r="D4988" t="s">
        <v>19</v>
      </c>
      <c r="E4988" t="s">
        <v>20</v>
      </c>
      <c r="F4988">
        <v>32</v>
      </c>
      <c r="G4988" s="3">
        <v>148.65</v>
      </c>
      <c r="H4988" s="3">
        <v>0</v>
      </c>
      <c r="I4988" t="s">
        <v>46</v>
      </c>
      <c r="J4988" t="s">
        <v>18</v>
      </c>
      <c r="K4988" s="3">
        <f>IF(TablaDatosEmpresa[[#This Row],[Tipo_Movimiento]] = "Venta", -TablaDatosEmpresa[[#This Row],[Cantidad]] * TablaDatosEmpresa[[#This Row],[Precio_Venta_Unitario]], 0)</f>
        <v>0</v>
      </c>
      <c r="L4988" s="3">
        <f>AVERAGEIF(TablaDatosEmpresa[Nombre_Producto],TablaDatosEmpresa[[#This Row],[Nombre_Producto]],TablaDatosEmpresa[Costo_Unitario])</f>
        <v>66.956770642201846</v>
      </c>
      <c r="M4988" s="3">
        <f>IF(TablaDatosEmpresa[[#This Row],[Tipo_Movimiento]] = "Venta", -TablaDatosEmpresa[[#This Row],[Cantidad]] * TablaDatosEmpresa[[#This Row],[CosteAdquisicionPromedio]], 0)</f>
        <v>0</v>
      </c>
      <c r="N4988" s="3">
        <f>TablaDatosEmpresa[[#This Row],[Ingresos]]-TablaDatosEmpresa[[#This Row],[Coste_Vemta]]</f>
        <v>0</v>
      </c>
    </row>
    <row r="4989" spans="1:14" x14ac:dyDescent="0.3">
      <c r="A4989">
        <v>4990</v>
      </c>
      <c r="B4989" s="1">
        <v>45294</v>
      </c>
      <c r="C4989" t="s">
        <v>10</v>
      </c>
      <c r="D4989" t="s">
        <v>34</v>
      </c>
      <c r="E4989" t="s">
        <v>45</v>
      </c>
      <c r="F4989">
        <v>-30</v>
      </c>
      <c r="G4989" s="3">
        <v>0</v>
      </c>
      <c r="H4989" s="3">
        <v>351.02</v>
      </c>
      <c r="I4989" t="s">
        <v>10</v>
      </c>
      <c r="J4989" t="s">
        <v>23</v>
      </c>
      <c r="K4989" s="3">
        <f>IF(TablaDatosEmpresa[[#This Row],[Tipo_Movimiento]] = "Venta", -TablaDatosEmpresa[[#This Row],[Cantidad]] * TablaDatosEmpresa[[#This Row],[Precio_Venta_Unitario]], 0)</f>
        <v>10530.599999999999</v>
      </c>
      <c r="L4989" s="3">
        <f>AVERAGEIF(TablaDatosEmpresa[Nombre_Producto],TablaDatosEmpresa[[#This Row],[Nombre_Producto]],TablaDatosEmpresa[Costo_Unitario])</f>
        <v>81.910562499999997</v>
      </c>
      <c r="M4989" s="3">
        <f>IF(TablaDatosEmpresa[[#This Row],[Tipo_Movimiento]] = "Venta", -TablaDatosEmpresa[[#This Row],[Cantidad]] * TablaDatosEmpresa[[#This Row],[CosteAdquisicionPromedio]], 0)</f>
        <v>2457.316875</v>
      </c>
      <c r="N4989" s="3">
        <f>TablaDatosEmpresa[[#This Row],[Ingresos]]-TablaDatosEmpresa[[#This Row],[Coste_Vemta]]</f>
        <v>8073.2831249999981</v>
      </c>
    </row>
    <row r="4990" spans="1:14" x14ac:dyDescent="0.3">
      <c r="A4990">
        <v>4991</v>
      </c>
      <c r="B4990" s="1">
        <v>45294</v>
      </c>
      <c r="C4990" t="s">
        <v>10</v>
      </c>
      <c r="D4990" t="s">
        <v>14</v>
      </c>
      <c r="E4990" t="s">
        <v>41</v>
      </c>
      <c r="F4990">
        <v>-20</v>
      </c>
      <c r="G4990" s="3">
        <v>0</v>
      </c>
      <c r="H4990" s="3">
        <v>160.47</v>
      </c>
      <c r="I4990" t="s">
        <v>10</v>
      </c>
      <c r="J4990" t="s">
        <v>35</v>
      </c>
      <c r="K4990" s="3">
        <f>IF(TablaDatosEmpresa[[#This Row],[Tipo_Movimiento]] = "Venta", -TablaDatosEmpresa[[#This Row],[Cantidad]] * TablaDatosEmpresa[[#This Row],[Precio_Venta_Unitario]], 0)</f>
        <v>3209.4</v>
      </c>
      <c r="L4990" s="3">
        <f>AVERAGEIF(TablaDatosEmpresa[Nombre_Producto],TablaDatosEmpresa[[#This Row],[Nombre_Producto]],TablaDatosEmpresa[Costo_Unitario])</f>
        <v>38.917210440456756</v>
      </c>
      <c r="M4990" s="3">
        <f>IF(TablaDatosEmpresa[[#This Row],[Tipo_Movimiento]] = "Venta", -TablaDatosEmpresa[[#This Row],[Cantidad]] * TablaDatosEmpresa[[#This Row],[CosteAdquisicionPromedio]], 0)</f>
        <v>778.34420880913513</v>
      </c>
      <c r="N4990" s="3">
        <f>TablaDatosEmpresa[[#This Row],[Ingresos]]-TablaDatosEmpresa[[#This Row],[Coste_Vemta]]</f>
        <v>2431.055791190865</v>
      </c>
    </row>
    <row r="4991" spans="1:14" x14ac:dyDescent="0.3">
      <c r="A4991">
        <v>4992</v>
      </c>
      <c r="B4991" s="1">
        <v>45294</v>
      </c>
      <c r="C4991" t="s">
        <v>10</v>
      </c>
      <c r="D4991" t="s">
        <v>32</v>
      </c>
      <c r="E4991" t="s">
        <v>33</v>
      </c>
      <c r="F4991">
        <v>-33</v>
      </c>
      <c r="G4991" s="3">
        <v>0</v>
      </c>
      <c r="H4991" s="3">
        <v>218.56</v>
      </c>
      <c r="I4991" t="s">
        <v>10</v>
      </c>
      <c r="J4991" t="s">
        <v>15</v>
      </c>
      <c r="K4991" s="3">
        <f>IF(TablaDatosEmpresa[[#This Row],[Tipo_Movimiento]] = "Venta", -TablaDatosEmpresa[[#This Row],[Cantidad]] * TablaDatosEmpresa[[#This Row],[Precio_Venta_Unitario]], 0)</f>
        <v>7212.4800000000005</v>
      </c>
      <c r="L4991" s="3">
        <f>AVERAGEIF(TablaDatosEmpresa[Nombre_Producto],TablaDatosEmpresa[[#This Row],[Nombre_Producto]],TablaDatosEmpresa[Costo_Unitario])</f>
        <v>54.214840425531932</v>
      </c>
      <c r="M4991" s="3">
        <f>IF(TablaDatosEmpresa[[#This Row],[Tipo_Movimiento]] = "Venta", -TablaDatosEmpresa[[#This Row],[Cantidad]] * TablaDatosEmpresa[[#This Row],[CosteAdquisicionPromedio]], 0)</f>
        <v>1789.0897340425538</v>
      </c>
      <c r="N4991" s="3">
        <f>TablaDatosEmpresa[[#This Row],[Ingresos]]-TablaDatosEmpresa[[#This Row],[Coste_Vemta]]</f>
        <v>5423.3902659574469</v>
      </c>
    </row>
    <row r="4992" spans="1:14" x14ac:dyDescent="0.3">
      <c r="A4992">
        <v>4993</v>
      </c>
      <c r="B4992" s="1">
        <v>45295</v>
      </c>
      <c r="C4992" t="s">
        <v>24</v>
      </c>
      <c r="D4992" t="s">
        <v>11</v>
      </c>
      <c r="E4992" t="s">
        <v>12</v>
      </c>
      <c r="F4992">
        <v>253</v>
      </c>
      <c r="G4992" s="3">
        <v>65.81</v>
      </c>
      <c r="H4992" s="3">
        <v>0</v>
      </c>
      <c r="I4992" t="s">
        <v>24</v>
      </c>
      <c r="J4992" t="s">
        <v>37</v>
      </c>
      <c r="K4992" s="3">
        <f>IF(TablaDatosEmpresa[[#This Row],[Tipo_Movimiento]] = "Venta", -TablaDatosEmpresa[[#This Row],[Cantidad]] * TablaDatosEmpresa[[#This Row],[Precio_Venta_Unitario]], 0)</f>
        <v>0</v>
      </c>
      <c r="L4992" s="3">
        <f>AVERAGEIF(TablaDatosEmpresa[Nombre_Producto],TablaDatosEmpresa[[#This Row],[Nombre_Producto]],TablaDatosEmpresa[Costo_Unitario])</f>
        <v>28.701865793780652</v>
      </c>
      <c r="M4992" s="3">
        <f>IF(TablaDatosEmpresa[[#This Row],[Tipo_Movimiento]] = "Venta", -TablaDatosEmpresa[[#This Row],[Cantidad]] * TablaDatosEmpresa[[#This Row],[CosteAdquisicionPromedio]], 0)</f>
        <v>0</v>
      </c>
      <c r="N4992" s="3">
        <f>TablaDatosEmpresa[[#This Row],[Ingresos]]-TablaDatosEmpresa[[#This Row],[Coste_Vemta]]</f>
        <v>0</v>
      </c>
    </row>
    <row r="4993" spans="1:14" x14ac:dyDescent="0.3">
      <c r="A4993">
        <v>4994</v>
      </c>
      <c r="B4993" s="1">
        <v>45295</v>
      </c>
      <c r="C4993" t="s">
        <v>24</v>
      </c>
      <c r="D4993" t="s">
        <v>29</v>
      </c>
      <c r="E4993" t="s">
        <v>30</v>
      </c>
      <c r="F4993">
        <v>199</v>
      </c>
      <c r="G4993" s="3">
        <v>35.15</v>
      </c>
      <c r="H4993" s="3">
        <v>0</v>
      </c>
      <c r="I4993" t="s">
        <v>24</v>
      </c>
      <c r="J4993" t="s">
        <v>26</v>
      </c>
      <c r="K4993" s="3">
        <f>IF(TablaDatosEmpresa[[#This Row],[Tipo_Movimiento]] = "Venta", -TablaDatosEmpresa[[#This Row],[Cantidad]] * TablaDatosEmpresa[[#This Row],[Precio_Venta_Unitario]], 0)</f>
        <v>0</v>
      </c>
      <c r="L4993" s="3">
        <f>AVERAGEIF(TablaDatosEmpresa[Nombre_Producto],TablaDatosEmpresa[[#This Row],[Nombre_Producto]],TablaDatosEmpresa[Costo_Unitario])</f>
        <v>15.49574137931034</v>
      </c>
      <c r="M4993" s="3">
        <f>IF(TablaDatosEmpresa[[#This Row],[Tipo_Movimiento]] = "Venta", -TablaDatosEmpresa[[#This Row],[Cantidad]] * TablaDatosEmpresa[[#This Row],[CosteAdquisicionPromedio]], 0)</f>
        <v>0</v>
      </c>
      <c r="N4993" s="3">
        <f>TablaDatosEmpresa[[#This Row],[Ingresos]]-TablaDatosEmpresa[[#This Row],[Coste_Vemta]]</f>
        <v>0</v>
      </c>
    </row>
    <row r="4994" spans="1:14" x14ac:dyDescent="0.3">
      <c r="A4994">
        <v>4995</v>
      </c>
      <c r="B4994" s="1">
        <v>45295</v>
      </c>
      <c r="C4994" t="s">
        <v>16</v>
      </c>
      <c r="D4994" t="s">
        <v>27</v>
      </c>
      <c r="E4994" t="s">
        <v>44</v>
      </c>
      <c r="F4994">
        <v>56</v>
      </c>
      <c r="G4994" s="3">
        <v>254.82</v>
      </c>
      <c r="H4994" s="3">
        <v>0</v>
      </c>
      <c r="I4994" t="s">
        <v>46</v>
      </c>
      <c r="J4994" t="s">
        <v>18</v>
      </c>
      <c r="K4994" s="3">
        <f>IF(TablaDatosEmpresa[[#This Row],[Tipo_Movimiento]] = "Venta", -TablaDatosEmpresa[[#This Row],[Cantidad]] * TablaDatosEmpresa[[#This Row],[Precio_Venta_Unitario]], 0)</f>
        <v>0</v>
      </c>
      <c r="L4994" s="3">
        <f>AVERAGEIF(TablaDatosEmpresa[Nombre_Producto],TablaDatosEmpresa[[#This Row],[Nombre_Producto]],TablaDatosEmpresa[Costo_Unitario])</f>
        <v>111.99406451612904</v>
      </c>
      <c r="M4994" s="3">
        <f>IF(TablaDatosEmpresa[[#This Row],[Tipo_Movimiento]] = "Venta", -TablaDatosEmpresa[[#This Row],[Cantidad]] * TablaDatosEmpresa[[#This Row],[CosteAdquisicionPromedio]], 0)</f>
        <v>0</v>
      </c>
      <c r="N4994" s="3">
        <f>TablaDatosEmpresa[[#This Row],[Ingresos]]-TablaDatosEmpresa[[#This Row],[Coste_Vemta]]</f>
        <v>0</v>
      </c>
    </row>
    <row r="4995" spans="1:14" x14ac:dyDescent="0.3">
      <c r="A4995">
        <v>4996</v>
      </c>
      <c r="B4995" s="1">
        <v>45295</v>
      </c>
      <c r="C4995" t="s">
        <v>10</v>
      </c>
      <c r="D4995" t="s">
        <v>11</v>
      </c>
      <c r="E4995" t="s">
        <v>12</v>
      </c>
      <c r="F4995">
        <v>-31</v>
      </c>
      <c r="G4995" s="3">
        <v>0</v>
      </c>
      <c r="H4995" s="3">
        <v>130.55000000000001</v>
      </c>
      <c r="I4995" t="s">
        <v>10</v>
      </c>
      <c r="J4995" t="s">
        <v>13</v>
      </c>
      <c r="K4995" s="3">
        <f>IF(TablaDatosEmpresa[[#This Row],[Tipo_Movimiento]] = "Venta", -TablaDatosEmpresa[[#This Row],[Cantidad]] * TablaDatosEmpresa[[#This Row],[Precio_Venta_Unitario]], 0)</f>
        <v>4047.05</v>
      </c>
      <c r="L4995" s="3">
        <f>AVERAGEIF(TablaDatosEmpresa[Nombre_Producto],TablaDatosEmpresa[[#This Row],[Nombre_Producto]],TablaDatosEmpresa[Costo_Unitario])</f>
        <v>28.701865793780652</v>
      </c>
      <c r="M4995" s="3">
        <f>IF(TablaDatosEmpresa[[#This Row],[Tipo_Movimiento]] = "Venta", -TablaDatosEmpresa[[#This Row],[Cantidad]] * TablaDatosEmpresa[[#This Row],[CosteAdquisicionPromedio]], 0)</f>
        <v>889.75783960720025</v>
      </c>
      <c r="N4995" s="3">
        <f>TablaDatosEmpresa[[#This Row],[Ingresos]]-TablaDatosEmpresa[[#This Row],[Coste_Vemta]]</f>
        <v>3157.2921603927998</v>
      </c>
    </row>
    <row r="4996" spans="1:14" x14ac:dyDescent="0.3">
      <c r="A4996">
        <v>4997</v>
      </c>
      <c r="B4996" s="1">
        <v>45295</v>
      </c>
      <c r="C4996" t="s">
        <v>10</v>
      </c>
      <c r="D4996" t="s">
        <v>17</v>
      </c>
      <c r="E4996" t="s">
        <v>42</v>
      </c>
      <c r="F4996">
        <v>-34</v>
      </c>
      <c r="G4996" s="3">
        <v>0</v>
      </c>
      <c r="H4996" s="3">
        <v>892.85</v>
      </c>
      <c r="I4996" t="s">
        <v>10</v>
      </c>
      <c r="J4996" t="s">
        <v>31</v>
      </c>
      <c r="K4996" s="3">
        <f>IF(TablaDatosEmpresa[[#This Row],[Tipo_Movimiento]] = "Venta", -TablaDatosEmpresa[[#This Row],[Cantidad]] * TablaDatosEmpresa[[#This Row],[Precio_Venta_Unitario]], 0)</f>
        <v>30356.9</v>
      </c>
      <c r="L4996" s="3">
        <f>AVERAGEIF(TablaDatosEmpresa[Nombre_Producto],TablaDatosEmpresa[[#This Row],[Nombre_Producto]],TablaDatosEmpresa[Costo_Unitario])</f>
        <v>206.67616747181975</v>
      </c>
      <c r="M4996" s="3">
        <f>IF(TablaDatosEmpresa[[#This Row],[Tipo_Movimiento]] = "Venta", -TablaDatosEmpresa[[#This Row],[Cantidad]] * TablaDatosEmpresa[[#This Row],[CosteAdquisicionPromedio]], 0)</f>
        <v>7026.9896940418712</v>
      </c>
      <c r="N4996" s="3">
        <f>TablaDatosEmpresa[[#This Row],[Ingresos]]-TablaDatosEmpresa[[#This Row],[Coste_Vemta]]</f>
        <v>23329.910305958132</v>
      </c>
    </row>
    <row r="4997" spans="1:14" x14ac:dyDescent="0.3">
      <c r="A4997">
        <v>4998</v>
      </c>
      <c r="B4997" s="1">
        <v>45295</v>
      </c>
      <c r="C4997" t="s">
        <v>10</v>
      </c>
      <c r="D4997" t="s">
        <v>29</v>
      </c>
      <c r="E4997" t="s">
        <v>30</v>
      </c>
      <c r="F4997">
        <v>-47</v>
      </c>
      <c r="G4997" s="3">
        <v>0</v>
      </c>
      <c r="H4997" s="3">
        <v>80.3</v>
      </c>
      <c r="I4997" t="s">
        <v>10</v>
      </c>
      <c r="J4997" t="s">
        <v>13</v>
      </c>
      <c r="K4997" s="3">
        <f>IF(TablaDatosEmpresa[[#This Row],[Tipo_Movimiento]] = "Venta", -TablaDatosEmpresa[[#This Row],[Cantidad]] * TablaDatosEmpresa[[#This Row],[Precio_Venta_Unitario]], 0)</f>
        <v>3774.1</v>
      </c>
      <c r="L4997" s="3">
        <f>AVERAGEIF(TablaDatosEmpresa[Nombre_Producto],TablaDatosEmpresa[[#This Row],[Nombre_Producto]],TablaDatosEmpresa[Costo_Unitario])</f>
        <v>15.49574137931034</v>
      </c>
      <c r="M4997" s="3">
        <f>IF(TablaDatosEmpresa[[#This Row],[Tipo_Movimiento]] = "Venta", -TablaDatosEmpresa[[#This Row],[Cantidad]] * TablaDatosEmpresa[[#This Row],[CosteAdquisicionPromedio]], 0)</f>
        <v>728.29984482758596</v>
      </c>
      <c r="N4997" s="3">
        <f>TablaDatosEmpresa[[#This Row],[Ingresos]]-TablaDatosEmpresa[[#This Row],[Coste_Vemta]]</f>
        <v>3045.8001551724137</v>
      </c>
    </row>
    <row r="4998" spans="1:14" x14ac:dyDescent="0.3">
      <c r="A4998">
        <v>4999</v>
      </c>
      <c r="B4998" s="1">
        <v>45295</v>
      </c>
      <c r="C4998" t="s">
        <v>16</v>
      </c>
      <c r="D4998" t="s">
        <v>17</v>
      </c>
      <c r="E4998" t="s">
        <v>42</v>
      </c>
      <c r="F4998">
        <v>91</v>
      </c>
      <c r="G4998" s="3">
        <v>442.11</v>
      </c>
      <c r="H4998" s="3">
        <v>0</v>
      </c>
      <c r="I4998" t="s">
        <v>46</v>
      </c>
      <c r="J4998" t="s">
        <v>18</v>
      </c>
      <c r="K4998" s="3">
        <f>IF(TablaDatosEmpresa[[#This Row],[Tipo_Movimiento]] = "Venta", -TablaDatosEmpresa[[#This Row],[Cantidad]] * TablaDatosEmpresa[[#This Row],[Precio_Venta_Unitario]], 0)</f>
        <v>0</v>
      </c>
      <c r="L4998" s="3">
        <f>AVERAGEIF(TablaDatosEmpresa[Nombre_Producto],TablaDatosEmpresa[[#This Row],[Nombre_Producto]],TablaDatosEmpresa[Costo_Unitario])</f>
        <v>206.67616747181975</v>
      </c>
      <c r="M4998" s="3">
        <f>IF(TablaDatosEmpresa[[#This Row],[Tipo_Movimiento]] = "Venta", -TablaDatosEmpresa[[#This Row],[Cantidad]] * TablaDatosEmpresa[[#This Row],[CosteAdquisicionPromedio]], 0)</f>
        <v>0</v>
      </c>
      <c r="N4998" s="3">
        <f>TablaDatosEmpresa[[#This Row],[Ingresos]]-TablaDatosEmpresa[[#This Row],[Coste_Vemta]]</f>
        <v>0</v>
      </c>
    </row>
    <row r="4999" spans="1:14" x14ac:dyDescent="0.3">
      <c r="A4999">
        <v>5000</v>
      </c>
      <c r="B4999" s="1">
        <v>45296</v>
      </c>
      <c r="C4999" t="s">
        <v>24</v>
      </c>
      <c r="D4999" t="s">
        <v>14</v>
      </c>
      <c r="E4999" t="s">
        <v>41</v>
      </c>
      <c r="F4999">
        <v>157</v>
      </c>
      <c r="G4999" s="3">
        <v>84.72</v>
      </c>
      <c r="H4999" s="3">
        <v>0</v>
      </c>
      <c r="I4999" t="s">
        <v>24</v>
      </c>
      <c r="J4999" t="s">
        <v>36</v>
      </c>
      <c r="K4999" s="3">
        <f>IF(TablaDatosEmpresa[[#This Row],[Tipo_Movimiento]] = "Venta", -TablaDatosEmpresa[[#This Row],[Cantidad]] * TablaDatosEmpresa[[#This Row],[Precio_Venta_Unitario]], 0)</f>
        <v>0</v>
      </c>
      <c r="L4999" s="3">
        <f>AVERAGEIF(TablaDatosEmpresa[Nombre_Producto],TablaDatosEmpresa[[#This Row],[Nombre_Producto]],TablaDatosEmpresa[Costo_Unitario])</f>
        <v>38.917210440456756</v>
      </c>
      <c r="M4999" s="3">
        <f>IF(TablaDatosEmpresa[[#This Row],[Tipo_Movimiento]] = "Venta", -TablaDatosEmpresa[[#This Row],[Cantidad]] * TablaDatosEmpresa[[#This Row],[CosteAdquisicionPromedio]], 0)</f>
        <v>0</v>
      </c>
      <c r="N4999" s="3">
        <f>TablaDatosEmpresa[[#This Row],[Ingresos]]-TablaDatosEmpresa[[#This Row],[Coste_Vemta]]</f>
        <v>0</v>
      </c>
    </row>
    <row r="5000" spans="1:14" x14ac:dyDescent="0.3">
      <c r="A5000">
        <v>5001</v>
      </c>
      <c r="B5000" s="1">
        <v>45296</v>
      </c>
      <c r="C5000" t="s">
        <v>10</v>
      </c>
      <c r="D5000" t="s">
        <v>21</v>
      </c>
      <c r="E5000" t="s">
        <v>22</v>
      </c>
      <c r="F5000">
        <v>-25</v>
      </c>
      <c r="G5000" s="3">
        <v>0</v>
      </c>
      <c r="H5000" s="3">
        <v>59.41</v>
      </c>
      <c r="I5000" t="s">
        <v>10</v>
      </c>
      <c r="J5000" t="s">
        <v>23</v>
      </c>
      <c r="K5000" s="3">
        <f>IF(TablaDatosEmpresa[[#This Row],[Tipo_Movimiento]] = "Venta", -TablaDatosEmpresa[[#This Row],[Cantidad]] * TablaDatosEmpresa[[#This Row],[Precio_Venta_Unitario]], 0)</f>
        <v>1485.25</v>
      </c>
      <c r="L5000" s="3">
        <f>AVERAGEIF(TablaDatosEmpresa[Nombre_Producto],TablaDatosEmpresa[[#This Row],[Nombre_Producto]],TablaDatosEmpresa[Costo_Unitario])</f>
        <v>10.520482758620702</v>
      </c>
      <c r="M5000" s="3">
        <f>IF(TablaDatosEmpresa[[#This Row],[Tipo_Movimiento]] = "Venta", -TablaDatosEmpresa[[#This Row],[Cantidad]] * TablaDatosEmpresa[[#This Row],[CosteAdquisicionPromedio]], 0)</f>
        <v>263.01206896551753</v>
      </c>
      <c r="N5000" s="3">
        <f>TablaDatosEmpresa[[#This Row],[Ingresos]]-TablaDatosEmpresa[[#This Row],[Coste_Vemta]]</f>
        <v>1222.2379310344825</v>
      </c>
    </row>
    <row r="5001" spans="1:14" x14ac:dyDescent="0.3">
      <c r="A5001">
        <v>5002</v>
      </c>
      <c r="B5001" s="1">
        <v>45296</v>
      </c>
      <c r="C5001" t="s">
        <v>10</v>
      </c>
      <c r="D5001" t="s">
        <v>32</v>
      </c>
      <c r="E5001" t="s">
        <v>33</v>
      </c>
      <c r="F5001">
        <v>-24</v>
      </c>
      <c r="G5001" s="3">
        <v>0</v>
      </c>
      <c r="H5001" s="3">
        <v>218.72</v>
      </c>
      <c r="I5001" t="s">
        <v>10</v>
      </c>
      <c r="J5001" t="s">
        <v>13</v>
      </c>
      <c r="K5001" s="3">
        <f>IF(TablaDatosEmpresa[[#This Row],[Tipo_Movimiento]] = "Venta", -TablaDatosEmpresa[[#This Row],[Cantidad]] * TablaDatosEmpresa[[#This Row],[Precio_Venta_Unitario]], 0)</f>
        <v>5249.28</v>
      </c>
      <c r="L5001" s="3">
        <f>AVERAGEIF(TablaDatosEmpresa[Nombre_Producto],TablaDatosEmpresa[[#This Row],[Nombre_Producto]],TablaDatosEmpresa[Costo_Unitario])</f>
        <v>54.214840425531932</v>
      </c>
      <c r="M5001" s="3">
        <f>IF(TablaDatosEmpresa[[#This Row],[Tipo_Movimiento]] = "Venta", -TablaDatosEmpresa[[#This Row],[Cantidad]] * TablaDatosEmpresa[[#This Row],[CosteAdquisicionPromedio]], 0)</f>
        <v>1301.1561702127665</v>
      </c>
      <c r="N5001" s="3">
        <f>TablaDatosEmpresa[[#This Row],[Ingresos]]-TablaDatosEmpresa[[#This Row],[Coste_Vemta]]</f>
        <v>3948.1238297872333</v>
      </c>
    </row>
    <row r="5002" spans="1:14" x14ac:dyDescent="0.3">
      <c r="A5002">
        <v>5003</v>
      </c>
      <c r="B5002" s="1">
        <v>45296</v>
      </c>
      <c r="C5002" t="s">
        <v>16</v>
      </c>
      <c r="D5002" t="s">
        <v>17</v>
      </c>
      <c r="E5002" t="s">
        <v>42</v>
      </c>
      <c r="F5002">
        <v>100</v>
      </c>
      <c r="G5002" s="3">
        <v>448.86</v>
      </c>
      <c r="H5002" s="3">
        <v>0</v>
      </c>
      <c r="I5002" t="s">
        <v>46</v>
      </c>
      <c r="J5002" t="s">
        <v>18</v>
      </c>
      <c r="K5002" s="3">
        <f>IF(TablaDatosEmpresa[[#This Row],[Tipo_Movimiento]] = "Venta", -TablaDatosEmpresa[[#This Row],[Cantidad]] * TablaDatosEmpresa[[#This Row],[Precio_Venta_Unitario]], 0)</f>
        <v>0</v>
      </c>
      <c r="L5002" s="3">
        <f>AVERAGEIF(TablaDatosEmpresa[Nombre_Producto],TablaDatosEmpresa[[#This Row],[Nombre_Producto]],TablaDatosEmpresa[Costo_Unitario])</f>
        <v>206.67616747181975</v>
      </c>
      <c r="M5002" s="3">
        <f>IF(TablaDatosEmpresa[[#This Row],[Tipo_Movimiento]] = "Venta", -TablaDatosEmpresa[[#This Row],[Cantidad]] * TablaDatosEmpresa[[#This Row],[CosteAdquisicionPromedio]], 0)</f>
        <v>0</v>
      </c>
      <c r="N5002" s="3">
        <f>TablaDatosEmpresa[[#This Row],[Ingresos]]-TablaDatosEmpresa[[#This Row],[Coste_Vemta]]</f>
        <v>0</v>
      </c>
    </row>
    <row r="5003" spans="1:14" x14ac:dyDescent="0.3">
      <c r="A5003">
        <v>5004</v>
      </c>
      <c r="B5003" s="1">
        <v>45296</v>
      </c>
      <c r="C5003" t="s">
        <v>10</v>
      </c>
      <c r="D5003" t="s">
        <v>19</v>
      </c>
      <c r="E5003" t="s">
        <v>20</v>
      </c>
      <c r="F5003">
        <v>-41</v>
      </c>
      <c r="G5003" s="3">
        <v>0</v>
      </c>
      <c r="H5003" s="3">
        <v>301.27</v>
      </c>
      <c r="I5003" t="s">
        <v>10</v>
      </c>
      <c r="J5003" t="s">
        <v>35</v>
      </c>
      <c r="K5003" s="3">
        <f>IF(TablaDatosEmpresa[[#This Row],[Tipo_Movimiento]] = "Venta", -TablaDatosEmpresa[[#This Row],[Cantidad]] * TablaDatosEmpresa[[#This Row],[Precio_Venta_Unitario]], 0)</f>
        <v>12352.07</v>
      </c>
      <c r="L5003" s="3">
        <f>AVERAGEIF(TablaDatosEmpresa[Nombre_Producto],TablaDatosEmpresa[[#This Row],[Nombre_Producto]],TablaDatosEmpresa[Costo_Unitario])</f>
        <v>66.956770642201846</v>
      </c>
      <c r="M5003" s="3">
        <f>IF(TablaDatosEmpresa[[#This Row],[Tipo_Movimiento]] = "Venta", -TablaDatosEmpresa[[#This Row],[Cantidad]] * TablaDatosEmpresa[[#This Row],[CosteAdquisicionPromedio]], 0)</f>
        <v>2745.2275963302759</v>
      </c>
      <c r="N5003" s="3">
        <f>TablaDatosEmpresa[[#This Row],[Ingresos]]-TablaDatosEmpresa[[#This Row],[Coste_Vemta]]</f>
        <v>9606.8424036697234</v>
      </c>
    </row>
    <row r="5004" spans="1:14" x14ac:dyDescent="0.3">
      <c r="A5004">
        <v>5005</v>
      </c>
      <c r="B5004" s="1">
        <v>45296</v>
      </c>
      <c r="C5004" t="s">
        <v>24</v>
      </c>
      <c r="D5004" t="s">
        <v>34</v>
      </c>
      <c r="E5004" t="s">
        <v>45</v>
      </c>
      <c r="F5004">
        <v>79</v>
      </c>
      <c r="G5004" s="3">
        <v>179.06</v>
      </c>
      <c r="H5004" s="3">
        <v>0</v>
      </c>
      <c r="I5004" t="s">
        <v>24</v>
      </c>
      <c r="J5004" t="s">
        <v>37</v>
      </c>
      <c r="K5004" s="3">
        <f>IF(TablaDatosEmpresa[[#This Row],[Tipo_Movimiento]] = "Venta", -TablaDatosEmpresa[[#This Row],[Cantidad]] * TablaDatosEmpresa[[#This Row],[Precio_Venta_Unitario]], 0)</f>
        <v>0</v>
      </c>
      <c r="L5004" s="3">
        <f>AVERAGEIF(TablaDatosEmpresa[Nombre_Producto],TablaDatosEmpresa[[#This Row],[Nombre_Producto]],TablaDatosEmpresa[Costo_Unitario])</f>
        <v>81.910562499999997</v>
      </c>
      <c r="M5004" s="3">
        <f>IF(TablaDatosEmpresa[[#This Row],[Tipo_Movimiento]] = "Venta", -TablaDatosEmpresa[[#This Row],[Cantidad]] * TablaDatosEmpresa[[#This Row],[CosteAdquisicionPromedio]], 0)</f>
        <v>0</v>
      </c>
      <c r="N5004" s="3">
        <f>TablaDatosEmpresa[[#This Row],[Ingresos]]-TablaDatosEmpresa[[#This Row],[Coste_Vemta]]</f>
        <v>0</v>
      </c>
    </row>
    <row r="5005" spans="1:14" x14ac:dyDescent="0.3">
      <c r="A5005">
        <v>5006</v>
      </c>
      <c r="B5005" s="1">
        <v>45297</v>
      </c>
      <c r="C5005" t="s">
        <v>10</v>
      </c>
      <c r="D5005" t="s">
        <v>19</v>
      </c>
      <c r="E5005" t="s">
        <v>20</v>
      </c>
      <c r="F5005">
        <v>-6</v>
      </c>
      <c r="G5005" s="3">
        <v>0</v>
      </c>
      <c r="H5005" s="3">
        <v>300.11</v>
      </c>
      <c r="I5005" t="s">
        <v>10</v>
      </c>
      <c r="J5005" t="s">
        <v>23</v>
      </c>
      <c r="K5005" s="3">
        <f>IF(TablaDatosEmpresa[[#This Row],[Tipo_Movimiento]] = "Venta", -TablaDatosEmpresa[[#This Row],[Cantidad]] * TablaDatosEmpresa[[#This Row],[Precio_Venta_Unitario]], 0)</f>
        <v>1800.66</v>
      </c>
      <c r="L5005" s="3">
        <f>AVERAGEIF(TablaDatosEmpresa[Nombre_Producto],TablaDatosEmpresa[[#This Row],[Nombre_Producto]],TablaDatosEmpresa[Costo_Unitario])</f>
        <v>66.956770642201846</v>
      </c>
      <c r="M5005" s="3">
        <f>IF(TablaDatosEmpresa[[#This Row],[Tipo_Movimiento]] = "Venta", -TablaDatosEmpresa[[#This Row],[Cantidad]] * TablaDatosEmpresa[[#This Row],[CosteAdquisicionPromedio]], 0)</f>
        <v>401.7406238532111</v>
      </c>
      <c r="N5005" s="3">
        <f>TablaDatosEmpresa[[#This Row],[Ingresos]]-TablaDatosEmpresa[[#This Row],[Coste_Vemta]]</f>
        <v>1398.9193761467891</v>
      </c>
    </row>
    <row r="5006" spans="1:14" x14ac:dyDescent="0.3">
      <c r="A5006">
        <v>5007</v>
      </c>
      <c r="B5006" s="1">
        <v>45297</v>
      </c>
      <c r="C5006" t="s">
        <v>10</v>
      </c>
      <c r="D5006" t="s">
        <v>29</v>
      </c>
      <c r="E5006" t="s">
        <v>30</v>
      </c>
      <c r="F5006">
        <v>-35</v>
      </c>
      <c r="G5006" s="3">
        <v>0</v>
      </c>
      <c r="H5006" s="3">
        <v>79.599999999999994</v>
      </c>
      <c r="I5006" t="s">
        <v>10</v>
      </c>
      <c r="J5006" t="s">
        <v>13</v>
      </c>
      <c r="K5006" s="3">
        <f>IF(TablaDatosEmpresa[[#This Row],[Tipo_Movimiento]] = "Venta", -TablaDatosEmpresa[[#This Row],[Cantidad]] * TablaDatosEmpresa[[#This Row],[Precio_Venta_Unitario]], 0)</f>
        <v>2786</v>
      </c>
      <c r="L5006" s="3">
        <f>AVERAGEIF(TablaDatosEmpresa[Nombre_Producto],TablaDatosEmpresa[[#This Row],[Nombre_Producto]],TablaDatosEmpresa[Costo_Unitario])</f>
        <v>15.49574137931034</v>
      </c>
      <c r="M5006" s="3">
        <f>IF(TablaDatosEmpresa[[#This Row],[Tipo_Movimiento]] = "Venta", -TablaDatosEmpresa[[#This Row],[Cantidad]] * TablaDatosEmpresa[[#This Row],[CosteAdquisicionPromedio]], 0)</f>
        <v>542.35094827586192</v>
      </c>
      <c r="N5006" s="3">
        <f>TablaDatosEmpresa[[#This Row],[Ingresos]]-TablaDatosEmpresa[[#This Row],[Coste_Vemta]]</f>
        <v>2243.6490517241382</v>
      </c>
    </row>
    <row r="5007" spans="1:14" x14ac:dyDescent="0.3">
      <c r="A5007">
        <v>5008</v>
      </c>
      <c r="B5007" s="1">
        <v>45297</v>
      </c>
      <c r="C5007" t="s">
        <v>10</v>
      </c>
      <c r="D5007" t="s">
        <v>19</v>
      </c>
      <c r="E5007" t="s">
        <v>20</v>
      </c>
      <c r="F5007">
        <v>-19</v>
      </c>
      <c r="G5007" s="3">
        <v>0</v>
      </c>
      <c r="H5007" s="3">
        <v>301.54000000000002</v>
      </c>
      <c r="I5007" t="s">
        <v>10</v>
      </c>
      <c r="J5007" t="s">
        <v>13</v>
      </c>
      <c r="K5007" s="3">
        <f>IF(TablaDatosEmpresa[[#This Row],[Tipo_Movimiento]] = "Venta", -TablaDatosEmpresa[[#This Row],[Cantidad]] * TablaDatosEmpresa[[#This Row],[Precio_Venta_Unitario]], 0)</f>
        <v>5729.26</v>
      </c>
      <c r="L5007" s="3">
        <f>AVERAGEIF(TablaDatosEmpresa[Nombre_Producto],TablaDatosEmpresa[[#This Row],[Nombre_Producto]],TablaDatosEmpresa[Costo_Unitario])</f>
        <v>66.956770642201846</v>
      </c>
      <c r="M5007" s="3">
        <f>IF(TablaDatosEmpresa[[#This Row],[Tipo_Movimiento]] = "Venta", -TablaDatosEmpresa[[#This Row],[Cantidad]] * TablaDatosEmpresa[[#This Row],[CosteAdquisicionPromedio]], 0)</f>
        <v>1272.1786422018351</v>
      </c>
      <c r="N5007" s="3">
        <f>TablaDatosEmpresa[[#This Row],[Ingresos]]-TablaDatosEmpresa[[#This Row],[Coste_Vemta]]</f>
        <v>4457.0813577981653</v>
      </c>
    </row>
    <row r="5008" spans="1:14" x14ac:dyDescent="0.3">
      <c r="A5008">
        <v>5009</v>
      </c>
      <c r="B5008" s="1">
        <v>45297</v>
      </c>
      <c r="C5008" t="s">
        <v>10</v>
      </c>
      <c r="D5008" t="s">
        <v>32</v>
      </c>
      <c r="E5008" t="s">
        <v>33</v>
      </c>
      <c r="F5008">
        <v>-33</v>
      </c>
      <c r="G5008" s="3">
        <v>0</v>
      </c>
      <c r="H5008" s="3">
        <v>221.71</v>
      </c>
      <c r="I5008" t="s">
        <v>10</v>
      </c>
      <c r="J5008" t="s">
        <v>15</v>
      </c>
      <c r="K5008" s="3">
        <f>IF(TablaDatosEmpresa[[#This Row],[Tipo_Movimiento]] = "Venta", -TablaDatosEmpresa[[#This Row],[Cantidad]] * TablaDatosEmpresa[[#This Row],[Precio_Venta_Unitario]], 0)</f>
        <v>7316.43</v>
      </c>
      <c r="L5008" s="3">
        <f>AVERAGEIF(TablaDatosEmpresa[Nombre_Producto],TablaDatosEmpresa[[#This Row],[Nombre_Producto]],TablaDatosEmpresa[Costo_Unitario])</f>
        <v>54.214840425531932</v>
      </c>
      <c r="M5008" s="3">
        <f>IF(TablaDatosEmpresa[[#This Row],[Tipo_Movimiento]] = "Venta", -TablaDatosEmpresa[[#This Row],[Cantidad]] * TablaDatosEmpresa[[#This Row],[CosteAdquisicionPromedio]], 0)</f>
        <v>1789.0897340425538</v>
      </c>
      <c r="N5008" s="3">
        <f>TablaDatosEmpresa[[#This Row],[Ingresos]]-TablaDatosEmpresa[[#This Row],[Coste_Vemta]]</f>
        <v>5527.3402659574467</v>
      </c>
    </row>
    <row r="5009" spans="1:14" x14ac:dyDescent="0.3">
      <c r="A5009">
        <v>5010</v>
      </c>
      <c r="B5009" s="1">
        <v>45297</v>
      </c>
      <c r="C5009" t="s">
        <v>10</v>
      </c>
      <c r="D5009" t="s">
        <v>25</v>
      </c>
      <c r="E5009" t="s">
        <v>43</v>
      </c>
      <c r="F5009">
        <v>-29</v>
      </c>
      <c r="G5009" s="3">
        <v>0</v>
      </c>
      <c r="H5009" s="3">
        <v>95.63</v>
      </c>
      <c r="I5009" t="s">
        <v>10</v>
      </c>
      <c r="J5009" t="s">
        <v>31</v>
      </c>
      <c r="K5009" s="3">
        <f>IF(TablaDatosEmpresa[[#This Row],[Tipo_Movimiento]] = "Venta", -TablaDatosEmpresa[[#This Row],[Cantidad]] * TablaDatosEmpresa[[#This Row],[Precio_Venta_Unitario]], 0)</f>
        <v>2773.27</v>
      </c>
      <c r="L5009" s="3">
        <f>AVERAGEIF(TablaDatosEmpresa[Nombre_Producto],TablaDatosEmpresa[[#This Row],[Nombre_Producto]],TablaDatosEmpresa[Costo_Unitario])</f>
        <v>18.458651685393257</v>
      </c>
      <c r="M5009" s="3">
        <f>IF(TablaDatosEmpresa[[#This Row],[Tipo_Movimiento]] = "Venta", -TablaDatosEmpresa[[#This Row],[Cantidad]] * TablaDatosEmpresa[[#This Row],[CosteAdquisicionPromedio]], 0)</f>
        <v>535.3008988764044</v>
      </c>
      <c r="N5009" s="3">
        <f>TablaDatosEmpresa[[#This Row],[Ingresos]]-TablaDatosEmpresa[[#This Row],[Coste_Vemta]]</f>
        <v>2237.9691011235955</v>
      </c>
    </row>
    <row r="5010" spans="1:14" x14ac:dyDescent="0.3">
      <c r="A5010">
        <v>5011</v>
      </c>
      <c r="B5010" s="1">
        <v>45297</v>
      </c>
      <c r="C5010" t="s">
        <v>24</v>
      </c>
      <c r="D5010" t="s">
        <v>29</v>
      </c>
      <c r="E5010" t="s">
        <v>30</v>
      </c>
      <c r="F5010">
        <v>96</v>
      </c>
      <c r="G5010" s="3">
        <v>35.19</v>
      </c>
      <c r="H5010" s="3">
        <v>0</v>
      </c>
      <c r="I5010" t="s">
        <v>24</v>
      </c>
      <c r="J5010" t="s">
        <v>37</v>
      </c>
      <c r="K5010" s="3">
        <f>IF(TablaDatosEmpresa[[#This Row],[Tipo_Movimiento]] = "Venta", -TablaDatosEmpresa[[#This Row],[Cantidad]] * TablaDatosEmpresa[[#This Row],[Precio_Venta_Unitario]], 0)</f>
        <v>0</v>
      </c>
      <c r="L5010" s="3">
        <f>AVERAGEIF(TablaDatosEmpresa[Nombre_Producto],TablaDatosEmpresa[[#This Row],[Nombre_Producto]],TablaDatosEmpresa[Costo_Unitario])</f>
        <v>15.49574137931034</v>
      </c>
      <c r="M5010" s="3">
        <f>IF(TablaDatosEmpresa[[#This Row],[Tipo_Movimiento]] = "Venta", -TablaDatosEmpresa[[#This Row],[Cantidad]] * TablaDatosEmpresa[[#This Row],[CosteAdquisicionPromedio]], 0)</f>
        <v>0</v>
      </c>
      <c r="N5010" s="3">
        <f>TablaDatosEmpresa[[#This Row],[Ingresos]]-TablaDatosEmpresa[[#This Row],[Coste_Vemta]]</f>
        <v>0</v>
      </c>
    </row>
    <row r="5011" spans="1:14" x14ac:dyDescent="0.3">
      <c r="A5011">
        <v>5012</v>
      </c>
      <c r="B5011" s="1">
        <v>45297</v>
      </c>
      <c r="C5011" t="s">
        <v>24</v>
      </c>
      <c r="D5011" t="s">
        <v>34</v>
      </c>
      <c r="E5011" t="s">
        <v>45</v>
      </c>
      <c r="F5011">
        <v>275</v>
      </c>
      <c r="G5011" s="3">
        <v>180.95</v>
      </c>
      <c r="H5011" s="3">
        <v>0</v>
      </c>
      <c r="I5011" t="s">
        <v>24</v>
      </c>
      <c r="J5011" t="s">
        <v>28</v>
      </c>
      <c r="K5011" s="3">
        <f>IF(TablaDatosEmpresa[[#This Row],[Tipo_Movimiento]] = "Venta", -TablaDatosEmpresa[[#This Row],[Cantidad]] * TablaDatosEmpresa[[#This Row],[Precio_Venta_Unitario]], 0)</f>
        <v>0</v>
      </c>
      <c r="L5011" s="3">
        <f>AVERAGEIF(TablaDatosEmpresa[Nombre_Producto],TablaDatosEmpresa[[#This Row],[Nombre_Producto]],TablaDatosEmpresa[Costo_Unitario])</f>
        <v>81.910562499999997</v>
      </c>
      <c r="M5011" s="3">
        <f>IF(TablaDatosEmpresa[[#This Row],[Tipo_Movimiento]] = "Venta", -TablaDatosEmpresa[[#This Row],[Cantidad]] * TablaDatosEmpresa[[#This Row],[CosteAdquisicionPromedio]], 0)</f>
        <v>0</v>
      </c>
      <c r="N5011" s="3">
        <f>TablaDatosEmpresa[[#This Row],[Ingresos]]-TablaDatosEmpresa[[#This Row],[Coste_Vemta]]</f>
        <v>0</v>
      </c>
    </row>
    <row r="5012" spans="1:14" x14ac:dyDescent="0.3">
      <c r="A5012">
        <v>5013</v>
      </c>
      <c r="B5012" s="1">
        <v>45298</v>
      </c>
      <c r="C5012" t="s">
        <v>24</v>
      </c>
      <c r="D5012" t="s">
        <v>29</v>
      </c>
      <c r="E5012" t="s">
        <v>30</v>
      </c>
      <c r="F5012">
        <v>143</v>
      </c>
      <c r="G5012" s="3">
        <v>35.31</v>
      </c>
      <c r="H5012" s="3">
        <v>0</v>
      </c>
      <c r="I5012" t="s">
        <v>24</v>
      </c>
      <c r="J5012" t="s">
        <v>26</v>
      </c>
      <c r="K5012" s="3">
        <f>IF(TablaDatosEmpresa[[#This Row],[Tipo_Movimiento]] = "Venta", -TablaDatosEmpresa[[#This Row],[Cantidad]] * TablaDatosEmpresa[[#This Row],[Precio_Venta_Unitario]], 0)</f>
        <v>0</v>
      </c>
      <c r="L5012" s="3">
        <f>AVERAGEIF(TablaDatosEmpresa[Nombre_Producto],TablaDatosEmpresa[[#This Row],[Nombre_Producto]],TablaDatosEmpresa[Costo_Unitario])</f>
        <v>15.49574137931034</v>
      </c>
      <c r="M5012" s="3">
        <f>IF(TablaDatosEmpresa[[#This Row],[Tipo_Movimiento]] = "Venta", -TablaDatosEmpresa[[#This Row],[Cantidad]] * TablaDatosEmpresa[[#This Row],[CosteAdquisicionPromedio]], 0)</f>
        <v>0</v>
      </c>
      <c r="N5012" s="3">
        <f>TablaDatosEmpresa[[#This Row],[Ingresos]]-TablaDatosEmpresa[[#This Row],[Coste_Vemta]]</f>
        <v>0</v>
      </c>
    </row>
    <row r="5013" spans="1:14" x14ac:dyDescent="0.3">
      <c r="A5013">
        <v>5014</v>
      </c>
      <c r="B5013" s="1">
        <v>45298</v>
      </c>
      <c r="C5013" t="s">
        <v>10</v>
      </c>
      <c r="D5013" t="s">
        <v>34</v>
      </c>
      <c r="E5013" t="s">
        <v>45</v>
      </c>
      <c r="F5013">
        <v>-27</v>
      </c>
      <c r="G5013" s="3">
        <v>0</v>
      </c>
      <c r="H5013" s="3">
        <v>347.07</v>
      </c>
      <c r="I5013" t="s">
        <v>10</v>
      </c>
      <c r="J5013" t="s">
        <v>13</v>
      </c>
      <c r="K5013" s="3">
        <f>IF(TablaDatosEmpresa[[#This Row],[Tipo_Movimiento]] = "Venta", -TablaDatosEmpresa[[#This Row],[Cantidad]] * TablaDatosEmpresa[[#This Row],[Precio_Venta_Unitario]], 0)</f>
        <v>9370.89</v>
      </c>
      <c r="L5013" s="3">
        <f>AVERAGEIF(TablaDatosEmpresa[Nombre_Producto],TablaDatosEmpresa[[#This Row],[Nombre_Producto]],TablaDatosEmpresa[Costo_Unitario])</f>
        <v>81.910562499999997</v>
      </c>
      <c r="M5013" s="3">
        <f>IF(TablaDatosEmpresa[[#This Row],[Tipo_Movimiento]] = "Venta", -TablaDatosEmpresa[[#This Row],[Cantidad]] * TablaDatosEmpresa[[#This Row],[CosteAdquisicionPromedio]], 0)</f>
        <v>2211.5851874999998</v>
      </c>
      <c r="N5013" s="3">
        <f>TablaDatosEmpresa[[#This Row],[Ingresos]]-TablaDatosEmpresa[[#This Row],[Coste_Vemta]]</f>
        <v>7159.3048124999996</v>
      </c>
    </row>
    <row r="5014" spans="1:14" x14ac:dyDescent="0.3">
      <c r="A5014">
        <v>5015</v>
      </c>
      <c r="B5014" s="1">
        <v>45298</v>
      </c>
      <c r="C5014" t="s">
        <v>10</v>
      </c>
      <c r="D5014" t="s">
        <v>11</v>
      </c>
      <c r="E5014" t="s">
        <v>12</v>
      </c>
      <c r="F5014">
        <v>-16</v>
      </c>
      <c r="G5014" s="3">
        <v>0</v>
      </c>
      <c r="H5014" s="3">
        <v>130.02000000000001</v>
      </c>
      <c r="I5014" t="s">
        <v>10</v>
      </c>
      <c r="J5014" t="s">
        <v>23</v>
      </c>
      <c r="K5014" s="3">
        <f>IF(TablaDatosEmpresa[[#This Row],[Tipo_Movimiento]] = "Venta", -TablaDatosEmpresa[[#This Row],[Cantidad]] * TablaDatosEmpresa[[#This Row],[Precio_Venta_Unitario]], 0)</f>
        <v>2080.3200000000002</v>
      </c>
      <c r="L5014" s="3">
        <f>AVERAGEIF(TablaDatosEmpresa[Nombre_Producto],TablaDatosEmpresa[[#This Row],[Nombre_Producto]],TablaDatosEmpresa[Costo_Unitario])</f>
        <v>28.701865793780652</v>
      </c>
      <c r="M5014" s="3">
        <f>IF(TablaDatosEmpresa[[#This Row],[Tipo_Movimiento]] = "Venta", -TablaDatosEmpresa[[#This Row],[Cantidad]] * TablaDatosEmpresa[[#This Row],[CosteAdquisicionPromedio]], 0)</f>
        <v>459.22985270049043</v>
      </c>
      <c r="N5014" s="3">
        <f>TablaDatosEmpresa[[#This Row],[Ingresos]]-TablaDatosEmpresa[[#This Row],[Coste_Vemta]]</f>
        <v>1621.0901472995097</v>
      </c>
    </row>
    <row r="5015" spans="1:14" x14ac:dyDescent="0.3">
      <c r="A5015">
        <v>5016</v>
      </c>
      <c r="B5015" s="1">
        <v>45298</v>
      </c>
      <c r="C5015" t="s">
        <v>10</v>
      </c>
      <c r="D5015" t="s">
        <v>25</v>
      </c>
      <c r="E5015" t="s">
        <v>43</v>
      </c>
      <c r="F5015">
        <v>-9</v>
      </c>
      <c r="G5015" s="3">
        <v>0</v>
      </c>
      <c r="H5015" s="3">
        <v>94.99</v>
      </c>
      <c r="I5015" t="s">
        <v>10</v>
      </c>
      <c r="J5015" t="s">
        <v>31</v>
      </c>
      <c r="K5015" s="3">
        <f>IF(TablaDatosEmpresa[[#This Row],[Tipo_Movimiento]] = "Venta", -TablaDatosEmpresa[[#This Row],[Cantidad]] * TablaDatosEmpresa[[#This Row],[Precio_Venta_Unitario]], 0)</f>
        <v>854.91</v>
      </c>
      <c r="L5015" s="3">
        <f>AVERAGEIF(TablaDatosEmpresa[Nombre_Producto],TablaDatosEmpresa[[#This Row],[Nombre_Producto]],TablaDatosEmpresa[Costo_Unitario])</f>
        <v>18.458651685393257</v>
      </c>
      <c r="M5015" s="3">
        <f>IF(TablaDatosEmpresa[[#This Row],[Tipo_Movimiento]] = "Venta", -TablaDatosEmpresa[[#This Row],[Cantidad]] * TablaDatosEmpresa[[#This Row],[CosteAdquisicionPromedio]], 0)</f>
        <v>166.1278651685393</v>
      </c>
      <c r="N5015" s="3">
        <f>TablaDatosEmpresa[[#This Row],[Ingresos]]-TablaDatosEmpresa[[#This Row],[Coste_Vemta]]</f>
        <v>688.78213483146067</v>
      </c>
    </row>
    <row r="5016" spans="1:14" x14ac:dyDescent="0.3">
      <c r="A5016">
        <v>5017</v>
      </c>
      <c r="B5016" s="1">
        <v>45298</v>
      </c>
      <c r="C5016" t="s">
        <v>16</v>
      </c>
      <c r="D5016" t="s">
        <v>27</v>
      </c>
      <c r="E5016" t="s">
        <v>44</v>
      </c>
      <c r="F5016">
        <v>97</v>
      </c>
      <c r="G5016" s="3">
        <v>250.39</v>
      </c>
      <c r="H5016" s="3">
        <v>0</v>
      </c>
      <c r="I5016" t="s">
        <v>46</v>
      </c>
      <c r="J5016" t="s">
        <v>18</v>
      </c>
      <c r="K5016" s="3">
        <f>IF(TablaDatosEmpresa[[#This Row],[Tipo_Movimiento]] = "Venta", -TablaDatosEmpresa[[#This Row],[Cantidad]] * TablaDatosEmpresa[[#This Row],[Precio_Venta_Unitario]], 0)</f>
        <v>0</v>
      </c>
      <c r="L5016" s="3">
        <f>AVERAGEIF(TablaDatosEmpresa[Nombre_Producto],TablaDatosEmpresa[[#This Row],[Nombre_Producto]],TablaDatosEmpresa[Costo_Unitario])</f>
        <v>111.99406451612904</v>
      </c>
      <c r="M5016" s="3">
        <f>IF(TablaDatosEmpresa[[#This Row],[Tipo_Movimiento]] = "Venta", -TablaDatosEmpresa[[#This Row],[Cantidad]] * TablaDatosEmpresa[[#This Row],[CosteAdquisicionPromedio]], 0)</f>
        <v>0</v>
      </c>
      <c r="N5016" s="3">
        <f>TablaDatosEmpresa[[#This Row],[Ingresos]]-TablaDatosEmpresa[[#This Row],[Coste_Vemta]]</f>
        <v>0</v>
      </c>
    </row>
    <row r="5017" spans="1:14" x14ac:dyDescent="0.3">
      <c r="A5017">
        <v>5018</v>
      </c>
      <c r="B5017" s="1">
        <v>45298</v>
      </c>
      <c r="C5017" t="s">
        <v>24</v>
      </c>
      <c r="D5017" t="s">
        <v>29</v>
      </c>
      <c r="E5017" t="s">
        <v>30</v>
      </c>
      <c r="F5017">
        <v>65</v>
      </c>
      <c r="G5017" s="3">
        <v>35.619999999999997</v>
      </c>
      <c r="H5017" s="3">
        <v>0</v>
      </c>
      <c r="I5017" t="s">
        <v>24</v>
      </c>
      <c r="J5017" t="s">
        <v>36</v>
      </c>
      <c r="K5017" s="3">
        <f>IF(TablaDatosEmpresa[[#This Row],[Tipo_Movimiento]] = "Venta", -TablaDatosEmpresa[[#This Row],[Cantidad]] * TablaDatosEmpresa[[#This Row],[Precio_Venta_Unitario]], 0)</f>
        <v>0</v>
      </c>
      <c r="L5017" s="3">
        <f>AVERAGEIF(TablaDatosEmpresa[Nombre_Producto],TablaDatosEmpresa[[#This Row],[Nombre_Producto]],TablaDatosEmpresa[Costo_Unitario])</f>
        <v>15.49574137931034</v>
      </c>
      <c r="M5017" s="3">
        <f>IF(TablaDatosEmpresa[[#This Row],[Tipo_Movimiento]] = "Venta", -TablaDatosEmpresa[[#This Row],[Cantidad]] * TablaDatosEmpresa[[#This Row],[CosteAdquisicionPromedio]], 0)</f>
        <v>0</v>
      </c>
      <c r="N5017" s="3">
        <f>TablaDatosEmpresa[[#This Row],[Ingresos]]-TablaDatosEmpresa[[#This Row],[Coste_Vemta]]</f>
        <v>0</v>
      </c>
    </row>
    <row r="5018" spans="1:14" x14ac:dyDescent="0.3">
      <c r="A5018">
        <v>5019</v>
      </c>
      <c r="B5018" s="1">
        <v>45298</v>
      </c>
      <c r="C5018" t="s">
        <v>24</v>
      </c>
      <c r="D5018" t="s">
        <v>21</v>
      </c>
      <c r="E5018" t="s">
        <v>22</v>
      </c>
      <c r="F5018">
        <v>146</v>
      </c>
      <c r="G5018" s="3">
        <v>25.5</v>
      </c>
      <c r="H5018" s="3">
        <v>0</v>
      </c>
      <c r="I5018" t="s">
        <v>24</v>
      </c>
      <c r="J5018" t="s">
        <v>28</v>
      </c>
      <c r="K5018" s="3">
        <f>IF(TablaDatosEmpresa[[#This Row],[Tipo_Movimiento]] = "Venta", -TablaDatosEmpresa[[#This Row],[Cantidad]] * TablaDatosEmpresa[[#This Row],[Precio_Venta_Unitario]], 0)</f>
        <v>0</v>
      </c>
      <c r="L5018" s="3">
        <f>AVERAGEIF(TablaDatosEmpresa[Nombre_Producto],TablaDatosEmpresa[[#This Row],[Nombre_Producto]],TablaDatosEmpresa[Costo_Unitario])</f>
        <v>10.520482758620702</v>
      </c>
      <c r="M5018" s="3">
        <f>IF(TablaDatosEmpresa[[#This Row],[Tipo_Movimiento]] = "Venta", -TablaDatosEmpresa[[#This Row],[Cantidad]] * TablaDatosEmpresa[[#This Row],[CosteAdquisicionPromedio]], 0)</f>
        <v>0</v>
      </c>
      <c r="N5018" s="3">
        <f>TablaDatosEmpresa[[#This Row],[Ingresos]]-TablaDatosEmpresa[[#This Row],[Coste_Vemta]]</f>
        <v>0</v>
      </c>
    </row>
    <row r="5019" spans="1:14" x14ac:dyDescent="0.3">
      <c r="A5019">
        <v>5020</v>
      </c>
      <c r="B5019" s="1">
        <v>45299</v>
      </c>
      <c r="C5019" t="s">
        <v>10</v>
      </c>
      <c r="D5019" t="s">
        <v>34</v>
      </c>
      <c r="E5019" t="s">
        <v>45</v>
      </c>
      <c r="F5019">
        <v>-33</v>
      </c>
      <c r="G5019" s="3">
        <v>0</v>
      </c>
      <c r="H5019" s="3">
        <v>347.83</v>
      </c>
      <c r="I5019" t="s">
        <v>10</v>
      </c>
      <c r="J5019" t="s">
        <v>23</v>
      </c>
      <c r="K5019" s="3">
        <f>IF(TablaDatosEmpresa[[#This Row],[Tipo_Movimiento]] = "Venta", -TablaDatosEmpresa[[#This Row],[Cantidad]] * TablaDatosEmpresa[[#This Row],[Precio_Venta_Unitario]], 0)</f>
        <v>11478.39</v>
      </c>
      <c r="L5019" s="3">
        <f>AVERAGEIF(TablaDatosEmpresa[Nombre_Producto],TablaDatosEmpresa[[#This Row],[Nombre_Producto]],TablaDatosEmpresa[Costo_Unitario])</f>
        <v>81.910562499999997</v>
      </c>
      <c r="M5019" s="3">
        <f>IF(TablaDatosEmpresa[[#This Row],[Tipo_Movimiento]] = "Venta", -TablaDatosEmpresa[[#This Row],[Cantidad]] * TablaDatosEmpresa[[#This Row],[CosteAdquisicionPromedio]], 0)</f>
        <v>2703.0485625000001</v>
      </c>
      <c r="N5019" s="3">
        <f>TablaDatosEmpresa[[#This Row],[Ingresos]]-TablaDatosEmpresa[[#This Row],[Coste_Vemta]]</f>
        <v>8775.3414374999993</v>
      </c>
    </row>
    <row r="5020" spans="1:14" x14ac:dyDescent="0.3">
      <c r="A5020">
        <v>5021</v>
      </c>
      <c r="B5020" s="1">
        <v>45299</v>
      </c>
      <c r="C5020" t="s">
        <v>24</v>
      </c>
      <c r="D5020" t="s">
        <v>34</v>
      </c>
      <c r="E5020" t="s">
        <v>45</v>
      </c>
      <c r="F5020">
        <v>146</v>
      </c>
      <c r="G5020" s="3">
        <v>178.08</v>
      </c>
      <c r="H5020" s="3">
        <v>0</v>
      </c>
      <c r="I5020" t="s">
        <v>24</v>
      </c>
      <c r="J5020" t="s">
        <v>37</v>
      </c>
      <c r="K5020" s="3">
        <f>IF(TablaDatosEmpresa[[#This Row],[Tipo_Movimiento]] = "Venta", -TablaDatosEmpresa[[#This Row],[Cantidad]] * TablaDatosEmpresa[[#This Row],[Precio_Venta_Unitario]], 0)</f>
        <v>0</v>
      </c>
      <c r="L5020" s="3">
        <f>AVERAGEIF(TablaDatosEmpresa[Nombre_Producto],TablaDatosEmpresa[[#This Row],[Nombre_Producto]],TablaDatosEmpresa[Costo_Unitario])</f>
        <v>81.910562499999997</v>
      </c>
      <c r="M5020" s="3">
        <f>IF(TablaDatosEmpresa[[#This Row],[Tipo_Movimiento]] = "Venta", -TablaDatosEmpresa[[#This Row],[Cantidad]] * TablaDatosEmpresa[[#This Row],[CosteAdquisicionPromedio]], 0)</f>
        <v>0</v>
      </c>
      <c r="N5020" s="3">
        <f>TablaDatosEmpresa[[#This Row],[Ingresos]]-TablaDatosEmpresa[[#This Row],[Coste_Vemta]]</f>
        <v>0</v>
      </c>
    </row>
    <row r="5021" spans="1:14" x14ac:dyDescent="0.3">
      <c r="A5021">
        <v>5022</v>
      </c>
      <c r="B5021" s="1">
        <v>45299</v>
      </c>
      <c r="C5021" t="s">
        <v>10</v>
      </c>
      <c r="D5021" t="s">
        <v>21</v>
      </c>
      <c r="E5021" t="s">
        <v>22</v>
      </c>
      <c r="F5021">
        <v>-49</v>
      </c>
      <c r="G5021" s="3">
        <v>0</v>
      </c>
      <c r="H5021" s="3">
        <v>59.48</v>
      </c>
      <c r="I5021" t="s">
        <v>10</v>
      </c>
      <c r="J5021" t="s">
        <v>31</v>
      </c>
      <c r="K5021" s="3">
        <f>IF(TablaDatosEmpresa[[#This Row],[Tipo_Movimiento]] = "Venta", -TablaDatosEmpresa[[#This Row],[Cantidad]] * TablaDatosEmpresa[[#This Row],[Precio_Venta_Unitario]], 0)</f>
        <v>2914.52</v>
      </c>
      <c r="L5021" s="3">
        <f>AVERAGEIF(TablaDatosEmpresa[Nombre_Producto],TablaDatosEmpresa[[#This Row],[Nombre_Producto]],TablaDatosEmpresa[Costo_Unitario])</f>
        <v>10.520482758620702</v>
      </c>
      <c r="M5021" s="3">
        <f>IF(TablaDatosEmpresa[[#This Row],[Tipo_Movimiento]] = "Venta", -TablaDatosEmpresa[[#This Row],[Cantidad]] * TablaDatosEmpresa[[#This Row],[CosteAdquisicionPromedio]], 0)</f>
        <v>515.50365517241437</v>
      </c>
      <c r="N5021" s="3">
        <f>TablaDatosEmpresa[[#This Row],[Ingresos]]-TablaDatosEmpresa[[#This Row],[Coste_Vemta]]</f>
        <v>2399.0163448275857</v>
      </c>
    </row>
    <row r="5022" spans="1:14" x14ac:dyDescent="0.3">
      <c r="A5022">
        <v>5023</v>
      </c>
      <c r="B5022" s="1">
        <v>45299</v>
      </c>
      <c r="C5022" t="s">
        <v>24</v>
      </c>
      <c r="D5022" t="s">
        <v>11</v>
      </c>
      <c r="E5022" t="s">
        <v>12</v>
      </c>
      <c r="F5022">
        <v>235</v>
      </c>
      <c r="G5022" s="3">
        <v>65.44</v>
      </c>
      <c r="H5022" s="3">
        <v>0</v>
      </c>
      <c r="I5022" t="s">
        <v>24</v>
      </c>
      <c r="J5022" t="s">
        <v>36</v>
      </c>
      <c r="K5022" s="3">
        <f>IF(TablaDatosEmpresa[[#This Row],[Tipo_Movimiento]] = "Venta", -TablaDatosEmpresa[[#This Row],[Cantidad]] * TablaDatosEmpresa[[#This Row],[Precio_Venta_Unitario]], 0)</f>
        <v>0</v>
      </c>
      <c r="L5022" s="3">
        <f>AVERAGEIF(TablaDatosEmpresa[Nombre_Producto],TablaDatosEmpresa[[#This Row],[Nombre_Producto]],TablaDatosEmpresa[Costo_Unitario])</f>
        <v>28.701865793780652</v>
      </c>
      <c r="M5022" s="3">
        <f>IF(TablaDatosEmpresa[[#This Row],[Tipo_Movimiento]] = "Venta", -TablaDatosEmpresa[[#This Row],[Cantidad]] * TablaDatosEmpresa[[#This Row],[CosteAdquisicionPromedio]], 0)</f>
        <v>0</v>
      </c>
      <c r="N5022" s="3">
        <f>TablaDatosEmpresa[[#This Row],[Ingresos]]-TablaDatosEmpresa[[#This Row],[Coste_Vemta]]</f>
        <v>0</v>
      </c>
    </row>
    <row r="5023" spans="1:14" x14ac:dyDescent="0.3">
      <c r="A5023">
        <v>5024</v>
      </c>
      <c r="B5023" s="1">
        <v>45299</v>
      </c>
      <c r="C5023" t="s">
        <v>16</v>
      </c>
      <c r="D5023" t="s">
        <v>19</v>
      </c>
      <c r="E5023" t="s">
        <v>20</v>
      </c>
      <c r="F5023">
        <v>88</v>
      </c>
      <c r="G5023" s="3">
        <v>152.80000000000001</v>
      </c>
      <c r="H5023" s="3">
        <v>0</v>
      </c>
      <c r="I5023" t="s">
        <v>46</v>
      </c>
      <c r="J5023" t="s">
        <v>18</v>
      </c>
      <c r="K5023" s="3">
        <f>IF(TablaDatosEmpresa[[#This Row],[Tipo_Movimiento]] = "Venta", -TablaDatosEmpresa[[#This Row],[Cantidad]] * TablaDatosEmpresa[[#This Row],[Precio_Venta_Unitario]], 0)</f>
        <v>0</v>
      </c>
      <c r="L5023" s="3">
        <f>AVERAGEIF(TablaDatosEmpresa[Nombre_Producto],TablaDatosEmpresa[[#This Row],[Nombre_Producto]],TablaDatosEmpresa[Costo_Unitario])</f>
        <v>66.956770642201846</v>
      </c>
      <c r="M5023" s="3">
        <f>IF(TablaDatosEmpresa[[#This Row],[Tipo_Movimiento]] = "Venta", -TablaDatosEmpresa[[#This Row],[Cantidad]] * TablaDatosEmpresa[[#This Row],[CosteAdquisicionPromedio]], 0)</f>
        <v>0</v>
      </c>
      <c r="N5023" s="3">
        <f>TablaDatosEmpresa[[#This Row],[Ingresos]]-TablaDatosEmpresa[[#This Row],[Coste_Vemta]]</f>
        <v>0</v>
      </c>
    </row>
    <row r="5024" spans="1:14" x14ac:dyDescent="0.3">
      <c r="A5024">
        <v>5025</v>
      </c>
      <c r="B5024" s="1">
        <v>45299</v>
      </c>
      <c r="C5024" t="s">
        <v>10</v>
      </c>
      <c r="D5024" t="s">
        <v>34</v>
      </c>
      <c r="E5024" t="s">
        <v>45</v>
      </c>
      <c r="F5024">
        <v>-28</v>
      </c>
      <c r="G5024" s="3">
        <v>0</v>
      </c>
      <c r="H5024" s="3">
        <v>347.69</v>
      </c>
      <c r="I5024" t="s">
        <v>10</v>
      </c>
      <c r="J5024" t="s">
        <v>23</v>
      </c>
      <c r="K5024" s="3">
        <f>IF(TablaDatosEmpresa[[#This Row],[Tipo_Movimiento]] = "Venta", -TablaDatosEmpresa[[#This Row],[Cantidad]] * TablaDatosEmpresa[[#This Row],[Precio_Venta_Unitario]], 0)</f>
        <v>9735.32</v>
      </c>
      <c r="L5024" s="3">
        <f>AVERAGEIF(TablaDatosEmpresa[Nombre_Producto],TablaDatosEmpresa[[#This Row],[Nombre_Producto]],TablaDatosEmpresa[Costo_Unitario])</f>
        <v>81.910562499999997</v>
      </c>
      <c r="M5024" s="3">
        <f>IF(TablaDatosEmpresa[[#This Row],[Tipo_Movimiento]] = "Venta", -TablaDatosEmpresa[[#This Row],[Cantidad]] * TablaDatosEmpresa[[#This Row],[CosteAdquisicionPromedio]], 0)</f>
        <v>2293.49575</v>
      </c>
      <c r="N5024" s="3">
        <f>TablaDatosEmpresa[[#This Row],[Ingresos]]-TablaDatosEmpresa[[#This Row],[Coste_Vemta]]</f>
        <v>7441.8242499999997</v>
      </c>
    </row>
    <row r="5025" spans="1:14" x14ac:dyDescent="0.3">
      <c r="A5025">
        <v>5026</v>
      </c>
      <c r="B5025" s="1">
        <v>45299</v>
      </c>
      <c r="C5025" t="s">
        <v>10</v>
      </c>
      <c r="D5025" t="s">
        <v>19</v>
      </c>
      <c r="E5025" t="s">
        <v>20</v>
      </c>
      <c r="F5025">
        <v>-28</v>
      </c>
      <c r="G5025" s="3">
        <v>0</v>
      </c>
      <c r="H5025" s="3">
        <v>301.44</v>
      </c>
      <c r="I5025" t="s">
        <v>10</v>
      </c>
      <c r="J5025" t="s">
        <v>15</v>
      </c>
      <c r="K5025" s="3">
        <f>IF(TablaDatosEmpresa[[#This Row],[Tipo_Movimiento]] = "Venta", -TablaDatosEmpresa[[#This Row],[Cantidad]] * TablaDatosEmpresa[[#This Row],[Precio_Venta_Unitario]], 0)</f>
        <v>8440.32</v>
      </c>
      <c r="L5025" s="3">
        <f>AVERAGEIF(TablaDatosEmpresa[Nombre_Producto],TablaDatosEmpresa[[#This Row],[Nombre_Producto]],TablaDatosEmpresa[Costo_Unitario])</f>
        <v>66.956770642201846</v>
      </c>
      <c r="M5025" s="3">
        <f>IF(TablaDatosEmpresa[[#This Row],[Tipo_Movimiento]] = "Venta", -TablaDatosEmpresa[[#This Row],[Cantidad]] * TablaDatosEmpresa[[#This Row],[CosteAdquisicionPromedio]], 0)</f>
        <v>1874.7895779816517</v>
      </c>
      <c r="N5025" s="3">
        <f>TablaDatosEmpresa[[#This Row],[Ingresos]]-TablaDatosEmpresa[[#This Row],[Coste_Vemta]]</f>
        <v>6565.530422018348</v>
      </c>
    </row>
    <row r="5026" spans="1:14" x14ac:dyDescent="0.3">
      <c r="A5026">
        <v>5027</v>
      </c>
      <c r="B5026" s="1">
        <v>45300</v>
      </c>
      <c r="C5026" t="s">
        <v>16</v>
      </c>
      <c r="D5026" t="s">
        <v>27</v>
      </c>
      <c r="E5026" t="s">
        <v>44</v>
      </c>
      <c r="F5026">
        <v>55</v>
      </c>
      <c r="G5026" s="3">
        <v>253.49</v>
      </c>
      <c r="H5026" s="3">
        <v>0</v>
      </c>
      <c r="I5026" t="s">
        <v>46</v>
      </c>
      <c r="J5026" t="s">
        <v>18</v>
      </c>
      <c r="K5026" s="3">
        <f>IF(TablaDatosEmpresa[[#This Row],[Tipo_Movimiento]] = "Venta", -TablaDatosEmpresa[[#This Row],[Cantidad]] * TablaDatosEmpresa[[#This Row],[Precio_Venta_Unitario]], 0)</f>
        <v>0</v>
      </c>
      <c r="L5026" s="3">
        <f>AVERAGEIF(TablaDatosEmpresa[Nombre_Producto],TablaDatosEmpresa[[#This Row],[Nombre_Producto]],TablaDatosEmpresa[Costo_Unitario])</f>
        <v>111.99406451612904</v>
      </c>
      <c r="M5026" s="3">
        <f>IF(TablaDatosEmpresa[[#This Row],[Tipo_Movimiento]] = "Venta", -TablaDatosEmpresa[[#This Row],[Cantidad]] * TablaDatosEmpresa[[#This Row],[CosteAdquisicionPromedio]], 0)</f>
        <v>0</v>
      </c>
      <c r="N5026" s="3">
        <f>TablaDatosEmpresa[[#This Row],[Ingresos]]-TablaDatosEmpresa[[#This Row],[Coste_Vemta]]</f>
        <v>0</v>
      </c>
    </row>
    <row r="5027" spans="1:14" x14ac:dyDescent="0.3">
      <c r="A5027">
        <v>5028</v>
      </c>
      <c r="B5027" s="1">
        <v>45300</v>
      </c>
      <c r="C5027" t="s">
        <v>10</v>
      </c>
      <c r="D5027" t="s">
        <v>34</v>
      </c>
      <c r="E5027" t="s">
        <v>45</v>
      </c>
      <c r="F5027">
        <v>-26</v>
      </c>
      <c r="G5027" s="3">
        <v>0</v>
      </c>
      <c r="H5027" s="3">
        <v>352.87</v>
      </c>
      <c r="I5027" t="s">
        <v>10</v>
      </c>
      <c r="J5027" t="s">
        <v>13</v>
      </c>
      <c r="K5027" s="3">
        <f>IF(TablaDatosEmpresa[[#This Row],[Tipo_Movimiento]] = "Venta", -TablaDatosEmpresa[[#This Row],[Cantidad]] * TablaDatosEmpresa[[#This Row],[Precio_Venta_Unitario]], 0)</f>
        <v>9174.6200000000008</v>
      </c>
      <c r="L5027" s="3">
        <f>AVERAGEIF(TablaDatosEmpresa[Nombre_Producto],TablaDatosEmpresa[[#This Row],[Nombre_Producto]],TablaDatosEmpresa[Costo_Unitario])</f>
        <v>81.910562499999997</v>
      </c>
      <c r="M5027" s="3">
        <f>IF(TablaDatosEmpresa[[#This Row],[Tipo_Movimiento]] = "Venta", -TablaDatosEmpresa[[#This Row],[Cantidad]] * TablaDatosEmpresa[[#This Row],[CosteAdquisicionPromedio]], 0)</f>
        <v>2129.6746250000001</v>
      </c>
      <c r="N5027" s="3">
        <f>TablaDatosEmpresa[[#This Row],[Ingresos]]-TablaDatosEmpresa[[#This Row],[Coste_Vemta]]</f>
        <v>7044.9453750000011</v>
      </c>
    </row>
    <row r="5028" spans="1:14" x14ac:dyDescent="0.3">
      <c r="A5028">
        <v>5029</v>
      </c>
      <c r="B5028" s="1">
        <v>45300</v>
      </c>
      <c r="C5028" t="s">
        <v>16</v>
      </c>
      <c r="D5028" t="s">
        <v>27</v>
      </c>
      <c r="E5028" t="s">
        <v>44</v>
      </c>
      <c r="F5028">
        <v>50</v>
      </c>
      <c r="G5028" s="3">
        <v>250.81</v>
      </c>
      <c r="H5028" s="3">
        <v>0</v>
      </c>
      <c r="I5028" t="s">
        <v>46</v>
      </c>
      <c r="J5028" t="s">
        <v>18</v>
      </c>
      <c r="K5028" s="3">
        <f>IF(TablaDatosEmpresa[[#This Row],[Tipo_Movimiento]] = "Venta", -TablaDatosEmpresa[[#This Row],[Cantidad]] * TablaDatosEmpresa[[#This Row],[Precio_Venta_Unitario]], 0)</f>
        <v>0</v>
      </c>
      <c r="L5028" s="3">
        <f>AVERAGEIF(TablaDatosEmpresa[Nombre_Producto],TablaDatosEmpresa[[#This Row],[Nombre_Producto]],TablaDatosEmpresa[Costo_Unitario])</f>
        <v>111.99406451612904</v>
      </c>
      <c r="M5028" s="3">
        <f>IF(TablaDatosEmpresa[[#This Row],[Tipo_Movimiento]] = "Venta", -TablaDatosEmpresa[[#This Row],[Cantidad]] * TablaDatosEmpresa[[#This Row],[CosteAdquisicionPromedio]], 0)</f>
        <v>0</v>
      </c>
      <c r="N5028" s="3">
        <f>TablaDatosEmpresa[[#This Row],[Ingresos]]-TablaDatosEmpresa[[#This Row],[Coste_Vemta]]</f>
        <v>0</v>
      </c>
    </row>
    <row r="5029" spans="1:14" x14ac:dyDescent="0.3">
      <c r="A5029">
        <v>5030</v>
      </c>
      <c r="B5029" s="1">
        <v>45300</v>
      </c>
      <c r="C5029" t="s">
        <v>10</v>
      </c>
      <c r="D5029" t="s">
        <v>21</v>
      </c>
      <c r="E5029" t="s">
        <v>22</v>
      </c>
      <c r="F5029">
        <v>-6</v>
      </c>
      <c r="G5029" s="3">
        <v>0</v>
      </c>
      <c r="H5029" s="3">
        <v>60.11</v>
      </c>
      <c r="I5029" t="s">
        <v>10</v>
      </c>
      <c r="J5029" t="s">
        <v>23</v>
      </c>
      <c r="K5029" s="3">
        <f>IF(TablaDatosEmpresa[[#This Row],[Tipo_Movimiento]] = "Venta", -TablaDatosEmpresa[[#This Row],[Cantidad]] * TablaDatosEmpresa[[#This Row],[Precio_Venta_Unitario]], 0)</f>
        <v>360.65999999999997</v>
      </c>
      <c r="L5029" s="3">
        <f>AVERAGEIF(TablaDatosEmpresa[Nombre_Producto],TablaDatosEmpresa[[#This Row],[Nombre_Producto]],TablaDatosEmpresa[Costo_Unitario])</f>
        <v>10.520482758620702</v>
      </c>
      <c r="M5029" s="3">
        <f>IF(TablaDatosEmpresa[[#This Row],[Tipo_Movimiento]] = "Venta", -TablaDatosEmpresa[[#This Row],[Cantidad]] * TablaDatosEmpresa[[#This Row],[CosteAdquisicionPromedio]], 0)</f>
        <v>63.12289655172421</v>
      </c>
      <c r="N5029" s="3">
        <f>TablaDatosEmpresa[[#This Row],[Ingresos]]-TablaDatosEmpresa[[#This Row],[Coste_Vemta]]</f>
        <v>297.53710344827573</v>
      </c>
    </row>
    <row r="5030" spans="1:14" x14ac:dyDescent="0.3">
      <c r="A5030">
        <v>5031</v>
      </c>
      <c r="B5030" s="1">
        <v>45300</v>
      </c>
      <c r="C5030" t="s">
        <v>24</v>
      </c>
      <c r="D5030" t="s">
        <v>25</v>
      </c>
      <c r="E5030" t="s">
        <v>43</v>
      </c>
      <c r="F5030">
        <v>147</v>
      </c>
      <c r="G5030" s="3">
        <v>44.61</v>
      </c>
      <c r="H5030" s="3">
        <v>0</v>
      </c>
      <c r="I5030" t="s">
        <v>24</v>
      </c>
      <c r="J5030" t="s">
        <v>36</v>
      </c>
      <c r="K5030" s="3">
        <f>IF(TablaDatosEmpresa[[#This Row],[Tipo_Movimiento]] = "Venta", -TablaDatosEmpresa[[#This Row],[Cantidad]] * TablaDatosEmpresa[[#This Row],[Precio_Venta_Unitario]], 0)</f>
        <v>0</v>
      </c>
      <c r="L5030" s="3">
        <f>AVERAGEIF(TablaDatosEmpresa[Nombre_Producto],TablaDatosEmpresa[[#This Row],[Nombre_Producto]],TablaDatosEmpresa[Costo_Unitario])</f>
        <v>18.458651685393257</v>
      </c>
      <c r="M5030" s="3">
        <f>IF(TablaDatosEmpresa[[#This Row],[Tipo_Movimiento]] = "Venta", -TablaDatosEmpresa[[#This Row],[Cantidad]] * TablaDatosEmpresa[[#This Row],[CosteAdquisicionPromedio]], 0)</f>
        <v>0</v>
      </c>
      <c r="N5030" s="3">
        <f>TablaDatosEmpresa[[#This Row],[Ingresos]]-TablaDatosEmpresa[[#This Row],[Coste_Vemta]]</f>
        <v>0</v>
      </c>
    </row>
    <row r="5031" spans="1:14" x14ac:dyDescent="0.3">
      <c r="A5031">
        <v>5032</v>
      </c>
      <c r="B5031" s="1">
        <v>45300</v>
      </c>
      <c r="C5031" t="s">
        <v>10</v>
      </c>
      <c r="D5031" t="s">
        <v>32</v>
      </c>
      <c r="E5031" t="s">
        <v>33</v>
      </c>
      <c r="F5031">
        <v>-25</v>
      </c>
      <c r="G5031" s="3">
        <v>0</v>
      </c>
      <c r="H5031" s="3">
        <v>219.17</v>
      </c>
      <c r="I5031" t="s">
        <v>10</v>
      </c>
      <c r="J5031" t="s">
        <v>23</v>
      </c>
      <c r="K5031" s="3">
        <f>IF(TablaDatosEmpresa[[#This Row],[Tipo_Movimiento]] = "Venta", -TablaDatosEmpresa[[#This Row],[Cantidad]] * TablaDatosEmpresa[[#This Row],[Precio_Venta_Unitario]], 0)</f>
        <v>5479.25</v>
      </c>
      <c r="L5031" s="3">
        <f>AVERAGEIF(TablaDatosEmpresa[Nombre_Producto],TablaDatosEmpresa[[#This Row],[Nombre_Producto]],TablaDatosEmpresa[Costo_Unitario])</f>
        <v>54.214840425531932</v>
      </c>
      <c r="M5031" s="3">
        <f>IF(TablaDatosEmpresa[[#This Row],[Tipo_Movimiento]] = "Venta", -TablaDatosEmpresa[[#This Row],[Cantidad]] * TablaDatosEmpresa[[#This Row],[CosteAdquisicionPromedio]], 0)</f>
        <v>1355.3710106382982</v>
      </c>
      <c r="N5031" s="3">
        <f>TablaDatosEmpresa[[#This Row],[Ingresos]]-TablaDatosEmpresa[[#This Row],[Coste_Vemta]]</f>
        <v>4123.8789893617013</v>
      </c>
    </row>
    <row r="5032" spans="1:14" x14ac:dyDescent="0.3">
      <c r="A5032">
        <v>5033</v>
      </c>
      <c r="B5032" s="1">
        <v>45300</v>
      </c>
      <c r="C5032" t="s">
        <v>24</v>
      </c>
      <c r="D5032" t="s">
        <v>11</v>
      </c>
      <c r="E5032" t="s">
        <v>12</v>
      </c>
      <c r="F5032">
        <v>116</v>
      </c>
      <c r="G5032" s="3">
        <v>66.489999999999995</v>
      </c>
      <c r="H5032" s="3">
        <v>0</v>
      </c>
      <c r="I5032" t="s">
        <v>24</v>
      </c>
      <c r="J5032" t="s">
        <v>28</v>
      </c>
      <c r="K5032" s="3">
        <f>IF(TablaDatosEmpresa[[#This Row],[Tipo_Movimiento]] = "Venta", -TablaDatosEmpresa[[#This Row],[Cantidad]] * TablaDatosEmpresa[[#This Row],[Precio_Venta_Unitario]], 0)</f>
        <v>0</v>
      </c>
      <c r="L5032" s="3">
        <f>AVERAGEIF(TablaDatosEmpresa[Nombre_Producto],TablaDatosEmpresa[[#This Row],[Nombre_Producto]],TablaDatosEmpresa[Costo_Unitario])</f>
        <v>28.701865793780652</v>
      </c>
      <c r="M5032" s="3">
        <f>IF(TablaDatosEmpresa[[#This Row],[Tipo_Movimiento]] = "Venta", -TablaDatosEmpresa[[#This Row],[Cantidad]] * TablaDatosEmpresa[[#This Row],[CosteAdquisicionPromedio]], 0)</f>
        <v>0</v>
      </c>
      <c r="N5032" s="3">
        <f>TablaDatosEmpresa[[#This Row],[Ingresos]]-TablaDatosEmpresa[[#This Row],[Coste_Vemta]]</f>
        <v>0</v>
      </c>
    </row>
    <row r="5033" spans="1:14" x14ac:dyDescent="0.3">
      <c r="A5033">
        <v>5034</v>
      </c>
      <c r="B5033" s="1">
        <v>45301</v>
      </c>
      <c r="C5033" t="s">
        <v>10</v>
      </c>
      <c r="D5033" t="s">
        <v>34</v>
      </c>
      <c r="E5033" t="s">
        <v>45</v>
      </c>
      <c r="F5033">
        <v>-5</v>
      </c>
      <c r="G5033" s="3">
        <v>0</v>
      </c>
      <c r="H5033" s="3">
        <v>351.79</v>
      </c>
      <c r="I5033" t="s">
        <v>10</v>
      </c>
      <c r="J5033" t="s">
        <v>23</v>
      </c>
      <c r="K5033" s="3">
        <f>IF(TablaDatosEmpresa[[#This Row],[Tipo_Movimiento]] = "Venta", -TablaDatosEmpresa[[#This Row],[Cantidad]] * TablaDatosEmpresa[[#This Row],[Precio_Venta_Unitario]], 0)</f>
        <v>1758.95</v>
      </c>
      <c r="L5033" s="3">
        <f>AVERAGEIF(TablaDatosEmpresa[Nombre_Producto],TablaDatosEmpresa[[#This Row],[Nombre_Producto]],TablaDatosEmpresa[Costo_Unitario])</f>
        <v>81.910562499999997</v>
      </c>
      <c r="M5033" s="3">
        <f>IF(TablaDatosEmpresa[[#This Row],[Tipo_Movimiento]] = "Venta", -TablaDatosEmpresa[[#This Row],[Cantidad]] * TablaDatosEmpresa[[#This Row],[CosteAdquisicionPromedio]], 0)</f>
        <v>409.55281249999996</v>
      </c>
      <c r="N5033" s="3">
        <f>TablaDatosEmpresa[[#This Row],[Ingresos]]-TablaDatosEmpresa[[#This Row],[Coste_Vemta]]</f>
        <v>1349.3971875000002</v>
      </c>
    </row>
    <row r="5034" spans="1:14" x14ac:dyDescent="0.3">
      <c r="A5034">
        <v>5035</v>
      </c>
      <c r="B5034" s="1">
        <v>45301</v>
      </c>
      <c r="C5034" t="s">
        <v>10</v>
      </c>
      <c r="D5034" t="s">
        <v>27</v>
      </c>
      <c r="E5034" t="s">
        <v>44</v>
      </c>
      <c r="F5034">
        <v>-49</v>
      </c>
      <c r="G5034" s="3">
        <v>0</v>
      </c>
      <c r="H5034" s="3">
        <v>500.11</v>
      </c>
      <c r="I5034" t="s">
        <v>10</v>
      </c>
      <c r="J5034" t="s">
        <v>13</v>
      </c>
      <c r="K5034" s="3">
        <f>IF(TablaDatosEmpresa[[#This Row],[Tipo_Movimiento]] = "Venta", -TablaDatosEmpresa[[#This Row],[Cantidad]] * TablaDatosEmpresa[[#This Row],[Precio_Venta_Unitario]], 0)</f>
        <v>24505.39</v>
      </c>
      <c r="L5034" s="3">
        <f>AVERAGEIF(TablaDatosEmpresa[Nombre_Producto],TablaDatosEmpresa[[#This Row],[Nombre_Producto]],TablaDatosEmpresa[Costo_Unitario])</f>
        <v>111.99406451612904</v>
      </c>
      <c r="M5034" s="3">
        <f>IF(TablaDatosEmpresa[[#This Row],[Tipo_Movimiento]] = "Venta", -TablaDatosEmpresa[[#This Row],[Cantidad]] * TablaDatosEmpresa[[#This Row],[CosteAdquisicionPromedio]], 0)</f>
        <v>5487.7091612903232</v>
      </c>
      <c r="N5034" s="3">
        <f>TablaDatosEmpresa[[#This Row],[Ingresos]]-TablaDatosEmpresa[[#This Row],[Coste_Vemta]]</f>
        <v>19017.680838709675</v>
      </c>
    </row>
    <row r="5035" spans="1:14" x14ac:dyDescent="0.3">
      <c r="A5035">
        <v>5036</v>
      </c>
      <c r="B5035" s="1">
        <v>45301</v>
      </c>
      <c r="C5035" t="s">
        <v>10</v>
      </c>
      <c r="D5035" t="s">
        <v>34</v>
      </c>
      <c r="E5035" t="s">
        <v>45</v>
      </c>
      <c r="F5035">
        <v>-18</v>
      </c>
      <c r="G5035" s="3">
        <v>0</v>
      </c>
      <c r="H5035" s="3">
        <v>352.79</v>
      </c>
      <c r="I5035" t="s">
        <v>10</v>
      </c>
      <c r="J5035" t="s">
        <v>35</v>
      </c>
      <c r="K5035" s="3">
        <f>IF(TablaDatosEmpresa[[#This Row],[Tipo_Movimiento]] = "Venta", -TablaDatosEmpresa[[#This Row],[Cantidad]] * TablaDatosEmpresa[[#This Row],[Precio_Venta_Unitario]], 0)</f>
        <v>6350.22</v>
      </c>
      <c r="L5035" s="3">
        <f>AVERAGEIF(TablaDatosEmpresa[Nombre_Producto],TablaDatosEmpresa[[#This Row],[Nombre_Producto]],TablaDatosEmpresa[Costo_Unitario])</f>
        <v>81.910562499999997</v>
      </c>
      <c r="M5035" s="3">
        <f>IF(TablaDatosEmpresa[[#This Row],[Tipo_Movimiento]] = "Venta", -TablaDatosEmpresa[[#This Row],[Cantidad]] * TablaDatosEmpresa[[#This Row],[CosteAdquisicionPromedio]], 0)</f>
        <v>1474.3901249999999</v>
      </c>
      <c r="N5035" s="3">
        <f>TablaDatosEmpresa[[#This Row],[Ingresos]]-TablaDatosEmpresa[[#This Row],[Coste_Vemta]]</f>
        <v>4875.8298750000004</v>
      </c>
    </row>
    <row r="5036" spans="1:14" x14ac:dyDescent="0.3">
      <c r="A5036">
        <v>5037</v>
      </c>
      <c r="B5036" s="1">
        <v>45301</v>
      </c>
      <c r="C5036" t="s">
        <v>10</v>
      </c>
      <c r="D5036" t="s">
        <v>27</v>
      </c>
      <c r="E5036" t="s">
        <v>44</v>
      </c>
      <c r="F5036">
        <v>-28</v>
      </c>
      <c r="G5036" s="3">
        <v>0</v>
      </c>
      <c r="H5036" s="3">
        <v>503.02</v>
      </c>
      <c r="I5036" t="s">
        <v>10</v>
      </c>
      <c r="J5036" t="s">
        <v>23</v>
      </c>
      <c r="K5036" s="3">
        <f>IF(TablaDatosEmpresa[[#This Row],[Tipo_Movimiento]] = "Venta", -TablaDatosEmpresa[[#This Row],[Cantidad]] * TablaDatosEmpresa[[#This Row],[Precio_Venta_Unitario]], 0)</f>
        <v>14084.56</v>
      </c>
      <c r="L5036" s="3">
        <f>AVERAGEIF(TablaDatosEmpresa[Nombre_Producto],TablaDatosEmpresa[[#This Row],[Nombre_Producto]],TablaDatosEmpresa[Costo_Unitario])</f>
        <v>111.99406451612904</v>
      </c>
      <c r="M5036" s="3">
        <f>IF(TablaDatosEmpresa[[#This Row],[Tipo_Movimiento]] = "Venta", -TablaDatosEmpresa[[#This Row],[Cantidad]] * TablaDatosEmpresa[[#This Row],[CosteAdquisicionPromedio]], 0)</f>
        <v>3135.8338064516133</v>
      </c>
      <c r="N5036" s="3">
        <f>TablaDatosEmpresa[[#This Row],[Ingresos]]-TablaDatosEmpresa[[#This Row],[Coste_Vemta]]</f>
        <v>10948.726193548386</v>
      </c>
    </row>
    <row r="5037" spans="1:14" x14ac:dyDescent="0.3">
      <c r="A5037">
        <v>5038</v>
      </c>
      <c r="B5037" s="1">
        <v>45301</v>
      </c>
      <c r="C5037" t="s">
        <v>10</v>
      </c>
      <c r="D5037" t="s">
        <v>32</v>
      </c>
      <c r="E5037" t="s">
        <v>33</v>
      </c>
      <c r="F5037">
        <v>-29</v>
      </c>
      <c r="G5037" s="3">
        <v>0</v>
      </c>
      <c r="H5037" s="3">
        <v>219.08</v>
      </c>
      <c r="I5037" t="s">
        <v>10</v>
      </c>
      <c r="J5037" t="s">
        <v>15</v>
      </c>
      <c r="K5037" s="3">
        <f>IF(TablaDatosEmpresa[[#This Row],[Tipo_Movimiento]] = "Venta", -TablaDatosEmpresa[[#This Row],[Cantidad]] * TablaDatosEmpresa[[#This Row],[Precio_Venta_Unitario]], 0)</f>
        <v>6353.3200000000006</v>
      </c>
      <c r="L5037" s="3">
        <f>AVERAGEIF(TablaDatosEmpresa[Nombre_Producto],TablaDatosEmpresa[[#This Row],[Nombre_Producto]],TablaDatosEmpresa[Costo_Unitario])</f>
        <v>54.214840425531932</v>
      </c>
      <c r="M5037" s="3">
        <f>IF(TablaDatosEmpresa[[#This Row],[Tipo_Movimiento]] = "Venta", -TablaDatosEmpresa[[#This Row],[Cantidad]] * TablaDatosEmpresa[[#This Row],[CosteAdquisicionPromedio]], 0)</f>
        <v>1572.2303723404261</v>
      </c>
      <c r="N5037" s="3">
        <f>TablaDatosEmpresa[[#This Row],[Ingresos]]-TablaDatosEmpresa[[#This Row],[Coste_Vemta]]</f>
        <v>4781.089627659574</v>
      </c>
    </row>
    <row r="5038" spans="1:14" x14ac:dyDescent="0.3">
      <c r="A5038">
        <v>5039</v>
      </c>
      <c r="B5038" s="1">
        <v>45301</v>
      </c>
      <c r="C5038" t="s">
        <v>24</v>
      </c>
      <c r="D5038" t="s">
        <v>21</v>
      </c>
      <c r="E5038" t="s">
        <v>22</v>
      </c>
      <c r="F5038">
        <v>219</v>
      </c>
      <c r="G5038" s="3">
        <v>25.3</v>
      </c>
      <c r="H5038" s="3">
        <v>0</v>
      </c>
      <c r="I5038" t="s">
        <v>24</v>
      </c>
      <c r="J5038" t="s">
        <v>26</v>
      </c>
      <c r="K5038" s="3">
        <f>IF(TablaDatosEmpresa[[#This Row],[Tipo_Movimiento]] = "Venta", -TablaDatosEmpresa[[#This Row],[Cantidad]] * TablaDatosEmpresa[[#This Row],[Precio_Venta_Unitario]], 0)</f>
        <v>0</v>
      </c>
      <c r="L5038" s="3">
        <f>AVERAGEIF(TablaDatosEmpresa[Nombre_Producto],TablaDatosEmpresa[[#This Row],[Nombre_Producto]],TablaDatosEmpresa[Costo_Unitario])</f>
        <v>10.520482758620702</v>
      </c>
      <c r="M5038" s="3">
        <f>IF(TablaDatosEmpresa[[#This Row],[Tipo_Movimiento]] = "Venta", -TablaDatosEmpresa[[#This Row],[Cantidad]] * TablaDatosEmpresa[[#This Row],[CosteAdquisicionPromedio]], 0)</f>
        <v>0</v>
      </c>
      <c r="N5038" s="3">
        <f>TablaDatosEmpresa[[#This Row],[Ingresos]]-TablaDatosEmpresa[[#This Row],[Coste_Vemta]]</f>
        <v>0</v>
      </c>
    </row>
    <row r="5039" spans="1:14" x14ac:dyDescent="0.3">
      <c r="A5039">
        <v>5040</v>
      </c>
      <c r="B5039" s="1">
        <v>45302</v>
      </c>
      <c r="C5039" t="s">
        <v>10</v>
      </c>
      <c r="D5039" t="s">
        <v>34</v>
      </c>
      <c r="E5039" t="s">
        <v>45</v>
      </c>
      <c r="F5039">
        <v>-43</v>
      </c>
      <c r="G5039" s="3">
        <v>0</v>
      </c>
      <c r="H5039" s="3">
        <v>349.66</v>
      </c>
      <c r="I5039" t="s">
        <v>10</v>
      </c>
      <c r="J5039" t="s">
        <v>15</v>
      </c>
      <c r="K5039" s="3">
        <f>IF(TablaDatosEmpresa[[#This Row],[Tipo_Movimiento]] = "Venta", -TablaDatosEmpresa[[#This Row],[Cantidad]] * TablaDatosEmpresa[[#This Row],[Precio_Venta_Unitario]], 0)</f>
        <v>15035.380000000001</v>
      </c>
      <c r="L5039" s="3">
        <f>AVERAGEIF(TablaDatosEmpresa[Nombre_Producto],TablaDatosEmpresa[[#This Row],[Nombre_Producto]],TablaDatosEmpresa[Costo_Unitario])</f>
        <v>81.910562499999997</v>
      </c>
      <c r="M5039" s="3">
        <f>IF(TablaDatosEmpresa[[#This Row],[Tipo_Movimiento]] = "Venta", -TablaDatosEmpresa[[#This Row],[Cantidad]] * TablaDatosEmpresa[[#This Row],[CosteAdquisicionPromedio]], 0)</f>
        <v>3522.1541874999998</v>
      </c>
      <c r="N5039" s="3">
        <f>TablaDatosEmpresa[[#This Row],[Ingresos]]-TablaDatosEmpresa[[#This Row],[Coste_Vemta]]</f>
        <v>11513.225812500001</v>
      </c>
    </row>
    <row r="5040" spans="1:14" x14ac:dyDescent="0.3">
      <c r="A5040">
        <v>5041</v>
      </c>
      <c r="B5040" s="1">
        <v>45302</v>
      </c>
      <c r="C5040" t="s">
        <v>16</v>
      </c>
      <c r="D5040" t="s">
        <v>19</v>
      </c>
      <c r="E5040" t="s">
        <v>20</v>
      </c>
      <c r="F5040">
        <v>98</v>
      </c>
      <c r="G5040" s="3">
        <v>151.35</v>
      </c>
      <c r="H5040" s="3">
        <v>0</v>
      </c>
      <c r="I5040" t="s">
        <v>46</v>
      </c>
      <c r="J5040" t="s">
        <v>18</v>
      </c>
      <c r="K5040" s="3">
        <f>IF(TablaDatosEmpresa[[#This Row],[Tipo_Movimiento]] = "Venta", -TablaDatosEmpresa[[#This Row],[Cantidad]] * TablaDatosEmpresa[[#This Row],[Precio_Venta_Unitario]], 0)</f>
        <v>0</v>
      </c>
      <c r="L5040" s="3">
        <f>AVERAGEIF(TablaDatosEmpresa[Nombre_Producto],TablaDatosEmpresa[[#This Row],[Nombre_Producto]],TablaDatosEmpresa[Costo_Unitario])</f>
        <v>66.956770642201846</v>
      </c>
      <c r="M5040" s="3">
        <f>IF(TablaDatosEmpresa[[#This Row],[Tipo_Movimiento]] = "Venta", -TablaDatosEmpresa[[#This Row],[Cantidad]] * TablaDatosEmpresa[[#This Row],[CosteAdquisicionPromedio]], 0)</f>
        <v>0</v>
      </c>
      <c r="N5040" s="3">
        <f>TablaDatosEmpresa[[#This Row],[Ingresos]]-TablaDatosEmpresa[[#This Row],[Coste_Vemta]]</f>
        <v>0</v>
      </c>
    </row>
    <row r="5041" spans="1:14" x14ac:dyDescent="0.3">
      <c r="A5041">
        <v>5042</v>
      </c>
      <c r="B5041" s="1">
        <v>45302</v>
      </c>
      <c r="C5041" t="s">
        <v>10</v>
      </c>
      <c r="D5041" t="s">
        <v>21</v>
      </c>
      <c r="E5041" t="s">
        <v>22</v>
      </c>
      <c r="F5041">
        <v>-38</v>
      </c>
      <c r="G5041" s="3">
        <v>0</v>
      </c>
      <c r="H5041" s="3">
        <v>60.14</v>
      </c>
      <c r="I5041" t="s">
        <v>10</v>
      </c>
      <c r="J5041" t="s">
        <v>35</v>
      </c>
      <c r="K5041" s="3">
        <f>IF(TablaDatosEmpresa[[#This Row],[Tipo_Movimiento]] = "Venta", -TablaDatosEmpresa[[#This Row],[Cantidad]] * TablaDatosEmpresa[[#This Row],[Precio_Venta_Unitario]], 0)</f>
        <v>2285.3200000000002</v>
      </c>
      <c r="L5041" s="3">
        <f>AVERAGEIF(TablaDatosEmpresa[Nombre_Producto],TablaDatosEmpresa[[#This Row],[Nombre_Producto]],TablaDatosEmpresa[Costo_Unitario])</f>
        <v>10.520482758620702</v>
      </c>
      <c r="M5041" s="3">
        <f>IF(TablaDatosEmpresa[[#This Row],[Tipo_Movimiento]] = "Venta", -TablaDatosEmpresa[[#This Row],[Cantidad]] * TablaDatosEmpresa[[#This Row],[CosteAdquisicionPromedio]], 0)</f>
        <v>399.77834482758669</v>
      </c>
      <c r="N5041" s="3">
        <f>TablaDatosEmpresa[[#This Row],[Ingresos]]-TablaDatosEmpresa[[#This Row],[Coste_Vemta]]</f>
        <v>1885.5416551724134</v>
      </c>
    </row>
    <row r="5042" spans="1:14" x14ac:dyDescent="0.3">
      <c r="A5042">
        <v>5043</v>
      </c>
      <c r="B5042" s="1">
        <v>45302</v>
      </c>
      <c r="C5042" t="s">
        <v>10</v>
      </c>
      <c r="D5042" t="s">
        <v>25</v>
      </c>
      <c r="E5042" t="s">
        <v>43</v>
      </c>
      <c r="F5042">
        <v>-17</v>
      </c>
      <c r="G5042" s="3">
        <v>0</v>
      </c>
      <c r="H5042" s="3">
        <v>94.58</v>
      </c>
      <c r="I5042" t="s">
        <v>10</v>
      </c>
      <c r="J5042" t="s">
        <v>15</v>
      </c>
      <c r="K5042" s="3">
        <f>IF(TablaDatosEmpresa[[#This Row],[Tipo_Movimiento]] = "Venta", -TablaDatosEmpresa[[#This Row],[Cantidad]] * TablaDatosEmpresa[[#This Row],[Precio_Venta_Unitario]], 0)</f>
        <v>1607.86</v>
      </c>
      <c r="L5042" s="3">
        <f>AVERAGEIF(TablaDatosEmpresa[Nombre_Producto],TablaDatosEmpresa[[#This Row],[Nombre_Producto]],TablaDatosEmpresa[Costo_Unitario])</f>
        <v>18.458651685393257</v>
      </c>
      <c r="M5042" s="3">
        <f>IF(TablaDatosEmpresa[[#This Row],[Tipo_Movimiento]] = "Venta", -TablaDatosEmpresa[[#This Row],[Cantidad]] * TablaDatosEmpresa[[#This Row],[CosteAdquisicionPromedio]], 0)</f>
        <v>313.79707865168535</v>
      </c>
      <c r="N5042" s="3">
        <f>TablaDatosEmpresa[[#This Row],[Ingresos]]-TablaDatosEmpresa[[#This Row],[Coste_Vemta]]</f>
        <v>1294.0629213483146</v>
      </c>
    </row>
    <row r="5043" spans="1:14" x14ac:dyDescent="0.3">
      <c r="A5043">
        <v>5044</v>
      </c>
      <c r="B5043" s="1">
        <v>45302</v>
      </c>
      <c r="C5043" t="s">
        <v>16</v>
      </c>
      <c r="D5043" t="s">
        <v>17</v>
      </c>
      <c r="E5043" t="s">
        <v>42</v>
      </c>
      <c r="F5043">
        <v>36</v>
      </c>
      <c r="G5043" s="3">
        <v>453.76</v>
      </c>
      <c r="H5043" s="3">
        <v>0</v>
      </c>
      <c r="I5043" t="s">
        <v>46</v>
      </c>
      <c r="J5043" t="s">
        <v>18</v>
      </c>
      <c r="K5043" s="3">
        <f>IF(TablaDatosEmpresa[[#This Row],[Tipo_Movimiento]] = "Venta", -TablaDatosEmpresa[[#This Row],[Cantidad]] * TablaDatosEmpresa[[#This Row],[Precio_Venta_Unitario]], 0)</f>
        <v>0</v>
      </c>
      <c r="L5043" s="3">
        <f>AVERAGEIF(TablaDatosEmpresa[Nombre_Producto],TablaDatosEmpresa[[#This Row],[Nombre_Producto]],TablaDatosEmpresa[Costo_Unitario])</f>
        <v>206.67616747181975</v>
      </c>
      <c r="M5043" s="3">
        <f>IF(TablaDatosEmpresa[[#This Row],[Tipo_Movimiento]] = "Venta", -TablaDatosEmpresa[[#This Row],[Cantidad]] * TablaDatosEmpresa[[#This Row],[CosteAdquisicionPromedio]], 0)</f>
        <v>0</v>
      </c>
      <c r="N5043" s="3">
        <f>TablaDatosEmpresa[[#This Row],[Ingresos]]-TablaDatosEmpresa[[#This Row],[Coste_Vemta]]</f>
        <v>0</v>
      </c>
    </row>
    <row r="5044" spans="1:14" x14ac:dyDescent="0.3">
      <c r="A5044">
        <v>5045</v>
      </c>
      <c r="B5044" s="1">
        <v>45302</v>
      </c>
      <c r="C5044" t="s">
        <v>24</v>
      </c>
      <c r="D5044" t="s">
        <v>29</v>
      </c>
      <c r="E5044" t="s">
        <v>30</v>
      </c>
      <c r="F5044">
        <v>89</v>
      </c>
      <c r="G5044" s="3">
        <v>35.75</v>
      </c>
      <c r="H5044" s="3">
        <v>0</v>
      </c>
      <c r="I5044" t="s">
        <v>24</v>
      </c>
      <c r="J5044" t="s">
        <v>28</v>
      </c>
      <c r="K5044" s="3">
        <f>IF(TablaDatosEmpresa[[#This Row],[Tipo_Movimiento]] = "Venta", -TablaDatosEmpresa[[#This Row],[Cantidad]] * TablaDatosEmpresa[[#This Row],[Precio_Venta_Unitario]], 0)</f>
        <v>0</v>
      </c>
      <c r="L5044" s="3">
        <f>AVERAGEIF(TablaDatosEmpresa[Nombre_Producto],TablaDatosEmpresa[[#This Row],[Nombre_Producto]],TablaDatosEmpresa[Costo_Unitario])</f>
        <v>15.49574137931034</v>
      </c>
      <c r="M5044" s="3">
        <f>IF(TablaDatosEmpresa[[#This Row],[Tipo_Movimiento]] = "Venta", -TablaDatosEmpresa[[#This Row],[Cantidad]] * TablaDatosEmpresa[[#This Row],[CosteAdquisicionPromedio]], 0)</f>
        <v>0</v>
      </c>
      <c r="N5044" s="3">
        <f>TablaDatosEmpresa[[#This Row],[Ingresos]]-TablaDatosEmpresa[[#This Row],[Coste_Vemta]]</f>
        <v>0</v>
      </c>
    </row>
    <row r="5045" spans="1:14" x14ac:dyDescent="0.3">
      <c r="A5045">
        <v>5046</v>
      </c>
      <c r="B5045" s="1">
        <v>45302</v>
      </c>
      <c r="C5045" t="s">
        <v>24</v>
      </c>
      <c r="D5045" t="s">
        <v>11</v>
      </c>
      <c r="E5045" t="s">
        <v>12</v>
      </c>
      <c r="F5045">
        <v>98</v>
      </c>
      <c r="G5045" s="3">
        <v>64.56</v>
      </c>
      <c r="H5045" s="3">
        <v>0</v>
      </c>
      <c r="I5045" t="s">
        <v>24</v>
      </c>
      <c r="J5045" t="s">
        <v>36</v>
      </c>
      <c r="K5045" s="3">
        <f>IF(TablaDatosEmpresa[[#This Row],[Tipo_Movimiento]] = "Venta", -TablaDatosEmpresa[[#This Row],[Cantidad]] * TablaDatosEmpresa[[#This Row],[Precio_Venta_Unitario]], 0)</f>
        <v>0</v>
      </c>
      <c r="L5045" s="3">
        <f>AVERAGEIF(TablaDatosEmpresa[Nombre_Producto],TablaDatosEmpresa[[#This Row],[Nombre_Producto]],TablaDatosEmpresa[Costo_Unitario])</f>
        <v>28.701865793780652</v>
      </c>
      <c r="M5045" s="3">
        <f>IF(TablaDatosEmpresa[[#This Row],[Tipo_Movimiento]] = "Venta", -TablaDatosEmpresa[[#This Row],[Cantidad]] * TablaDatosEmpresa[[#This Row],[CosteAdquisicionPromedio]], 0)</f>
        <v>0</v>
      </c>
      <c r="N5045" s="3">
        <f>TablaDatosEmpresa[[#This Row],[Ingresos]]-TablaDatosEmpresa[[#This Row],[Coste_Vemta]]</f>
        <v>0</v>
      </c>
    </row>
    <row r="5046" spans="1:14" x14ac:dyDescent="0.3">
      <c r="A5046">
        <v>5047</v>
      </c>
      <c r="B5046" s="1">
        <v>45303</v>
      </c>
      <c r="C5046" t="s">
        <v>24</v>
      </c>
      <c r="D5046" t="s">
        <v>34</v>
      </c>
      <c r="E5046" t="s">
        <v>45</v>
      </c>
      <c r="F5046">
        <v>190</v>
      </c>
      <c r="G5046" s="3">
        <v>178.87</v>
      </c>
      <c r="H5046" s="3">
        <v>0</v>
      </c>
      <c r="I5046" t="s">
        <v>24</v>
      </c>
      <c r="J5046" t="s">
        <v>37</v>
      </c>
      <c r="K5046" s="3">
        <f>IF(TablaDatosEmpresa[[#This Row],[Tipo_Movimiento]] = "Venta", -TablaDatosEmpresa[[#This Row],[Cantidad]] * TablaDatosEmpresa[[#This Row],[Precio_Venta_Unitario]], 0)</f>
        <v>0</v>
      </c>
      <c r="L5046" s="3">
        <f>AVERAGEIF(TablaDatosEmpresa[Nombre_Producto],TablaDatosEmpresa[[#This Row],[Nombre_Producto]],TablaDatosEmpresa[Costo_Unitario])</f>
        <v>81.910562499999997</v>
      </c>
      <c r="M5046" s="3">
        <f>IF(TablaDatosEmpresa[[#This Row],[Tipo_Movimiento]] = "Venta", -TablaDatosEmpresa[[#This Row],[Cantidad]] * TablaDatosEmpresa[[#This Row],[CosteAdquisicionPromedio]], 0)</f>
        <v>0</v>
      </c>
      <c r="N5046" s="3">
        <f>TablaDatosEmpresa[[#This Row],[Ingresos]]-TablaDatosEmpresa[[#This Row],[Coste_Vemta]]</f>
        <v>0</v>
      </c>
    </row>
    <row r="5047" spans="1:14" x14ac:dyDescent="0.3">
      <c r="A5047">
        <v>5048</v>
      </c>
      <c r="B5047" s="1">
        <v>45303</v>
      </c>
      <c r="C5047" t="s">
        <v>10</v>
      </c>
      <c r="D5047" t="s">
        <v>19</v>
      </c>
      <c r="E5047" t="s">
        <v>20</v>
      </c>
      <c r="F5047">
        <v>-34</v>
      </c>
      <c r="G5047" s="3">
        <v>0</v>
      </c>
      <c r="H5047" s="3">
        <v>299.08</v>
      </c>
      <c r="I5047" t="s">
        <v>10</v>
      </c>
      <c r="J5047" t="s">
        <v>15</v>
      </c>
      <c r="K5047" s="3">
        <f>IF(TablaDatosEmpresa[[#This Row],[Tipo_Movimiento]] = "Venta", -TablaDatosEmpresa[[#This Row],[Cantidad]] * TablaDatosEmpresa[[#This Row],[Precio_Venta_Unitario]], 0)</f>
        <v>10168.719999999999</v>
      </c>
      <c r="L5047" s="3">
        <f>AVERAGEIF(TablaDatosEmpresa[Nombre_Producto],TablaDatosEmpresa[[#This Row],[Nombre_Producto]],TablaDatosEmpresa[Costo_Unitario])</f>
        <v>66.956770642201846</v>
      </c>
      <c r="M5047" s="3">
        <f>IF(TablaDatosEmpresa[[#This Row],[Tipo_Movimiento]] = "Venta", -TablaDatosEmpresa[[#This Row],[Cantidad]] * TablaDatosEmpresa[[#This Row],[CosteAdquisicionPromedio]], 0)</f>
        <v>2276.530201834863</v>
      </c>
      <c r="N5047" s="3">
        <f>TablaDatosEmpresa[[#This Row],[Ingresos]]-TablaDatosEmpresa[[#This Row],[Coste_Vemta]]</f>
        <v>7892.1897981651364</v>
      </c>
    </row>
    <row r="5048" spans="1:14" x14ac:dyDescent="0.3">
      <c r="A5048">
        <v>5049</v>
      </c>
      <c r="B5048" s="1">
        <v>45303</v>
      </c>
      <c r="C5048" t="s">
        <v>10</v>
      </c>
      <c r="D5048" t="s">
        <v>17</v>
      </c>
      <c r="E5048" t="s">
        <v>42</v>
      </c>
      <c r="F5048">
        <v>-20</v>
      </c>
      <c r="G5048" s="3">
        <v>0</v>
      </c>
      <c r="H5048" s="3">
        <v>893.6</v>
      </c>
      <c r="I5048" t="s">
        <v>10</v>
      </c>
      <c r="J5048" t="s">
        <v>31</v>
      </c>
      <c r="K5048" s="3">
        <f>IF(TablaDatosEmpresa[[#This Row],[Tipo_Movimiento]] = "Venta", -TablaDatosEmpresa[[#This Row],[Cantidad]] * TablaDatosEmpresa[[#This Row],[Precio_Venta_Unitario]], 0)</f>
        <v>17872</v>
      </c>
      <c r="L5048" s="3">
        <f>AVERAGEIF(TablaDatosEmpresa[Nombre_Producto],TablaDatosEmpresa[[#This Row],[Nombre_Producto]],TablaDatosEmpresa[Costo_Unitario])</f>
        <v>206.67616747181975</v>
      </c>
      <c r="M5048" s="3">
        <f>IF(TablaDatosEmpresa[[#This Row],[Tipo_Movimiento]] = "Venta", -TablaDatosEmpresa[[#This Row],[Cantidad]] * TablaDatosEmpresa[[#This Row],[CosteAdquisicionPromedio]], 0)</f>
        <v>4133.5233494363947</v>
      </c>
      <c r="N5048" s="3">
        <f>TablaDatosEmpresa[[#This Row],[Ingresos]]-TablaDatosEmpresa[[#This Row],[Coste_Vemta]]</f>
        <v>13738.476650563605</v>
      </c>
    </row>
    <row r="5049" spans="1:14" x14ac:dyDescent="0.3">
      <c r="A5049">
        <v>5050</v>
      </c>
      <c r="B5049" s="1">
        <v>45303</v>
      </c>
      <c r="C5049" t="s">
        <v>24</v>
      </c>
      <c r="D5049" t="s">
        <v>32</v>
      </c>
      <c r="E5049" t="s">
        <v>33</v>
      </c>
      <c r="F5049">
        <v>200</v>
      </c>
      <c r="G5049" s="3">
        <v>118.84</v>
      </c>
      <c r="H5049" s="3">
        <v>0</v>
      </c>
      <c r="I5049" t="s">
        <v>24</v>
      </c>
      <c r="J5049" t="s">
        <v>36</v>
      </c>
      <c r="K5049" s="3">
        <f>IF(TablaDatosEmpresa[[#This Row],[Tipo_Movimiento]] = "Venta", -TablaDatosEmpresa[[#This Row],[Cantidad]] * TablaDatosEmpresa[[#This Row],[Precio_Venta_Unitario]], 0)</f>
        <v>0</v>
      </c>
      <c r="L5049" s="3">
        <f>AVERAGEIF(TablaDatosEmpresa[Nombre_Producto],TablaDatosEmpresa[[#This Row],[Nombre_Producto]],TablaDatosEmpresa[Costo_Unitario])</f>
        <v>54.214840425531932</v>
      </c>
      <c r="M5049" s="3">
        <f>IF(TablaDatosEmpresa[[#This Row],[Tipo_Movimiento]] = "Venta", -TablaDatosEmpresa[[#This Row],[Cantidad]] * TablaDatosEmpresa[[#This Row],[CosteAdquisicionPromedio]], 0)</f>
        <v>0</v>
      </c>
      <c r="N5049" s="3">
        <f>TablaDatosEmpresa[[#This Row],[Ingresos]]-TablaDatosEmpresa[[#This Row],[Coste_Vemta]]</f>
        <v>0</v>
      </c>
    </row>
    <row r="5050" spans="1:14" x14ac:dyDescent="0.3">
      <c r="A5050">
        <v>5051</v>
      </c>
      <c r="B5050" s="1">
        <v>45303</v>
      </c>
      <c r="C5050" t="s">
        <v>10</v>
      </c>
      <c r="D5050" t="s">
        <v>25</v>
      </c>
      <c r="E5050" t="s">
        <v>43</v>
      </c>
      <c r="F5050">
        <v>-24</v>
      </c>
      <c r="G5050" s="3">
        <v>0</v>
      </c>
      <c r="H5050" s="3">
        <v>94.73</v>
      </c>
      <c r="I5050" t="s">
        <v>10</v>
      </c>
      <c r="J5050" t="s">
        <v>31</v>
      </c>
      <c r="K5050" s="3">
        <f>IF(TablaDatosEmpresa[[#This Row],[Tipo_Movimiento]] = "Venta", -TablaDatosEmpresa[[#This Row],[Cantidad]] * TablaDatosEmpresa[[#This Row],[Precio_Venta_Unitario]], 0)</f>
        <v>2273.52</v>
      </c>
      <c r="L5050" s="3">
        <f>AVERAGEIF(TablaDatosEmpresa[Nombre_Producto],TablaDatosEmpresa[[#This Row],[Nombre_Producto]],TablaDatosEmpresa[Costo_Unitario])</f>
        <v>18.458651685393257</v>
      </c>
      <c r="M5050" s="3">
        <f>IF(TablaDatosEmpresa[[#This Row],[Tipo_Movimiento]] = "Venta", -TablaDatosEmpresa[[#This Row],[Cantidad]] * TablaDatosEmpresa[[#This Row],[CosteAdquisicionPromedio]], 0)</f>
        <v>443.00764044943816</v>
      </c>
      <c r="N5050" s="3">
        <f>TablaDatosEmpresa[[#This Row],[Ingresos]]-TablaDatosEmpresa[[#This Row],[Coste_Vemta]]</f>
        <v>1830.5123595505618</v>
      </c>
    </row>
    <row r="5051" spans="1:14" x14ac:dyDescent="0.3">
      <c r="A5051">
        <v>5052</v>
      </c>
      <c r="B5051" s="1">
        <v>45303</v>
      </c>
      <c r="C5051" t="s">
        <v>10</v>
      </c>
      <c r="D5051" t="s">
        <v>21</v>
      </c>
      <c r="E5051" t="s">
        <v>22</v>
      </c>
      <c r="F5051">
        <v>-7</v>
      </c>
      <c r="G5051" s="3">
        <v>0</v>
      </c>
      <c r="H5051" s="3">
        <v>60.53</v>
      </c>
      <c r="I5051" t="s">
        <v>10</v>
      </c>
      <c r="J5051" t="s">
        <v>15</v>
      </c>
      <c r="K5051" s="3">
        <f>IF(TablaDatosEmpresa[[#This Row],[Tipo_Movimiento]] = "Venta", -TablaDatosEmpresa[[#This Row],[Cantidad]] * TablaDatosEmpresa[[#This Row],[Precio_Venta_Unitario]], 0)</f>
        <v>423.71000000000004</v>
      </c>
      <c r="L5051" s="3">
        <f>AVERAGEIF(TablaDatosEmpresa[Nombre_Producto],TablaDatosEmpresa[[#This Row],[Nombre_Producto]],TablaDatosEmpresa[Costo_Unitario])</f>
        <v>10.520482758620702</v>
      </c>
      <c r="M5051" s="3">
        <f>IF(TablaDatosEmpresa[[#This Row],[Tipo_Movimiento]] = "Venta", -TablaDatosEmpresa[[#This Row],[Cantidad]] * TablaDatosEmpresa[[#This Row],[CosteAdquisicionPromedio]], 0)</f>
        <v>73.643379310344912</v>
      </c>
      <c r="N5051" s="3">
        <f>TablaDatosEmpresa[[#This Row],[Ingresos]]-TablaDatosEmpresa[[#This Row],[Coste_Vemta]]</f>
        <v>350.06662068965511</v>
      </c>
    </row>
    <row r="5052" spans="1:14" x14ac:dyDescent="0.3">
      <c r="A5052">
        <v>5053</v>
      </c>
      <c r="B5052" s="1">
        <v>45303</v>
      </c>
      <c r="C5052" t="s">
        <v>10</v>
      </c>
      <c r="D5052" t="s">
        <v>27</v>
      </c>
      <c r="E5052" t="s">
        <v>44</v>
      </c>
      <c r="F5052">
        <v>-27</v>
      </c>
      <c r="G5052" s="3">
        <v>0</v>
      </c>
      <c r="H5052" s="3">
        <v>502.47</v>
      </c>
      <c r="I5052" t="s">
        <v>10</v>
      </c>
      <c r="J5052" t="s">
        <v>13</v>
      </c>
      <c r="K5052" s="3">
        <f>IF(TablaDatosEmpresa[[#This Row],[Tipo_Movimiento]] = "Venta", -TablaDatosEmpresa[[#This Row],[Cantidad]] * TablaDatosEmpresa[[#This Row],[Precio_Venta_Unitario]], 0)</f>
        <v>13566.69</v>
      </c>
      <c r="L5052" s="3">
        <f>AVERAGEIF(TablaDatosEmpresa[Nombre_Producto],TablaDatosEmpresa[[#This Row],[Nombre_Producto]],TablaDatosEmpresa[Costo_Unitario])</f>
        <v>111.99406451612904</v>
      </c>
      <c r="M5052" s="3">
        <f>IF(TablaDatosEmpresa[[#This Row],[Tipo_Movimiento]] = "Venta", -TablaDatosEmpresa[[#This Row],[Cantidad]] * TablaDatosEmpresa[[#This Row],[CosteAdquisicionPromedio]], 0)</f>
        <v>3023.8397419354842</v>
      </c>
      <c r="N5052" s="3">
        <f>TablaDatosEmpresa[[#This Row],[Ingresos]]-TablaDatosEmpresa[[#This Row],[Coste_Vemta]]</f>
        <v>10542.850258064516</v>
      </c>
    </row>
    <row r="5053" spans="1:14" x14ac:dyDescent="0.3">
      <c r="A5053">
        <v>5054</v>
      </c>
      <c r="B5053" s="1">
        <v>45304</v>
      </c>
      <c r="C5053" t="s">
        <v>16</v>
      </c>
      <c r="D5053" t="s">
        <v>19</v>
      </c>
      <c r="E5053" t="s">
        <v>20</v>
      </c>
      <c r="F5053">
        <v>49</v>
      </c>
      <c r="G5053" s="3">
        <v>150.21</v>
      </c>
      <c r="H5053" s="3">
        <v>0</v>
      </c>
      <c r="I5053" t="s">
        <v>46</v>
      </c>
      <c r="J5053" t="s">
        <v>18</v>
      </c>
      <c r="K5053" s="3">
        <f>IF(TablaDatosEmpresa[[#This Row],[Tipo_Movimiento]] = "Venta", -TablaDatosEmpresa[[#This Row],[Cantidad]] * TablaDatosEmpresa[[#This Row],[Precio_Venta_Unitario]], 0)</f>
        <v>0</v>
      </c>
      <c r="L5053" s="3">
        <f>AVERAGEIF(TablaDatosEmpresa[Nombre_Producto],TablaDatosEmpresa[[#This Row],[Nombre_Producto]],TablaDatosEmpresa[Costo_Unitario])</f>
        <v>66.956770642201846</v>
      </c>
      <c r="M5053" s="3">
        <f>IF(TablaDatosEmpresa[[#This Row],[Tipo_Movimiento]] = "Venta", -TablaDatosEmpresa[[#This Row],[Cantidad]] * TablaDatosEmpresa[[#This Row],[CosteAdquisicionPromedio]], 0)</f>
        <v>0</v>
      </c>
      <c r="N5053" s="3">
        <f>TablaDatosEmpresa[[#This Row],[Ingresos]]-TablaDatosEmpresa[[#This Row],[Coste_Vemta]]</f>
        <v>0</v>
      </c>
    </row>
    <row r="5054" spans="1:14" x14ac:dyDescent="0.3">
      <c r="A5054">
        <v>5055</v>
      </c>
      <c r="B5054" s="1">
        <v>45304</v>
      </c>
      <c r="C5054" t="s">
        <v>24</v>
      </c>
      <c r="D5054" t="s">
        <v>14</v>
      </c>
      <c r="E5054" t="s">
        <v>41</v>
      </c>
      <c r="F5054">
        <v>61</v>
      </c>
      <c r="G5054" s="3">
        <v>84.89</v>
      </c>
      <c r="H5054" s="3">
        <v>0</v>
      </c>
      <c r="I5054" t="s">
        <v>24</v>
      </c>
      <c r="J5054" t="s">
        <v>36</v>
      </c>
      <c r="K5054" s="3">
        <f>IF(TablaDatosEmpresa[[#This Row],[Tipo_Movimiento]] = "Venta", -TablaDatosEmpresa[[#This Row],[Cantidad]] * TablaDatosEmpresa[[#This Row],[Precio_Venta_Unitario]], 0)</f>
        <v>0</v>
      </c>
      <c r="L5054" s="3">
        <f>AVERAGEIF(TablaDatosEmpresa[Nombre_Producto],TablaDatosEmpresa[[#This Row],[Nombre_Producto]],TablaDatosEmpresa[Costo_Unitario])</f>
        <v>38.917210440456756</v>
      </c>
      <c r="M5054" s="3">
        <f>IF(TablaDatosEmpresa[[#This Row],[Tipo_Movimiento]] = "Venta", -TablaDatosEmpresa[[#This Row],[Cantidad]] * TablaDatosEmpresa[[#This Row],[CosteAdquisicionPromedio]], 0)</f>
        <v>0</v>
      </c>
      <c r="N5054" s="3">
        <f>TablaDatosEmpresa[[#This Row],[Ingresos]]-TablaDatosEmpresa[[#This Row],[Coste_Vemta]]</f>
        <v>0</v>
      </c>
    </row>
    <row r="5055" spans="1:14" x14ac:dyDescent="0.3">
      <c r="A5055">
        <v>5056</v>
      </c>
      <c r="B5055" s="1">
        <v>45304</v>
      </c>
      <c r="C5055" t="s">
        <v>24</v>
      </c>
      <c r="D5055" t="s">
        <v>29</v>
      </c>
      <c r="E5055" t="s">
        <v>30</v>
      </c>
      <c r="F5055">
        <v>150</v>
      </c>
      <c r="G5055" s="3">
        <v>35.159999999999997</v>
      </c>
      <c r="H5055" s="3">
        <v>0</v>
      </c>
      <c r="I5055" t="s">
        <v>24</v>
      </c>
      <c r="J5055" t="s">
        <v>28</v>
      </c>
      <c r="K5055" s="3">
        <f>IF(TablaDatosEmpresa[[#This Row],[Tipo_Movimiento]] = "Venta", -TablaDatosEmpresa[[#This Row],[Cantidad]] * TablaDatosEmpresa[[#This Row],[Precio_Venta_Unitario]], 0)</f>
        <v>0</v>
      </c>
      <c r="L5055" s="3">
        <f>AVERAGEIF(TablaDatosEmpresa[Nombre_Producto],TablaDatosEmpresa[[#This Row],[Nombre_Producto]],TablaDatosEmpresa[Costo_Unitario])</f>
        <v>15.49574137931034</v>
      </c>
      <c r="M5055" s="3">
        <f>IF(TablaDatosEmpresa[[#This Row],[Tipo_Movimiento]] = "Venta", -TablaDatosEmpresa[[#This Row],[Cantidad]] * TablaDatosEmpresa[[#This Row],[CosteAdquisicionPromedio]], 0)</f>
        <v>0</v>
      </c>
      <c r="N5055" s="3">
        <f>TablaDatosEmpresa[[#This Row],[Ingresos]]-TablaDatosEmpresa[[#This Row],[Coste_Vemta]]</f>
        <v>0</v>
      </c>
    </row>
    <row r="5056" spans="1:14" x14ac:dyDescent="0.3">
      <c r="A5056">
        <v>5057</v>
      </c>
      <c r="B5056" s="1">
        <v>45304</v>
      </c>
      <c r="C5056" t="s">
        <v>10</v>
      </c>
      <c r="D5056" t="s">
        <v>29</v>
      </c>
      <c r="E5056" t="s">
        <v>30</v>
      </c>
      <c r="F5056">
        <v>-39</v>
      </c>
      <c r="G5056" s="3">
        <v>0</v>
      </c>
      <c r="H5056" s="3">
        <v>80.37</v>
      </c>
      <c r="I5056" t="s">
        <v>10</v>
      </c>
      <c r="J5056" t="s">
        <v>13</v>
      </c>
      <c r="K5056" s="3">
        <f>IF(TablaDatosEmpresa[[#This Row],[Tipo_Movimiento]] = "Venta", -TablaDatosEmpresa[[#This Row],[Cantidad]] * TablaDatosEmpresa[[#This Row],[Precio_Venta_Unitario]], 0)</f>
        <v>3134.4300000000003</v>
      </c>
      <c r="L5056" s="3">
        <f>AVERAGEIF(TablaDatosEmpresa[Nombre_Producto],TablaDatosEmpresa[[#This Row],[Nombre_Producto]],TablaDatosEmpresa[Costo_Unitario])</f>
        <v>15.49574137931034</v>
      </c>
      <c r="M5056" s="3">
        <f>IF(TablaDatosEmpresa[[#This Row],[Tipo_Movimiento]] = "Venta", -TablaDatosEmpresa[[#This Row],[Cantidad]] * TablaDatosEmpresa[[#This Row],[CosteAdquisicionPromedio]], 0)</f>
        <v>604.33391379310331</v>
      </c>
      <c r="N5056" s="3">
        <f>TablaDatosEmpresa[[#This Row],[Ingresos]]-TablaDatosEmpresa[[#This Row],[Coste_Vemta]]</f>
        <v>2530.0960862068969</v>
      </c>
    </row>
    <row r="5057" spans="1:14" x14ac:dyDescent="0.3">
      <c r="A5057">
        <v>5058</v>
      </c>
      <c r="B5057" s="1">
        <v>45304</v>
      </c>
      <c r="C5057" t="s">
        <v>10</v>
      </c>
      <c r="D5057" t="s">
        <v>21</v>
      </c>
      <c r="E5057" t="s">
        <v>22</v>
      </c>
      <c r="F5057">
        <v>-28</v>
      </c>
      <c r="G5057" s="3">
        <v>0</v>
      </c>
      <c r="H5057" s="3">
        <v>60.08</v>
      </c>
      <c r="I5057" t="s">
        <v>10</v>
      </c>
      <c r="J5057" t="s">
        <v>35</v>
      </c>
      <c r="K5057" s="3">
        <f>IF(TablaDatosEmpresa[[#This Row],[Tipo_Movimiento]] = "Venta", -TablaDatosEmpresa[[#This Row],[Cantidad]] * TablaDatosEmpresa[[#This Row],[Precio_Venta_Unitario]], 0)</f>
        <v>1682.24</v>
      </c>
      <c r="L5057" s="3">
        <f>AVERAGEIF(TablaDatosEmpresa[Nombre_Producto],TablaDatosEmpresa[[#This Row],[Nombre_Producto]],TablaDatosEmpresa[Costo_Unitario])</f>
        <v>10.520482758620702</v>
      </c>
      <c r="M5057" s="3">
        <f>IF(TablaDatosEmpresa[[#This Row],[Tipo_Movimiento]] = "Venta", -TablaDatosEmpresa[[#This Row],[Cantidad]] * TablaDatosEmpresa[[#This Row],[CosteAdquisicionPromedio]], 0)</f>
        <v>294.57351724137965</v>
      </c>
      <c r="N5057" s="3">
        <f>TablaDatosEmpresa[[#This Row],[Ingresos]]-TablaDatosEmpresa[[#This Row],[Coste_Vemta]]</f>
        <v>1387.6664827586203</v>
      </c>
    </row>
    <row r="5058" spans="1:14" x14ac:dyDescent="0.3">
      <c r="A5058">
        <v>5059</v>
      </c>
      <c r="B5058" s="1">
        <v>45304</v>
      </c>
      <c r="C5058" t="s">
        <v>24</v>
      </c>
      <c r="D5058" t="s">
        <v>11</v>
      </c>
      <c r="E5058" t="s">
        <v>12</v>
      </c>
      <c r="F5058">
        <v>208</v>
      </c>
      <c r="G5058" s="3">
        <v>65.709999999999994</v>
      </c>
      <c r="H5058" s="3">
        <v>0</v>
      </c>
      <c r="I5058" t="s">
        <v>24</v>
      </c>
      <c r="J5058" t="s">
        <v>37</v>
      </c>
      <c r="K5058" s="3">
        <f>IF(TablaDatosEmpresa[[#This Row],[Tipo_Movimiento]] = "Venta", -TablaDatosEmpresa[[#This Row],[Cantidad]] * TablaDatosEmpresa[[#This Row],[Precio_Venta_Unitario]], 0)</f>
        <v>0</v>
      </c>
      <c r="L5058" s="3">
        <f>AVERAGEIF(TablaDatosEmpresa[Nombre_Producto],TablaDatosEmpresa[[#This Row],[Nombre_Producto]],TablaDatosEmpresa[Costo_Unitario])</f>
        <v>28.701865793780652</v>
      </c>
      <c r="M5058" s="3">
        <f>IF(TablaDatosEmpresa[[#This Row],[Tipo_Movimiento]] = "Venta", -TablaDatosEmpresa[[#This Row],[Cantidad]] * TablaDatosEmpresa[[#This Row],[CosteAdquisicionPromedio]], 0)</f>
        <v>0</v>
      </c>
      <c r="N5058" s="3">
        <f>TablaDatosEmpresa[[#This Row],[Ingresos]]-TablaDatosEmpresa[[#This Row],[Coste_Vemta]]</f>
        <v>0</v>
      </c>
    </row>
    <row r="5059" spans="1:14" x14ac:dyDescent="0.3">
      <c r="A5059">
        <v>5060</v>
      </c>
      <c r="B5059" s="1">
        <v>45304</v>
      </c>
      <c r="C5059" t="s">
        <v>10</v>
      </c>
      <c r="D5059" t="s">
        <v>27</v>
      </c>
      <c r="E5059" t="s">
        <v>44</v>
      </c>
      <c r="F5059">
        <v>-37</v>
      </c>
      <c r="G5059" s="3">
        <v>0</v>
      </c>
      <c r="H5059" s="3">
        <v>502</v>
      </c>
      <c r="I5059" t="s">
        <v>10</v>
      </c>
      <c r="J5059" t="s">
        <v>35</v>
      </c>
      <c r="K5059" s="3">
        <f>IF(TablaDatosEmpresa[[#This Row],[Tipo_Movimiento]] = "Venta", -TablaDatosEmpresa[[#This Row],[Cantidad]] * TablaDatosEmpresa[[#This Row],[Precio_Venta_Unitario]], 0)</f>
        <v>18574</v>
      </c>
      <c r="L5059" s="3">
        <f>AVERAGEIF(TablaDatosEmpresa[Nombre_Producto],TablaDatosEmpresa[[#This Row],[Nombre_Producto]],TablaDatosEmpresa[Costo_Unitario])</f>
        <v>111.99406451612904</v>
      </c>
      <c r="M5059" s="3">
        <f>IF(TablaDatosEmpresa[[#This Row],[Tipo_Movimiento]] = "Venta", -TablaDatosEmpresa[[#This Row],[Cantidad]] * TablaDatosEmpresa[[#This Row],[CosteAdquisicionPromedio]], 0)</f>
        <v>4143.7803870967746</v>
      </c>
      <c r="N5059" s="3">
        <f>TablaDatosEmpresa[[#This Row],[Ingresos]]-TablaDatosEmpresa[[#This Row],[Coste_Vemta]]</f>
        <v>14430.219612903225</v>
      </c>
    </row>
    <row r="5060" spans="1:14" x14ac:dyDescent="0.3">
      <c r="A5060">
        <v>5061</v>
      </c>
      <c r="B5060" s="1">
        <v>45305</v>
      </c>
      <c r="C5060" t="s">
        <v>10</v>
      </c>
      <c r="D5060" t="s">
        <v>32</v>
      </c>
      <c r="E5060" t="s">
        <v>33</v>
      </c>
      <c r="F5060">
        <v>-31</v>
      </c>
      <c r="G5060" s="3">
        <v>0</v>
      </c>
      <c r="H5060" s="3">
        <v>218.79</v>
      </c>
      <c r="I5060" t="s">
        <v>10</v>
      </c>
      <c r="J5060" t="s">
        <v>13</v>
      </c>
      <c r="K5060" s="3">
        <f>IF(TablaDatosEmpresa[[#This Row],[Tipo_Movimiento]] = "Venta", -TablaDatosEmpresa[[#This Row],[Cantidad]] * TablaDatosEmpresa[[#This Row],[Precio_Venta_Unitario]], 0)</f>
        <v>6782.49</v>
      </c>
      <c r="L5060" s="3">
        <f>AVERAGEIF(TablaDatosEmpresa[Nombre_Producto],TablaDatosEmpresa[[#This Row],[Nombre_Producto]],TablaDatosEmpresa[Costo_Unitario])</f>
        <v>54.214840425531932</v>
      </c>
      <c r="M5060" s="3">
        <f>IF(TablaDatosEmpresa[[#This Row],[Tipo_Movimiento]] = "Venta", -TablaDatosEmpresa[[#This Row],[Cantidad]] * TablaDatosEmpresa[[#This Row],[CosteAdquisicionPromedio]], 0)</f>
        <v>1680.6600531914899</v>
      </c>
      <c r="N5060" s="3">
        <f>TablaDatosEmpresa[[#This Row],[Ingresos]]-TablaDatosEmpresa[[#This Row],[Coste_Vemta]]</f>
        <v>5101.8299468085097</v>
      </c>
    </row>
    <row r="5061" spans="1:14" x14ac:dyDescent="0.3">
      <c r="A5061">
        <v>5062</v>
      </c>
      <c r="B5061" s="1">
        <v>45305</v>
      </c>
      <c r="C5061" t="s">
        <v>10</v>
      </c>
      <c r="D5061" t="s">
        <v>25</v>
      </c>
      <c r="E5061" t="s">
        <v>43</v>
      </c>
      <c r="F5061">
        <v>-50</v>
      </c>
      <c r="G5061" s="3">
        <v>0</v>
      </c>
      <c r="H5061" s="3">
        <v>94.06</v>
      </c>
      <c r="I5061" t="s">
        <v>10</v>
      </c>
      <c r="J5061" t="s">
        <v>23</v>
      </c>
      <c r="K5061" s="3">
        <f>IF(TablaDatosEmpresa[[#This Row],[Tipo_Movimiento]] = "Venta", -TablaDatosEmpresa[[#This Row],[Cantidad]] * TablaDatosEmpresa[[#This Row],[Precio_Venta_Unitario]], 0)</f>
        <v>4703</v>
      </c>
      <c r="L5061" s="3">
        <f>AVERAGEIF(TablaDatosEmpresa[Nombre_Producto],TablaDatosEmpresa[[#This Row],[Nombre_Producto]],TablaDatosEmpresa[Costo_Unitario])</f>
        <v>18.458651685393257</v>
      </c>
      <c r="M5061" s="3">
        <f>IF(TablaDatosEmpresa[[#This Row],[Tipo_Movimiento]] = "Venta", -TablaDatosEmpresa[[#This Row],[Cantidad]] * TablaDatosEmpresa[[#This Row],[CosteAdquisicionPromedio]], 0)</f>
        <v>922.93258426966281</v>
      </c>
      <c r="N5061" s="3">
        <f>TablaDatosEmpresa[[#This Row],[Ingresos]]-TablaDatosEmpresa[[#This Row],[Coste_Vemta]]</f>
        <v>3780.0674157303374</v>
      </c>
    </row>
    <row r="5062" spans="1:14" x14ac:dyDescent="0.3">
      <c r="A5062">
        <v>5063</v>
      </c>
      <c r="B5062" s="1">
        <v>45305</v>
      </c>
      <c r="C5062" t="s">
        <v>10</v>
      </c>
      <c r="D5062" t="s">
        <v>19</v>
      </c>
      <c r="E5062" t="s">
        <v>20</v>
      </c>
      <c r="F5062">
        <v>-12</v>
      </c>
      <c r="G5062" s="3">
        <v>0</v>
      </c>
      <c r="H5062" s="3">
        <v>300.58999999999997</v>
      </c>
      <c r="I5062" t="s">
        <v>10</v>
      </c>
      <c r="J5062" t="s">
        <v>31</v>
      </c>
      <c r="K5062" s="3">
        <f>IF(TablaDatosEmpresa[[#This Row],[Tipo_Movimiento]] = "Venta", -TablaDatosEmpresa[[#This Row],[Cantidad]] * TablaDatosEmpresa[[#This Row],[Precio_Venta_Unitario]], 0)</f>
        <v>3607.08</v>
      </c>
      <c r="L5062" s="3">
        <f>AVERAGEIF(TablaDatosEmpresa[Nombre_Producto],TablaDatosEmpresa[[#This Row],[Nombre_Producto]],TablaDatosEmpresa[Costo_Unitario])</f>
        <v>66.956770642201846</v>
      </c>
      <c r="M5062" s="3">
        <f>IF(TablaDatosEmpresa[[#This Row],[Tipo_Movimiento]] = "Venta", -TablaDatosEmpresa[[#This Row],[Cantidad]] * TablaDatosEmpresa[[#This Row],[CosteAdquisicionPromedio]], 0)</f>
        <v>803.48124770642221</v>
      </c>
      <c r="N5062" s="3">
        <f>TablaDatosEmpresa[[#This Row],[Ingresos]]-TablaDatosEmpresa[[#This Row],[Coste_Vemta]]</f>
        <v>2803.5987522935775</v>
      </c>
    </row>
    <row r="5063" spans="1:14" x14ac:dyDescent="0.3">
      <c r="A5063">
        <v>5064</v>
      </c>
      <c r="B5063" s="1">
        <v>45305</v>
      </c>
      <c r="C5063" t="s">
        <v>10</v>
      </c>
      <c r="D5063" t="s">
        <v>29</v>
      </c>
      <c r="E5063" t="s">
        <v>30</v>
      </c>
      <c r="F5063">
        <v>-42</v>
      </c>
      <c r="G5063" s="3">
        <v>0</v>
      </c>
      <c r="H5063" s="3">
        <v>79.88</v>
      </c>
      <c r="I5063" t="s">
        <v>10</v>
      </c>
      <c r="J5063" t="s">
        <v>31</v>
      </c>
      <c r="K5063" s="3">
        <f>IF(TablaDatosEmpresa[[#This Row],[Tipo_Movimiento]] = "Venta", -TablaDatosEmpresa[[#This Row],[Cantidad]] * TablaDatosEmpresa[[#This Row],[Precio_Venta_Unitario]], 0)</f>
        <v>3354.96</v>
      </c>
      <c r="L5063" s="3">
        <f>AVERAGEIF(TablaDatosEmpresa[Nombre_Producto],TablaDatosEmpresa[[#This Row],[Nombre_Producto]],TablaDatosEmpresa[Costo_Unitario])</f>
        <v>15.49574137931034</v>
      </c>
      <c r="M5063" s="3">
        <f>IF(TablaDatosEmpresa[[#This Row],[Tipo_Movimiento]] = "Venta", -TablaDatosEmpresa[[#This Row],[Cantidad]] * TablaDatosEmpresa[[#This Row],[CosteAdquisicionPromedio]], 0)</f>
        <v>650.82113793103429</v>
      </c>
      <c r="N5063" s="3">
        <f>TablaDatosEmpresa[[#This Row],[Ingresos]]-TablaDatosEmpresa[[#This Row],[Coste_Vemta]]</f>
        <v>2704.1388620689659</v>
      </c>
    </row>
    <row r="5064" spans="1:14" x14ac:dyDescent="0.3">
      <c r="A5064">
        <v>5065</v>
      </c>
      <c r="B5064" s="1">
        <v>45305</v>
      </c>
      <c r="C5064" t="s">
        <v>24</v>
      </c>
      <c r="D5064" t="s">
        <v>32</v>
      </c>
      <c r="E5064" t="s">
        <v>33</v>
      </c>
      <c r="F5064">
        <v>159</v>
      </c>
      <c r="G5064" s="3">
        <v>117.83</v>
      </c>
      <c r="H5064" s="3">
        <v>0</v>
      </c>
      <c r="I5064" t="s">
        <v>24</v>
      </c>
      <c r="J5064" t="s">
        <v>36</v>
      </c>
      <c r="K5064" s="3">
        <f>IF(TablaDatosEmpresa[[#This Row],[Tipo_Movimiento]] = "Venta", -TablaDatosEmpresa[[#This Row],[Cantidad]] * TablaDatosEmpresa[[#This Row],[Precio_Venta_Unitario]], 0)</f>
        <v>0</v>
      </c>
      <c r="L5064" s="3">
        <f>AVERAGEIF(TablaDatosEmpresa[Nombre_Producto],TablaDatosEmpresa[[#This Row],[Nombre_Producto]],TablaDatosEmpresa[Costo_Unitario])</f>
        <v>54.214840425531932</v>
      </c>
      <c r="M5064" s="3">
        <f>IF(TablaDatosEmpresa[[#This Row],[Tipo_Movimiento]] = "Venta", -TablaDatosEmpresa[[#This Row],[Cantidad]] * TablaDatosEmpresa[[#This Row],[CosteAdquisicionPromedio]], 0)</f>
        <v>0</v>
      </c>
      <c r="N5064" s="3">
        <f>TablaDatosEmpresa[[#This Row],[Ingresos]]-TablaDatosEmpresa[[#This Row],[Coste_Vemta]]</f>
        <v>0</v>
      </c>
    </row>
    <row r="5065" spans="1:14" x14ac:dyDescent="0.3">
      <c r="A5065">
        <v>5066</v>
      </c>
      <c r="B5065" s="1">
        <v>45305</v>
      </c>
      <c r="C5065" t="s">
        <v>16</v>
      </c>
      <c r="D5065" t="s">
        <v>27</v>
      </c>
      <c r="E5065" t="s">
        <v>44</v>
      </c>
      <c r="F5065">
        <v>50</v>
      </c>
      <c r="G5065" s="3">
        <v>251.28</v>
      </c>
      <c r="H5065" s="3">
        <v>0</v>
      </c>
      <c r="I5065" t="s">
        <v>46</v>
      </c>
      <c r="J5065" t="s">
        <v>18</v>
      </c>
      <c r="K5065" s="3">
        <f>IF(TablaDatosEmpresa[[#This Row],[Tipo_Movimiento]] = "Venta", -TablaDatosEmpresa[[#This Row],[Cantidad]] * TablaDatosEmpresa[[#This Row],[Precio_Venta_Unitario]], 0)</f>
        <v>0</v>
      </c>
      <c r="L5065" s="3">
        <f>AVERAGEIF(TablaDatosEmpresa[Nombre_Producto],TablaDatosEmpresa[[#This Row],[Nombre_Producto]],TablaDatosEmpresa[Costo_Unitario])</f>
        <v>111.99406451612904</v>
      </c>
      <c r="M5065" s="3">
        <f>IF(TablaDatosEmpresa[[#This Row],[Tipo_Movimiento]] = "Venta", -TablaDatosEmpresa[[#This Row],[Cantidad]] * TablaDatosEmpresa[[#This Row],[CosteAdquisicionPromedio]], 0)</f>
        <v>0</v>
      </c>
      <c r="N5065" s="3">
        <f>TablaDatosEmpresa[[#This Row],[Ingresos]]-TablaDatosEmpresa[[#This Row],[Coste_Vemta]]</f>
        <v>0</v>
      </c>
    </row>
    <row r="5066" spans="1:14" x14ac:dyDescent="0.3">
      <c r="A5066">
        <v>5067</v>
      </c>
      <c r="B5066" s="1">
        <v>45305</v>
      </c>
      <c r="C5066" t="s">
        <v>10</v>
      </c>
      <c r="D5066" t="s">
        <v>11</v>
      </c>
      <c r="E5066" t="s">
        <v>12</v>
      </c>
      <c r="F5066">
        <v>-24</v>
      </c>
      <c r="G5066" s="3">
        <v>0</v>
      </c>
      <c r="H5066" s="3">
        <v>129.80000000000001</v>
      </c>
      <c r="I5066" t="s">
        <v>10</v>
      </c>
      <c r="J5066" t="s">
        <v>31</v>
      </c>
      <c r="K5066" s="3">
        <f>IF(TablaDatosEmpresa[[#This Row],[Tipo_Movimiento]] = "Venta", -TablaDatosEmpresa[[#This Row],[Cantidad]] * TablaDatosEmpresa[[#This Row],[Precio_Venta_Unitario]], 0)</f>
        <v>3115.2000000000003</v>
      </c>
      <c r="L5066" s="3">
        <f>AVERAGEIF(TablaDatosEmpresa[Nombre_Producto],TablaDatosEmpresa[[#This Row],[Nombre_Producto]],TablaDatosEmpresa[Costo_Unitario])</f>
        <v>28.701865793780652</v>
      </c>
      <c r="M5066" s="3">
        <f>IF(TablaDatosEmpresa[[#This Row],[Tipo_Movimiento]] = "Venta", -TablaDatosEmpresa[[#This Row],[Cantidad]] * TablaDatosEmpresa[[#This Row],[CosteAdquisicionPromedio]], 0)</f>
        <v>688.84477905073561</v>
      </c>
      <c r="N5066" s="3">
        <f>TablaDatosEmpresa[[#This Row],[Ingresos]]-TablaDatosEmpresa[[#This Row],[Coste_Vemta]]</f>
        <v>2426.3552209492645</v>
      </c>
    </row>
    <row r="5067" spans="1:14" x14ac:dyDescent="0.3">
      <c r="A5067">
        <v>5068</v>
      </c>
      <c r="B5067" s="1">
        <v>45306</v>
      </c>
      <c r="C5067" t="s">
        <v>16</v>
      </c>
      <c r="D5067" t="s">
        <v>19</v>
      </c>
      <c r="E5067" t="s">
        <v>20</v>
      </c>
      <c r="F5067">
        <v>73</v>
      </c>
      <c r="G5067" s="3">
        <v>151.91</v>
      </c>
      <c r="H5067" s="3">
        <v>0</v>
      </c>
      <c r="I5067" t="s">
        <v>46</v>
      </c>
      <c r="J5067" t="s">
        <v>18</v>
      </c>
      <c r="K5067" s="3">
        <f>IF(TablaDatosEmpresa[[#This Row],[Tipo_Movimiento]] = "Venta", -TablaDatosEmpresa[[#This Row],[Cantidad]] * TablaDatosEmpresa[[#This Row],[Precio_Venta_Unitario]], 0)</f>
        <v>0</v>
      </c>
      <c r="L5067" s="3">
        <f>AVERAGEIF(TablaDatosEmpresa[Nombre_Producto],TablaDatosEmpresa[[#This Row],[Nombre_Producto]],TablaDatosEmpresa[Costo_Unitario])</f>
        <v>66.956770642201846</v>
      </c>
      <c r="M5067" s="3">
        <f>IF(TablaDatosEmpresa[[#This Row],[Tipo_Movimiento]] = "Venta", -TablaDatosEmpresa[[#This Row],[Cantidad]] * TablaDatosEmpresa[[#This Row],[CosteAdquisicionPromedio]], 0)</f>
        <v>0</v>
      </c>
      <c r="N5067" s="3">
        <f>TablaDatosEmpresa[[#This Row],[Ingresos]]-TablaDatosEmpresa[[#This Row],[Coste_Vemta]]</f>
        <v>0</v>
      </c>
    </row>
    <row r="5068" spans="1:14" x14ac:dyDescent="0.3">
      <c r="A5068">
        <v>5069</v>
      </c>
      <c r="B5068" s="1">
        <v>45306</v>
      </c>
      <c r="C5068" t="s">
        <v>10</v>
      </c>
      <c r="D5068" t="s">
        <v>27</v>
      </c>
      <c r="E5068" t="s">
        <v>44</v>
      </c>
      <c r="F5068">
        <v>-22</v>
      </c>
      <c r="G5068" s="3">
        <v>0</v>
      </c>
      <c r="H5068" s="3">
        <v>501.37</v>
      </c>
      <c r="I5068" t="s">
        <v>10</v>
      </c>
      <c r="J5068" t="s">
        <v>13</v>
      </c>
      <c r="K5068" s="3">
        <f>IF(TablaDatosEmpresa[[#This Row],[Tipo_Movimiento]] = "Venta", -TablaDatosEmpresa[[#This Row],[Cantidad]] * TablaDatosEmpresa[[#This Row],[Precio_Venta_Unitario]], 0)</f>
        <v>11030.14</v>
      </c>
      <c r="L5068" s="3">
        <f>AVERAGEIF(TablaDatosEmpresa[Nombre_Producto],TablaDatosEmpresa[[#This Row],[Nombre_Producto]],TablaDatosEmpresa[Costo_Unitario])</f>
        <v>111.99406451612904</v>
      </c>
      <c r="M5068" s="3">
        <f>IF(TablaDatosEmpresa[[#This Row],[Tipo_Movimiento]] = "Venta", -TablaDatosEmpresa[[#This Row],[Cantidad]] * TablaDatosEmpresa[[#This Row],[CosteAdquisicionPromedio]], 0)</f>
        <v>2463.869419354839</v>
      </c>
      <c r="N5068" s="3">
        <f>TablaDatosEmpresa[[#This Row],[Ingresos]]-TablaDatosEmpresa[[#This Row],[Coste_Vemta]]</f>
        <v>8566.2705806451595</v>
      </c>
    </row>
    <row r="5069" spans="1:14" x14ac:dyDescent="0.3">
      <c r="A5069">
        <v>5070</v>
      </c>
      <c r="B5069" s="1">
        <v>45306</v>
      </c>
      <c r="C5069" t="s">
        <v>10</v>
      </c>
      <c r="D5069" t="s">
        <v>25</v>
      </c>
      <c r="E5069" t="s">
        <v>43</v>
      </c>
      <c r="F5069">
        <v>-23</v>
      </c>
      <c r="G5069" s="3">
        <v>0</v>
      </c>
      <c r="H5069" s="3">
        <v>95.86</v>
      </c>
      <c r="I5069" t="s">
        <v>10</v>
      </c>
      <c r="J5069" t="s">
        <v>35</v>
      </c>
      <c r="K5069" s="3">
        <f>IF(TablaDatosEmpresa[[#This Row],[Tipo_Movimiento]] = "Venta", -TablaDatosEmpresa[[#This Row],[Cantidad]] * TablaDatosEmpresa[[#This Row],[Precio_Venta_Unitario]], 0)</f>
        <v>2204.7800000000002</v>
      </c>
      <c r="L5069" s="3">
        <f>AVERAGEIF(TablaDatosEmpresa[Nombre_Producto],TablaDatosEmpresa[[#This Row],[Nombre_Producto]],TablaDatosEmpresa[Costo_Unitario])</f>
        <v>18.458651685393257</v>
      </c>
      <c r="M5069" s="3">
        <f>IF(TablaDatosEmpresa[[#This Row],[Tipo_Movimiento]] = "Venta", -TablaDatosEmpresa[[#This Row],[Cantidad]] * TablaDatosEmpresa[[#This Row],[CosteAdquisicionPromedio]], 0)</f>
        <v>424.54898876404491</v>
      </c>
      <c r="N5069" s="3">
        <f>TablaDatosEmpresa[[#This Row],[Ingresos]]-TablaDatosEmpresa[[#This Row],[Coste_Vemta]]</f>
        <v>1780.2310112359553</v>
      </c>
    </row>
    <row r="5070" spans="1:14" x14ac:dyDescent="0.3">
      <c r="A5070">
        <v>5071</v>
      </c>
      <c r="B5070" s="1">
        <v>45306</v>
      </c>
      <c r="C5070" t="s">
        <v>10</v>
      </c>
      <c r="D5070" t="s">
        <v>21</v>
      </c>
      <c r="E5070" t="s">
        <v>22</v>
      </c>
      <c r="F5070">
        <v>-30</v>
      </c>
      <c r="G5070" s="3">
        <v>0</v>
      </c>
      <c r="H5070" s="3">
        <v>60.04</v>
      </c>
      <c r="I5070" t="s">
        <v>10</v>
      </c>
      <c r="J5070" t="s">
        <v>13</v>
      </c>
      <c r="K5070" s="3">
        <f>IF(TablaDatosEmpresa[[#This Row],[Tipo_Movimiento]] = "Venta", -TablaDatosEmpresa[[#This Row],[Cantidad]] * TablaDatosEmpresa[[#This Row],[Precio_Venta_Unitario]], 0)</f>
        <v>1801.2</v>
      </c>
      <c r="L5070" s="3">
        <f>AVERAGEIF(TablaDatosEmpresa[Nombre_Producto],TablaDatosEmpresa[[#This Row],[Nombre_Producto]],TablaDatosEmpresa[Costo_Unitario])</f>
        <v>10.520482758620702</v>
      </c>
      <c r="M5070" s="3">
        <f>IF(TablaDatosEmpresa[[#This Row],[Tipo_Movimiento]] = "Venta", -TablaDatosEmpresa[[#This Row],[Cantidad]] * TablaDatosEmpresa[[#This Row],[CosteAdquisicionPromedio]], 0)</f>
        <v>315.61448275862108</v>
      </c>
      <c r="N5070" s="3">
        <f>TablaDatosEmpresa[[#This Row],[Ingresos]]-TablaDatosEmpresa[[#This Row],[Coste_Vemta]]</f>
        <v>1485.585517241379</v>
      </c>
    </row>
    <row r="5071" spans="1:14" x14ac:dyDescent="0.3">
      <c r="A5071">
        <v>5072</v>
      </c>
      <c r="B5071" s="1">
        <v>45306</v>
      </c>
      <c r="C5071" t="s">
        <v>10</v>
      </c>
      <c r="D5071" t="s">
        <v>25</v>
      </c>
      <c r="E5071" t="s">
        <v>43</v>
      </c>
      <c r="F5071">
        <v>-31</v>
      </c>
      <c r="G5071" s="3">
        <v>0</v>
      </c>
      <c r="H5071" s="3">
        <v>95.84</v>
      </c>
      <c r="I5071" t="s">
        <v>10</v>
      </c>
      <c r="J5071" t="s">
        <v>15</v>
      </c>
      <c r="K5071" s="3">
        <f>IF(TablaDatosEmpresa[[#This Row],[Tipo_Movimiento]] = "Venta", -TablaDatosEmpresa[[#This Row],[Cantidad]] * TablaDatosEmpresa[[#This Row],[Precio_Venta_Unitario]], 0)</f>
        <v>2971.04</v>
      </c>
      <c r="L5071" s="3">
        <f>AVERAGEIF(TablaDatosEmpresa[Nombre_Producto],TablaDatosEmpresa[[#This Row],[Nombre_Producto]],TablaDatosEmpresa[Costo_Unitario])</f>
        <v>18.458651685393257</v>
      </c>
      <c r="M5071" s="3">
        <f>IF(TablaDatosEmpresa[[#This Row],[Tipo_Movimiento]] = "Venta", -TablaDatosEmpresa[[#This Row],[Cantidad]] * TablaDatosEmpresa[[#This Row],[CosteAdquisicionPromedio]], 0)</f>
        <v>572.2182022471909</v>
      </c>
      <c r="N5071" s="3">
        <f>TablaDatosEmpresa[[#This Row],[Ingresos]]-TablaDatosEmpresa[[#This Row],[Coste_Vemta]]</f>
        <v>2398.8217977528093</v>
      </c>
    </row>
    <row r="5072" spans="1:14" x14ac:dyDescent="0.3">
      <c r="A5072">
        <v>5073</v>
      </c>
      <c r="B5072" s="1">
        <v>45306</v>
      </c>
      <c r="C5072" t="s">
        <v>10</v>
      </c>
      <c r="D5072" t="s">
        <v>27</v>
      </c>
      <c r="E5072" t="s">
        <v>44</v>
      </c>
      <c r="F5072">
        <v>-36</v>
      </c>
      <c r="G5072" s="3">
        <v>0</v>
      </c>
      <c r="H5072" s="3">
        <v>501.75</v>
      </c>
      <c r="I5072" t="s">
        <v>10</v>
      </c>
      <c r="J5072" t="s">
        <v>35</v>
      </c>
      <c r="K5072" s="3">
        <f>IF(TablaDatosEmpresa[[#This Row],[Tipo_Movimiento]] = "Venta", -TablaDatosEmpresa[[#This Row],[Cantidad]] * TablaDatosEmpresa[[#This Row],[Precio_Venta_Unitario]], 0)</f>
        <v>18063</v>
      </c>
      <c r="L5072" s="3">
        <f>AVERAGEIF(TablaDatosEmpresa[Nombre_Producto],TablaDatosEmpresa[[#This Row],[Nombre_Producto]],TablaDatosEmpresa[Costo_Unitario])</f>
        <v>111.99406451612904</v>
      </c>
      <c r="M5072" s="3">
        <f>IF(TablaDatosEmpresa[[#This Row],[Tipo_Movimiento]] = "Venta", -TablaDatosEmpresa[[#This Row],[Cantidad]] * TablaDatosEmpresa[[#This Row],[CosteAdquisicionPromedio]], 0)</f>
        <v>4031.7863225806454</v>
      </c>
      <c r="N5072" s="3">
        <f>TablaDatosEmpresa[[#This Row],[Ingresos]]-TablaDatosEmpresa[[#This Row],[Coste_Vemta]]</f>
        <v>14031.213677419355</v>
      </c>
    </row>
    <row r="5073" spans="1:14" x14ac:dyDescent="0.3">
      <c r="A5073">
        <v>5074</v>
      </c>
      <c r="B5073" s="1">
        <v>45307</v>
      </c>
      <c r="C5073" t="s">
        <v>24</v>
      </c>
      <c r="D5073" t="s">
        <v>34</v>
      </c>
      <c r="E5073" t="s">
        <v>45</v>
      </c>
      <c r="F5073">
        <v>143</v>
      </c>
      <c r="G5073" s="3">
        <v>182.14</v>
      </c>
      <c r="H5073" s="3">
        <v>0</v>
      </c>
      <c r="I5073" t="s">
        <v>24</v>
      </c>
      <c r="J5073" t="s">
        <v>36</v>
      </c>
      <c r="K5073" s="3">
        <f>IF(TablaDatosEmpresa[[#This Row],[Tipo_Movimiento]] = "Venta", -TablaDatosEmpresa[[#This Row],[Cantidad]] * TablaDatosEmpresa[[#This Row],[Precio_Venta_Unitario]], 0)</f>
        <v>0</v>
      </c>
      <c r="L5073" s="3">
        <f>AVERAGEIF(TablaDatosEmpresa[Nombre_Producto],TablaDatosEmpresa[[#This Row],[Nombre_Producto]],TablaDatosEmpresa[Costo_Unitario])</f>
        <v>81.910562499999997</v>
      </c>
      <c r="M5073" s="3">
        <f>IF(TablaDatosEmpresa[[#This Row],[Tipo_Movimiento]] = "Venta", -TablaDatosEmpresa[[#This Row],[Cantidad]] * TablaDatosEmpresa[[#This Row],[CosteAdquisicionPromedio]], 0)</f>
        <v>0</v>
      </c>
      <c r="N5073" s="3">
        <f>TablaDatosEmpresa[[#This Row],[Ingresos]]-TablaDatosEmpresa[[#This Row],[Coste_Vemta]]</f>
        <v>0</v>
      </c>
    </row>
    <row r="5074" spans="1:14" x14ac:dyDescent="0.3">
      <c r="A5074">
        <v>5075</v>
      </c>
      <c r="B5074" s="1">
        <v>45307</v>
      </c>
      <c r="C5074" t="s">
        <v>24</v>
      </c>
      <c r="D5074" t="s">
        <v>34</v>
      </c>
      <c r="E5074" t="s">
        <v>45</v>
      </c>
      <c r="F5074">
        <v>225</v>
      </c>
      <c r="G5074" s="3">
        <v>176.7</v>
      </c>
      <c r="H5074" s="3">
        <v>0</v>
      </c>
      <c r="I5074" t="s">
        <v>24</v>
      </c>
      <c r="J5074" t="s">
        <v>26</v>
      </c>
      <c r="K5074" s="3">
        <f>IF(TablaDatosEmpresa[[#This Row],[Tipo_Movimiento]] = "Venta", -TablaDatosEmpresa[[#This Row],[Cantidad]] * TablaDatosEmpresa[[#This Row],[Precio_Venta_Unitario]], 0)</f>
        <v>0</v>
      </c>
      <c r="L5074" s="3">
        <f>AVERAGEIF(TablaDatosEmpresa[Nombre_Producto],TablaDatosEmpresa[[#This Row],[Nombre_Producto]],TablaDatosEmpresa[Costo_Unitario])</f>
        <v>81.910562499999997</v>
      </c>
      <c r="M5074" s="3">
        <f>IF(TablaDatosEmpresa[[#This Row],[Tipo_Movimiento]] = "Venta", -TablaDatosEmpresa[[#This Row],[Cantidad]] * TablaDatosEmpresa[[#This Row],[CosteAdquisicionPromedio]], 0)</f>
        <v>0</v>
      </c>
      <c r="N5074" s="3">
        <f>TablaDatosEmpresa[[#This Row],[Ingresos]]-TablaDatosEmpresa[[#This Row],[Coste_Vemta]]</f>
        <v>0</v>
      </c>
    </row>
    <row r="5075" spans="1:14" x14ac:dyDescent="0.3">
      <c r="A5075">
        <v>5076</v>
      </c>
      <c r="B5075" s="1">
        <v>45307</v>
      </c>
      <c r="C5075" t="s">
        <v>10</v>
      </c>
      <c r="D5075" t="s">
        <v>21</v>
      </c>
      <c r="E5075" t="s">
        <v>22</v>
      </c>
      <c r="F5075">
        <v>-18</v>
      </c>
      <c r="G5075" s="3">
        <v>0</v>
      </c>
      <c r="H5075" s="3">
        <v>60.13</v>
      </c>
      <c r="I5075" t="s">
        <v>10</v>
      </c>
      <c r="J5075" t="s">
        <v>15</v>
      </c>
      <c r="K5075" s="3">
        <f>IF(TablaDatosEmpresa[[#This Row],[Tipo_Movimiento]] = "Venta", -TablaDatosEmpresa[[#This Row],[Cantidad]] * TablaDatosEmpresa[[#This Row],[Precio_Venta_Unitario]], 0)</f>
        <v>1082.3400000000001</v>
      </c>
      <c r="L5075" s="3">
        <f>AVERAGEIF(TablaDatosEmpresa[Nombre_Producto],TablaDatosEmpresa[[#This Row],[Nombre_Producto]],TablaDatosEmpresa[Costo_Unitario])</f>
        <v>10.520482758620702</v>
      </c>
      <c r="M5075" s="3">
        <f>IF(TablaDatosEmpresa[[#This Row],[Tipo_Movimiento]] = "Venta", -TablaDatosEmpresa[[#This Row],[Cantidad]] * TablaDatosEmpresa[[#This Row],[CosteAdquisicionPromedio]], 0)</f>
        <v>189.36868965517263</v>
      </c>
      <c r="N5075" s="3">
        <f>TablaDatosEmpresa[[#This Row],[Ingresos]]-TablaDatosEmpresa[[#This Row],[Coste_Vemta]]</f>
        <v>892.97131034482754</v>
      </c>
    </row>
    <row r="5076" spans="1:14" x14ac:dyDescent="0.3">
      <c r="A5076">
        <v>5077</v>
      </c>
      <c r="B5076" s="1">
        <v>45307</v>
      </c>
      <c r="C5076" t="s">
        <v>24</v>
      </c>
      <c r="D5076" t="s">
        <v>29</v>
      </c>
      <c r="E5076" t="s">
        <v>30</v>
      </c>
      <c r="F5076">
        <v>79</v>
      </c>
      <c r="G5076" s="3">
        <v>35.57</v>
      </c>
      <c r="H5076" s="3">
        <v>0</v>
      </c>
      <c r="I5076" t="s">
        <v>24</v>
      </c>
      <c r="J5076" t="s">
        <v>28</v>
      </c>
      <c r="K5076" s="3">
        <f>IF(TablaDatosEmpresa[[#This Row],[Tipo_Movimiento]] = "Venta", -TablaDatosEmpresa[[#This Row],[Cantidad]] * TablaDatosEmpresa[[#This Row],[Precio_Venta_Unitario]], 0)</f>
        <v>0</v>
      </c>
      <c r="L5076" s="3">
        <f>AVERAGEIF(TablaDatosEmpresa[Nombre_Producto],TablaDatosEmpresa[[#This Row],[Nombre_Producto]],TablaDatosEmpresa[Costo_Unitario])</f>
        <v>15.49574137931034</v>
      </c>
      <c r="M5076" s="3">
        <f>IF(TablaDatosEmpresa[[#This Row],[Tipo_Movimiento]] = "Venta", -TablaDatosEmpresa[[#This Row],[Cantidad]] * TablaDatosEmpresa[[#This Row],[CosteAdquisicionPromedio]], 0)</f>
        <v>0</v>
      </c>
      <c r="N5076" s="3">
        <f>TablaDatosEmpresa[[#This Row],[Ingresos]]-TablaDatosEmpresa[[#This Row],[Coste_Vemta]]</f>
        <v>0</v>
      </c>
    </row>
    <row r="5077" spans="1:14" x14ac:dyDescent="0.3">
      <c r="A5077">
        <v>5078</v>
      </c>
      <c r="B5077" s="1">
        <v>45307</v>
      </c>
      <c r="C5077" t="s">
        <v>16</v>
      </c>
      <c r="D5077" t="s">
        <v>19</v>
      </c>
      <c r="E5077" t="s">
        <v>20</v>
      </c>
      <c r="F5077">
        <v>49</v>
      </c>
      <c r="G5077" s="3">
        <v>152.68</v>
      </c>
      <c r="H5077" s="3">
        <v>0</v>
      </c>
      <c r="I5077" t="s">
        <v>46</v>
      </c>
      <c r="J5077" t="s">
        <v>18</v>
      </c>
      <c r="K5077" s="3">
        <f>IF(TablaDatosEmpresa[[#This Row],[Tipo_Movimiento]] = "Venta", -TablaDatosEmpresa[[#This Row],[Cantidad]] * TablaDatosEmpresa[[#This Row],[Precio_Venta_Unitario]], 0)</f>
        <v>0</v>
      </c>
      <c r="L5077" s="3">
        <f>AVERAGEIF(TablaDatosEmpresa[Nombre_Producto],TablaDatosEmpresa[[#This Row],[Nombre_Producto]],TablaDatosEmpresa[Costo_Unitario])</f>
        <v>66.956770642201846</v>
      </c>
      <c r="M5077" s="3">
        <f>IF(TablaDatosEmpresa[[#This Row],[Tipo_Movimiento]] = "Venta", -TablaDatosEmpresa[[#This Row],[Cantidad]] * TablaDatosEmpresa[[#This Row],[CosteAdquisicionPromedio]], 0)</f>
        <v>0</v>
      </c>
      <c r="N5077" s="3">
        <f>TablaDatosEmpresa[[#This Row],[Ingresos]]-TablaDatosEmpresa[[#This Row],[Coste_Vemta]]</f>
        <v>0</v>
      </c>
    </row>
    <row r="5078" spans="1:14" x14ac:dyDescent="0.3">
      <c r="A5078">
        <v>5079</v>
      </c>
      <c r="B5078" s="1">
        <v>45307</v>
      </c>
      <c r="C5078" t="s">
        <v>24</v>
      </c>
      <c r="D5078" t="s">
        <v>25</v>
      </c>
      <c r="E5078" t="s">
        <v>43</v>
      </c>
      <c r="F5078">
        <v>70</v>
      </c>
      <c r="G5078" s="3">
        <v>45.17</v>
      </c>
      <c r="H5078" s="3">
        <v>0</v>
      </c>
      <c r="I5078" t="s">
        <v>24</v>
      </c>
      <c r="J5078" t="s">
        <v>37</v>
      </c>
      <c r="K5078" s="3">
        <f>IF(TablaDatosEmpresa[[#This Row],[Tipo_Movimiento]] = "Venta", -TablaDatosEmpresa[[#This Row],[Cantidad]] * TablaDatosEmpresa[[#This Row],[Precio_Venta_Unitario]], 0)</f>
        <v>0</v>
      </c>
      <c r="L5078" s="3">
        <f>AVERAGEIF(TablaDatosEmpresa[Nombre_Producto],TablaDatosEmpresa[[#This Row],[Nombre_Producto]],TablaDatosEmpresa[Costo_Unitario])</f>
        <v>18.458651685393257</v>
      </c>
      <c r="M5078" s="3">
        <f>IF(TablaDatosEmpresa[[#This Row],[Tipo_Movimiento]] = "Venta", -TablaDatosEmpresa[[#This Row],[Cantidad]] * TablaDatosEmpresa[[#This Row],[CosteAdquisicionPromedio]], 0)</f>
        <v>0</v>
      </c>
      <c r="N5078" s="3">
        <f>TablaDatosEmpresa[[#This Row],[Ingresos]]-TablaDatosEmpresa[[#This Row],[Coste_Vemta]]</f>
        <v>0</v>
      </c>
    </row>
    <row r="5079" spans="1:14" x14ac:dyDescent="0.3">
      <c r="A5079">
        <v>5080</v>
      </c>
      <c r="B5079" s="1">
        <v>45307</v>
      </c>
      <c r="C5079" t="s">
        <v>24</v>
      </c>
      <c r="D5079" t="s">
        <v>25</v>
      </c>
      <c r="E5079" t="s">
        <v>43</v>
      </c>
      <c r="F5079">
        <v>126</v>
      </c>
      <c r="G5079" s="3">
        <v>45.58</v>
      </c>
      <c r="H5079" s="3">
        <v>0</v>
      </c>
      <c r="I5079" t="s">
        <v>24</v>
      </c>
      <c r="J5079" t="s">
        <v>26</v>
      </c>
      <c r="K5079" s="3">
        <f>IF(TablaDatosEmpresa[[#This Row],[Tipo_Movimiento]] = "Venta", -TablaDatosEmpresa[[#This Row],[Cantidad]] * TablaDatosEmpresa[[#This Row],[Precio_Venta_Unitario]], 0)</f>
        <v>0</v>
      </c>
      <c r="L5079" s="3">
        <f>AVERAGEIF(TablaDatosEmpresa[Nombre_Producto],TablaDatosEmpresa[[#This Row],[Nombre_Producto]],TablaDatosEmpresa[Costo_Unitario])</f>
        <v>18.458651685393257</v>
      </c>
      <c r="M5079" s="3">
        <f>IF(TablaDatosEmpresa[[#This Row],[Tipo_Movimiento]] = "Venta", -TablaDatosEmpresa[[#This Row],[Cantidad]] * TablaDatosEmpresa[[#This Row],[CosteAdquisicionPromedio]], 0)</f>
        <v>0</v>
      </c>
      <c r="N5079" s="3">
        <f>TablaDatosEmpresa[[#This Row],[Ingresos]]-TablaDatosEmpresa[[#This Row],[Coste_Vemta]]</f>
        <v>0</v>
      </c>
    </row>
    <row r="5080" spans="1:14" x14ac:dyDescent="0.3">
      <c r="A5080">
        <v>5081</v>
      </c>
      <c r="B5080" s="1">
        <v>45308</v>
      </c>
      <c r="C5080" t="s">
        <v>10</v>
      </c>
      <c r="D5080" t="s">
        <v>11</v>
      </c>
      <c r="E5080" t="s">
        <v>12</v>
      </c>
      <c r="F5080">
        <v>-47</v>
      </c>
      <c r="G5080" s="3">
        <v>0</v>
      </c>
      <c r="H5080" s="3">
        <v>129.09</v>
      </c>
      <c r="I5080" t="s">
        <v>10</v>
      </c>
      <c r="J5080" t="s">
        <v>31</v>
      </c>
      <c r="K5080" s="3">
        <f>IF(TablaDatosEmpresa[[#This Row],[Tipo_Movimiento]] = "Venta", -TablaDatosEmpresa[[#This Row],[Cantidad]] * TablaDatosEmpresa[[#This Row],[Precio_Venta_Unitario]], 0)</f>
        <v>6067.2300000000005</v>
      </c>
      <c r="L5080" s="3">
        <f>AVERAGEIF(TablaDatosEmpresa[Nombre_Producto],TablaDatosEmpresa[[#This Row],[Nombre_Producto]],TablaDatosEmpresa[Costo_Unitario])</f>
        <v>28.701865793780652</v>
      </c>
      <c r="M5080" s="3">
        <f>IF(TablaDatosEmpresa[[#This Row],[Tipo_Movimiento]] = "Venta", -TablaDatosEmpresa[[#This Row],[Cantidad]] * TablaDatosEmpresa[[#This Row],[CosteAdquisicionPromedio]], 0)</f>
        <v>1348.9876923076906</v>
      </c>
      <c r="N5080" s="3">
        <f>TablaDatosEmpresa[[#This Row],[Ingresos]]-TablaDatosEmpresa[[#This Row],[Coste_Vemta]]</f>
        <v>4718.2423076923096</v>
      </c>
    </row>
    <row r="5081" spans="1:14" x14ac:dyDescent="0.3">
      <c r="A5081">
        <v>5082</v>
      </c>
      <c r="B5081" s="1">
        <v>45308</v>
      </c>
      <c r="C5081" t="s">
        <v>16</v>
      </c>
      <c r="D5081" t="s">
        <v>17</v>
      </c>
      <c r="E5081" t="s">
        <v>42</v>
      </c>
      <c r="F5081">
        <v>46</v>
      </c>
      <c r="G5081" s="3">
        <v>444.25</v>
      </c>
      <c r="H5081" s="3">
        <v>0</v>
      </c>
      <c r="I5081" t="s">
        <v>46</v>
      </c>
      <c r="J5081" t="s">
        <v>18</v>
      </c>
      <c r="K5081" s="3">
        <f>IF(TablaDatosEmpresa[[#This Row],[Tipo_Movimiento]] = "Venta", -TablaDatosEmpresa[[#This Row],[Cantidad]] * TablaDatosEmpresa[[#This Row],[Precio_Venta_Unitario]], 0)</f>
        <v>0</v>
      </c>
      <c r="L5081" s="3">
        <f>AVERAGEIF(TablaDatosEmpresa[Nombre_Producto],TablaDatosEmpresa[[#This Row],[Nombre_Producto]],TablaDatosEmpresa[Costo_Unitario])</f>
        <v>206.67616747181975</v>
      </c>
      <c r="M5081" s="3">
        <f>IF(TablaDatosEmpresa[[#This Row],[Tipo_Movimiento]] = "Venta", -TablaDatosEmpresa[[#This Row],[Cantidad]] * TablaDatosEmpresa[[#This Row],[CosteAdquisicionPromedio]], 0)</f>
        <v>0</v>
      </c>
      <c r="N5081" s="3">
        <f>TablaDatosEmpresa[[#This Row],[Ingresos]]-TablaDatosEmpresa[[#This Row],[Coste_Vemta]]</f>
        <v>0</v>
      </c>
    </row>
    <row r="5082" spans="1:14" x14ac:dyDescent="0.3">
      <c r="A5082">
        <v>5083</v>
      </c>
      <c r="B5082" s="1">
        <v>45308</v>
      </c>
      <c r="C5082" t="s">
        <v>10</v>
      </c>
      <c r="D5082" t="s">
        <v>29</v>
      </c>
      <c r="E5082" t="s">
        <v>30</v>
      </c>
      <c r="F5082">
        <v>-47</v>
      </c>
      <c r="G5082" s="3">
        <v>0</v>
      </c>
      <c r="H5082" s="3">
        <v>80.209999999999994</v>
      </c>
      <c r="I5082" t="s">
        <v>10</v>
      </c>
      <c r="J5082" t="s">
        <v>13</v>
      </c>
      <c r="K5082" s="3">
        <f>IF(TablaDatosEmpresa[[#This Row],[Tipo_Movimiento]] = "Venta", -TablaDatosEmpresa[[#This Row],[Cantidad]] * TablaDatosEmpresa[[#This Row],[Precio_Venta_Unitario]], 0)</f>
        <v>3769.87</v>
      </c>
      <c r="L5082" s="3">
        <f>AVERAGEIF(TablaDatosEmpresa[Nombre_Producto],TablaDatosEmpresa[[#This Row],[Nombre_Producto]],TablaDatosEmpresa[Costo_Unitario])</f>
        <v>15.49574137931034</v>
      </c>
      <c r="M5082" s="3">
        <f>IF(TablaDatosEmpresa[[#This Row],[Tipo_Movimiento]] = "Venta", -TablaDatosEmpresa[[#This Row],[Cantidad]] * TablaDatosEmpresa[[#This Row],[CosteAdquisicionPromedio]], 0)</f>
        <v>728.29984482758596</v>
      </c>
      <c r="N5082" s="3">
        <f>TablaDatosEmpresa[[#This Row],[Ingresos]]-TablaDatosEmpresa[[#This Row],[Coste_Vemta]]</f>
        <v>3041.5701551724142</v>
      </c>
    </row>
    <row r="5083" spans="1:14" x14ac:dyDescent="0.3">
      <c r="A5083">
        <v>5084</v>
      </c>
      <c r="B5083" s="1">
        <v>45308</v>
      </c>
      <c r="C5083" t="s">
        <v>10</v>
      </c>
      <c r="D5083" t="s">
        <v>25</v>
      </c>
      <c r="E5083" t="s">
        <v>43</v>
      </c>
      <c r="F5083">
        <v>-38</v>
      </c>
      <c r="G5083" s="3">
        <v>0</v>
      </c>
      <c r="H5083" s="3">
        <v>95.64</v>
      </c>
      <c r="I5083" t="s">
        <v>10</v>
      </c>
      <c r="J5083" t="s">
        <v>35</v>
      </c>
      <c r="K5083" s="3">
        <f>IF(TablaDatosEmpresa[[#This Row],[Tipo_Movimiento]] = "Venta", -TablaDatosEmpresa[[#This Row],[Cantidad]] * TablaDatosEmpresa[[#This Row],[Precio_Venta_Unitario]], 0)</f>
        <v>3634.32</v>
      </c>
      <c r="L5083" s="3">
        <f>AVERAGEIF(TablaDatosEmpresa[Nombre_Producto],TablaDatosEmpresa[[#This Row],[Nombre_Producto]],TablaDatosEmpresa[Costo_Unitario])</f>
        <v>18.458651685393257</v>
      </c>
      <c r="M5083" s="3">
        <f>IF(TablaDatosEmpresa[[#This Row],[Tipo_Movimiento]] = "Venta", -TablaDatosEmpresa[[#This Row],[Cantidad]] * TablaDatosEmpresa[[#This Row],[CosteAdquisicionPromedio]], 0)</f>
        <v>701.4287640449437</v>
      </c>
      <c r="N5083" s="3">
        <f>TablaDatosEmpresa[[#This Row],[Ingresos]]-TablaDatosEmpresa[[#This Row],[Coste_Vemta]]</f>
        <v>2932.8912359550563</v>
      </c>
    </row>
    <row r="5084" spans="1:14" x14ac:dyDescent="0.3">
      <c r="A5084">
        <v>5085</v>
      </c>
      <c r="B5084" s="1">
        <v>45308</v>
      </c>
      <c r="C5084" t="s">
        <v>10</v>
      </c>
      <c r="D5084" t="s">
        <v>14</v>
      </c>
      <c r="E5084" t="s">
        <v>41</v>
      </c>
      <c r="F5084">
        <v>-35</v>
      </c>
      <c r="G5084" s="3">
        <v>0</v>
      </c>
      <c r="H5084" s="3">
        <v>161.29</v>
      </c>
      <c r="I5084" t="s">
        <v>10</v>
      </c>
      <c r="J5084" t="s">
        <v>31</v>
      </c>
      <c r="K5084" s="3">
        <f>IF(TablaDatosEmpresa[[#This Row],[Tipo_Movimiento]] = "Venta", -TablaDatosEmpresa[[#This Row],[Cantidad]] * TablaDatosEmpresa[[#This Row],[Precio_Venta_Unitario]], 0)</f>
        <v>5645.15</v>
      </c>
      <c r="L5084" s="3">
        <f>AVERAGEIF(TablaDatosEmpresa[Nombre_Producto],TablaDatosEmpresa[[#This Row],[Nombre_Producto]],TablaDatosEmpresa[Costo_Unitario])</f>
        <v>38.917210440456756</v>
      </c>
      <c r="M5084" s="3">
        <f>IF(TablaDatosEmpresa[[#This Row],[Tipo_Movimiento]] = "Venta", -TablaDatosEmpresa[[#This Row],[Cantidad]] * TablaDatosEmpresa[[#This Row],[CosteAdquisicionPromedio]], 0)</f>
        <v>1362.1023654159865</v>
      </c>
      <c r="N5084" s="3">
        <f>TablaDatosEmpresa[[#This Row],[Ingresos]]-TablaDatosEmpresa[[#This Row],[Coste_Vemta]]</f>
        <v>4283.0476345840134</v>
      </c>
    </row>
    <row r="5085" spans="1:14" x14ac:dyDescent="0.3">
      <c r="A5085">
        <v>5086</v>
      </c>
      <c r="B5085" s="1">
        <v>45308</v>
      </c>
      <c r="C5085" t="s">
        <v>10</v>
      </c>
      <c r="D5085" t="s">
        <v>34</v>
      </c>
      <c r="E5085" t="s">
        <v>45</v>
      </c>
      <c r="F5085">
        <v>-6</v>
      </c>
      <c r="G5085" s="3">
        <v>0</v>
      </c>
      <c r="H5085" s="3">
        <v>346.43</v>
      </c>
      <c r="I5085" t="s">
        <v>10</v>
      </c>
      <c r="J5085" t="s">
        <v>23</v>
      </c>
      <c r="K5085" s="3">
        <f>IF(TablaDatosEmpresa[[#This Row],[Tipo_Movimiento]] = "Venta", -TablaDatosEmpresa[[#This Row],[Cantidad]] * TablaDatosEmpresa[[#This Row],[Precio_Venta_Unitario]], 0)</f>
        <v>2078.58</v>
      </c>
      <c r="L5085" s="3">
        <f>AVERAGEIF(TablaDatosEmpresa[Nombre_Producto],TablaDatosEmpresa[[#This Row],[Nombre_Producto]],TablaDatosEmpresa[Costo_Unitario])</f>
        <v>81.910562499999997</v>
      </c>
      <c r="M5085" s="3">
        <f>IF(TablaDatosEmpresa[[#This Row],[Tipo_Movimiento]] = "Venta", -TablaDatosEmpresa[[#This Row],[Cantidad]] * TablaDatosEmpresa[[#This Row],[CosteAdquisicionPromedio]], 0)</f>
        <v>491.46337499999998</v>
      </c>
      <c r="N5085" s="3">
        <f>TablaDatosEmpresa[[#This Row],[Ingresos]]-TablaDatosEmpresa[[#This Row],[Coste_Vemta]]</f>
        <v>1587.1166249999999</v>
      </c>
    </row>
    <row r="5086" spans="1:14" x14ac:dyDescent="0.3">
      <c r="A5086">
        <v>5087</v>
      </c>
      <c r="B5086" s="1">
        <v>45308</v>
      </c>
      <c r="C5086" t="s">
        <v>24</v>
      </c>
      <c r="D5086" t="s">
        <v>29</v>
      </c>
      <c r="E5086" t="s">
        <v>30</v>
      </c>
      <c r="F5086">
        <v>104</v>
      </c>
      <c r="G5086" s="3">
        <v>36.049999999999997</v>
      </c>
      <c r="H5086" s="3">
        <v>0</v>
      </c>
      <c r="I5086" t="s">
        <v>24</v>
      </c>
      <c r="J5086" t="s">
        <v>37</v>
      </c>
      <c r="K5086" s="3">
        <f>IF(TablaDatosEmpresa[[#This Row],[Tipo_Movimiento]] = "Venta", -TablaDatosEmpresa[[#This Row],[Cantidad]] * TablaDatosEmpresa[[#This Row],[Precio_Venta_Unitario]], 0)</f>
        <v>0</v>
      </c>
      <c r="L5086" s="3">
        <f>AVERAGEIF(TablaDatosEmpresa[Nombre_Producto],TablaDatosEmpresa[[#This Row],[Nombre_Producto]],TablaDatosEmpresa[Costo_Unitario])</f>
        <v>15.49574137931034</v>
      </c>
      <c r="M5086" s="3">
        <f>IF(TablaDatosEmpresa[[#This Row],[Tipo_Movimiento]] = "Venta", -TablaDatosEmpresa[[#This Row],[Cantidad]] * TablaDatosEmpresa[[#This Row],[CosteAdquisicionPromedio]], 0)</f>
        <v>0</v>
      </c>
      <c r="N5086" s="3">
        <f>TablaDatosEmpresa[[#This Row],[Ingresos]]-TablaDatosEmpresa[[#This Row],[Coste_Vemta]]</f>
        <v>0</v>
      </c>
    </row>
    <row r="5087" spans="1:14" x14ac:dyDescent="0.3">
      <c r="A5087">
        <v>5088</v>
      </c>
      <c r="B5087" s="1">
        <v>45309</v>
      </c>
      <c r="C5087" t="s">
        <v>10</v>
      </c>
      <c r="D5087" t="s">
        <v>25</v>
      </c>
      <c r="E5087" t="s">
        <v>43</v>
      </c>
      <c r="F5087">
        <v>-30</v>
      </c>
      <c r="G5087" s="3">
        <v>0</v>
      </c>
      <c r="H5087" s="3">
        <v>95.1</v>
      </c>
      <c r="I5087" t="s">
        <v>10</v>
      </c>
      <c r="J5087" t="s">
        <v>23</v>
      </c>
      <c r="K5087" s="3">
        <f>IF(TablaDatosEmpresa[[#This Row],[Tipo_Movimiento]] = "Venta", -TablaDatosEmpresa[[#This Row],[Cantidad]] * TablaDatosEmpresa[[#This Row],[Precio_Venta_Unitario]], 0)</f>
        <v>2853</v>
      </c>
      <c r="L5087" s="3">
        <f>AVERAGEIF(TablaDatosEmpresa[Nombre_Producto],TablaDatosEmpresa[[#This Row],[Nombre_Producto]],TablaDatosEmpresa[Costo_Unitario])</f>
        <v>18.458651685393257</v>
      </c>
      <c r="M5087" s="3">
        <f>IF(TablaDatosEmpresa[[#This Row],[Tipo_Movimiento]] = "Venta", -TablaDatosEmpresa[[#This Row],[Cantidad]] * TablaDatosEmpresa[[#This Row],[CosteAdquisicionPromedio]], 0)</f>
        <v>553.75955056179771</v>
      </c>
      <c r="N5087" s="3">
        <f>TablaDatosEmpresa[[#This Row],[Ingresos]]-TablaDatosEmpresa[[#This Row],[Coste_Vemta]]</f>
        <v>2299.2404494382022</v>
      </c>
    </row>
    <row r="5088" spans="1:14" x14ac:dyDescent="0.3">
      <c r="A5088">
        <v>5089</v>
      </c>
      <c r="B5088" s="1">
        <v>45309</v>
      </c>
      <c r="C5088" t="s">
        <v>10</v>
      </c>
      <c r="D5088" t="s">
        <v>14</v>
      </c>
      <c r="E5088" t="s">
        <v>41</v>
      </c>
      <c r="F5088">
        <v>-44</v>
      </c>
      <c r="G5088" s="3">
        <v>0</v>
      </c>
      <c r="H5088" s="3">
        <v>158.79</v>
      </c>
      <c r="I5088" t="s">
        <v>10</v>
      </c>
      <c r="J5088" t="s">
        <v>15</v>
      </c>
      <c r="K5088" s="3">
        <f>IF(TablaDatosEmpresa[[#This Row],[Tipo_Movimiento]] = "Venta", -TablaDatosEmpresa[[#This Row],[Cantidad]] * TablaDatosEmpresa[[#This Row],[Precio_Venta_Unitario]], 0)</f>
        <v>6986.7599999999993</v>
      </c>
      <c r="L5088" s="3">
        <f>AVERAGEIF(TablaDatosEmpresa[Nombre_Producto],TablaDatosEmpresa[[#This Row],[Nombre_Producto]],TablaDatosEmpresa[Costo_Unitario])</f>
        <v>38.917210440456756</v>
      </c>
      <c r="M5088" s="3">
        <f>IF(TablaDatosEmpresa[[#This Row],[Tipo_Movimiento]] = "Venta", -TablaDatosEmpresa[[#This Row],[Cantidad]] * TablaDatosEmpresa[[#This Row],[CosteAdquisicionPromedio]], 0)</f>
        <v>1712.3572593800973</v>
      </c>
      <c r="N5088" s="3">
        <f>TablaDatosEmpresa[[#This Row],[Ingresos]]-TablaDatosEmpresa[[#This Row],[Coste_Vemta]]</f>
        <v>5274.402740619902</v>
      </c>
    </row>
    <row r="5089" spans="1:14" x14ac:dyDescent="0.3">
      <c r="A5089">
        <v>5090</v>
      </c>
      <c r="B5089" s="1">
        <v>45309</v>
      </c>
      <c r="C5089" t="s">
        <v>24</v>
      </c>
      <c r="D5089" t="s">
        <v>25</v>
      </c>
      <c r="E5089" t="s">
        <v>43</v>
      </c>
      <c r="F5089">
        <v>234</v>
      </c>
      <c r="G5089" s="3">
        <v>45.17</v>
      </c>
      <c r="H5089" s="3">
        <v>0</v>
      </c>
      <c r="I5089" t="s">
        <v>24</v>
      </c>
      <c r="J5089" t="s">
        <v>37</v>
      </c>
      <c r="K5089" s="3">
        <f>IF(TablaDatosEmpresa[[#This Row],[Tipo_Movimiento]] = "Venta", -TablaDatosEmpresa[[#This Row],[Cantidad]] * TablaDatosEmpresa[[#This Row],[Precio_Venta_Unitario]], 0)</f>
        <v>0</v>
      </c>
      <c r="L5089" s="3">
        <f>AVERAGEIF(TablaDatosEmpresa[Nombre_Producto],TablaDatosEmpresa[[#This Row],[Nombre_Producto]],TablaDatosEmpresa[Costo_Unitario])</f>
        <v>18.458651685393257</v>
      </c>
      <c r="M5089" s="3">
        <f>IF(TablaDatosEmpresa[[#This Row],[Tipo_Movimiento]] = "Venta", -TablaDatosEmpresa[[#This Row],[Cantidad]] * TablaDatosEmpresa[[#This Row],[CosteAdquisicionPromedio]], 0)</f>
        <v>0</v>
      </c>
      <c r="N5089" s="3">
        <f>TablaDatosEmpresa[[#This Row],[Ingresos]]-TablaDatosEmpresa[[#This Row],[Coste_Vemta]]</f>
        <v>0</v>
      </c>
    </row>
    <row r="5090" spans="1:14" x14ac:dyDescent="0.3">
      <c r="A5090">
        <v>5091</v>
      </c>
      <c r="B5090" s="1">
        <v>45309</v>
      </c>
      <c r="C5090" t="s">
        <v>16</v>
      </c>
      <c r="D5090" t="s">
        <v>17</v>
      </c>
      <c r="E5090" t="s">
        <v>42</v>
      </c>
      <c r="F5090">
        <v>52</v>
      </c>
      <c r="G5090" s="3">
        <v>452.74</v>
      </c>
      <c r="H5090" s="3">
        <v>0</v>
      </c>
      <c r="I5090" t="s">
        <v>46</v>
      </c>
      <c r="J5090" t="s">
        <v>18</v>
      </c>
      <c r="K5090" s="3">
        <f>IF(TablaDatosEmpresa[[#This Row],[Tipo_Movimiento]] = "Venta", -TablaDatosEmpresa[[#This Row],[Cantidad]] * TablaDatosEmpresa[[#This Row],[Precio_Venta_Unitario]], 0)</f>
        <v>0</v>
      </c>
      <c r="L5090" s="3">
        <f>AVERAGEIF(TablaDatosEmpresa[Nombre_Producto],TablaDatosEmpresa[[#This Row],[Nombre_Producto]],TablaDatosEmpresa[Costo_Unitario])</f>
        <v>206.67616747181975</v>
      </c>
      <c r="M5090" s="3">
        <f>IF(TablaDatosEmpresa[[#This Row],[Tipo_Movimiento]] = "Venta", -TablaDatosEmpresa[[#This Row],[Cantidad]] * TablaDatosEmpresa[[#This Row],[CosteAdquisicionPromedio]], 0)</f>
        <v>0</v>
      </c>
      <c r="N5090" s="3">
        <f>TablaDatosEmpresa[[#This Row],[Ingresos]]-TablaDatosEmpresa[[#This Row],[Coste_Vemta]]</f>
        <v>0</v>
      </c>
    </row>
    <row r="5091" spans="1:14" x14ac:dyDescent="0.3">
      <c r="A5091">
        <v>5092</v>
      </c>
      <c r="B5091" s="1">
        <v>45309</v>
      </c>
      <c r="C5091" t="s">
        <v>24</v>
      </c>
      <c r="D5091" t="s">
        <v>11</v>
      </c>
      <c r="E5091" t="s">
        <v>12</v>
      </c>
      <c r="F5091">
        <v>217</v>
      </c>
      <c r="G5091" s="3">
        <v>66.08</v>
      </c>
      <c r="H5091" s="3">
        <v>0</v>
      </c>
      <c r="I5091" t="s">
        <v>24</v>
      </c>
      <c r="J5091" t="s">
        <v>26</v>
      </c>
      <c r="K5091" s="3">
        <f>IF(TablaDatosEmpresa[[#This Row],[Tipo_Movimiento]] = "Venta", -TablaDatosEmpresa[[#This Row],[Cantidad]] * TablaDatosEmpresa[[#This Row],[Precio_Venta_Unitario]], 0)</f>
        <v>0</v>
      </c>
      <c r="L5091" s="3">
        <f>AVERAGEIF(TablaDatosEmpresa[Nombre_Producto],TablaDatosEmpresa[[#This Row],[Nombre_Producto]],TablaDatosEmpresa[Costo_Unitario])</f>
        <v>28.701865793780652</v>
      </c>
      <c r="M5091" s="3">
        <f>IF(TablaDatosEmpresa[[#This Row],[Tipo_Movimiento]] = "Venta", -TablaDatosEmpresa[[#This Row],[Cantidad]] * TablaDatosEmpresa[[#This Row],[CosteAdquisicionPromedio]], 0)</f>
        <v>0</v>
      </c>
      <c r="N5091" s="3">
        <f>TablaDatosEmpresa[[#This Row],[Ingresos]]-TablaDatosEmpresa[[#This Row],[Coste_Vemta]]</f>
        <v>0</v>
      </c>
    </row>
    <row r="5092" spans="1:14" x14ac:dyDescent="0.3">
      <c r="A5092">
        <v>5093</v>
      </c>
      <c r="B5092" s="1">
        <v>45309</v>
      </c>
      <c r="C5092" t="s">
        <v>24</v>
      </c>
      <c r="D5092" t="s">
        <v>32</v>
      </c>
      <c r="E5092" t="s">
        <v>33</v>
      </c>
      <c r="F5092">
        <v>205</v>
      </c>
      <c r="G5092" s="3">
        <v>121.02</v>
      </c>
      <c r="H5092" s="3">
        <v>0</v>
      </c>
      <c r="I5092" t="s">
        <v>24</v>
      </c>
      <c r="J5092" t="s">
        <v>28</v>
      </c>
      <c r="K5092" s="3">
        <f>IF(TablaDatosEmpresa[[#This Row],[Tipo_Movimiento]] = "Venta", -TablaDatosEmpresa[[#This Row],[Cantidad]] * TablaDatosEmpresa[[#This Row],[Precio_Venta_Unitario]], 0)</f>
        <v>0</v>
      </c>
      <c r="L5092" s="3">
        <f>AVERAGEIF(TablaDatosEmpresa[Nombre_Producto],TablaDatosEmpresa[[#This Row],[Nombre_Producto]],TablaDatosEmpresa[Costo_Unitario])</f>
        <v>54.214840425531932</v>
      </c>
      <c r="M5092" s="3">
        <f>IF(TablaDatosEmpresa[[#This Row],[Tipo_Movimiento]] = "Venta", -TablaDatosEmpresa[[#This Row],[Cantidad]] * TablaDatosEmpresa[[#This Row],[CosteAdquisicionPromedio]], 0)</f>
        <v>0</v>
      </c>
      <c r="N5092" s="3">
        <f>TablaDatosEmpresa[[#This Row],[Ingresos]]-TablaDatosEmpresa[[#This Row],[Coste_Vemta]]</f>
        <v>0</v>
      </c>
    </row>
    <row r="5093" spans="1:14" x14ac:dyDescent="0.3">
      <c r="A5093">
        <v>5094</v>
      </c>
      <c r="B5093" s="1">
        <v>45309</v>
      </c>
      <c r="C5093" t="s">
        <v>16</v>
      </c>
      <c r="D5093" t="s">
        <v>19</v>
      </c>
      <c r="E5093" t="s">
        <v>20</v>
      </c>
      <c r="F5093">
        <v>69</v>
      </c>
      <c r="G5093" s="3">
        <v>150.86000000000001</v>
      </c>
      <c r="H5093" s="3">
        <v>0</v>
      </c>
      <c r="I5093" t="s">
        <v>46</v>
      </c>
      <c r="J5093" t="s">
        <v>18</v>
      </c>
      <c r="K5093" s="3">
        <f>IF(TablaDatosEmpresa[[#This Row],[Tipo_Movimiento]] = "Venta", -TablaDatosEmpresa[[#This Row],[Cantidad]] * TablaDatosEmpresa[[#This Row],[Precio_Venta_Unitario]], 0)</f>
        <v>0</v>
      </c>
      <c r="L5093" s="3">
        <f>AVERAGEIF(TablaDatosEmpresa[Nombre_Producto],TablaDatosEmpresa[[#This Row],[Nombre_Producto]],TablaDatosEmpresa[Costo_Unitario])</f>
        <v>66.956770642201846</v>
      </c>
      <c r="M5093" s="3">
        <f>IF(TablaDatosEmpresa[[#This Row],[Tipo_Movimiento]] = "Venta", -TablaDatosEmpresa[[#This Row],[Cantidad]] * TablaDatosEmpresa[[#This Row],[CosteAdquisicionPromedio]], 0)</f>
        <v>0</v>
      </c>
      <c r="N5093" s="3">
        <f>TablaDatosEmpresa[[#This Row],[Ingresos]]-TablaDatosEmpresa[[#This Row],[Coste_Vemta]]</f>
        <v>0</v>
      </c>
    </row>
    <row r="5094" spans="1:14" x14ac:dyDescent="0.3">
      <c r="A5094">
        <v>5095</v>
      </c>
      <c r="B5094" s="1">
        <v>45310</v>
      </c>
      <c r="C5094" t="s">
        <v>10</v>
      </c>
      <c r="D5094" t="s">
        <v>11</v>
      </c>
      <c r="E5094" t="s">
        <v>12</v>
      </c>
      <c r="F5094">
        <v>-21</v>
      </c>
      <c r="G5094" s="3">
        <v>0</v>
      </c>
      <c r="H5094" s="3">
        <v>130</v>
      </c>
      <c r="I5094" t="s">
        <v>10</v>
      </c>
      <c r="J5094" t="s">
        <v>13</v>
      </c>
      <c r="K5094" s="3">
        <f>IF(TablaDatosEmpresa[[#This Row],[Tipo_Movimiento]] = "Venta", -TablaDatosEmpresa[[#This Row],[Cantidad]] * TablaDatosEmpresa[[#This Row],[Precio_Venta_Unitario]], 0)</f>
        <v>2730</v>
      </c>
      <c r="L5094" s="3">
        <f>AVERAGEIF(TablaDatosEmpresa[Nombre_Producto],TablaDatosEmpresa[[#This Row],[Nombre_Producto]],TablaDatosEmpresa[Costo_Unitario])</f>
        <v>28.701865793780652</v>
      </c>
      <c r="M5094" s="3">
        <f>IF(TablaDatosEmpresa[[#This Row],[Tipo_Movimiento]] = "Venta", -TablaDatosEmpresa[[#This Row],[Cantidad]] * TablaDatosEmpresa[[#This Row],[CosteAdquisicionPromedio]], 0)</f>
        <v>602.7391816693937</v>
      </c>
      <c r="N5094" s="3">
        <f>TablaDatosEmpresa[[#This Row],[Ingresos]]-TablaDatosEmpresa[[#This Row],[Coste_Vemta]]</f>
        <v>2127.2608183306065</v>
      </c>
    </row>
    <row r="5095" spans="1:14" x14ac:dyDescent="0.3">
      <c r="A5095">
        <v>5096</v>
      </c>
      <c r="B5095" s="1">
        <v>45310</v>
      </c>
      <c r="C5095" t="s">
        <v>24</v>
      </c>
      <c r="D5095" t="s">
        <v>11</v>
      </c>
      <c r="E5095" t="s">
        <v>12</v>
      </c>
      <c r="F5095">
        <v>128</v>
      </c>
      <c r="G5095" s="3">
        <v>64.13</v>
      </c>
      <c r="H5095" s="3">
        <v>0</v>
      </c>
      <c r="I5095" t="s">
        <v>24</v>
      </c>
      <c r="J5095" t="s">
        <v>37</v>
      </c>
      <c r="K5095" s="3">
        <f>IF(TablaDatosEmpresa[[#This Row],[Tipo_Movimiento]] = "Venta", -TablaDatosEmpresa[[#This Row],[Cantidad]] * TablaDatosEmpresa[[#This Row],[Precio_Venta_Unitario]], 0)</f>
        <v>0</v>
      </c>
      <c r="L5095" s="3">
        <f>AVERAGEIF(TablaDatosEmpresa[Nombre_Producto],TablaDatosEmpresa[[#This Row],[Nombre_Producto]],TablaDatosEmpresa[Costo_Unitario])</f>
        <v>28.701865793780652</v>
      </c>
      <c r="M5095" s="3">
        <f>IF(TablaDatosEmpresa[[#This Row],[Tipo_Movimiento]] = "Venta", -TablaDatosEmpresa[[#This Row],[Cantidad]] * TablaDatosEmpresa[[#This Row],[CosteAdquisicionPromedio]], 0)</f>
        <v>0</v>
      </c>
      <c r="N5095" s="3">
        <f>TablaDatosEmpresa[[#This Row],[Ingresos]]-TablaDatosEmpresa[[#This Row],[Coste_Vemta]]</f>
        <v>0</v>
      </c>
    </row>
    <row r="5096" spans="1:14" x14ac:dyDescent="0.3">
      <c r="A5096">
        <v>5097</v>
      </c>
      <c r="B5096" s="1">
        <v>45310</v>
      </c>
      <c r="C5096" t="s">
        <v>10</v>
      </c>
      <c r="D5096" t="s">
        <v>14</v>
      </c>
      <c r="E5096" t="s">
        <v>41</v>
      </c>
      <c r="F5096">
        <v>-11</v>
      </c>
      <c r="G5096" s="3">
        <v>0</v>
      </c>
      <c r="H5096" s="3">
        <v>160.74</v>
      </c>
      <c r="I5096" t="s">
        <v>10</v>
      </c>
      <c r="J5096" t="s">
        <v>13</v>
      </c>
      <c r="K5096" s="3">
        <f>IF(TablaDatosEmpresa[[#This Row],[Tipo_Movimiento]] = "Venta", -TablaDatosEmpresa[[#This Row],[Cantidad]] * TablaDatosEmpresa[[#This Row],[Precio_Venta_Unitario]], 0)</f>
        <v>1768.14</v>
      </c>
      <c r="L5096" s="3">
        <f>AVERAGEIF(TablaDatosEmpresa[Nombre_Producto],TablaDatosEmpresa[[#This Row],[Nombre_Producto]],TablaDatosEmpresa[Costo_Unitario])</f>
        <v>38.917210440456756</v>
      </c>
      <c r="M5096" s="3">
        <f>IF(TablaDatosEmpresa[[#This Row],[Tipo_Movimiento]] = "Venta", -TablaDatosEmpresa[[#This Row],[Cantidad]] * TablaDatosEmpresa[[#This Row],[CosteAdquisicionPromedio]], 0)</f>
        <v>428.08931484502432</v>
      </c>
      <c r="N5096" s="3">
        <f>TablaDatosEmpresa[[#This Row],[Ingresos]]-TablaDatosEmpresa[[#This Row],[Coste_Vemta]]</f>
        <v>1340.0506851549758</v>
      </c>
    </row>
    <row r="5097" spans="1:14" x14ac:dyDescent="0.3">
      <c r="A5097">
        <v>5098</v>
      </c>
      <c r="B5097" s="1">
        <v>45310</v>
      </c>
      <c r="C5097" t="s">
        <v>10</v>
      </c>
      <c r="D5097" t="s">
        <v>25</v>
      </c>
      <c r="E5097" t="s">
        <v>43</v>
      </c>
      <c r="F5097">
        <v>-31</v>
      </c>
      <c r="G5097" s="3">
        <v>0</v>
      </c>
      <c r="H5097" s="3">
        <v>95.09</v>
      </c>
      <c r="I5097" t="s">
        <v>10</v>
      </c>
      <c r="J5097" t="s">
        <v>31</v>
      </c>
      <c r="K5097" s="3">
        <f>IF(TablaDatosEmpresa[[#This Row],[Tipo_Movimiento]] = "Venta", -TablaDatosEmpresa[[#This Row],[Cantidad]] * TablaDatosEmpresa[[#This Row],[Precio_Venta_Unitario]], 0)</f>
        <v>2947.79</v>
      </c>
      <c r="L5097" s="3">
        <f>AVERAGEIF(TablaDatosEmpresa[Nombre_Producto],TablaDatosEmpresa[[#This Row],[Nombre_Producto]],TablaDatosEmpresa[Costo_Unitario])</f>
        <v>18.458651685393257</v>
      </c>
      <c r="M5097" s="3">
        <f>IF(TablaDatosEmpresa[[#This Row],[Tipo_Movimiento]] = "Venta", -TablaDatosEmpresa[[#This Row],[Cantidad]] * TablaDatosEmpresa[[#This Row],[CosteAdquisicionPromedio]], 0)</f>
        <v>572.2182022471909</v>
      </c>
      <c r="N5097" s="3">
        <f>TablaDatosEmpresa[[#This Row],[Ingresos]]-TablaDatosEmpresa[[#This Row],[Coste_Vemta]]</f>
        <v>2375.5717977528093</v>
      </c>
    </row>
    <row r="5098" spans="1:14" x14ac:dyDescent="0.3">
      <c r="A5098">
        <v>5099</v>
      </c>
      <c r="B5098" s="1">
        <v>45310</v>
      </c>
      <c r="C5098" t="s">
        <v>10</v>
      </c>
      <c r="D5098" t="s">
        <v>27</v>
      </c>
      <c r="E5098" t="s">
        <v>44</v>
      </c>
      <c r="F5098">
        <v>-18</v>
      </c>
      <c r="G5098" s="3">
        <v>0</v>
      </c>
      <c r="H5098" s="3">
        <v>497.41</v>
      </c>
      <c r="I5098" t="s">
        <v>10</v>
      </c>
      <c r="J5098" t="s">
        <v>13</v>
      </c>
      <c r="K5098" s="3">
        <f>IF(TablaDatosEmpresa[[#This Row],[Tipo_Movimiento]] = "Venta", -TablaDatosEmpresa[[#This Row],[Cantidad]] * TablaDatosEmpresa[[#This Row],[Precio_Venta_Unitario]], 0)</f>
        <v>8953.380000000001</v>
      </c>
      <c r="L5098" s="3">
        <f>AVERAGEIF(TablaDatosEmpresa[Nombre_Producto],TablaDatosEmpresa[[#This Row],[Nombre_Producto]],TablaDatosEmpresa[Costo_Unitario])</f>
        <v>111.99406451612904</v>
      </c>
      <c r="M5098" s="3">
        <f>IF(TablaDatosEmpresa[[#This Row],[Tipo_Movimiento]] = "Venta", -TablaDatosEmpresa[[#This Row],[Cantidad]] * TablaDatosEmpresa[[#This Row],[CosteAdquisicionPromedio]], 0)</f>
        <v>2015.8931612903227</v>
      </c>
      <c r="N5098" s="3">
        <f>TablaDatosEmpresa[[#This Row],[Ingresos]]-TablaDatosEmpresa[[#This Row],[Coste_Vemta]]</f>
        <v>6937.4868387096785</v>
      </c>
    </row>
    <row r="5099" spans="1:14" x14ac:dyDescent="0.3">
      <c r="A5099">
        <v>5100</v>
      </c>
      <c r="B5099" s="1">
        <v>45310</v>
      </c>
      <c r="C5099" t="s">
        <v>24</v>
      </c>
      <c r="D5099" t="s">
        <v>21</v>
      </c>
      <c r="E5099" t="s">
        <v>22</v>
      </c>
      <c r="F5099">
        <v>86</v>
      </c>
      <c r="G5099" s="3">
        <v>25.02</v>
      </c>
      <c r="H5099" s="3">
        <v>0</v>
      </c>
      <c r="I5099" t="s">
        <v>24</v>
      </c>
      <c r="J5099" t="s">
        <v>26</v>
      </c>
      <c r="K5099" s="3">
        <f>IF(TablaDatosEmpresa[[#This Row],[Tipo_Movimiento]] = "Venta", -TablaDatosEmpresa[[#This Row],[Cantidad]] * TablaDatosEmpresa[[#This Row],[Precio_Venta_Unitario]], 0)</f>
        <v>0</v>
      </c>
      <c r="L5099" s="3">
        <f>AVERAGEIF(TablaDatosEmpresa[Nombre_Producto],TablaDatosEmpresa[[#This Row],[Nombre_Producto]],TablaDatosEmpresa[Costo_Unitario])</f>
        <v>10.520482758620702</v>
      </c>
      <c r="M5099" s="3">
        <f>IF(TablaDatosEmpresa[[#This Row],[Tipo_Movimiento]] = "Venta", -TablaDatosEmpresa[[#This Row],[Cantidad]] * TablaDatosEmpresa[[#This Row],[CosteAdquisicionPromedio]], 0)</f>
        <v>0</v>
      </c>
      <c r="N5099" s="3">
        <f>TablaDatosEmpresa[[#This Row],[Ingresos]]-TablaDatosEmpresa[[#This Row],[Coste_Vemta]]</f>
        <v>0</v>
      </c>
    </row>
    <row r="5100" spans="1:14" x14ac:dyDescent="0.3">
      <c r="A5100">
        <v>5101</v>
      </c>
      <c r="B5100" s="1">
        <v>45310</v>
      </c>
      <c r="C5100" t="s">
        <v>16</v>
      </c>
      <c r="D5100" t="s">
        <v>27</v>
      </c>
      <c r="E5100" t="s">
        <v>44</v>
      </c>
      <c r="F5100">
        <v>64</v>
      </c>
      <c r="G5100" s="3">
        <v>255.53</v>
      </c>
      <c r="H5100" s="3">
        <v>0</v>
      </c>
      <c r="I5100" t="s">
        <v>46</v>
      </c>
      <c r="J5100" t="s">
        <v>18</v>
      </c>
      <c r="K5100" s="3">
        <f>IF(TablaDatosEmpresa[[#This Row],[Tipo_Movimiento]] = "Venta", -TablaDatosEmpresa[[#This Row],[Cantidad]] * TablaDatosEmpresa[[#This Row],[Precio_Venta_Unitario]], 0)</f>
        <v>0</v>
      </c>
      <c r="L5100" s="3">
        <f>AVERAGEIF(TablaDatosEmpresa[Nombre_Producto],TablaDatosEmpresa[[#This Row],[Nombre_Producto]],TablaDatosEmpresa[Costo_Unitario])</f>
        <v>111.99406451612904</v>
      </c>
      <c r="M5100" s="3">
        <f>IF(TablaDatosEmpresa[[#This Row],[Tipo_Movimiento]] = "Venta", -TablaDatosEmpresa[[#This Row],[Cantidad]] * TablaDatosEmpresa[[#This Row],[CosteAdquisicionPromedio]], 0)</f>
        <v>0</v>
      </c>
      <c r="N5100" s="3">
        <f>TablaDatosEmpresa[[#This Row],[Ingresos]]-TablaDatosEmpresa[[#This Row],[Coste_Vemta]]</f>
        <v>0</v>
      </c>
    </row>
    <row r="5101" spans="1:14" x14ac:dyDescent="0.3">
      <c r="A5101">
        <v>5102</v>
      </c>
      <c r="B5101" s="1">
        <v>45311</v>
      </c>
      <c r="C5101" t="s">
        <v>10</v>
      </c>
      <c r="D5101" t="s">
        <v>17</v>
      </c>
      <c r="E5101" t="s">
        <v>42</v>
      </c>
      <c r="F5101">
        <v>-5</v>
      </c>
      <c r="G5101" s="3">
        <v>0</v>
      </c>
      <c r="H5101" s="3">
        <v>904.56</v>
      </c>
      <c r="I5101" t="s">
        <v>10</v>
      </c>
      <c r="J5101" t="s">
        <v>13</v>
      </c>
      <c r="K5101" s="3">
        <f>IF(TablaDatosEmpresa[[#This Row],[Tipo_Movimiento]] = "Venta", -TablaDatosEmpresa[[#This Row],[Cantidad]] * TablaDatosEmpresa[[#This Row],[Precio_Venta_Unitario]], 0)</f>
        <v>4522.7999999999993</v>
      </c>
      <c r="L5101" s="3">
        <f>AVERAGEIF(TablaDatosEmpresa[Nombre_Producto],TablaDatosEmpresa[[#This Row],[Nombre_Producto]],TablaDatosEmpresa[Costo_Unitario])</f>
        <v>206.67616747181975</v>
      </c>
      <c r="M5101" s="3">
        <f>IF(TablaDatosEmpresa[[#This Row],[Tipo_Movimiento]] = "Venta", -TablaDatosEmpresa[[#This Row],[Cantidad]] * TablaDatosEmpresa[[#This Row],[CosteAdquisicionPromedio]], 0)</f>
        <v>1033.3808373590987</v>
      </c>
      <c r="N5101" s="3">
        <f>TablaDatosEmpresa[[#This Row],[Ingresos]]-TablaDatosEmpresa[[#This Row],[Coste_Vemta]]</f>
        <v>3489.4191626409006</v>
      </c>
    </row>
    <row r="5102" spans="1:14" x14ac:dyDescent="0.3">
      <c r="A5102">
        <v>5103</v>
      </c>
      <c r="B5102" s="1">
        <v>45311</v>
      </c>
      <c r="C5102" t="s">
        <v>10</v>
      </c>
      <c r="D5102" t="s">
        <v>27</v>
      </c>
      <c r="E5102" t="s">
        <v>44</v>
      </c>
      <c r="F5102">
        <v>-25</v>
      </c>
      <c r="G5102" s="3">
        <v>0</v>
      </c>
      <c r="H5102" s="3">
        <v>495.94</v>
      </c>
      <c r="I5102" t="s">
        <v>10</v>
      </c>
      <c r="J5102" t="s">
        <v>31</v>
      </c>
      <c r="K5102" s="3">
        <f>IF(TablaDatosEmpresa[[#This Row],[Tipo_Movimiento]] = "Venta", -TablaDatosEmpresa[[#This Row],[Cantidad]] * TablaDatosEmpresa[[#This Row],[Precio_Venta_Unitario]], 0)</f>
        <v>12398.5</v>
      </c>
      <c r="L5102" s="3">
        <f>AVERAGEIF(TablaDatosEmpresa[Nombre_Producto],TablaDatosEmpresa[[#This Row],[Nombre_Producto]],TablaDatosEmpresa[Costo_Unitario])</f>
        <v>111.99406451612904</v>
      </c>
      <c r="M5102" s="3">
        <f>IF(TablaDatosEmpresa[[#This Row],[Tipo_Movimiento]] = "Venta", -TablaDatosEmpresa[[#This Row],[Cantidad]] * TablaDatosEmpresa[[#This Row],[CosteAdquisicionPromedio]], 0)</f>
        <v>2799.8516129032259</v>
      </c>
      <c r="N5102" s="3">
        <f>TablaDatosEmpresa[[#This Row],[Ingresos]]-TablaDatosEmpresa[[#This Row],[Coste_Vemta]]</f>
        <v>9598.648387096775</v>
      </c>
    </row>
    <row r="5103" spans="1:14" x14ac:dyDescent="0.3">
      <c r="A5103">
        <v>5104</v>
      </c>
      <c r="B5103" s="1">
        <v>45311</v>
      </c>
      <c r="C5103" t="s">
        <v>10</v>
      </c>
      <c r="D5103" t="s">
        <v>14</v>
      </c>
      <c r="E5103" t="s">
        <v>41</v>
      </c>
      <c r="F5103">
        <v>-50</v>
      </c>
      <c r="G5103" s="3">
        <v>0</v>
      </c>
      <c r="H5103" s="3">
        <v>158.32</v>
      </c>
      <c r="I5103" t="s">
        <v>10</v>
      </c>
      <c r="J5103" t="s">
        <v>15</v>
      </c>
      <c r="K5103" s="3">
        <f>IF(TablaDatosEmpresa[[#This Row],[Tipo_Movimiento]] = "Venta", -TablaDatosEmpresa[[#This Row],[Cantidad]] * TablaDatosEmpresa[[#This Row],[Precio_Venta_Unitario]], 0)</f>
        <v>7916</v>
      </c>
      <c r="L5103" s="3">
        <f>AVERAGEIF(TablaDatosEmpresa[Nombre_Producto],TablaDatosEmpresa[[#This Row],[Nombre_Producto]],TablaDatosEmpresa[Costo_Unitario])</f>
        <v>38.917210440456756</v>
      </c>
      <c r="M5103" s="3">
        <f>IF(TablaDatosEmpresa[[#This Row],[Tipo_Movimiento]] = "Venta", -TablaDatosEmpresa[[#This Row],[Cantidad]] * TablaDatosEmpresa[[#This Row],[CosteAdquisicionPromedio]], 0)</f>
        <v>1945.8605220228378</v>
      </c>
      <c r="N5103" s="3">
        <f>TablaDatosEmpresa[[#This Row],[Ingresos]]-TablaDatosEmpresa[[#This Row],[Coste_Vemta]]</f>
        <v>5970.1394779771617</v>
      </c>
    </row>
    <row r="5104" spans="1:14" x14ac:dyDescent="0.3">
      <c r="A5104">
        <v>5105</v>
      </c>
      <c r="B5104" s="1">
        <v>45311</v>
      </c>
      <c r="C5104" t="s">
        <v>24</v>
      </c>
      <c r="D5104" t="s">
        <v>25</v>
      </c>
      <c r="E5104" t="s">
        <v>43</v>
      </c>
      <c r="F5104">
        <v>90</v>
      </c>
      <c r="G5104" s="3">
        <v>45.25</v>
      </c>
      <c r="H5104" s="3">
        <v>0</v>
      </c>
      <c r="I5104" t="s">
        <v>24</v>
      </c>
      <c r="J5104" t="s">
        <v>37</v>
      </c>
      <c r="K5104" s="3">
        <f>IF(TablaDatosEmpresa[[#This Row],[Tipo_Movimiento]] = "Venta", -TablaDatosEmpresa[[#This Row],[Cantidad]] * TablaDatosEmpresa[[#This Row],[Precio_Venta_Unitario]], 0)</f>
        <v>0</v>
      </c>
      <c r="L5104" s="3">
        <f>AVERAGEIF(TablaDatosEmpresa[Nombre_Producto],TablaDatosEmpresa[[#This Row],[Nombre_Producto]],TablaDatosEmpresa[Costo_Unitario])</f>
        <v>18.458651685393257</v>
      </c>
      <c r="M5104" s="3">
        <f>IF(TablaDatosEmpresa[[#This Row],[Tipo_Movimiento]] = "Venta", -TablaDatosEmpresa[[#This Row],[Cantidad]] * TablaDatosEmpresa[[#This Row],[CosteAdquisicionPromedio]], 0)</f>
        <v>0</v>
      </c>
      <c r="N5104" s="3">
        <f>TablaDatosEmpresa[[#This Row],[Ingresos]]-TablaDatosEmpresa[[#This Row],[Coste_Vemta]]</f>
        <v>0</v>
      </c>
    </row>
    <row r="5105" spans="1:14" x14ac:dyDescent="0.3">
      <c r="A5105">
        <v>5106</v>
      </c>
      <c r="B5105" s="1">
        <v>45311</v>
      </c>
      <c r="C5105" t="s">
        <v>10</v>
      </c>
      <c r="D5105" t="s">
        <v>34</v>
      </c>
      <c r="E5105" t="s">
        <v>45</v>
      </c>
      <c r="F5105">
        <v>-20</v>
      </c>
      <c r="G5105" s="3">
        <v>0</v>
      </c>
      <c r="H5105" s="3">
        <v>346.61</v>
      </c>
      <c r="I5105" t="s">
        <v>10</v>
      </c>
      <c r="J5105" t="s">
        <v>35</v>
      </c>
      <c r="K5105" s="3">
        <f>IF(TablaDatosEmpresa[[#This Row],[Tipo_Movimiento]] = "Venta", -TablaDatosEmpresa[[#This Row],[Cantidad]] * TablaDatosEmpresa[[#This Row],[Precio_Venta_Unitario]], 0)</f>
        <v>6932.2000000000007</v>
      </c>
      <c r="L5105" s="3">
        <f>AVERAGEIF(TablaDatosEmpresa[Nombre_Producto],TablaDatosEmpresa[[#This Row],[Nombre_Producto]],TablaDatosEmpresa[Costo_Unitario])</f>
        <v>81.910562499999997</v>
      </c>
      <c r="M5105" s="3">
        <f>IF(TablaDatosEmpresa[[#This Row],[Tipo_Movimiento]] = "Venta", -TablaDatosEmpresa[[#This Row],[Cantidad]] * TablaDatosEmpresa[[#This Row],[CosteAdquisicionPromedio]], 0)</f>
        <v>1638.2112499999998</v>
      </c>
      <c r="N5105" s="3">
        <f>TablaDatosEmpresa[[#This Row],[Ingresos]]-TablaDatosEmpresa[[#This Row],[Coste_Vemta]]</f>
        <v>5293.9887500000004</v>
      </c>
    </row>
    <row r="5106" spans="1:14" x14ac:dyDescent="0.3">
      <c r="A5106">
        <v>5107</v>
      </c>
      <c r="B5106" s="1">
        <v>45311</v>
      </c>
      <c r="C5106" t="s">
        <v>16</v>
      </c>
      <c r="D5106" t="s">
        <v>19</v>
      </c>
      <c r="E5106" t="s">
        <v>20</v>
      </c>
      <c r="F5106">
        <v>67</v>
      </c>
      <c r="G5106" s="3">
        <v>152.46</v>
      </c>
      <c r="H5106" s="3">
        <v>0</v>
      </c>
      <c r="I5106" t="s">
        <v>46</v>
      </c>
      <c r="J5106" t="s">
        <v>18</v>
      </c>
      <c r="K5106" s="3">
        <f>IF(TablaDatosEmpresa[[#This Row],[Tipo_Movimiento]] = "Venta", -TablaDatosEmpresa[[#This Row],[Cantidad]] * TablaDatosEmpresa[[#This Row],[Precio_Venta_Unitario]], 0)</f>
        <v>0</v>
      </c>
      <c r="L5106" s="3">
        <f>AVERAGEIF(TablaDatosEmpresa[Nombre_Producto],TablaDatosEmpresa[[#This Row],[Nombre_Producto]],TablaDatosEmpresa[Costo_Unitario])</f>
        <v>66.956770642201846</v>
      </c>
      <c r="M5106" s="3">
        <f>IF(TablaDatosEmpresa[[#This Row],[Tipo_Movimiento]] = "Venta", -TablaDatosEmpresa[[#This Row],[Cantidad]] * TablaDatosEmpresa[[#This Row],[CosteAdquisicionPromedio]], 0)</f>
        <v>0</v>
      </c>
      <c r="N5106" s="3">
        <f>TablaDatosEmpresa[[#This Row],[Ingresos]]-TablaDatosEmpresa[[#This Row],[Coste_Vemta]]</f>
        <v>0</v>
      </c>
    </row>
    <row r="5107" spans="1:14" x14ac:dyDescent="0.3">
      <c r="A5107">
        <v>5108</v>
      </c>
      <c r="B5107" s="1">
        <v>45312</v>
      </c>
      <c r="C5107" t="s">
        <v>16</v>
      </c>
      <c r="D5107" t="s">
        <v>27</v>
      </c>
      <c r="E5107" t="s">
        <v>44</v>
      </c>
      <c r="F5107">
        <v>53</v>
      </c>
      <c r="G5107" s="3">
        <v>254.74</v>
      </c>
      <c r="H5107" s="3">
        <v>0</v>
      </c>
      <c r="I5107" t="s">
        <v>46</v>
      </c>
      <c r="J5107" t="s">
        <v>18</v>
      </c>
      <c r="K5107" s="3">
        <f>IF(TablaDatosEmpresa[[#This Row],[Tipo_Movimiento]] = "Venta", -TablaDatosEmpresa[[#This Row],[Cantidad]] * TablaDatosEmpresa[[#This Row],[Precio_Venta_Unitario]], 0)</f>
        <v>0</v>
      </c>
      <c r="L5107" s="3">
        <f>AVERAGEIF(TablaDatosEmpresa[Nombre_Producto],TablaDatosEmpresa[[#This Row],[Nombre_Producto]],TablaDatosEmpresa[Costo_Unitario])</f>
        <v>111.99406451612904</v>
      </c>
      <c r="M5107" s="3">
        <f>IF(TablaDatosEmpresa[[#This Row],[Tipo_Movimiento]] = "Venta", -TablaDatosEmpresa[[#This Row],[Cantidad]] * TablaDatosEmpresa[[#This Row],[CosteAdquisicionPromedio]], 0)</f>
        <v>0</v>
      </c>
      <c r="N5107" s="3">
        <f>TablaDatosEmpresa[[#This Row],[Ingresos]]-TablaDatosEmpresa[[#This Row],[Coste_Vemta]]</f>
        <v>0</v>
      </c>
    </row>
    <row r="5108" spans="1:14" x14ac:dyDescent="0.3">
      <c r="A5108">
        <v>5109</v>
      </c>
      <c r="B5108" s="1">
        <v>45312</v>
      </c>
      <c r="C5108" t="s">
        <v>16</v>
      </c>
      <c r="D5108" t="s">
        <v>17</v>
      </c>
      <c r="E5108" t="s">
        <v>42</v>
      </c>
      <c r="F5108">
        <v>73</v>
      </c>
      <c r="G5108" s="3">
        <v>448.06</v>
      </c>
      <c r="H5108" s="3">
        <v>0</v>
      </c>
      <c r="I5108" t="s">
        <v>46</v>
      </c>
      <c r="J5108" t="s">
        <v>18</v>
      </c>
      <c r="K5108" s="3">
        <f>IF(TablaDatosEmpresa[[#This Row],[Tipo_Movimiento]] = "Venta", -TablaDatosEmpresa[[#This Row],[Cantidad]] * TablaDatosEmpresa[[#This Row],[Precio_Venta_Unitario]], 0)</f>
        <v>0</v>
      </c>
      <c r="L5108" s="3">
        <f>AVERAGEIF(TablaDatosEmpresa[Nombre_Producto],TablaDatosEmpresa[[#This Row],[Nombre_Producto]],TablaDatosEmpresa[Costo_Unitario])</f>
        <v>206.67616747181975</v>
      </c>
      <c r="M5108" s="3">
        <f>IF(TablaDatosEmpresa[[#This Row],[Tipo_Movimiento]] = "Venta", -TablaDatosEmpresa[[#This Row],[Cantidad]] * TablaDatosEmpresa[[#This Row],[CosteAdquisicionPromedio]], 0)</f>
        <v>0</v>
      </c>
      <c r="N5108" s="3">
        <f>TablaDatosEmpresa[[#This Row],[Ingresos]]-TablaDatosEmpresa[[#This Row],[Coste_Vemta]]</f>
        <v>0</v>
      </c>
    </row>
    <row r="5109" spans="1:14" x14ac:dyDescent="0.3">
      <c r="A5109">
        <v>5110</v>
      </c>
      <c r="B5109" s="1">
        <v>45312</v>
      </c>
      <c r="C5109" t="s">
        <v>24</v>
      </c>
      <c r="D5109" t="s">
        <v>11</v>
      </c>
      <c r="E5109" t="s">
        <v>12</v>
      </c>
      <c r="F5109">
        <v>124</v>
      </c>
      <c r="G5109" s="3">
        <v>66.56</v>
      </c>
      <c r="H5109" s="3">
        <v>0</v>
      </c>
      <c r="I5109" t="s">
        <v>24</v>
      </c>
      <c r="J5109" t="s">
        <v>36</v>
      </c>
      <c r="K5109" s="3">
        <f>IF(TablaDatosEmpresa[[#This Row],[Tipo_Movimiento]] = "Venta", -TablaDatosEmpresa[[#This Row],[Cantidad]] * TablaDatosEmpresa[[#This Row],[Precio_Venta_Unitario]], 0)</f>
        <v>0</v>
      </c>
      <c r="L5109" s="3">
        <f>AVERAGEIF(TablaDatosEmpresa[Nombre_Producto],TablaDatosEmpresa[[#This Row],[Nombre_Producto]],TablaDatosEmpresa[Costo_Unitario])</f>
        <v>28.701865793780652</v>
      </c>
      <c r="M5109" s="3">
        <f>IF(TablaDatosEmpresa[[#This Row],[Tipo_Movimiento]] = "Venta", -TablaDatosEmpresa[[#This Row],[Cantidad]] * TablaDatosEmpresa[[#This Row],[CosteAdquisicionPromedio]], 0)</f>
        <v>0</v>
      </c>
      <c r="N5109" s="3">
        <f>TablaDatosEmpresa[[#This Row],[Ingresos]]-TablaDatosEmpresa[[#This Row],[Coste_Vemta]]</f>
        <v>0</v>
      </c>
    </row>
    <row r="5110" spans="1:14" x14ac:dyDescent="0.3">
      <c r="A5110">
        <v>5111</v>
      </c>
      <c r="B5110" s="1">
        <v>45312</v>
      </c>
      <c r="C5110" t="s">
        <v>10</v>
      </c>
      <c r="D5110" t="s">
        <v>34</v>
      </c>
      <c r="E5110" t="s">
        <v>45</v>
      </c>
      <c r="F5110">
        <v>-19</v>
      </c>
      <c r="G5110" s="3">
        <v>0</v>
      </c>
      <c r="H5110" s="3">
        <v>350.2</v>
      </c>
      <c r="I5110" t="s">
        <v>10</v>
      </c>
      <c r="J5110" t="s">
        <v>15</v>
      </c>
      <c r="K5110" s="3">
        <f>IF(TablaDatosEmpresa[[#This Row],[Tipo_Movimiento]] = "Venta", -TablaDatosEmpresa[[#This Row],[Cantidad]] * TablaDatosEmpresa[[#This Row],[Precio_Venta_Unitario]], 0)</f>
        <v>6653.8</v>
      </c>
      <c r="L5110" s="3">
        <f>AVERAGEIF(TablaDatosEmpresa[Nombre_Producto],TablaDatosEmpresa[[#This Row],[Nombre_Producto]],TablaDatosEmpresa[Costo_Unitario])</f>
        <v>81.910562499999997</v>
      </c>
      <c r="M5110" s="3">
        <f>IF(TablaDatosEmpresa[[#This Row],[Tipo_Movimiento]] = "Venta", -TablaDatosEmpresa[[#This Row],[Cantidad]] * TablaDatosEmpresa[[#This Row],[CosteAdquisicionPromedio]], 0)</f>
        <v>1556.3006874999999</v>
      </c>
      <c r="N5110" s="3">
        <f>TablaDatosEmpresa[[#This Row],[Ingresos]]-TablaDatosEmpresa[[#This Row],[Coste_Vemta]]</f>
        <v>5097.4993125000001</v>
      </c>
    </row>
    <row r="5111" spans="1:14" x14ac:dyDescent="0.3">
      <c r="A5111">
        <v>5112</v>
      </c>
      <c r="B5111" s="1">
        <v>45312</v>
      </c>
      <c r="C5111" t="s">
        <v>10</v>
      </c>
      <c r="D5111" t="s">
        <v>11</v>
      </c>
      <c r="E5111" t="s">
        <v>12</v>
      </c>
      <c r="F5111">
        <v>-25</v>
      </c>
      <c r="G5111" s="3">
        <v>0</v>
      </c>
      <c r="H5111" s="3">
        <v>130.66999999999999</v>
      </c>
      <c r="I5111" t="s">
        <v>10</v>
      </c>
      <c r="J5111" t="s">
        <v>31</v>
      </c>
      <c r="K5111" s="3">
        <f>IF(TablaDatosEmpresa[[#This Row],[Tipo_Movimiento]] = "Venta", -TablaDatosEmpresa[[#This Row],[Cantidad]] * TablaDatosEmpresa[[#This Row],[Precio_Venta_Unitario]], 0)</f>
        <v>3266.7499999999995</v>
      </c>
      <c r="L5111" s="3">
        <f>AVERAGEIF(TablaDatosEmpresa[Nombre_Producto],TablaDatosEmpresa[[#This Row],[Nombre_Producto]],TablaDatosEmpresa[Costo_Unitario])</f>
        <v>28.701865793780652</v>
      </c>
      <c r="M5111" s="3">
        <f>IF(TablaDatosEmpresa[[#This Row],[Tipo_Movimiento]] = "Venta", -TablaDatosEmpresa[[#This Row],[Cantidad]] * TablaDatosEmpresa[[#This Row],[CosteAdquisicionPromedio]], 0)</f>
        <v>717.54664484451632</v>
      </c>
      <c r="N5111" s="3">
        <f>TablaDatosEmpresa[[#This Row],[Ingresos]]-TablaDatosEmpresa[[#This Row],[Coste_Vemta]]</f>
        <v>2549.2033551554832</v>
      </c>
    </row>
    <row r="5112" spans="1:14" x14ac:dyDescent="0.3">
      <c r="A5112">
        <v>5113</v>
      </c>
      <c r="B5112" s="1">
        <v>45312</v>
      </c>
      <c r="C5112" t="s">
        <v>16</v>
      </c>
      <c r="D5112" t="s">
        <v>19</v>
      </c>
      <c r="E5112" t="s">
        <v>20</v>
      </c>
      <c r="F5112">
        <v>26</v>
      </c>
      <c r="G5112" s="3">
        <v>152.83000000000001</v>
      </c>
      <c r="H5112" s="3">
        <v>0</v>
      </c>
      <c r="I5112" t="s">
        <v>46</v>
      </c>
      <c r="J5112" t="s">
        <v>18</v>
      </c>
      <c r="K5112" s="3">
        <f>IF(TablaDatosEmpresa[[#This Row],[Tipo_Movimiento]] = "Venta", -TablaDatosEmpresa[[#This Row],[Cantidad]] * TablaDatosEmpresa[[#This Row],[Precio_Venta_Unitario]], 0)</f>
        <v>0</v>
      </c>
      <c r="L5112" s="3">
        <f>AVERAGEIF(TablaDatosEmpresa[Nombre_Producto],TablaDatosEmpresa[[#This Row],[Nombre_Producto]],TablaDatosEmpresa[Costo_Unitario])</f>
        <v>66.956770642201846</v>
      </c>
      <c r="M5112" s="3">
        <f>IF(TablaDatosEmpresa[[#This Row],[Tipo_Movimiento]] = "Venta", -TablaDatosEmpresa[[#This Row],[Cantidad]] * TablaDatosEmpresa[[#This Row],[CosteAdquisicionPromedio]], 0)</f>
        <v>0</v>
      </c>
      <c r="N5112" s="3">
        <f>TablaDatosEmpresa[[#This Row],[Ingresos]]-TablaDatosEmpresa[[#This Row],[Coste_Vemta]]</f>
        <v>0</v>
      </c>
    </row>
    <row r="5113" spans="1:14" x14ac:dyDescent="0.3">
      <c r="A5113">
        <v>5114</v>
      </c>
      <c r="B5113" s="1">
        <v>45312</v>
      </c>
      <c r="C5113" t="s">
        <v>10</v>
      </c>
      <c r="D5113" t="s">
        <v>17</v>
      </c>
      <c r="E5113" t="s">
        <v>42</v>
      </c>
      <c r="F5113">
        <v>-22</v>
      </c>
      <c r="G5113" s="3">
        <v>0</v>
      </c>
      <c r="H5113" s="3">
        <v>904.14</v>
      </c>
      <c r="I5113" t="s">
        <v>10</v>
      </c>
      <c r="J5113" t="s">
        <v>13</v>
      </c>
      <c r="K5113" s="3">
        <f>IF(TablaDatosEmpresa[[#This Row],[Tipo_Movimiento]] = "Venta", -TablaDatosEmpresa[[#This Row],[Cantidad]] * TablaDatosEmpresa[[#This Row],[Precio_Venta_Unitario]], 0)</f>
        <v>19891.079999999998</v>
      </c>
      <c r="L5113" s="3">
        <f>AVERAGEIF(TablaDatosEmpresa[Nombre_Producto],TablaDatosEmpresa[[#This Row],[Nombre_Producto]],TablaDatosEmpresa[Costo_Unitario])</f>
        <v>206.67616747181975</v>
      </c>
      <c r="M5113" s="3">
        <f>IF(TablaDatosEmpresa[[#This Row],[Tipo_Movimiento]] = "Venta", -TablaDatosEmpresa[[#This Row],[Cantidad]] * TablaDatosEmpresa[[#This Row],[CosteAdquisicionPromedio]], 0)</f>
        <v>4546.8756843800347</v>
      </c>
      <c r="N5113" s="3">
        <f>TablaDatosEmpresa[[#This Row],[Ingresos]]-TablaDatosEmpresa[[#This Row],[Coste_Vemta]]</f>
        <v>15344.204315619963</v>
      </c>
    </row>
    <row r="5114" spans="1:14" x14ac:dyDescent="0.3">
      <c r="A5114">
        <v>5115</v>
      </c>
      <c r="B5114" s="1">
        <v>45313</v>
      </c>
      <c r="C5114" t="s">
        <v>16</v>
      </c>
      <c r="D5114" t="s">
        <v>27</v>
      </c>
      <c r="E5114" t="s">
        <v>44</v>
      </c>
      <c r="F5114">
        <v>56</v>
      </c>
      <c r="G5114" s="3">
        <v>249.16</v>
      </c>
      <c r="H5114" s="3">
        <v>0</v>
      </c>
      <c r="I5114" t="s">
        <v>46</v>
      </c>
      <c r="J5114" t="s">
        <v>18</v>
      </c>
      <c r="K5114" s="3">
        <f>IF(TablaDatosEmpresa[[#This Row],[Tipo_Movimiento]] = "Venta", -TablaDatosEmpresa[[#This Row],[Cantidad]] * TablaDatosEmpresa[[#This Row],[Precio_Venta_Unitario]], 0)</f>
        <v>0</v>
      </c>
      <c r="L5114" s="3">
        <f>AVERAGEIF(TablaDatosEmpresa[Nombre_Producto],TablaDatosEmpresa[[#This Row],[Nombre_Producto]],TablaDatosEmpresa[Costo_Unitario])</f>
        <v>111.99406451612904</v>
      </c>
      <c r="M5114" s="3">
        <f>IF(TablaDatosEmpresa[[#This Row],[Tipo_Movimiento]] = "Venta", -TablaDatosEmpresa[[#This Row],[Cantidad]] * TablaDatosEmpresa[[#This Row],[CosteAdquisicionPromedio]], 0)</f>
        <v>0</v>
      </c>
      <c r="N5114" s="3">
        <f>TablaDatosEmpresa[[#This Row],[Ingresos]]-TablaDatosEmpresa[[#This Row],[Coste_Vemta]]</f>
        <v>0</v>
      </c>
    </row>
    <row r="5115" spans="1:14" x14ac:dyDescent="0.3">
      <c r="A5115">
        <v>5116</v>
      </c>
      <c r="B5115" s="1">
        <v>45313</v>
      </c>
      <c r="C5115" t="s">
        <v>10</v>
      </c>
      <c r="D5115" t="s">
        <v>11</v>
      </c>
      <c r="E5115" t="s">
        <v>12</v>
      </c>
      <c r="F5115">
        <v>-6</v>
      </c>
      <c r="G5115" s="3">
        <v>0</v>
      </c>
      <c r="H5115" s="3">
        <v>129.88999999999999</v>
      </c>
      <c r="I5115" t="s">
        <v>10</v>
      </c>
      <c r="J5115" t="s">
        <v>15</v>
      </c>
      <c r="K5115" s="3">
        <f>IF(TablaDatosEmpresa[[#This Row],[Tipo_Movimiento]] = "Venta", -TablaDatosEmpresa[[#This Row],[Cantidad]] * TablaDatosEmpresa[[#This Row],[Precio_Venta_Unitario]], 0)</f>
        <v>779.33999999999992</v>
      </c>
      <c r="L5115" s="3">
        <f>AVERAGEIF(TablaDatosEmpresa[Nombre_Producto],TablaDatosEmpresa[[#This Row],[Nombre_Producto]],TablaDatosEmpresa[Costo_Unitario])</f>
        <v>28.701865793780652</v>
      </c>
      <c r="M5115" s="3">
        <f>IF(TablaDatosEmpresa[[#This Row],[Tipo_Movimiento]] = "Venta", -TablaDatosEmpresa[[#This Row],[Cantidad]] * TablaDatosEmpresa[[#This Row],[CosteAdquisicionPromedio]], 0)</f>
        <v>172.2111947626839</v>
      </c>
      <c r="N5115" s="3">
        <f>TablaDatosEmpresa[[#This Row],[Ingresos]]-TablaDatosEmpresa[[#This Row],[Coste_Vemta]]</f>
        <v>607.12880523731599</v>
      </c>
    </row>
    <row r="5116" spans="1:14" x14ac:dyDescent="0.3">
      <c r="A5116">
        <v>5117</v>
      </c>
      <c r="B5116" s="1">
        <v>45313</v>
      </c>
      <c r="C5116" t="s">
        <v>24</v>
      </c>
      <c r="D5116" t="s">
        <v>25</v>
      </c>
      <c r="E5116" t="s">
        <v>43</v>
      </c>
      <c r="F5116">
        <v>161</v>
      </c>
      <c r="G5116" s="3">
        <v>44.45</v>
      </c>
      <c r="H5116" s="3">
        <v>0</v>
      </c>
      <c r="I5116" t="s">
        <v>24</v>
      </c>
      <c r="J5116" t="s">
        <v>26</v>
      </c>
      <c r="K5116" s="3">
        <f>IF(TablaDatosEmpresa[[#This Row],[Tipo_Movimiento]] = "Venta", -TablaDatosEmpresa[[#This Row],[Cantidad]] * TablaDatosEmpresa[[#This Row],[Precio_Venta_Unitario]], 0)</f>
        <v>0</v>
      </c>
      <c r="L5116" s="3">
        <f>AVERAGEIF(TablaDatosEmpresa[Nombre_Producto],TablaDatosEmpresa[[#This Row],[Nombre_Producto]],TablaDatosEmpresa[Costo_Unitario])</f>
        <v>18.458651685393257</v>
      </c>
      <c r="M5116" s="3">
        <f>IF(TablaDatosEmpresa[[#This Row],[Tipo_Movimiento]] = "Venta", -TablaDatosEmpresa[[#This Row],[Cantidad]] * TablaDatosEmpresa[[#This Row],[CosteAdquisicionPromedio]], 0)</f>
        <v>0</v>
      </c>
      <c r="N5116" s="3">
        <f>TablaDatosEmpresa[[#This Row],[Ingresos]]-TablaDatosEmpresa[[#This Row],[Coste_Vemta]]</f>
        <v>0</v>
      </c>
    </row>
    <row r="5117" spans="1:14" x14ac:dyDescent="0.3">
      <c r="A5117">
        <v>5118</v>
      </c>
      <c r="B5117" s="1">
        <v>45313</v>
      </c>
      <c r="C5117" t="s">
        <v>10</v>
      </c>
      <c r="D5117" t="s">
        <v>25</v>
      </c>
      <c r="E5117" t="s">
        <v>43</v>
      </c>
      <c r="F5117">
        <v>-26</v>
      </c>
      <c r="G5117" s="3">
        <v>0</v>
      </c>
      <c r="H5117" s="3">
        <v>94.69</v>
      </c>
      <c r="I5117" t="s">
        <v>10</v>
      </c>
      <c r="J5117" t="s">
        <v>31</v>
      </c>
      <c r="K5117" s="3">
        <f>IF(TablaDatosEmpresa[[#This Row],[Tipo_Movimiento]] = "Venta", -TablaDatosEmpresa[[#This Row],[Cantidad]] * TablaDatosEmpresa[[#This Row],[Precio_Venta_Unitario]], 0)</f>
        <v>2461.94</v>
      </c>
      <c r="L5117" s="3">
        <f>AVERAGEIF(TablaDatosEmpresa[Nombre_Producto],TablaDatosEmpresa[[#This Row],[Nombre_Producto]],TablaDatosEmpresa[Costo_Unitario])</f>
        <v>18.458651685393257</v>
      </c>
      <c r="M5117" s="3">
        <f>IF(TablaDatosEmpresa[[#This Row],[Tipo_Movimiento]] = "Venta", -TablaDatosEmpresa[[#This Row],[Cantidad]] * TablaDatosEmpresa[[#This Row],[CosteAdquisicionPromedio]], 0)</f>
        <v>479.92494382022466</v>
      </c>
      <c r="N5117" s="3">
        <f>TablaDatosEmpresa[[#This Row],[Ingresos]]-TablaDatosEmpresa[[#This Row],[Coste_Vemta]]</f>
        <v>1982.0150561797755</v>
      </c>
    </row>
    <row r="5118" spans="1:14" x14ac:dyDescent="0.3">
      <c r="A5118">
        <v>5119</v>
      </c>
      <c r="B5118" s="1">
        <v>45313</v>
      </c>
      <c r="C5118" t="s">
        <v>10</v>
      </c>
      <c r="D5118" t="s">
        <v>29</v>
      </c>
      <c r="E5118" t="s">
        <v>30</v>
      </c>
      <c r="F5118">
        <v>-46</v>
      </c>
      <c r="G5118" s="3">
        <v>0</v>
      </c>
      <c r="H5118" s="3">
        <v>80.11</v>
      </c>
      <c r="I5118" t="s">
        <v>10</v>
      </c>
      <c r="J5118" t="s">
        <v>13</v>
      </c>
      <c r="K5118" s="3">
        <f>IF(TablaDatosEmpresa[[#This Row],[Tipo_Movimiento]] = "Venta", -TablaDatosEmpresa[[#This Row],[Cantidad]] * TablaDatosEmpresa[[#This Row],[Precio_Venta_Unitario]], 0)</f>
        <v>3685.06</v>
      </c>
      <c r="L5118" s="3">
        <f>AVERAGEIF(TablaDatosEmpresa[Nombre_Producto],TablaDatosEmpresa[[#This Row],[Nombre_Producto]],TablaDatosEmpresa[Costo_Unitario])</f>
        <v>15.49574137931034</v>
      </c>
      <c r="M5118" s="3">
        <f>IF(TablaDatosEmpresa[[#This Row],[Tipo_Movimiento]] = "Venta", -TablaDatosEmpresa[[#This Row],[Cantidad]] * TablaDatosEmpresa[[#This Row],[CosteAdquisicionPromedio]], 0)</f>
        <v>712.80410344827567</v>
      </c>
      <c r="N5118" s="3">
        <f>TablaDatosEmpresa[[#This Row],[Ingresos]]-TablaDatosEmpresa[[#This Row],[Coste_Vemta]]</f>
        <v>2972.2558965517242</v>
      </c>
    </row>
    <row r="5119" spans="1:14" x14ac:dyDescent="0.3">
      <c r="A5119">
        <v>5120</v>
      </c>
      <c r="B5119" s="1">
        <v>45313</v>
      </c>
      <c r="C5119" t="s">
        <v>10</v>
      </c>
      <c r="D5119" t="s">
        <v>17</v>
      </c>
      <c r="E5119" t="s">
        <v>42</v>
      </c>
      <c r="F5119">
        <v>-12</v>
      </c>
      <c r="G5119" s="3">
        <v>0</v>
      </c>
      <c r="H5119" s="3">
        <v>902.6</v>
      </c>
      <c r="I5119" t="s">
        <v>10</v>
      </c>
      <c r="J5119" t="s">
        <v>35</v>
      </c>
      <c r="K5119" s="3">
        <f>IF(TablaDatosEmpresa[[#This Row],[Tipo_Movimiento]] = "Venta", -TablaDatosEmpresa[[#This Row],[Cantidad]] * TablaDatosEmpresa[[#This Row],[Precio_Venta_Unitario]], 0)</f>
        <v>10831.2</v>
      </c>
      <c r="L5119" s="3">
        <f>AVERAGEIF(TablaDatosEmpresa[Nombre_Producto],TablaDatosEmpresa[[#This Row],[Nombre_Producto]],TablaDatosEmpresa[Costo_Unitario])</f>
        <v>206.67616747181975</v>
      </c>
      <c r="M5119" s="3">
        <f>IF(TablaDatosEmpresa[[#This Row],[Tipo_Movimiento]] = "Venta", -TablaDatosEmpresa[[#This Row],[Cantidad]] * TablaDatosEmpresa[[#This Row],[CosteAdquisicionPromedio]], 0)</f>
        <v>2480.1140096618369</v>
      </c>
      <c r="N5119" s="3">
        <f>TablaDatosEmpresa[[#This Row],[Ingresos]]-TablaDatosEmpresa[[#This Row],[Coste_Vemta]]</f>
        <v>8351.0859903381643</v>
      </c>
    </row>
    <row r="5120" spans="1:14" x14ac:dyDescent="0.3">
      <c r="A5120">
        <v>5121</v>
      </c>
      <c r="B5120" s="1">
        <v>45313</v>
      </c>
      <c r="C5120" t="s">
        <v>24</v>
      </c>
      <c r="D5120" t="s">
        <v>29</v>
      </c>
      <c r="E5120" t="s">
        <v>30</v>
      </c>
      <c r="F5120">
        <v>87</v>
      </c>
      <c r="G5120" s="3">
        <v>35.82</v>
      </c>
      <c r="H5120" s="3">
        <v>0</v>
      </c>
      <c r="I5120" t="s">
        <v>24</v>
      </c>
      <c r="J5120" t="s">
        <v>36</v>
      </c>
      <c r="K5120" s="3">
        <f>IF(TablaDatosEmpresa[[#This Row],[Tipo_Movimiento]] = "Venta", -TablaDatosEmpresa[[#This Row],[Cantidad]] * TablaDatosEmpresa[[#This Row],[Precio_Venta_Unitario]], 0)</f>
        <v>0</v>
      </c>
      <c r="L5120" s="3">
        <f>AVERAGEIF(TablaDatosEmpresa[Nombre_Producto],TablaDatosEmpresa[[#This Row],[Nombre_Producto]],TablaDatosEmpresa[Costo_Unitario])</f>
        <v>15.49574137931034</v>
      </c>
      <c r="M5120" s="3">
        <f>IF(TablaDatosEmpresa[[#This Row],[Tipo_Movimiento]] = "Venta", -TablaDatosEmpresa[[#This Row],[Cantidad]] * TablaDatosEmpresa[[#This Row],[CosteAdquisicionPromedio]], 0)</f>
        <v>0</v>
      </c>
      <c r="N5120" s="3">
        <f>TablaDatosEmpresa[[#This Row],[Ingresos]]-TablaDatosEmpresa[[#This Row],[Coste_Vemta]]</f>
        <v>0</v>
      </c>
    </row>
    <row r="5121" spans="1:14" x14ac:dyDescent="0.3">
      <c r="A5121">
        <v>5122</v>
      </c>
      <c r="B5121" s="1">
        <v>45314</v>
      </c>
      <c r="C5121" t="s">
        <v>10</v>
      </c>
      <c r="D5121" t="s">
        <v>29</v>
      </c>
      <c r="E5121" t="s">
        <v>30</v>
      </c>
      <c r="F5121">
        <v>-13</v>
      </c>
      <c r="G5121" s="3">
        <v>0</v>
      </c>
      <c r="H5121" s="3">
        <v>80</v>
      </c>
      <c r="I5121" t="s">
        <v>10</v>
      </c>
      <c r="J5121" t="s">
        <v>31</v>
      </c>
      <c r="K5121" s="3">
        <f>IF(TablaDatosEmpresa[[#This Row],[Tipo_Movimiento]] = "Venta", -TablaDatosEmpresa[[#This Row],[Cantidad]] * TablaDatosEmpresa[[#This Row],[Precio_Venta_Unitario]], 0)</f>
        <v>1040</v>
      </c>
      <c r="L5121" s="3">
        <f>AVERAGEIF(TablaDatosEmpresa[Nombre_Producto],TablaDatosEmpresa[[#This Row],[Nombre_Producto]],TablaDatosEmpresa[Costo_Unitario])</f>
        <v>15.49574137931034</v>
      </c>
      <c r="M5121" s="3">
        <f>IF(TablaDatosEmpresa[[#This Row],[Tipo_Movimiento]] = "Venta", -TablaDatosEmpresa[[#This Row],[Cantidad]] * TablaDatosEmpresa[[#This Row],[CosteAdquisicionPromedio]], 0)</f>
        <v>201.44463793103444</v>
      </c>
      <c r="N5121" s="3">
        <f>TablaDatosEmpresa[[#This Row],[Ingresos]]-TablaDatosEmpresa[[#This Row],[Coste_Vemta]]</f>
        <v>838.55536206896556</v>
      </c>
    </row>
    <row r="5122" spans="1:14" x14ac:dyDescent="0.3">
      <c r="A5122">
        <v>5123</v>
      </c>
      <c r="B5122" s="1">
        <v>45314</v>
      </c>
      <c r="C5122" t="s">
        <v>10</v>
      </c>
      <c r="D5122" t="s">
        <v>25</v>
      </c>
      <c r="E5122" t="s">
        <v>43</v>
      </c>
      <c r="F5122">
        <v>-31</v>
      </c>
      <c r="G5122" s="3">
        <v>0</v>
      </c>
      <c r="H5122" s="3">
        <v>94.37</v>
      </c>
      <c r="I5122" t="s">
        <v>10</v>
      </c>
      <c r="J5122" t="s">
        <v>35</v>
      </c>
      <c r="K5122" s="3">
        <f>IF(TablaDatosEmpresa[[#This Row],[Tipo_Movimiento]] = "Venta", -TablaDatosEmpresa[[#This Row],[Cantidad]] * TablaDatosEmpresa[[#This Row],[Precio_Venta_Unitario]], 0)</f>
        <v>2925.4700000000003</v>
      </c>
      <c r="L5122" s="3">
        <f>AVERAGEIF(TablaDatosEmpresa[Nombre_Producto],TablaDatosEmpresa[[#This Row],[Nombre_Producto]],TablaDatosEmpresa[Costo_Unitario])</f>
        <v>18.458651685393257</v>
      </c>
      <c r="M5122" s="3">
        <f>IF(TablaDatosEmpresa[[#This Row],[Tipo_Movimiento]] = "Venta", -TablaDatosEmpresa[[#This Row],[Cantidad]] * TablaDatosEmpresa[[#This Row],[CosteAdquisicionPromedio]], 0)</f>
        <v>572.2182022471909</v>
      </c>
      <c r="N5122" s="3">
        <f>TablaDatosEmpresa[[#This Row],[Ingresos]]-TablaDatosEmpresa[[#This Row],[Coste_Vemta]]</f>
        <v>2353.2517977528096</v>
      </c>
    </row>
    <row r="5123" spans="1:14" x14ac:dyDescent="0.3">
      <c r="A5123">
        <v>5124</v>
      </c>
      <c r="B5123" s="1">
        <v>45314</v>
      </c>
      <c r="C5123" t="s">
        <v>16</v>
      </c>
      <c r="D5123" t="s">
        <v>27</v>
      </c>
      <c r="E5123" t="s">
        <v>44</v>
      </c>
      <c r="F5123">
        <v>53</v>
      </c>
      <c r="G5123" s="3">
        <v>251.16</v>
      </c>
      <c r="H5123" s="3">
        <v>0</v>
      </c>
      <c r="I5123" t="s">
        <v>46</v>
      </c>
      <c r="J5123" t="s">
        <v>18</v>
      </c>
      <c r="K5123" s="3">
        <f>IF(TablaDatosEmpresa[[#This Row],[Tipo_Movimiento]] = "Venta", -TablaDatosEmpresa[[#This Row],[Cantidad]] * TablaDatosEmpresa[[#This Row],[Precio_Venta_Unitario]], 0)</f>
        <v>0</v>
      </c>
      <c r="L5123" s="3">
        <f>AVERAGEIF(TablaDatosEmpresa[Nombre_Producto],TablaDatosEmpresa[[#This Row],[Nombre_Producto]],TablaDatosEmpresa[Costo_Unitario])</f>
        <v>111.99406451612904</v>
      </c>
      <c r="M5123" s="3">
        <f>IF(TablaDatosEmpresa[[#This Row],[Tipo_Movimiento]] = "Venta", -TablaDatosEmpresa[[#This Row],[Cantidad]] * TablaDatosEmpresa[[#This Row],[CosteAdquisicionPromedio]], 0)</f>
        <v>0</v>
      </c>
      <c r="N5123" s="3">
        <f>TablaDatosEmpresa[[#This Row],[Ingresos]]-TablaDatosEmpresa[[#This Row],[Coste_Vemta]]</f>
        <v>0</v>
      </c>
    </row>
    <row r="5124" spans="1:14" x14ac:dyDescent="0.3">
      <c r="A5124">
        <v>5125</v>
      </c>
      <c r="B5124" s="1">
        <v>45314</v>
      </c>
      <c r="C5124" t="s">
        <v>24</v>
      </c>
      <c r="D5124" t="s">
        <v>32</v>
      </c>
      <c r="E5124" t="s">
        <v>33</v>
      </c>
      <c r="F5124">
        <v>170</v>
      </c>
      <c r="G5124" s="3">
        <v>118.38</v>
      </c>
      <c r="H5124" s="3">
        <v>0</v>
      </c>
      <c r="I5124" t="s">
        <v>24</v>
      </c>
      <c r="J5124" t="s">
        <v>37</v>
      </c>
      <c r="K5124" s="3">
        <f>IF(TablaDatosEmpresa[[#This Row],[Tipo_Movimiento]] = "Venta", -TablaDatosEmpresa[[#This Row],[Cantidad]] * TablaDatosEmpresa[[#This Row],[Precio_Venta_Unitario]], 0)</f>
        <v>0</v>
      </c>
      <c r="L5124" s="3">
        <f>AVERAGEIF(TablaDatosEmpresa[Nombre_Producto],TablaDatosEmpresa[[#This Row],[Nombre_Producto]],TablaDatosEmpresa[Costo_Unitario])</f>
        <v>54.214840425531932</v>
      </c>
      <c r="M5124" s="3">
        <f>IF(TablaDatosEmpresa[[#This Row],[Tipo_Movimiento]] = "Venta", -TablaDatosEmpresa[[#This Row],[Cantidad]] * TablaDatosEmpresa[[#This Row],[CosteAdquisicionPromedio]], 0)</f>
        <v>0</v>
      </c>
      <c r="N5124" s="3">
        <f>TablaDatosEmpresa[[#This Row],[Ingresos]]-TablaDatosEmpresa[[#This Row],[Coste_Vemta]]</f>
        <v>0</v>
      </c>
    </row>
    <row r="5125" spans="1:14" x14ac:dyDescent="0.3">
      <c r="A5125">
        <v>5126</v>
      </c>
      <c r="B5125" s="1">
        <v>45314</v>
      </c>
      <c r="C5125" t="s">
        <v>10</v>
      </c>
      <c r="D5125" t="s">
        <v>25</v>
      </c>
      <c r="E5125" t="s">
        <v>43</v>
      </c>
      <c r="F5125">
        <v>-17</v>
      </c>
      <c r="G5125" s="3">
        <v>0</v>
      </c>
      <c r="H5125" s="3">
        <v>95.21</v>
      </c>
      <c r="I5125" t="s">
        <v>10</v>
      </c>
      <c r="J5125" t="s">
        <v>35</v>
      </c>
      <c r="K5125" s="3">
        <f>IF(TablaDatosEmpresa[[#This Row],[Tipo_Movimiento]] = "Venta", -TablaDatosEmpresa[[#This Row],[Cantidad]] * TablaDatosEmpresa[[#This Row],[Precio_Venta_Unitario]], 0)</f>
        <v>1618.57</v>
      </c>
      <c r="L5125" s="3">
        <f>AVERAGEIF(TablaDatosEmpresa[Nombre_Producto],TablaDatosEmpresa[[#This Row],[Nombre_Producto]],TablaDatosEmpresa[Costo_Unitario])</f>
        <v>18.458651685393257</v>
      </c>
      <c r="M5125" s="3">
        <f>IF(TablaDatosEmpresa[[#This Row],[Tipo_Movimiento]] = "Venta", -TablaDatosEmpresa[[#This Row],[Cantidad]] * TablaDatosEmpresa[[#This Row],[CosteAdquisicionPromedio]], 0)</f>
        <v>313.79707865168535</v>
      </c>
      <c r="N5125" s="3">
        <f>TablaDatosEmpresa[[#This Row],[Ingresos]]-TablaDatosEmpresa[[#This Row],[Coste_Vemta]]</f>
        <v>1304.7729213483146</v>
      </c>
    </row>
    <row r="5126" spans="1:14" x14ac:dyDescent="0.3">
      <c r="A5126">
        <v>5127</v>
      </c>
      <c r="B5126" s="1">
        <v>45314</v>
      </c>
      <c r="C5126" t="s">
        <v>10</v>
      </c>
      <c r="D5126" t="s">
        <v>11</v>
      </c>
      <c r="E5126" t="s">
        <v>12</v>
      </c>
      <c r="F5126">
        <v>-27</v>
      </c>
      <c r="G5126" s="3">
        <v>0</v>
      </c>
      <c r="H5126" s="3">
        <v>130.88</v>
      </c>
      <c r="I5126" t="s">
        <v>10</v>
      </c>
      <c r="J5126" t="s">
        <v>31</v>
      </c>
      <c r="K5126" s="3">
        <f>IF(TablaDatosEmpresa[[#This Row],[Tipo_Movimiento]] = "Venta", -TablaDatosEmpresa[[#This Row],[Cantidad]] * TablaDatosEmpresa[[#This Row],[Precio_Venta_Unitario]], 0)</f>
        <v>3533.7599999999998</v>
      </c>
      <c r="L5126" s="3">
        <f>AVERAGEIF(TablaDatosEmpresa[Nombre_Producto],TablaDatosEmpresa[[#This Row],[Nombre_Producto]],TablaDatosEmpresa[Costo_Unitario])</f>
        <v>28.701865793780652</v>
      </c>
      <c r="M5126" s="3">
        <f>IF(TablaDatosEmpresa[[#This Row],[Tipo_Movimiento]] = "Venta", -TablaDatosEmpresa[[#This Row],[Cantidad]] * TablaDatosEmpresa[[#This Row],[CosteAdquisicionPromedio]], 0)</f>
        <v>774.95037643207763</v>
      </c>
      <c r="N5126" s="3">
        <f>TablaDatosEmpresa[[#This Row],[Ingresos]]-TablaDatosEmpresa[[#This Row],[Coste_Vemta]]</f>
        <v>2758.8096235679222</v>
      </c>
    </row>
    <row r="5127" spans="1:14" x14ac:dyDescent="0.3">
      <c r="A5127">
        <v>5128</v>
      </c>
      <c r="B5127" s="1">
        <v>45314</v>
      </c>
      <c r="C5127" t="s">
        <v>10</v>
      </c>
      <c r="D5127" t="s">
        <v>32</v>
      </c>
      <c r="E5127" t="s">
        <v>33</v>
      </c>
      <c r="F5127">
        <v>-48</v>
      </c>
      <c r="G5127" s="3">
        <v>0</v>
      </c>
      <c r="H5127" s="3">
        <v>219.86</v>
      </c>
      <c r="I5127" t="s">
        <v>10</v>
      </c>
      <c r="J5127" t="s">
        <v>13</v>
      </c>
      <c r="K5127" s="3">
        <f>IF(TablaDatosEmpresa[[#This Row],[Tipo_Movimiento]] = "Venta", -TablaDatosEmpresa[[#This Row],[Cantidad]] * TablaDatosEmpresa[[#This Row],[Precio_Venta_Unitario]], 0)</f>
        <v>10553.28</v>
      </c>
      <c r="L5127" s="3">
        <f>AVERAGEIF(TablaDatosEmpresa[Nombre_Producto],TablaDatosEmpresa[[#This Row],[Nombre_Producto]],TablaDatosEmpresa[Costo_Unitario])</f>
        <v>54.214840425531932</v>
      </c>
      <c r="M5127" s="3">
        <f>IF(TablaDatosEmpresa[[#This Row],[Tipo_Movimiento]] = "Venta", -TablaDatosEmpresa[[#This Row],[Cantidad]] * TablaDatosEmpresa[[#This Row],[CosteAdquisicionPromedio]], 0)</f>
        <v>2602.312340425533</v>
      </c>
      <c r="N5127" s="3">
        <f>TablaDatosEmpresa[[#This Row],[Ingresos]]-TablaDatosEmpresa[[#This Row],[Coste_Vemta]]</f>
        <v>7950.9676595744677</v>
      </c>
    </row>
    <row r="5128" spans="1:14" x14ac:dyDescent="0.3">
      <c r="A5128">
        <v>5129</v>
      </c>
      <c r="B5128" s="1">
        <v>45315</v>
      </c>
      <c r="C5128" t="s">
        <v>24</v>
      </c>
      <c r="D5128" t="s">
        <v>25</v>
      </c>
      <c r="E5128" t="s">
        <v>43</v>
      </c>
      <c r="F5128">
        <v>125</v>
      </c>
      <c r="G5128" s="3">
        <v>45.48</v>
      </c>
      <c r="H5128" s="3">
        <v>0</v>
      </c>
      <c r="I5128" t="s">
        <v>24</v>
      </c>
      <c r="J5128" t="s">
        <v>28</v>
      </c>
      <c r="K5128" s="3">
        <f>IF(TablaDatosEmpresa[[#This Row],[Tipo_Movimiento]] = "Venta", -TablaDatosEmpresa[[#This Row],[Cantidad]] * TablaDatosEmpresa[[#This Row],[Precio_Venta_Unitario]], 0)</f>
        <v>0</v>
      </c>
      <c r="L5128" s="3">
        <f>AVERAGEIF(TablaDatosEmpresa[Nombre_Producto],TablaDatosEmpresa[[#This Row],[Nombre_Producto]],TablaDatosEmpresa[Costo_Unitario])</f>
        <v>18.458651685393257</v>
      </c>
      <c r="M5128" s="3">
        <f>IF(TablaDatosEmpresa[[#This Row],[Tipo_Movimiento]] = "Venta", -TablaDatosEmpresa[[#This Row],[Cantidad]] * TablaDatosEmpresa[[#This Row],[CosteAdquisicionPromedio]], 0)</f>
        <v>0</v>
      </c>
      <c r="N5128" s="3">
        <f>TablaDatosEmpresa[[#This Row],[Ingresos]]-TablaDatosEmpresa[[#This Row],[Coste_Vemta]]</f>
        <v>0</v>
      </c>
    </row>
    <row r="5129" spans="1:14" x14ac:dyDescent="0.3">
      <c r="A5129">
        <v>5130</v>
      </c>
      <c r="B5129" s="1">
        <v>45315</v>
      </c>
      <c r="C5129" t="s">
        <v>10</v>
      </c>
      <c r="D5129" t="s">
        <v>21</v>
      </c>
      <c r="E5129" t="s">
        <v>22</v>
      </c>
      <c r="F5129">
        <v>-35</v>
      </c>
      <c r="G5129" s="3">
        <v>0</v>
      </c>
      <c r="H5129" s="3">
        <v>59.59</v>
      </c>
      <c r="I5129" t="s">
        <v>10</v>
      </c>
      <c r="J5129" t="s">
        <v>35</v>
      </c>
      <c r="K5129" s="3">
        <f>IF(TablaDatosEmpresa[[#This Row],[Tipo_Movimiento]] = "Venta", -TablaDatosEmpresa[[#This Row],[Cantidad]] * TablaDatosEmpresa[[#This Row],[Precio_Venta_Unitario]], 0)</f>
        <v>2085.65</v>
      </c>
      <c r="L5129" s="3">
        <f>AVERAGEIF(TablaDatosEmpresa[Nombre_Producto],TablaDatosEmpresa[[#This Row],[Nombre_Producto]],TablaDatosEmpresa[Costo_Unitario])</f>
        <v>10.520482758620702</v>
      </c>
      <c r="M5129" s="3">
        <f>IF(TablaDatosEmpresa[[#This Row],[Tipo_Movimiento]] = "Venta", -TablaDatosEmpresa[[#This Row],[Cantidad]] * TablaDatosEmpresa[[#This Row],[CosteAdquisicionPromedio]], 0)</f>
        <v>368.21689655172457</v>
      </c>
      <c r="N5129" s="3">
        <f>TablaDatosEmpresa[[#This Row],[Ingresos]]-TablaDatosEmpresa[[#This Row],[Coste_Vemta]]</f>
        <v>1717.4331034482755</v>
      </c>
    </row>
    <row r="5130" spans="1:14" x14ac:dyDescent="0.3">
      <c r="A5130">
        <v>5131</v>
      </c>
      <c r="B5130" s="1">
        <v>45315</v>
      </c>
      <c r="C5130" t="s">
        <v>10</v>
      </c>
      <c r="D5130" t="s">
        <v>25</v>
      </c>
      <c r="E5130" t="s">
        <v>43</v>
      </c>
      <c r="F5130">
        <v>-32</v>
      </c>
      <c r="G5130" s="3">
        <v>0</v>
      </c>
      <c r="H5130" s="3">
        <v>94.85</v>
      </c>
      <c r="I5130" t="s">
        <v>10</v>
      </c>
      <c r="J5130" t="s">
        <v>35</v>
      </c>
      <c r="K5130" s="3">
        <f>IF(TablaDatosEmpresa[[#This Row],[Tipo_Movimiento]] = "Venta", -TablaDatosEmpresa[[#This Row],[Cantidad]] * TablaDatosEmpresa[[#This Row],[Precio_Venta_Unitario]], 0)</f>
        <v>3035.2</v>
      </c>
      <c r="L5130" s="3">
        <f>AVERAGEIF(TablaDatosEmpresa[Nombre_Producto],TablaDatosEmpresa[[#This Row],[Nombre_Producto]],TablaDatosEmpresa[Costo_Unitario])</f>
        <v>18.458651685393257</v>
      </c>
      <c r="M5130" s="3">
        <f>IF(TablaDatosEmpresa[[#This Row],[Tipo_Movimiento]] = "Venta", -TablaDatosEmpresa[[#This Row],[Cantidad]] * TablaDatosEmpresa[[#This Row],[CosteAdquisicionPromedio]], 0)</f>
        <v>590.67685393258421</v>
      </c>
      <c r="N5130" s="3">
        <f>TablaDatosEmpresa[[#This Row],[Ingresos]]-TablaDatosEmpresa[[#This Row],[Coste_Vemta]]</f>
        <v>2444.5231460674158</v>
      </c>
    </row>
    <row r="5131" spans="1:14" x14ac:dyDescent="0.3">
      <c r="A5131">
        <v>5132</v>
      </c>
      <c r="B5131" s="1">
        <v>45315</v>
      </c>
      <c r="C5131" t="s">
        <v>10</v>
      </c>
      <c r="D5131" t="s">
        <v>29</v>
      </c>
      <c r="E5131" t="s">
        <v>30</v>
      </c>
      <c r="F5131">
        <v>-26</v>
      </c>
      <c r="G5131" s="3">
        <v>0</v>
      </c>
      <c r="H5131" s="3">
        <v>80.209999999999994</v>
      </c>
      <c r="I5131" t="s">
        <v>10</v>
      </c>
      <c r="J5131" t="s">
        <v>31</v>
      </c>
      <c r="K5131" s="3">
        <f>IF(TablaDatosEmpresa[[#This Row],[Tipo_Movimiento]] = "Venta", -TablaDatosEmpresa[[#This Row],[Cantidad]] * TablaDatosEmpresa[[#This Row],[Precio_Venta_Unitario]], 0)</f>
        <v>2085.46</v>
      </c>
      <c r="L5131" s="3">
        <f>AVERAGEIF(TablaDatosEmpresa[Nombre_Producto],TablaDatosEmpresa[[#This Row],[Nombre_Producto]],TablaDatosEmpresa[Costo_Unitario])</f>
        <v>15.49574137931034</v>
      </c>
      <c r="M5131" s="3">
        <f>IF(TablaDatosEmpresa[[#This Row],[Tipo_Movimiento]] = "Venta", -TablaDatosEmpresa[[#This Row],[Cantidad]] * TablaDatosEmpresa[[#This Row],[CosteAdquisicionPromedio]], 0)</f>
        <v>402.88927586206887</v>
      </c>
      <c r="N5131" s="3">
        <f>TablaDatosEmpresa[[#This Row],[Ingresos]]-TablaDatosEmpresa[[#This Row],[Coste_Vemta]]</f>
        <v>1682.5707241379312</v>
      </c>
    </row>
    <row r="5132" spans="1:14" x14ac:dyDescent="0.3">
      <c r="A5132">
        <v>5133</v>
      </c>
      <c r="B5132" s="1">
        <v>45315</v>
      </c>
      <c r="C5132" t="s">
        <v>24</v>
      </c>
      <c r="D5132" t="s">
        <v>32</v>
      </c>
      <c r="E5132" t="s">
        <v>33</v>
      </c>
      <c r="F5132">
        <v>272</v>
      </c>
      <c r="G5132" s="3">
        <v>118.26</v>
      </c>
      <c r="H5132" s="3">
        <v>0</v>
      </c>
      <c r="I5132" t="s">
        <v>24</v>
      </c>
      <c r="J5132" t="s">
        <v>28</v>
      </c>
      <c r="K5132" s="3">
        <f>IF(TablaDatosEmpresa[[#This Row],[Tipo_Movimiento]] = "Venta", -TablaDatosEmpresa[[#This Row],[Cantidad]] * TablaDatosEmpresa[[#This Row],[Precio_Venta_Unitario]], 0)</f>
        <v>0</v>
      </c>
      <c r="L5132" s="3">
        <f>AVERAGEIF(TablaDatosEmpresa[Nombre_Producto],TablaDatosEmpresa[[#This Row],[Nombre_Producto]],TablaDatosEmpresa[Costo_Unitario])</f>
        <v>54.214840425531932</v>
      </c>
      <c r="M5132" s="3">
        <f>IF(TablaDatosEmpresa[[#This Row],[Tipo_Movimiento]] = "Venta", -TablaDatosEmpresa[[#This Row],[Cantidad]] * TablaDatosEmpresa[[#This Row],[CosteAdquisicionPromedio]], 0)</f>
        <v>0</v>
      </c>
      <c r="N5132" s="3">
        <f>TablaDatosEmpresa[[#This Row],[Ingresos]]-TablaDatosEmpresa[[#This Row],[Coste_Vemta]]</f>
        <v>0</v>
      </c>
    </row>
    <row r="5133" spans="1:14" x14ac:dyDescent="0.3">
      <c r="A5133">
        <v>5134</v>
      </c>
      <c r="B5133" s="1">
        <v>45315</v>
      </c>
      <c r="C5133" t="s">
        <v>24</v>
      </c>
      <c r="D5133" t="s">
        <v>32</v>
      </c>
      <c r="E5133" t="s">
        <v>33</v>
      </c>
      <c r="F5133">
        <v>95</v>
      </c>
      <c r="G5133" s="3">
        <v>119.27</v>
      </c>
      <c r="H5133" s="3">
        <v>0</v>
      </c>
      <c r="I5133" t="s">
        <v>24</v>
      </c>
      <c r="J5133" t="s">
        <v>26</v>
      </c>
      <c r="K5133" s="3">
        <f>IF(TablaDatosEmpresa[[#This Row],[Tipo_Movimiento]] = "Venta", -TablaDatosEmpresa[[#This Row],[Cantidad]] * TablaDatosEmpresa[[#This Row],[Precio_Venta_Unitario]], 0)</f>
        <v>0</v>
      </c>
      <c r="L5133" s="3">
        <f>AVERAGEIF(TablaDatosEmpresa[Nombre_Producto],TablaDatosEmpresa[[#This Row],[Nombre_Producto]],TablaDatosEmpresa[Costo_Unitario])</f>
        <v>54.214840425531932</v>
      </c>
      <c r="M5133" s="3">
        <f>IF(TablaDatosEmpresa[[#This Row],[Tipo_Movimiento]] = "Venta", -TablaDatosEmpresa[[#This Row],[Cantidad]] * TablaDatosEmpresa[[#This Row],[CosteAdquisicionPromedio]], 0)</f>
        <v>0</v>
      </c>
      <c r="N5133" s="3">
        <f>TablaDatosEmpresa[[#This Row],[Ingresos]]-TablaDatosEmpresa[[#This Row],[Coste_Vemta]]</f>
        <v>0</v>
      </c>
    </row>
    <row r="5134" spans="1:14" x14ac:dyDescent="0.3">
      <c r="A5134">
        <v>5135</v>
      </c>
      <c r="B5134" s="1">
        <v>45315</v>
      </c>
      <c r="C5134" t="s">
        <v>24</v>
      </c>
      <c r="D5134" t="s">
        <v>14</v>
      </c>
      <c r="E5134" t="s">
        <v>41</v>
      </c>
      <c r="F5134">
        <v>290</v>
      </c>
      <c r="G5134" s="3">
        <v>86.4</v>
      </c>
      <c r="H5134" s="3">
        <v>0</v>
      </c>
      <c r="I5134" t="s">
        <v>24</v>
      </c>
      <c r="J5134" t="s">
        <v>36</v>
      </c>
      <c r="K5134" s="3">
        <f>IF(TablaDatosEmpresa[[#This Row],[Tipo_Movimiento]] = "Venta", -TablaDatosEmpresa[[#This Row],[Cantidad]] * TablaDatosEmpresa[[#This Row],[Precio_Venta_Unitario]], 0)</f>
        <v>0</v>
      </c>
      <c r="L5134" s="3">
        <f>AVERAGEIF(TablaDatosEmpresa[Nombre_Producto],TablaDatosEmpresa[[#This Row],[Nombre_Producto]],TablaDatosEmpresa[Costo_Unitario])</f>
        <v>38.917210440456756</v>
      </c>
      <c r="M5134" s="3">
        <f>IF(TablaDatosEmpresa[[#This Row],[Tipo_Movimiento]] = "Venta", -TablaDatosEmpresa[[#This Row],[Cantidad]] * TablaDatosEmpresa[[#This Row],[CosteAdquisicionPromedio]], 0)</f>
        <v>0</v>
      </c>
      <c r="N5134" s="3">
        <f>TablaDatosEmpresa[[#This Row],[Ingresos]]-TablaDatosEmpresa[[#This Row],[Coste_Vemta]]</f>
        <v>0</v>
      </c>
    </row>
    <row r="5135" spans="1:14" x14ac:dyDescent="0.3">
      <c r="A5135">
        <v>5136</v>
      </c>
      <c r="B5135" s="1">
        <v>45316</v>
      </c>
      <c r="C5135" t="s">
        <v>10</v>
      </c>
      <c r="D5135" t="s">
        <v>19</v>
      </c>
      <c r="E5135" t="s">
        <v>20</v>
      </c>
      <c r="F5135">
        <v>-18</v>
      </c>
      <c r="G5135" s="3">
        <v>0</v>
      </c>
      <c r="H5135" s="3">
        <v>297</v>
      </c>
      <c r="I5135" t="s">
        <v>10</v>
      </c>
      <c r="J5135" t="s">
        <v>35</v>
      </c>
      <c r="K5135" s="3">
        <f>IF(TablaDatosEmpresa[[#This Row],[Tipo_Movimiento]] = "Venta", -TablaDatosEmpresa[[#This Row],[Cantidad]] * TablaDatosEmpresa[[#This Row],[Precio_Venta_Unitario]], 0)</f>
        <v>5346</v>
      </c>
      <c r="L5135" s="3">
        <f>AVERAGEIF(TablaDatosEmpresa[Nombre_Producto],TablaDatosEmpresa[[#This Row],[Nombre_Producto]],TablaDatosEmpresa[Costo_Unitario])</f>
        <v>66.956770642201846</v>
      </c>
      <c r="M5135" s="3">
        <f>IF(TablaDatosEmpresa[[#This Row],[Tipo_Movimiento]] = "Venta", -TablaDatosEmpresa[[#This Row],[Cantidad]] * TablaDatosEmpresa[[#This Row],[CosteAdquisicionPromedio]], 0)</f>
        <v>1205.2218715596332</v>
      </c>
      <c r="N5135" s="3">
        <f>TablaDatosEmpresa[[#This Row],[Ingresos]]-TablaDatosEmpresa[[#This Row],[Coste_Vemta]]</f>
        <v>4140.7781284403663</v>
      </c>
    </row>
    <row r="5136" spans="1:14" x14ac:dyDescent="0.3">
      <c r="A5136">
        <v>5137</v>
      </c>
      <c r="B5136" s="1">
        <v>45316</v>
      </c>
      <c r="C5136" t="s">
        <v>24</v>
      </c>
      <c r="D5136" t="s">
        <v>25</v>
      </c>
      <c r="E5136" t="s">
        <v>43</v>
      </c>
      <c r="F5136">
        <v>157</v>
      </c>
      <c r="G5136" s="3">
        <v>45.11</v>
      </c>
      <c r="H5136" s="3">
        <v>0</v>
      </c>
      <c r="I5136" t="s">
        <v>24</v>
      </c>
      <c r="J5136" t="s">
        <v>36</v>
      </c>
      <c r="K5136" s="3">
        <f>IF(TablaDatosEmpresa[[#This Row],[Tipo_Movimiento]] = "Venta", -TablaDatosEmpresa[[#This Row],[Cantidad]] * TablaDatosEmpresa[[#This Row],[Precio_Venta_Unitario]], 0)</f>
        <v>0</v>
      </c>
      <c r="L5136" s="3">
        <f>AVERAGEIF(TablaDatosEmpresa[Nombre_Producto],TablaDatosEmpresa[[#This Row],[Nombre_Producto]],TablaDatosEmpresa[Costo_Unitario])</f>
        <v>18.458651685393257</v>
      </c>
      <c r="M5136" s="3">
        <f>IF(TablaDatosEmpresa[[#This Row],[Tipo_Movimiento]] = "Venta", -TablaDatosEmpresa[[#This Row],[Cantidad]] * TablaDatosEmpresa[[#This Row],[CosteAdquisicionPromedio]], 0)</f>
        <v>0</v>
      </c>
      <c r="N5136" s="3">
        <f>TablaDatosEmpresa[[#This Row],[Ingresos]]-TablaDatosEmpresa[[#This Row],[Coste_Vemta]]</f>
        <v>0</v>
      </c>
    </row>
    <row r="5137" spans="1:14" x14ac:dyDescent="0.3">
      <c r="A5137">
        <v>5138</v>
      </c>
      <c r="B5137" s="1">
        <v>45316</v>
      </c>
      <c r="C5137" t="s">
        <v>10</v>
      </c>
      <c r="D5137" t="s">
        <v>17</v>
      </c>
      <c r="E5137" t="s">
        <v>42</v>
      </c>
      <c r="F5137">
        <v>-20</v>
      </c>
      <c r="G5137" s="3">
        <v>0</v>
      </c>
      <c r="H5137" s="3">
        <v>897.37</v>
      </c>
      <c r="I5137" t="s">
        <v>10</v>
      </c>
      <c r="J5137" t="s">
        <v>15</v>
      </c>
      <c r="K5137" s="3">
        <f>IF(TablaDatosEmpresa[[#This Row],[Tipo_Movimiento]] = "Venta", -TablaDatosEmpresa[[#This Row],[Cantidad]] * TablaDatosEmpresa[[#This Row],[Precio_Venta_Unitario]], 0)</f>
        <v>17947.400000000001</v>
      </c>
      <c r="L5137" s="3">
        <f>AVERAGEIF(TablaDatosEmpresa[Nombre_Producto],TablaDatosEmpresa[[#This Row],[Nombre_Producto]],TablaDatosEmpresa[Costo_Unitario])</f>
        <v>206.67616747181975</v>
      </c>
      <c r="M5137" s="3">
        <f>IF(TablaDatosEmpresa[[#This Row],[Tipo_Movimiento]] = "Venta", -TablaDatosEmpresa[[#This Row],[Cantidad]] * TablaDatosEmpresa[[#This Row],[CosteAdquisicionPromedio]], 0)</f>
        <v>4133.5233494363947</v>
      </c>
      <c r="N5137" s="3">
        <f>TablaDatosEmpresa[[#This Row],[Ingresos]]-TablaDatosEmpresa[[#This Row],[Coste_Vemta]]</f>
        <v>13813.876650563607</v>
      </c>
    </row>
    <row r="5138" spans="1:14" x14ac:dyDescent="0.3">
      <c r="A5138">
        <v>5139</v>
      </c>
      <c r="B5138" s="1">
        <v>45316</v>
      </c>
      <c r="C5138" t="s">
        <v>10</v>
      </c>
      <c r="D5138" t="s">
        <v>25</v>
      </c>
      <c r="E5138" t="s">
        <v>43</v>
      </c>
      <c r="F5138">
        <v>-31</v>
      </c>
      <c r="G5138" s="3">
        <v>0</v>
      </c>
      <c r="H5138" s="3">
        <v>95.01</v>
      </c>
      <c r="I5138" t="s">
        <v>10</v>
      </c>
      <c r="J5138" t="s">
        <v>15</v>
      </c>
      <c r="K5138" s="3">
        <f>IF(TablaDatosEmpresa[[#This Row],[Tipo_Movimiento]] = "Venta", -TablaDatosEmpresa[[#This Row],[Cantidad]] * TablaDatosEmpresa[[#This Row],[Precio_Venta_Unitario]], 0)</f>
        <v>2945.31</v>
      </c>
      <c r="L5138" s="3">
        <f>AVERAGEIF(TablaDatosEmpresa[Nombre_Producto],TablaDatosEmpresa[[#This Row],[Nombre_Producto]],TablaDatosEmpresa[Costo_Unitario])</f>
        <v>18.458651685393257</v>
      </c>
      <c r="M5138" s="3">
        <f>IF(TablaDatosEmpresa[[#This Row],[Tipo_Movimiento]] = "Venta", -TablaDatosEmpresa[[#This Row],[Cantidad]] * TablaDatosEmpresa[[#This Row],[CosteAdquisicionPromedio]], 0)</f>
        <v>572.2182022471909</v>
      </c>
      <c r="N5138" s="3">
        <f>TablaDatosEmpresa[[#This Row],[Ingresos]]-TablaDatosEmpresa[[#This Row],[Coste_Vemta]]</f>
        <v>2373.0917977528088</v>
      </c>
    </row>
    <row r="5139" spans="1:14" x14ac:dyDescent="0.3">
      <c r="A5139">
        <v>5140</v>
      </c>
      <c r="B5139" s="1">
        <v>45316</v>
      </c>
      <c r="C5139" t="s">
        <v>10</v>
      </c>
      <c r="D5139" t="s">
        <v>21</v>
      </c>
      <c r="E5139" t="s">
        <v>22</v>
      </c>
      <c r="F5139">
        <v>-13</v>
      </c>
      <c r="G5139" s="3">
        <v>0</v>
      </c>
      <c r="H5139" s="3">
        <v>59.97</v>
      </c>
      <c r="I5139" t="s">
        <v>10</v>
      </c>
      <c r="J5139" t="s">
        <v>13</v>
      </c>
      <c r="K5139" s="3">
        <f>IF(TablaDatosEmpresa[[#This Row],[Tipo_Movimiento]] = "Venta", -TablaDatosEmpresa[[#This Row],[Cantidad]] * TablaDatosEmpresa[[#This Row],[Precio_Venta_Unitario]], 0)</f>
        <v>779.61</v>
      </c>
      <c r="L5139" s="3">
        <f>AVERAGEIF(TablaDatosEmpresa[Nombre_Producto],TablaDatosEmpresa[[#This Row],[Nombre_Producto]],TablaDatosEmpresa[Costo_Unitario])</f>
        <v>10.520482758620702</v>
      </c>
      <c r="M5139" s="3">
        <f>IF(TablaDatosEmpresa[[#This Row],[Tipo_Movimiento]] = "Venta", -TablaDatosEmpresa[[#This Row],[Cantidad]] * TablaDatosEmpresa[[#This Row],[CosteAdquisicionPromedio]], 0)</f>
        <v>136.76627586206911</v>
      </c>
      <c r="N5139" s="3">
        <f>TablaDatosEmpresa[[#This Row],[Ingresos]]-TablaDatosEmpresa[[#This Row],[Coste_Vemta]]</f>
        <v>642.84372413793085</v>
      </c>
    </row>
    <row r="5140" spans="1:14" x14ac:dyDescent="0.3">
      <c r="A5140">
        <v>5141</v>
      </c>
      <c r="B5140" s="1">
        <v>45316</v>
      </c>
      <c r="C5140" t="s">
        <v>24</v>
      </c>
      <c r="D5140" t="s">
        <v>29</v>
      </c>
      <c r="E5140" t="s">
        <v>30</v>
      </c>
      <c r="F5140">
        <v>178</v>
      </c>
      <c r="G5140" s="3">
        <v>35.44</v>
      </c>
      <c r="H5140" s="3">
        <v>0</v>
      </c>
      <c r="I5140" t="s">
        <v>24</v>
      </c>
      <c r="J5140" t="s">
        <v>37</v>
      </c>
      <c r="K5140" s="3">
        <f>IF(TablaDatosEmpresa[[#This Row],[Tipo_Movimiento]] = "Venta", -TablaDatosEmpresa[[#This Row],[Cantidad]] * TablaDatosEmpresa[[#This Row],[Precio_Venta_Unitario]], 0)</f>
        <v>0</v>
      </c>
      <c r="L5140" s="3">
        <f>AVERAGEIF(TablaDatosEmpresa[Nombre_Producto],TablaDatosEmpresa[[#This Row],[Nombre_Producto]],TablaDatosEmpresa[Costo_Unitario])</f>
        <v>15.49574137931034</v>
      </c>
      <c r="M5140" s="3">
        <f>IF(TablaDatosEmpresa[[#This Row],[Tipo_Movimiento]] = "Venta", -TablaDatosEmpresa[[#This Row],[Cantidad]] * TablaDatosEmpresa[[#This Row],[CosteAdquisicionPromedio]], 0)</f>
        <v>0</v>
      </c>
      <c r="N5140" s="3">
        <f>TablaDatosEmpresa[[#This Row],[Ingresos]]-TablaDatosEmpresa[[#This Row],[Coste_Vemta]]</f>
        <v>0</v>
      </c>
    </row>
    <row r="5141" spans="1:14" x14ac:dyDescent="0.3">
      <c r="A5141">
        <v>5142</v>
      </c>
      <c r="B5141" s="1">
        <v>45316</v>
      </c>
      <c r="C5141" t="s">
        <v>24</v>
      </c>
      <c r="D5141" t="s">
        <v>14</v>
      </c>
      <c r="E5141" t="s">
        <v>41</v>
      </c>
      <c r="F5141">
        <v>244</v>
      </c>
      <c r="G5141" s="3">
        <v>86.07</v>
      </c>
      <c r="H5141" s="3">
        <v>0</v>
      </c>
      <c r="I5141" t="s">
        <v>24</v>
      </c>
      <c r="J5141" t="s">
        <v>36</v>
      </c>
      <c r="K5141" s="3">
        <f>IF(TablaDatosEmpresa[[#This Row],[Tipo_Movimiento]] = "Venta", -TablaDatosEmpresa[[#This Row],[Cantidad]] * TablaDatosEmpresa[[#This Row],[Precio_Venta_Unitario]], 0)</f>
        <v>0</v>
      </c>
      <c r="L5141" s="3">
        <f>AVERAGEIF(TablaDatosEmpresa[Nombre_Producto],TablaDatosEmpresa[[#This Row],[Nombre_Producto]],TablaDatosEmpresa[Costo_Unitario])</f>
        <v>38.917210440456756</v>
      </c>
      <c r="M5141" s="3">
        <f>IF(TablaDatosEmpresa[[#This Row],[Tipo_Movimiento]] = "Venta", -TablaDatosEmpresa[[#This Row],[Cantidad]] * TablaDatosEmpresa[[#This Row],[CosteAdquisicionPromedio]], 0)</f>
        <v>0</v>
      </c>
      <c r="N5141" s="3">
        <f>TablaDatosEmpresa[[#This Row],[Ingresos]]-TablaDatosEmpresa[[#This Row],[Coste_Vemta]]</f>
        <v>0</v>
      </c>
    </row>
    <row r="5142" spans="1:14" x14ac:dyDescent="0.3">
      <c r="A5142">
        <v>5143</v>
      </c>
      <c r="B5142" s="1">
        <v>45317</v>
      </c>
      <c r="C5142" t="s">
        <v>24</v>
      </c>
      <c r="D5142" t="s">
        <v>32</v>
      </c>
      <c r="E5142" t="s">
        <v>33</v>
      </c>
      <c r="F5142">
        <v>77</v>
      </c>
      <c r="G5142" s="3">
        <v>120.61</v>
      </c>
      <c r="H5142" s="3">
        <v>0</v>
      </c>
      <c r="I5142" t="s">
        <v>24</v>
      </c>
      <c r="J5142" t="s">
        <v>28</v>
      </c>
      <c r="K5142" s="3">
        <f>IF(TablaDatosEmpresa[[#This Row],[Tipo_Movimiento]] = "Venta", -TablaDatosEmpresa[[#This Row],[Cantidad]] * TablaDatosEmpresa[[#This Row],[Precio_Venta_Unitario]], 0)</f>
        <v>0</v>
      </c>
      <c r="L5142" s="3">
        <f>AVERAGEIF(TablaDatosEmpresa[Nombre_Producto],TablaDatosEmpresa[[#This Row],[Nombre_Producto]],TablaDatosEmpresa[Costo_Unitario])</f>
        <v>54.214840425531932</v>
      </c>
      <c r="M5142" s="3">
        <f>IF(TablaDatosEmpresa[[#This Row],[Tipo_Movimiento]] = "Venta", -TablaDatosEmpresa[[#This Row],[Cantidad]] * TablaDatosEmpresa[[#This Row],[CosteAdquisicionPromedio]], 0)</f>
        <v>0</v>
      </c>
      <c r="N5142" s="3">
        <f>TablaDatosEmpresa[[#This Row],[Ingresos]]-TablaDatosEmpresa[[#This Row],[Coste_Vemta]]</f>
        <v>0</v>
      </c>
    </row>
    <row r="5143" spans="1:14" x14ac:dyDescent="0.3">
      <c r="A5143">
        <v>5144</v>
      </c>
      <c r="B5143" s="1">
        <v>45317</v>
      </c>
      <c r="C5143" t="s">
        <v>10</v>
      </c>
      <c r="D5143" t="s">
        <v>14</v>
      </c>
      <c r="E5143" t="s">
        <v>41</v>
      </c>
      <c r="F5143">
        <v>-22</v>
      </c>
      <c r="G5143" s="3">
        <v>0</v>
      </c>
      <c r="H5143" s="3">
        <v>160.94</v>
      </c>
      <c r="I5143" t="s">
        <v>10</v>
      </c>
      <c r="J5143" t="s">
        <v>31</v>
      </c>
      <c r="K5143" s="3">
        <f>IF(TablaDatosEmpresa[[#This Row],[Tipo_Movimiento]] = "Venta", -TablaDatosEmpresa[[#This Row],[Cantidad]] * TablaDatosEmpresa[[#This Row],[Precio_Venta_Unitario]], 0)</f>
        <v>3540.68</v>
      </c>
      <c r="L5143" s="3">
        <f>AVERAGEIF(TablaDatosEmpresa[Nombre_Producto],TablaDatosEmpresa[[#This Row],[Nombre_Producto]],TablaDatosEmpresa[Costo_Unitario])</f>
        <v>38.917210440456756</v>
      </c>
      <c r="M5143" s="3">
        <f>IF(TablaDatosEmpresa[[#This Row],[Tipo_Movimiento]] = "Venta", -TablaDatosEmpresa[[#This Row],[Cantidad]] * TablaDatosEmpresa[[#This Row],[CosteAdquisicionPromedio]], 0)</f>
        <v>856.17862969004864</v>
      </c>
      <c r="N5143" s="3">
        <f>TablaDatosEmpresa[[#This Row],[Ingresos]]-TablaDatosEmpresa[[#This Row],[Coste_Vemta]]</f>
        <v>2684.5013703099512</v>
      </c>
    </row>
    <row r="5144" spans="1:14" x14ac:dyDescent="0.3">
      <c r="A5144">
        <v>5145</v>
      </c>
      <c r="B5144" s="1">
        <v>45317</v>
      </c>
      <c r="C5144" t="s">
        <v>10</v>
      </c>
      <c r="D5144" t="s">
        <v>19</v>
      </c>
      <c r="E5144" t="s">
        <v>20</v>
      </c>
      <c r="F5144">
        <v>-35</v>
      </c>
      <c r="G5144" s="3">
        <v>0</v>
      </c>
      <c r="H5144" s="3">
        <v>298.31</v>
      </c>
      <c r="I5144" t="s">
        <v>10</v>
      </c>
      <c r="J5144" t="s">
        <v>31</v>
      </c>
      <c r="K5144" s="3">
        <f>IF(TablaDatosEmpresa[[#This Row],[Tipo_Movimiento]] = "Venta", -TablaDatosEmpresa[[#This Row],[Cantidad]] * TablaDatosEmpresa[[#This Row],[Precio_Venta_Unitario]], 0)</f>
        <v>10440.85</v>
      </c>
      <c r="L5144" s="3">
        <f>AVERAGEIF(TablaDatosEmpresa[Nombre_Producto],TablaDatosEmpresa[[#This Row],[Nombre_Producto]],TablaDatosEmpresa[Costo_Unitario])</f>
        <v>66.956770642201846</v>
      </c>
      <c r="M5144" s="3">
        <f>IF(TablaDatosEmpresa[[#This Row],[Tipo_Movimiento]] = "Venta", -TablaDatosEmpresa[[#This Row],[Cantidad]] * TablaDatosEmpresa[[#This Row],[CosteAdquisicionPromedio]], 0)</f>
        <v>2343.4869724770647</v>
      </c>
      <c r="N5144" s="3">
        <f>TablaDatosEmpresa[[#This Row],[Ingresos]]-TablaDatosEmpresa[[#This Row],[Coste_Vemta]]</f>
        <v>8097.3630275229352</v>
      </c>
    </row>
    <row r="5145" spans="1:14" x14ac:dyDescent="0.3">
      <c r="A5145">
        <v>5146</v>
      </c>
      <c r="B5145" s="1">
        <v>45317</v>
      </c>
      <c r="C5145" t="s">
        <v>16</v>
      </c>
      <c r="D5145" t="s">
        <v>27</v>
      </c>
      <c r="E5145" t="s">
        <v>44</v>
      </c>
      <c r="F5145">
        <v>87</v>
      </c>
      <c r="G5145" s="3">
        <v>250.24</v>
      </c>
      <c r="H5145" s="3">
        <v>0</v>
      </c>
      <c r="I5145" t="s">
        <v>46</v>
      </c>
      <c r="J5145" t="s">
        <v>18</v>
      </c>
      <c r="K5145" s="3">
        <f>IF(TablaDatosEmpresa[[#This Row],[Tipo_Movimiento]] = "Venta", -TablaDatosEmpresa[[#This Row],[Cantidad]] * TablaDatosEmpresa[[#This Row],[Precio_Venta_Unitario]], 0)</f>
        <v>0</v>
      </c>
      <c r="L5145" s="3">
        <f>AVERAGEIF(TablaDatosEmpresa[Nombre_Producto],TablaDatosEmpresa[[#This Row],[Nombre_Producto]],TablaDatosEmpresa[Costo_Unitario])</f>
        <v>111.99406451612904</v>
      </c>
      <c r="M5145" s="3">
        <f>IF(TablaDatosEmpresa[[#This Row],[Tipo_Movimiento]] = "Venta", -TablaDatosEmpresa[[#This Row],[Cantidad]] * TablaDatosEmpresa[[#This Row],[CosteAdquisicionPromedio]], 0)</f>
        <v>0</v>
      </c>
      <c r="N5145" s="3">
        <f>TablaDatosEmpresa[[#This Row],[Ingresos]]-TablaDatosEmpresa[[#This Row],[Coste_Vemta]]</f>
        <v>0</v>
      </c>
    </row>
    <row r="5146" spans="1:14" x14ac:dyDescent="0.3">
      <c r="A5146">
        <v>5147</v>
      </c>
      <c r="B5146" s="1">
        <v>45317</v>
      </c>
      <c r="C5146" t="s">
        <v>24</v>
      </c>
      <c r="D5146" t="s">
        <v>34</v>
      </c>
      <c r="E5146" t="s">
        <v>45</v>
      </c>
      <c r="F5146">
        <v>74</v>
      </c>
      <c r="G5146" s="3">
        <v>179.02</v>
      </c>
      <c r="H5146" s="3">
        <v>0</v>
      </c>
      <c r="I5146" t="s">
        <v>24</v>
      </c>
      <c r="J5146" t="s">
        <v>36</v>
      </c>
      <c r="K5146" s="3">
        <f>IF(TablaDatosEmpresa[[#This Row],[Tipo_Movimiento]] = "Venta", -TablaDatosEmpresa[[#This Row],[Cantidad]] * TablaDatosEmpresa[[#This Row],[Precio_Venta_Unitario]], 0)</f>
        <v>0</v>
      </c>
      <c r="L5146" s="3">
        <f>AVERAGEIF(TablaDatosEmpresa[Nombre_Producto],TablaDatosEmpresa[[#This Row],[Nombre_Producto]],TablaDatosEmpresa[Costo_Unitario])</f>
        <v>81.910562499999997</v>
      </c>
      <c r="M5146" s="3">
        <f>IF(TablaDatosEmpresa[[#This Row],[Tipo_Movimiento]] = "Venta", -TablaDatosEmpresa[[#This Row],[Cantidad]] * TablaDatosEmpresa[[#This Row],[CosteAdquisicionPromedio]], 0)</f>
        <v>0</v>
      </c>
      <c r="N5146" s="3">
        <f>TablaDatosEmpresa[[#This Row],[Ingresos]]-TablaDatosEmpresa[[#This Row],[Coste_Vemta]]</f>
        <v>0</v>
      </c>
    </row>
    <row r="5147" spans="1:14" x14ac:dyDescent="0.3">
      <c r="A5147">
        <v>5148</v>
      </c>
      <c r="B5147" s="1">
        <v>45317</v>
      </c>
      <c r="C5147" t="s">
        <v>10</v>
      </c>
      <c r="D5147" t="s">
        <v>32</v>
      </c>
      <c r="E5147" t="s">
        <v>33</v>
      </c>
      <c r="F5147">
        <v>-34</v>
      </c>
      <c r="G5147" s="3">
        <v>0</v>
      </c>
      <c r="H5147" s="3">
        <v>219.84</v>
      </c>
      <c r="I5147" t="s">
        <v>10</v>
      </c>
      <c r="J5147" t="s">
        <v>23</v>
      </c>
      <c r="K5147" s="3">
        <f>IF(TablaDatosEmpresa[[#This Row],[Tipo_Movimiento]] = "Venta", -TablaDatosEmpresa[[#This Row],[Cantidad]] * TablaDatosEmpresa[[#This Row],[Precio_Venta_Unitario]], 0)</f>
        <v>7474.56</v>
      </c>
      <c r="L5147" s="3">
        <f>AVERAGEIF(TablaDatosEmpresa[Nombre_Producto],TablaDatosEmpresa[[#This Row],[Nombre_Producto]],TablaDatosEmpresa[Costo_Unitario])</f>
        <v>54.214840425531932</v>
      </c>
      <c r="M5147" s="3">
        <f>IF(TablaDatosEmpresa[[#This Row],[Tipo_Movimiento]] = "Venta", -TablaDatosEmpresa[[#This Row],[Cantidad]] * TablaDatosEmpresa[[#This Row],[CosteAdquisicionPromedio]], 0)</f>
        <v>1843.3045744680858</v>
      </c>
      <c r="N5147" s="3">
        <f>TablaDatosEmpresa[[#This Row],[Ingresos]]-TablaDatosEmpresa[[#This Row],[Coste_Vemta]]</f>
        <v>5631.2554255319146</v>
      </c>
    </row>
    <row r="5148" spans="1:14" x14ac:dyDescent="0.3">
      <c r="A5148">
        <v>5149</v>
      </c>
      <c r="B5148" s="1">
        <v>45318</v>
      </c>
      <c r="C5148" t="s">
        <v>16</v>
      </c>
      <c r="D5148" t="s">
        <v>17</v>
      </c>
      <c r="E5148" t="s">
        <v>42</v>
      </c>
      <c r="F5148">
        <v>76</v>
      </c>
      <c r="G5148" s="3">
        <v>449.56</v>
      </c>
      <c r="H5148" s="3">
        <v>0</v>
      </c>
      <c r="I5148" t="s">
        <v>46</v>
      </c>
      <c r="J5148" t="s">
        <v>18</v>
      </c>
      <c r="K5148" s="3">
        <f>IF(TablaDatosEmpresa[[#This Row],[Tipo_Movimiento]] = "Venta", -TablaDatosEmpresa[[#This Row],[Cantidad]] * TablaDatosEmpresa[[#This Row],[Precio_Venta_Unitario]], 0)</f>
        <v>0</v>
      </c>
      <c r="L5148" s="3">
        <f>AVERAGEIF(TablaDatosEmpresa[Nombre_Producto],TablaDatosEmpresa[[#This Row],[Nombre_Producto]],TablaDatosEmpresa[Costo_Unitario])</f>
        <v>206.67616747181975</v>
      </c>
      <c r="M5148" s="3">
        <f>IF(TablaDatosEmpresa[[#This Row],[Tipo_Movimiento]] = "Venta", -TablaDatosEmpresa[[#This Row],[Cantidad]] * TablaDatosEmpresa[[#This Row],[CosteAdquisicionPromedio]], 0)</f>
        <v>0</v>
      </c>
      <c r="N5148" s="3">
        <f>TablaDatosEmpresa[[#This Row],[Ingresos]]-TablaDatosEmpresa[[#This Row],[Coste_Vemta]]</f>
        <v>0</v>
      </c>
    </row>
    <row r="5149" spans="1:14" x14ac:dyDescent="0.3">
      <c r="A5149">
        <v>5150</v>
      </c>
      <c r="B5149" s="1">
        <v>45318</v>
      </c>
      <c r="C5149" t="s">
        <v>10</v>
      </c>
      <c r="D5149" t="s">
        <v>21</v>
      </c>
      <c r="E5149" t="s">
        <v>22</v>
      </c>
      <c r="F5149">
        <v>-21</v>
      </c>
      <c r="G5149" s="3">
        <v>0</v>
      </c>
      <c r="H5149" s="3">
        <v>60.36</v>
      </c>
      <c r="I5149" t="s">
        <v>10</v>
      </c>
      <c r="J5149" t="s">
        <v>35</v>
      </c>
      <c r="K5149" s="3">
        <f>IF(TablaDatosEmpresa[[#This Row],[Tipo_Movimiento]] = "Venta", -TablaDatosEmpresa[[#This Row],[Cantidad]] * TablaDatosEmpresa[[#This Row],[Precio_Venta_Unitario]], 0)</f>
        <v>1267.56</v>
      </c>
      <c r="L5149" s="3">
        <f>AVERAGEIF(TablaDatosEmpresa[Nombre_Producto],TablaDatosEmpresa[[#This Row],[Nombre_Producto]],TablaDatosEmpresa[Costo_Unitario])</f>
        <v>10.520482758620702</v>
      </c>
      <c r="M5149" s="3">
        <f>IF(TablaDatosEmpresa[[#This Row],[Tipo_Movimiento]] = "Venta", -TablaDatosEmpresa[[#This Row],[Cantidad]] * TablaDatosEmpresa[[#This Row],[CosteAdquisicionPromedio]], 0)</f>
        <v>220.93013793103472</v>
      </c>
      <c r="N5149" s="3">
        <f>TablaDatosEmpresa[[#This Row],[Ingresos]]-TablaDatosEmpresa[[#This Row],[Coste_Vemta]]</f>
        <v>1046.6298620689652</v>
      </c>
    </row>
    <row r="5150" spans="1:14" x14ac:dyDescent="0.3">
      <c r="A5150">
        <v>5151</v>
      </c>
      <c r="B5150" s="1">
        <v>45318</v>
      </c>
      <c r="C5150" t="s">
        <v>10</v>
      </c>
      <c r="D5150" t="s">
        <v>29</v>
      </c>
      <c r="E5150" t="s">
        <v>30</v>
      </c>
      <c r="F5150">
        <v>-25</v>
      </c>
      <c r="G5150" s="3">
        <v>0</v>
      </c>
      <c r="H5150" s="3">
        <v>80.23</v>
      </c>
      <c r="I5150" t="s">
        <v>10</v>
      </c>
      <c r="J5150" t="s">
        <v>23</v>
      </c>
      <c r="K5150" s="3">
        <f>IF(TablaDatosEmpresa[[#This Row],[Tipo_Movimiento]] = "Venta", -TablaDatosEmpresa[[#This Row],[Cantidad]] * TablaDatosEmpresa[[#This Row],[Precio_Venta_Unitario]], 0)</f>
        <v>2005.75</v>
      </c>
      <c r="L5150" s="3">
        <f>AVERAGEIF(TablaDatosEmpresa[Nombre_Producto],TablaDatosEmpresa[[#This Row],[Nombre_Producto]],TablaDatosEmpresa[Costo_Unitario])</f>
        <v>15.49574137931034</v>
      </c>
      <c r="M5150" s="3">
        <f>IF(TablaDatosEmpresa[[#This Row],[Tipo_Movimiento]] = "Venta", -TablaDatosEmpresa[[#This Row],[Cantidad]] * TablaDatosEmpresa[[#This Row],[CosteAdquisicionPromedio]], 0)</f>
        <v>387.39353448275853</v>
      </c>
      <c r="N5150" s="3">
        <f>TablaDatosEmpresa[[#This Row],[Ingresos]]-TablaDatosEmpresa[[#This Row],[Coste_Vemta]]</f>
        <v>1618.3564655172415</v>
      </c>
    </row>
    <row r="5151" spans="1:14" x14ac:dyDescent="0.3">
      <c r="A5151">
        <v>5152</v>
      </c>
      <c r="B5151" s="1">
        <v>45318</v>
      </c>
      <c r="C5151" t="s">
        <v>16</v>
      </c>
      <c r="D5151" t="s">
        <v>19</v>
      </c>
      <c r="E5151" t="s">
        <v>20</v>
      </c>
      <c r="F5151">
        <v>29</v>
      </c>
      <c r="G5151" s="3">
        <v>150.66999999999999</v>
      </c>
      <c r="H5151" s="3">
        <v>0</v>
      </c>
      <c r="I5151" t="s">
        <v>46</v>
      </c>
      <c r="J5151" t="s">
        <v>18</v>
      </c>
      <c r="K5151" s="3">
        <f>IF(TablaDatosEmpresa[[#This Row],[Tipo_Movimiento]] = "Venta", -TablaDatosEmpresa[[#This Row],[Cantidad]] * TablaDatosEmpresa[[#This Row],[Precio_Venta_Unitario]], 0)</f>
        <v>0</v>
      </c>
      <c r="L5151" s="3">
        <f>AVERAGEIF(TablaDatosEmpresa[Nombre_Producto],TablaDatosEmpresa[[#This Row],[Nombre_Producto]],TablaDatosEmpresa[Costo_Unitario])</f>
        <v>66.956770642201846</v>
      </c>
      <c r="M5151" s="3">
        <f>IF(TablaDatosEmpresa[[#This Row],[Tipo_Movimiento]] = "Venta", -TablaDatosEmpresa[[#This Row],[Cantidad]] * TablaDatosEmpresa[[#This Row],[CosteAdquisicionPromedio]], 0)</f>
        <v>0</v>
      </c>
      <c r="N5151" s="3">
        <f>TablaDatosEmpresa[[#This Row],[Ingresos]]-TablaDatosEmpresa[[#This Row],[Coste_Vemta]]</f>
        <v>0</v>
      </c>
    </row>
    <row r="5152" spans="1:14" x14ac:dyDescent="0.3">
      <c r="A5152">
        <v>5153</v>
      </c>
      <c r="B5152" s="1">
        <v>45318</v>
      </c>
      <c r="C5152" t="s">
        <v>10</v>
      </c>
      <c r="D5152" t="s">
        <v>17</v>
      </c>
      <c r="E5152" t="s">
        <v>42</v>
      </c>
      <c r="F5152">
        <v>-39</v>
      </c>
      <c r="G5152" s="3">
        <v>0</v>
      </c>
      <c r="H5152" s="3">
        <v>905.88</v>
      </c>
      <c r="I5152" t="s">
        <v>10</v>
      </c>
      <c r="J5152" t="s">
        <v>15</v>
      </c>
      <c r="K5152" s="3">
        <f>IF(TablaDatosEmpresa[[#This Row],[Tipo_Movimiento]] = "Venta", -TablaDatosEmpresa[[#This Row],[Cantidad]] * TablaDatosEmpresa[[#This Row],[Precio_Venta_Unitario]], 0)</f>
        <v>35329.32</v>
      </c>
      <c r="L5152" s="3">
        <f>AVERAGEIF(TablaDatosEmpresa[Nombre_Producto],TablaDatosEmpresa[[#This Row],[Nombre_Producto]],TablaDatosEmpresa[Costo_Unitario])</f>
        <v>206.67616747181975</v>
      </c>
      <c r="M5152" s="3">
        <f>IF(TablaDatosEmpresa[[#This Row],[Tipo_Movimiento]] = "Venta", -TablaDatosEmpresa[[#This Row],[Cantidad]] * TablaDatosEmpresa[[#This Row],[CosteAdquisicionPromedio]], 0)</f>
        <v>8060.3705314009703</v>
      </c>
      <c r="N5152" s="3">
        <f>TablaDatosEmpresa[[#This Row],[Ingresos]]-TablaDatosEmpresa[[#This Row],[Coste_Vemta]]</f>
        <v>27268.949468599028</v>
      </c>
    </row>
    <row r="5153" spans="1:14" x14ac:dyDescent="0.3">
      <c r="A5153">
        <v>5154</v>
      </c>
      <c r="B5153" s="1">
        <v>45318</v>
      </c>
      <c r="C5153" t="s">
        <v>10</v>
      </c>
      <c r="D5153" t="s">
        <v>25</v>
      </c>
      <c r="E5153" t="s">
        <v>43</v>
      </c>
      <c r="F5153">
        <v>-9</v>
      </c>
      <c r="G5153" s="3">
        <v>0</v>
      </c>
      <c r="H5153" s="3">
        <v>94.74</v>
      </c>
      <c r="I5153" t="s">
        <v>10</v>
      </c>
      <c r="J5153" t="s">
        <v>31</v>
      </c>
      <c r="K5153" s="3">
        <f>IF(TablaDatosEmpresa[[#This Row],[Tipo_Movimiento]] = "Venta", -TablaDatosEmpresa[[#This Row],[Cantidad]] * TablaDatosEmpresa[[#This Row],[Precio_Venta_Unitario]], 0)</f>
        <v>852.66</v>
      </c>
      <c r="L5153" s="3">
        <f>AVERAGEIF(TablaDatosEmpresa[Nombre_Producto],TablaDatosEmpresa[[#This Row],[Nombre_Producto]],TablaDatosEmpresa[Costo_Unitario])</f>
        <v>18.458651685393257</v>
      </c>
      <c r="M5153" s="3">
        <f>IF(TablaDatosEmpresa[[#This Row],[Tipo_Movimiento]] = "Venta", -TablaDatosEmpresa[[#This Row],[Cantidad]] * TablaDatosEmpresa[[#This Row],[CosteAdquisicionPromedio]], 0)</f>
        <v>166.1278651685393</v>
      </c>
      <c r="N5153" s="3">
        <f>TablaDatosEmpresa[[#This Row],[Ingresos]]-TablaDatosEmpresa[[#This Row],[Coste_Vemta]]</f>
        <v>686.53213483146067</v>
      </c>
    </row>
    <row r="5154" spans="1:14" x14ac:dyDescent="0.3">
      <c r="A5154">
        <v>5155</v>
      </c>
      <c r="B5154" s="1">
        <v>45318</v>
      </c>
      <c r="C5154" t="s">
        <v>24</v>
      </c>
      <c r="D5154" t="s">
        <v>11</v>
      </c>
      <c r="E5154" t="s">
        <v>12</v>
      </c>
      <c r="F5154">
        <v>185</v>
      </c>
      <c r="G5154" s="3">
        <v>64.650000000000006</v>
      </c>
      <c r="H5154" s="3">
        <v>0</v>
      </c>
      <c r="I5154" t="s">
        <v>24</v>
      </c>
      <c r="J5154" t="s">
        <v>37</v>
      </c>
      <c r="K5154" s="3">
        <f>IF(TablaDatosEmpresa[[#This Row],[Tipo_Movimiento]] = "Venta", -TablaDatosEmpresa[[#This Row],[Cantidad]] * TablaDatosEmpresa[[#This Row],[Precio_Venta_Unitario]], 0)</f>
        <v>0</v>
      </c>
      <c r="L5154" s="3">
        <f>AVERAGEIF(TablaDatosEmpresa[Nombre_Producto],TablaDatosEmpresa[[#This Row],[Nombre_Producto]],TablaDatosEmpresa[Costo_Unitario])</f>
        <v>28.701865793780652</v>
      </c>
      <c r="M5154" s="3">
        <f>IF(TablaDatosEmpresa[[#This Row],[Tipo_Movimiento]] = "Venta", -TablaDatosEmpresa[[#This Row],[Cantidad]] * TablaDatosEmpresa[[#This Row],[CosteAdquisicionPromedio]], 0)</f>
        <v>0</v>
      </c>
      <c r="N5154" s="3">
        <f>TablaDatosEmpresa[[#This Row],[Ingresos]]-TablaDatosEmpresa[[#This Row],[Coste_Vemta]]</f>
        <v>0</v>
      </c>
    </row>
    <row r="5155" spans="1:14" x14ac:dyDescent="0.3">
      <c r="A5155">
        <v>5156</v>
      </c>
      <c r="B5155" s="1">
        <v>45319</v>
      </c>
      <c r="C5155" t="s">
        <v>24</v>
      </c>
      <c r="D5155" t="s">
        <v>25</v>
      </c>
      <c r="E5155" t="s">
        <v>43</v>
      </c>
      <c r="F5155">
        <v>94</v>
      </c>
      <c r="G5155" s="3">
        <v>45.84</v>
      </c>
      <c r="H5155" s="3">
        <v>0</v>
      </c>
      <c r="I5155" t="s">
        <v>24</v>
      </c>
      <c r="J5155" t="s">
        <v>37</v>
      </c>
      <c r="K5155" s="3">
        <f>IF(TablaDatosEmpresa[[#This Row],[Tipo_Movimiento]] = "Venta", -TablaDatosEmpresa[[#This Row],[Cantidad]] * TablaDatosEmpresa[[#This Row],[Precio_Venta_Unitario]], 0)</f>
        <v>0</v>
      </c>
      <c r="L5155" s="3">
        <f>AVERAGEIF(TablaDatosEmpresa[Nombre_Producto],TablaDatosEmpresa[[#This Row],[Nombre_Producto]],TablaDatosEmpresa[Costo_Unitario])</f>
        <v>18.458651685393257</v>
      </c>
      <c r="M5155" s="3">
        <f>IF(TablaDatosEmpresa[[#This Row],[Tipo_Movimiento]] = "Venta", -TablaDatosEmpresa[[#This Row],[Cantidad]] * TablaDatosEmpresa[[#This Row],[CosteAdquisicionPromedio]], 0)</f>
        <v>0</v>
      </c>
      <c r="N5155" s="3">
        <f>TablaDatosEmpresa[[#This Row],[Ingresos]]-TablaDatosEmpresa[[#This Row],[Coste_Vemta]]</f>
        <v>0</v>
      </c>
    </row>
    <row r="5156" spans="1:14" x14ac:dyDescent="0.3">
      <c r="A5156">
        <v>5157</v>
      </c>
      <c r="B5156" s="1">
        <v>45319</v>
      </c>
      <c r="C5156" t="s">
        <v>10</v>
      </c>
      <c r="D5156" t="s">
        <v>34</v>
      </c>
      <c r="E5156" t="s">
        <v>45</v>
      </c>
      <c r="F5156">
        <v>-37</v>
      </c>
      <c r="G5156" s="3">
        <v>0</v>
      </c>
      <c r="H5156" s="3">
        <v>350.11</v>
      </c>
      <c r="I5156" t="s">
        <v>10</v>
      </c>
      <c r="J5156" t="s">
        <v>35</v>
      </c>
      <c r="K5156" s="3">
        <f>IF(TablaDatosEmpresa[[#This Row],[Tipo_Movimiento]] = "Venta", -TablaDatosEmpresa[[#This Row],[Cantidad]] * TablaDatosEmpresa[[#This Row],[Precio_Venta_Unitario]], 0)</f>
        <v>12954.07</v>
      </c>
      <c r="L5156" s="3">
        <f>AVERAGEIF(TablaDatosEmpresa[Nombre_Producto],TablaDatosEmpresa[[#This Row],[Nombre_Producto]],TablaDatosEmpresa[Costo_Unitario])</f>
        <v>81.910562499999997</v>
      </c>
      <c r="M5156" s="3">
        <f>IF(TablaDatosEmpresa[[#This Row],[Tipo_Movimiento]] = "Venta", -TablaDatosEmpresa[[#This Row],[Cantidad]] * TablaDatosEmpresa[[#This Row],[CosteAdquisicionPromedio]], 0)</f>
        <v>3030.6908125</v>
      </c>
      <c r="N5156" s="3">
        <f>TablaDatosEmpresa[[#This Row],[Ingresos]]-TablaDatosEmpresa[[#This Row],[Coste_Vemta]]</f>
        <v>9923.3791874999988</v>
      </c>
    </row>
    <row r="5157" spans="1:14" x14ac:dyDescent="0.3">
      <c r="A5157">
        <v>5158</v>
      </c>
      <c r="B5157" s="1">
        <v>45319</v>
      </c>
      <c r="C5157" t="s">
        <v>10</v>
      </c>
      <c r="D5157" t="s">
        <v>17</v>
      </c>
      <c r="E5157" t="s">
        <v>42</v>
      </c>
      <c r="F5157">
        <v>-16</v>
      </c>
      <c r="G5157" s="3">
        <v>0</v>
      </c>
      <c r="H5157" s="3">
        <v>905.05</v>
      </c>
      <c r="I5157" t="s">
        <v>10</v>
      </c>
      <c r="J5157" t="s">
        <v>35</v>
      </c>
      <c r="K5157" s="3">
        <f>IF(TablaDatosEmpresa[[#This Row],[Tipo_Movimiento]] = "Venta", -TablaDatosEmpresa[[#This Row],[Cantidad]] * TablaDatosEmpresa[[#This Row],[Precio_Venta_Unitario]], 0)</f>
        <v>14480.8</v>
      </c>
      <c r="L5157" s="3">
        <f>AVERAGEIF(TablaDatosEmpresa[Nombre_Producto],TablaDatosEmpresa[[#This Row],[Nombre_Producto]],TablaDatosEmpresa[Costo_Unitario])</f>
        <v>206.67616747181975</v>
      </c>
      <c r="M5157" s="3">
        <f>IF(TablaDatosEmpresa[[#This Row],[Tipo_Movimiento]] = "Venta", -TablaDatosEmpresa[[#This Row],[Cantidad]] * TablaDatosEmpresa[[#This Row],[CosteAdquisicionPromedio]], 0)</f>
        <v>3306.818679549116</v>
      </c>
      <c r="N5157" s="3">
        <f>TablaDatosEmpresa[[#This Row],[Ingresos]]-TablaDatosEmpresa[[#This Row],[Coste_Vemta]]</f>
        <v>11173.981320450883</v>
      </c>
    </row>
    <row r="5158" spans="1:14" x14ac:dyDescent="0.3">
      <c r="A5158">
        <v>5159</v>
      </c>
      <c r="B5158" s="1">
        <v>45319</v>
      </c>
      <c r="C5158" t="s">
        <v>10</v>
      </c>
      <c r="D5158" t="s">
        <v>21</v>
      </c>
      <c r="E5158" t="s">
        <v>22</v>
      </c>
      <c r="F5158">
        <v>-23</v>
      </c>
      <c r="G5158" s="3">
        <v>0</v>
      </c>
      <c r="H5158" s="3">
        <v>59.6</v>
      </c>
      <c r="I5158" t="s">
        <v>10</v>
      </c>
      <c r="J5158" t="s">
        <v>23</v>
      </c>
      <c r="K5158" s="3">
        <f>IF(TablaDatosEmpresa[[#This Row],[Tipo_Movimiento]] = "Venta", -TablaDatosEmpresa[[#This Row],[Cantidad]] * TablaDatosEmpresa[[#This Row],[Precio_Venta_Unitario]], 0)</f>
        <v>1370.8</v>
      </c>
      <c r="L5158" s="3">
        <f>AVERAGEIF(TablaDatosEmpresa[Nombre_Producto],TablaDatosEmpresa[[#This Row],[Nombre_Producto]],TablaDatosEmpresa[Costo_Unitario])</f>
        <v>10.520482758620702</v>
      </c>
      <c r="M5158" s="3">
        <f>IF(TablaDatosEmpresa[[#This Row],[Tipo_Movimiento]] = "Venta", -TablaDatosEmpresa[[#This Row],[Cantidad]] * TablaDatosEmpresa[[#This Row],[CosteAdquisicionPromedio]], 0)</f>
        <v>241.97110344827615</v>
      </c>
      <c r="N5158" s="3">
        <f>TablaDatosEmpresa[[#This Row],[Ingresos]]-TablaDatosEmpresa[[#This Row],[Coste_Vemta]]</f>
        <v>1128.8288965517238</v>
      </c>
    </row>
    <row r="5159" spans="1:14" x14ac:dyDescent="0.3">
      <c r="A5159">
        <v>5160</v>
      </c>
      <c r="B5159" s="1">
        <v>45319</v>
      </c>
      <c r="C5159" t="s">
        <v>10</v>
      </c>
      <c r="D5159" t="s">
        <v>21</v>
      </c>
      <c r="E5159" t="s">
        <v>22</v>
      </c>
      <c r="F5159">
        <v>-15</v>
      </c>
      <c r="G5159" s="3">
        <v>0</v>
      </c>
      <c r="H5159" s="3">
        <v>60.38</v>
      </c>
      <c r="I5159" t="s">
        <v>10</v>
      </c>
      <c r="J5159" t="s">
        <v>15</v>
      </c>
      <c r="K5159" s="3">
        <f>IF(TablaDatosEmpresa[[#This Row],[Tipo_Movimiento]] = "Venta", -TablaDatosEmpresa[[#This Row],[Cantidad]] * TablaDatosEmpresa[[#This Row],[Precio_Venta_Unitario]], 0)</f>
        <v>905.7</v>
      </c>
      <c r="L5159" s="3">
        <f>AVERAGEIF(TablaDatosEmpresa[Nombre_Producto],TablaDatosEmpresa[[#This Row],[Nombre_Producto]],TablaDatosEmpresa[Costo_Unitario])</f>
        <v>10.520482758620702</v>
      </c>
      <c r="M5159" s="3">
        <f>IF(TablaDatosEmpresa[[#This Row],[Tipo_Movimiento]] = "Venta", -TablaDatosEmpresa[[#This Row],[Cantidad]] * TablaDatosEmpresa[[#This Row],[CosteAdquisicionPromedio]], 0)</f>
        <v>157.80724137931054</v>
      </c>
      <c r="N5159" s="3">
        <f>TablaDatosEmpresa[[#This Row],[Ingresos]]-TablaDatosEmpresa[[#This Row],[Coste_Vemta]]</f>
        <v>747.89275862068951</v>
      </c>
    </row>
    <row r="5160" spans="1:14" x14ac:dyDescent="0.3">
      <c r="A5160">
        <v>5161</v>
      </c>
      <c r="B5160" s="1">
        <v>45319</v>
      </c>
      <c r="C5160" t="s">
        <v>24</v>
      </c>
      <c r="D5160" t="s">
        <v>21</v>
      </c>
      <c r="E5160" t="s">
        <v>22</v>
      </c>
      <c r="F5160">
        <v>204</v>
      </c>
      <c r="G5160" s="3">
        <v>24.58</v>
      </c>
      <c r="H5160" s="3">
        <v>0</v>
      </c>
      <c r="I5160" t="s">
        <v>24</v>
      </c>
      <c r="J5160" t="s">
        <v>26</v>
      </c>
      <c r="K5160" s="3">
        <f>IF(TablaDatosEmpresa[[#This Row],[Tipo_Movimiento]] = "Venta", -TablaDatosEmpresa[[#This Row],[Cantidad]] * TablaDatosEmpresa[[#This Row],[Precio_Venta_Unitario]], 0)</f>
        <v>0</v>
      </c>
      <c r="L5160" s="3">
        <f>AVERAGEIF(TablaDatosEmpresa[Nombre_Producto],TablaDatosEmpresa[[#This Row],[Nombre_Producto]],TablaDatosEmpresa[Costo_Unitario])</f>
        <v>10.520482758620702</v>
      </c>
      <c r="M5160" s="3">
        <f>IF(TablaDatosEmpresa[[#This Row],[Tipo_Movimiento]] = "Venta", -TablaDatosEmpresa[[#This Row],[Cantidad]] * TablaDatosEmpresa[[#This Row],[CosteAdquisicionPromedio]], 0)</f>
        <v>0</v>
      </c>
      <c r="N5160" s="3">
        <f>TablaDatosEmpresa[[#This Row],[Ingresos]]-TablaDatosEmpresa[[#This Row],[Coste_Vemta]]</f>
        <v>0</v>
      </c>
    </row>
    <row r="5161" spans="1:14" x14ac:dyDescent="0.3">
      <c r="A5161">
        <v>5162</v>
      </c>
      <c r="B5161" s="1">
        <v>45319</v>
      </c>
      <c r="C5161" t="s">
        <v>24</v>
      </c>
      <c r="D5161" t="s">
        <v>25</v>
      </c>
      <c r="E5161" t="s">
        <v>43</v>
      </c>
      <c r="F5161">
        <v>198</v>
      </c>
      <c r="G5161" s="3">
        <v>45.37</v>
      </c>
      <c r="H5161" s="3">
        <v>0</v>
      </c>
      <c r="I5161" t="s">
        <v>24</v>
      </c>
      <c r="J5161" t="s">
        <v>37</v>
      </c>
      <c r="K5161" s="3">
        <f>IF(TablaDatosEmpresa[[#This Row],[Tipo_Movimiento]] = "Venta", -TablaDatosEmpresa[[#This Row],[Cantidad]] * TablaDatosEmpresa[[#This Row],[Precio_Venta_Unitario]], 0)</f>
        <v>0</v>
      </c>
      <c r="L5161" s="3">
        <f>AVERAGEIF(TablaDatosEmpresa[Nombre_Producto],TablaDatosEmpresa[[#This Row],[Nombre_Producto]],TablaDatosEmpresa[Costo_Unitario])</f>
        <v>18.458651685393257</v>
      </c>
      <c r="M5161" s="3">
        <f>IF(TablaDatosEmpresa[[#This Row],[Tipo_Movimiento]] = "Venta", -TablaDatosEmpresa[[#This Row],[Cantidad]] * TablaDatosEmpresa[[#This Row],[CosteAdquisicionPromedio]], 0)</f>
        <v>0</v>
      </c>
      <c r="N5161" s="3">
        <f>TablaDatosEmpresa[[#This Row],[Ingresos]]-TablaDatosEmpresa[[#This Row],[Coste_Vemta]]</f>
        <v>0</v>
      </c>
    </row>
    <row r="5162" spans="1:14" x14ac:dyDescent="0.3">
      <c r="A5162">
        <v>5163</v>
      </c>
      <c r="B5162" s="1">
        <v>45320</v>
      </c>
      <c r="C5162" t="s">
        <v>10</v>
      </c>
      <c r="D5162" t="s">
        <v>21</v>
      </c>
      <c r="E5162" t="s">
        <v>22</v>
      </c>
      <c r="F5162">
        <v>-11</v>
      </c>
      <c r="G5162" s="3">
        <v>0</v>
      </c>
      <c r="H5162" s="3">
        <v>60.58</v>
      </c>
      <c r="I5162" t="s">
        <v>10</v>
      </c>
      <c r="J5162" t="s">
        <v>15</v>
      </c>
      <c r="K5162" s="3">
        <f>IF(TablaDatosEmpresa[[#This Row],[Tipo_Movimiento]] = "Venta", -TablaDatosEmpresa[[#This Row],[Cantidad]] * TablaDatosEmpresa[[#This Row],[Precio_Venta_Unitario]], 0)</f>
        <v>666.38</v>
      </c>
      <c r="L5162" s="3">
        <f>AVERAGEIF(TablaDatosEmpresa[Nombre_Producto],TablaDatosEmpresa[[#This Row],[Nombre_Producto]],TablaDatosEmpresa[Costo_Unitario])</f>
        <v>10.520482758620702</v>
      </c>
      <c r="M5162" s="3">
        <f>IF(TablaDatosEmpresa[[#This Row],[Tipo_Movimiento]] = "Venta", -TablaDatosEmpresa[[#This Row],[Cantidad]] * TablaDatosEmpresa[[#This Row],[CosteAdquisicionPromedio]], 0)</f>
        <v>115.72531034482772</v>
      </c>
      <c r="N5162" s="3">
        <f>TablaDatosEmpresa[[#This Row],[Ingresos]]-TablaDatosEmpresa[[#This Row],[Coste_Vemta]]</f>
        <v>550.65468965517232</v>
      </c>
    </row>
    <row r="5163" spans="1:14" x14ac:dyDescent="0.3">
      <c r="A5163">
        <v>5164</v>
      </c>
      <c r="B5163" s="1">
        <v>45320</v>
      </c>
      <c r="C5163" t="s">
        <v>24</v>
      </c>
      <c r="D5163" t="s">
        <v>34</v>
      </c>
      <c r="E5163" t="s">
        <v>45</v>
      </c>
      <c r="F5163">
        <v>189</v>
      </c>
      <c r="G5163" s="3">
        <v>181.69</v>
      </c>
      <c r="H5163" s="3">
        <v>0</v>
      </c>
      <c r="I5163" t="s">
        <v>24</v>
      </c>
      <c r="J5163" t="s">
        <v>36</v>
      </c>
      <c r="K5163" s="3">
        <f>IF(TablaDatosEmpresa[[#This Row],[Tipo_Movimiento]] = "Venta", -TablaDatosEmpresa[[#This Row],[Cantidad]] * TablaDatosEmpresa[[#This Row],[Precio_Venta_Unitario]], 0)</f>
        <v>0</v>
      </c>
      <c r="L5163" s="3">
        <f>AVERAGEIF(TablaDatosEmpresa[Nombre_Producto],TablaDatosEmpresa[[#This Row],[Nombre_Producto]],TablaDatosEmpresa[Costo_Unitario])</f>
        <v>81.910562499999997</v>
      </c>
      <c r="M5163" s="3">
        <f>IF(TablaDatosEmpresa[[#This Row],[Tipo_Movimiento]] = "Venta", -TablaDatosEmpresa[[#This Row],[Cantidad]] * TablaDatosEmpresa[[#This Row],[CosteAdquisicionPromedio]], 0)</f>
        <v>0</v>
      </c>
      <c r="N5163" s="3">
        <f>TablaDatosEmpresa[[#This Row],[Ingresos]]-TablaDatosEmpresa[[#This Row],[Coste_Vemta]]</f>
        <v>0</v>
      </c>
    </row>
    <row r="5164" spans="1:14" x14ac:dyDescent="0.3">
      <c r="A5164">
        <v>5165</v>
      </c>
      <c r="B5164" s="1">
        <v>45320</v>
      </c>
      <c r="C5164" t="s">
        <v>10</v>
      </c>
      <c r="D5164" t="s">
        <v>14</v>
      </c>
      <c r="E5164" t="s">
        <v>41</v>
      </c>
      <c r="F5164">
        <v>-21</v>
      </c>
      <c r="G5164" s="3">
        <v>0</v>
      </c>
      <c r="H5164" s="3">
        <v>160.55000000000001</v>
      </c>
      <c r="I5164" t="s">
        <v>10</v>
      </c>
      <c r="J5164" t="s">
        <v>35</v>
      </c>
      <c r="K5164" s="3">
        <f>IF(TablaDatosEmpresa[[#This Row],[Tipo_Movimiento]] = "Venta", -TablaDatosEmpresa[[#This Row],[Cantidad]] * TablaDatosEmpresa[[#This Row],[Precio_Venta_Unitario]], 0)</f>
        <v>3371.55</v>
      </c>
      <c r="L5164" s="3">
        <f>AVERAGEIF(TablaDatosEmpresa[Nombre_Producto],TablaDatosEmpresa[[#This Row],[Nombre_Producto]],TablaDatosEmpresa[Costo_Unitario])</f>
        <v>38.917210440456756</v>
      </c>
      <c r="M5164" s="3">
        <f>IF(TablaDatosEmpresa[[#This Row],[Tipo_Movimiento]] = "Venta", -TablaDatosEmpresa[[#This Row],[Cantidad]] * TablaDatosEmpresa[[#This Row],[CosteAdquisicionPromedio]], 0)</f>
        <v>817.26141924959188</v>
      </c>
      <c r="N5164" s="3">
        <f>TablaDatosEmpresa[[#This Row],[Ingresos]]-TablaDatosEmpresa[[#This Row],[Coste_Vemta]]</f>
        <v>2554.2885807504081</v>
      </c>
    </row>
    <row r="5165" spans="1:14" x14ac:dyDescent="0.3">
      <c r="A5165">
        <v>5166</v>
      </c>
      <c r="B5165" s="1">
        <v>45320</v>
      </c>
      <c r="C5165" t="s">
        <v>24</v>
      </c>
      <c r="D5165" t="s">
        <v>25</v>
      </c>
      <c r="E5165" t="s">
        <v>43</v>
      </c>
      <c r="F5165">
        <v>271</v>
      </c>
      <c r="G5165" s="3">
        <v>44.31</v>
      </c>
      <c r="H5165" s="3">
        <v>0</v>
      </c>
      <c r="I5165" t="s">
        <v>24</v>
      </c>
      <c r="J5165" t="s">
        <v>28</v>
      </c>
      <c r="K5165" s="3">
        <f>IF(TablaDatosEmpresa[[#This Row],[Tipo_Movimiento]] = "Venta", -TablaDatosEmpresa[[#This Row],[Cantidad]] * TablaDatosEmpresa[[#This Row],[Precio_Venta_Unitario]], 0)</f>
        <v>0</v>
      </c>
      <c r="L5165" s="3">
        <f>AVERAGEIF(TablaDatosEmpresa[Nombre_Producto],TablaDatosEmpresa[[#This Row],[Nombre_Producto]],TablaDatosEmpresa[Costo_Unitario])</f>
        <v>18.458651685393257</v>
      </c>
      <c r="M5165" s="3">
        <f>IF(TablaDatosEmpresa[[#This Row],[Tipo_Movimiento]] = "Venta", -TablaDatosEmpresa[[#This Row],[Cantidad]] * TablaDatosEmpresa[[#This Row],[CosteAdquisicionPromedio]], 0)</f>
        <v>0</v>
      </c>
      <c r="N5165" s="3">
        <f>TablaDatosEmpresa[[#This Row],[Ingresos]]-TablaDatosEmpresa[[#This Row],[Coste_Vemta]]</f>
        <v>0</v>
      </c>
    </row>
    <row r="5166" spans="1:14" x14ac:dyDescent="0.3">
      <c r="A5166">
        <v>5167</v>
      </c>
      <c r="B5166" s="1">
        <v>45320</v>
      </c>
      <c r="C5166" t="s">
        <v>10</v>
      </c>
      <c r="D5166" t="s">
        <v>27</v>
      </c>
      <c r="E5166" t="s">
        <v>44</v>
      </c>
      <c r="F5166">
        <v>-28</v>
      </c>
      <c r="G5166" s="3">
        <v>0</v>
      </c>
      <c r="H5166" s="3">
        <v>497.74</v>
      </c>
      <c r="I5166" t="s">
        <v>10</v>
      </c>
      <c r="J5166" t="s">
        <v>35</v>
      </c>
      <c r="K5166" s="3">
        <f>IF(TablaDatosEmpresa[[#This Row],[Tipo_Movimiento]] = "Venta", -TablaDatosEmpresa[[#This Row],[Cantidad]] * TablaDatosEmpresa[[#This Row],[Precio_Venta_Unitario]], 0)</f>
        <v>13936.720000000001</v>
      </c>
      <c r="L5166" s="3">
        <f>AVERAGEIF(TablaDatosEmpresa[Nombre_Producto],TablaDatosEmpresa[[#This Row],[Nombre_Producto]],TablaDatosEmpresa[Costo_Unitario])</f>
        <v>111.99406451612904</v>
      </c>
      <c r="M5166" s="3">
        <f>IF(TablaDatosEmpresa[[#This Row],[Tipo_Movimiento]] = "Venta", -TablaDatosEmpresa[[#This Row],[Cantidad]] * TablaDatosEmpresa[[#This Row],[CosteAdquisicionPromedio]], 0)</f>
        <v>3135.8338064516133</v>
      </c>
      <c r="N5166" s="3">
        <f>TablaDatosEmpresa[[#This Row],[Ingresos]]-TablaDatosEmpresa[[#This Row],[Coste_Vemta]]</f>
        <v>10800.886193548387</v>
      </c>
    </row>
    <row r="5167" spans="1:14" x14ac:dyDescent="0.3">
      <c r="A5167">
        <v>5168</v>
      </c>
      <c r="B5167" s="1">
        <v>45320</v>
      </c>
      <c r="C5167" t="s">
        <v>24</v>
      </c>
      <c r="D5167" t="s">
        <v>21</v>
      </c>
      <c r="E5167" t="s">
        <v>22</v>
      </c>
      <c r="F5167">
        <v>178</v>
      </c>
      <c r="G5167" s="3">
        <v>24.83</v>
      </c>
      <c r="H5167" s="3">
        <v>0</v>
      </c>
      <c r="I5167" t="s">
        <v>24</v>
      </c>
      <c r="J5167" t="s">
        <v>28</v>
      </c>
      <c r="K5167" s="3">
        <f>IF(TablaDatosEmpresa[[#This Row],[Tipo_Movimiento]] = "Venta", -TablaDatosEmpresa[[#This Row],[Cantidad]] * TablaDatosEmpresa[[#This Row],[Precio_Venta_Unitario]], 0)</f>
        <v>0</v>
      </c>
      <c r="L5167" s="3">
        <f>AVERAGEIF(TablaDatosEmpresa[Nombre_Producto],TablaDatosEmpresa[[#This Row],[Nombre_Producto]],TablaDatosEmpresa[Costo_Unitario])</f>
        <v>10.520482758620702</v>
      </c>
      <c r="M5167" s="3">
        <f>IF(TablaDatosEmpresa[[#This Row],[Tipo_Movimiento]] = "Venta", -TablaDatosEmpresa[[#This Row],[Cantidad]] * TablaDatosEmpresa[[#This Row],[CosteAdquisicionPromedio]], 0)</f>
        <v>0</v>
      </c>
      <c r="N5167" s="3">
        <f>TablaDatosEmpresa[[#This Row],[Ingresos]]-TablaDatosEmpresa[[#This Row],[Coste_Vemta]]</f>
        <v>0</v>
      </c>
    </row>
    <row r="5168" spans="1:14" x14ac:dyDescent="0.3">
      <c r="A5168">
        <v>5169</v>
      </c>
      <c r="B5168" s="1">
        <v>45320</v>
      </c>
      <c r="C5168" t="s">
        <v>10</v>
      </c>
      <c r="D5168" t="s">
        <v>32</v>
      </c>
      <c r="E5168" t="s">
        <v>33</v>
      </c>
      <c r="F5168">
        <v>-44</v>
      </c>
      <c r="G5168" s="3">
        <v>0</v>
      </c>
      <c r="H5168" s="3">
        <v>220.69</v>
      </c>
      <c r="I5168" t="s">
        <v>10</v>
      </c>
      <c r="J5168" t="s">
        <v>31</v>
      </c>
      <c r="K5168" s="3">
        <f>IF(TablaDatosEmpresa[[#This Row],[Tipo_Movimiento]] = "Venta", -TablaDatosEmpresa[[#This Row],[Cantidad]] * TablaDatosEmpresa[[#This Row],[Precio_Venta_Unitario]], 0)</f>
        <v>9710.36</v>
      </c>
      <c r="L5168" s="3">
        <f>AVERAGEIF(TablaDatosEmpresa[Nombre_Producto],TablaDatosEmpresa[[#This Row],[Nombre_Producto]],TablaDatosEmpresa[Costo_Unitario])</f>
        <v>54.214840425531932</v>
      </c>
      <c r="M5168" s="3">
        <f>IF(TablaDatosEmpresa[[#This Row],[Tipo_Movimiento]] = "Venta", -TablaDatosEmpresa[[#This Row],[Cantidad]] * TablaDatosEmpresa[[#This Row],[CosteAdquisicionPromedio]], 0)</f>
        <v>2385.4529787234051</v>
      </c>
      <c r="N5168" s="3">
        <f>TablaDatosEmpresa[[#This Row],[Ingresos]]-TablaDatosEmpresa[[#This Row],[Coste_Vemta]]</f>
        <v>7324.9070212765955</v>
      </c>
    </row>
    <row r="5169" spans="1:14" x14ac:dyDescent="0.3">
      <c r="A5169">
        <v>5170</v>
      </c>
      <c r="B5169" s="1">
        <v>45321</v>
      </c>
      <c r="C5169" t="s">
        <v>10</v>
      </c>
      <c r="D5169" t="s">
        <v>11</v>
      </c>
      <c r="E5169" t="s">
        <v>12</v>
      </c>
      <c r="F5169">
        <v>-44</v>
      </c>
      <c r="G5169" s="3">
        <v>0</v>
      </c>
      <c r="H5169" s="3">
        <v>129.30000000000001</v>
      </c>
      <c r="I5169" t="s">
        <v>10</v>
      </c>
      <c r="J5169" t="s">
        <v>15</v>
      </c>
      <c r="K5169" s="3">
        <f>IF(TablaDatosEmpresa[[#This Row],[Tipo_Movimiento]] = "Venta", -TablaDatosEmpresa[[#This Row],[Cantidad]] * TablaDatosEmpresa[[#This Row],[Precio_Venta_Unitario]], 0)</f>
        <v>5689.2000000000007</v>
      </c>
      <c r="L5169" s="3">
        <f>AVERAGEIF(TablaDatosEmpresa[Nombre_Producto],TablaDatosEmpresa[[#This Row],[Nombre_Producto]],TablaDatosEmpresa[Costo_Unitario])</f>
        <v>28.701865793780652</v>
      </c>
      <c r="M5169" s="3">
        <f>IF(TablaDatosEmpresa[[#This Row],[Tipo_Movimiento]] = "Venta", -TablaDatosEmpresa[[#This Row],[Cantidad]] * TablaDatosEmpresa[[#This Row],[CosteAdquisicionPromedio]], 0)</f>
        <v>1262.8820949263486</v>
      </c>
      <c r="N5169" s="3">
        <f>TablaDatosEmpresa[[#This Row],[Ingresos]]-TablaDatosEmpresa[[#This Row],[Coste_Vemta]]</f>
        <v>4426.3179050736526</v>
      </c>
    </row>
    <row r="5170" spans="1:14" x14ac:dyDescent="0.3">
      <c r="A5170">
        <v>5171</v>
      </c>
      <c r="B5170" s="1">
        <v>45321</v>
      </c>
      <c r="C5170" t="s">
        <v>24</v>
      </c>
      <c r="D5170" t="s">
        <v>11</v>
      </c>
      <c r="E5170" t="s">
        <v>12</v>
      </c>
      <c r="F5170">
        <v>223</v>
      </c>
      <c r="G5170" s="3">
        <v>65.55</v>
      </c>
      <c r="H5170" s="3">
        <v>0</v>
      </c>
      <c r="I5170" t="s">
        <v>24</v>
      </c>
      <c r="J5170" t="s">
        <v>36</v>
      </c>
      <c r="K5170" s="3">
        <f>IF(TablaDatosEmpresa[[#This Row],[Tipo_Movimiento]] = "Venta", -TablaDatosEmpresa[[#This Row],[Cantidad]] * TablaDatosEmpresa[[#This Row],[Precio_Venta_Unitario]], 0)</f>
        <v>0</v>
      </c>
      <c r="L5170" s="3">
        <f>AVERAGEIF(TablaDatosEmpresa[Nombre_Producto],TablaDatosEmpresa[[#This Row],[Nombre_Producto]],TablaDatosEmpresa[Costo_Unitario])</f>
        <v>28.701865793780652</v>
      </c>
      <c r="M5170" s="3">
        <f>IF(TablaDatosEmpresa[[#This Row],[Tipo_Movimiento]] = "Venta", -TablaDatosEmpresa[[#This Row],[Cantidad]] * TablaDatosEmpresa[[#This Row],[CosteAdquisicionPromedio]], 0)</f>
        <v>0</v>
      </c>
      <c r="N5170" s="3">
        <f>TablaDatosEmpresa[[#This Row],[Ingresos]]-TablaDatosEmpresa[[#This Row],[Coste_Vemta]]</f>
        <v>0</v>
      </c>
    </row>
    <row r="5171" spans="1:14" x14ac:dyDescent="0.3">
      <c r="A5171">
        <v>5172</v>
      </c>
      <c r="B5171" s="1">
        <v>45321</v>
      </c>
      <c r="C5171" t="s">
        <v>24</v>
      </c>
      <c r="D5171" t="s">
        <v>34</v>
      </c>
      <c r="E5171" t="s">
        <v>45</v>
      </c>
      <c r="F5171">
        <v>90</v>
      </c>
      <c r="G5171" s="3">
        <v>180.68</v>
      </c>
      <c r="H5171" s="3">
        <v>0</v>
      </c>
      <c r="I5171" t="s">
        <v>24</v>
      </c>
      <c r="J5171" t="s">
        <v>36</v>
      </c>
      <c r="K5171" s="3">
        <f>IF(TablaDatosEmpresa[[#This Row],[Tipo_Movimiento]] = "Venta", -TablaDatosEmpresa[[#This Row],[Cantidad]] * TablaDatosEmpresa[[#This Row],[Precio_Venta_Unitario]], 0)</f>
        <v>0</v>
      </c>
      <c r="L5171" s="3">
        <f>AVERAGEIF(TablaDatosEmpresa[Nombre_Producto],TablaDatosEmpresa[[#This Row],[Nombre_Producto]],TablaDatosEmpresa[Costo_Unitario])</f>
        <v>81.910562499999997</v>
      </c>
      <c r="M5171" s="3">
        <f>IF(TablaDatosEmpresa[[#This Row],[Tipo_Movimiento]] = "Venta", -TablaDatosEmpresa[[#This Row],[Cantidad]] * TablaDatosEmpresa[[#This Row],[CosteAdquisicionPromedio]], 0)</f>
        <v>0</v>
      </c>
      <c r="N5171" s="3">
        <f>TablaDatosEmpresa[[#This Row],[Ingresos]]-TablaDatosEmpresa[[#This Row],[Coste_Vemta]]</f>
        <v>0</v>
      </c>
    </row>
    <row r="5172" spans="1:14" x14ac:dyDescent="0.3">
      <c r="A5172">
        <v>5173</v>
      </c>
      <c r="B5172" s="1">
        <v>45321</v>
      </c>
      <c r="C5172" t="s">
        <v>16</v>
      </c>
      <c r="D5172" t="s">
        <v>27</v>
      </c>
      <c r="E5172" t="s">
        <v>44</v>
      </c>
      <c r="F5172">
        <v>45</v>
      </c>
      <c r="G5172" s="3">
        <v>252.35</v>
      </c>
      <c r="H5172" s="3">
        <v>0</v>
      </c>
      <c r="I5172" t="s">
        <v>46</v>
      </c>
      <c r="J5172" t="s">
        <v>18</v>
      </c>
      <c r="K5172" s="3">
        <f>IF(TablaDatosEmpresa[[#This Row],[Tipo_Movimiento]] = "Venta", -TablaDatosEmpresa[[#This Row],[Cantidad]] * TablaDatosEmpresa[[#This Row],[Precio_Venta_Unitario]], 0)</f>
        <v>0</v>
      </c>
      <c r="L5172" s="3">
        <f>AVERAGEIF(TablaDatosEmpresa[Nombre_Producto],TablaDatosEmpresa[[#This Row],[Nombre_Producto]],TablaDatosEmpresa[Costo_Unitario])</f>
        <v>111.99406451612904</v>
      </c>
      <c r="M5172" s="3">
        <f>IF(TablaDatosEmpresa[[#This Row],[Tipo_Movimiento]] = "Venta", -TablaDatosEmpresa[[#This Row],[Cantidad]] * TablaDatosEmpresa[[#This Row],[CosteAdquisicionPromedio]], 0)</f>
        <v>0</v>
      </c>
      <c r="N5172" s="3">
        <f>TablaDatosEmpresa[[#This Row],[Ingresos]]-TablaDatosEmpresa[[#This Row],[Coste_Vemta]]</f>
        <v>0</v>
      </c>
    </row>
    <row r="5173" spans="1:14" x14ac:dyDescent="0.3">
      <c r="A5173">
        <v>5174</v>
      </c>
      <c r="B5173" s="1">
        <v>45321</v>
      </c>
      <c r="C5173" t="s">
        <v>16</v>
      </c>
      <c r="D5173" t="s">
        <v>27</v>
      </c>
      <c r="E5173" t="s">
        <v>44</v>
      </c>
      <c r="F5173">
        <v>77</v>
      </c>
      <c r="G5173" s="3">
        <v>247.48</v>
      </c>
      <c r="H5173" s="3">
        <v>0</v>
      </c>
      <c r="I5173" t="s">
        <v>46</v>
      </c>
      <c r="J5173" t="s">
        <v>18</v>
      </c>
      <c r="K5173" s="3">
        <f>IF(TablaDatosEmpresa[[#This Row],[Tipo_Movimiento]] = "Venta", -TablaDatosEmpresa[[#This Row],[Cantidad]] * TablaDatosEmpresa[[#This Row],[Precio_Venta_Unitario]], 0)</f>
        <v>0</v>
      </c>
      <c r="L5173" s="3">
        <f>AVERAGEIF(TablaDatosEmpresa[Nombre_Producto],TablaDatosEmpresa[[#This Row],[Nombre_Producto]],TablaDatosEmpresa[Costo_Unitario])</f>
        <v>111.99406451612904</v>
      </c>
      <c r="M5173" s="3">
        <f>IF(TablaDatosEmpresa[[#This Row],[Tipo_Movimiento]] = "Venta", -TablaDatosEmpresa[[#This Row],[Cantidad]] * TablaDatosEmpresa[[#This Row],[CosteAdquisicionPromedio]], 0)</f>
        <v>0</v>
      </c>
      <c r="N5173" s="3">
        <f>TablaDatosEmpresa[[#This Row],[Ingresos]]-TablaDatosEmpresa[[#This Row],[Coste_Vemta]]</f>
        <v>0</v>
      </c>
    </row>
    <row r="5174" spans="1:14" x14ac:dyDescent="0.3">
      <c r="A5174">
        <v>5175</v>
      </c>
      <c r="B5174" s="1">
        <v>45321</v>
      </c>
      <c r="C5174" t="s">
        <v>24</v>
      </c>
      <c r="D5174" t="s">
        <v>32</v>
      </c>
      <c r="E5174" t="s">
        <v>33</v>
      </c>
      <c r="F5174">
        <v>164</v>
      </c>
      <c r="G5174" s="3">
        <v>118.58</v>
      </c>
      <c r="H5174" s="3">
        <v>0</v>
      </c>
      <c r="I5174" t="s">
        <v>24</v>
      </c>
      <c r="J5174" t="s">
        <v>37</v>
      </c>
      <c r="K5174" s="3">
        <f>IF(TablaDatosEmpresa[[#This Row],[Tipo_Movimiento]] = "Venta", -TablaDatosEmpresa[[#This Row],[Cantidad]] * TablaDatosEmpresa[[#This Row],[Precio_Venta_Unitario]], 0)</f>
        <v>0</v>
      </c>
      <c r="L5174" s="3">
        <f>AVERAGEIF(TablaDatosEmpresa[Nombre_Producto],TablaDatosEmpresa[[#This Row],[Nombre_Producto]],TablaDatosEmpresa[Costo_Unitario])</f>
        <v>54.214840425531932</v>
      </c>
      <c r="M5174" s="3">
        <f>IF(TablaDatosEmpresa[[#This Row],[Tipo_Movimiento]] = "Venta", -TablaDatosEmpresa[[#This Row],[Cantidad]] * TablaDatosEmpresa[[#This Row],[CosteAdquisicionPromedio]], 0)</f>
        <v>0</v>
      </c>
      <c r="N5174" s="3">
        <f>TablaDatosEmpresa[[#This Row],[Ingresos]]-TablaDatosEmpresa[[#This Row],[Coste_Vemta]]</f>
        <v>0</v>
      </c>
    </row>
    <row r="5175" spans="1:14" x14ac:dyDescent="0.3">
      <c r="A5175">
        <v>5176</v>
      </c>
      <c r="B5175" s="1">
        <v>45321</v>
      </c>
      <c r="C5175" t="s">
        <v>10</v>
      </c>
      <c r="D5175" t="s">
        <v>21</v>
      </c>
      <c r="E5175" t="s">
        <v>22</v>
      </c>
      <c r="F5175">
        <v>-40</v>
      </c>
      <c r="G5175" s="3">
        <v>0</v>
      </c>
      <c r="H5175" s="3">
        <v>60.16</v>
      </c>
      <c r="I5175" t="s">
        <v>10</v>
      </c>
      <c r="J5175" t="s">
        <v>35</v>
      </c>
      <c r="K5175" s="3">
        <f>IF(TablaDatosEmpresa[[#This Row],[Tipo_Movimiento]] = "Venta", -TablaDatosEmpresa[[#This Row],[Cantidad]] * TablaDatosEmpresa[[#This Row],[Precio_Venta_Unitario]], 0)</f>
        <v>2406.3999999999996</v>
      </c>
      <c r="L5175" s="3">
        <f>AVERAGEIF(TablaDatosEmpresa[Nombre_Producto],TablaDatosEmpresa[[#This Row],[Nombre_Producto]],TablaDatosEmpresa[Costo_Unitario])</f>
        <v>10.520482758620702</v>
      </c>
      <c r="M5175" s="3">
        <f>IF(TablaDatosEmpresa[[#This Row],[Tipo_Movimiento]] = "Venta", -TablaDatosEmpresa[[#This Row],[Cantidad]] * TablaDatosEmpresa[[#This Row],[CosteAdquisicionPromedio]], 0)</f>
        <v>420.81931034482807</v>
      </c>
      <c r="N5175" s="3">
        <f>TablaDatosEmpresa[[#This Row],[Ingresos]]-TablaDatosEmpresa[[#This Row],[Coste_Vemta]]</f>
        <v>1985.5806896551717</v>
      </c>
    </row>
    <row r="5176" spans="1:14" x14ac:dyDescent="0.3">
      <c r="A5176">
        <v>5177</v>
      </c>
      <c r="B5176" s="1">
        <v>45322</v>
      </c>
      <c r="C5176" t="s">
        <v>24</v>
      </c>
      <c r="D5176" t="s">
        <v>11</v>
      </c>
      <c r="E5176" t="s">
        <v>12</v>
      </c>
      <c r="F5176">
        <v>183</v>
      </c>
      <c r="G5176" s="3">
        <v>64.819999999999993</v>
      </c>
      <c r="H5176" s="3">
        <v>0</v>
      </c>
      <c r="I5176" t="s">
        <v>24</v>
      </c>
      <c r="J5176" t="s">
        <v>28</v>
      </c>
      <c r="K5176" s="3">
        <f>IF(TablaDatosEmpresa[[#This Row],[Tipo_Movimiento]] = "Venta", -TablaDatosEmpresa[[#This Row],[Cantidad]] * TablaDatosEmpresa[[#This Row],[Precio_Venta_Unitario]], 0)</f>
        <v>0</v>
      </c>
      <c r="L5176" s="3">
        <f>AVERAGEIF(TablaDatosEmpresa[Nombre_Producto],TablaDatosEmpresa[[#This Row],[Nombre_Producto]],TablaDatosEmpresa[Costo_Unitario])</f>
        <v>28.701865793780652</v>
      </c>
      <c r="M5176" s="3">
        <f>IF(TablaDatosEmpresa[[#This Row],[Tipo_Movimiento]] = "Venta", -TablaDatosEmpresa[[#This Row],[Cantidad]] * TablaDatosEmpresa[[#This Row],[CosteAdquisicionPromedio]], 0)</f>
        <v>0</v>
      </c>
      <c r="N5176" s="3">
        <f>TablaDatosEmpresa[[#This Row],[Ingresos]]-TablaDatosEmpresa[[#This Row],[Coste_Vemta]]</f>
        <v>0</v>
      </c>
    </row>
    <row r="5177" spans="1:14" x14ac:dyDescent="0.3">
      <c r="A5177">
        <v>5178</v>
      </c>
      <c r="B5177" s="1">
        <v>45322</v>
      </c>
      <c r="C5177" t="s">
        <v>24</v>
      </c>
      <c r="D5177" t="s">
        <v>32</v>
      </c>
      <c r="E5177" t="s">
        <v>33</v>
      </c>
      <c r="F5177">
        <v>279</v>
      </c>
      <c r="G5177" s="3">
        <v>121.22</v>
      </c>
      <c r="H5177" s="3">
        <v>0</v>
      </c>
      <c r="I5177" t="s">
        <v>24</v>
      </c>
      <c r="J5177" t="s">
        <v>37</v>
      </c>
      <c r="K5177" s="3">
        <f>IF(TablaDatosEmpresa[[#This Row],[Tipo_Movimiento]] = "Venta", -TablaDatosEmpresa[[#This Row],[Cantidad]] * TablaDatosEmpresa[[#This Row],[Precio_Venta_Unitario]], 0)</f>
        <v>0</v>
      </c>
      <c r="L5177" s="3">
        <f>AVERAGEIF(TablaDatosEmpresa[Nombre_Producto],TablaDatosEmpresa[[#This Row],[Nombre_Producto]],TablaDatosEmpresa[Costo_Unitario])</f>
        <v>54.214840425531932</v>
      </c>
      <c r="M5177" s="3">
        <f>IF(TablaDatosEmpresa[[#This Row],[Tipo_Movimiento]] = "Venta", -TablaDatosEmpresa[[#This Row],[Cantidad]] * TablaDatosEmpresa[[#This Row],[CosteAdquisicionPromedio]], 0)</f>
        <v>0</v>
      </c>
      <c r="N5177" s="3">
        <f>TablaDatosEmpresa[[#This Row],[Ingresos]]-TablaDatosEmpresa[[#This Row],[Coste_Vemta]]</f>
        <v>0</v>
      </c>
    </row>
    <row r="5178" spans="1:14" x14ac:dyDescent="0.3">
      <c r="A5178">
        <v>5179</v>
      </c>
      <c r="B5178" s="1">
        <v>45322</v>
      </c>
      <c r="C5178" t="s">
        <v>24</v>
      </c>
      <c r="D5178" t="s">
        <v>32</v>
      </c>
      <c r="E5178" t="s">
        <v>33</v>
      </c>
      <c r="F5178">
        <v>219</v>
      </c>
      <c r="G5178" s="3">
        <v>119.86</v>
      </c>
      <c r="H5178" s="3">
        <v>0</v>
      </c>
      <c r="I5178" t="s">
        <v>24</v>
      </c>
      <c r="J5178" t="s">
        <v>28</v>
      </c>
      <c r="K5178" s="3">
        <f>IF(TablaDatosEmpresa[[#This Row],[Tipo_Movimiento]] = "Venta", -TablaDatosEmpresa[[#This Row],[Cantidad]] * TablaDatosEmpresa[[#This Row],[Precio_Venta_Unitario]], 0)</f>
        <v>0</v>
      </c>
      <c r="L5178" s="3">
        <f>AVERAGEIF(TablaDatosEmpresa[Nombre_Producto],TablaDatosEmpresa[[#This Row],[Nombre_Producto]],TablaDatosEmpresa[Costo_Unitario])</f>
        <v>54.214840425531932</v>
      </c>
      <c r="M5178" s="3">
        <f>IF(TablaDatosEmpresa[[#This Row],[Tipo_Movimiento]] = "Venta", -TablaDatosEmpresa[[#This Row],[Cantidad]] * TablaDatosEmpresa[[#This Row],[CosteAdquisicionPromedio]], 0)</f>
        <v>0</v>
      </c>
      <c r="N5178" s="3">
        <f>TablaDatosEmpresa[[#This Row],[Ingresos]]-TablaDatosEmpresa[[#This Row],[Coste_Vemta]]</f>
        <v>0</v>
      </c>
    </row>
    <row r="5179" spans="1:14" x14ac:dyDescent="0.3">
      <c r="A5179">
        <v>5180</v>
      </c>
      <c r="B5179" s="1">
        <v>45322</v>
      </c>
      <c r="C5179" t="s">
        <v>16</v>
      </c>
      <c r="D5179" t="s">
        <v>17</v>
      </c>
      <c r="E5179" t="s">
        <v>42</v>
      </c>
      <c r="F5179">
        <v>34</v>
      </c>
      <c r="G5179" s="3">
        <v>446.4</v>
      </c>
      <c r="H5179" s="3">
        <v>0</v>
      </c>
      <c r="I5179" t="s">
        <v>46</v>
      </c>
      <c r="J5179" t="s">
        <v>18</v>
      </c>
      <c r="K5179" s="3">
        <f>IF(TablaDatosEmpresa[[#This Row],[Tipo_Movimiento]] = "Venta", -TablaDatosEmpresa[[#This Row],[Cantidad]] * TablaDatosEmpresa[[#This Row],[Precio_Venta_Unitario]], 0)</f>
        <v>0</v>
      </c>
      <c r="L5179" s="3">
        <f>AVERAGEIF(TablaDatosEmpresa[Nombre_Producto],TablaDatosEmpresa[[#This Row],[Nombre_Producto]],TablaDatosEmpresa[Costo_Unitario])</f>
        <v>206.67616747181975</v>
      </c>
      <c r="M5179" s="3">
        <f>IF(TablaDatosEmpresa[[#This Row],[Tipo_Movimiento]] = "Venta", -TablaDatosEmpresa[[#This Row],[Cantidad]] * TablaDatosEmpresa[[#This Row],[CosteAdquisicionPromedio]], 0)</f>
        <v>0</v>
      </c>
      <c r="N5179" s="3">
        <f>TablaDatosEmpresa[[#This Row],[Ingresos]]-TablaDatosEmpresa[[#This Row],[Coste_Vemta]]</f>
        <v>0</v>
      </c>
    </row>
    <row r="5180" spans="1:14" x14ac:dyDescent="0.3">
      <c r="A5180">
        <v>5181</v>
      </c>
      <c r="B5180" s="1">
        <v>45322</v>
      </c>
      <c r="C5180" t="s">
        <v>24</v>
      </c>
      <c r="D5180" t="s">
        <v>21</v>
      </c>
      <c r="E5180" t="s">
        <v>22</v>
      </c>
      <c r="F5180">
        <v>106</v>
      </c>
      <c r="G5180" s="3">
        <v>24.73</v>
      </c>
      <c r="H5180" s="3">
        <v>0</v>
      </c>
      <c r="I5180" t="s">
        <v>24</v>
      </c>
      <c r="J5180" t="s">
        <v>37</v>
      </c>
      <c r="K5180" s="3">
        <f>IF(TablaDatosEmpresa[[#This Row],[Tipo_Movimiento]] = "Venta", -TablaDatosEmpresa[[#This Row],[Cantidad]] * TablaDatosEmpresa[[#This Row],[Precio_Venta_Unitario]], 0)</f>
        <v>0</v>
      </c>
      <c r="L5180" s="3">
        <f>AVERAGEIF(TablaDatosEmpresa[Nombre_Producto],TablaDatosEmpresa[[#This Row],[Nombre_Producto]],TablaDatosEmpresa[Costo_Unitario])</f>
        <v>10.520482758620702</v>
      </c>
      <c r="M5180" s="3">
        <f>IF(TablaDatosEmpresa[[#This Row],[Tipo_Movimiento]] = "Venta", -TablaDatosEmpresa[[#This Row],[Cantidad]] * TablaDatosEmpresa[[#This Row],[CosteAdquisicionPromedio]], 0)</f>
        <v>0</v>
      </c>
      <c r="N5180" s="3">
        <f>TablaDatosEmpresa[[#This Row],[Ingresos]]-TablaDatosEmpresa[[#This Row],[Coste_Vemta]]</f>
        <v>0</v>
      </c>
    </row>
    <row r="5181" spans="1:14" x14ac:dyDescent="0.3">
      <c r="A5181">
        <v>5182</v>
      </c>
      <c r="B5181" s="1">
        <v>45322</v>
      </c>
      <c r="C5181" t="s">
        <v>24</v>
      </c>
      <c r="D5181" t="s">
        <v>11</v>
      </c>
      <c r="E5181" t="s">
        <v>12</v>
      </c>
      <c r="F5181">
        <v>161</v>
      </c>
      <c r="G5181" s="3">
        <v>66.37</v>
      </c>
      <c r="H5181" s="3">
        <v>0</v>
      </c>
      <c r="I5181" t="s">
        <v>24</v>
      </c>
      <c r="J5181" t="s">
        <v>26</v>
      </c>
      <c r="K5181" s="3">
        <f>IF(TablaDatosEmpresa[[#This Row],[Tipo_Movimiento]] = "Venta", -TablaDatosEmpresa[[#This Row],[Cantidad]] * TablaDatosEmpresa[[#This Row],[Precio_Venta_Unitario]], 0)</f>
        <v>0</v>
      </c>
      <c r="L5181" s="3">
        <f>AVERAGEIF(TablaDatosEmpresa[Nombre_Producto],TablaDatosEmpresa[[#This Row],[Nombre_Producto]],TablaDatosEmpresa[Costo_Unitario])</f>
        <v>28.701865793780652</v>
      </c>
      <c r="M5181" s="3">
        <f>IF(TablaDatosEmpresa[[#This Row],[Tipo_Movimiento]] = "Venta", -TablaDatosEmpresa[[#This Row],[Cantidad]] * TablaDatosEmpresa[[#This Row],[CosteAdquisicionPromedio]], 0)</f>
        <v>0</v>
      </c>
      <c r="N5181" s="3">
        <f>TablaDatosEmpresa[[#This Row],[Ingresos]]-TablaDatosEmpresa[[#This Row],[Coste_Vemta]]</f>
        <v>0</v>
      </c>
    </row>
    <row r="5182" spans="1:14" x14ac:dyDescent="0.3">
      <c r="A5182">
        <v>5183</v>
      </c>
      <c r="B5182" s="1">
        <v>45323</v>
      </c>
      <c r="C5182" t="s">
        <v>10</v>
      </c>
      <c r="D5182" t="s">
        <v>32</v>
      </c>
      <c r="E5182" t="s">
        <v>33</v>
      </c>
      <c r="F5182">
        <v>-13</v>
      </c>
      <c r="G5182" s="3">
        <v>0</v>
      </c>
      <c r="H5182" s="3">
        <v>221.01</v>
      </c>
      <c r="I5182" t="s">
        <v>10</v>
      </c>
      <c r="J5182" t="s">
        <v>31</v>
      </c>
      <c r="K5182" s="3">
        <f>IF(TablaDatosEmpresa[[#This Row],[Tipo_Movimiento]] = "Venta", -TablaDatosEmpresa[[#This Row],[Cantidad]] * TablaDatosEmpresa[[#This Row],[Precio_Venta_Unitario]], 0)</f>
        <v>2873.13</v>
      </c>
      <c r="L5182" s="3">
        <f>AVERAGEIF(TablaDatosEmpresa[Nombre_Producto],TablaDatosEmpresa[[#This Row],[Nombre_Producto]],TablaDatosEmpresa[Costo_Unitario])</f>
        <v>54.214840425531932</v>
      </c>
      <c r="M5182" s="3">
        <f>IF(TablaDatosEmpresa[[#This Row],[Tipo_Movimiento]] = "Venta", -TablaDatosEmpresa[[#This Row],[Cantidad]] * TablaDatosEmpresa[[#This Row],[CosteAdquisicionPromedio]], 0)</f>
        <v>704.7929255319151</v>
      </c>
      <c r="N5182" s="3">
        <f>TablaDatosEmpresa[[#This Row],[Ingresos]]-TablaDatosEmpresa[[#This Row],[Coste_Vemta]]</f>
        <v>2168.3370744680851</v>
      </c>
    </row>
    <row r="5183" spans="1:14" x14ac:dyDescent="0.3">
      <c r="A5183">
        <v>5184</v>
      </c>
      <c r="B5183" s="1">
        <v>45323</v>
      </c>
      <c r="C5183" t="s">
        <v>16</v>
      </c>
      <c r="D5183" t="s">
        <v>17</v>
      </c>
      <c r="E5183" t="s">
        <v>42</v>
      </c>
      <c r="F5183">
        <v>39</v>
      </c>
      <c r="G5183" s="3">
        <v>442.08</v>
      </c>
      <c r="H5183" s="3">
        <v>0</v>
      </c>
      <c r="I5183" t="s">
        <v>46</v>
      </c>
      <c r="J5183" t="s">
        <v>18</v>
      </c>
      <c r="K5183" s="3">
        <f>IF(TablaDatosEmpresa[[#This Row],[Tipo_Movimiento]] = "Venta", -TablaDatosEmpresa[[#This Row],[Cantidad]] * TablaDatosEmpresa[[#This Row],[Precio_Venta_Unitario]], 0)</f>
        <v>0</v>
      </c>
      <c r="L5183" s="3">
        <f>AVERAGEIF(TablaDatosEmpresa[Nombre_Producto],TablaDatosEmpresa[[#This Row],[Nombre_Producto]],TablaDatosEmpresa[Costo_Unitario])</f>
        <v>206.67616747181975</v>
      </c>
      <c r="M5183" s="3">
        <f>IF(TablaDatosEmpresa[[#This Row],[Tipo_Movimiento]] = "Venta", -TablaDatosEmpresa[[#This Row],[Cantidad]] * TablaDatosEmpresa[[#This Row],[CosteAdquisicionPromedio]], 0)</f>
        <v>0</v>
      </c>
      <c r="N5183" s="3">
        <f>TablaDatosEmpresa[[#This Row],[Ingresos]]-TablaDatosEmpresa[[#This Row],[Coste_Vemta]]</f>
        <v>0</v>
      </c>
    </row>
    <row r="5184" spans="1:14" x14ac:dyDescent="0.3">
      <c r="A5184">
        <v>5185</v>
      </c>
      <c r="B5184" s="1">
        <v>45323</v>
      </c>
      <c r="C5184" t="s">
        <v>24</v>
      </c>
      <c r="D5184" t="s">
        <v>14</v>
      </c>
      <c r="E5184" t="s">
        <v>41</v>
      </c>
      <c r="F5184">
        <v>186</v>
      </c>
      <c r="G5184" s="3">
        <v>85.92</v>
      </c>
      <c r="H5184" s="3">
        <v>0</v>
      </c>
      <c r="I5184" t="s">
        <v>24</v>
      </c>
      <c r="J5184" t="s">
        <v>36</v>
      </c>
      <c r="K5184" s="3">
        <f>IF(TablaDatosEmpresa[[#This Row],[Tipo_Movimiento]] = "Venta", -TablaDatosEmpresa[[#This Row],[Cantidad]] * TablaDatosEmpresa[[#This Row],[Precio_Venta_Unitario]], 0)</f>
        <v>0</v>
      </c>
      <c r="L5184" s="3">
        <f>AVERAGEIF(TablaDatosEmpresa[Nombre_Producto],TablaDatosEmpresa[[#This Row],[Nombre_Producto]],TablaDatosEmpresa[Costo_Unitario])</f>
        <v>38.917210440456756</v>
      </c>
      <c r="M5184" s="3">
        <f>IF(TablaDatosEmpresa[[#This Row],[Tipo_Movimiento]] = "Venta", -TablaDatosEmpresa[[#This Row],[Cantidad]] * TablaDatosEmpresa[[#This Row],[CosteAdquisicionPromedio]], 0)</f>
        <v>0</v>
      </c>
      <c r="N5184" s="3">
        <f>TablaDatosEmpresa[[#This Row],[Ingresos]]-TablaDatosEmpresa[[#This Row],[Coste_Vemta]]</f>
        <v>0</v>
      </c>
    </row>
    <row r="5185" spans="1:14" x14ac:dyDescent="0.3">
      <c r="A5185">
        <v>5186</v>
      </c>
      <c r="B5185" s="1">
        <v>45323</v>
      </c>
      <c r="C5185" t="s">
        <v>10</v>
      </c>
      <c r="D5185" t="s">
        <v>27</v>
      </c>
      <c r="E5185" t="s">
        <v>44</v>
      </c>
      <c r="F5185">
        <v>-14</v>
      </c>
      <c r="G5185" s="3">
        <v>0</v>
      </c>
      <c r="H5185" s="3">
        <v>502.61</v>
      </c>
      <c r="I5185" t="s">
        <v>10</v>
      </c>
      <c r="J5185" t="s">
        <v>13</v>
      </c>
      <c r="K5185" s="3">
        <f>IF(TablaDatosEmpresa[[#This Row],[Tipo_Movimiento]] = "Venta", -TablaDatosEmpresa[[#This Row],[Cantidad]] * TablaDatosEmpresa[[#This Row],[Precio_Venta_Unitario]], 0)</f>
        <v>7036.54</v>
      </c>
      <c r="L5185" s="3">
        <f>AVERAGEIF(TablaDatosEmpresa[Nombre_Producto],TablaDatosEmpresa[[#This Row],[Nombre_Producto]],TablaDatosEmpresa[Costo_Unitario])</f>
        <v>111.99406451612904</v>
      </c>
      <c r="M5185" s="3">
        <f>IF(TablaDatosEmpresa[[#This Row],[Tipo_Movimiento]] = "Venta", -TablaDatosEmpresa[[#This Row],[Cantidad]] * TablaDatosEmpresa[[#This Row],[CosteAdquisicionPromedio]], 0)</f>
        <v>1567.9169032258067</v>
      </c>
      <c r="N5185" s="3">
        <f>TablaDatosEmpresa[[#This Row],[Ingresos]]-TablaDatosEmpresa[[#This Row],[Coste_Vemta]]</f>
        <v>5468.6230967741931</v>
      </c>
    </row>
    <row r="5186" spans="1:14" x14ac:dyDescent="0.3">
      <c r="A5186">
        <v>5187</v>
      </c>
      <c r="B5186" s="1">
        <v>45323</v>
      </c>
      <c r="C5186" t="s">
        <v>10</v>
      </c>
      <c r="D5186" t="s">
        <v>25</v>
      </c>
      <c r="E5186" t="s">
        <v>43</v>
      </c>
      <c r="F5186">
        <v>-38</v>
      </c>
      <c r="G5186" s="3">
        <v>0</v>
      </c>
      <c r="H5186" s="3">
        <v>95.23</v>
      </c>
      <c r="I5186" t="s">
        <v>10</v>
      </c>
      <c r="J5186" t="s">
        <v>35</v>
      </c>
      <c r="K5186" s="3">
        <f>IF(TablaDatosEmpresa[[#This Row],[Tipo_Movimiento]] = "Venta", -TablaDatosEmpresa[[#This Row],[Cantidad]] * TablaDatosEmpresa[[#This Row],[Precio_Venta_Unitario]], 0)</f>
        <v>3618.7400000000002</v>
      </c>
      <c r="L5186" s="3">
        <f>AVERAGEIF(TablaDatosEmpresa[Nombre_Producto],TablaDatosEmpresa[[#This Row],[Nombre_Producto]],TablaDatosEmpresa[Costo_Unitario])</f>
        <v>18.458651685393257</v>
      </c>
      <c r="M5186" s="3">
        <f>IF(TablaDatosEmpresa[[#This Row],[Tipo_Movimiento]] = "Venta", -TablaDatosEmpresa[[#This Row],[Cantidad]] * TablaDatosEmpresa[[#This Row],[CosteAdquisicionPromedio]], 0)</f>
        <v>701.4287640449437</v>
      </c>
      <c r="N5186" s="3">
        <f>TablaDatosEmpresa[[#This Row],[Ingresos]]-TablaDatosEmpresa[[#This Row],[Coste_Vemta]]</f>
        <v>2917.3112359550564</v>
      </c>
    </row>
    <row r="5187" spans="1:14" x14ac:dyDescent="0.3">
      <c r="A5187">
        <v>5188</v>
      </c>
      <c r="B5187" s="1">
        <v>45323</v>
      </c>
      <c r="C5187" t="s">
        <v>10</v>
      </c>
      <c r="D5187" t="s">
        <v>29</v>
      </c>
      <c r="E5187" t="s">
        <v>30</v>
      </c>
      <c r="F5187">
        <v>-44</v>
      </c>
      <c r="G5187" s="3">
        <v>0</v>
      </c>
      <c r="H5187" s="3">
        <v>80.790000000000006</v>
      </c>
      <c r="I5187" t="s">
        <v>10</v>
      </c>
      <c r="J5187" t="s">
        <v>13</v>
      </c>
      <c r="K5187" s="3">
        <f>IF(TablaDatosEmpresa[[#This Row],[Tipo_Movimiento]] = "Venta", -TablaDatosEmpresa[[#This Row],[Cantidad]] * TablaDatosEmpresa[[#This Row],[Precio_Venta_Unitario]], 0)</f>
        <v>3554.76</v>
      </c>
      <c r="L5187" s="3">
        <f>AVERAGEIF(TablaDatosEmpresa[Nombre_Producto],TablaDatosEmpresa[[#This Row],[Nombre_Producto]],TablaDatosEmpresa[Costo_Unitario])</f>
        <v>15.49574137931034</v>
      </c>
      <c r="M5187" s="3">
        <f>IF(TablaDatosEmpresa[[#This Row],[Tipo_Movimiento]] = "Venta", -TablaDatosEmpresa[[#This Row],[Cantidad]] * TablaDatosEmpresa[[#This Row],[CosteAdquisicionPromedio]], 0)</f>
        <v>681.81262068965498</v>
      </c>
      <c r="N5187" s="3">
        <f>TablaDatosEmpresa[[#This Row],[Ingresos]]-TablaDatosEmpresa[[#This Row],[Coste_Vemta]]</f>
        <v>2872.9473793103452</v>
      </c>
    </row>
    <row r="5188" spans="1:14" x14ac:dyDescent="0.3">
      <c r="A5188">
        <v>5189</v>
      </c>
      <c r="B5188" s="1">
        <v>45323</v>
      </c>
      <c r="C5188" t="s">
        <v>16</v>
      </c>
      <c r="D5188" t="s">
        <v>19</v>
      </c>
      <c r="E5188" t="s">
        <v>20</v>
      </c>
      <c r="F5188">
        <v>49</v>
      </c>
      <c r="G5188" s="3">
        <v>150.56</v>
      </c>
      <c r="H5188" s="3">
        <v>0</v>
      </c>
      <c r="I5188" t="s">
        <v>46</v>
      </c>
      <c r="J5188" t="s">
        <v>18</v>
      </c>
      <c r="K5188" s="3">
        <f>IF(TablaDatosEmpresa[[#This Row],[Tipo_Movimiento]] = "Venta", -TablaDatosEmpresa[[#This Row],[Cantidad]] * TablaDatosEmpresa[[#This Row],[Precio_Venta_Unitario]], 0)</f>
        <v>0</v>
      </c>
      <c r="L5188" s="3">
        <f>AVERAGEIF(TablaDatosEmpresa[Nombre_Producto],TablaDatosEmpresa[[#This Row],[Nombre_Producto]],TablaDatosEmpresa[Costo_Unitario])</f>
        <v>66.956770642201846</v>
      </c>
      <c r="M5188" s="3">
        <f>IF(TablaDatosEmpresa[[#This Row],[Tipo_Movimiento]] = "Venta", -TablaDatosEmpresa[[#This Row],[Cantidad]] * TablaDatosEmpresa[[#This Row],[CosteAdquisicionPromedio]], 0)</f>
        <v>0</v>
      </c>
      <c r="N5188" s="3">
        <f>TablaDatosEmpresa[[#This Row],[Ingresos]]-TablaDatosEmpresa[[#This Row],[Coste_Vemta]]</f>
        <v>0</v>
      </c>
    </row>
    <row r="5189" spans="1:14" x14ac:dyDescent="0.3">
      <c r="A5189">
        <v>5190</v>
      </c>
      <c r="B5189" s="1">
        <v>45324</v>
      </c>
      <c r="C5189" t="s">
        <v>16</v>
      </c>
      <c r="D5189" t="s">
        <v>19</v>
      </c>
      <c r="E5189" t="s">
        <v>20</v>
      </c>
      <c r="F5189">
        <v>86</v>
      </c>
      <c r="G5189" s="3">
        <v>149.29</v>
      </c>
      <c r="H5189" s="3">
        <v>0</v>
      </c>
      <c r="I5189" t="s">
        <v>46</v>
      </c>
      <c r="J5189" t="s">
        <v>18</v>
      </c>
      <c r="K5189" s="3">
        <f>IF(TablaDatosEmpresa[[#This Row],[Tipo_Movimiento]] = "Venta", -TablaDatosEmpresa[[#This Row],[Cantidad]] * TablaDatosEmpresa[[#This Row],[Precio_Venta_Unitario]], 0)</f>
        <v>0</v>
      </c>
      <c r="L5189" s="3">
        <f>AVERAGEIF(TablaDatosEmpresa[Nombre_Producto],TablaDatosEmpresa[[#This Row],[Nombre_Producto]],TablaDatosEmpresa[Costo_Unitario])</f>
        <v>66.956770642201846</v>
      </c>
      <c r="M5189" s="3">
        <f>IF(TablaDatosEmpresa[[#This Row],[Tipo_Movimiento]] = "Venta", -TablaDatosEmpresa[[#This Row],[Cantidad]] * TablaDatosEmpresa[[#This Row],[CosteAdquisicionPromedio]], 0)</f>
        <v>0</v>
      </c>
      <c r="N5189" s="3">
        <f>TablaDatosEmpresa[[#This Row],[Ingresos]]-TablaDatosEmpresa[[#This Row],[Coste_Vemta]]</f>
        <v>0</v>
      </c>
    </row>
    <row r="5190" spans="1:14" x14ac:dyDescent="0.3">
      <c r="A5190">
        <v>5191</v>
      </c>
      <c r="B5190" s="1">
        <v>45324</v>
      </c>
      <c r="C5190" t="s">
        <v>24</v>
      </c>
      <c r="D5190" t="s">
        <v>34</v>
      </c>
      <c r="E5190" t="s">
        <v>45</v>
      </c>
      <c r="F5190">
        <v>124</v>
      </c>
      <c r="G5190" s="3">
        <v>178.22</v>
      </c>
      <c r="H5190" s="3">
        <v>0</v>
      </c>
      <c r="I5190" t="s">
        <v>24</v>
      </c>
      <c r="J5190" t="s">
        <v>37</v>
      </c>
      <c r="K5190" s="3">
        <f>IF(TablaDatosEmpresa[[#This Row],[Tipo_Movimiento]] = "Venta", -TablaDatosEmpresa[[#This Row],[Cantidad]] * TablaDatosEmpresa[[#This Row],[Precio_Venta_Unitario]], 0)</f>
        <v>0</v>
      </c>
      <c r="L5190" s="3">
        <f>AVERAGEIF(TablaDatosEmpresa[Nombre_Producto],TablaDatosEmpresa[[#This Row],[Nombre_Producto]],TablaDatosEmpresa[Costo_Unitario])</f>
        <v>81.910562499999997</v>
      </c>
      <c r="M5190" s="3">
        <f>IF(TablaDatosEmpresa[[#This Row],[Tipo_Movimiento]] = "Venta", -TablaDatosEmpresa[[#This Row],[Cantidad]] * TablaDatosEmpresa[[#This Row],[CosteAdquisicionPromedio]], 0)</f>
        <v>0</v>
      </c>
      <c r="N5190" s="3">
        <f>TablaDatosEmpresa[[#This Row],[Ingresos]]-TablaDatosEmpresa[[#This Row],[Coste_Vemta]]</f>
        <v>0</v>
      </c>
    </row>
    <row r="5191" spans="1:14" x14ac:dyDescent="0.3">
      <c r="A5191">
        <v>5192</v>
      </c>
      <c r="B5191" s="1">
        <v>45324</v>
      </c>
      <c r="C5191" t="s">
        <v>10</v>
      </c>
      <c r="D5191" t="s">
        <v>21</v>
      </c>
      <c r="E5191" t="s">
        <v>22</v>
      </c>
      <c r="F5191">
        <v>-15</v>
      </c>
      <c r="G5191" s="3">
        <v>0</v>
      </c>
      <c r="H5191" s="3">
        <v>59.96</v>
      </c>
      <c r="I5191" t="s">
        <v>10</v>
      </c>
      <c r="J5191" t="s">
        <v>23</v>
      </c>
      <c r="K5191" s="3">
        <f>IF(TablaDatosEmpresa[[#This Row],[Tipo_Movimiento]] = "Venta", -TablaDatosEmpresa[[#This Row],[Cantidad]] * TablaDatosEmpresa[[#This Row],[Precio_Venta_Unitario]], 0)</f>
        <v>899.4</v>
      </c>
      <c r="L5191" s="3">
        <f>AVERAGEIF(TablaDatosEmpresa[Nombre_Producto],TablaDatosEmpresa[[#This Row],[Nombre_Producto]],TablaDatosEmpresa[Costo_Unitario])</f>
        <v>10.520482758620702</v>
      </c>
      <c r="M5191" s="3">
        <f>IF(TablaDatosEmpresa[[#This Row],[Tipo_Movimiento]] = "Venta", -TablaDatosEmpresa[[#This Row],[Cantidad]] * TablaDatosEmpresa[[#This Row],[CosteAdquisicionPromedio]], 0)</f>
        <v>157.80724137931054</v>
      </c>
      <c r="N5191" s="3">
        <f>TablaDatosEmpresa[[#This Row],[Ingresos]]-TablaDatosEmpresa[[#This Row],[Coste_Vemta]]</f>
        <v>741.59275862068944</v>
      </c>
    </row>
    <row r="5192" spans="1:14" x14ac:dyDescent="0.3">
      <c r="A5192">
        <v>5193</v>
      </c>
      <c r="B5192" s="1">
        <v>45324</v>
      </c>
      <c r="C5192" t="s">
        <v>10</v>
      </c>
      <c r="D5192" t="s">
        <v>11</v>
      </c>
      <c r="E5192" t="s">
        <v>12</v>
      </c>
      <c r="F5192">
        <v>-7</v>
      </c>
      <c r="G5192" s="3">
        <v>0</v>
      </c>
      <c r="H5192" s="3">
        <v>130.71</v>
      </c>
      <c r="I5192" t="s">
        <v>10</v>
      </c>
      <c r="J5192" t="s">
        <v>15</v>
      </c>
      <c r="K5192" s="3">
        <f>IF(TablaDatosEmpresa[[#This Row],[Tipo_Movimiento]] = "Venta", -TablaDatosEmpresa[[#This Row],[Cantidad]] * TablaDatosEmpresa[[#This Row],[Precio_Venta_Unitario]], 0)</f>
        <v>914.97</v>
      </c>
      <c r="L5192" s="3">
        <f>AVERAGEIF(TablaDatosEmpresa[Nombre_Producto],TablaDatosEmpresa[[#This Row],[Nombre_Producto]],TablaDatosEmpresa[Costo_Unitario])</f>
        <v>28.701865793780652</v>
      </c>
      <c r="M5192" s="3">
        <f>IF(TablaDatosEmpresa[[#This Row],[Tipo_Movimiento]] = "Venta", -TablaDatosEmpresa[[#This Row],[Cantidad]] * TablaDatosEmpresa[[#This Row],[CosteAdquisicionPromedio]], 0)</f>
        <v>200.91306055646456</v>
      </c>
      <c r="N5192" s="3">
        <f>TablaDatosEmpresa[[#This Row],[Ingresos]]-TablaDatosEmpresa[[#This Row],[Coste_Vemta]]</f>
        <v>714.0569394435355</v>
      </c>
    </row>
    <row r="5193" spans="1:14" x14ac:dyDescent="0.3">
      <c r="A5193">
        <v>5194</v>
      </c>
      <c r="B5193" s="1">
        <v>45324</v>
      </c>
      <c r="C5193" t="s">
        <v>24</v>
      </c>
      <c r="D5193" t="s">
        <v>25</v>
      </c>
      <c r="E5193" t="s">
        <v>43</v>
      </c>
      <c r="F5193">
        <v>237</v>
      </c>
      <c r="G5193" s="3">
        <v>44.67</v>
      </c>
      <c r="H5193" s="3">
        <v>0</v>
      </c>
      <c r="I5193" t="s">
        <v>24</v>
      </c>
      <c r="J5193" t="s">
        <v>26</v>
      </c>
      <c r="K5193" s="3">
        <f>IF(TablaDatosEmpresa[[#This Row],[Tipo_Movimiento]] = "Venta", -TablaDatosEmpresa[[#This Row],[Cantidad]] * TablaDatosEmpresa[[#This Row],[Precio_Venta_Unitario]], 0)</f>
        <v>0</v>
      </c>
      <c r="L5193" s="3">
        <f>AVERAGEIF(TablaDatosEmpresa[Nombre_Producto],TablaDatosEmpresa[[#This Row],[Nombre_Producto]],TablaDatosEmpresa[Costo_Unitario])</f>
        <v>18.458651685393257</v>
      </c>
      <c r="M5193" s="3">
        <f>IF(TablaDatosEmpresa[[#This Row],[Tipo_Movimiento]] = "Venta", -TablaDatosEmpresa[[#This Row],[Cantidad]] * TablaDatosEmpresa[[#This Row],[CosteAdquisicionPromedio]], 0)</f>
        <v>0</v>
      </c>
      <c r="N5193" s="3">
        <f>TablaDatosEmpresa[[#This Row],[Ingresos]]-TablaDatosEmpresa[[#This Row],[Coste_Vemta]]</f>
        <v>0</v>
      </c>
    </row>
    <row r="5194" spans="1:14" x14ac:dyDescent="0.3">
      <c r="A5194">
        <v>5195</v>
      </c>
      <c r="B5194" s="1">
        <v>45324</v>
      </c>
      <c r="C5194" t="s">
        <v>10</v>
      </c>
      <c r="D5194" t="s">
        <v>25</v>
      </c>
      <c r="E5194" t="s">
        <v>43</v>
      </c>
      <c r="F5194">
        <v>-34</v>
      </c>
      <c r="G5194" s="3">
        <v>0</v>
      </c>
      <c r="H5194" s="3">
        <v>94.81</v>
      </c>
      <c r="I5194" t="s">
        <v>10</v>
      </c>
      <c r="J5194" t="s">
        <v>31</v>
      </c>
      <c r="K5194" s="3">
        <f>IF(TablaDatosEmpresa[[#This Row],[Tipo_Movimiento]] = "Venta", -TablaDatosEmpresa[[#This Row],[Cantidad]] * TablaDatosEmpresa[[#This Row],[Precio_Venta_Unitario]], 0)</f>
        <v>3223.54</v>
      </c>
      <c r="L5194" s="3">
        <f>AVERAGEIF(TablaDatosEmpresa[Nombre_Producto],TablaDatosEmpresa[[#This Row],[Nombre_Producto]],TablaDatosEmpresa[Costo_Unitario])</f>
        <v>18.458651685393257</v>
      </c>
      <c r="M5194" s="3">
        <f>IF(TablaDatosEmpresa[[#This Row],[Tipo_Movimiento]] = "Venta", -TablaDatosEmpresa[[#This Row],[Cantidad]] * TablaDatosEmpresa[[#This Row],[CosteAdquisicionPromedio]], 0)</f>
        <v>627.59415730337071</v>
      </c>
      <c r="N5194" s="3">
        <f>TablaDatosEmpresa[[#This Row],[Ingresos]]-TablaDatosEmpresa[[#This Row],[Coste_Vemta]]</f>
        <v>2595.9458426966294</v>
      </c>
    </row>
    <row r="5195" spans="1:14" x14ac:dyDescent="0.3">
      <c r="A5195">
        <v>5196</v>
      </c>
      <c r="B5195" s="1">
        <v>45324</v>
      </c>
      <c r="C5195" t="s">
        <v>10</v>
      </c>
      <c r="D5195" t="s">
        <v>27</v>
      </c>
      <c r="E5195" t="s">
        <v>44</v>
      </c>
      <c r="F5195">
        <v>-33</v>
      </c>
      <c r="G5195" s="3">
        <v>0</v>
      </c>
      <c r="H5195" s="3">
        <v>504.63</v>
      </c>
      <c r="I5195" t="s">
        <v>10</v>
      </c>
      <c r="J5195" t="s">
        <v>35</v>
      </c>
      <c r="K5195" s="3">
        <f>IF(TablaDatosEmpresa[[#This Row],[Tipo_Movimiento]] = "Venta", -TablaDatosEmpresa[[#This Row],[Cantidad]] * TablaDatosEmpresa[[#This Row],[Precio_Venta_Unitario]], 0)</f>
        <v>16652.79</v>
      </c>
      <c r="L5195" s="3">
        <f>AVERAGEIF(TablaDatosEmpresa[Nombre_Producto],TablaDatosEmpresa[[#This Row],[Nombre_Producto]],TablaDatosEmpresa[Costo_Unitario])</f>
        <v>111.99406451612904</v>
      </c>
      <c r="M5195" s="3">
        <f>IF(TablaDatosEmpresa[[#This Row],[Tipo_Movimiento]] = "Venta", -TablaDatosEmpresa[[#This Row],[Cantidad]] * TablaDatosEmpresa[[#This Row],[CosteAdquisicionPromedio]], 0)</f>
        <v>3695.8041290322585</v>
      </c>
      <c r="N5195" s="3">
        <f>TablaDatosEmpresa[[#This Row],[Ingresos]]-TablaDatosEmpresa[[#This Row],[Coste_Vemta]]</f>
        <v>12956.985870967743</v>
      </c>
    </row>
    <row r="5196" spans="1:14" x14ac:dyDescent="0.3">
      <c r="A5196">
        <v>5197</v>
      </c>
      <c r="B5196" s="1">
        <v>45325</v>
      </c>
      <c r="C5196" t="s">
        <v>10</v>
      </c>
      <c r="D5196" t="s">
        <v>29</v>
      </c>
      <c r="E5196" t="s">
        <v>30</v>
      </c>
      <c r="F5196">
        <v>-30</v>
      </c>
      <c r="G5196" s="3">
        <v>0</v>
      </c>
      <c r="H5196" s="3">
        <v>80.599999999999994</v>
      </c>
      <c r="I5196" t="s">
        <v>10</v>
      </c>
      <c r="J5196" t="s">
        <v>15</v>
      </c>
      <c r="K5196" s="3">
        <f>IF(TablaDatosEmpresa[[#This Row],[Tipo_Movimiento]] = "Venta", -TablaDatosEmpresa[[#This Row],[Cantidad]] * TablaDatosEmpresa[[#This Row],[Precio_Venta_Unitario]], 0)</f>
        <v>2418</v>
      </c>
      <c r="L5196" s="3">
        <f>AVERAGEIF(TablaDatosEmpresa[Nombre_Producto],TablaDatosEmpresa[[#This Row],[Nombre_Producto]],TablaDatosEmpresa[Costo_Unitario])</f>
        <v>15.49574137931034</v>
      </c>
      <c r="M5196" s="3">
        <f>IF(TablaDatosEmpresa[[#This Row],[Tipo_Movimiento]] = "Venta", -TablaDatosEmpresa[[#This Row],[Cantidad]] * TablaDatosEmpresa[[#This Row],[CosteAdquisicionPromedio]], 0)</f>
        <v>464.8722413793102</v>
      </c>
      <c r="N5196" s="3">
        <f>TablaDatosEmpresa[[#This Row],[Ingresos]]-TablaDatosEmpresa[[#This Row],[Coste_Vemta]]</f>
        <v>1953.1277586206897</v>
      </c>
    </row>
    <row r="5197" spans="1:14" x14ac:dyDescent="0.3">
      <c r="A5197">
        <v>5198</v>
      </c>
      <c r="B5197" s="1">
        <v>45325</v>
      </c>
      <c r="C5197" t="s">
        <v>10</v>
      </c>
      <c r="D5197" t="s">
        <v>29</v>
      </c>
      <c r="E5197" t="s">
        <v>30</v>
      </c>
      <c r="F5197">
        <v>-8</v>
      </c>
      <c r="G5197" s="3">
        <v>0</v>
      </c>
      <c r="H5197" s="3">
        <v>79.61</v>
      </c>
      <c r="I5197" t="s">
        <v>10</v>
      </c>
      <c r="J5197" t="s">
        <v>31</v>
      </c>
      <c r="K5197" s="3">
        <f>IF(TablaDatosEmpresa[[#This Row],[Tipo_Movimiento]] = "Venta", -TablaDatosEmpresa[[#This Row],[Cantidad]] * TablaDatosEmpresa[[#This Row],[Precio_Venta_Unitario]], 0)</f>
        <v>636.88</v>
      </c>
      <c r="L5197" s="3">
        <f>AVERAGEIF(TablaDatosEmpresa[Nombre_Producto],TablaDatosEmpresa[[#This Row],[Nombre_Producto]],TablaDatosEmpresa[Costo_Unitario])</f>
        <v>15.49574137931034</v>
      </c>
      <c r="M5197" s="3">
        <f>IF(TablaDatosEmpresa[[#This Row],[Tipo_Movimiento]] = "Venta", -TablaDatosEmpresa[[#This Row],[Cantidad]] * TablaDatosEmpresa[[#This Row],[CosteAdquisicionPromedio]], 0)</f>
        <v>123.96593103448272</v>
      </c>
      <c r="N5197" s="3">
        <f>TablaDatosEmpresa[[#This Row],[Ingresos]]-TablaDatosEmpresa[[#This Row],[Coste_Vemta]]</f>
        <v>512.91406896551723</v>
      </c>
    </row>
    <row r="5198" spans="1:14" x14ac:dyDescent="0.3">
      <c r="A5198">
        <v>5199</v>
      </c>
      <c r="B5198" s="1">
        <v>45325</v>
      </c>
      <c r="C5198" t="s">
        <v>10</v>
      </c>
      <c r="D5198" t="s">
        <v>17</v>
      </c>
      <c r="E5198" t="s">
        <v>42</v>
      </c>
      <c r="F5198">
        <v>-35</v>
      </c>
      <c r="G5198" s="3">
        <v>0</v>
      </c>
      <c r="H5198" s="3">
        <v>900.58</v>
      </c>
      <c r="I5198" t="s">
        <v>10</v>
      </c>
      <c r="J5198" t="s">
        <v>31</v>
      </c>
      <c r="K5198" s="3">
        <f>IF(TablaDatosEmpresa[[#This Row],[Tipo_Movimiento]] = "Venta", -TablaDatosEmpresa[[#This Row],[Cantidad]] * TablaDatosEmpresa[[#This Row],[Precio_Venta_Unitario]], 0)</f>
        <v>31520.300000000003</v>
      </c>
      <c r="L5198" s="3">
        <f>AVERAGEIF(TablaDatosEmpresa[Nombre_Producto],TablaDatosEmpresa[[#This Row],[Nombre_Producto]],TablaDatosEmpresa[Costo_Unitario])</f>
        <v>206.67616747181975</v>
      </c>
      <c r="M5198" s="3">
        <f>IF(TablaDatosEmpresa[[#This Row],[Tipo_Movimiento]] = "Venta", -TablaDatosEmpresa[[#This Row],[Cantidad]] * TablaDatosEmpresa[[#This Row],[CosteAdquisicionPromedio]], 0)</f>
        <v>7233.6658615136912</v>
      </c>
      <c r="N5198" s="3">
        <f>TablaDatosEmpresa[[#This Row],[Ingresos]]-TablaDatosEmpresa[[#This Row],[Coste_Vemta]]</f>
        <v>24286.634138486312</v>
      </c>
    </row>
    <row r="5199" spans="1:14" x14ac:dyDescent="0.3">
      <c r="A5199">
        <v>5200</v>
      </c>
      <c r="B5199" s="1">
        <v>45325</v>
      </c>
      <c r="C5199" t="s">
        <v>24</v>
      </c>
      <c r="D5199" t="s">
        <v>29</v>
      </c>
      <c r="E5199" t="s">
        <v>30</v>
      </c>
      <c r="F5199">
        <v>173</v>
      </c>
      <c r="G5199" s="3">
        <v>36.28</v>
      </c>
      <c r="H5199" s="3">
        <v>0</v>
      </c>
      <c r="I5199" t="s">
        <v>24</v>
      </c>
      <c r="J5199" t="s">
        <v>26</v>
      </c>
      <c r="K5199" s="3">
        <f>IF(TablaDatosEmpresa[[#This Row],[Tipo_Movimiento]] = "Venta", -TablaDatosEmpresa[[#This Row],[Cantidad]] * TablaDatosEmpresa[[#This Row],[Precio_Venta_Unitario]], 0)</f>
        <v>0</v>
      </c>
      <c r="L5199" s="3">
        <f>AVERAGEIF(TablaDatosEmpresa[Nombre_Producto],TablaDatosEmpresa[[#This Row],[Nombre_Producto]],TablaDatosEmpresa[Costo_Unitario])</f>
        <v>15.49574137931034</v>
      </c>
      <c r="M5199" s="3">
        <f>IF(TablaDatosEmpresa[[#This Row],[Tipo_Movimiento]] = "Venta", -TablaDatosEmpresa[[#This Row],[Cantidad]] * TablaDatosEmpresa[[#This Row],[CosteAdquisicionPromedio]], 0)</f>
        <v>0</v>
      </c>
      <c r="N5199" s="3">
        <f>TablaDatosEmpresa[[#This Row],[Ingresos]]-TablaDatosEmpresa[[#This Row],[Coste_Vemta]]</f>
        <v>0</v>
      </c>
    </row>
    <row r="5200" spans="1:14" x14ac:dyDescent="0.3">
      <c r="A5200">
        <v>5201</v>
      </c>
      <c r="B5200" s="1">
        <v>45325</v>
      </c>
      <c r="C5200" t="s">
        <v>10</v>
      </c>
      <c r="D5200" t="s">
        <v>25</v>
      </c>
      <c r="E5200" t="s">
        <v>43</v>
      </c>
      <c r="F5200">
        <v>-37</v>
      </c>
      <c r="G5200" s="3">
        <v>0</v>
      </c>
      <c r="H5200" s="3">
        <v>94.29</v>
      </c>
      <c r="I5200" t="s">
        <v>10</v>
      </c>
      <c r="J5200" t="s">
        <v>15</v>
      </c>
      <c r="K5200" s="3">
        <f>IF(TablaDatosEmpresa[[#This Row],[Tipo_Movimiento]] = "Venta", -TablaDatosEmpresa[[#This Row],[Cantidad]] * TablaDatosEmpresa[[#This Row],[Precio_Venta_Unitario]], 0)</f>
        <v>3488.73</v>
      </c>
      <c r="L5200" s="3">
        <f>AVERAGEIF(TablaDatosEmpresa[Nombre_Producto],TablaDatosEmpresa[[#This Row],[Nombre_Producto]],TablaDatosEmpresa[Costo_Unitario])</f>
        <v>18.458651685393257</v>
      </c>
      <c r="M5200" s="3">
        <f>IF(TablaDatosEmpresa[[#This Row],[Tipo_Movimiento]] = "Venta", -TablaDatosEmpresa[[#This Row],[Cantidad]] * TablaDatosEmpresa[[#This Row],[CosteAdquisicionPromedio]], 0)</f>
        <v>682.97011235955051</v>
      </c>
      <c r="N5200" s="3">
        <f>TablaDatosEmpresa[[#This Row],[Ingresos]]-TablaDatosEmpresa[[#This Row],[Coste_Vemta]]</f>
        <v>2805.7598876404495</v>
      </c>
    </row>
    <row r="5201" spans="1:14" x14ac:dyDescent="0.3">
      <c r="A5201">
        <v>5202</v>
      </c>
      <c r="B5201" s="1">
        <v>45325</v>
      </c>
      <c r="C5201" t="s">
        <v>10</v>
      </c>
      <c r="D5201" t="s">
        <v>14</v>
      </c>
      <c r="E5201" t="s">
        <v>41</v>
      </c>
      <c r="F5201">
        <v>-9</v>
      </c>
      <c r="G5201" s="3">
        <v>0</v>
      </c>
      <c r="H5201" s="3">
        <v>161.1</v>
      </c>
      <c r="I5201" t="s">
        <v>10</v>
      </c>
      <c r="J5201" t="s">
        <v>15</v>
      </c>
      <c r="K5201" s="3">
        <f>IF(TablaDatosEmpresa[[#This Row],[Tipo_Movimiento]] = "Venta", -TablaDatosEmpresa[[#This Row],[Cantidad]] * TablaDatosEmpresa[[#This Row],[Precio_Venta_Unitario]], 0)</f>
        <v>1449.8999999999999</v>
      </c>
      <c r="L5201" s="3">
        <f>AVERAGEIF(TablaDatosEmpresa[Nombre_Producto],TablaDatosEmpresa[[#This Row],[Nombre_Producto]],TablaDatosEmpresa[Costo_Unitario])</f>
        <v>38.917210440456756</v>
      </c>
      <c r="M5201" s="3">
        <f>IF(TablaDatosEmpresa[[#This Row],[Tipo_Movimiento]] = "Venta", -TablaDatosEmpresa[[#This Row],[Cantidad]] * TablaDatosEmpresa[[#This Row],[CosteAdquisicionPromedio]], 0)</f>
        <v>350.25489396411081</v>
      </c>
      <c r="N5201" s="3">
        <f>TablaDatosEmpresa[[#This Row],[Ingresos]]-TablaDatosEmpresa[[#This Row],[Coste_Vemta]]</f>
        <v>1099.6451060358891</v>
      </c>
    </row>
    <row r="5202" spans="1:14" x14ac:dyDescent="0.3">
      <c r="A5202">
        <v>5203</v>
      </c>
      <c r="B5202" s="1">
        <v>45325</v>
      </c>
      <c r="C5202" t="s">
        <v>24</v>
      </c>
      <c r="D5202" t="s">
        <v>29</v>
      </c>
      <c r="E5202" t="s">
        <v>30</v>
      </c>
      <c r="F5202">
        <v>168</v>
      </c>
      <c r="G5202" s="3">
        <v>35.19</v>
      </c>
      <c r="H5202" s="3">
        <v>0</v>
      </c>
      <c r="I5202" t="s">
        <v>24</v>
      </c>
      <c r="J5202" t="s">
        <v>37</v>
      </c>
      <c r="K5202" s="3">
        <f>IF(TablaDatosEmpresa[[#This Row],[Tipo_Movimiento]] = "Venta", -TablaDatosEmpresa[[#This Row],[Cantidad]] * TablaDatosEmpresa[[#This Row],[Precio_Venta_Unitario]], 0)</f>
        <v>0</v>
      </c>
      <c r="L5202" s="3">
        <f>AVERAGEIF(TablaDatosEmpresa[Nombre_Producto],TablaDatosEmpresa[[#This Row],[Nombre_Producto]],TablaDatosEmpresa[Costo_Unitario])</f>
        <v>15.49574137931034</v>
      </c>
      <c r="M5202" s="3">
        <f>IF(TablaDatosEmpresa[[#This Row],[Tipo_Movimiento]] = "Venta", -TablaDatosEmpresa[[#This Row],[Cantidad]] * TablaDatosEmpresa[[#This Row],[CosteAdquisicionPromedio]], 0)</f>
        <v>0</v>
      </c>
      <c r="N5202" s="3">
        <f>TablaDatosEmpresa[[#This Row],[Ingresos]]-TablaDatosEmpresa[[#This Row],[Coste_Vemta]]</f>
        <v>0</v>
      </c>
    </row>
    <row r="5203" spans="1:14" x14ac:dyDescent="0.3">
      <c r="A5203">
        <v>5204</v>
      </c>
      <c r="B5203" s="1">
        <v>45326</v>
      </c>
      <c r="C5203" t="s">
        <v>10</v>
      </c>
      <c r="D5203" t="s">
        <v>27</v>
      </c>
      <c r="E5203" t="s">
        <v>44</v>
      </c>
      <c r="F5203">
        <v>-45</v>
      </c>
      <c r="G5203" s="3">
        <v>0</v>
      </c>
      <c r="H5203" s="3">
        <v>499.9</v>
      </c>
      <c r="I5203" t="s">
        <v>10</v>
      </c>
      <c r="J5203" t="s">
        <v>13</v>
      </c>
      <c r="K5203" s="3">
        <f>IF(TablaDatosEmpresa[[#This Row],[Tipo_Movimiento]] = "Venta", -TablaDatosEmpresa[[#This Row],[Cantidad]] * TablaDatosEmpresa[[#This Row],[Precio_Venta_Unitario]], 0)</f>
        <v>22495.5</v>
      </c>
      <c r="L5203" s="3">
        <f>AVERAGEIF(TablaDatosEmpresa[Nombre_Producto],TablaDatosEmpresa[[#This Row],[Nombre_Producto]],TablaDatosEmpresa[Costo_Unitario])</f>
        <v>111.99406451612904</v>
      </c>
      <c r="M5203" s="3">
        <f>IF(TablaDatosEmpresa[[#This Row],[Tipo_Movimiento]] = "Venta", -TablaDatosEmpresa[[#This Row],[Cantidad]] * TablaDatosEmpresa[[#This Row],[CosteAdquisicionPromedio]], 0)</f>
        <v>5039.7329032258067</v>
      </c>
      <c r="N5203" s="3">
        <f>TablaDatosEmpresa[[#This Row],[Ingresos]]-TablaDatosEmpresa[[#This Row],[Coste_Vemta]]</f>
        <v>17455.767096774194</v>
      </c>
    </row>
    <row r="5204" spans="1:14" x14ac:dyDescent="0.3">
      <c r="A5204">
        <v>5205</v>
      </c>
      <c r="B5204" s="1">
        <v>45326</v>
      </c>
      <c r="C5204" t="s">
        <v>24</v>
      </c>
      <c r="D5204" t="s">
        <v>25</v>
      </c>
      <c r="E5204" t="s">
        <v>43</v>
      </c>
      <c r="F5204">
        <v>169</v>
      </c>
      <c r="G5204" s="3">
        <v>45.8</v>
      </c>
      <c r="H5204" s="3">
        <v>0</v>
      </c>
      <c r="I5204" t="s">
        <v>24</v>
      </c>
      <c r="J5204" t="s">
        <v>28</v>
      </c>
      <c r="K5204" s="3">
        <f>IF(TablaDatosEmpresa[[#This Row],[Tipo_Movimiento]] = "Venta", -TablaDatosEmpresa[[#This Row],[Cantidad]] * TablaDatosEmpresa[[#This Row],[Precio_Venta_Unitario]], 0)</f>
        <v>0</v>
      </c>
      <c r="L5204" s="3">
        <f>AVERAGEIF(TablaDatosEmpresa[Nombre_Producto],TablaDatosEmpresa[[#This Row],[Nombre_Producto]],TablaDatosEmpresa[Costo_Unitario])</f>
        <v>18.458651685393257</v>
      </c>
      <c r="M5204" s="3">
        <f>IF(TablaDatosEmpresa[[#This Row],[Tipo_Movimiento]] = "Venta", -TablaDatosEmpresa[[#This Row],[Cantidad]] * TablaDatosEmpresa[[#This Row],[CosteAdquisicionPromedio]], 0)</f>
        <v>0</v>
      </c>
      <c r="N5204" s="3">
        <f>TablaDatosEmpresa[[#This Row],[Ingresos]]-TablaDatosEmpresa[[#This Row],[Coste_Vemta]]</f>
        <v>0</v>
      </c>
    </row>
    <row r="5205" spans="1:14" x14ac:dyDescent="0.3">
      <c r="A5205">
        <v>5206</v>
      </c>
      <c r="B5205" s="1">
        <v>45326</v>
      </c>
      <c r="C5205" t="s">
        <v>24</v>
      </c>
      <c r="D5205" t="s">
        <v>34</v>
      </c>
      <c r="E5205" t="s">
        <v>45</v>
      </c>
      <c r="F5205">
        <v>290</v>
      </c>
      <c r="G5205" s="3">
        <v>178.4</v>
      </c>
      <c r="H5205" s="3">
        <v>0</v>
      </c>
      <c r="I5205" t="s">
        <v>24</v>
      </c>
      <c r="J5205" t="s">
        <v>28</v>
      </c>
      <c r="K5205" s="3">
        <f>IF(TablaDatosEmpresa[[#This Row],[Tipo_Movimiento]] = "Venta", -TablaDatosEmpresa[[#This Row],[Cantidad]] * TablaDatosEmpresa[[#This Row],[Precio_Venta_Unitario]], 0)</f>
        <v>0</v>
      </c>
      <c r="L5205" s="3">
        <f>AVERAGEIF(TablaDatosEmpresa[Nombre_Producto],TablaDatosEmpresa[[#This Row],[Nombre_Producto]],TablaDatosEmpresa[Costo_Unitario])</f>
        <v>81.910562499999997</v>
      </c>
      <c r="M5205" s="3">
        <f>IF(TablaDatosEmpresa[[#This Row],[Tipo_Movimiento]] = "Venta", -TablaDatosEmpresa[[#This Row],[Cantidad]] * TablaDatosEmpresa[[#This Row],[CosteAdquisicionPromedio]], 0)</f>
        <v>0</v>
      </c>
      <c r="N5205" s="3">
        <f>TablaDatosEmpresa[[#This Row],[Ingresos]]-TablaDatosEmpresa[[#This Row],[Coste_Vemta]]</f>
        <v>0</v>
      </c>
    </row>
    <row r="5206" spans="1:14" x14ac:dyDescent="0.3">
      <c r="A5206">
        <v>5207</v>
      </c>
      <c r="B5206" s="1">
        <v>45326</v>
      </c>
      <c r="C5206" t="s">
        <v>10</v>
      </c>
      <c r="D5206" t="s">
        <v>25</v>
      </c>
      <c r="E5206" t="s">
        <v>43</v>
      </c>
      <c r="F5206">
        <v>-10</v>
      </c>
      <c r="G5206" s="3">
        <v>0</v>
      </c>
      <c r="H5206" s="3">
        <v>94.69</v>
      </c>
      <c r="I5206" t="s">
        <v>10</v>
      </c>
      <c r="J5206" t="s">
        <v>23</v>
      </c>
      <c r="K5206" s="3">
        <f>IF(TablaDatosEmpresa[[#This Row],[Tipo_Movimiento]] = "Venta", -TablaDatosEmpresa[[#This Row],[Cantidad]] * TablaDatosEmpresa[[#This Row],[Precio_Venta_Unitario]], 0)</f>
        <v>946.9</v>
      </c>
      <c r="L5206" s="3">
        <f>AVERAGEIF(TablaDatosEmpresa[Nombre_Producto],TablaDatosEmpresa[[#This Row],[Nombre_Producto]],TablaDatosEmpresa[Costo_Unitario])</f>
        <v>18.458651685393257</v>
      </c>
      <c r="M5206" s="3">
        <f>IF(TablaDatosEmpresa[[#This Row],[Tipo_Movimiento]] = "Venta", -TablaDatosEmpresa[[#This Row],[Cantidad]] * TablaDatosEmpresa[[#This Row],[CosteAdquisicionPromedio]], 0)</f>
        <v>184.58651685393255</v>
      </c>
      <c r="N5206" s="3">
        <f>TablaDatosEmpresa[[#This Row],[Ingresos]]-TablaDatosEmpresa[[#This Row],[Coste_Vemta]]</f>
        <v>762.31348314606748</v>
      </c>
    </row>
    <row r="5207" spans="1:14" x14ac:dyDescent="0.3">
      <c r="A5207">
        <v>5208</v>
      </c>
      <c r="B5207" s="1">
        <v>45326</v>
      </c>
      <c r="C5207" t="s">
        <v>16</v>
      </c>
      <c r="D5207" t="s">
        <v>17</v>
      </c>
      <c r="E5207" t="s">
        <v>42</v>
      </c>
      <c r="F5207">
        <v>100</v>
      </c>
      <c r="G5207" s="3">
        <v>450.09</v>
      </c>
      <c r="H5207" s="3">
        <v>0</v>
      </c>
      <c r="I5207" t="s">
        <v>46</v>
      </c>
      <c r="J5207" t="s">
        <v>18</v>
      </c>
      <c r="K5207" s="3">
        <f>IF(TablaDatosEmpresa[[#This Row],[Tipo_Movimiento]] = "Venta", -TablaDatosEmpresa[[#This Row],[Cantidad]] * TablaDatosEmpresa[[#This Row],[Precio_Venta_Unitario]], 0)</f>
        <v>0</v>
      </c>
      <c r="L5207" s="3">
        <f>AVERAGEIF(TablaDatosEmpresa[Nombre_Producto],TablaDatosEmpresa[[#This Row],[Nombre_Producto]],TablaDatosEmpresa[Costo_Unitario])</f>
        <v>206.67616747181975</v>
      </c>
      <c r="M5207" s="3">
        <f>IF(TablaDatosEmpresa[[#This Row],[Tipo_Movimiento]] = "Venta", -TablaDatosEmpresa[[#This Row],[Cantidad]] * TablaDatosEmpresa[[#This Row],[CosteAdquisicionPromedio]], 0)</f>
        <v>0</v>
      </c>
      <c r="N5207" s="3">
        <f>TablaDatosEmpresa[[#This Row],[Ingresos]]-TablaDatosEmpresa[[#This Row],[Coste_Vemta]]</f>
        <v>0</v>
      </c>
    </row>
    <row r="5208" spans="1:14" x14ac:dyDescent="0.3">
      <c r="A5208">
        <v>5209</v>
      </c>
      <c r="B5208" s="1">
        <v>45326</v>
      </c>
      <c r="C5208" t="s">
        <v>16</v>
      </c>
      <c r="D5208" t="s">
        <v>17</v>
      </c>
      <c r="E5208" t="s">
        <v>42</v>
      </c>
      <c r="F5208">
        <v>24</v>
      </c>
      <c r="G5208" s="3">
        <v>449.9</v>
      </c>
      <c r="H5208" s="3">
        <v>0</v>
      </c>
      <c r="I5208" t="s">
        <v>46</v>
      </c>
      <c r="J5208" t="s">
        <v>18</v>
      </c>
      <c r="K5208" s="3">
        <f>IF(TablaDatosEmpresa[[#This Row],[Tipo_Movimiento]] = "Venta", -TablaDatosEmpresa[[#This Row],[Cantidad]] * TablaDatosEmpresa[[#This Row],[Precio_Venta_Unitario]], 0)</f>
        <v>0</v>
      </c>
      <c r="L5208" s="3">
        <f>AVERAGEIF(TablaDatosEmpresa[Nombre_Producto],TablaDatosEmpresa[[#This Row],[Nombre_Producto]],TablaDatosEmpresa[Costo_Unitario])</f>
        <v>206.67616747181975</v>
      </c>
      <c r="M5208" s="3">
        <f>IF(TablaDatosEmpresa[[#This Row],[Tipo_Movimiento]] = "Venta", -TablaDatosEmpresa[[#This Row],[Cantidad]] * TablaDatosEmpresa[[#This Row],[CosteAdquisicionPromedio]], 0)</f>
        <v>0</v>
      </c>
      <c r="N5208" s="3">
        <f>TablaDatosEmpresa[[#This Row],[Ingresos]]-TablaDatosEmpresa[[#This Row],[Coste_Vemta]]</f>
        <v>0</v>
      </c>
    </row>
    <row r="5209" spans="1:14" x14ac:dyDescent="0.3">
      <c r="A5209">
        <v>5210</v>
      </c>
      <c r="B5209" s="1">
        <v>45326</v>
      </c>
      <c r="C5209" t="s">
        <v>10</v>
      </c>
      <c r="D5209" t="s">
        <v>11</v>
      </c>
      <c r="E5209" t="s">
        <v>12</v>
      </c>
      <c r="F5209">
        <v>-15</v>
      </c>
      <c r="G5209" s="3">
        <v>0</v>
      </c>
      <c r="H5209" s="3">
        <v>130.09</v>
      </c>
      <c r="I5209" t="s">
        <v>10</v>
      </c>
      <c r="J5209" t="s">
        <v>35</v>
      </c>
      <c r="K5209" s="3">
        <f>IF(TablaDatosEmpresa[[#This Row],[Tipo_Movimiento]] = "Venta", -TablaDatosEmpresa[[#This Row],[Cantidad]] * TablaDatosEmpresa[[#This Row],[Precio_Venta_Unitario]], 0)</f>
        <v>1951.3500000000001</v>
      </c>
      <c r="L5209" s="3">
        <f>AVERAGEIF(TablaDatosEmpresa[Nombre_Producto],TablaDatosEmpresa[[#This Row],[Nombre_Producto]],TablaDatosEmpresa[Costo_Unitario])</f>
        <v>28.701865793780652</v>
      </c>
      <c r="M5209" s="3">
        <f>IF(TablaDatosEmpresa[[#This Row],[Tipo_Movimiento]] = "Venta", -TablaDatosEmpresa[[#This Row],[Cantidad]] * TablaDatosEmpresa[[#This Row],[CosteAdquisicionPromedio]], 0)</f>
        <v>430.52798690670977</v>
      </c>
      <c r="N5209" s="3">
        <f>TablaDatosEmpresa[[#This Row],[Ingresos]]-TablaDatosEmpresa[[#This Row],[Coste_Vemta]]</f>
        <v>1520.8220130932905</v>
      </c>
    </row>
    <row r="5210" spans="1:14" x14ac:dyDescent="0.3">
      <c r="A5210">
        <v>5211</v>
      </c>
      <c r="B5210" s="1">
        <v>45327</v>
      </c>
      <c r="C5210" t="s">
        <v>10</v>
      </c>
      <c r="D5210" t="s">
        <v>29</v>
      </c>
      <c r="E5210" t="s">
        <v>30</v>
      </c>
      <c r="F5210">
        <v>-23</v>
      </c>
      <c r="G5210" s="3">
        <v>0</v>
      </c>
      <c r="H5210" s="3">
        <v>79.400000000000006</v>
      </c>
      <c r="I5210" t="s">
        <v>10</v>
      </c>
      <c r="J5210" t="s">
        <v>23</v>
      </c>
      <c r="K5210" s="3">
        <f>IF(TablaDatosEmpresa[[#This Row],[Tipo_Movimiento]] = "Venta", -TablaDatosEmpresa[[#This Row],[Cantidad]] * TablaDatosEmpresa[[#This Row],[Precio_Venta_Unitario]], 0)</f>
        <v>1826.2</v>
      </c>
      <c r="L5210" s="3">
        <f>AVERAGEIF(TablaDatosEmpresa[Nombre_Producto],TablaDatosEmpresa[[#This Row],[Nombre_Producto]],TablaDatosEmpresa[Costo_Unitario])</f>
        <v>15.49574137931034</v>
      </c>
      <c r="M5210" s="3">
        <f>IF(TablaDatosEmpresa[[#This Row],[Tipo_Movimiento]] = "Venta", -TablaDatosEmpresa[[#This Row],[Cantidad]] * TablaDatosEmpresa[[#This Row],[CosteAdquisicionPromedio]], 0)</f>
        <v>356.40205172413783</v>
      </c>
      <c r="N5210" s="3">
        <f>TablaDatosEmpresa[[#This Row],[Ingresos]]-TablaDatosEmpresa[[#This Row],[Coste_Vemta]]</f>
        <v>1469.7979482758622</v>
      </c>
    </row>
    <row r="5211" spans="1:14" x14ac:dyDescent="0.3">
      <c r="A5211">
        <v>5212</v>
      </c>
      <c r="B5211" s="1">
        <v>45327</v>
      </c>
      <c r="C5211" t="s">
        <v>10</v>
      </c>
      <c r="D5211" t="s">
        <v>25</v>
      </c>
      <c r="E5211" t="s">
        <v>43</v>
      </c>
      <c r="F5211">
        <v>-26</v>
      </c>
      <c r="G5211" s="3">
        <v>0</v>
      </c>
      <c r="H5211" s="3">
        <v>94.91</v>
      </c>
      <c r="I5211" t="s">
        <v>10</v>
      </c>
      <c r="J5211" t="s">
        <v>13</v>
      </c>
      <c r="K5211" s="3">
        <f>IF(TablaDatosEmpresa[[#This Row],[Tipo_Movimiento]] = "Venta", -TablaDatosEmpresa[[#This Row],[Cantidad]] * TablaDatosEmpresa[[#This Row],[Precio_Venta_Unitario]], 0)</f>
        <v>2467.66</v>
      </c>
      <c r="L5211" s="3">
        <f>AVERAGEIF(TablaDatosEmpresa[Nombre_Producto],TablaDatosEmpresa[[#This Row],[Nombre_Producto]],TablaDatosEmpresa[Costo_Unitario])</f>
        <v>18.458651685393257</v>
      </c>
      <c r="M5211" s="3">
        <f>IF(TablaDatosEmpresa[[#This Row],[Tipo_Movimiento]] = "Venta", -TablaDatosEmpresa[[#This Row],[Cantidad]] * TablaDatosEmpresa[[#This Row],[CosteAdquisicionPromedio]], 0)</f>
        <v>479.92494382022466</v>
      </c>
      <c r="N5211" s="3">
        <f>TablaDatosEmpresa[[#This Row],[Ingresos]]-TablaDatosEmpresa[[#This Row],[Coste_Vemta]]</f>
        <v>1987.7350561797753</v>
      </c>
    </row>
    <row r="5212" spans="1:14" x14ac:dyDescent="0.3">
      <c r="A5212">
        <v>5213</v>
      </c>
      <c r="B5212" s="1">
        <v>45327</v>
      </c>
      <c r="C5212" t="s">
        <v>24</v>
      </c>
      <c r="D5212" t="s">
        <v>32</v>
      </c>
      <c r="E5212" t="s">
        <v>33</v>
      </c>
      <c r="F5212">
        <v>58</v>
      </c>
      <c r="G5212" s="3">
        <v>118.63</v>
      </c>
      <c r="H5212" s="3">
        <v>0</v>
      </c>
      <c r="I5212" t="s">
        <v>24</v>
      </c>
      <c r="J5212" t="s">
        <v>36</v>
      </c>
      <c r="K5212" s="3">
        <f>IF(TablaDatosEmpresa[[#This Row],[Tipo_Movimiento]] = "Venta", -TablaDatosEmpresa[[#This Row],[Cantidad]] * TablaDatosEmpresa[[#This Row],[Precio_Venta_Unitario]], 0)</f>
        <v>0</v>
      </c>
      <c r="L5212" s="3">
        <f>AVERAGEIF(TablaDatosEmpresa[Nombre_Producto],TablaDatosEmpresa[[#This Row],[Nombre_Producto]],TablaDatosEmpresa[Costo_Unitario])</f>
        <v>54.214840425531932</v>
      </c>
      <c r="M5212" s="3">
        <f>IF(TablaDatosEmpresa[[#This Row],[Tipo_Movimiento]] = "Venta", -TablaDatosEmpresa[[#This Row],[Cantidad]] * TablaDatosEmpresa[[#This Row],[CosteAdquisicionPromedio]], 0)</f>
        <v>0</v>
      </c>
      <c r="N5212" s="3">
        <f>TablaDatosEmpresa[[#This Row],[Ingresos]]-TablaDatosEmpresa[[#This Row],[Coste_Vemta]]</f>
        <v>0</v>
      </c>
    </row>
    <row r="5213" spans="1:14" x14ac:dyDescent="0.3">
      <c r="A5213">
        <v>5214</v>
      </c>
      <c r="B5213" s="1">
        <v>45327</v>
      </c>
      <c r="C5213" t="s">
        <v>10</v>
      </c>
      <c r="D5213" t="s">
        <v>34</v>
      </c>
      <c r="E5213" t="s">
        <v>45</v>
      </c>
      <c r="F5213">
        <v>-45</v>
      </c>
      <c r="G5213" s="3">
        <v>0</v>
      </c>
      <c r="H5213" s="3">
        <v>347.6</v>
      </c>
      <c r="I5213" t="s">
        <v>10</v>
      </c>
      <c r="J5213" t="s">
        <v>13</v>
      </c>
      <c r="K5213" s="3">
        <f>IF(TablaDatosEmpresa[[#This Row],[Tipo_Movimiento]] = "Venta", -TablaDatosEmpresa[[#This Row],[Cantidad]] * TablaDatosEmpresa[[#This Row],[Precio_Venta_Unitario]], 0)</f>
        <v>15642.000000000002</v>
      </c>
      <c r="L5213" s="3">
        <f>AVERAGEIF(TablaDatosEmpresa[Nombre_Producto],TablaDatosEmpresa[[#This Row],[Nombre_Producto]],TablaDatosEmpresa[Costo_Unitario])</f>
        <v>81.910562499999997</v>
      </c>
      <c r="M5213" s="3">
        <f>IF(TablaDatosEmpresa[[#This Row],[Tipo_Movimiento]] = "Venta", -TablaDatosEmpresa[[#This Row],[Cantidad]] * TablaDatosEmpresa[[#This Row],[CosteAdquisicionPromedio]], 0)</f>
        <v>3685.9753124999997</v>
      </c>
      <c r="N5213" s="3">
        <f>TablaDatosEmpresa[[#This Row],[Ingresos]]-TablaDatosEmpresa[[#This Row],[Coste_Vemta]]</f>
        <v>11956.024687500001</v>
      </c>
    </row>
    <row r="5214" spans="1:14" x14ac:dyDescent="0.3">
      <c r="A5214">
        <v>5215</v>
      </c>
      <c r="B5214" s="1">
        <v>45327</v>
      </c>
      <c r="C5214" t="s">
        <v>10</v>
      </c>
      <c r="D5214" t="s">
        <v>19</v>
      </c>
      <c r="E5214" t="s">
        <v>20</v>
      </c>
      <c r="F5214">
        <v>-2</v>
      </c>
      <c r="G5214" s="3">
        <v>0</v>
      </c>
      <c r="H5214" s="3">
        <v>298.14</v>
      </c>
      <c r="I5214" t="s">
        <v>10</v>
      </c>
      <c r="J5214" t="s">
        <v>13</v>
      </c>
      <c r="K5214" s="3">
        <f>IF(TablaDatosEmpresa[[#This Row],[Tipo_Movimiento]] = "Venta", -TablaDatosEmpresa[[#This Row],[Cantidad]] * TablaDatosEmpresa[[#This Row],[Precio_Venta_Unitario]], 0)</f>
        <v>596.28</v>
      </c>
      <c r="L5214" s="3">
        <f>AVERAGEIF(TablaDatosEmpresa[Nombre_Producto],TablaDatosEmpresa[[#This Row],[Nombre_Producto]],TablaDatosEmpresa[Costo_Unitario])</f>
        <v>66.956770642201846</v>
      </c>
      <c r="M5214" s="3">
        <f>IF(TablaDatosEmpresa[[#This Row],[Tipo_Movimiento]] = "Venta", -TablaDatosEmpresa[[#This Row],[Cantidad]] * TablaDatosEmpresa[[#This Row],[CosteAdquisicionPromedio]], 0)</f>
        <v>133.91354128440369</v>
      </c>
      <c r="N5214" s="3">
        <f>TablaDatosEmpresa[[#This Row],[Ingresos]]-TablaDatosEmpresa[[#This Row],[Coste_Vemta]]</f>
        <v>462.36645871559631</v>
      </c>
    </row>
    <row r="5215" spans="1:14" x14ac:dyDescent="0.3">
      <c r="A5215">
        <v>5216</v>
      </c>
      <c r="B5215" s="1">
        <v>45327</v>
      </c>
      <c r="C5215" t="s">
        <v>10</v>
      </c>
      <c r="D5215" t="s">
        <v>29</v>
      </c>
      <c r="E5215" t="s">
        <v>30</v>
      </c>
      <c r="F5215">
        <v>-28</v>
      </c>
      <c r="G5215" s="3">
        <v>0</v>
      </c>
      <c r="H5215" s="3">
        <v>79.33</v>
      </c>
      <c r="I5215" t="s">
        <v>10</v>
      </c>
      <c r="J5215" t="s">
        <v>31</v>
      </c>
      <c r="K5215" s="3">
        <f>IF(TablaDatosEmpresa[[#This Row],[Tipo_Movimiento]] = "Venta", -TablaDatosEmpresa[[#This Row],[Cantidad]] * TablaDatosEmpresa[[#This Row],[Precio_Venta_Unitario]], 0)</f>
        <v>2221.2399999999998</v>
      </c>
      <c r="L5215" s="3">
        <f>AVERAGEIF(TablaDatosEmpresa[Nombre_Producto],TablaDatosEmpresa[[#This Row],[Nombre_Producto]],TablaDatosEmpresa[Costo_Unitario])</f>
        <v>15.49574137931034</v>
      </c>
      <c r="M5215" s="3">
        <f>IF(TablaDatosEmpresa[[#This Row],[Tipo_Movimiento]] = "Venta", -TablaDatosEmpresa[[#This Row],[Cantidad]] * TablaDatosEmpresa[[#This Row],[CosteAdquisicionPromedio]], 0)</f>
        <v>433.88075862068951</v>
      </c>
      <c r="N5215" s="3">
        <f>TablaDatosEmpresa[[#This Row],[Ingresos]]-TablaDatosEmpresa[[#This Row],[Coste_Vemta]]</f>
        <v>1787.3592413793103</v>
      </c>
    </row>
    <row r="5216" spans="1:14" x14ac:dyDescent="0.3">
      <c r="A5216">
        <v>5217</v>
      </c>
      <c r="B5216" s="1">
        <v>45328</v>
      </c>
      <c r="C5216" t="s">
        <v>24</v>
      </c>
      <c r="D5216" t="s">
        <v>29</v>
      </c>
      <c r="E5216" t="s">
        <v>30</v>
      </c>
      <c r="F5216">
        <v>173</v>
      </c>
      <c r="G5216" s="3">
        <v>36.47</v>
      </c>
      <c r="H5216" s="3">
        <v>0</v>
      </c>
      <c r="I5216" t="s">
        <v>24</v>
      </c>
      <c r="J5216" t="s">
        <v>26</v>
      </c>
      <c r="K5216" s="3">
        <f>IF(TablaDatosEmpresa[[#This Row],[Tipo_Movimiento]] = "Venta", -TablaDatosEmpresa[[#This Row],[Cantidad]] * TablaDatosEmpresa[[#This Row],[Precio_Venta_Unitario]], 0)</f>
        <v>0</v>
      </c>
      <c r="L5216" s="3">
        <f>AVERAGEIF(TablaDatosEmpresa[Nombre_Producto],TablaDatosEmpresa[[#This Row],[Nombre_Producto]],TablaDatosEmpresa[Costo_Unitario])</f>
        <v>15.49574137931034</v>
      </c>
      <c r="M5216" s="3">
        <f>IF(TablaDatosEmpresa[[#This Row],[Tipo_Movimiento]] = "Venta", -TablaDatosEmpresa[[#This Row],[Cantidad]] * TablaDatosEmpresa[[#This Row],[CosteAdquisicionPromedio]], 0)</f>
        <v>0</v>
      </c>
      <c r="N5216" s="3">
        <f>TablaDatosEmpresa[[#This Row],[Ingresos]]-TablaDatosEmpresa[[#This Row],[Coste_Vemta]]</f>
        <v>0</v>
      </c>
    </row>
    <row r="5217" spans="1:14" x14ac:dyDescent="0.3">
      <c r="A5217">
        <v>5218</v>
      </c>
      <c r="B5217" s="1">
        <v>45328</v>
      </c>
      <c r="C5217" t="s">
        <v>24</v>
      </c>
      <c r="D5217" t="s">
        <v>34</v>
      </c>
      <c r="E5217" t="s">
        <v>45</v>
      </c>
      <c r="F5217">
        <v>242</v>
      </c>
      <c r="G5217" s="3">
        <v>181.64</v>
      </c>
      <c r="H5217" s="3">
        <v>0</v>
      </c>
      <c r="I5217" t="s">
        <v>24</v>
      </c>
      <c r="J5217" t="s">
        <v>36</v>
      </c>
      <c r="K5217" s="3">
        <f>IF(TablaDatosEmpresa[[#This Row],[Tipo_Movimiento]] = "Venta", -TablaDatosEmpresa[[#This Row],[Cantidad]] * TablaDatosEmpresa[[#This Row],[Precio_Venta_Unitario]], 0)</f>
        <v>0</v>
      </c>
      <c r="L5217" s="3">
        <f>AVERAGEIF(TablaDatosEmpresa[Nombre_Producto],TablaDatosEmpresa[[#This Row],[Nombre_Producto]],TablaDatosEmpresa[Costo_Unitario])</f>
        <v>81.910562499999997</v>
      </c>
      <c r="M5217" s="3">
        <f>IF(TablaDatosEmpresa[[#This Row],[Tipo_Movimiento]] = "Venta", -TablaDatosEmpresa[[#This Row],[Cantidad]] * TablaDatosEmpresa[[#This Row],[CosteAdquisicionPromedio]], 0)</f>
        <v>0</v>
      </c>
      <c r="N5217" s="3">
        <f>TablaDatosEmpresa[[#This Row],[Ingresos]]-TablaDatosEmpresa[[#This Row],[Coste_Vemta]]</f>
        <v>0</v>
      </c>
    </row>
    <row r="5218" spans="1:14" x14ac:dyDescent="0.3">
      <c r="A5218">
        <v>5219</v>
      </c>
      <c r="B5218" s="1">
        <v>45328</v>
      </c>
      <c r="C5218" t="s">
        <v>24</v>
      </c>
      <c r="D5218" t="s">
        <v>14</v>
      </c>
      <c r="E5218" t="s">
        <v>41</v>
      </c>
      <c r="F5218">
        <v>58</v>
      </c>
      <c r="G5218" s="3">
        <v>84.59</v>
      </c>
      <c r="H5218" s="3">
        <v>0</v>
      </c>
      <c r="I5218" t="s">
        <v>24</v>
      </c>
      <c r="J5218" t="s">
        <v>37</v>
      </c>
      <c r="K5218" s="3">
        <f>IF(TablaDatosEmpresa[[#This Row],[Tipo_Movimiento]] = "Venta", -TablaDatosEmpresa[[#This Row],[Cantidad]] * TablaDatosEmpresa[[#This Row],[Precio_Venta_Unitario]], 0)</f>
        <v>0</v>
      </c>
      <c r="L5218" s="3">
        <f>AVERAGEIF(TablaDatosEmpresa[Nombre_Producto],TablaDatosEmpresa[[#This Row],[Nombre_Producto]],TablaDatosEmpresa[Costo_Unitario])</f>
        <v>38.917210440456756</v>
      </c>
      <c r="M5218" s="3">
        <f>IF(TablaDatosEmpresa[[#This Row],[Tipo_Movimiento]] = "Venta", -TablaDatosEmpresa[[#This Row],[Cantidad]] * TablaDatosEmpresa[[#This Row],[CosteAdquisicionPromedio]], 0)</f>
        <v>0</v>
      </c>
      <c r="N5218" s="3">
        <f>TablaDatosEmpresa[[#This Row],[Ingresos]]-TablaDatosEmpresa[[#This Row],[Coste_Vemta]]</f>
        <v>0</v>
      </c>
    </row>
    <row r="5219" spans="1:14" x14ac:dyDescent="0.3">
      <c r="A5219">
        <v>5220</v>
      </c>
      <c r="B5219" s="1">
        <v>45328</v>
      </c>
      <c r="C5219" t="s">
        <v>10</v>
      </c>
      <c r="D5219" t="s">
        <v>27</v>
      </c>
      <c r="E5219" t="s">
        <v>44</v>
      </c>
      <c r="F5219">
        <v>-8</v>
      </c>
      <c r="G5219" s="3">
        <v>0</v>
      </c>
      <c r="H5219" s="3">
        <v>495.5</v>
      </c>
      <c r="I5219" t="s">
        <v>10</v>
      </c>
      <c r="J5219" t="s">
        <v>23</v>
      </c>
      <c r="K5219" s="3">
        <f>IF(TablaDatosEmpresa[[#This Row],[Tipo_Movimiento]] = "Venta", -TablaDatosEmpresa[[#This Row],[Cantidad]] * TablaDatosEmpresa[[#This Row],[Precio_Venta_Unitario]], 0)</f>
        <v>3964</v>
      </c>
      <c r="L5219" s="3">
        <f>AVERAGEIF(TablaDatosEmpresa[Nombre_Producto],TablaDatosEmpresa[[#This Row],[Nombre_Producto]],TablaDatosEmpresa[Costo_Unitario])</f>
        <v>111.99406451612904</v>
      </c>
      <c r="M5219" s="3">
        <f>IF(TablaDatosEmpresa[[#This Row],[Tipo_Movimiento]] = "Venta", -TablaDatosEmpresa[[#This Row],[Cantidad]] * TablaDatosEmpresa[[#This Row],[CosteAdquisicionPromedio]], 0)</f>
        <v>895.95251612903235</v>
      </c>
      <c r="N5219" s="3">
        <f>TablaDatosEmpresa[[#This Row],[Ingresos]]-TablaDatosEmpresa[[#This Row],[Coste_Vemta]]</f>
        <v>3068.0474838709679</v>
      </c>
    </row>
    <row r="5220" spans="1:14" x14ac:dyDescent="0.3">
      <c r="A5220">
        <v>5221</v>
      </c>
      <c r="B5220" s="1">
        <v>45328</v>
      </c>
      <c r="C5220" t="s">
        <v>24</v>
      </c>
      <c r="D5220" t="s">
        <v>32</v>
      </c>
      <c r="E5220" t="s">
        <v>33</v>
      </c>
      <c r="F5220">
        <v>64</v>
      </c>
      <c r="G5220" s="3">
        <v>118.32</v>
      </c>
      <c r="H5220" s="3">
        <v>0</v>
      </c>
      <c r="I5220" t="s">
        <v>24</v>
      </c>
      <c r="J5220" t="s">
        <v>26</v>
      </c>
      <c r="K5220" s="3">
        <f>IF(TablaDatosEmpresa[[#This Row],[Tipo_Movimiento]] = "Venta", -TablaDatosEmpresa[[#This Row],[Cantidad]] * TablaDatosEmpresa[[#This Row],[Precio_Venta_Unitario]], 0)</f>
        <v>0</v>
      </c>
      <c r="L5220" s="3">
        <f>AVERAGEIF(TablaDatosEmpresa[Nombre_Producto],TablaDatosEmpresa[[#This Row],[Nombre_Producto]],TablaDatosEmpresa[Costo_Unitario])</f>
        <v>54.214840425531932</v>
      </c>
      <c r="M5220" s="3">
        <f>IF(TablaDatosEmpresa[[#This Row],[Tipo_Movimiento]] = "Venta", -TablaDatosEmpresa[[#This Row],[Cantidad]] * TablaDatosEmpresa[[#This Row],[CosteAdquisicionPromedio]], 0)</f>
        <v>0</v>
      </c>
      <c r="N5220" s="3">
        <f>TablaDatosEmpresa[[#This Row],[Ingresos]]-TablaDatosEmpresa[[#This Row],[Coste_Vemta]]</f>
        <v>0</v>
      </c>
    </row>
    <row r="5221" spans="1:14" x14ac:dyDescent="0.3">
      <c r="A5221">
        <v>5222</v>
      </c>
      <c r="B5221" s="1">
        <v>45328</v>
      </c>
      <c r="C5221" t="s">
        <v>10</v>
      </c>
      <c r="D5221" t="s">
        <v>32</v>
      </c>
      <c r="E5221" t="s">
        <v>33</v>
      </c>
      <c r="F5221">
        <v>-14</v>
      </c>
      <c r="G5221" s="3">
        <v>0</v>
      </c>
      <c r="H5221" s="3">
        <v>221.39</v>
      </c>
      <c r="I5221" t="s">
        <v>10</v>
      </c>
      <c r="J5221" t="s">
        <v>23</v>
      </c>
      <c r="K5221" s="3">
        <f>IF(TablaDatosEmpresa[[#This Row],[Tipo_Movimiento]] = "Venta", -TablaDatosEmpresa[[#This Row],[Cantidad]] * TablaDatosEmpresa[[#This Row],[Precio_Venta_Unitario]], 0)</f>
        <v>3099.46</v>
      </c>
      <c r="L5221" s="3">
        <f>AVERAGEIF(TablaDatosEmpresa[Nombre_Producto],TablaDatosEmpresa[[#This Row],[Nombre_Producto]],TablaDatosEmpresa[Costo_Unitario])</f>
        <v>54.214840425531932</v>
      </c>
      <c r="M5221" s="3">
        <f>IF(TablaDatosEmpresa[[#This Row],[Tipo_Movimiento]] = "Venta", -TablaDatosEmpresa[[#This Row],[Cantidad]] * TablaDatosEmpresa[[#This Row],[CosteAdquisicionPromedio]], 0)</f>
        <v>759.00776595744708</v>
      </c>
      <c r="N5221" s="3">
        <f>TablaDatosEmpresa[[#This Row],[Ingresos]]-TablaDatosEmpresa[[#This Row],[Coste_Vemta]]</f>
        <v>2340.4522340425528</v>
      </c>
    </row>
    <row r="5222" spans="1:14" x14ac:dyDescent="0.3">
      <c r="A5222">
        <v>5223</v>
      </c>
      <c r="B5222" s="1">
        <v>45328</v>
      </c>
      <c r="C5222" t="s">
        <v>24</v>
      </c>
      <c r="D5222" t="s">
        <v>25</v>
      </c>
      <c r="E5222" t="s">
        <v>43</v>
      </c>
      <c r="F5222">
        <v>264</v>
      </c>
      <c r="G5222" s="3">
        <v>44.26</v>
      </c>
      <c r="H5222" s="3">
        <v>0</v>
      </c>
      <c r="I5222" t="s">
        <v>24</v>
      </c>
      <c r="J5222" t="s">
        <v>28</v>
      </c>
      <c r="K5222" s="3">
        <f>IF(TablaDatosEmpresa[[#This Row],[Tipo_Movimiento]] = "Venta", -TablaDatosEmpresa[[#This Row],[Cantidad]] * TablaDatosEmpresa[[#This Row],[Precio_Venta_Unitario]], 0)</f>
        <v>0</v>
      </c>
      <c r="L5222" s="3">
        <f>AVERAGEIF(TablaDatosEmpresa[Nombre_Producto],TablaDatosEmpresa[[#This Row],[Nombre_Producto]],TablaDatosEmpresa[Costo_Unitario])</f>
        <v>18.458651685393257</v>
      </c>
      <c r="M5222" s="3">
        <f>IF(TablaDatosEmpresa[[#This Row],[Tipo_Movimiento]] = "Venta", -TablaDatosEmpresa[[#This Row],[Cantidad]] * TablaDatosEmpresa[[#This Row],[CosteAdquisicionPromedio]], 0)</f>
        <v>0</v>
      </c>
      <c r="N5222" s="3">
        <f>TablaDatosEmpresa[[#This Row],[Ingresos]]-TablaDatosEmpresa[[#This Row],[Coste_Vemta]]</f>
        <v>0</v>
      </c>
    </row>
    <row r="5223" spans="1:14" x14ac:dyDescent="0.3">
      <c r="A5223">
        <v>5224</v>
      </c>
      <c r="B5223" s="1">
        <v>45329</v>
      </c>
      <c r="C5223" t="s">
        <v>24</v>
      </c>
      <c r="D5223" t="s">
        <v>25</v>
      </c>
      <c r="E5223" t="s">
        <v>43</v>
      </c>
      <c r="F5223">
        <v>143</v>
      </c>
      <c r="G5223" s="3">
        <v>45.37</v>
      </c>
      <c r="H5223" s="3">
        <v>0</v>
      </c>
      <c r="I5223" t="s">
        <v>24</v>
      </c>
      <c r="J5223" t="s">
        <v>37</v>
      </c>
      <c r="K5223" s="3">
        <f>IF(TablaDatosEmpresa[[#This Row],[Tipo_Movimiento]] = "Venta", -TablaDatosEmpresa[[#This Row],[Cantidad]] * TablaDatosEmpresa[[#This Row],[Precio_Venta_Unitario]], 0)</f>
        <v>0</v>
      </c>
      <c r="L5223" s="3">
        <f>AVERAGEIF(TablaDatosEmpresa[Nombre_Producto],TablaDatosEmpresa[[#This Row],[Nombre_Producto]],TablaDatosEmpresa[Costo_Unitario])</f>
        <v>18.458651685393257</v>
      </c>
      <c r="M5223" s="3">
        <f>IF(TablaDatosEmpresa[[#This Row],[Tipo_Movimiento]] = "Venta", -TablaDatosEmpresa[[#This Row],[Cantidad]] * TablaDatosEmpresa[[#This Row],[CosteAdquisicionPromedio]], 0)</f>
        <v>0</v>
      </c>
      <c r="N5223" s="3">
        <f>TablaDatosEmpresa[[#This Row],[Ingresos]]-TablaDatosEmpresa[[#This Row],[Coste_Vemta]]</f>
        <v>0</v>
      </c>
    </row>
    <row r="5224" spans="1:14" x14ac:dyDescent="0.3">
      <c r="A5224">
        <v>5225</v>
      </c>
      <c r="B5224" s="1">
        <v>45329</v>
      </c>
      <c r="C5224" t="s">
        <v>16</v>
      </c>
      <c r="D5224" t="s">
        <v>27</v>
      </c>
      <c r="E5224" t="s">
        <v>44</v>
      </c>
      <c r="F5224">
        <v>44</v>
      </c>
      <c r="G5224" s="3">
        <v>247.66</v>
      </c>
      <c r="H5224" s="3">
        <v>0</v>
      </c>
      <c r="I5224" t="s">
        <v>46</v>
      </c>
      <c r="J5224" t="s">
        <v>18</v>
      </c>
      <c r="K5224" s="3">
        <f>IF(TablaDatosEmpresa[[#This Row],[Tipo_Movimiento]] = "Venta", -TablaDatosEmpresa[[#This Row],[Cantidad]] * TablaDatosEmpresa[[#This Row],[Precio_Venta_Unitario]], 0)</f>
        <v>0</v>
      </c>
      <c r="L5224" s="3">
        <f>AVERAGEIF(TablaDatosEmpresa[Nombre_Producto],TablaDatosEmpresa[[#This Row],[Nombre_Producto]],TablaDatosEmpresa[Costo_Unitario])</f>
        <v>111.99406451612904</v>
      </c>
      <c r="M5224" s="3">
        <f>IF(TablaDatosEmpresa[[#This Row],[Tipo_Movimiento]] = "Venta", -TablaDatosEmpresa[[#This Row],[Cantidad]] * TablaDatosEmpresa[[#This Row],[CosteAdquisicionPromedio]], 0)</f>
        <v>0</v>
      </c>
      <c r="N5224" s="3">
        <f>TablaDatosEmpresa[[#This Row],[Ingresos]]-TablaDatosEmpresa[[#This Row],[Coste_Vemta]]</f>
        <v>0</v>
      </c>
    </row>
    <row r="5225" spans="1:14" x14ac:dyDescent="0.3">
      <c r="A5225">
        <v>5226</v>
      </c>
      <c r="B5225" s="1">
        <v>45329</v>
      </c>
      <c r="C5225" t="s">
        <v>10</v>
      </c>
      <c r="D5225" t="s">
        <v>17</v>
      </c>
      <c r="E5225" t="s">
        <v>42</v>
      </c>
      <c r="F5225">
        <v>-11</v>
      </c>
      <c r="G5225" s="3">
        <v>0</v>
      </c>
      <c r="H5225" s="3">
        <v>897.83</v>
      </c>
      <c r="I5225" t="s">
        <v>10</v>
      </c>
      <c r="J5225" t="s">
        <v>15</v>
      </c>
      <c r="K5225" s="3">
        <f>IF(TablaDatosEmpresa[[#This Row],[Tipo_Movimiento]] = "Venta", -TablaDatosEmpresa[[#This Row],[Cantidad]] * TablaDatosEmpresa[[#This Row],[Precio_Venta_Unitario]], 0)</f>
        <v>9876.130000000001</v>
      </c>
      <c r="L5225" s="3">
        <f>AVERAGEIF(TablaDatosEmpresa[Nombre_Producto],TablaDatosEmpresa[[#This Row],[Nombre_Producto]],TablaDatosEmpresa[Costo_Unitario])</f>
        <v>206.67616747181975</v>
      </c>
      <c r="M5225" s="3">
        <f>IF(TablaDatosEmpresa[[#This Row],[Tipo_Movimiento]] = "Venta", -TablaDatosEmpresa[[#This Row],[Cantidad]] * TablaDatosEmpresa[[#This Row],[CosteAdquisicionPromedio]], 0)</f>
        <v>2273.4378421900174</v>
      </c>
      <c r="N5225" s="3">
        <f>TablaDatosEmpresa[[#This Row],[Ingresos]]-TablaDatosEmpresa[[#This Row],[Coste_Vemta]]</f>
        <v>7602.6921578099837</v>
      </c>
    </row>
    <row r="5226" spans="1:14" x14ac:dyDescent="0.3">
      <c r="A5226">
        <v>5227</v>
      </c>
      <c r="B5226" s="1">
        <v>45329</v>
      </c>
      <c r="C5226" t="s">
        <v>10</v>
      </c>
      <c r="D5226" t="s">
        <v>14</v>
      </c>
      <c r="E5226" t="s">
        <v>41</v>
      </c>
      <c r="F5226">
        <v>-27</v>
      </c>
      <c r="G5226" s="3">
        <v>0</v>
      </c>
      <c r="H5226" s="3">
        <v>161.32</v>
      </c>
      <c r="I5226" t="s">
        <v>10</v>
      </c>
      <c r="J5226" t="s">
        <v>15</v>
      </c>
      <c r="K5226" s="3">
        <f>IF(TablaDatosEmpresa[[#This Row],[Tipo_Movimiento]] = "Venta", -TablaDatosEmpresa[[#This Row],[Cantidad]] * TablaDatosEmpresa[[#This Row],[Precio_Venta_Unitario]], 0)</f>
        <v>4355.6399999999994</v>
      </c>
      <c r="L5226" s="3">
        <f>AVERAGEIF(TablaDatosEmpresa[Nombre_Producto],TablaDatosEmpresa[[#This Row],[Nombre_Producto]],TablaDatosEmpresa[Costo_Unitario])</f>
        <v>38.917210440456756</v>
      </c>
      <c r="M5226" s="3">
        <f>IF(TablaDatosEmpresa[[#This Row],[Tipo_Movimiento]] = "Venta", -TablaDatosEmpresa[[#This Row],[Cantidad]] * TablaDatosEmpresa[[#This Row],[CosteAdquisicionPromedio]], 0)</f>
        <v>1050.7646818923324</v>
      </c>
      <c r="N5226" s="3">
        <f>TablaDatosEmpresa[[#This Row],[Ingresos]]-TablaDatosEmpresa[[#This Row],[Coste_Vemta]]</f>
        <v>3304.8753181076672</v>
      </c>
    </row>
    <row r="5227" spans="1:14" x14ac:dyDescent="0.3">
      <c r="A5227">
        <v>5228</v>
      </c>
      <c r="B5227" s="1">
        <v>45329</v>
      </c>
      <c r="C5227" t="s">
        <v>24</v>
      </c>
      <c r="D5227" t="s">
        <v>11</v>
      </c>
      <c r="E5227" t="s">
        <v>12</v>
      </c>
      <c r="F5227">
        <v>191</v>
      </c>
      <c r="G5227" s="3">
        <v>66.47</v>
      </c>
      <c r="H5227" s="3">
        <v>0</v>
      </c>
      <c r="I5227" t="s">
        <v>24</v>
      </c>
      <c r="J5227" t="s">
        <v>36</v>
      </c>
      <c r="K5227" s="3">
        <f>IF(TablaDatosEmpresa[[#This Row],[Tipo_Movimiento]] = "Venta", -TablaDatosEmpresa[[#This Row],[Cantidad]] * TablaDatosEmpresa[[#This Row],[Precio_Venta_Unitario]], 0)</f>
        <v>0</v>
      </c>
      <c r="L5227" s="3">
        <f>AVERAGEIF(TablaDatosEmpresa[Nombre_Producto],TablaDatosEmpresa[[#This Row],[Nombre_Producto]],TablaDatosEmpresa[Costo_Unitario])</f>
        <v>28.701865793780652</v>
      </c>
      <c r="M5227" s="3">
        <f>IF(TablaDatosEmpresa[[#This Row],[Tipo_Movimiento]] = "Venta", -TablaDatosEmpresa[[#This Row],[Cantidad]] * TablaDatosEmpresa[[#This Row],[CosteAdquisicionPromedio]], 0)</f>
        <v>0</v>
      </c>
      <c r="N5227" s="3">
        <f>TablaDatosEmpresa[[#This Row],[Ingresos]]-TablaDatosEmpresa[[#This Row],[Coste_Vemta]]</f>
        <v>0</v>
      </c>
    </row>
    <row r="5228" spans="1:14" x14ac:dyDescent="0.3">
      <c r="A5228">
        <v>5229</v>
      </c>
      <c r="B5228" s="1">
        <v>45329</v>
      </c>
      <c r="C5228" t="s">
        <v>16</v>
      </c>
      <c r="D5228" t="s">
        <v>19</v>
      </c>
      <c r="E5228" t="s">
        <v>20</v>
      </c>
      <c r="F5228">
        <v>88</v>
      </c>
      <c r="G5228" s="3">
        <v>151.68</v>
      </c>
      <c r="H5228" s="3">
        <v>0</v>
      </c>
      <c r="I5228" t="s">
        <v>46</v>
      </c>
      <c r="J5228" t="s">
        <v>18</v>
      </c>
      <c r="K5228" s="3">
        <f>IF(TablaDatosEmpresa[[#This Row],[Tipo_Movimiento]] = "Venta", -TablaDatosEmpresa[[#This Row],[Cantidad]] * TablaDatosEmpresa[[#This Row],[Precio_Venta_Unitario]], 0)</f>
        <v>0</v>
      </c>
      <c r="L5228" s="3">
        <f>AVERAGEIF(TablaDatosEmpresa[Nombre_Producto],TablaDatosEmpresa[[#This Row],[Nombre_Producto]],TablaDatosEmpresa[Costo_Unitario])</f>
        <v>66.956770642201846</v>
      </c>
      <c r="M5228" s="3">
        <f>IF(TablaDatosEmpresa[[#This Row],[Tipo_Movimiento]] = "Venta", -TablaDatosEmpresa[[#This Row],[Cantidad]] * TablaDatosEmpresa[[#This Row],[CosteAdquisicionPromedio]], 0)</f>
        <v>0</v>
      </c>
      <c r="N5228" s="3">
        <f>TablaDatosEmpresa[[#This Row],[Ingresos]]-TablaDatosEmpresa[[#This Row],[Coste_Vemta]]</f>
        <v>0</v>
      </c>
    </row>
    <row r="5229" spans="1:14" x14ac:dyDescent="0.3">
      <c r="A5229">
        <v>5230</v>
      </c>
      <c r="B5229" s="1">
        <v>45329</v>
      </c>
      <c r="C5229" t="s">
        <v>24</v>
      </c>
      <c r="D5229" t="s">
        <v>25</v>
      </c>
      <c r="E5229" t="s">
        <v>43</v>
      </c>
      <c r="F5229">
        <v>288</v>
      </c>
      <c r="G5229" s="3">
        <v>44.55</v>
      </c>
      <c r="H5229" s="3">
        <v>0</v>
      </c>
      <c r="I5229" t="s">
        <v>24</v>
      </c>
      <c r="J5229" t="s">
        <v>26</v>
      </c>
      <c r="K5229" s="3">
        <f>IF(TablaDatosEmpresa[[#This Row],[Tipo_Movimiento]] = "Venta", -TablaDatosEmpresa[[#This Row],[Cantidad]] * TablaDatosEmpresa[[#This Row],[Precio_Venta_Unitario]], 0)</f>
        <v>0</v>
      </c>
      <c r="L5229" s="3">
        <f>AVERAGEIF(TablaDatosEmpresa[Nombre_Producto],TablaDatosEmpresa[[#This Row],[Nombre_Producto]],TablaDatosEmpresa[Costo_Unitario])</f>
        <v>18.458651685393257</v>
      </c>
      <c r="M5229" s="3">
        <f>IF(TablaDatosEmpresa[[#This Row],[Tipo_Movimiento]] = "Venta", -TablaDatosEmpresa[[#This Row],[Cantidad]] * TablaDatosEmpresa[[#This Row],[CosteAdquisicionPromedio]], 0)</f>
        <v>0</v>
      </c>
      <c r="N5229" s="3">
        <f>TablaDatosEmpresa[[#This Row],[Ingresos]]-TablaDatosEmpresa[[#This Row],[Coste_Vemta]]</f>
        <v>0</v>
      </c>
    </row>
    <row r="5230" spans="1:14" x14ac:dyDescent="0.3">
      <c r="A5230">
        <v>5231</v>
      </c>
      <c r="B5230" s="1">
        <v>45330</v>
      </c>
      <c r="C5230" t="s">
        <v>16</v>
      </c>
      <c r="D5230" t="s">
        <v>19</v>
      </c>
      <c r="E5230" t="s">
        <v>20</v>
      </c>
      <c r="F5230">
        <v>72</v>
      </c>
      <c r="G5230" s="3">
        <v>149.51</v>
      </c>
      <c r="H5230" s="3">
        <v>0</v>
      </c>
      <c r="I5230" t="s">
        <v>46</v>
      </c>
      <c r="J5230" t="s">
        <v>18</v>
      </c>
      <c r="K5230" s="3">
        <f>IF(TablaDatosEmpresa[[#This Row],[Tipo_Movimiento]] = "Venta", -TablaDatosEmpresa[[#This Row],[Cantidad]] * TablaDatosEmpresa[[#This Row],[Precio_Venta_Unitario]], 0)</f>
        <v>0</v>
      </c>
      <c r="L5230" s="3">
        <f>AVERAGEIF(TablaDatosEmpresa[Nombre_Producto],TablaDatosEmpresa[[#This Row],[Nombre_Producto]],TablaDatosEmpresa[Costo_Unitario])</f>
        <v>66.956770642201846</v>
      </c>
      <c r="M5230" s="3">
        <f>IF(TablaDatosEmpresa[[#This Row],[Tipo_Movimiento]] = "Venta", -TablaDatosEmpresa[[#This Row],[Cantidad]] * TablaDatosEmpresa[[#This Row],[CosteAdquisicionPromedio]], 0)</f>
        <v>0</v>
      </c>
      <c r="N5230" s="3">
        <f>TablaDatosEmpresa[[#This Row],[Ingresos]]-TablaDatosEmpresa[[#This Row],[Coste_Vemta]]</f>
        <v>0</v>
      </c>
    </row>
    <row r="5231" spans="1:14" x14ac:dyDescent="0.3">
      <c r="A5231">
        <v>5232</v>
      </c>
      <c r="B5231" s="1">
        <v>45330</v>
      </c>
      <c r="C5231" t="s">
        <v>24</v>
      </c>
      <c r="D5231" t="s">
        <v>11</v>
      </c>
      <c r="E5231" t="s">
        <v>12</v>
      </c>
      <c r="F5231">
        <v>166</v>
      </c>
      <c r="G5231" s="3">
        <v>65.959999999999994</v>
      </c>
      <c r="H5231" s="3">
        <v>0</v>
      </c>
      <c r="I5231" t="s">
        <v>24</v>
      </c>
      <c r="J5231" t="s">
        <v>36</v>
      </c>
      <c r="K5231" s="3">
        <f>IF(TablaDatosEmpresa[[#This Row],[Tipo_Movimiento]] = "Venta", -TablaDatosEmpresa[[#This Row],[Cantidad]] * TablaDatosEmpresa[[#This Row],[Precio_Venta_Unitario]], 0)</f>
        <v>0</v>
      </c>
      <c r="L5231" s="3">
        <f>AVERAGEIF(TablaDatosEmpresa[Nombre_Producto],TablaDatosEmpresa[[#This Row],[Nombre_Producto]],TablaDatosEmpresa[Costo_Unitario])</f>
        <v>28.701865793780652</v>
      </c>
      <c r="M5231" s="3">
        <f>IF(TablaDatosEmpresa[[#This Row],[Tipo_Movimiento]] = "Venta", -TablaDatosEmpresa[[#This Row],[Cantidad]] * TablaDatosEmpresa[[#This Row],[CosteAdquisicionPromedio]], 0)</f>
        <v>0</v>
      </c>
      <c r="N5231" s="3">
        <f>TablaDatosEmpresa[[#This Row],[Ingresos]]-TablaDatosEmpresa[[#This Row],[Coste_Vemta]]</f>
        <v>0</v>
      </c>
    </row>
    <row r="5232" spans="1:14" x14ac:dyDescent="0.3">
      <c r="A5232">
        <v>5233</v>
      </c>
      <c r="B5232" s="1">
        <v>45330</v>
      </c>
      <c r="C5232" t="s">
        <v>24</v>
      </c>
      <c r="D5232" t="s">
        <v>14</v>
      </c>
      <c r="E5232" t="s">
        <v>41</v>
      </c>
      <c r="F5232">
        <v>249</v>
      </c>
      <c r="G5232" s="3">
        <v>84.1</v>
      </c>
      <c r="H5232" s="3">
        <v>0</v>
      </c>
      <c r="I5232" t="s">
        <v>24</v>
      </c>
      <c r="J5232" t="s">
        <v>37</v>
      </c>
      <c r="K5232" s="3">
        <f>IF(TablaDatosEmpresa[[#This Row],[Tipo_Movimiento]] = "Venta", -TablaDatosEmpresa[[#This Row],[Cantidad]] * TablaDatosEmpresa[[#This Row],[Precio_Venta_Unitario]], 0)</f>
        <v>0</v>
      </c>
      <c r="L5232" s="3">
        <f>AVERAGEIF(TablaDatosEmpresa[Nombre_Producto],TablaDatosEmpresa[[#This Row],[Nombre_Producto]],TablaDatosEmpresa[Costo_Unitario])</f>
        <v>38.917210440456756</v>
      </c>
      <c r="M5232" s="3">
        <f>IF(TablaDatosEmpresa[[#This Row],[Tipo_Movimiento]] = "Venta", -TablaDatosEmpresa[[#This Row],[Cantidad]] * TablaDatosEmpresa[[#This Row],[CosteAdquisicionPromedio]], 0)</f>
        <v>0</v>
      </c>
      <c r="N5232" s="3">
        <f>TablaDatosEmpresa[[#This Row],[Ingresos]]-TablaDatosEmpresa[[#This Row],[Coste_Vemta]]</f>
        <v>0</v>
      </c>
    </row>
    <row r="5233" spans="1:14" x14ac:dyDescent="0.3">
      <c r="A5233">
        <v>5234</v>
      </c>
      <c r="B5233" s="1">
        <v>45330</v>
      </c>
      <c r="C5233" t="s">
        <v>10</v>
      </c>
      <c r="D5233" t="s">
        <v>34</v>
      </c>
      <c r="E5233" t="s">
        <v>45</v>
      </c>
      <c r="F5233">
        <v>-38</v>
      </c>
      <c r="G5233" s="3">
        <v>0</v>
      </c>
      <c r="H5233" s="3">
        <v>352.92</v>
      </c>
      <c r="I5233" t="s">
        <v>10</v>
      </c>
      <c r="J5233" t="s">
        <v>13</v>
      </c>
      <c r="K5233" s="3">
        <f>IF(TablaDatosEmpresa[[#This Row],[Tipo_Movimiento]] = "Venta", -TablaDatosEmpresa[[#This Row],[Cantidad]] * TablaDatosEmpresa[[#This Row],[Precio_Venta_Unitario]], 0)</f>
        <v>13410.960000000001</v>
      </c>
      <c r="L5233" s="3">
        <f>AVERAGEIF(TablaDatosEmpresa[Nombre_Producto],TablaDatosEmpresa[[#This Row],[Nombre_Producto]],TablaDatosEmpresa[Costo_Unitario])</f>
        <v>81.910562499999997</v>
      </c>
      <c r="M5233" s="3">
        <f>IF(TablaDatosEmpresa[[#This Row],[Tipo_Movimiento]] = "Venta", -TablaDatosEmpresa[[#This Row],[Cantidad]] * TablaDatosEmpresa[[#This Row],[CosteAdquisicionPromedio]], 0)</f>
        <v>3112.6013749999997</v>
      </c>
      <c r="N5233" s="3">
        <f>TablaDatosEmpresa[[#This Row],[Ingresos]]-TablaDatosEmpresa[[#This Row],[Coste_Vemta]]</f>
        <v>10298.358625000001</v>
      </c>
    </row>
    <row r="5234" spans="1:14" x14ac:dyDescent="0.3">
      <c r="A5234">
        <v>5235</v>
      </c>
      <c r="B5234" s="1">
        <v>45330</v>
      </c>
      <c r="C5234" t="s">
        <v>10</v>
      </c>
      <c r="D5234" t="s">
        <v>29</v>
      </c>
      <c r="E5234" t="s">
        <v>30</v>
      </c>
      <c r="F5234">
        <v>-19</v>
      </c>
      <c r="G5234" s="3">
        <v>0</v>
      </c>
      <c r="H5234" s="3">
        <v>80.650000000000006</v>
      </c>
      <c r="I5234" t="s">
        <v>10</v>
      </c>
      <c r="J5234" t="s">
        <v>15</v>
      </c>
      <c r="K5234" s="3">
        <f>IF(TablaDatosEmpresa[[#This Row],[Tipo_Movimiento]] = "Venta", -TablaDatosEmpresa[[#This Row],[Cantidad]] * TablaDatosEmpresa[[#This Row],[Precio_Venta_Unitario]], 0)</f>
        <v>1532.3500000000001</v>
      </c>
      <c r="L5234" s="3">
        <f>AVERAGEIF(TablaDatosEmpresa[Nombre_Producto],TablaDatosEmpresa[[#This Row],[Nombre_Producto]],TablaDatosEmpresa[Costo_Unitario])</f>
        <v>15.49574137931034</v>
      </c>
      <c r="M5234" s="3">
        <f>IF(TablaDatosEmpresa[[#This Row],[Tipo_Movimiento]] = "Venta", -TablaDatosEmpresa[[#This Row],[Cantidad]] * TablaDatosEmpresa[[#This Row],[CosteAdquisicionPromedio]], 0)</f>
        <v>294.41908620689645</v>
      </c>
      <c r="N5234" s="3">
        <f>TablaDatosEmpresa[[#This Row],[Ingresos]]-TablaDatosEmpresa[[#This Row],[Coste_Vemta]]</f>
        <v>1237.9309137931036</v>
      </c>
    </row>
    <row r="5235" spans="1:14" x14ac:dyDescent="0.3">
      <c r="A5235">
        <v>5236</v>
      </c>
      <c r="B5235" s="1">
        <v>45330</v>
      </c>
      <c r="C5235" t="s">
        <v>10</v>
      </c>
      <c r="D5235" t="s">
        <v>19</v>
      </c>
      <c r="E5235" t="s">
        <v>20</v>
      </c>
      <c r="F5235">
        <v>-1</v>
      </c>
      <c r="G5235" s="3">
        <v>0</v>
      </c>
      <c r="H5235" s="3">
        <v>300.33</v>
      </c>
      <c r="I5235" t="s">
        <v>10</v>
      </c>
      <c r="J5235" t="s">
        <v>35</v>
      </c>
      <c r="K5235" s="3">
        <f>IF(TablaDatosEmpresa[[#This Row],[Tipo_Movimiento]] = "Venta", -TablaDatosEmpresa[[#This Row],[Cantidad]] * TablaDatosEmpresa[[#This Row],[Precio_Venta_Unitario]], 0)</f>
        <v>300.33</v>
      </c>
      <c r="L5235" s="3">
        <f>AVERAGEIF(TablaDatosEmpresa[Nombre_Producto],TablaDatosEmpresa[[#This Row],[Nombre_Producto]],TablaDatosEmpresa[Costo_Unitario])</f>
        <v>66.956770642201846</v>
      </c>
      <c r="M5235" s="3">
        <f>IF(TablaDatosEmpresa[[#This Row],[Tipo_Movimiento]] = "Venta", -TablaDatosEmpresa[[#This Row],[Cantidad]] * TablaDatosEmpresa[[#This Row],[CosteAdquisicionPromedio]], 0)</f>
        <v>66.956770642201846</v>
      </c>
      <c r="N5235" s="3">
        <f>TablaDatosEmpresa[[#This Row],[Ingresos]]-TablaDatosEmpresa[[#This Row],[Coste_Vemta]]</f>
        <v>233.37322935779815</v>
      </c>
    </row>
    <row r="5236" spans="1:14" x14ac:dyDescent="0.3">
      <c r="A5236">
        <v>5237</v>
      </c>
      <c r="B5236" s="1">
        <v>45330</v>
      </c>
      <c r="C5236" t="s">
        <v>10</v>
      </c>
      <c r="D5236" t="s">
        <v>29</v>
      </c>
      <c r="E5236" t="s">
        <v>30</v>
      </c>
      <c r="F5236">
        <v>-19</v>
      </c>
      <c r="G5236" s="3">
        <v>0</v>
      </c>
      <c r="H5236" s="3">
        <v>80.349999999999994</v>
      </c>
      <c r="I5236" t="s">
        <v>10</v>
      </c>
      <c r="J5236" t="s">
        <v>15</v>
      </c>
      <c r="K5236" s="3">
        <f>IF(TablaDatosEmpresa[[#This Row],[Tipo_Movimiento]] = "Venta", -TablaDatosEmpresa[[#This Row],[Cantidad]] * TablaDatosEmpresa[[#This Row],[Precio_Venta_Unitario]], 0)</f>
        <v>1526.6499999999999</v>
      </c>
      <c r="L5236" s="3">
        <f>AVERAGEIF(TablaDatosEmpresa[Nombre_Producto],TablaDatosEmpresa[[#This Row],[Nombre_Producto]],TablaDatosEmpresa[Costo_Unitario])</f>
        <v>15.49574137931034</v>
      </c>
      <c r="M5236" s="3">
        <f>IF(TablaDatosEmpresa[[#This Row],[Tipo_Movimiento]] = "Venta", -TablaDatosEmpresa[[#This Row],[Cantidad]] * TablaDatosEmpresa[[#This Row],[CosteAdquisicionPromedio]], 0)</f>
        <v>294.41908620689645</v>
      </c>
      <c r="N5236" s="3">
        <f>TablaDatosEmpresa[[#This Row],[Ingresos]]-TablaDatosEmpresa[[#This Row],[Coste_Vemta]]</f>
        <v>1232.2309137931034</v>
      </c>
    </row>
    <row r="5237" spans="1:14" x14ac:dyDescent="0.3">
      <c r="A5237">
        <v>5238</v>
      </c>
      <c r="B5237" s="1">
        <v>45331</v>
      </c>
      <c r="C5237" t="s">
        <v>10</v>
      </c>
      <c r="D5237" t="s">
        <v>34</v>
      </c>
      <c r="E5237" t="s">
        <v>45</v>
      </c>
      <c r="F5237">
        <v>-33</v>
      </c>
      <c r="G5237" s="3">
        <v>0</v>
      </c>
      <c r="H5237" s="3">
        <v>346.61</v>
      </c>
      <c r="I5237" t="s">
        <v>10</v>
      </c>
      <c r="J5237" t="s">
        <v>31</v>
      </c>
      <c r="K5237" s="3">
        <f>IF(TablaDatosEmpresa[[#This Row],[Tipo_Movimiento]] = "Venta", -TablaDatosEmpresa[[#This Row],[Cantidad]] * TablaDatosEmpresa[[#This Row],[Precio_Venta_Unitario]], 0)</f>
        <v>11438.130000000001</v>
      </c>
      <c r="L5237" s="3">
        <f>AVERAGEIF(TablaDatosEmpresa[Nombre_Producto],TablaDatosEmpresa[[#This Row],[Nombre_Producto]],TablaDatosEmpresa[Costo_Unitario])</f>
        <v>81.910562499999997</v>
      </c>
      <c r="M5237" s="3">
        <f>IF(TablaDatosEmpresa[[#This Row],[Tipo_Movimiento]] = "Venta", -TablaDatosEmpresa[[#This Row],[Cantidad]] * TablaDatosEmpresa[[#This Row],[CosteAdquisicionPromedio]], 0)</f>
        <v>2703.0485625000001</v>
      </c>
      <c r="N5237" s="3">
        <f>TablaDatosEmpresa[[#This Row],[Ingresos]]-TablaDatosEmpresa[[#This Row],[Coste_Vemta]]</f>
        <v>8735.0814375000009</v>
      </c>
    </row>
    <row r="5238" spans="1:14" x14ac:dyDescent="0.3">
      <c r="A5238">
        <v>5239</v>
      </c>
      <c r="B5238" s="1">
        <v>45331</v>
      </c>
      <c r="C5238" t="s">
        <v>10</v>
      </c>
      <c r="D5238" t="s">
        <v>17</v>
      </c>
      <c r="E5238" t="s">
        <v>42</v>
      </c>
      <c r="F5238">
        <v>-26</v>
      </c>
      <c r="G5238" s="3">
        <v>0</v>
      </c>
      <c r="H5238" s="3">
        <v>907.24</v>
      </c>
      <c r="I5238" t="s">
        <v>10</v>
      </c>
      <c r="J5238" t="s">
        <v>15</v>
      </c>
      <c r="K5238" s="3">
        <f>IF(TablaDatosEmpresa[[#This Row],[Tipo_Movimiento]] = "Venta", -TablaDatosEmpresa[[#This Row],[Cantidad]] * TablaDatosEmpresa[[#This Row],[Precio_Venta_Unitario]], 0)</f>
        <v>23588.240000000002</v>
      </c>
      <c r="L5238" s="3">
        <f>AVERAGEIF(TablaDatosEmpresa[Nombre_Producto],TablaDatosEmpresa[[#This Row],[Nombre_Producto]],TablaDatosEmpresa[Costo_Unitario])</f>
        <v>206.67616747181975</v>
      </c>
      <c r="M5238" s="3">
        <f>IF(TablaDatosEmpresa[[#This Row],[Tipo_Movimiento]] = "Venta", -TablaDatosEmpresa[[#This Row],[Cantidad]] * TablaDatosEmpresa[[#This Row],[CosteAdquisicionPromedio]], 0)</f>
        <v>5373.5803542673139</v>
      </c>
      <c r="N5238" s="3">
        <f>TablaDatosEmpresa[[#This Row],[Ingresos]]-TablaDatosEmpresa[[#This Row],[Coste_Vemta]]</f>
        <v>18214.659645732689</v>
      </c>
    </row>
    <row r="5239" spans="1:14" x14ac:dyDescent="0.3">
      <c r="A5239">
        <v>5240</v>
      </c>
      <c r="B5239" s="1">
        <v>45331</v>
      </c>
      <c r="C5239" t="s">
        <v>10</v>
      </c>
      <c r="D5239" t="s">
        <v>27</v>
      </c>
      <c r="E5239" t="s">
        <v>44</v>
      </c>
      <c r="F5239">
        <v>-8</v>
      </c>
      <c r="G5239" s="3">
        <v>0</v>
      </c>
      <c r="H5239" s="3">
        <v>499.42</v>
      </c>
      <c r="I5239" t="s">
        <v>10</v>
      </c>
      <c r="J5239" t="s">
        <v>13</v>
      </c>
      <c r="K5239" s="3">
        <f>IF(TablaDatosEmpresa[[#This Row],[Tipo_Movimiento]] = "Venta", -TablaDatosEmpresa[[#This Row],[Cantidad]] * TablaDatosEmpresa[[#This Row],[Precio_Venta_Unitario]], 0)</f>
        <v>3995.36</v>
      </c>
      <c r="L5239" s="3">
        <f>AVERAGEIF(TablaDatosEmpresa[Nombre_Producto],TablaDatosEmpresa[[#This Row],[Nombre_Producto]],TablaDatosEmpresa[Costo_Unitario])</f>
        <v>111.99406451612904</v>
      </c>
      <c r="M5239" s="3">
        <f>IF(TablaDatosEmpresa[[#This Row],[Tipo_Movimiento]] = "Venta", -TablaDatosEmpresa[[#This Row],[Cantidad]] * TablaDatosEmpresa[[#This Row],[CosteAdquisicionPromedio]], 0)</f>
        <v>895.95251612903235</v>
      </c>
      <c r="N5239" s="3">
        <f>TablaDatosEmpresa[[#This Row],[Ingresos]]-TablaDatosEmpresa[[#This Row],[Coste_Vemta]]</f>
        <v>3099.4074838709676</v>
      </c>
    </row>
    <row r="5240" spans="1:14" x14ac:dyDescent="0.3">
      <c r="A5240">
        <v>5241</v>
      </c>
      <c r="B5240" s="1">
        <v>45331</v>
      </c>
      <c r="C5240" t="s">
        <v>10</v>
      </c>
      <c r="D5240" t="s">
        <v>34</v>
      </c>
      <c r="E5240" t="s">
        <v>45</v>
      </c>
      <c r="F5240">
        <v>-6</v>
      </c>
      <c r="G5240" s="3">
        <v>0</v>
      </c>
      <c r="H5240" s="3">
        <v>350.92</v>
      </c>
      <c r="I5240" t="s">
        <v>10</v>
      </c>
      <c r="J5240" t="s">
        <v>23</v>
      </c>
      <c r="K5240" s="3">
        <f>IF(TablaDatosEmpresa[[#This Row],[Tipo_Movimiento]] = "Venta", -TablaDatosEmpresa[[#This Row],[Cantidad]] * TablaDatosEmpresa[[#This Row],[Precio_Venta_Unitario]], 0)</f>
        <v>2105.52</v>
      </c>
      <c r="L5240" s="3">
        <f>AVERAGEIF(TablaDatosEmpresa[Nombre_Producto],TablaDatosEmpresa[[#This Row],[Nombre_Producto]],TablaDatosEmpresa[Costo_Unitario])</f>
        <v>81.910562499999997</v>
      </c>
      <c r="M5240" s="3">
        <f>IF(TablaDatosEmpresa[[#This Row],[Tipo_Movimiento]] = "Venta", -TablaDatosEmpresa[[#This Row],[Cantidad]] * TablaDatosEmpresa[[#This Row],[CosteAdquisicionPromedio]], 0)</f>
        <v>491.46337499999998</v>
      </c>
      <c r="N5240" s="3">
        <f>TablaDatosEmpresa[[#This Row],[Ingresos]]-TablaDatosEmpresa[[#This Row],[Coste_Vemta]]</f>
        <v>1614.0566249999999</v>
      </c>
    </row>
    <row r="5241" spans="1:14" x14ac:dyDescent="0.3">
      <c r="A5241">
        <v>5242</v>
      </c>
      <c r="B5241" s="1">
        <v>45331</v>
      </c>
      <c r="C5241" t="s">
        <v>24</v>
      </c>
      <c r="D5241" t="s">
        <v>21</v>
      </c>
      <c r="E5241" t="s">
        <v>22</v>
      </c>
      <c r="F5241">
        <v>232</v>
      </c>
      <c r="G5241" s="3">
        <v>24.92</v>
      </c>
      <c r="H5241" s="3">
        <v>0</v>
      </c>
      <c r="I5241" t="s">
        <v>24</v>
      </c>
      <c r="J5241" t="s">
        <v>26</v>
      </c>
      <c r="K5241" s="3">
        <f>IF(TablaDatosEmpresa[[#This Row],[Tipo_Movimiento]] = "Venta", -TablaDatosEmpresa[[#This Row],[Cantidad]] * TablaDatosEmpresa[[#This Row],[Precio_Venta_Unitario]], 0)</f>
        <v>0</v>
      </c>
      <c r="L5241" s="3">
        <f>AVERAGEIF(TablaDatosEmpresa[Nombre_Producto],TablaDatosEmpresa[[#This Row],[Nombre_Producto]],TablaDatosEmpresa[Costo_Unitario])</f>
        <v>10.520482758620702</v>
      </c>
      <c r="M5241" s="3">
        <f>IF(TablaDatosEmpresa[[#This Row],[Tipo_Movimiento]] = "Venta", -TablaDatosEmpresa[[#This Row],[Cantidad]] * TablaDatosEmpresa[[#This Row],[CosteAdquisicionPromedio]], 0)</f>
        <v>0</v>
      </c>
      <c r="N5241" s="3">
        <f>TablaDatosEmpresa[[#This Row],[Ingresos]]-TablaDatosEmpresa[[#This Row],[Coste_Vemta]]</f>
        <v>0</v>
      </c>
    </row>
    <row r="5242" spans="1:14" x14ac:dyDescent="0.3">
      <c r="A5242">
        <v>5243</v>
      </c>
      <c r="B5242" s="1">
        <v>45331</v>
      </c>
      <c r="C5242" t="s">
        <v>24</v>
      </c>
      <c r="D5242" t="s">
        <v>32</v>
      </c>
      <c r="E5242" t="s">
        <v>33</v>
      </c>
      <c r="F5242">
        <v>217</v>
      </c>
      <c r="G5242" s="3">
        <v>119.97</v>
      </c>
      <c r="H5242" s="3">
        <v>0</v>
      </c>
      <c r="I5242" t="s">
        <v>24</v>
      </c>
      <c r="J5242" t="s">
        <v>36</v>
      </c>
      <c r="K5242" s="3">
        <f>IF(TablaDatosEmpresa[[#This Row],[Tipo_Movimiento]] = "Venta", -TablaDatosEmpresa[[#This Row],[Cantidad]] * TablaDatosEmpresa[[#This Row],[Precio_Venta_Unitario]], 0)</f>
        <v>0</v>
      </c>
      <c r="L5242" s="3">
        <f>AVERAGEIF(TablaDatosEmpresa[Nombre_Producto],TablaDatosEmpresa[[#This Row],[Nombre_Producto]],TablaDatosEmpresa[Costo_Unitario])</f>
        <v>54.214840425531932</v>
      </c>
      <c r="M5242" s="3">
        <f>IF(TablaDatosEmpresa[[#This Row],[Tipo_Movimiento]] = "Venta", -TablaDatosEmpresa[[#This Row],[Cantidad]] * TablaDatosEmpresa[[#This Row],[CosteAdquisicionPromedio]], 0)</f>
        <v>0</v>
      </c>
      <c r="N5242" s="3">
        <f>TablaDatosEmpresa[[#This Row],[Ingresos]]-TablaDatosEmpresa[[#This Row],[Coste_Vemta]]</f>
        <v>0</v>
      </c>
    </row>
    <row r="5243" spans="1:14" x14ac:dyDescent="0.3">
      <c r="A5243">
        <v>5244</v>
      </c>
      <c r="B5243" s="1">
        <v>45331</v>
      </c>
      <c r="C5243" t="s">
        <v>10</v>
      </c>
      <c r="D5243" t="s">
        <v>17</v>
      </c>
      <c r="E5243" t="s">
        <v>42</v>
      </c>
      <c r="F5243">
        <v>-23</v>
      </c>
      <c r="G5243" s="3">
        <v>0</v>
      </c>
      <c r="H5243" s="3">
        <v>901.79</v>
      </c>
      <c r="I5243" t="s">
        <v>10</v>
      </c>
      <c r="J5243" t="s">
        <v>15</v>
      </c>
      <c r="K5243" s="3">
        <f>IF(TablaDatosEmpresa[[#This Row],[Tipo_Movimiento]] = "Venta", -TablaDatosEmpresa[[#This Row],[Cantidad]] * TablaDatosEmpresa[[#This Row],[Precio_Venta_Unitario]], 0)</f>
        <v>20741.169999999998</v>
      </c>
      <c r="L5243" s="3">
        <f>AVERAGEIF(TablaDatosEmpresa[Nombre_Producto],TablaDatosEmpresa[[#This Row],[Nombre_Producto]],TablaDatosEmpresa[Costo_Unitario])</f>
        <v>206.67616747181975</v>
      </c>
      <c r="M5243" s="3">
        <f>IF(TablaDatosEmpresa[[#This Row],[Tipo_Movimiento]] = "Venta", -TablaDatosEmpresa[[#This Row],[Cantidad]] * TablaDatosEmpresa[[#This Row],[CosteAdquisicionPromedio]], 0)</f>
        <v>4753.5518518518547</v>
      </c>
      <c r="N5243" s="3">
        <f>TablaDatosEmpresa[[#This Row],[Ingresos]]-TablaDatosEmpresa[[#This Row],[Coste_Vemta]]</f>
        <v>15987.618148148144</v>
      </c>
    </row>
    <row r="5244" spans="1:14" x14ac:dyDescent="0.3">
      <c r="A5244">
        <v>5245</v>
      </c>
      <c r="B5244" s="1">
        <v>45332</v>
      </c>
      <c r="C5244" t="s">
        <v>24</v>
      </c>
      <c r="D5244" t="s">
        <v>29</v>
      </c>
      <c r="E5244" t="s">
        <v>30</v>
      </c>
      <c r="F5244">
        <v>230</v>
      </c>
      <c r="G5244" s="3">
        <v>35.46</v>
      </c>
      <c r="H5244" s="3">
        <v>0</v>
      </c>
      <c r="I5244" t="s">
        <v>24</v>
      </c>
      <c r="J5244" t="s">
        <v>26</v>
      </c>
      <c r="K5244" s="3">
        <f>IF(TablaDatosEmpresa[[#This Row],[Tipo_Movimiento]] = "Venta", -TablaDatosEmpresa[[#This Row],[Cantidad]] * TablaDatosEmpresa[[#This Row],[Precio_Venta_Unitario]], 0)</f>
        <v>0</v>
      </c>
      <c r="L5244" s="3">
        <f>AVERAGEIF(TablaDatosEmpresa[Nombre_Producto],TablaDatosEmpresa[[#This Row],[Nombre_Producto]],TablaDatosEmpresa[Costo_Unitario])</f>
        <v>15.49574137931034</v>
      </c>
      <c r="M5244" s="3">
        <f>IF(TablaDatosEmpresa[[#This Row],[Tipo_Movimiento]] = "Venta", -TablaDatosEmpresa[[#This Row],[Cantidad]] * TablaDatosEmpresa[[#This Row],[CosteAdquisicionPromedio]], 0)</f>
        <v>0</v>
      </c>
      <c r="N5244" s="3">
        <f>TablaDatosEmpresa[[#This Row],[Ingresos]]-TablaDatosEmpresa[[#This Row],[Coste_Vemta]]</f>
        <v>0</v>
      </c>
    </row>
    <row r="5245" spans="1:14" x14ac:dyDescent="0.3">
      <c r="A5245">
        <v>5246</v>
      </c>
      <c r="B5245" s="1">
        <v>45332</v>
      </c>
      <c r="C5245" t="s">
        <v>10</v>
      </c>
      <c r="D5245" t="s">
        <v>14</v>
      </c>
      <c r="E5245" t="s">
        <v>41</v>
      </c>
      <c r="F5245">
        <v>-27</v>
      </c>
      <c r="G5245" s="3">
        <v>0</v>
      </c>
      <c r="H5245" s="3">
        <v>159.97</v>
      </c>
      <c r="I5245" t="s">
        <v>10</v>
      </c>
      <c r="J5245" t="s">
        <v>13</v>
      </c>
      <c r="K5245" s="3">
        <f>IF(TablaDatosEmpresa[[#This Row],[Tipo_Movimiento]] = "Venta", -TablaDatosEmpresa[[#This Row],[Cantidad]] * TablaDatosEmpresa[[#This Row],[Precio_Venta_Unitario]], 0)</f>
        <v>4319.1899999999996</v>
      </c>
      <c r="L5245" s="3">
        <f>AVERAGEIF(TablaDatosEmpresa[Nombre_Producto],TablaDatosEmpresa[[#This Row],[Nombre_Producto]],TablaDatosEmpresa[Costo_Unitario])</f>
        <v>38.917210440456756</v>
      </c>
      <c r="M5245" s="3">
        <f>IF(TablaDatosEmpresa[[#This Row],[Tipo_Movimiento]] = "Venta", -TablaDatosEmpresa[[#This Row],[Cantidad]] * TablaDatosEmpresa[[#This Row],[CosteAdquisicionPromedio]], 0)</f>
        <v>1050.7646818923324</v>
      </c>
      <c r="N5245" s="3">
        <f>TablaDatosEmpresa[[#This Row],[Ingresos]]-TablaDatosEmpresa[[#This Row],[Coste_Vemta]]</f>
        <v>3268.4253181076674</v>
      </c>
    </row>
    <row r="5246" spans="1:14" x14ac:dyDescent="0.3">
      <c r="A5246">
        <v>5247</v>
      </c>
      <c r="B5246" s="1">
        <v>45332</v>
      </c>
      <c r="C5246" t="s">
        <v>16</v>
      </c>
      <c r="D5246" t="s">
        <v>27</v>
      </c>
      <c r="E5246" t="s">
        <v>44</v>
      </c>
      <c r="F5246">
        <v>90</v>
      </c>
      <c r="G5246" s="3">
        <v>249.74</v>
      </c>
      <c r="H5246" s="3">
        <v>0</v>
      </c>
      <c r="I5246" t="s">
        <v>46</v>
      </c>
      <c r="J5246" t="s">
        <v>18</v>
      </c>
      <c r="K5246" s="3">
        <f>IF(TablaDatosEmpresa[[#This Row],[Tipo_Movimiento]] = "Venta", -TablaDatosEmpresa[[#This Row],[Cantidad]] * TablaDatosEmpresa[[#This Row],[Precio_Venta_Unitario]], 0)</f>
        <v>0</v>
      </c>
      <c r="L5246" s="3">
        <f>AVERAGEIF(TablaDatosEmpresa[Nombre_Producto],TablaDatosEmpresa[[#This Row],[Nombre_Producto]],TablaDatosEmpresa[Costo_Unitario])</f>
        <v>111.99406451612904</v>
      </c>
      <c r="M5246" s="3">
        <f>IF(TablaDatosEmpresa[[#This Row],[Tipo_Movimiento]] = "Venta", -TablaDatosEmpresa[[#This Row],[Cantidad]] * TablaDatosEmpresa[[#This Row],[CosteAdquisicionPromedio]], 0)</f>
        <v>0</v>
      </c>
      <c r="N5246" s="3">
        <f>TablaDatosEmpresa[[#This Row],[Ingresos]]-TablaDatosEmpresa[[#This Row],[Coste_Vemta]]</f>
        <v>0</v>
      </c>
    </row>
    <row r="5247" spans="1:14" x14ac:dyDescent="0.3">
      <c r="A5247">
        <v>5248</v>
      </c>
      <c r="B5247" s="1">
        <v>45332</v>
      </c>
      <c r="C5247" t="s">
        <v>24</v>
      </c>
      <c r="D5247" t="s">
        <v>25</v>
      </c>
      <c r="E5247" t="s">
        <v>43</v>
      </c>
      <c r="F5247">
        <v>211</v>
      </c>
      <c r="G5247" s="3">
        <v>45.95</v>
      </c>
      <c r="H5247" s="3">
        <v>0</v>
      </c>
      <c r="I5247" t="s">
        <v>24</v>
      </c>
      <c r="J5247" t="s">
        <v>26</v>
      </c>
      <c r="K5247" s="3">
        <f>IF(TablaDatosEmpresa[[#This Row],[Tipo_Movimiento]] = "Venta", -TablaDatosEmpresa[[#This Row],[Cantidad]] * TablaDatosEmpresa[[#This Row],[Precio_Venta_Unitario]], 0)</f>
        <v>0</v>
      </c>
      <c r="L5247" s="3">
        <f>AVERAGEIF(TablaDatosEmpresa[Nombre_Producto],TablaDatosEmpresa[[#This Row],[Nombre_Producto]],TablaDatosEmpresa[Costo_Unitario])</f>
        <v>18.458651685393257</v>
      </c>
      <c r="M5247" s="3">
        <f>IF(TablaDatosEmpresa[[#This Row],[Tipo_Movimiento]] = "Venta", -TablaDatosEmpresa[[#This Row],[Cantidad]] * TablaDatosEmpresa[[#This Row],[CosteAdquisicionPromedio]], 0)</f>
        <v>0</v>
      </c>
      <c r="N5247" s="3">
        <f>TablaDatosEmpresa[[#This Row],[Ingresos]]-TablaDatosEmpresa[[#This Row],[Coste_Vemta]]</f>
        <v>0</v>
      </c>
    </row>
    <row r="5248" spans="1:14" x14ac:dyDescent="0.3">
      <c r="A5248">
        <v>5249</v>
      </c>
      <c r="B5248" s="1">
        <v>45332</v>
      </c>
      <c r="C5248" t="s">
        <v>24</v>
      </c>
      <c r="D5248" t="s">
        <v>14</v>
      </c>
      <c r="E5248" t="s">
        <v>41</v>
      </c>
      <c r="F5248">
        <v>94</v>
      </c>
      <c r="G5248" s="3">
        <v>84.11</v>
      </c>
      <c r="H5248" s="3">
        <v>0</v>
      </c>
      <c r="I5248" t="s">
        <v>24</v>
      </c>
      <c r="J5248" t="s">
        <v>26</v>
      </c>
      <c r="K5248" s="3">
        <f>IF(TablaDatosEmpresa[[#This Row],[Tipo_Movimiento]] = "Venta", -TablaDatosEmpresa[[#This Row],[Cantidad]] * TablaDatosEmpresa[[#This Row],[Precio_Venta_Unitario]], 0)</f>
        <v>0</v>
      </c>
      <c r="L5248" s="3">
        <f>AVERAGEIF(TablaDatosEmpresa[Nombre_Producto],TablaDatosEmpresa[[#This Row],[Nombre_Producto]],TablaDatosEmpresa[Costo_Unitario])</f>
        <v>38.917210440456756</v>
      </c>
      <c r="M5248" s="3">
        <f>IF(TablaDatosEmpresa[[#This Row],[Tipo_Movimiento]] = "Venta", -TablaDatosEmpresa[[#This Row],[Cantidad]] * TablaDatosEmpresa[[#This Row],[CosteAdquisicionPromedio]], 0)</f>
        <v>0</v>
      </c>
      <c r="N5248" s="3">
        <f>TablaDatosEmpresa[[#This Row],[Ingresos]]-TablaDatosEmpresa[[#This Row],[Coste_Vemta]]</f>
        <v>0</v>
      </c>
    </row>
    <row r="5249" spans="1:14" x14ac:dyDescent="0.3">
      <c r="A5249">
        <v>5250</v>
      </c>
      <c r="B5249" s="1">
        <v>45332</v>
      </c>
      <c r="C5249" t="s">
        <v>10</v>
      </c>
      <c r="D5249" t="s">
        <v>21</v>
      </c>
      <c r="E5249" t="s">
        <v>22</v>
      </c>
      <c r="F5249">
        <v>-5</v>
      </c>
      <c r="G5249" s="3">
        <v>0</v>
      </c>
      <c r="H5249" s="3">
        <v>60.28</v>
      </c>
      <c r="I5249" t="s">
        <v>10</v>
      </c>
      <c r="J5249" t="s">
        <v>35</v>
      </c>
      <c r="K5249" s="3">
        <f>IF(TablaDatosEmpresa[[#This Row],[Tipo_Movimiento]] = "Venta", -TablaDatosEmpresa[[#This Row],[Cantidad]] * TablaDatosEmpresa[[#This Row],[Precio_Venta_Unitario]], 0)</f>
        <v>301.39999999999998</v>
      </c>
      <c r="L5249" s="3">
        <f>AVERAGEIF(TablaDatosEmpresa[Nombre_Producto],TablaDatosEmpresa[[#This Row],[Nombre_Producto]],TablaDatosEmpresa[Costo_Unitario])</f>
        <v>10.520482758620702</v>
      </c>
      <c r="M5249" s="3">
        <f>IF(TablaDatosEmpresa[[#This Row],[Tipo_Movimiento]] = "Venta", -TablaDatosEmpresa[[#This Row],[Cantidad]] * TablaDatosEmpresa[[#This Row],[CosteAdquisicionPromedio]], 0)</f>
        <v>52.602413793103509</v>
      </c>
      <c r="N5249" s="3">
        <f>TablaDatosEmpresa[[#This Row],[Ingresos]]-TablaDatosEmpresa[[#This Row],[Coste_Vemta]]</f>
        <v>248.79758620689648</v>
      </c>
    </row>
    <row r="5250" spans="1:14" x14ac:dyDescent="0.3">
      <c r="A5250">
        <v>5251</v>
      </c>
      <c r="B5250" s="1">
        <v>45333</v>
      </c>
      <c r="C5250" t="s">
        <v>10</v>
      </c>
      <c r="D5250" t="s">
        <v>14</v>
      </c>
      <c r="E5250" t="s">
        <v>41</v>
      </c>
      <c r="F5250">
        <v>-40</v>
      </c>
      <c r="G5250" s="3">
        <v>0</v>
      </c>
      <c r="H5250" s="3">
        <v>161.04</v>
      </c>
      <c r="I5250" t="s">
        <v>10</v>
      </c>
      <c r="J5250" t="s">
        <v>13</v>
      </c>
      <c r="K5250" s="3">
        <f>IF(TablaDatosEmpresa[[#This Row],[Tipo_Movimiento]] = "Venta", -TablaDatosEmpresa[[#This Row],[Cantidad]] * TablaDatosEmpresa[[#This Row],[Precio_Venta_Unitario]], 0)</f>
        <v>6441.5999999999995</v>
      </c>
      <c r="L5250" s="3">
        <f>AVERAGEIF(TablaDatosEmpresa[Nombre_Producto],TablaDatosEmpresa[[#This Row],[Nombre_Producto]],TablaDatosEmpresa[Costo_Unitario])</f>
        <v>38.917210440456756</v>
      </c>
      <c r="M5250" s="3">
        <f>IF(TablaDatosEmpresa[[#This Row],[Tipo_Movimiento]] = "Venta", -TablaDatosEmpresa[[#This Row],[Cantidad]] * TablaDatosEmpresa[[#This Row],[CosteAdquisicionPromedio]], 0)</f>
        <v>1556.6884176182703</v>
      </c>
      <c r="N5250" s="3">
        <f>TablaDatosEmpresa[[#This Row],[Ingresos]]-TablaDatosEmpresa[[#This Row],[Coste_Vemta]]</f>
        <v>4884.9115823817292</v>
      </c>
    </row>
    <row r="5251" spans="1:14" x14ac:dyDescent="0.3">
      <c r="A5251">
        <v>5252</v>
      </c>
      <c r="B5251" s="1">
        <v>45333</v>
      </c>
      <c r="C5251" t="s">
        <v>24</v>
      </c>
      <c r="D5251" t="s">
        <v>34</v>
      </c>
      <c r="E5251" t="s">
        <v>45</v>
      </c>
      <c r="F5251">
        <v>254</v>
      </c>
      <c r="G5251" s="3">
        <v>182.61</v>
      </c>
      <c r="H5251" s="3">
        <v>0</v>
      </c>
      <c r="I5251" t="s">
        <v>24</v>
      </c>
      <c r="J5251" t="s">
        <v>26</v>
      </c>
      <c r="K5251" s="3">
        <f>IF(TablaDatosEmpresa[[#This Row],[Tipo_Movimiento]] = "Venta", -TablaDatosEmpresa[[#This Row],[Cantidad]] * TablaDatosEmpresa[[#This Row],[Precio_Venta_Unitario]], 0)</f>
        <v>0</v>
      </c>
      <c r="L5251" s="3">
        <f>AVERAGEIF(TablaDatosEmpresa[Nombre_Producto],TablaDatosEmpresa[[#This Row],[Nombre_Producto]],TablaDatosEmpresa[Costo_Unitario])</f>
        <v>81.910562499999997</v>
      </c>
      <c r="M5251" s="3">
        <f>IF(TablaDatosEmpresa[[#This Row],[Tipo_Movimiento]] = "Venta", -TablaDatosEmpresa[[#This Row],[Cantidad]] * TablaDatosEmpresa[[#This Row],[CosteAdquisicionPromedio]], 0)</f>
        <v>0</v>
      </c>
      <c r="N5251" s="3">
        <f>TablaDatosEmpresa[[#This Row],[Ingresos]]-TablaDatosEmpresa[[#This Row],[Coste_Vemta]]</f>
        <v>0</v>
      </c>
    </row>
    <row r="5252" spans="1:14" x14ac:dyDescent="0.3">
      <c r="A5252">
        <v>5253</v>
      </c>
      <c r="B5252" s="1">
        <v>45333</v>
      </c>
      <c r="C5252" t="s">
        <v>24</v>
      </c>
      <c r="D5252" t="s">
        <v>32</v>
      </c>
      <c r="E5252" t="s">
        <v>33</v>
      </c>
      <c r="F5252">
        <v>110</v>
      </c>
      <c r="G5252" s="3">
        <v>121.18</v>
      </c>
      <c r="H5252" s="3">
        <v>0</v>
      </c>
      <c r="I5252" t="s">
        <v>24</v>
      </c>
      <c r="J5252" t="s">
        <v>28</v>
      </c>
      <c r="K5252" s="3">
        <f>IF(TablaDatosEmpresa[[#This Row],[Tipo_Movimiento]] = "Venta", -TablaDatosEmpresa[[#This Row],[Cantidad]] * TablaDatosEmpresa[[#This Row],[Precio_Venta_Unitario]], 0)</f>
        <v>0</v>
      </c>
      <c r="L5252" s="3">
        <f>AVERAGEIF(TablaDatosEmpresa[Nombre_Producto],TablaDatosEmpresa[[#This Row],[Nombre_Producto]],TablaDatosEmpresa[Costo_Unitario])</f>
        <v>54.214840425531932</v>
      </c>
      <c r="M5252" s="3">
        <f>IF(TablaDatosEmpresa[[#This Row],[Tipo_Movimiento]] = "Venta", -TablaDatosEmpresa[[#This Row],[Cantidad]] * TablaDatosEmpresa[[#This Row],[CosteAdquisicionPromedio]], 0)</f>
        <v>0</v>
      </c>
      <c r="N5252" s="3">
        <f>TablaDatosEmpresa[[#This Row],[Ingresos]]-TablaDatosEmpresa[[#This Row],[Coste_Vemta]]</f>
        <v>0</v>
      </c>
    </row>
    <row r="5253" spans="1:14" x14ac:dyDescent="0.3">
      <c r="A5253">
        <v>5254</v>
      </c>
      <c r="B5253" s="1">
        <v>45333</v>
      </c>
      <c r="C5253" t="s">
        <v>10</v>
      </c>
      <c r="D5253" t="s">
        <v>19</v>
      </c>
      <c r="E5253" t="s">
        <v>20</v>
      </c>
      <c r="F5253">
        <v>-1</v>
      </c>
      <c r="G5253" s="3">
        <v>0</v>
      </c>
      <c r="H5253" s="3">
        <v>298.93</v>
      </c>
      <c r="I5253" t="s">
        <v>10</v>
      </c>
      <c r="J5253" t="s">
        <v>15</v>
      </c>
      <c r="K5253" s="3">
        <f>IF(TablaDatosEmpresa[[#This Row],[Tipo_Movimiento]] = "Venta", -TablaDatosEmpresa[[#This Row],[Cantidad]] * TablaDatosEmpresa[[#This Row],[Precio_Venta_Unitario]], 0)</f>
        <v>298.93</v>
      </c>
      <c r="L5253" s="3">
        <f>AVERAGEIF(TablaDatosEmpresa[Nombre_Producto],TablaDatosEmpresa[[#This Row],[Nombre_Producto]],TablaDatosEmpresa[Costo_Unitario])</f>
        <v>66.956770642201846</v>
      </c>
      <c r="M5253" s="3">
        <f>IF(TablaDatosEmpresa[[#This Row],[Tipo_Movimiento]] = "Venta", -TablaDatosEmpresa[[#This Row],[Cantidad]] * TablaDatosEmpresa[[#This Row],[CosteAdquisicionPromedio]], 0)</f>
        <v>66.956770642201846</v>
      </c>
      <c r="N5253" s="3">
        <f>TablaDatosEmpresa[[#This Row],[Ingresos]]-TablaDatosEmpresa[[#This Row],[Coste_Vemta]]</f>
        <v>231.97322935779817</v>
      </c>
    </row>
    <row r="5254" spans="1:14" x14ac:dyDescent="0.3">
      <c r="A5254">
        <v>5255</v>
      </c>
      <c r="B5254" s="1">
        <v>45333</v>
      </c>
      <c r="C5254" t="s">
        <v>10</v>
      </c>
      <c r="D5254" t="s">
        <v>19</v>
      </c>
      <c r="E5254" t="s">
        <v>20</v>
      </c>
      <c r="F5254">
        <v>-1</v>
      </c>
      <c r="G5254" s="3">
        <v>0</v>
      </c>
      <c r="H5254" s="3">
        <v>299.69</v>
      </c>
      <c r="I5254" t="s">
        <v>10</v>
      </c>
      <c r="J5254" t="s">
        <v>23</v>
      </c>
      <c r="K5254" s="3">
        <f>IF(TablaDatosEmpresa[[#This Row],[Tipo_Movimiento]] = "Venta", -TablaDatosEmpresa[[#This Row],[Cantidad]] * TablaDatosEmpresa[[#This Row],[Precio_Venta_Unitario]], 0)</f>
        <v>299.69</v>
      </c>
      <c r="L5254" s="3">
        <f>AVERAGEIF(TablaDatosEmpresa[Nombre_Producto],TablaDatosEmpresa[[#This Row],[Nombre_Producto]],TablaDatosEmpresa[Costo_Unitario])</f>
        <v>66.956770642201846</v>
      </c>
      <c r="M5254" s="3">
        <f>IF(TablaDatosEmpresa[[#This Row],[Tipo_Movimiento]] = "Venta", -TablaDatosEmpresa[[#This Row],[Cantidad]] * TablaDatosEmpresa[[#This Row],[CosteAdquisicionPromedio]], 0)</f>
        <v>66.956770642201846</v>
      </c>
      <c r="N5254" s="3">
        <f>TablaDatosEmpresa[[#This Row],[Ingresos]]-TablaDatosEmpresa[[#This Row],[Coste_Vemta]]</f>
        <v>232.73322935779817</v>
      </c>
    </row>
    <row r="5255" spans="1:14" x14ac:dyDescent="0.3">
      <c r="A5255">
        <v>5256</v>
      </c>
      <c r="B5255" s="1">
        <v>45333</v>
      </c>
      <c r="C5255" t="s">
        <v>10</v>
      </c>
      <c r="D5255" t="s">
        <v>19</v>
      </c>
      <c r="E5255" t="s">
        <v>20</v>
      </c>
      <c r="F5255">
        <v>-2</v>
      </c>
      <c r="G5255" s="3">
        <v>0</v>
      </c>
      <c r="H5255" s="3">
        <v>296.37</v>
      </c>
      <c r="I5255" t="s">
        <v>10</v>
      </c>
      <c r="J5255" t="s">
        <v>31</v>
      </c>
      <c r="K5255" s="3">
        <f>IF(TablaDatosEmpresa[[#This Row],[Tipo_Movimiento]] = "Venta", -TablaDatosEmpresa[[#This Row],[Cantidad]] * TablaDatosEmpresa[[#This Row],[Precio_Venta_Unitario]], 0)</f>
        <v>592.74</v>
      </c>
      <c r="L5255" s="3">
        <f>AVERAGEIF(TablaDatosEmpresa[Nombre_Producto],TablaDatosEmpresa[[#This Row],[Nombre_Producto]],TablaDatosEmpresa[Costo_Unitario])</f>
        <v>66.956770642201846</v>
      </c>
      <c r="M5255" s="3">
        <f>IF(TablaDatosEmpresa[[#This Row],[Tipo_Movimiento]] = "Venta", -TablaDatosEmpresa[[#This Row],[Cantidad]] * TablaDatosEmpresa[[#This Row],[CosteAdquisicionPromedio]], 0)</f>
        <v>133.91354128440369</v>
      </c>
      <c r="N5255" s="3">
        <f>TablaDatosEmpresa[[#This Row],[Ingresos]]-TablaDatosEmpresa[[#This Row],[Coste_Vemta]]</f>
        <v>458.82645871559635</v>
      </c>
    </row>
    <row r="5256" spans="1:14" x14ac:dyDescent="0.3">
      <c r="A5256">
        <v>5257</v>
      </c>
      <c r="B5256" s="1">
        <v>45333</v>
      </c>
      <c r="C5256" t="s">
        <v>10</v>
      </c>
      <c r="D5256" t="s">
        <v>11</v>
      </c>
      <c r="E5256" t="s">
        <v>12</v>
      </c>
      <c r="F5256">
        <v>-43</v>
      </c>
      <c r="G5256" s="3">
        <v>0</v>
      </c>
      <c r="H5256" s="3">
        <v>130.58000000000001</v>
      </c>
      <c r="I5256" t="s">
        <v>10</v>
      </c>
      <c r="J5256" t="s">
        <v>13</v>
      </c>
      <c r="K5256" s="3">
        <f>IF(TablaDatosEmpresa[[#This Row],[Tipo_Movimiento]] = "Venta", -TablaDatosEmpresa[[#This Row],[Cantidad]] * TablaDatosEmpresa[[#This Row],[Precio_Venta_Unitario]], 0)</f>
        <v>5614.9400000000005</v>
      </c>
      <c r="L5256" s="3">
        <f>AVERAGEIF(TablaDatosEmpresa[Nombre_Producto],TablaDatosEmpresa[[#This Row],[Nombre_Producto]],TablaDatosEmpresa[Costo_Unitario])</f>
        <v>28.701865793780652</v>
      </c>
      <c r="M5256" s="3">
        <f>IF(TablaDatosEmpresa[[#This Row],[Tipo_Movimiento]] = "Venta", -TablaDatosEmpresa[[#This Row],[Cantidad]] * TablaDatosEmpresa[[#This Row],[CosteAdquisicionPromedio]], 0)</f>
        <v>1234.180229132568</v>
      </c>
      <c r="N5256" s="3">
        <f>TablaDatosEmpresa[[#This Row],[Ingresos]]-TablaDatosEmpresa[[#This Row],[Coste_Vemta]]</f>
        <v>4380.759770867433</v>
      </c>
    </row>
    <row r="5257" spans="1:14" x14ac:dyDescent="0.3">
      <c r="A5257">
        <v>5258</v>
      </c>
      <c r="B5257" s="1">
        <v>45334</v>
      </c>
      <c r="C5257" t="s">
        <v>10</v>
      </c>
      <c r="D5257" t="s">
        <v>29</v>
      </c>
      <c r="E5257" t="s">
        <v>30</v>
      </c>
      <c r="F5257">
        <v>-43</v>
      </c>
      <c r="G5257" s="3">
        <v>0</v>
      </c>
      <c r="H5257" s="3">
        <v>79.73</v>
      </c>
      <c r="I5257" t="s">
        <v>10</v>
      </c>
      <c r="J5257" t="s">
        <v>31</v>
      </c>
      <c r="K5257" s="3">
        <f>IF(TablaDatosEmpresa[[#This Row],[Tipo_Movimiento]] = "Venta", -TablaDatosEmpresa[[#This Row],[Cantidad]] * TablaDatosEmpresa[[#This Row],[Precio_Venta_Unitario]], 0)</f>
        <v>3428.3900000000003</v>
      </c>
      <c r="L5257" s="3">
        <f>AVERAGEIF(TablaDatosEmpresa[Nombre_Producto],TablaDatosEmpresa[[#This Row],[Nombre_Producto]],TablaDatosEmpresa[Costo_Unitario])</f>
        <v>15.49574137931034</v>
      </c>
      <c r="M5257" s="3">
        <f>IF(TablaDatosEmpresa[[#This Row],[Tipo_Movimiento]] = "Venta", -TablaDatosEmpresa[[#This Row],[Cantidad]] * TablaDatosEmpresa[[#This Row],[CosteAdquisicionPromedio]], 0)</f>
        <v>666.31687931034458</v>
      </c>
      <c r="N5257" s="3">
        <f>TablaDatosEmpresa[[#This Row],[Ingresos]]-TablaDatosEmpresa[[#This Row],[Coste_Vemta]]</f>
        <v>2762.0731206896558</v>
      </c>
    </row>
    <row r="5258" spans="1:14" x14ac:dyDescent="0.3">
      <c r="A5258">
        <v>5259</v>
      </c>
      <c r="B5258" s="1">
        <v>45334</v>
      </c>
      <c r="C5258" t="s">
        <v>24</v>
      </c>
      <c r="D5258" t="s">
        <v>14</v>
      </c>
      <c r="E5258" t="s">
        <v>41</v>
      </c>
      <c r="F5258">
        <v>79</v>
      </c>
      <c r="G5258" s="3">
        <v>86.9</v>
      </c>
      <c r="H5258" s="3">
        <v>0</v>
      </c>
      <c r="I5258" t="s">
        <v>24</v>
      </c>
      <c r="J5258" t="s">
        <v>26</v>
      </c>
      <c r="K5258" s="3">
        <f>IF(TablaDatosEmpresa[[#This Row],[Tipo_Movimiento]] = "Venta", -TablaDatosEmpresa[[#This Row],[Cantidad]] * TablaDatosEmpresa[[#This Row],[Precio_Venta_Unitario]], 0)</f>
        <v>0</v>
      </c>
      <c r="L5258" s="3">
        <f>AVERAGEIF(TablaDatosEmpresa[Nombre_Producto],TablaDatosEmpresa[[#This Row],[Nombre_Producto]],TablaDatosEmpresa[Costo_Unitario])</f>
        <v>38.917210440456756</v>
      </c>
      <c r="M5258" s="3">
        <f>IF(TablaDatosEmpresa[[#This Row],[Tipo_Movimiento]] = "Venta", -TablaDatosEmpresa[[#This Row],[Cantidad]] * TablaDatosEmpresa[[#This Row],[CosteAdquisicionPromedio]], 0)</f>
        <v>0</v>
      </c>
      <c r="N5258" s="3">
        <f>TablaDatosEmpresa[[#This Row],[Ingresos]]-TablaDatosEmpresa[[#This Row],[Coste_Vemta]]</f>
        <v>0</v>
      </c>
    </row>
    <row r="5259" spans="1:14" x14ac:dyDescent="0.3">
      <c r="A5259">
        <v>5260</v>
      </c>
      <c r="B5259" s="1">
        <v>45334</v>
      </c>
      <c r="C5259" t="s">
        <v>24</v>
      </c>
      <c r="D5259" t="s">
        <v>34</v>
      </c>
      <c r="E5259" t="s">
        <v>45</v>
      </c>
      <c r="F5259">
        <v>151</v>
      </c>
      <c r="G5259" s="3">
        <v>180.64</v>
      </c>
      <c r="H5259" s="3">
        <v>0</v>
      </c>
      <c r="I5259" t="s">
        <v>24</v>
      </c>
      <c r="J5259" t="s">
        <v>37</v>
      </c>
      <c r="K5259" s="3">
        <f>IF(TablaDatosEmpresa[[#This Row],[Tipo_Movimiento]] = "Venta", -TablaDatosEmpresa[[#This Row],[Cantidad]] * TablaDatosEmpresa[[#This Row],[Precio_Venta_Unitario]], 0)</f>
        <v>0</v>
      </c>
      <c r="L5259" s="3">
        <f>AVERAGEIF(TablaDatosEmpresa[Nombre_Producto],TablaDatosEmpresa[[#This Row],[Nombre_Producto]],TablaDatosEmpresa[Costo_Unitario])</f>
        <v>81.910562499999997</v>
      </c>
      <c r="M5259" s="3">
        <f>IF(TablaDatosEmpresa[[#This Row],[Tipo_Movimiento]] = "Venta", -TablaDatosEmpresa[[#This Row],[Cantidad]] * TablaDatosEmpresa[[#This Row],[CosteAdquisicionPromedio]], 0)</f>
        <v>0</v>
      </c>
      <c r="N5259" s="3">
        <f>TablaDatosEmpresa[[#This Row],[Ingresos]]-TablaDatosEmpresa[[#This Row],[Coste_Vemta]]</f>
        <v>0</v>
      </c>
    </row>
    <row r="5260" spans="1:14" x14ac:dyDescent="0.3">
      <c r="A5260">
        <v>5261</v>
      </c>
      <c r="B5260" s="1">
        <v>45334</v>
      </c>
      <c r="C5260" t="s">
        <v>16</v>
      </c>
      <c r="D5260" t="s">
        <v>17</v>
      </c>
      <c r="E5260" t="s">
        <v>42</v>
      </c>
      <c r="F5260">
        <v>99</v>
      </c>
      <c r="G5260" s="3">
        <v>442.48</v>
      </c>
      <c r="H5260" s="3">
        <v>0</v>
      </c>
      <c r="I5260" t="s">
        <v>46</v>
      </c>
      <c r="J5260" t="s">
        <v>18</v>
      </c>
      <c r="K5260" s="3">
        <f>IF(TablaDatosEmpresa[[#This Row],[Tipo_Movimiento]] = "Venta", -TablaDatosEmpresa[[#This Row],[Cantidad]] * TablaDatosEmpresa[[#This Row],[Precio_Venta_Unitario]], 0)</f>
        <v>0</v>
      </c>
      <c r="L5260" s="3">
        <f>AVERAGEIF(TablaDatosEmpresa[Nombre_Producto],TablaDatosEmpresa[[#This Row],[Nombre_Producto]],TablaDatosEmpresa[Costo_Unitario])</f>
        <v>206.67616747181975</v>
      </c>
      <c r="M5260" s="3">
        <f>IF(TablaDatosEmpresa[[#This Row],[Tipo_Movimiento]] = "Venta", -TablaDatosEmpresa[[#This Row],[Cantidad]] * TablaDatosEmpresa[[#This Row],[CosteAdquisicionPromedio]], 0)</f>
        <v>0</v>
      </c>
      <c r="N5260" s="3">
        <f>TablaDatosEmpresa[[#This Row],[Ingresos]]-TablaDatosEmpresa[[#This Row],[Coste_Vemta]]</f>
        <v>0</v>
      </c>
    </row>
    <row r="5261" spans="1:14" x14ac:dyDescent="0.3">
      <c r="A5261">
        <v>5262</v>
      </c>
      <c r="B5261" s="1">
        <v>45334</v>
      </c>
      <c r="C5261" t="s">
        <v>16</v>
      </c>
      <c r="D5261" t="s">
        <v>17</v>
      </c>
      <c r="E5261" t="s">
        <v>42</v>
      </c>
      <c r="F5261">
        <v>58</v>
      </c>
      <c r="G5261" s="3">
        <v>447.29</v>
      </c>
      <c r="H5261" s="3">
        <v>0</v>
      </c>
      <c r="I5261" t="s">
        <v>46</v>
      </c>
      <c r="J5261" t="s">
        <v>18</v>
      </c>
      <c r="K5261" s="3">
        <f>IF(TablaDatosEmpresa[[#This Row],[Tipo_Movimiento]] = "Venta", -TablaDatosEmpresa[[#This Row],[Cantidad]] * TablaDatosEmpresa[[#This Row],[Precio_Venta_Unitario]], 0)</f>
        <v>0</v>
      </c>
      <c r="L5261" s="3">
        <f>AVERAGEIF(TablaDatosEmpresa[Nombre_Producto],TablaDatosEmpresa[[#This Row],[Nombre_Producto]],TablaDatosEmpresa[Costo_Unitario])</f>
        <v>206.67616747181975</v>
      </c>
      <c r="M5261" s="3">
        <f>IF(TablaDatosEmpresa[[#This Row],[Tipo_Movimiento]] = "Venta", -TablaDatosEmpresa[[#This Row],[Cantidad]] * TablaDatosEmpresa[[#This Row],[CosteAdquisicionPromedio]], 0)</f>
        <v>0</v>
      </c>
      <c r="N5261" s="3">
        <f>TablaDatosEmpresa[[#This Row],[Ingresos]]-TablaDatosEmpresa[[#This Row],[Coste_Vemta]]</f>
        <v>0</v>
      </c>
    </row>
    <row r="5262" spans="1:14" x14ac:dyDescent="0.3">
      <c r="A5262">
        <v>5263</v>
      </c>
      <c r="B5262" s="1">
        <v>45334</v>
      </c>
      <c r="C5262" t="s">
        <v>10</v>
      </c>
      <c r="D5262" t="s">
        <v>32</v>
      </c>
      <c r="E5262" t="s">
        <v>33</v>
      </c>
      <c r="F5262">
        <v>-15</v>
      </c>
      <c r="G5262" s="3">
        <v>0</v>
      </c>
      <c r="H5262" s="3">
        <v>218.32</v>
      </c>
      <c r="I5262" t="s">
        <v>10</v>
      </c>
      <c r="J5262" t="s">
        <v>13</v>
      </c>
      <c r="K5262" s="3">
        <f>IF(TablaDatosEmpresa[[#This Row],[Tipo_Movimiento]] = "Venta", -TablaDatosEmpresa[[#This Row],[Cantidad]] * TablaDatosEmpresa[[#This Row],[Precio_Venta_Unitario]], 0)</f>
        <v>3274.7999999999997</v>
      </c>
      <c r="L5262" s="3">
        <f>AVERAGEIF(TablaDatosEmpresa[Nombre_Producto],TablaDatosEmpresa[[#This Row],[Nombre_Producto]],TablaDatosEmpresa[Costo_Unitario])</f>
        <v>54.214840425531932</v>
      </c>
      <c r="M5262" s="3">
        <f>IF(TablaDatosEmpresa[[#This Row],[Tipo_Movimiento]] = "Venta", -TablaDatosEmpresa[[#This Row],[Cantidad]] * TablaDatosEmpresa[[#This Row],[CosteAdquisicionPromedio]], 0)</f>
        <v>813.22260638297894</v>
      </c>
      <c r="N5262" s="3">
        <f>TablaDatosEmpresa[[#This Row],[Ingresos]]-TablaDatosEmpresa[[#This Row],[Coste_Vemta]]</f>
        <v>2461.5773936170208</v>
      </c>
    </row>
    <row r="5263" spans="1:14" x14ac:dyDescent="0.3">
      <c r="A5263">
        <v>5264</v>
      </c>
      <c r="B5263" s="1">
        <v>45334</v>
      </c>
      <c r="C5263" t="s">
        <v>16</v>
      </c>
      <c r="D5263" t="s">
        <v>27</v>
      </c>
      <c r="E5263" t="s">
        <v>44</v>
      </c>
      <c r="F5263">
        <v>68</v>
      </c>
      <c r="G5263" s="3">
        <v>249</v>
      </c>
      <c r="H5263" s="3">
        <v>0</v>
      </c>
      <c r="I5263" t="s">
        <v>46</v>
      </c>
      <c r="J5263" t="s">
        <v>18</v>
      </c>
      <c r="K5263" s="3">
        <f>IF(TablaDatosEmpresa[[#This Row],[Tipo_Movimiento]] = "Venta", -TablaDatosEmpresa[[#This Row],[Cantidad]] * TablaDatosEmpresa[[#This Row],[Precio_Venta_Unitario]], 0)</f>
        <v>0</v>
      </c>
      <c r="L5263" s="3">
        <f>AVERAGEIF(TablaDatosEmpresa[Nombre_Producto],TablaDatosEmpresa[[#This Row],[Nombre_Producto]],TablaDatosEmpresa[Costo_Unitario])</f>
        <v>111.99406451612904</v>
      </c>
      <c r="M5263" s="3">
        <f>IF(TablaDatosEmpresa[[#This Row],[Tipo_Movimiento]] = "Venta", -TablaDatosEmpresa[[#This Row],[Cantidad]] * TablaDatosEmpresa[[#This Row],[CosteAdquisicionPromedio]], 0)</f>
        <v>0</v>
      </c>
      <c r="N5263" s="3">
        <f>TablaDatosEmpresa[[#This Row],[Ingresos]]-TablaDatosEmpresa[[#This Row],[Coste_Vemta]]</f>
        <v>0</v>
      </c>
    </row>
    <row r="5264" spans="1:14" x14ac:dyDescent="0.3">
      <c r="A5264">
        <v>5265</v>
      </c>
      <c r="B5264" s="1">
        <v>45335</v>
      </c>
      <c r="C5264" t="s">
        <v>10</v>
      </c>
      <c r="D5264" t="s">
        <v>25</v>
      </c>
      <c r="E5264" t="s">
        <v>43</v>
      </c>
      <c r="F5264">
        <v>-38</v>
      </c>
      <c r="G5264" s="3">
        <v>0</v>
      </c>
      <c r="H5264" s="3">
        <v>94.63</v>
      </c>
      <c r="I5264" t="s">
        <v>10</v>
      </c>
      <c r="J5264" t="s">
        <v>31</v>
      </c>
      <c r="K5264" s="3">
        <f>IF(TablaDatosEmpresa[[#This Row],[Tipo_Movimiento]] = "Venta", -TablaDatosEmpresa[[#This Row],[Cantidad]] * TablaDatosEmpresa[[#This Row],[Precio_Venta_Unitario]], 0)</f>
        <v>3595.9399999999996</v>
      </c>
      <c r="L5264" s="3">
        <f>AVERAGEIF(TablaDatosEmpresa[Nombre_Producto],TablaDatosEmpresa[[#This Row],[Nombre_Producto]],TablaDatosEmpresa[Costo_Unitario])</f>
        <v>18.458651685393257</v>
      </c>
      <c r="M5264" s="3">
        <f>IF(TablaDatosEmpresa[[#This Row],[Tipo_Movimiento]] = "Venta", -TablaDatosEmpresa[[#This Row],[Cantidad]] * TablaDatosEmpresa[[#This Row],[CosteAdquisicionPromedio]], 0)</f>
        <v>701.4287640449437</v>
      </c>
      <c r="N5264" s="3">
        <f>TablaDatosEmpresa[[#This Row],[Ingresos]]-TablaDatosEmpresa[[#This Row],[Coste_Vemta]]</f>
        <v>2894.5112359550558</v>
      </c>
    </row>
    <row r="5265" spans="1:14" x14ac:dyDescent="0.3">
      <c r="A5265">
        <v>5266</v>
      </c>
      <c r="B5265" s="1">
        <v>45335</v>
      </c>
      <c r="C5265" t="s">
        <v>10</v>
      </c>
      <c r="D5265" t="s">
        <v>14</v>
      </c>
      <c r="E5265" t="s">
        <v>41</v>
      </c>
      <c r="F5265">
        <v>-6</v>
      </c>
      <c r="G5265" s="3">
        <v>0</v>
      </c>
      <c r="H5265" s="3">
        <v>160.47999999999999</v>
      </c>
      <c r="I5265" t="s">
        <v>10</v>
      </c>
      <c r="J5265" t="s">
        <v>35</v>
      </c>
      <c r="K5265" s="3">
        <f>IF(TablaDatosEmpresa[[#This Row],[Tipo_Movimiento]] = "Venta", -TablaDatosEmpresa[[#This Row],[Cantidad]] * TablaDatosEmpresa[[#This Row],[Precio_Venta_Unitario]], 0)</f>
        <v>962.87999999999988</v>
      </c>
      <c r="L5265" s="3">
        <f>AVERAGEIF(TablaDatosEmpresa[Nombre_Producto],TablaDatosEmpresa[[#This Row],[Nombre_Producto]],TablaDatosEmpresa[Costo_Unitario])</f>
        <v>38.917210440456756</v>
      </c>
      <c r="M5265" s="3">
        <f>IF(TablaDatosEmpresa[[#This Row],[Tipo_Movimiento]] = "Venta", -TablaDatosEmpresa[[#This Row],[Cantidad]] * TablaDatosEmpresa[[#This Row],[CosteAdquisicionPromedio]], 0)</f>
        <v>233.50326264274054</v>
      </c>
      <c r="N5265" s="3">
        <f>TablaDatosEmpresa[[#This Row],[Ingresos]]-TablaDatosEmpresa[[#This Row],[Coste_Vemta]]</f>
        <v>729.37673735725934</v>
      </c>
    </row>
    <row r="5266" spans="1:14" x14ac:dyDescent="0.3">
      <c r="A5266">
        <v>5267</v>
      </c>
      <c r="B5266" s="1">
        <v>45335</v>
      </c>
      <c r="C5266" t="s">
        <v>10</v>
      </c>
      <c r="D5266" t="s">
        <v>14</v>
      </c>
      <c r="E5266" t="s">
        <v>41</v>
      </c>
      <c r="F5266">
        <v>-27</v>
      </c>
      <c r="G5266" s="3">
        <v>0</v>
      </c>
      <c r="H5266" s="3">
        <v>159.61000000000001</v>
      </c>
      <c r="I5266" t="s">
        <v>10</v>
      </c>
      <c r="J5266" t="s">
        <v>23</v>
      </c>
      <c r="K5266" s="3">
        <f>IF(TablaDatosEmpresa[[#This Row],[Tipo_Movimiento]] = "Venta", -TablaDatosEmpresa[[#This Row],[Cantidad]] * TablaDatosEmpresa[[#This Row],[Precio_Venta_Unitario]], 0)</f>
        <v>4309.47</v>
      </c>
      <c r="L5266" s="3">
        <f>AVERAGEIF(TablaDatosEmpresa[Nombre_Producto],TablaDatosEmpresa[[#This Row],[Nombre_Producto]],TablaDatosEmpresa[Costo_Unitario])</f>
        <v>38.917210440456756</v>
      </c>
      <c r="M5266" s="3">
        <f>IF(TablaDatosEmpresa[[#This Row],[Tipo_Movimiento]] = "Venta", -TablaDatosEmpresa[[#This Row],[Cantidad]] * TablaDatosEmpresa[[#This Row],[CosteAdquisicionPromedio]], 0)</f>
        <v>1050.7646818923324</v>
      </c>
      <c r="N5266" s="3">
        <f>TablaDatosEmpresa[[#This Row],[Ingresos]]-TablaDatosEmpresa[[#This Row],[Coste_Vemta]]</f>
        <v>3258.7053181076681</v>
      </c>
    </row>
    <row r="5267" spans="1:14" x14ac:dyDescent="0.3">
      <c r="A5267">
        <v>5268</v>
      </c>
      <c r="B5267" s="1">
        <v>45335</v>
      </c>
      <c r="C5267" t="s">
        <v>10</v>
      </c>
      <c r="D5267" t="s">
        <v>14</v>
      </c>
      <c r="E5267" t="s">
        <v>41</v>
      </c>
      <c r="F5267">
        <v>-13</v>
      </c>
      <c r="G5267" s="3">
        <v>0</v>
      </c>
      <c r="H5267" s="3">
        <v>158.43</v>
      </c>
      <c r="I5267" t="s">
        <v>10</v>
      </c>
      <c r="J5267" t="s">
        <v>31</v>
      </c>
      <c r="K5267" s="3">
        <f>IF(TablaDatosEmpresa[[#This Row],[Tipo_Movimiento]] = "Venta", -TablaDatosEmpresa[[#This Row],[Cantidad]] * TablaDatosEmpresa[[#This Row],[Precio_Venta_Unitario]], 0)</f>
        <v>2059.59</v>
      </c>
      <c r="L5267" s="3">
        <f>AVERAGEIF(TablaDatosEmpresa[Nombre_Producto],TablaDatosEmpresa[[#This Row],[Nombre_Producto]],TablaDatosEmpresa[Costo_Unitario])</f>
        <v>38.917210440456756</v>
      </c>
      <c r="M5267" s="3">
        <f>IF(TablaDatosEmpresa[[#This Row],[Tipo_Movimiento]] = "Venta", -TablaDatosEmpresa[[#This Row],[Cantidad]] * TablaDatosEmpresa[[#This Row],[CosteAdquisicionPromedio]], 0)</f>
        <v>505.92373572593783</v>
      </c>
      <c r="N5267" s="3">
        <f>TablaDatosEmpresa[[#This Row],[Ingresos]]-TablaDatosEmpresa[[#This Row],[Coste_Vemta]]</f>
        <v>1553.6662642740623</v>
      </c>
    </row>
    <row r="5268" spans="1:14" x14ac:dyDescent="0.3">
      <c r="A5268">
        <v>5269</v>
      </c>
      <c r="B5268" s="1">
        <v>45335</v>
      </c>
      <c r="C5268" t="s">
        <v>10</v>
      </c>
      <c r="D5268" t="s">
        <v>34</v>
      </c>
      <c r="E5268" t="s">
        <v>45</v>
      </c>
      <c r="F5268">
        <v>-24</v>
      </c>
      <c r="G5268" s="3">
        <v>0</v>
      </c>
      <c r="H5268" s="3">
        <v>348.22</v>
      </c>
      <c r="I5268" t="s">
        <v>10</v>
      </c>
      <c r="J5268" t="s">
        <v>31</v>
      </c>
      <c r="K5268" s="3">
        <f>IF(TablaDatosEmpresa[[#This Row],[Tipo_Movimiento]] = "Venta", -TablaDatosEmpresa[[#This Row],[Cantidad]] * TablaDatosEmpresa[[#This Row],[Precio_Venta_Unitario]], 0)</f>
        <v>8357.2800000000007</v>
      </c>
      <c r="L5268" s="3">
        <f>AVERAGEIF(TablaDatosEmpresa[Nombre_Producto],TablaDatosEmpresa[[#This Row],[Nombre_Producto]],TablaDatosEmpresa[Costo_Unitario])</f>
        <v>81.910562499999997</v>
      </c>
      <c r="M5268" s="3">
        <f>IF(TablaDatosEmpresa[[#This Row],[Tipo_Movimiento]] = "Venta", -TablaDatosEmpresa[[#This Row],[Cantidad]] * TablaDatosEmpresa[[#This Row],[CosteAdquisicionPromedio]], 0)</f>
        <v>1965.8534999999999</v>
      </c>
      <c r="N5268" s="3">
        <f>TablaDatosEmpresa[[#This Row],[Ingresos]]-TablaDatosEmpresa[[#This Row],[Coste_Vemta]]</f>
        <v>6391.4265000000005</v>
      </c>
    </row>
    <row r="5269" spans="1:14" x14ac:dyDescent="0.3">
      <c r="A5269">
        <v>5270</v>
      </c>
      <c r="B5269" s="1">
        <v>45335</v>
      </c>
      <c r="C5269" t="s">
        <v>24</v>
      </c>
      <c r="D5269" t="s">
        <v>34</v>
      </c>
      <c r="E5269" t="s">
        <v>45</v>
      </c>
      <c r="F5269">
        <v>158</v>
      </c>
      <c r="G5269" s="3">
        <v>179.79</v>
      </c>
      <c r="H5269" s="3">
        <v>0</v>
      </c>
      <c r="I5269" t="s">
        <v>24</v>
      </c>
      <c r="J5269" t="s">
        <v>28</v>
      </c>
      <c r="K5269" s="3">
        <f>IF(TablaDatosEmpresa[[#This Row],[Tipo_Movimiento]] = "Venta", -TablaDatosEmpresa[[#This Row],[Cantidad]] * TablaDatosEmpresa[[#This Row],[Precio_Venta_Unitario]], 0)</f>
        <v>0</v>
      </c>
      <c r="L5269" s="3">
        <f>AVERAGEIF(TablaDatosEmpresa[Nombre_Producto],TablaDatosEmpresa[[#This Row],[Nombre_Producto]],TablaDatosEmpresa[Costo_Unitario])</f>
        <v>81.910562499999997</v>
      </c>
      <c r="M5269" s="3">
        <f>IF(TablaDatosEmpresa[[#This Row],[Tipo_Movimiento]] = "Venta", -TablaDatosEmpresa[[#This Row],[Cantidad]] * TablaDatosEmpresa[[#This Row],[CosteAdquisicionPromedio]], 0)</f>
        <v>0</v>
      </c>
      <c r="N5269" s="3">
        <f>TablaDatosEmpresa[[#This Row],[Ingresos]]-TablaDatosEmpresa[[#This Row],[Coste_Vemta]]</f>
        <v>0</v>
      </c>
    </row>
    <row r="5270" spans="1:14" x14ac:dyDescent="0.3">
      <c r="A5270">
        <v>5271</v>
      </c>
      <c r="B5270" s="1">
        <v>45335</v>
      </c>
      <c r="C5270" t="s">
        <v>10</v>
      </c>
      <c r="D5270" t="s">
        <v>27</v>
      </c>
      <c r="E5270" t="s">
        <v>44</v>
      </c>
      <c r="F5270">
        <v>-13</v>
      </c>
      <c r="G5270" s="3">
        <v>0</v>
      </c>
      <c r="H5270" s="3">
        <v>496.22</v>
      </c>
      <c r="I5270" t="s">
        <v>10</v>
      </c>
      <c r="J5270" t="s">
        <v>31</v>
      </c>
      <c r="K5270" s="3">
        <f>IF(TablaDatosEmpresa[[#This Row],[Tipo_Movimiento]] = "Venta", -TablaDatosEmpresa[[#This Row],[Cantidad]] * TablaDatosEmpresa[[#This Row],[Precio_Venta_Unitario]], 0)</f>
        <v>6450.8600000000006</v>
      </c>
      <c r="L5270" s="3">
        <f>AVERAGEIF(TablaDatosEmpresa[Nombre_Producto],TablaDatosEmpresa[[#This Row],[Nombre_Producto]],TablaDatosEmpresa[Costo_Unitario])</f>
        <v>111.99406451612904</v>
      </c>
      <c r="M5270" s="3">
        <f>IF(TablaDatosEmpresa[[#This Row],[Tipo_Movimiento]] = "Venta", -TablaDatosEmpresa[[#This Row],[Cantidad]] * TablaDatosEmpresa[[#This Row],[CosteAdquisicionPromedio]], 0)</f>
        <v>1455.9228387096775</v>
      </c>
      <c r="N5270" s="3">
        <f>TablaDatosEmpresa[[#This Row],[Ingresos]]-TablaDatosEmpresa[[#This Row],[Coste_Vemta]]</f>
        <v>4994.9371612903233</v>
      </c>
    </row>
    <row r="5271" spans="1:14" x14ac:dyDescent="0.3">
      <c r="A5271">
        <v>5272</v>
      </c>
      <c r="B5271" s="1">
        <v>45336</v>
      </c>
      <c r="C5271" t="s">
        <v>16</v>
      </c>
      <c r="D5271" t="s">
        <v>27</v>
      </c>
      <c r="E5271" t="s">
        <v>44</v>
      </c>
      <c r="F5271">
        <v>45</v>
      </c>
      <c r="G5271" s="3">
        <v>247.59</v>
      </c>
      <c r="H5271" s="3">
        <v>0</v>
      </c>
      <c r="I5271" t="s">
        <v>46</v>
      </c>
      <c r="J5271" t="s">
        <v>18</v>
      </c>
      <c r="K5271" s="3">
        <f>IF(TablaDatosEmpresa[[#This Row],[Tipo_Movimiento]] = "Venta", -TablaDatosEmpresa[[#This Row],[Cantidad]] * TablaDatosEmpresa[[#This Row],[Precio_Venta_Unitario]], 0)</f>
        <v>0</v>
      </c>
      <c r="L5271" s="3">
        <f>AVERAGEIF(TablaDatosEmpresa[Nombre_Producto],TablaDatosEmpresa[[#This Row],[Nombre_Producto]],TablaDatosEmpresa[Costo_Unitario])</f>
        <v>111.99406451612904</v>
      </c>
      <c r="M5271" s="3">
        <f>IF(TablaDatosEmpresa[[#This Row],[Tipo_Movimiento]] = "Venta", -TablaDatosEmpresa[[#This Row],[Cantidad]] * TablaDatosEmpresa[[#This Row],[CosteAdquisicionPromedio]], 0)</f>
        <v>0</v>
      </c>
      <c r="N5271" s="3">
        <f>TablaDatosEmpresa[[#This Row],[Ingresos]]-TablaDatosEmpresa[[#This Row],[Coste_Vemta]]</f>
        <v>0</v>
      </c>
    </row>
    <row r="5272" spans="1:14" x14ac:dyDescent="0.3">
      <c r="A5272">
        <v>5273</v>
      </c>
      <c r="B5272" s="1">
        <v>45336</v>
      </c>
      <c r="C5272" t="s">
        <v>24</v>
      </c>
      <c r="D5272" t="s">
        <v>11</v>
      </c>
      <c r="E5272" t="s">
        <v>12</v>
      </c>
      <c r="F5272">
        <v>168</v>
      </c>
      <c r="G5272" s="3">
        <v>66.03</v>
      </c>
      <c r="H5272" s="3">
        <v>0</v>
      </c>
      <c r="I5272" t="s">
        <v>24</v>
      </c>
      <c r="J5272" t="s">
        <v>28</v>
      </c>
      <c r="K5272" s="3">
        <f>IF(TablaDatosEmpresa[[#This Row],[Tipo_Movimiento]] = "Venta", -TablaDatosEmpresa[[#This Row],[Cantidad]] * TablaDatosEmpresa[[#This Row],[Precio_Venta_Unitario]], 0)</f>
        <v>0</v>
      </c>
      <c r="L5272" s="3">
        <f>AVERAGEIF(TablaDatosEmpresa[Nombre_Producto],TablaDatosEmpresa[[#This Row],[Nombre_Producto]],TablaDatosEmpresa[Costo_Unitario])</f>
        <v>28.701865793780652</v>
      </c>
      <c r="M5272" s="3">
        <f>IF(TablaDatosEmpresa[[#This Row],[Tipo_Movimiento]] = "Venta", -TablaDatosEmpresa[[#This Row],[Cantidad]] * TablaDatosEmpresa[[#This Row],[CosteAdquisicionPromedio]], 0)</f>
        <v>0</v>
      </c>
      <c r="N5272" s="3">
        <f>TablaDatosEmpresa[[#This Row],[Ingresos]]-TablaDatosEmpresa[[#This Row],[Coste_Vemta]]</f>
        <v>0</v>
      </c>
    </row>
    <row r="5273" spans="1:14" x14ac:dyDescent="0.3">
      <c r="A5273">
        <v>5274</v>
      </c>
      <c r="B5273" s="1">
        <v>45336</v>
      </c>
      <c r="C5273" t="s">
        <v>10</v>
      </c>
      <c r="D5273" t="s">
        <v>17</v>
      </c>
      <c r="E5273" t="s">
        <v>42</v>
      </c>
      <c r="F5273">
        <v>-45</v>
      </c>
      <c r="G5273" s="3">
        <v>0</v>
      </c>
      <c r="H5273" s="3">
        <v>902.05</v>
      </c>
      <c r="I5273" t="s">
        <v>10</v>
      </c>
      <c r="J5273" t="s">
        <v>15</v>
      </c>
      <c r="K5273" s="3">
        <f>IF(TablaDatosEmpresa[[#This Row],[Tipo_Movimiento]] = "Venta", -TablaDatosEmpresa[[#This Row],[Cantidad]] * TablaDatosEmpresa[[#This Row],[Precio_Venta_Unitario]], 0)</f>
        <v>40592.25</v>
      </c>
      <c r="L5273" s="3">
        <f>AVERAGEIF(TablaDatosEmpresa[Nombre_Producto],TablaDatosEmpresa[[#This Row],[Nombre_Producto]],TablaDatosEmpresa[Costo_Unitario])</f>
        <v>206.67616747181975</v>
      </c>
      <c r="M5273" s="3">
        <f>IF(TablaDatosEmpresa[[#This Row],[Tipo_Movimiento]] = "Venta", -TablaDatosEmpresa[[#This Row],[Cantidad]] * TablaDatosEmpresa[[#This Row],[CosteAdquisicionPromedio]], 0)</f>
        <v>9300.4275362318895</v>
      </c>
      <c r="N5273" s="3">
        <f>TablaDatosEmpresa[[#This Row],[Ingresos]]-TablaDatosEmpresa[[#This Row],[Coste_Vemta]]</f>
        <v>31291.822463768112</v>
      </c>
    </row>
    <row r="5274" spans="1:14" x14ac:dyDescent="0.3">
      <c r="A5274">
        <v>5275</v>
      </c>
      <c r="B5274" s="1">
        <v>45336</v>
      </c>
      <c r="C5274" t="s">
        <v>24</v>
      </c>
      <c r="D5274" t="s">
        <v>11</v>
      </c>
      <c r="E5274" t="s">
        <v>12</v>
      </c>
      <c r="F5274">
        <v>146</v>
      </c>
      <c r="G5274" s="3">
        <v>65.2</v>
      </c>
      <c r="H5274" s="3">
        <v>0</v>
      </c>
      <c r="I5274" t="s">
        <v>24</v>
      </c>
      <c r="J5274" t="s">
        <v>26</v>
      </c>
      <c r="K5274" s="3">
        <f>IF(TablaDatosEmpresa[[#This Row],[Tipo_Movimiento]] = "Venta", -TablaDatosEmpresa[[#This Row],[Cantidad]] * TablaDatosEmpresa[[#This Row],[Precio_Venta_Unitario]], 0)</f>
        <v>0</v>
      </c>
      <c r="L5274" s="3">
        <f>AVERAGEIF(TablaDatosEmpresa[Nombre_Producto],TablaDatosEmpresa[[#This Row],[Nombre_Producto]],TablaDatosEmpresa[Costo_Unitario])</f>
        <v>28.701865793780652</v>
      </c>
      <c r="M5274" s="3">
        <f>IF(TablaDatosEmpresa[[#This Row],[Tipo_Movimiento]] = "Venta", -TablaDatosEmpresa[[#This Row],[Cantidad]] * TablaDatosEmpresa[[#This Row],[CosteAdquisicionPromedio]], 0)</f>
        <v>0</v>
      </c>
      <c r="N5274" s="3">
        <f>TablaDatosEmpresa[[#This Row],[Ingresos]]-TablaDatosEmpresa[[#This Row],[Coste_Vemta]]</f>
        <v>0</v>
      </c>
    </row>
    <row r="5275" spans="1:14" x14ac:dyDescent="0.3">
      <c r="A5275">
        <v>5276</v>
      </c>
      <c r="B5275" s="1">
        <v>45336</v>
      </c>
      <c r="C5275" t="s">
        <v>16</v>
      </c>
      <c r="D5275" t="s">
        <v>17</v>
      </c>
      <c r="E5275" t="s">
        <v>42</v>
      </c>
      <c r="F5275">
        <v>75</v>
      </c>
      <c r="G5275" s="3">
        <v>443.88</v>
      </c>
      <c r="H5275" s="3">
        <v>0</v>
      </c>
      <c r="I5275" t="s">
        <v>46</v>
      </c>
      <c r="J5275" t="s">
        <v>18</v>
      </c>
      <c r="K5275" s="3">
        <f>IF(TablaDatosEmpresa[[#This Row],[Tipo_Movimiento]] = "Venta", -TablaDatosEmpresa[[#This Row],[Cantidad]] * TablaDatosEmpresa[[#This Row],[Precio_Venta_Unitario]], 0)</f>
        <v>0</v>
      </c>
      <c r="L5275" s="3">
        <f>AVERAGEIF(TablaDatosEmpresa[Nombre_Producto],TablaDatosEmpresa[[#This Row],[Nombre_Producto]],TablaDatosEmpresa[Costo_Unitario])</f>
        <v>206.67616747181975</v>
      </c>
      <c r="M5275" s="3">
        <f>IF(TablaDatosEmpresa[[#This Row],[Tipo_Movimiento]] = "Venta", -TablaDatosEmpresa[[#This Row],[Cantidad]] * TablaDatosEmpresa[[#This Row],[CosteAdquisicionPromedio]], 0)</f>
        <v>0</v>
      </c>
      <c r="N5275" s="3">
        <f>TablaDatosEmpresa[[#This Row],[Ingresos]]-TablaDatosEmpresa[[#This Row],[Coste_Vemta]]</f>
        <v>0</v>
      </c>
    </row>
    <row r="5276" spans="1:14" x14ac:dyDescent="0.3">
      <c r="A5276">
        <v>5277</v>
      </c>
      <c r="B5276" s="1">
        <v>45336</v>
      </c>
      <c r="C5276" t="s">
        <v>10</v>
      </c>
      <c r="D5276" t="s">
        <v>32</v>
      </c>
      <c r="E5276" t="s">
        <v>33</v>
      </c>
      <c r="F5276">
        <v>-6</v>
      </c>
      <c r="G5276" s="3">
        <v>0</v>
      </c>
      <c r="H5276" s="3">
        <v>220.72</v>
      </c>
      <c r="I5276" t="s">
        <v>10</v>
      </c>
      <c r="J5276" t="s">
        <v>31</v>
      </c>
      <c r="K5276" s="3">
        <f>IF(TablaDatosEmpresa[[#This Row],[Tipo_Movimiento]] = "Venta", -TablaDatosEmpresa[[#This Row],[Cantidad]] * TablaDatosEmpresa[[#This Row],[Precio_Venta_Unitario]], 0)</f>
        <v>1324.32</v>
      </c>
      <c r="L5276" s="3">
        <f>AVERAGEIF(TablaDatosEmpresa[Nombre_Producto],TablaDatosEmpresa[[#This Row],[Nombre_Producto]],TablaDatosEmpresa[Costo_Unitario])</f>
        <v>54.214840425531932</v>
      </c>
      <c r="M5276" s="3">
        <f>IF(TablaDatosEmpresa[[#This Row],[Tipo_Movimiento]] = "Venta", -TablaDatosEmpresa[[#This Row],[Cantidad]] * TablaDatosEmpresa[[#This Row],[CosteAdquisicionPromedio]], 0)</f>
        <v>325.28904255319162</v>
      </c>
      <c r="N5276" s="3">
        <f>TablaDatosEmpresa[[#This Row],[Ingresos]]-TablaDatosEmpresa[[#This Row],[Coste_Vemta]]</f>
        <v>999.03095744680832</v>
      </c>
    </row>
    <row r="5277" spans="1:14" x14ac:dyDescent="0.3">
      <c r="A5277">
        <v>5278</v>
      </c>
      <c r="B5277" s="1">
        <v>45336</v>
      </c>
      <c r="C5277" t="s">
        <v>10</v>
      </c>
      <c r="D5277" t="s">
        <v>21</v>
      </c>
      <c r="E5277" t="s">
        <v>22</v>
      </c>
      <c r="F5277">
        <v>-49</v>
      </c>
      <c r="G5277" s="3">
        <v>0</v>
      </c>
      <c r="H5277" s="3">
        <v>60.34</v>
      </c>
      <c r="I5277" t="s">
        <v>10</v>
      </c>
      <c r="J5277" t="s">
        <v>35</v>
      </c>
      <c r="K5277" s="3">
        <f>IF(TablaDatosEmpresa[[#This Row],[Tipo_Movimiento]] = "Venta", -TablaDatosEmpresa[[#This Row],[Cantidad]] * TablaDatosEmpresa[[#This Row],[Precio_Venta_Unitario]], 0)</f>
        <v>2956.6600000000003</v>
      </c>
      <c r="L5277" s="3">
        <f>AVERAGEIF(TablaDatosEmpresa[Nombre_Producto],TablaDatosEmpresa[[#This Row],[Nombre_Producto]],TablaDatosEmpresa[Costo_Unitario])</f>
        <v>10.520482758620702</v>
      </c>
      <c r="M5277" s="3">
        <f>IF(TablaDatosEmpresa[[#This Row],[Tipo_Movimiento]] = "Venta", -TablaDatosEmpresa[[#This Row],[Cantidad]] * TablaDatosEmpresa[[#This Row],[CosteAdquisicionPromedio]], 0)</f>
        <v>515.50365517241437</v>
      </c>
      <c r="N5277" s="3">
        <f>TablaDatosEmpresa[[#This Row],[Ingresos]]-TablaDatosEmpresa[[#This Row],[Coste_Vemta]]</f>
        <v>2441.1563448275861</v>
      </c>
    </row>
    <row r="5278" spans="1:14" x14ac:dyDescent="0.3">
      <c r="A5278">
        <v>5279</v>
      </c>
      <c r="B5278" s="1">
        <v>45337</v>
      </c>
      <c r="C5278" t="s">
        <v>16</v>
      </c>
      <c r="D5278" t="s">
        <v>17</v>
      </c>
      <c r="E5278" t="s">
        <v>42</v>
      </c>
      <c r="F5278">
        <v>73</v>
      </c>
      <c r="G5278" s="3">
        <v>449.11</v>
      </c>
      <c r="H5278" s="3">
        <v>0</v>
      </c>
      <c r="I5278" t="s">
        <v>46</v>
      </c>
      <c r="J5278" t="s">
        <v>18</v>
      </c>
      <c r="K5278" s="3">
        <f>IF(TablaDatosEmpresa[[#This Row],[Tipo_Movimiento]] = "Venta", -TablaDatosEmpresa[[#This Row],[Cantidad]] * TablaDatosEmpresa[[#This Row],[Precio_Venta_Unitario]], 0)</f>
        <v>0</v>
      </c>
      <c r="L5278" s="3">
        <f>AVERAGEIF(TablaDatosEmpresa[Nombre_Producto],TablaDatosEmpresa[[#This Row],[Nombre_Producto]],TablaDatosEmpresa[Costo_Unitario])</f>
        <v>206.67616747181975</v>
      </c>
      <c r="M5278" s="3">
        <f>IF(TablaDatosEmpresa[[#This Row],[Tipo_Movimiento]] = "Venta", -TablaDatosEmpresa[[#This Row],[Cantidad]] * TablaDatosEmpresa[[#This Row],[CosteAdquisicionPromedio]], 0)</f>
        <v>0</v>
      </c>
      <c r="N5278" s="3">
        <f>TablaDatosEmpresa[[#This Row],[Ingresos]]-TablaDatosEmpresa[[#This Row],[Coste_Vemta]]</f>
        <v>0</v>
      </c>
    </row>
    <row r="5279" spans="1:14" x14ac:dyDescent="0.3">
      <c r="A5279">
        <v>5280</v>
      </c>
      <c r="B5279" s="1">
        <v>45337</v>
      </c>
      <c r="C5279" t="s">
        <v>10</v>
      </c>
      <c r="D5279" t="s">
        <v>34</v>
      </c>
      <c r="E5279" t="s">
        <v>45</v>
      </c>
      <c r="F5279">
        <v>-7</v>
      </c>
      <c r="G5279" s="3">
        <v>0</v>
      </c>
      <c r="H5279" s="3">
        <v>352.94</v>
      </c>
      <c r="I5279" t="s">
        <v>10</v>
      </c>
      <c r="J5279" t="s">
        <v>23</v>
      </c>
      <c r="K5279" s="3">
        <f>IF(TablaDatosEmpresa[[#This Row],[Tipo_Movimiento]] = "Venta", -TablaDatosEmpresa[[#This Row],[Cantidad]] * TablaDatosEmpresa[[#This Row],[Precio_Venta_Unitario]], 0)</f>
        <v>2470.58</v>
      </c>
      <c r="L5279" s="3">
        <f>AVERAGEIF(TablaDatosEmpresa[Nombre_Producto],TablaDatosEmpresa[[#This Row],[Nombre_Producto]],TablaDatosEmpresa[Costo_Unitario])</f>
        <v>81.910562499999997</v>
      </c>
      <c r="M5279" s="3">
        <f>IF(TablaDatosEmpresa[[#This Row],[Tipo_Movimiento]] = "Venta", -TablaDatosEmpresa[[#This Row],[Cantidad]] * TablaDatosEmpresa[[#This Row],[CosteAdquisicionPromedio]], 0)</f>
        <v>573.37393750000001</v>
      </c>
      <c r="N5279" s="3">
        <f>TablaDatosEmpresa[[#This Row],[Ingresos]]-TablaDatosEmpresa[[#This Row],[Coste_Vemta]]</f>
        <v>1897.2060624999999</v>
      </c>
    </row>
    <row r="5280" spans="1:14" x14ac:dyDescent="0.3">
      <c r="A5280">
        <v>5281</v>
      </c>
      <c r="B5280" s="1">
        <v>45337</v>
      </c>
      <c r="C5280" t="s">
        <v>10</v>
      </c>
      <c r="D5280" t="s">
        <v>11</v>
      </c>
      <c r="E5280" t="s">
        <v>12</v>
      </c>
      <c r="F5280">
        <v>-6</v>
      </c>
      <c r="G5280" s="3">
        <v>0</v>
      </c>
      <c r="H5280" s="3">
        <v>129.58000000000001</v>
      </c>
      <c r="I5280" t="s">
        <v>10</v>
      </c>
      <c r="J5280" t="s">
        <v>15</v>
      </c>
      <c r="K5280" s="3">
        <f>IF(TablaDatosEmpresa[[#This Row],[Tipo_Movimiento]] = "Venta", -TablaDatosEmpresa[[#This Row],[Cantidad]] * TablaDatosEmpresa[[#This Row],[Precio_Venta_Unitario]], 0)</f>
        <v>777.48</v>
      </c>
      <c r="L5280" s="3">
        <f>AVERAGEIF(TablaDatosEmpresa[Nombre_Producto],TablaDatosEmpresa[[#This Row],[Nombre_Producto]],TablaDatosEmpresa[Costo_Unitario])</f>
        <v>28.701865793780652</v>
      </c>
      <c r="M5280" s="3">
        <f>IF(TablaDatosEmpresa[[#This Row],[Tipo_Movimiento]] = "Venta", -TablaDatosEmpresa[[#This Row],[Cantidad]] * TablaDatosEmpresa[[#This Row],[CosteAdquisicionPromedio]], 0)</f>
        <v>172.2111947626839</v>
      </c>
      <c r="N5280" s="3">
        <f>TablaDatosEmpresa[[#This Row],[Ingresos]]-TablaDatosEmpresa[[#This Row],[Coste_Vemta]]</f>
        <v>605.26880523731609</v>
      </c>
    </row>
    <row r="5281" spans="1:14" x14ac:dyDescent="0.3">
      <c r="A5281">
        <v>5282</v>
      </c>
      <c r="B5281" s="1">
        <v>45337</v>
      </c>
      <c r="C5281" t="s">
        <v>10</v>
      </c>
      <c r="D5281" t="s">
        <v>11</v>
      </c>
      <c r="E5281" t="s">
        <v>12</v>
      </c>
      <c r="F5281">
        <v>-23</v>
      </c>
      <c r="G5281" s="3">
        <v>0</v>
      </c>
      <c r="H5281" s="3">
        <v>128.78</v>
      </c>
      <c r="I5281" t="s">
        <v>10</v>
      </c>
      <c r="J5281" t="s">
        <v>23</v>
      </c>
      <c r="K5281" s="3">
        <f>IF(TablaDatosEmpresa[[#This Row],[Tipo_Movimiento]] = "Venta", -TablaDatosEmpresa[[#This Row],[Cantidad]] * TablaDatosEmpresa[[#This Row],[Precio_Venta_Unitario]], 0)</f>
        <v>2961.94</v>
      </c>
      <c r="L5281" s="3">
        <f>AVERAGEIF(TablaDatosEmpresa[Nombre_Producto],TablaDatosEmpresa[[#This Row],[Nombre_Producto]],TablaDatosEmpresa[Costo_Unitario])</f>
        <v>28.701865793780652</v>
      </c>
      <c r="M5281" s="3">
        <f>IF(TablaDatosEmpresa[[#This Row],[Tipo_Movimiento]] = "Venta", -TablaDatosEmpresa[[#This Row],[Cantidad]] * TablaDatosEmpresa[[#This Row],[CosteAdquisicionPromedio]], 0)</f>
        <v>660.14291325695501</v>
      </c>
      <c r="N5281" s="3">
        <f>TablaDatosEmpresa[[#This Row],[Ingresos]]-TablaDatosEmpresa[[#This Row],[Coste_Vemta]]</f>
        <v>2301.7970867430449</v>
      </c>
    </row>
    <row r="5282" spans="1:14" x14ac:dyDescent="0.3">
      <c r="A5282">
        <v>5283</v>
      </c>
      <c r="B5282" s="1">
        <v>45337</v>
      </c>
      <c r="C5282" t="s">
        <v>10</v>
      </c>
      <c r="D5282" t="s">
        <v>21</v>
      </c>
      <c r="E5282" t="s">
        <v>22</v>
      </c>
      <c r="F5282">
        <v>-16</v>
      </c>
      <c r="G5282" s="3">
        <v>0</v>
      </c>
      <c r="H5282" s="3">
        <v>59.43</v>
      </c>
      <c r="I5282" t="s">
        <v>10</v>
      </c>
      <c r="J5282" t="s">
        <v>35</v>
      </c>
      <c r="K5282" s="3">
        <f>IF(TablaDatosEmpresa[[#This Row],[Tipo_Movimiento]] = "Venta", -TablaDatosEmpresa[[#This Row],[Cantidad]] * TablaDatosEmpresa[[#This Row],[Precio_Venta_Unitario]], 0)</f>
        <v>950.88</v>
      </c>
      <c r="L5282" s="3">
        <f>AVERAGEIF(TablaDatosEmpresa[Nombre_Producto],TablaDatosEmpresa[[#This Row],[Nombre_Producto]],TablaDatosEmpresa[Costo_Unitario])</f>
        <v>10.520482758620702</v>
      </c>
      <c r="M5282" s="3">
        <f>IF(TablaDatosEmpresa[[#This Row],[Tipo_Movimiento]] = "Venta", -TablaDatosEmpresa[[#This Row],[Cantidad]] * TablaDatosEmpresa[[#This Row],[CosteAdquisicionPromedio]], 0)</f>
        <v>168.32772413793123</v>
      </c>
      <c r="N5282" s="3">
        <f>TablaDatosEmpresa[[#This Row],[Ingresos]]-TablaDatosEmpresa[[#This Row],[Coste_Vemta]]</f>
        <v>782.55227586206877</v>
      </c>
    </row>
    <row r="5283" spans="1:14" x14ac:dyDescent="0.3">
      <c r="A5283">
        <v>5284</v>
      </c>
      <c r="B5283" s="1">
        <v>45337</v>
      </c>
      <c r="C5283" t="s">
        <v>10</v>
      </c>
      <c r="D5283" t="s">
        <v>17</v>
      </c>
      <c r="E5283" t="s">
        <v>42</v>
      </c>
      <c r="F5283">
        <v>-37</v>
      </c>
      <c r="G5283" s="3">
        <v>0</v>
      </c>
      <c r="H5283" s="3">
        <v>905.25</v>
      </c>
      <c r="I5283" t="s">
        <v>10</v>
      </c>
      <c r="J5283" t="s">
        <v>31</v>
      </c>
      <c r="K5283" s="3">
        <f>IF(TablaDatosEmpresa[[#This Row],[Tipo_Movimiento]] = "Venta", -TablaDatosEmpresa[[#This Row],[Cantidad]] * TablaDatosEmpresa[[#This Row],[Precio_Venta_Unitario]], 0)</f>
        <v>33494.25</v>
      </c>
      <c r="L5283" s="3">
        <f>AVERAGEIF(TablaDatosEmpresa[Nombre_Producto],TablaDatosEmpresa[[#This Row],[Nombre_Producto]],TablaDatosEmpresa[Costo_Unitario])</f>
        <v>206.67616747181975</v>
      </c>
      <c r="M5283" s="3">
        <f>IF(TablaDatosEmpresa[[#This Row],[Tipo_Movimiento]] = "Venta", -TablaDatosEmpresa[[#This Row],[Cantidad]] * TablaDatosEmpresa[[#This Row],[CosteAdquisicionPromedio]], 0)</f>
        <v>7647.0181964573312</v>
      </c>
      <c r="N5283" s="3">
        <f>TablaDatosEmpresa[[#This Row],[Ingresos]]-TablaDatosEmpresa[[#This Row],[Coste_Vemta]]</f>
        <v>25847.231803542669</v>
      </c>
    </row>
    <row r="5284" spans="1:14" x14ac:dyDescent="0.3">
      <c r="A5284">
        <v>5285</v>
      </c>
      <c r="B5284" s="1">
        <v>45337</v>
      </c>
      <c r="C5284" t="s">
        <v>10</v>
      </c>
      <c r="D5284" t="s">
        <v>25</v>
      </c>
      <c r="E5284" t="s">
        <v>43</v>
      </c>
      <c r="F5284">
        <v>-6</v>
      </c>
      <c r="G5284" s="3">
        <v>0</v>
      </c>
      <c r="H5284" s="3">
        <v>95.7</v>
      </c>
      <c r="I5284" t="s">
        <v>10</v>
      </c>
      <c r="J5284" t="s">
        <v>15</v>
      </c>
      <c r="K5284" s="3">
        <f>IF(TablaDatosEmpresa[[#This Row],[Tipo_Movimiento]] = "Venta", -TablaDatosEmpresa[[#This Row],[Cantidad]] * TablaDatosEmpresa[[#This Row],[Precio_Venta_Unitario]], 0)</f>
        <v>574.20000000000005</v>
      </c>
      <c r="L5284" s="3">
        <f>AVERAGEIF(TablaDatosEmpresa[Nombre_Producto],TablaDatosEmpresa[[#This Row],[Nombre_Producto]],TablaDatosEmpresa[Costo_Unitario])</f>
        <v>18.458651685393257</v>
      </c>
      <c r="M5284" s="3">
        <f>IF(TablaDatosEmpresa[[#This Row],[Tipo_Movimiento]] = "Venta", -TablaDatosEmpresa[[#This Row],[Cantidad]] * TablaDatosEmpresa[[#This Row],[CosteAdquisicionPromedio]], 0)</f>
        <v>110.75191011235954</v>
      </c>
      <c r="N5284" s="3">
        <f>TablaDatosEmpresa[[#This Row],[Ingresos]]-TablaDatosEmpresa[[#This Row],[Coste_Vemta]]</f>
        <v>463.44808988764049</v>
      </c>
    </row>
    <row r="5285" spans="1:14" x14ac:dyDescent="0.3">
      <c r="A5285">
        <v>5286</v>
      </c>
      <c r="B5285" s="1">
        <v>45338</v>
      </c>
      <c r="C5285" t="s">
        <v>10</v>
      </c>
      <c r="D5285" t="s">
        <v>29</v>
      </c>
      <c r="E5285" t="s">
        <v>30</v>
      </c>
      <c r="F5285">
        <v>-28</v>
      </c>
      <c r="G5285" s="3">
        <v>0</v>
      </c>
      <c r="H5285" s="3">
        <v>79.89</v>
      </c>
      <c r="I5285" t="s">
        <v>10</v>
      </c>
      <c r="J5285" t="s">
        <v>13</v>
      </c>
      <c r="K5285" s="3">
        <f>IF(TablaDatosEmpresa[[#This Row],[Tipo_Movimiento]] = "Venta", -TablaDatosEmpresa[[#This Row],[Cantidad]] * TablaDatosEmpresa[[#This Row],[Precio_Venta_Unitario]], 0)</f>
        <v>2236.92</v>
      </c>
      <c r="L5285" s="3">
        <f>AVERAGEIF(TablaDatosEmpresa[Nombre_Producto],TablaDatosEmpresa[[#This Row],[Nombre_Producto]],TablaDatosEmpresa[Costo_Unitario])</f>
        <v>15.49574137931034</v>
      </c>
      <c r="M5285" s="3">
        <f>IF(TablaDatosEmpresa[[#This Row],[Tipo_Movimiento]] = "Venta", -TablaDatosEmpresa[[#This Row],[Cantidad]] * TablaDatosEmpresa[[#This Row],[CosteAdquisicionPromedio]], 0)</f>
        <v>433.88075862068951</v>
      </c>
      <c r="N5285" s="3">
        <f>TablaDatosEmpresa[[#This Row],[Ingresos]]-TablaDatosEmpresa[[#This Row],[Coste_Vemta]]</f>
        <v>1803.0392413793106</v>
      </c>
    </row>
    <row r="5286" spans="1:14" x14ac:dyDescent="0.3">
      <c r="A5286">
        <v>5287</v>
      </c>
      <c r="B5286" s="1">
        <v>45338</v>
      </c>
      <c r="C5286" t="s">
        <v>10</v>
      </c>
      <c r="D5286" t="s">
        <v>21</v>
      </c>
      <c r="E5286" t="s">
        <v>22</v>
      </c>
      <c r="F5286">
        <v>-5</v>
      </c>
      <c r="G5286" s="3">
        <v>0</v>
      </c>
      <c r="H5286" s="3">
        <v>60.47</v>
      </c>
      <c r="I5286" t="s">
        <v>10</v>
      </c>
      <c r="J5286" t="s">
        <v>15</v>
      </c>
      <c r="K5286" s="3">
        <f>IF(TablaDatosEmpresa[[#This Row],[Tipo_Movimiento]] = "Venta", -TablaDatosEmpresa[[#This Row],[Cantidad]] * TablaDatosEmpresa[[#This Row],[Precio_Venta_Unitario]], 0)</f>
        <v>302.35000000000002</v>
      </c>
      <c r="L5286" s="3">
        <f>AVERAGEIF(TablaDatosEmpresa[Nombre_Producto],TablaDatosEmpresa[[#This Row],[Nombre_Producto]],TablaDatosEmpresa[Costo_Unitario])</f>
        <v>10.520482758620702</v>
      </c>
      <c r="M5286" s="3">
        <f>IF(TablaDatosEmpresa[[#This Row],[Tipo_Movimiento]] = "Venta", -TablaDatosEmpresa[[#This Row],[Cantidad]] * TablaDatosEmpresa[[#This Row],[CosteAdquisicionPromedio]], 0)</f>
        <v>52.602413793103509</v>
      </c>
      <c r="N5286" s="3">
        <f>TablaDatosEmpresa[[#This Row],[Ingresos]]-TablaDatosEmpresa[[#This Row],[Coste_Vemta]]</f>
        <v>249.74758620689653</v>
      </c>
    </row>
    <row r="5287" spans="1:14" x14ac:dyDescent="0.3">
      <c r="A5287">
        <v>5288</v>
      </c>
      <c r="B5287" s="1">
        <v>45338</v>
      </c>
      <c r="C5287" t="s">
        <v>10</v>
      </c>
      <c r="D5287" t="s">
        <v>21</v>
      </c>
      <c r="E5287" t="s">
        <v>22</v>
      </c>
      <c r="F5287">
        <v>-42</v>
      </c>
      <c r="G5287" s="3">
        <v>0</v>
      </c>
      <c r="H5287" s="3">
        <v>60.08</v>
      </c>
      <c r="I5287" t="s">
        <v>10</v>
      </c>
      <c r="J5287" t="s">
        <v>31</v>
      </c>
      <c r="K5287" s="3">
        <f>IF(TablaDatosEmpresa[[#This Row],[Tipo_Movimiento]] = "Venta", -TablaDatosEmpresa[[#This Row],[Cantidad]] * TablaDatosEmpresa[[#This Row],[Precio_Venta_Unitario]], 0)</f>
        <v>2523.36</v>
      </c>
      <c r="L5287" s="3">
        <f>AVERAGEIF(TablaDatosEmpresa[Nombre_Producto],TablaDatosEmpresa[[#This Row],[Nombre_Producto]],TablaDatosEmpresa[Costo_Unitario])</f>
        <v>10.520482758620702</v>
      </c>
      <c r="M5287" s="3">
        <f>IF(TablaDatosEmpresa[[#This Row],[Tipo_Movimiento]] = "Venta", -TablaDatosEmpresa[[#This Row],[Cantidad]] * TablaDatosEmpresa[[#This Row],[CosteAdquisicionPromedio]], 0)</f>
        <v>441.86027586206944</v>
      </c>
      <c r="N5287" s="3">
        <f>TablaDatosEmpresa[[#This Row],[Ingresos]]-TablaDatosEmpresa[[#This Row],[Coste_Vemta]]</f>
        <v>2081.4997241379306</v>
      </c>
    </row>
    <row r="5288" spans="1:14" x14ac:dyDescent="0.3">
      <c r="A5288">
        <v>5289</v>
      </c>
      <c r="B5288" s="1">
        <v>45338</v>
      </c>
      <c r="C5288" t="s">
        <v>16</v>
      </c>
      <c r="D5288" t="s">
        <v>17</v>
      </c>
      <c r="E5288" t="s">
        <v>42</v>
      </c>
      <c r="F5288">
        <v>22</v>
      </c>
      <c r="G5288" s="3">
        <v>443.59</v>
      </c>
      <c r="H5288" s="3">
        <v>0</v>
      </c>
      <c r="I5288" t="s">
        <v>46</v>
      </c>
      <c r="J5288" t="s">
        <v>18</v>
      </c>
      <c r="K5288" s="3">
        <f>IF(TablaDatosEmpresa[[#This Row],[Tipo_Movimiento]] = "Venta", -TablaDatosEmpresa[[#This Row],[Cantidad]] * TablaDatosEmpresa[[#This Row],[Precio_Venta_Unitario]], 0)</f>
        <v>0</v>
      </c>
      <c r="L5288" s="3">
        <f>AVERAGEIF(TablaDatosEmpresa[Nombre_Producto],TablaDatosEmpresa[[#This Row],[Nombre_Producto]],TablaDatosEmpresa[Costo_Unitario])</f>
        <v>206.67616747181975</v>
      </c>
      <c r="M5288" s="3">
        <f>IF(TablaDatosEmpresa[[#This Row],[Tipo_Movimiento]] = "Venta", -TablaDatosEmpresa[[#This Row],[Cantidad]] * TablaDatosEmpresa[[#This Row],[CosteAdquisicionPromedio]], 0)</f>
        <v>0</v>
      </c>
      <c r="N5288" s="3">
        <f>TablaDatosEmpresa[[#This Row],[Ingresos]]-TablaDatosEmpresa[[#This Row],[Coste_Vemta]]</f>
        <v>0</v>
      </c>
    </row>
    <row r="5289" spans="1:14" x14ac:dyDescent="0.3">
      <c r="A5289">
        <v>5290</v>
      </c>
      <c r="B5289" s="1">
        <v>45338</v>
      </c>
      <c r="C5289" t="s">
        <v>16</v>
      </c>
      <c r="D5289" t="s">
        <v>19</v>
      </c>
      <c r="E5289" t="s">
        <v>20</v>
      </c>
      <c r="F5289">
        <v>48</v>
      </c>
      <c r="G5289" s="3">
        <v>148.62</v>
      </c>
      <c r="H5289" s="3">
        <v>0</v>
      </c>
      <c r="I5289" t="s">
        <v>46</v>
      </c>
      <c r="J5289" t="s">
        <v>18</v>
      </c>
      <c r="K5289" s="3">
        <f>IF(TablaDatosEmpresa[[#This Row],[Tipo_Movimiento]] = "Venta", -TablaDatosEmpresa[[#This Row],[Cantidad]] * TablaDatosEmpresa[[#This Row],[Precio_Venta_Unitario]], 0)</f>
        <v>0</v>
      </c>
      <c r="L5289" s="3">
        <f>AVERAGEIF(TablaDatosEmpresa[Nombre_Producto],TablaDatosEmpresa[[#This Row],[Nombre_Producto]],TablaDatosEmpresa[Costo_Unitario])</f>
        <v>66.956770642201846</v>
      </c>
      <c r="M5289" s="3">
        <f>IF(TablaDatosEmpresa[[#This Row],[Tipo_Movimiento]] = "Venta", -TablaDatosEmpresa[[#This Row],[Cantidad]] * TablaDatosEmpresa[[#This Row],[CosteAdquisicionPromedio]], 0)</f>
        <v>0</v>
      </c>
      <c r="N5289" s="3">
        <f>TablaDatosEmpresa[[#This Row],[Ingresos]]-TablaDatosEmpresa[[#This Row],[Coste_Vemta]]</f>
        <v>0</v>
      </c>
    </row>
    <row r="5290" spans="1:14" x14ac:dyDescent="0.3">
      <c r="A5290">
        <v>5291</v>
      </c>
      <c r="B5290" s="1">
        <v>45338</v>
      </c>
      <c r="C5290" t="s">
        <v>16</v>
      </c>
      <c r="D5290" t="s">
        <v>17</v>
      </c>
      <c r="E5290" t="s">
        <v>42</v>
      </c>
      <c r="F5290">
        <v>67</v>
      </c>
      <c r="G5290" s="3">
        <v>449.9</v>
      </c>
      <c r="H5290" s="3">
        <v>0</v>
      </c>
      <c r="I5290" t="s">
        <v>46</v>
      </c>
      <c r="J5290" t="s">
        <v>18</v>
      </c>
      <c r="K5290" s="3">
        <f>IF(TablaDatosEmpresa[[#This Row],[Tipo_Movimiento]] = "Venta", -TablaDatosEmpresa[[#This Row],[Cantidad]] * TablaDatosEmpresa[[#This Row],[Precio_Venta_Unitario]], 0)</f>
        <v>0</v>
      </c>
      <c r="L5290" s="3">
        <f>AVERAGEIF(TablaDatosEmpresa[Nombre_Producto],TablaDatosEmpresa[[#This Row],[Nombre_Producto]],TablaDatosEmpresa[Costo_Unitario])</f>
        <v>206.67616747181975</v>
      </c>
      <c r="M5290" s="3">
        <f>IF(TablaDatosEmpresa[[#This Row],[Tipo_Movimiento]] = "Venta", -TablaDatosEmpresa[[#This Row],[Cantidad]] * TablaDatosEmpresa[[#This Row],[CosteAdquisicionPromedio]], 0)</f>
        <v>0</v>
      </c>
      <c r="N5290" s="3">
        <f>TablaDatosEmpresa[[#This Row],[Ingresos]]-TablaDatosEmpresa[[#This Row],[Coste_Vemta]]</f>
        <v>0</v>
      </c>
    </row>
    <row r="5291" spans="1:14" x14ac:dyDescent="0.3">
      <c r="A5291">
        <v>5292</v>
      </c>
      <c r="B5291" s="1">
        <v>45339</v>
      </c>
      <c r="C5291" t="s">
        <v>10</v>
      </c>
      <c r="D5291" t="s">
        <v>34</v>
      </c>
      <c r="E5291" t="s">
        <v>45</v>
      </c>
      <c r="F5291">
        <v>-10</v>
      </c>
      <c r="G5291" s="3">
        <v>0</v>
      </c>
      <c r="H5291" s="3">
        <v>350.66</v>
      </c>
      <c r="I5291" t="s">
        <v>10</v>
      </c>
      <c r="J5291" t="s">
        <v>13</v>
      </c>
      <c r="K5291" s="3">
        <f>IF(TablaDatosEmpresa[[#This Row],[Tipo_Movimiento]] = "Venta", -TablaDatosEmpresa[[#This Row],[Cantidad]] * TablaDatosEmpresa[[#This Row],[Precio_Venta_Unitario]], 0)</f>
        <v>3506.6000000000004</v>
      </c>
      <c r="L5291" s="3">
        <f>AVERAGEIF(TablaDatosEmpresa[Nombre_Producto],TablaDatosEmpresa[[#This Row],[Nombre_Producto]],TablaDatosEmpresa[Costo_Unitario])</f>
        <v>81.910562499999997</v>
      </c>
      <c r="M5291" s="3">
        <f>IF(TablaDatosEmpresa[[#This Row],[Tipo_Movimiento]] = "Venta", -TablaDatosEmpresa[[#This Row],[Cantidad]] * TablaDatosEmpresa[[#This Row],[CosteAdquisicionPromedio]], 0)</f>
        <v>819.10562499999992</v>
      </c>
      <c r="N5291" s="3">
        <f>TablaDatosEmpresa[[#This Row],[Ingresos]]-TablaDatosEmpresa[[#This Row],[Coste_Vemta]]</f>
        <v>2687.4943750000002</v>
      </c>
    </row>
    <row r="5292" spans="1:14" x14ac:dyDescent="0.3">
      <c r="A5292">
        <v>5293</v>
      </c>
      <c r="B5292" s="1">
        <v>45339</v>
      </c>
      <c r="C5292" t="s">
        <v>10</v>
      </c>
      <c r="D5292" t="s">
        <v>27</v>
      </c>
      <c r="E5292" t="s">
        <v>44</v>
      </c>
      <c r="F5292">
        <v>-45</v>
      </c>
      <c r="G5292" s="3">
        <v>0</v>
      </c>
      <c r="H5292" s="3">
        <v>504.88</v>
      </c>
      <c r="I5292" t="s">
        <v>10</v>
      </c>
      <c r="J5292" t="s">
        <v>31</v>
      </c>
      <c r="K5292" s="3">
        <f>IF(TablaDatosEmpresa[[#This Row],[Tipo_Movimiento]] = "Venta", -TablaDatosEmpresa[[#This Row],[Cantidad]] * TablaDatosEmpresa[[#This Row],[Precio_Venta_Unitario]], 0)</f>
        <v>22719.599999999999</v>
      </c>
      <c r="L5292" s="3">
        <f>AVERAGEIF(TablaDatosEmpresa[Nombre_Producto],TablaDatosEmpresa[[#This Row],[Nombre_Producto]],TablaDatosEmpresa[Costo_Unitario])</f>
        <v>111.99406451612904</v>
      </c>
      <c r="M5292" s="3">
        <f>IF(TablaDatosEmpresa[[#This Row],[Tipo_Movimiento]] = "Venta", -TablaDatosEmpresa[[#This Row],[Cantidad]] * TablaDatosEmpresa[[#This Row],[CosteAdquisicionPromedio]], 0)</f>
        <v>5039.7329032258067</v>
      </c>
      <c r="N5292" s="3">
        <f>TablaDatosEmpresa[[#This Row],[Ingresos]]-TablaDatosEmpresa[[#This Row],[Coste_Vemta]]</f>
        <v>17679.867096774193</v>
      </c>
    </row>
    <row r="5293" spans="1:14" x14ac:dyDescent="0.3">
      <c r="A5293">
        <v>5294</v>
      </c>
      <c r="B5293" s="1">
        <v>45339</v>
      </c>
      <c r="C5293" t="s">
        <v>10</v>
      </c>
      <c r="D5293" t="s">
        <v>29</v>
      </c>
      <c r="E5293" t="s">
        <v>30</v>
      </c>
      <c r="F5293">
        <v>-19</v>
      </c>
      <c r="G5293" s="3">
        <v>0</v>
      </c>
      <c r="H5293" s="3">
        <v>79.319999999999993</v>
      </c>
      <c r="I5293" t="s">
        <v>10</v>
      </c>
      <c r="J5293" t="s">
        <v>13</v>
      </c>
      <c r="K5293" s="3">
        <f>IF(TablaDatosEmpresa[[#This Row],[Tipo_Movimiento]] = "Venta", -TablaDatosEmpresa[[#This Row],[Cantidad]] * TablaDatosEmpresa[[#This Row],[Precio_Venta_Unitario]], 0)</f>
        <v>1507.08</v>
      </c>
      <c r="L5293" s="3">
        <f>AVERAGEIF(TablaDatosEmpresa[Nombre_Producto],TablaDatosEmpresa[[#This Row],[Nombre_Producto]],TablaDatosEmpresa[Costo_Unitario])</f>
        <v>15.49574137931034</v>
      </c>
      <c r="M5293" s="3">
        <f>IF(TablaDatosEmpresa[[#This Row],[Tipo_Movimiento]] = "Venta", -TablaDatosEmpresa[[#This Row],[Cantidad]] * TablaDatosEmpresa[[#This Row],[CosteAdquisicionPromedio]], 0)</f>
        <v>294.41908620689645</v>
      </c>
      <c r="N5293" s="3">
        <f>TablaDatosEmpresa[[#This Row],[Ingresos]]-TablaDatosEmpresa[[#This Row],[Coste_Vemta]]</f>
        <v>1212.6609137931034</v>
      </c>
    </row>
    <row r="5294" spans="1:14" x14ac:dyDescent="0.3">
      <c r="A5294">
        <v>5295</v>
      </c>
      <c r="B5294" s="1">
        <v>45339</v>
      </c>
      <c r="C5294" t="s">
        <v>10</v>
      </c>
      <c r="D5294" t="s">
        <v>25</v>
      </c>
      <c r="E5294" t="s">
        <v>43</v>
      </c>
      <c r="F5294">
        <v>-16</v>
      </c>
      <c r="G5294" s="3">
        <v>0</v>
      </c>
      <c r="H5294" s="3">
        <v>94.19</v>
      </c>
      <c r="I5294" t="s">
        <v>10</v>
      </c>
      <c r="J5294" t="s">
        <v>13</v>
      </c>
      <c r="K5294" s="3">
        <f>IF(TablaDatosEmpresa[[#This Row],[Tipo_Movimiento]] = "Venta", -TablaDatosEmpresa[[#This Row],[Cantidad]] * TablaDatosEmpresa[[#This Row],[Precio_Venta_Unitario]], 0)</f>
        <v>1507.04</v>
      </c>
      <c r="L5294" s="3">
        <f>AVERAGEIF(TablaDatosEmpresa[Nombre_Producto],TablaDatosEmpresa[[#This Row],[Nombre_Producto]],TablaDatosEmpresa[Costo_Unitario])</f>
        <v>18.458651685393257</v>
      </c>
      <c r="M5294" s="3">
        <f>IF(TablaDatosEmpresa[[#This Row],[Tipo_Movimiento]] = "Venta", -TablaDatosEmpresa[[#This Row],[Cantidad]] * TablaDatosEmpresa[[#This Row],[CosteAdquisicionPromedio]], 0)</f>
        <v>295.3384269662921</v>
      </c>
      <c r="N5294" s="3">
        <f>TablaDatosEmpresa[[#This Row],[Ingresos]]-TablaDatosEmpresa[[#This Row],[Coste_Vemta]]</f>
        <v>1211.701573033708</v>
      </c>
    </row>
    <row r="5295" spans="1:14" x14ac:dyDescent="0.3">
      <c r="A5295">
        <v>5296</v>
      </c>
      <c r="B5295" s="1">
        <v>45339</v>
      </c>
      <c r="C5295" t="s">
        <v>10</v>
      </c>
      <c r="D5295" t="s">
        <v>19</v>
      </c>
      <c r="E5295" t="s">
        <v>20</v>
      </c>
      <c r="F5295">
        <v>-2</v>
      </c>
      <c r="G5295" s="3">
        <v>0</v>
      </c>
      <c r="H5295" s="3">
        <v>296.42</v>
      </c>
      <c r="I5295" t="s">
        <v>10</v>
      </c>
      <c r="J5295" t="s">
        <v>15</v>
      </c>
      <c r="K5295" s="3">
        <f>IF(TablaDatosEmpresa[[#This Row],[Tipo_Movimiento]] = "Venta", -TablaDatosEmpresa[[#This Row],[Cantidad]] * TablaDatosEmpresa[[#This Row],[Precio_Venta_Unitario]], 0)</f>
        <v>592.84</v>
      </c>
      <c r="L5295" s="3">
        <f>AVERAGEIF(TablaDatosEmpresa[Nombre_Producto],TablaDatosEmpresa[[#This Row],[Nombre_Producto]],TablaDatosEmpresa[Costo_Unitario])</f>
        <v>66.956770642201846</v>
      </c>
      <c r="M5295" s="3">
        <f>IF(TablaDatosEmpresa[[#This Row],[Tipo_Movimiento]] = "Venta", -TablaDatosEmpresa[[#This Row],[Cantidad]] * TablaDatosEmpresa[[#This Row],[CosteAdquisicionPromedio]], 0)</f>
        <v>133.91354128440369</v>
      </c>
      <c r="N5295" s="3">
        <f>TablaDatosEmpresa[[#This Row],[Ingresos]]-TablaDatosEmpresa[[#This Row],[Coste_Vemta]]</f>
        <v>458.92645871559637</v>
      </c>
    </row>
    <row r="5296" spans="1:14" x14ac:dyDescent="0.3">
      <c r="A5296">
        <v>5297</v>
      </c>
      <c r="B5296" s="1">
        <v>45339</v>
      </c>
      <c r="C5296" t="s">
        <v>10</v>
      </c>
      <c r="D5296" t="s">
        <v>27</v>
      </c>
      <c r="E5296" t="s">
        <v>44</v>
      </c>
      <c r="F5296">
        <v>-42</v>
      </c>
      <c r="G5296" s="3">
        <v>0</v>
      </c>
      <c r="H5296" s="3">
        <v>503.62</v>
      </c>
      <c r="I5296" t="s">
        <v>10</v>
      </c>
      <c r="J5296" t="s">
        <v>15</v>
      </c>
      <c r="K5296" s="3">
        <f>IF(TablaDatosEmpresa[[#This Row],[Tipo_Movimiento]] = "Venta", -TablaDatosEmpresa[[#This Row],[Cantidad]] * TablaDatosEmpresa[[#This Row],[Precio_Venta_Unitario]], 0)</f>
        <v>21152.04</v>
      </c>
      <c r="L5296" s="3">
        <f>AVERAGEIF(TablaDatosEmpresa[Nombre_Producto],TablaDatosEmpresa[[#This Row],[Nombre_Producto]],TablaDatosEmpresa[Costo_Unitario])</f>
        <v>111.99406451612904</v>
      </c>
      <c r="M5296" s="3">
        <f>IF(TablaDatosEmpresa[[#This Row],[Tipo_Movimiento]] = "Venta", -TablaDatosEmpresa[[#This Row],[Cantidad]] * TablaDatosEmpresa[[#This Row],[CosteAdquisicionPromedio]], 0)</f>
        <v>4703.7507096774198</v>
      </c>
      <c r="N5296" s="3">
        <f>TablaDatosEmpresa[[#This Row],[Ingresos]]-TablaDatosEmpresa[[#This Row],[Coste_Vemta]]</f>
        <v>16448.28929032258</v>
      </c>
    </row>
    <row r="5297" spans="1:14" x14ac:dyDescent="0.3">
      <c r="A5297">
        <v>5298</v>
      </c>
      <c r="B5297" s="1">
        <v>45339</v>
      </c>
      <c r="C5297" t="s">
        <v>16</v>
      </c>
      <c r="D5297" t="s">
        <v>19</v>
      </c>
      <c r="E5297" t="s">
        <v>20</v>
      </c>
      <c r="F5297">
        <v>83</v>
      </c>
      <c r="G5297" s="3">
        <v>148.88</v>
      </c>
      <c r="H5297" s="3">
        <v>0</v>
      </c>
      <c r="I5297" t="s">
        <v>46</v>
      </c>
      <c r="J5297" t="s">
        <v>18</v>
      </c>
      <c r="K5297" s="3">
        <f>IF(TablaDatosEmpresa[[#This Row],[Tipo_Movimiento]] = "Venta", -TablaDatosEmpresa[[#This Row],[Cantidad]] * TablaDatosEmpresa[[#This Row],[Precio_Venta_Unitario]], 0)</f>
        <v>0</v>
      </c>
      <c r="L5297" s="3">
        <f>AVERAGEIF(TablaDatosEmpresa[Nombre_Producto],TablaDatosEmpresa[[#This Row],[Nombre_Producto]],TablaDatosEmpresa[Costo_Unitario])</f>
        <v>66.956770642201846</v>
      </c>
      <c r="M5297" s="3">
        <f>IF(TablaDatosEmpresa[[#This Row],[Tipo_Movimiento]] = "Venta", -TablaDatosEmpresa[[#This Row],[Cantidad]] * TablaDatosEmpresa[[#This Row],[CosteAdquisicionPromedio]], 0)</f>
        <v>0</v>
      </c>
      <c r="N5297" s="3">
        <f>TablaDatosEmpresa[[#This Row],[Ingresos]]-TablaDatosEmpresa[[#This Row],[Coste_Vemta]]</f>
        <v>0</v>
      </c>
    </row>
    <row r="5298" spans="1:14" x14ac:dyDescent="0.3">
      <c r="A5298">
        <v>5299</v>
      </c>
      <c r="B5298" s="1">
        <v>45340</v>
      </c>
      <c r="C5298" t="s">
        <v>10</v>
      </c>
      <c r="D5298" t="s">
        <v>14</v>
      </c>
      <c r="E5298" t="s">
        <v>41</v>
      </c>
      <c r="F5298">
        <v>-18</v>
      </c>
      <c r="G5298" s="3">
        <v>0</v>
      </c>
      <c r="H5298" s="3">
        <v>159.85</v>
      </c>
      <c r="I5298" t="s">
        <v>10</v>
      </c>
      <c r="J5298" t="s">
        <v>31</v>
      </c>
      <c r="K5298" s="3">
        <f>IF(TablaDatosEmpresa[[#This Row],[Tipo_Movimiento]] = "Venta", -TablaDatosEmpresa[[#This Row],[Cantidad]] * TablaDatosEmpresa[[#This Row],[Precio_Venta_Unitario]], 0)</f>
        <v>2877.2999999999997</v>
      </c>
      <c r="L5298" s="3">
        <f>AVERAGEIF(TablaDatosEmpresa[Nombre_Producto],TablaDatosEmpresa[[#This Row],[Nombre_Producto]],TablaDatosEmpresa[Costo_Unitario])</f>
        <v>38.917210440456756</v>
      </c>
      <c r="M5298" s="3">
        <f>IF(TablaDatosEmpresa[[#This Row],[Tipo_Movimiento]] = "Venta", -TablaDatosEmpresa[[#This Row],[Cantidad]] * TablaDatosEmpresa[[#This Row],[CosteAdquisicionPromedio]], 0)</f>
        <v>700.50978792822161</v>
      </c>
      <c r="N5298" s="3">
        <f>TablaDatosEmpresa[[#This Row],[Ingresos]]-TablaDatosEmpresa[[#This Row],[Coste_Vemta]]</f>
        <v>2176.7902120717781</v>
      </c>
    </row>
    <row r="5299" spans="1:14" x14ac:dyDescent="0.3">
      <c r="A5299">
        <v>5300</v>
      </c>
      <c r="B5299" s="1">
        <v>45340</v>
      </c>
      <c r="C5299" t="s">
        <v>10</v>
      </c>
      <c r="D5299" t="s">
        <v>27</v>
      </c>
      <c r="E5299" t="s">
        <v>44</v>
      </c>
      <c r="F5299">
        <v>-26</v>
      </c>
      <c r="G5299" s="3">
        <v>0</v>
      </c>
      <c r="H5299" s="3">
        <v>499.08</v>
      </c>
      <c r="I5299" t="s">
        <v>10</v>
      </c>
      <c r="J5299" t="s">
        <v>13</v>
      </c>
      <c r="K5299" s="3">
        <f>IF(TablaDatosEmpresa[[#This Row],[Tipo_Movimiento]] = "Venta", -TablaDatosEmpresa[[#This Row],[Cantidad]] * TablaDatosEmpresa[[#This Row],[Precio_Venta_Unitario]], 0)</f>
        <v>12976.08</v>
      </c>
      <c r="L5299" s="3">
        <f>AVERAGEIF(TablaDatosEmpresa[Nombre_Producto],TablaDatosEmpresa[[#This Row],[Nombre_Producto]],TablaDatosEmpresa[Costo_Unitario])</f>
        <v>111.99406451612904</v>
      </c>
      <c r="M5299" s="3">
        <f>IF(TablaDatosEmpresa[[#This Row],[Tipo_Movimiento]] = "Venta", -TablaDatosEmpresa[[#This Row],[Cantidad]] * TablaDatosEmpresa[[#This Row],[CosteAdquisicionPromedio]], 0)</f>
        <v>2911.8456774193551</v>
      </c>
      <c r="N5299" s="3">
        <f>TablaDatosEmpresa[[#This Row],[Ingresos]]-TablaDatosEmpresa[[#This Row],[Coste_Vemta]]</f>
        <v>10064.234322580645</v>
      </c>
    </row>
    <row r="5300" spans="1:14" x14ac:dyDescent="0.3">
      <c r="A5300">
        <v>5301</v>
      </c>
      <c r="B5300" s="1">
        <v>45340</v>
      </c>
      <c r="C5300" t="s">
        <v>24</v>
      </c>
      <c r="D5300" t="s">
        <v>34</v>
      </c>
      <c r="E5300" t="s">
        <v>45</v>
      </c>
      <c r="F5300">
        <v>228</v>
      </c>
      <c r="G5300" s="3">
        <v>179.92</v>
      </c>
      <c r="H5300" s="3">
        <v>0</v>
      </c>
      <c r="I5300" t="s">
        <v>24</v>
      </c>
      <c r="J5300" t="s">
        <v>26</v>
      </c>
      <c r="K5300" s="3">
        <f>IF(TablaDatosEmpresa[[#This Row],[Tipo_Movimiento]] = "Venta", -TablaDatosEmpresa[[#This Row],[Cantidad]] * TablaDatosEmpresa[[#This Row],[Precio_Venta_Unitario]], 0)</f>
        <v>0</v>
      </c>
      <c r="L5300" s="3">
        <f>AVERAGEIF(TablaDatosEmpresa[Nombre_Producto],TablaDatosEmpresa[[#This Row],[Nombre_Producto]],TablaDatosEmpresa[Costo_Unitario])</f>
        <v>81.910562499999997</v>
      </c>
      <c r="M5300" s="3">
        <f>IF(TablaDatosEmpresa[[#This Row],[Tipo_Movimiento]] = "Venta", -TablaDatosEmpresa[[#This Row],[Cantidad]] * TablaDatosEmpresa[[#This Row],[CosteAdquisicionPromedio]], 0)</f>
        <v>0</v>
      </c>
      <c r="N5300" s="3">
        <f>TablaDatosEmpresa[[#This Row],[Ingresos]]-TablaDatosEmpresa[[#This Row],[Coste_Vemta]]</f>
        <v>0</v>
      </c>
    </row>
    <row r="5301" spans="1:14" x14ac:dyDescent="0.3">
      <c r="A5301">
        <v>5302</v>
      </c>
      <c r="B5301" s="1">
        <v>45340</v>
      </c>
      <c r="C5301" t="s">
        <v>16</v>
      </c>
      <c r="D5301" t="s">
        <v>19</v>
      </c>
      <c r="E5301" t="s">
        <v>20</v>
      </c>
      <c r="F5301">
        <v>100</v>
      </c>
      <c r="G5301" s="3">
        <v>151.68</v>
      </c>
      <c r="H5301" s="3">
        <v>0</v>
      </c>
      <c r="I5301" t="s">
        <v>46</v>
      </c>
      <c r="J5301" t="s">
        <v>18</v>
      </c>
      <c r="K5301" s="3">
        <f>IF(TablaDatosEmpresa[[#This Row],[Tipo_Movimiento]] = "Venta", -TablaDatosEmpresa[[#This Row],[Cantidad]] * TablaDatosEmpresa[[#This Row],[Precio_Venta_Unitario]], 0)</f>
        <v>0</v>
      </c>
      <c r="L5301" s="3">
        <f>AVERAGEIF(TablaDatosEmpresa[Nombre_Producto],TablaDatosEmpresa[[#This Row],[Nombre_Producto]],TablaDatosEmpresa[Costo_Unitario])</f>
        <v>66.956770642201846</v>
      </c>
      <c r="M5301" s="3">
        <f>IF(TablaDatosEmpresa[[#This Row],[Tipo_Movimiento]] = "Venta", -TablaDatosEmpresa[[#This Row],[Cantidad]] * TablaDatosEmpresa[[#This Row],[CosteAdquisicionPromedio]], 0)</f>
        <v>0</v>
      </c>
      <c r="N5301" s="3">
        <f>TablaDatosEmpresa[[#This Row],[Ingresos]]-TablaDatosEmpresa[[#This Row],[Coste_Vemta]]</f>
        <v>0</v>
      </c>
    </row>
    <row r="5302" spans="1:14" x14ac:dyDescent="0.3">
      <c r="A5302">
        <v>5303</v>
      </c>
      <c r="B5302" s="1">
        <v>45340</v>
      </c>
      <c r="C5302" t="s">
        <v>24</v>
      </c>
      <c r="D5302" t="s">
        <v>25</v>
      </c>
      <c r="E5302" t="s">
        <v>43</v>
      </c>
      <c r="F5302">
        <v>141</v>
      </c>
      <c r="G5302" s="3">
        <v>45.52</v>
      </c>
      <c r="H5302" s="3">
        <v>0</v>
      </c>
      <c r="I5302" t="s">
        <v>24</v>
      </c>
      <c r="J5302" t="s">
        <v>26</v>
      </c>
      <c r="K5302" s="3">
        <f>IF(TablaDatosEmpresa[[#This Row],[Tipo_Movimiento]] = "Venta", -TablaDatosEmpresa[[#This Row],[Cantidad]] * TablaDatosEmpresa[[#This Row],[Precio_Venta_Unitario]], 0)</f>
        <v>0</v>
      </c>
      <c r="L5302" s="3">
        <f>AVERAGEIF(TablaDatosEmpresa[Nombre_Producto],TablaDatosEmpresa[[#This Row],[Nombre_Producto]],TablaDatosEmpresa[Costo_Unitario])</f>
        <v>18.458651685393257</v>
      </c>
      <c r="M5302" s="3">
        <f>IF(TablaDatosEmpresa[[#This Row],[Tipo_Movimiento]] = "Venta", -TablaDatosEmpresa[[#This Row],[Cantidad]] * TablaDatosEmpresa[[#This Row],[CosteAdquisicionPromedio]], 0)</f>
        <v>0</v>
      </c>
      <c r="N5302" s="3">
        <f>TablaDatosEmpresa[[#This Row],[Ingresos]]-TablaDatosEmpresa[[#This Row],[Coste_Vemta]]</f>
        <v>0</v>
      </c>
    </row>
    <row r="5303" spans="1:14" x14ac:dyDescent="0.3">
      <c r="A5303">
        <v>5304</v>
      </c>
      <c r="B5303" s="1">
        <v>45340</v>
      </c>
      <c r="C5303" t="s">
        <v>24</v>
      </c>
      <c r="D5303" t="s">
        <v>32</v>
      </c>
      <c r="E5303" t="s">
        <v>33</v>
      </c>
      <c r="F5303">
        <v>286</v>
      </c>
      <c r="G5303" s="3">
        <v>122.2</v>
      </c>
      <c r="H5303" s="3">
        <v>0</v>
      </c>
      <c r="I5303" t="s">
        <v>24</v>
      </c>
      <c r="J5303" t="s">
        <v>36</v>
      </c>
      <c r="K5303" s="3">
        <f>IF(TablaDatosEmpresa[[#This Row],[Tipo_Movimiento]] = "Venta", -TablaDatosEmpresa[[#This Row],[Cantidad]] * TablaDatosEmpresa[[#This Row],[Precio_Venta_Unitario]], 0)</f>
        <v>0</v>
      </c>
      <c r="L5303" s="3">
        <f>AVERAGEIF(TablaDatosEmpresa[Nombre_Producto],TablaDatosEmpresa[[#This Row],[Nombre_Producto]],TablaDatosEmpresa[Costo_Unitario])</f>
        <v>54.214840425531932</v>
      </c>
      <c r="M5303" s="3">
        <f>IF(TablaDatosEmpresa[[#This Row],[Tipo_Movimiento]] = "Venta", -TablaDatosEmpresa[[#This Row],[Cantidad]] * TablaDatosEmpresa[[#This Row],[CosteAdquisicionPromedio]], 0)</f>
        <v>0</v>
      </c>
      <c r="N5303" s="3">
        <f>TablaDatosEmpresa[[#This Row],[Ingresos]]-TablaDatosEmpresa[[#This Row],[Coste_Vemta]]</f>
        <v>0</v>
      </c>
    </row>
    <row r="5304" spans="1:14" x14ac:dyDescent="0.3">
      <c r="A5304">
        <v>5305</v>
      </c>
      <c r="B5304" s="1">
        <v>45340</v>
      </c>
      <c r="C5304" t="s">
        <v>24</v>
      </c>
      <c r="D5304" t="s">
        <v>32</v>
      </c>
      <c r="E5304" t="s">
        <v>33</v>
      </c>
      <c r="F5304">
        <v>167</v>
      </c>
      <c r="G5304" s="3">
        <v>121.15</v>
      </c>
      <c r="H5304" s="3">
        <v>0</v>
      </c>
      <c r="I5304" t="s">
        <v>24</v>
      </c>
      <c r="J5304" t="s">
        <v>37</v>
      </c>
      <c r="K5304" s="3">
        <f>IF(TablaDatosEmpresa[[#This Row],[Tipo_Movimiento]] = "Venta", -TablaDatosEmpresa[[#This Row],[Cantidad]] * TablaDatosEmpresa[[#This Row],[Precio_Venta_Unitario]], 0)</f>
        <v>0</v>
      </c>
      <c r="L5304" s="3">
        <f>AVERAGEIF(TablaDatosEmpresa[Nombre_Producto],TablaDatosEmpresa[[#This Row],[Nombre_Producto]],TablaDatosEmpresa[Costo_Unitario])</f>
        <v>54.214840425531932</v>
      </c>
      <c r="M5304" s="3">
        <f>IF(TablaDatosEmpresa[[#This Row],[Tipo_Movimiento]] = "Venta", -TablaDatosEmpresa[[#This Row],[Cantidad]] * TablaDatosEmpresa[[#This Row],[CosteAdquisicionPromedio]], 0)</f>
        <v>0</v>
      </c>
      <c r="N5304" s="3">
        <f>TablaDatosEmpresa[[#This Row],[Ingresos]]-TablaDatosEmpresa[[#This Row],[Coste_Vemta]]</f>
        <v>0</v>
      </c>
    </row>
    <row r="5305" spans="1:14" x14ac:dyDescent="0.3">
      <c r="A5305">
        <v>5306</v>
      </c>
      <c r="B5305" s="1">
        <v>45341</v>
      </c>
      <c r="C5305" t="s">
        <v>16</v>
      </c>
      <c r="D5305" t="s">
        <v>19</v>
      </c>
      <c r="E5305" t="s">
        <v>20</v>
      </c>
      <c r="F5305">
        <v>93</v>
      </c>
      <c r="G5305" s="3">
        <v>150.33000000000001</v>
      </c>
      <c r="H5305" s="3">
        <v>0</v>
      </c>
      <c r="I5305" t="s">
        <v>46</v>
      </c>
      <c r="J5305" t="s">
        <v>18</v>
      </c>
      <c r="K5305" s="3">
        <f>IF(TablaDatosEmpresa[[#This Row],[Tipo_Movimiento]] = "Venta", -TablaDatosEmpresa[[#This Row],[Cantidad]] * TablaDatosEmpresa[[#This Row],[Precio_Venta_Unitario]], 0)</f>
        <v>0</v>
      </c>
      <c r="L5305" s="3">
        <f>AVERAGEIF(TablaDatosEmpresa[Nombre_Producto],TablaDatosEmpresa[[#This Row],[Nombre_Producto]],TablaDatosEmpresa[Costo_Unitario])</f>
        <v>66.956770642201846</v>
      </c>
      <c r="M5305" s="3">
        <f>IF(TablaDatosEmpresa[[#This Row],[Tipo_Movimiento]] = "Venta", -TablaDatosEmpresa[[#This Row],[Cantidad]] * TablaDatosEmpresa[[#This Row],[CosteAdquisicionPromedio]], 0)</f>
        <v>0</v>
      </c>
      <c r="N5305" s="3">
        <f>TablaDatosEmpresa[[#This Row],[Ingresos]]-TablaDatosEmpresa[[#This Row],[Coste_Vemta]]</f>
        <v>0</v>
      </c>
    </row>
    <row r="5306" spans="1:14" x14ac:dyDescent="0.3">
      <c r="A5306">
        <v>5307</v>
      </c>
      <c r="B5306" s="1">
        <v>45341</v>
      </c>
      <c r="C5306" t="s">
        <v>10</v>
      </c>
      <c r="D5306" t="s">
        <v>21</v>
      </c>
      <c r="E5306" t="s">
        <v>22</v>
      </c>
      <c r="F5306">
        <v>-37</v>
      </c>
      <c r="G5306" s="3">
        <v>0</v>
      </c>
      <c r="H5306" s="3">
        <v>60.43</v>
      </c>
      <c r="I5306" t="s">
        <v>10</v>
      </c>
      <c r="J5306" t="s">
        <v>15</v>
      </c>
      <c r="K5306" s="3">
        <f>IF(TablaDatosEmpresa[[#This Row],[Tipo_Movimiento]] = "Venta", -TablaDatosEmpresa[[#This Row],[Cantidad]] * TablaDatosEmpresa[[#This Row],[Precio_Venta_Unitario]], 0)</f>
        <v>2235.91</v>
      </c>
      <c r="L5306" s="3">
        <f>AVERAGEIF(TablaDatosEmpresa[Nombre_Producto],TablaDatosEmpresa[[#This Row],[Nombre_Producto]],TablaDatosEmpresa[Costo_Unitario])</f>
        <v>10.520482758620702</v>
      </c>
      <c r="M5306" s="3">
        <f>IF(TablaDatosEmpresa[[#This Row],[Tipo_Movimiento]] = "Venta", -TablaDatosEmpresa[[#This Row],[Cantidad]] * TablaDatosEmpresa[[#This Row],[CosteAdquisicionPromedio]], 0)</f>
        <v>389.25786206896595</v>
      </c>
      <c r="N5306" s="3">
        <f>TablaDatosEmpresa[[#This Row],[Ingresos]]-TablaDatosEmpresa[[#This Row],[Coste_Vemta]]</f>
        <v>1846.6521379310338</v>
      </c>
    </row>
    <row r="5307" spans="1:14" x14ac:dyDescent="0.3">
      <c r="A5307">
        <v>5308</v>
      </c>
      <c r="B5307" s="1">
        <v>45341</v>
      </c>
      <c r="C5307" t="s">
        <v>10</v>
      </c>
      <c r="D5307" t="s">
        <v>34</v>
      </c>
      <c r="E5307" t="s">
        <v>45</v>
      </c>
      <c r="F5307">
        <v>-47</v>
      </c>
      <c r="G5307" s="3">
        <v>0</v>
      </c>
      <c r="H5307" s="3">
        <v>351.9</v>
      </c>
      <c r="I5307" t="s">
        <v>10</v>
      </c>
      <c r="J5307" t="s">
        <v>13</v>
      </c>
      <c r="K5307" s="3">
        <f>IF(TablaDatosEmpresa[[#This Row],[Tipo_Movimiento]] = "Venta", -TablaDatosEmpresa[[#This Row],[Cantidad]] * TablaDatosEmpresa[[#This Row],[Precio_Venta_Unitario]], 0)</f>
        <v>16539.3</v>
      </c>
      <c r="L5307" s="3">
        <f>AVERAGEIF(TablaDatosEmpresa[Nombre_Producto],TablaDatosEmpresa[[#This Row],[Nombre_Producto]],TablaDatosEmpresa[Costo_Unitario])</f>
        <v>81.910562499999997</v>
      </c>
      <c r="M5307" s="3">
        <f>IF(TablaDatosEmpresa[[#This Row],[Tipo_Movimiento]] = "Venta", -TablaDatosEmpresa[[#This Row],[Cantidad]] * TablaDatosEmpresa[[#This Row],[CosteAdquisicionPromedio]], 0)</f>
        <v>3849.7964374999997</v>
      </c>
      <c r="N5307" s="3">
        <f>TablaDatosEmpresa[[#This Row],[Ingresos]]-TablaDatosEmpresa[[#This Row],[Coste_Vemta]]</f>
        <v>12689.5035625</v>
      </c>
    </row>
    <row r="5308" spans="1:14" x14ac:dyDescent="0.3">
      <c r="A5308">
        <v>5309</v>
      </c>
      <c r="B5308" s="1">
        <v>45341</v>
      </c>
      <c r="C5308" t="s">
        <v>10</v>
      </c>
      <c r="D5308" t="s">
        <v>29</v>
      </c>
      <c r="E5308" t="s">
        <v>30</v>
      </c>
      <c r="F5308">
        <v>-34</v>
      </c>
      <c r="G5308" s="3">
        <v>0</v>
      </c>
      <c r="H5308" s="3">
        <v>80.33</v>
      </c>
      <c r="I5308" t="s">
        <v>10</v>
      </c>
      <c r="J5308" t="s">
        <v>15</v>
      </c>
      <c r="K5308" s="3">
        <f>IF(TablaDatosEmpresa[[#This Row],[Tipo_Movimiento]] = "Venta", -TablaDatosEmpresa[[#This Row],[Cantidad]] * TablaDatosEmpresa[[#This Row],[Precio_Venta_Unitario]], 0)</f>
        <v>2731.22</v>
      </c>
      <c r="L5308" s="3">
        <f>AVERAGEIF(TablaDatosEmpresa[Nombre_Producto],TablaDatosEmpresa[[#This Row],[Nombre_Producto]],TablaDatosEmpresa[Costo_Unitario])</f>
        <v>15.49574137931034</v>
      </c>
      <c r="M5308" s="3">
        <f>IF(TablaDatosEmpresa[[#This Row],[Tipo_Movimiento]] = "Venta", -TablaDatosEmpresa[[#This Row],[Cantidad]] * TablaDatosEmpresa[[#This Row],[CosteAdquisicionPromedio]], 0)</f>
        <v>526.85520689655152</v>
      </c>
      <c r="N5308" s="3">
        <f>TablaDatosEmpresa[[#This Row],[Ingresos]]-TablaDatosEmpresa[[#This Row],[Coste_Vemta]]</f>
        <v>2204.3647931034484</v>
      </c>
    </row>
    <row r="5309" spans="1:14" x14ac:dyDescent="0.3">
      <c r="A5309">
        <v>5310</v>
      </c>
      <c r="B5309" s="1">
        <v>45341</v>
      </c>
      <c r="C5309" t="s">
        <v>10</v>
      </c>
      <c r="D5309" t="s">
        <v>11</v>
      </c>
      <c r="E5309" t="s">
        <v>12</v>
      </c>
      <c r="F5309">
        <v>-42</v>
      </c>
      <c r="G5309" s="3">
        <v>0</v>
      </c>
      <c r="H5309" s="3">
        <v>129.18</v>
      </c>
      <c r="I5309" t="s">
        <v>10</v>
      </c>
      <c r="J5309" t="s">
        <v>35</v>
      </c>
      <c r="K5309" s="3">
        <f>IF(TablaDatosEmpresa[[#This Row],[Tipo_Movimiento]] = "Venta", -TablaDatosEmpresa[[#This Row],[Cantidad]] * TablaDatosEmpresa[[#This Row],[Precio_Venta_Unitario]], 0)</f>
        <v>5425.56</v>
      </c>
      <c r="L5309" s="3">
        <f>AVERAGEIF(TablaDatosEmpresa[Nombre_Producto],TablaDatosEmpresa[[#This Row],[Nombre_Producto]],TablaDatosEmpresa[Costo_Unitario])</f>
        <v>28.701865793780652</v>
      </c>
      <c r="M5309" s="3">
        <f>IF(TablaDatosEmpresa[[#This Row],[Tipo_Movimiento]] = "Venta", -TablaDatosEmpresa[[#This Row],[Cantidad]] * TablaDatosEmpresa[[#This Row],[CosteAdquisicionPromedio]], 0)</f>
        <v>1205.4783633387874</v>
      </c>
      <c r="N5309" s="3">
        <f>TablaDatosEmpresa[[#This Row],[Ingresos]]-TablaDatosEmpresa[[#This Row],[Coste_Vemta]]</f>
        <v>4220.0816366612125</v>
      </c>
    </row>
    <row r="5310" spans="1:14" x14ac:dyDescent="0.3">
      <c r="A5310">
        <v>5311</v>
      </c>
      <c r="B5310" s="1">
        <v>45341</v>
      </c>
      <c r="C5310" t="s">
        <v>24</v>
      </c>
      <c r="D5310" t="s">
        <v>29</v>
      </c>
      <c r="E5310" t="s">
        <v>30</v>
      </c>
      <c r="F5310">
        <v>152</v>
      </c>
      <c r="G5310" s="3">
        <v>35.26</v>
      </c>
      <c r="H5310" s="3">
        <v>0</v>
      </c>
      <c r="I5310" t="s">
        <v>24</v>
      </c>
      <c r="J5310" t="s">
        <v>36</v>
      </c>
      <c r="K5310" s="3">
        <f>IF(TablaDatosEmpresa[[#This Row],[Tipo_Movimiento]] = "Venta", -TablaDatosEmpresa[[#This Row],[Cantidad]] * TablaDatosEmpresa[[#This Row],[Precio_Venta_Unitario]], 0)</f>
        <v>0</v>
      </c>
      <c r="L5310" s="3">
        <f>AVERAGEIF(TablaDatosEmpresa[Nombre_Producto],TablaDatosEmpresa[[#This Row],[Nombre_Producto]],TablaDatosEmpresa[Costo_Unitario])</f>
        <v>15.49574137931034</v>
      </c>
      <c r="M5310" s="3">
        <f>IF(TablaDatosEmpresa[[#This Row],[Tipo_Movimiento]] = "Venta", -TablaDatosEmpresa[[#This Row],[Cantidad]] * TablaDatosEmpresa[[#This Row],[CosteAdquisicionPromedio]], 0)</f>
        <v>0</v>
      </c>
      <c r="N5310" s="3">
        <f>TablaDatosEmpresa[[#This Row],[Ingresos]]-TablaDatosEmpresa[[#This Row],[Coste_Vemta]]</f>
        <v>0</v>
      </c>
    </row>
    <row r="5311" spans="1:14" x14ac:dyDescent="0.3">
      <c r="A5311">
        <v>5312</v>
      </c>
      <c r="B5311" s="1">
        <v>45341</v>
      </c>
      <c r="C5311" t="s">
        <v>10</v>
      </c>
      <c r="D5311" t="s">
        <v>17</v>
      </c>
      <c r="E5311" t="s">
        <v>42</v>
      </c>
      <c r="F5311">
        <v>-24</v>
      </c>
      <c r="G5311" s="3">
        <v>0</v>
      </c>
      <c r="H5311" s="3">
        <v>895.64</v>
      </c>
      <c r="I5311" t="s">
        <v>10</v>
      </c>
      <c r="J5311" t="s">
        <v>35</v>
      </c>
      <c r="K5311" s="3">
        <f>IF(TablaDatosEmpresa[[#This Row],[Tipo_Movimiento]] = "Venta", -TablaDatosEmpresa[[#This Row],[Cantidad]] * TablaDatosEmpresa[[#This Row],[Precio_Venta_Unitario]], 0)</f>
        <v>21495.360000000001</v>
      </c>
      <c r="L5311" s="3">
        <f>AVERAGEIF(TablaDatosEmpresa[Nombre_Producto],TablaDatosEmpresa[[#This Row],[Nombre_Producto]],TablaDatosEmpresa[Costo_Unitario])</f>
        <v>206.67616747181975</v>
      </c>
      <c r="M5311" s="3">
        <f>IF(TablaDatosEmpresa[[#This Row],[Tipo_Movimiento]] = "Venta", -TablaDatosEmpresa[[#This Row],[Cantidad]] * TablaDatosEmpresa[[#This Row],[CosteAdquisicionPromedio]], 0)</f>
        <v>4960.2280193236738</v>
      </c>
      <c r="N5311" s="3">
        <f>TablaDatosEmpresa[[#This Row],[Ingresos]]-TablaDatosEmpresa[[#This Row],[Coste_Vemta]]</f>
        <v>16535.131980676328</v>
      </c>
    </row>
    <row r="5312" spans="1:14" x14ac:dyDescent="0.3">
      <c r="A5312">
        <v>5313</v>
      </c>
      <c r="B5312" s="1">
        <v>45342</v>
      </c>
      <c r="C5312" t="s">
        <v>10</v>
      </c>
      <c r="D5312" t="s">
        <v>19</v>
      </c>
      <c r="E5312" t="s">
        <v>20</v>
      </c>
      <c r="F5312">
        <v>-2</v>
      </c>
      <c r="G5312" s="3">
        <v>0</v>
      </c>
      <c r="H5312" s="3">
        <v>299.68</v>
      </c>
      <c r="I5312" t="s">
        <v>10</v>
      </c>
      <c r="J5312" t="s">
        <v>13</v>
      </c>
      <c r="K5312" s="3">
        <f>IF(TablaDatosEmpresa[[#This Row],[Tipo_Movimiento]] = "Venta", -TablaDatosEmpresa[[#This Row],[Cantidad]] * TablaDatosEmpresa[[#This Row],[Precio_Venta_Unitario]], 0)</f>
        <v>599.36</v>
      </c>
      <c r="L5312" s="3">
        <f>AVERAGEIF(TablaDatosEmpresa[Nombre_Producto],TablaDatosEmpresa[[#This Row],[Nombre_Producto]],TablaDatosEmpresa[Costo_Unitario])</f>
        <v>66.956770642201846</v>
      </c>
      <c r="M5312" s="3">
        <f>IF(TablaDatosEmpresa[[#This Row],[Tipo_Movimiento]] = "Venta", -TablaDatosEmpresa[[#This Row],[Cantidad]] * TablaDatosEmpresa[[#This Row],[CosteAdquisicionPromedio]], 0)</f>
        <v>133.91354128440369</v>
      </c>
      <c r="N5312" s="3">
        <f>TablaDatosEmpresa[[#This Row],[Ingresos]]-TablaDatosEmpresa[[#This Row],[Coste_Vemta]]</f>
        <v>465.44645871559635</v>
      </c>
    </row>
    <row r="5313" spans="1:14" x14ac:dyDescent="0.3">
      <c r="A5313">
        <v>5314</v>
      </c>
      <c r="B5313" s="1">
        <v>45342</v>
      </c>
      <c r="C5313" t="s">
        <v>10</v>
      </c>
      <c r="D5313" t="s">
        <v>27</v>
      </c>
      <c r="E5313" t="s">
        <v>44</v>
      </c>
      <c r="F5313">
        <v>-36</v>
      </c>
      <c r="G5313" s="3">
        <v>0</v>
      </c>
      <c r="H5313" s="3">
        <v>501.78</v>
      </c>
      <c r="I5313" t="s">
        <v>10</v>
      </c>
      <c r="J5313" t="s">
        <v>31</v>
      </c>
      <c r="K5313" s="3">
        <f>IF(TablaDatosEmpresa[[#This Row],[Tipo_Movimiento]] = "Venta", -TablaDatosEmpresa[[#This Row],[Cantidad]] * TablaDatosEmpresa[[#This Row],[Precio_Venta_Unitario]], 0)</f>
        <v>18064.079999999998</v>
      </c>
      <c r="L5313" s="3">
        <f>AVERAGEIF(TablaDatosEmpresa[Nombre_Producto],TablaDatosEmpresa[[#This Row],[Nombre_Producto]],TablaDatosEmpresa[Costo_Unitario])</f>
        <v>111.99406451612904</v>
      </c>
      <c r="M5313" s="3">
        <f>IF(TablaDatosEmpresa[[#This Row],[Tipo_Movimiento]] = "Venta", -TablaDatosEmpresa[[#This Row],[Cantidad]] * TablaDatosEmpresa[[#This Row],[CosteAdquisicionPromedio]], 0)</f>
        <v>4031.7863225806454</v>
      </c>
      <c r="N5313" s="3">
        <f>TablaDatosEmpresa[[#This Row],[Ingresos]]-TablaDatosEmpresa[[#This Row],[Coste_Vemta]]</f>
        <v>14032.293677419353</v>
      </c>
    </row>
    <row r="5314" spans="1:14" x14ac:dyDescent="0.3">
      <c r="A5314">
        <v>5315</v>
      </c>
      <c r="B5314" s="1">
        <v>45342</v>
      </c>
      <c r="C5314" t="s">
        <v>10</v>
      </c>
      <c r="D5314" t="s">
        <v>14</v>
      </c>
      <c r="E5314" t="s">
        <v>41</v>
      </c>
      <c r="F5314">
        <v>-50</v>
      </c>
      <c r="G5314" s="3">
        <v>0</v>
      </c>
      <c r="H5314" s="3">
        <v>158.63</v>
      </c>
      <c r="I5314" t="s">
        <v>10</v>
      </c>
      <c r="J5314" t="s">
        <v>31</v>
      </c>
      <c r="K5314" s="3">
        <f>IF(TablaDatosEmpresa[[#This Row],[Tipo_Movimiento]] = "Venta", -TablaDatosEmpresa[[#This Row],[Cantidad]] * TablaDatosEmpresa[[#This Row],[Precio_Venta_Unitario]], 0)</f>
        <v>7931.5</v>
      </c>
      <c r="L5314" s="3">
        <f>AVERAGEIF(TablaDatosEmpresa[Nombre_Producto],TablaDatosEmpresa[[#This Row],[Nombre_Producto]],TablaDatosEmpresa[Costo_Unitario])</f>
        <v>38.917210440456756</v>
      </c>
      <c r="M5314" s="3">
        <f>IF(TablaDatosEmpresa[[#This Row],[Tipo_Movimiento]] = "Venta", -TablaDatosEmpresa[[#This Row],[Cantidad]] * TablaDatosEmpresa[[#This Row],[CosteAdquisicionPromedio]], 0)</f>
        <v>1945.8605220228378</v>
      </c>
      <c r="N5314" s="3">
        <f>TablaDatosEmpresa[[#This Row],[Ingresos]]-TablaDatosEmpresa[[#This Row],[Coste_Vemta]]</f>
        <v>5985.6394779771617</v>
      </c>
    </row>
    <row r="5315" spans="1:14" x14ac:dyDescent="0.3">
      <c r="A5315">
        <v>5316</v>
      </c>
      <c r="B5315" s="1">
        <v>45342</v>
      </c>
      <c r="C5315" t="s">
        <v>16</v>
      </c>
      <c r="D5315" t="s">
        <v>17</v>
      </c>
      <c r="E5315" t="s">
        <v>42</v>
      </c>
      <c r="F5315">
        <v>60</v>
      </c>
      <c r="G5315" s="3">
        <v>447.59</v>
      </c>
      <c r="H5315" s="3">
        <v>0</v>
      </c>
      <c r="I5315" t="s">
        <v>46</v>
      </c>
      <c r="J5315" t="s">
        <v>18</v>
      </c>
      <c r="K5315" s="3">
        <f>IF(TablaDatosEmpresa[[#This Row],[Tipo_Movimiento]] = "Venta", -TablaDatosEmpresa[[#This Row],[Cantidad]] * TablaDatosEmpresa[[#This Row],[Precio_Venta_Unitario]], 0)</f>
        <v>0</v>
      </c>
      <c r="L5315" s="3">
        <f>AVERAGEIF(TablaDatosEmpresa[Nombre_Producto],TablaDatosEmpresa[[#This Row],[Nombre_Producto]],TablaDatosEmpresa[Costo_Unitario])</f>
        <v>206.67616747181975</v>
      </c>
      <c r="M5315" s="3">
        <f>IF(TablaDatosEmpresa[[#This Row],[Tipo_Movimiento]] = "Venta", -TablaDatosEmpresa[[#This Row],[Cantidad]] * TablaDatosEmpresa[[#This Row],[CosteAdquisicionPromedio]], 0)</f>
        <v>0</v>
      </c>
      <c r="N5315" s="3">
        <f>TablaDatosEmpresa[[#This Row],[Ingresos]]-TablaDatosEmpresa[[#This Row],[Coste_Vemta]]</f>
        <v>0</v>
      </c>
    </row>
    <row r="5316" spans="1:14" x14ac:dyDescent="0.3">
      <c r="A5316">
        <v>5317</v>
      </c>
      <c r="B5316" s="1">
        <v>45342</v>
      </c>
      <c r="C5316" t="s">
        <v>16</v>
      </c>
      <c r="D5316" t="s">
        <v>27</v>
      </c>
      <c r="E5316" t="s">
        <v>44</v>
      </c>
      <c r="F5316">
        <v>96</v>
      </c>
      <c r="G5316" s="3">
        <v>248.25</v>
      </c>
      <c r="H5316" s="3">
        <v>0</v>
      </c>
      <c r="I5316" t="s">
        <v>46</v>
      </c>
      <c r="J5316" t="s">
        <v>18</v>
      </c>
      <c r="K5316" s="3">
        <f>IF(TablaDatosEmpresa[[#This Row],[Tipo_Movimiento]] = "Venta", -TablaDatosEmpresa[[#This Row],[Cantidad]] * TablaDatosEmpresa[[#This Row],[Precio_Venta_Unitario]], 0)</f>
        <v>0</v>
      </c>
      <c r="L5316" s="3">
        <f>AVERAGEIF(TablaDatosEmpresa[Nombre_Producto],TablaDatosEmpresa[[#This Row],[Nombre_Producto]],TablaDatosEmpresa[Costo_Unitario])</f>
        <v>111.99406451612904</v>
      </c>
      <c r="M5316" s="3">
        <f>IF(TablaDatosEmpresa[[#This Row],[Tipo_Movimiento]] = "Venta", -TablaDatosEmpresa[[#This Row],[Cantidad]] * TablaDatosEmpresa[[#This Row],[CosteAdquisicionPromedio]], 0)</f>
        <v>0</v>
      </c>
      <c r="N5316" s="3">
        <f>TablaDatosEmpresa[[#This Row],[Ingresos]]-TablaDatosEmpresa[[#This Row],[Coste_Vemta]]</f>
        <v>0</v>
      </c>
    </row>
    <row r="5317" spans="1:14" x14ac:dyDescent="0.3">
      <c r="A5317">
        <v>5318</v>
      </c>
      <c r="B5317" s="1">
        <v>45342</v>
      </c>
      <c r="C5317" t="s">
        <v>10</v>
      </c>
      <c r="D5317" t="s">
        <v>14</v>
      </c>
      <c r="E5317" t="s">
        <v>41</v>
      </c>
      <c r="F5317">
        <v>-17</v>
      </c>
      <c r="G5317" s="3">
        <v>0</v>
      </c>
      <c r="H5317" s="3">
        <v>161.02000000000001</v>
      </c>
      <c r="I5317" t="s">
        <v>10</v>
      </c>
      <c r="J5317" t="s">
        <v>35</v>
      </c>
      <c r="K5317" s="3">
        <f>IF(TablaDatosEmpresa[[#This Row],[Tipo_Movimiento]] = "Venta", -TablaDatosEmpresa[[#This Row],[Cantidad]] * TablaDatosEmpresa[[#This Row],[Precio_Venta_Unitario]], 0)</f>
        <v>2737.34</v>
      </c>
      <c r="L5317" s="3">
        <f>AVERAGEIF(TablaDatosEmpresa[Nombre_Producto],TablaDatosEmpresa[[#This Row],[Nombre_Producto]],TablaDatosEmpresa[Costo_Unitario])</f>
        <v>38.917210440456756</v>
      </c>
      <c r="M5317" s="3">
        <f>IF(TablaDatosEmpresa[[#This Row],[Tipo_Movimiento]] = "Venta", -TablaDatosEmpresa[[#This Row],[Cantidad]] * TablaDatosEmpresa[[#This Row],[CosteAdquisicionPromedio]], 0)</f>
        <v>661.59257748776486</v>
      </c>
      <c r="N5317" s="3">
        <f>TablaDatosEmpresa[[#This Row],[Ingresos]]-TablaDatosEmpresa[[#This Row],[Coste_Vemta]]</f>
        <v>2075.7474225122351</v>
      </c>
    </row>
    <row r="5318" spans="1:14" x14ac:dyDescent="0.3">
      <c r="A5318">
        <v>5319</v>
      </c>
      <c r="B5318" s="1">
        <v>45342</v>
      </c>
      <c r="C5318" t="s">
        <v>10</v>
      </c>
      <c r="D5318" t="s">
        <v>19</v>
      </c>
      <c r="E5318" t="s">
        <v>20</v>
      </c>
      <c r="F5318">
        <v>-1</v>
      </c>
      <c r="G5318" s="3">
        <v>0</v>
      </c>
      <c r="H5318" s="3">
        <v>301.42</v>
      </c>
      <c r="I5318" t="s">
        <v>10</v>
      </c>
      <c r="J5318" t="s">
        <v>23</v>
      </c>
      <c r="K5318" s="3">
        <f>IF(TablaDatosEmpresa[[#This Row],[Tipo_Movimiento]] = "Venta", -TablaDatosEmpresa[[#This Row],[Cantidad]] * TablaDatosEmpresa[[#This Row],[Precio_Venta_Unitario]], 0)</f>
        <v>301.42</v>
      </c>
      <c r="L5318" s="3">
        <f>AVERAGEIF(TablaDatosEmpresa[Nombre_Producto],TablaDatosEmpresa[[#This Row],[Nombre_Producto]],TablaDatosEmpresa[Costo_Unitario])</f>
        <v>66.956770642201846</v>
      </c>
      <c r="M5318" s="3">
        <f>IF(TablaDatosEmpresa[[#This Row],[Tipo_Movimiento]] = "Venta", -TablaDatosEmpresa[[#This Row],[Cantidad]] * TablaDatosEmpresa[[#This Row],[CosteAdquisicionPromedio]], 0)</f>
        <v>66.956770642201846</v>
      </c>
      <c r="N5318" s="3">
        <f>TablaDatosEmpresa[[#This Row],[Ingresos]]-TablaDatosEmpresa[[#This Row],[Coste_Vemta]]</f>
        <v>234.46322935779818</v>
      </c>
    </row>
    <row r="5319" spans="1:14" x14ac:dyDescent="0.3">
      <c r="A5319">
        <v>5320</v>
      </c>
      <c r="B5319" s="1">
        <v>45343</v>
      </c>
      <c r="C5319" t="s">
        <v>10</v>
      </c>
      <c r="D5319" t="s">
        <v>27</v>
      </c>
      <c r="E5319" t="s">
        <v>44</v>
      </c>
      <c r="F5319">
        <v>-11</v>
      </c>
      <c r="G5319" s="3">
        <v>0</v>
      </c>
      <c r="H5319" s="3">
        <v>503.69</v>
      </c>
      <c r="I5319" t="s">
        <v>10</v>
      </c>
      <c r="J5319" t="s">
        <v>31</v>
      </c>
      <c r="K5319" s="3">
        <f>IF(TablaDatosEmpresa[[#This Row],[Tipo_Movimiento]] = "Venta", -TablaDatosEmpresa[[#This Row],[Cantidad]] * TablaDatosEmpresa[[#This Row],[Precio_Venta_Unitario]], 0)</f>
        <v>5540.59</v>
      </c>
      <c r="L5319" s="3">
        <f>AVERAGEIF(TablaDatosEmpresa[Nombre_Producto],TablaDatosEmpresa[[#This Row],[Nombre_Producto]],TablaDatosEmpresa[Costo_Unitario])</f>
        <v>111.99406451612904</v>
      </c>
      <c r="M5319" s="3">
        <f>IF(TablaDatosEmpresa[[#This Row],[Tipo_Movimiento]] = "Venta", -TablaDatosEmpresa[[#This Row],[Cantidad]] * TablaDatosEmpresa[[#This Row],[CosteAdquisicionPromedio]], 0)</f>
        <v>1231.9347096774195</v>
      </c>
      <c r="N5319" s="3">
        <f>TablaDatosEmpresa[[#This Row],[Ingresos]]-TablaDatosEmpresa[[#This Row],[Coste_Vemta]]</f>
        <v>4308.6552903225802</v>
      </c>
    </row>
    <row r="5320" spans="1:14" x14ac:dyDescent="0.3">
      <c r="A5320">
        <v>5321</v>
      </c>
      <c r="B5320" s="1">
        <v>45343</v>
      </c>
      <c r="C5320" t="s">
        <v>10</v>
      </c>
      <c r="D5320" t="s">
        <v>34</v>
      </c>
      <c r="E5320" t="s">
        <v>45</v>
      </c>
      <c r="F5320">
        <v>-50</v>
      </c>
      <c r="G5320" s="3">
        <v>0</v>
      </c>
      <c r="H5320" s="3">
        <v>352.83</v>
      </c>
      <c r="I5320" t="s">
        <v>10</v>
      </c>
      <c r="J5320" t="s">
        <v>31</v>
      </c>
      <c r="K5320" s="3">
        <f>IF(TablaDatosEmpresa[[#This Row],[Tipo_Movimiento]] = "Venta", -TablaDatosEmpresa[[#This Row],[Cantidad]] * TablaDatosEmpresa[[#This Row],[Precio_Venta_Unitario]], 0)</f>
        <v>17641.5</v>
      </c>
      <c r="L5320" s="3">
        <f>AVERAGEIF(TablaDatosEmpresa[Nombre_Producto],TablaDatosEmpresa[[#This Row],[Nombre_Producto]],TablaDatosEmpresa[Costo_Unitario])</f>
        <v>81.910562499999997</v>
      </c>
      <c r="M5320" s="3">
        <f>IF(TablaDatosEmpresa[[#This Row],[Tipo_Movimiento]] = "Venta", -TablaDatosEmpresa[[#This Row],[Cantidad]] * TablaDatosEmpresa[[#This Row],[CosteAdquisicionPromedio]], 0)</f>
        <v>4095.5281249999998</v>
      </c>
      <c r="N5320" s="3">
        <f>TablaDatosEmpresa[[#This Row],[Ingresos]]-TablaDatosEmpresa[[#This Row],[Coste_Vemta]]</f>
        <v>13545.971874999999</v>
      </c>
    </row>
    <row r="5321" spans="1:14" x14ac:dyDescent="0.3">
      <c r="A5321">
        <v>5322</v>
      </c>
      <c r="B5321" s="1">
        <v>45343</v>
      </c>
      <c r="C5321" t="s">
        <v>10</v>
      </c>
      <c r="D5321" t="s">
        <v>34</v>
      </c>
      <c r="E5321" t="s">
        <v>45</v>
      </c>
      <c r="F5321">
        <v>-39</v>
      </c>
      <c r="G5321" s="3">
        <v>0</v>
      </c>
      <c r="H5321" s="3">
        <v>351.72</v>
      </c>
      <c r="I5321" t="s">
        <v>10</v>
      </c>
      <c r="J5321" t="s">
        <v>13</v>
      </c>
      <c r="K5321" s="3">
        <f>IF(TablaDatosEmpresa[[#This Row],[Tipo_Movimiento]] = "Venta", -TablaDatosEmpresa[[#This Row],[Cantidad]] * TablaDatosEmpresa[[#This Row],[Precio_Venta_Unitario]], 0)</f>
        <v>13717.080000000002</v>
      </c>
      <c r="L5321" s="3">
        <f>AVERAGEIF(TablaDatosEmpresa[Nombre_Producto],TablaDatosEmpresa[[#This Row],[Nombre_Producto]],TablaDatosEmpresa[Costo_Unitario])</f>
        <v>81.910562499999997</v>
      </c>
      <c r="M5321" s="3">
        <f>IF(TablaDatosEmpresa[[#This Row],[Tipo_Movimiento]] = "Venta", -TablaDatosEmpresa[[#This Row],[Cantidad]] * TablaDatosEmpresa[[#This Row],[CosteAdquisicionPromedio]], 0)</f>
        <v>3194.5119374999999</v>
      </c>
      <c r="N5321" s="3">
        <f>TablaDatosEmpresa[[#This Row],[Ingresos]]-TablaDatosEmpresa[[#This Row],[Coste_Vemta]]</f>
        <v>10522.568062500002</v>
      </c>
    </row>
    <row r="5322" spans="1:14" x14ac:dyDescent="0.3">
      <c r="A5322">
        <v>5323</v>
      </c>
      <c r="B5322" s="1">
        <v>45343</v>
      </c>
      <c r="C5322" t="s">
        <v>16</v>
      </c>
      <c r="D5322" t="s">
        <v>19</v>
      </c>
      <c r="E5322" t="s">
        <v>20</v>
      </c>
      <c r="F5322">
        <v>86</v>
      </c>
      <c r="G5322" s="3">
        <v>147.96</v>
      </c>
      <c r="H5322" s="3">
        <v>0</v>
      </c>
      <c r="I5322" t="s">
        <v>46</v>
      </c>
      <c r="J5322" t="s">
        <v>18</v>
      </c>
      <c r="K5322" s="3">
        <f>IF(TablaDatosEmpresa[[#This Row],[Tipo_Movimiento]] = "Venta", -TablaDatosEmpresa[[#This Row],[Cantidad]] * TablaDatosEmpresa[[#This Row],[Precio_Venta_Unitario]], 0)</f>
        <v>0</v>
      </c>
      <c r="L5322" s="3">
        <f>AVERAGEIF(TablaDatosEmpresa[Nombre_Producto],TablaDatosEmpresa[[#This Row],[Nombre_Producto]],TablaDatosEmpresa[Costo_Unitario])</f>
        <v>66.956770642201846</v>
      </c>
      <c r="M5322" s="3">
        <f>IF(TablaDatosEmpresa[[#This Row],[Tipo_Movimiento]] = "Venta", -TablaDatosEmpresa[[#This Row],[Cantidad]] * TablaDatosEmpresa[[#This Row],[CosteAdquisicionPromedio]], 0)</f>
        <v>0</v>
      </c>
      <c r="N5322" s="3">
        <f>TablaDatosEmpresa[[#This Row],[Ingresos]]-TablaDatosEmpresa[[#This Row],[Coste_Vemta]]</f>
        <v>0</v>
      </c>
    </row>
    <row r="5323" spans="1:14" x14ac:dyDescent="0.3">
      <c r="A5323">
        <v>5324</v>
      </c>
      <c r="B5323" s="1">
        <v>45343</v>
      </c>
      <c r="C5323" t="s">
        <v>10</v>
      </c>
      <c r="D5323" t="s">
        <v>29</v>
      </c>
      <c r="E5323" t="s">
        <v>30</v>
      </c>
      <c r="F5323">
        <v>-14</v>
      </c>
      <c r="G5323" s="3">
        <v>0</v>
      </c>
      <c r="H5323" s="3">
        <v>80.540000000000006</v>
      </c>
      <c r="I5323" t="s">
        <v>10</v>
      </c>
      <c r="J5323" t="s">
        <v>31</v>
      </c>
      <c r="K5323" s="3">
        <f>IF(TablaDatosEmpresa[[#This Row],[Tipo_Movimiento]] = "Venta", -TablaDatosEmpresa[[#This Row],[Cantidad]] * TablaDatosEmpresa[[#This Row],[Precio_Venta_Unitario]], 0)</f>
        <v>1127.5600000000002</v>
      </c>
      <c r="L5323" s="3">
        <f>AVERAGEIF(TablaDatosEmpresa[Nombre_Producto],TablaDatosEmpresa[[#This Row],[Nombre_Producto]],TablaDatosEmpresa[Costo_Unitario])</f>
        <v>15.49574137931034</v>
      </c>
      <c r="M5323" s="3">
        <f>IF(TablaDatosEmpresa[[#This Row],[Tipo_Movimiento]] = "Venta", -TablaDatosEmpresa[[#This Row],[Cantidad]] * TablaDatosEmpresa[[#This Row],[CosteAdquisicionPromedio]], 0)</f>
        <v>216.94037931034475</v>
      </c>
      <c r="N5323" s="3">
        <f>TablaDatosEmpresa[[#This Row],[Ingresos]]-TablaDatosEmpresa[[#This Row],[Coste_Vemta]]</f>
        <v>910.61962068965545</v>
      </c>
    </row>
    <row r="5324" spans="1:14" x14ac:dyDescent="0.3">
      <c r="A5324">
        <v>5325</v>
      </c>
      <c r="B5324" s="1">
        <v>45343</v>
      </c>
      <c r="C5324" t="s">
        <v>10</v>
      </c>
      <c r="D5324" t="s">
        <v>17</v>
      </c>
      <c r="E5324" t="s">
        <v>42</v>
      </c>
      <c r="F5324">
        <v>-13</v>
      </c>
      <c r="G5324" s="3">
        <v>0</v>
      </c>
      <c r="H5324" s="3">
        <v>897.44</v>
      </c>
      <c r="I5324" t="s">
        <v>10</v>
      </c>
      <c r="J5324" t="s">
        <v>31</v>
      </c>
      <c r="K5324" s="3">
        <f>IF(TablaDatosEmpresa[[#This Row],[Tipo_Movimiento]] = "Venta", -TablaDatosEmpresa[[#This Row],[Cantidad]] * TablaDatosEmpresa[[#This Row],[Precio_Venta_Unitario]], 0)</f>
        <v>11666.720000000001</v>
      </c>
      <c r="L5324" s="3">
        <f>AVERAGEIF(TablaDatosEmpresa[Nombre_Producto],TablaDatosEmpresa[[#This Row],[Nombre_Producto]],TablaDatosEmpresa[Costo_Unitario])</f>
        <v>206.67616747181975</v>
      </c>
      <c r="M5324" s="3">
        <f>IF(TablaDatosEmpresa[[#This Row],[Tipo_Movimiento]] = "Venta", -TablaDatosEmpresa[[#This Row],[Cantidad]] * TablaDatosEmpresa[[#This Row],[CosteAdquisicionPromedio]], 0)</f>
        <v>2686.7901771336569</v>
      </c>
      <c r="N5324" s="3">
        <f>TablaDatosEmpresa[[#This Row],[Ingresos]]-TablaDatosEmpresa[[#This Row],[Coste_Vemta]]</f>
        <v>8979.9298228663447</v>
      </c>
    </row>
    <row r="5325" spans="1:14" x14ac:dyDescent="0.3">
      <c r="A5325">
        <v>5326</v>
      </c>
      <c r="B5325" s="1">
        <v>45344</v>
      </c>
      <c r="C5325" t="s">
        <v>10</v>
      </c>
      <c r="D5325" t="s">
        <v>32</v>
      </c>
      <c r="E5325" t="s">
        <v>33</v>
      </c>
      <c r="F5325">
        <v>-32</v>
      </c>
      <c r="G5325" s="3">
        <v>0</v>
      </c>
      <c r="H5325" s="3">
        <v>221.82</v>
      </c>
      <c r="I5325" t="s">
        <v>10</v>
      </c>
      <c r="J5325" t="s">
        <v>35</v>
      </c>
      <c r="K5325" s="3">
        <f>IF(TablaDatosEmpresa[[#This Row],[Tipo_Movimiento]] = "Venta", -TablaDatosEmpresa[[#This Row],[Cantidad]] * TablaDatosEmpresa[[#This Row],[Precio_Venta_Unitario]], 0)</f>
        <v>7098.24</v>
      </c>
      <c r="L5325" s="3">
        <f>AVERAGEIF(TablaDatosEmpresa[Nombre_Producto],TablaDatosEmpresa[[#This Row],[Nombre_Producto]],TablaDatosEmpresa[Costo_Unitario])</f>
        <v>54.214840425531932</v>
      </c>
      <c r="M5325" s="3">
        <f>IF(TablaDatosEmpresa[[#This Row],[Tipo_Movimiento]] = "Venta", -TablaDatosEmpresa[[#This Row],[Cantidad]] * TablaDatosEmpresa[[#This Row],[CosteAdquisicionPromedio]], 0)</f>
        <v>1734.8748936170218</v>
      </c>
      <c r="N5325" s="3">
        <f>TablaDatosEmpresa[[#This Row],[Ingresos]]-TablaDatosEmpresa[[#This Row],[Coste_Vemta]]</f>
        <v>5363.3651063829784</v>
      </c>
    </row>
    <row r="5326" spans="1:14" x14ac:dyDescent="0.3">
      <c r="A5326">
        <v>5327</v>
      </c>
      <c r="B5326" s="1">
        <v>45344</v>
      </c>
      <c r="C5326" t="s">
        <v>24</v>
      </c>
      <c r="D5326" t="s">
        <v>14</v>
      </c>
      <c r="E5326" t="s">
        <v>41</v>
      </c>
      <c r="F5326">
        <v>256</v>
      </c>
      <c r="G5326" s="3">
        <v>84.13</v>
      </c>
      <c r="H5326" s="3">
        <v>0</v>
      </c>
      <c r="I5326" t="s">
        <v>24</v>
      </c>
      <c r="J5326" t="s">
        <v>28</v>
      </c>
      <c r="K5326" s="3">
        <f>IF(TablaDatosEmpresa[[#This Row],[Tipo_Movimiento]] = "Venta", -TablaDatosEmpresa[[#This Row],[Cantidad]] * TablaDatosEmpresa[[#This Row],[Precio_Venta_Unitario]], 0)</f>
        <v>0</v>
      </c>
      <c r="L5326" s="3">
        <f>AVERAGEIF(TablaDatosEmpresa[Nombre_Producto],TablaDatosEmpresa[[#This Row],[Nombre_Producto]],TablaDatosEmpresa[Costo_Unitario])</f>
        <v>38.917210440456756</v>
      </c>
      <c r="M5326" s="3">
        <f>IF(TablaDatosEmpresa[[#This Row],[Tipo_Movimiento]] = "Venta", -TablaDatosEmpresa[[#This Row],[Cantidad]] * TablaDatosEmpresa[[#This Row],[CosteAdquisicionPromedio]], 0)</f>
        <v>0</v>
      </c>
      <c r="N5326" s="3">
        <f>TablaDatosEmpresa[[#This Row],[Ingresos]]-TablaDatosEmpresa[[#This Row],[Coste_Vemta]]</f>
        <v>0</v>
      </c>
    </row>
    <row r="5327" spans="1:14" x14ac:dyDescent="0.3">
      <c r="A5327">
        <v>5328</v>
      </c>
      <c r="B5327" s="1">
        <v>45344</v>
      </c>
      <c r="C5327" t="s">
        <v>24</v>
      </c>
      <c r="D5327" t="s">
        <v>11</v>
      </c>
      <c r="E5327" t="s">
        <v>12</v>
      </c>
      <c r="F5327">
        <v>210</v>
      </c>
      <c r="G5327" s="3">
        <v>65.319999999999993</v>
      </c>
      <c r="H5327" s="3">
        <v>0</v>
      </c>
      <c r="I5327" t="s">
        <v>24</v>
      </c>
      <c r="J5327" t="s">
        <v>37</v>
      </c>
      <c r="K5327" s="3">
        <f>IF(TablaDatosEmpresa[[#This Row],[Tipo_Movimiento]] = "Venta", -TablaDatosEmpresa[[#This Row],[Cantidad]] * TablaDatosEmpresa[[#This Row],[Precio_Venta_Unitario]], 0)</f>
        <v>0</v>
      </c>
      <c r="L5327" s="3">
        <f>AVERAGEIF(TablaDatosEmpresa[Nombre_Producto],TablaDatosEmpresa[[#This Row],[Nombre_Producto]],TablaDatosEmpresa[Costo_Unitario])</f>
        <v>28.701865793780652</v>
      </c>
      <c r="M5327" s="3">
        <f>IF(TablaDatosEmpresa[[#This Row],[Tipo_Movimiento]] = "Venta", -TablaDatosEmpresa[[#This Row],[Cantidad]] * TablaDatosEmpresa[[#This Row],[CosteAdquisicionPromedio]], 0)</f>
        <v>0</v>
      </c>
      <c r="N5327" s="3">
        <f>TablaDatosEmpresa[[#This Row],[Ingresos]]-TablaDatosEmpresa[[#This Row],[Coste_Vemta]]</f>
        <v>0</v>
      </c>
    </row>
    <row r="5328" spans="1:14" x14ac:dyDescent="0.3">
      <c r="A5328">
        <v>5329</v>
      </c>
      <c r="B5328" s="1">
        <v>45344</v>
      </c>
      <c r="C5328" t="s">
        <v>24</v>
      </c>
      <c r="D5328" t="s">
        <v>29</v>
      </c>
      <c r="E5328" t="s">
        <v>30</v>
      </c>
      <c r="F5328">
        <v>142</v>
      </c>
      <c r="G5328" s="3">
        <v>36.28</v>
      </c>
      <c r="H5328" s="3">
        <v>0</v>
      </c>
      <c r="I5328" t="s">
        <v>24</v>
      </c>
      <c r="J5328" t="s">
        <v>36</v>
      </c>
      <c r="K5328" s="3">
        <f>IF(TablaDatosEmpresa[[#This Row],[Tipo_Movimiento]] = "Venta", -TablaDatosEmpresa[[#This Row],[Cantidad]] * TablaDatosEmpresa[[#This Row],[Precio_Venta_Unitario]], 0)</f>
        <v>0</v>
      </c>
      <c r="L5328" s="3">
        <f>AVERAGEIF(TablaDatosEmpresa[Nombre_Producto],TablaDatosEmpresa[[#This Row],[Nombre_Producto]],TablaDatosEmpresa[Costo_Unitario])</f>
        <v>15.49574137931034</v>
      </c>
      <c r="M5328" s="3">
        <f>IF(TablaDatosEmpresa[[#This Row],[Tipo_Movimiento]] = "Venta", -TablaDatosEmpresa[[#This Row],[Cantidad]] * TablaDatosEmpresa[[#This Row],[CosteAdquisicionPromedio]], 0)</f>
        <v>0</v>
      </c>
      <c r="N5328" s="3">
        <f>TablaDatosEmpresa[[#This Row],[Ingresos]]-TablaDatosEmpresa[[#This Row],[Coste_Vemta]]</f>
        <v>0</v>
      </c>
    </row>
    <row r="5329" spans="1:14" x14ac:dyDescent="0.3">
      <c r="A5329">
        <v>5330</v>
      </c>
      <c r="B5329" s="1">
        <v>45344</v>
      </c>
      <c r="C5329" t="s">
        <v>24</v>
      </c>
      <c r="D5329" t="s">
        <v>14</v>
      </c>
      <c r="E5329" t="s">
        <v>41</v>
      </c>
      <c r="F5329">
        <v>199</v>
      </c>
      <c r="G5329" s="3">
        <v>86.83</v>
      </c>
      <c r="H5329" s="3">
        <v>0</v>
      </c>
      <c r="I5329" t="s">
        <v>24</v>
      </c>
      <c r="J5329" t="s">
        <v>26</v>
      </c>
      <c r="K5329" s="3">
        <f>IF(TablaDatosEmpresa[[#This Row],[Tipo_Movimiento]] = "Venta", -TablaDatosEmpresa[[#This Row],[Cantidad]] * TablaDatosEmpresa[[#This Row],[Precio_Venta_Unitario]], 0)</f>
        <v>0</v>
      </c>
      <c r="L5329" s="3">
        <f>AVERAGEIF(TablaDatosEmpresa[Nombre_Producto],TablaDatosEmpresa[[#This Row],[Nombre_Producto]],TablaDatosEmpresa[Costo_Unitario])</f>
        <v>38.917210440456756</v>
      </c>
      <c r="M5329" s="3">
        <f>IF(TablaDatosEmpresa[[#This Row],[Tipo_Movimiento]] = "Venta", -TablaDatosEmpresa[[#This Row],[Cantidad]] * TablaDatosEmpresa[[#This Row],[CosteAdquisicionPromedio]], 0)</f>
        <v>0</v>
      </c>
      <c r="N5329" s="3">
        <f>TablaDatosEmpresa[[#This Row],[Ingresos]]-TablaDatosEmpresa[[#This Row],[Coste_Vemta]]</f>
        <v>0</v>
      </c>
    </row>
    <row r="5330" spans="1:14" x14ac:dyDescent="0.3">
      <c r="A5330">
        <v>5331</v>
      </c>
      <c r="B5330" s="1">
        <v>45344</v>
      </c>
      <c r="C5330" t="s">
        <v>24</v>
      </c>
      <c r="D5330" t="s">
        <v>21</v>
      </c>
      <c r="E5330" t="s">
        <v>22</v>
      </c>
      <c r="F5330">
        <v>159</v>
      </c>
      <c r="G5330" s="3">
        <v>24.61</v>
      </c>
      <c r="H5330" s="3">
        <v>0</v>
      </c>
      <c r="I5330" t="s">
        <v>24</v>
      </c>
      <c r="J5330" t="s">
        <v>37</v>
      </c>
      <c r="K5330" s="3">
        <f>IF(TablaDatosEmpresa[[#This Row],[Tipo_Movimiento]] = "Venta", -TablaDatosEmpresa[[#This Row],[Cantidad]] * TablaDatosEmpresa[[#This Row],[Precio_Venta_Unitario]], 0)</f>
        <v>0</v>
      </c>
      <c r="L5330" s="3">
        <f>AVERAGEIF(TablaDatosEmpresa[Nombre_Producto],TablaDatosEmpresa[[#This Row],[Nombre_Producto]],TablaDatosEmpresa[Costo_Unitario])</f>
        <v>10.520482758620702</v>
      </c>
      <c r="M5330" s="3">
        <f>IF(TablaDatosEmpresa[[#This Row],[Tipo_Movimiento]] = "Venta", -TablaDatosEmpresa[[#This Row],[Cantidad]] * TablaDatosEmpresa[[#This Row],[CosteAdquisicionPromedio]], 0)</f>
        <v>0</v>
      </c>
      <c r="N5330" s="3">
        <f>TablaDatosEmpresa[[#This Row],[Ingresos]]-TablaDatosEmpresa[[#This Row],[Coste_Vemta]]</f>
        <v>0</v>
      </c>
    </row>
    <row r="5331" spans="1:14" x14ac:dyDescent="0.3">
      <c r="A5331">
        <v>5332</v>
      </c>
      <c r="B5331" s="1">
        <v>45344</v>
      </c>
      <c r="C5331" t="s">
        <v>10</v>
      </c>
      <c r="D5331" t="s">
        <v>27</v>
      </c>
      <c r="E5331" t="s">
        <v>44</v>
      </c>
      <c r="F5331">
        <v>-8</v>
      </c>
      <c r="G5331" s="3">
        <v>0</v>
      </c>
      <c r="H5331" s="3">
        <v>497.51</v>
      </c>
      <c r="I5331" t="s">
        <v>10</v>
      </c>
      <c r="J5331" t="s">
        <v>31</v>
      </c>
      <c r="K5331" s="3">
        <f>IF(TablaDatosEmpresa[[#This Row],[Tipo_Movimiento]] = "Venta", -TablaDatosEmpresa[[#This Row],[Cantidad]] * TablaDatosEmpresa[[#This Row],[Precio_Venta_Unitario]], 0)</f>
        <v>3980.08</v>
      </c>
      <c r="L5331" s="3">
        <f>AVERAGEIF(TablaDatosEmpresa[Nombre_Producto],TablaDatosEmpresa[[#This Row],[Nombre_Producto]],TablaDatosEmpresa[Costo_Unitario])</f>
        <v>111.99406451612904</v>
      </c>
      <c r="M5331" s="3">
        <f>IF(TablaDatosEmpresa[[#This Row],[Tipo_Movimiento]] = "Venta", -TablaDatosEmpresa[[#This Row],[Cantidad]] * TablaDatosEmpresa[[#This Row],[CosteAdquisicionPromedio]], 0)</f>
        <v>895.95251612903235</v>
      </c>
      <c r="N5331" s="3">
        <f>TablaDatosEmpresa[[#This Row],[Ingresos]]-TablaDatosEmpresa[[#This Row],[Coste_Vemta]]</f>
        <v>3084.1274838709678</v>
      </c>
    </row>
    <row r="5332" spans="1:14" x14ac:dyDescent="0.3">
      <c r="A5332">
        <v>5333</v>
      </c>
      <c r="B5332" s="1">
        <v>45345</v>
      </c>
      <c r="C5332" t="s">
        <v>10</v>
      </c>
      <c r="D5332" t="s">
        <v>11</v>
      </c>
      <c r="E5332" t="s">
        <v>12</v>
      </c>
      <c r="F5332">
        <v>-12</v>
      </c>
      <c r="G5332" s="3">
        <v>0</v>
      </c>
      <c r="H5332" s="3">
        <v>131.18</v>
      </c>
      <c r="I5332" t="s">
        <v>10</v>
      </c>
      <c r="J5332" t="s">
        <v>23</v>
      </c>
      <c r="K5332" s="3">
        <f>IF(TablaDatosEmpresa[[#This Row],[Tipo_Movimiento]] = "Venta", -TablaDatosEmpresa[[#This Row],[Cantidad]] * TablaDatosEmpresa[[#This Row],[Precio_Venta_Unitario]], 0)</f>
        <v>1574.16</v>
      </c>
      <c r="L5332" s="3">
        <f>AVERAGEIF(TablaDatosEmpresa[Nombre_Producto],TablaDatosEmpresa[[#This Row],[Nombre_Producto]],TablaDatosEmpresa[Costo_Unitario])</f>
        <v>28.701865793780652</v>
      </c>
      <c r="M5332" s="3">
        <f>IF(TablaDatosEmpresa[[#This Row],[Tipo_Movimiento]] = "Venta", -TablaDatosEmpresa[[#This Row],[Cantidad]] * TablaDatosEmpresa[[#This Row],[CosteAdquisicionPromedio]], 0)</f>
        <v>344.42238952536781</v>
      </c>
      <c r="N5332" s="3">
        <f>TablaDatosEmpresa[[#This Row],[Ingresos]]-TablaDatosEmpresa[[#This Row],[Coste_Vemta]]</f>
        <v>1229.7376104746322</v>
      </c>
    </row>
    <row r="5333" spans="1:14" x14ac:dyDescent="0.3">
      <c r="A5333">
        <v>5334</v>
      </c>
      <c r="B5333" s="1">
        <v>45345</v>
      </c>
      <c r="C5333" t="s">
        <v>10</v>
      </c>
      <c r="D5333" t="s">
        <v>32</v>
      </c>
      <c r="E5333" t="s">
        <v>33</v>
      </c>
      <c r="F5333">
        <v>-36</v>
      </c>
      <c r="G5333" s="3">
        <v>0</v>
      </c>
      <c r="H5333" s="3">
        <v>219.39</v>
      </c>
      <c r="I5333" t="s">
        <v>10</v>
      </c>
      <c r="J5333" t="s">
        <v>31</v>
      </c>
      <c r="K5333" s="3">
        <f>IF(TablaDatosEmpresa[[#This Row],[Tipo_Movimiento]] = "Venta", -TablaDatosEmpresa[[#This Row],[Cantidad]] * TablaDatosEmpresa[[#This Row],[Precio_Venta_Unitario]], 0)</f>
        <v>7898.0399999999991</v>
      </c>
      <c r="L5333" s="3">
        <f>AVERAGEIF(TablaDatosEmpresa[Nombre_Producto],TablaDatosEmpresa[[#This Row],[Nombre_Producto]],TablaDatosEmpresa[Costo_Unitario])</f>
        <v>54.214840425531932</v>
      </c>
      <c r="M5333" s="3">
        <f>IF(TablaDatosEmpresa[[#This Row],[Tipo_Movimiento]] = "Venta", -TablaDatosEmpresa[[#This Row],[Cantidad]] * TablaDatosEmpresa[[#This Row],[CosteAdquisicionPromedio]], 0)</f>
        <v>1951.7342553191495</v>
      </c>
      <c r="N5333" s="3">
        <f>TablaDatosEmpresa[[#This Row],[Ingresos]]-TablaDatosEmpresa[[#This Row],[Coste_Vemta]]</f>
        <v>5946.3057446808498</v>
      </c>
    </row>
    <row r="5334" spans="1:14" x14ac:dyDescent="0.3">
      <c r="A5334">
        <v>5335</v>
      </c>
      <c r="B5334" s="1">
        <v>45345</v>
      </c>
      <c r="C5334" t="s">
        <v>16</v>
      </c>
      <c r="D5334" t="s">
        <v>27</v>
      </c>
      <c r="E5334" t="s">
        <v>44</v>
      </c>
      <c r="F5334">
        <v>61</v>
      </c>
      <c r="G5334" s="3">
        <v>248.64</v>
      </c>
      <c r="H5334" s="3">
        <v>0</v>
      </c>
      <c r="I5334" t="s">
        <v>46</v>
      </c>
      <c r="J5334" t="s">
        <v>18</v>
      </c>
      <c r="K5334" s="3">
        <f>IF(TablaDatosEmpresa[[#This Row],[Tipo_Movimiento]] = "Venta", -TablaDatosEmpresa[[#This Row],[Cantidad]] * TablaDatosEmpresa[[#This Row],[Precio_Venta_Unitario]], 0)</f>
        <v>0</v>
      </c>
      <c r="L5334" s="3">
        <f>AVERAGEIF(TablaDatosEmpresa[Nombre_Producto],TablaDatosEmpresa[[#This Row],[Nombre_Producto]],TablaDatosEmpresa[Costo_Unitario])</f>
        <v>111.99406451612904</v>
      </c>
      <c r="M5334" s="3">
        <f>IF(TablaDatosEmpresa[[#This Row],[Tipo_Movimiento]] = "Venta", -TablaDatosEmpresa[[#This Row],[Cantidad]] * TablaDatosEmpresa[[#This Row],[CosteAdquisicionPromedio]], 0)</f>
        <v>0</v>
      </c>
      <c r="N5334" s="3">
        <f>TablaDatosEmpresa[[#This Row],[Ingresos]]-TablaDatosEmpresa[[#This Row],[Coste_Vemta]]</f>
        <v>0</v>
      </c>
    </row>
    <row r="5335" spans="1:14" x14ac:dyDescent="0.3">
      <c r="A5335">
        <v>5336</v>
      </c>
      <c r="B5335" s="1">
        <v>45345</v>
      </c>
      <c r="C5335" t="s">
        <v>10</v>
      </c>
      <c r="D5335" t="s">
        <v>19</v>
      </c>
      <c r="E5335" t="s">
        <v>20</v>
      </c>
      <c r="F5335">
        <v>-1</v>
      </c>
      <c r="G5335" s="3">
        <v>0</v>
      </c>
      <c r="H5335" s="3">
        <v>301.57</v>
      </c>
      <c r="I5335" t="s">
        <v>10</v>
      </c>
      <c r="J5335" t="s">
        <v>13</v>
      </c>
      <c r="K5335" s="3">
        <f>IF(TablaDatosEmpresa[[#This Row],[Tipo_Movimiento]] = "Venta", -TablaDatosEmpresa[[#This Row],[Cantidad]] * TablaDatosEmpresa[[#This Row],[Precio_Venta_Unitario]], 0)</f>
        <v>301.57</v>
      </c>
      <c r="L5335" s="3">
        <f>AVERAGEIF(TablaDatosEmpresa[Nombre_Producto],TablaDatosEmpresa[[#This Row],[Nombre_Producto]],TablaDatosEmpresa[Costo_Unitario])</f>
        <v>66.956770642201846</v>
      </c>
      <c r="M5335" s="3">
        <f>IF(TablaDatosEmpresa[[#This Row],[Tipo_Movimiento]] = "Venta", -TablaDatosEmpresa[[#This Row],[Cantidad]] * TablaDatosEmpresa[[#This Row],[CosteAdquisicionPromedio]], 0)</f>
        <v>66.956770642201846</v>
      </c>
      <c r="N5335" s="3">
        <f>TablaDatosEmpresa[[#This Row],[Ingresos]]-TablaDatosEmpresa[[#This Row],[Coste_Vemta]]</f>
        <v>234.61322935779816</v>
      </c>
    </row>
    <row r="5336" spans="1:14" x14ac:dyDescent="0.3">
      <c r="A5336">
        <v>5337</v>
      </c>
      <c r="B5336" s="1">
        <v>45345</v>
      </c>
      <c r="C5336" t="s">
        <v>16</v>
      </c>
      <c r="D5336" t="s">
        <v>27</v>
      </c>
      <c r="E5336" t="s">
        <v>44</v>
      </c>
      <c r="F5336">
        <v>94</v>
      </c>
      <c r="G5336" s="3">
        <v>254.18</v>
      </c>
      <c r="H5336" s="3">
        <v>0</v>
      </c>
      <c r="I5336" t="s">
        <v>46</v>
      </c>
      <c r="J5336" t="s">
        <v>18</v>
      </c>
      <c r="K5336" s="3">
        <f>IF(TablaDatosEmpresa[[#This Row],[Tipo_Movimiento]] = "Venta", -TablaDatosEmpresa[[#This Row],[Cantidad]] * TablaDatosEmpresa[[#This Row],[Precio_Venta_Unitario]], 0)</f>
        <v>0</v>
      </c>
      <c r="L5336" s="3">
        <f>AVERAGEIF(TablaDatosEmpresa[Nombre_Producto],TablaDatosEmpresa[[#This Row],[Nombre_Producto]],TablaDatosEmpresa[Costo_Unitario])</f>
        <v>111.99406451612904</v>
      </c>
      <c r="M5336" s="3">
        <f>IF(TablaDatosEmpresa[[#This Row],[Tipo_Movimiento]] = "Venta", -TablaDatosEmpresa[[#This Row],[Cantidad]] * TablaDatosEmpresa[[#This Row],[CosteAdquisicionPromedio]], 0)</f>
        <v>0</v>
      </c>
      <c r="N5336" s="3">
        <f>TablaDatosEmpresa[[#This Row],[Ingresos]]-TablaDatosEmpresa[[#This Row],[Coste_Vemta]]</f>
        <v>0</v>
      </c>
    </row>
    <row r="5337" spans="1:14" x14ac:dyDescent="0.3">
      <c r="A5337">
        <v>5338</v>
      </c>
      <c r="B5337" s="1">
        <v>45345</v>
      </c>
      <c r="C5337" t="s">
        <v>10</v>
      </c>
      <c r="D5337" t="s">
        <v>21</v>
      </c>
      <c r="E5337" t="s">
        <v>22</v>
      </c>
      <c r="F5337">
        <v>-27</v>
      </c>
      <c r="G5337" s="3">
        <v>0</v>
      </c>
      <c r="H5337" s="3">
        <v>59.99</v>
      </c>
      <c r="I5337" t="s">
        <v>10</v>
      </c>
      <c r="J5337" t="s">
        <v>13</v>
      </c>
      <c r="K5337" s="3">
        <f>IF(TablaDatosEmpresa[[#This Row],[Tipo_Movimiento]] = "Venta", -TablaDatosEmpresa[[#This Row],[Cantidad]] * TablaDatosEmpresa[[#This Row],[Precio_Venta_Unitario]], 0)</f>
        <v>1619.73</v>
      </c>
      <c r="L5337" s="3">
        <f>AVERAGEIF(TablaDatosEmpresa[Nombre_Producto],TablaDatosEmpresa[[#This Row],[Nombre_Producto]],TablaDatosEmpresa[Costo_Unitario])</f>
        <v>10.520482758620702</v>
      </c>
      <c r="M5337" s="3">
        <f>IF(TablaDatosEmpresa[[#This Row],[Tipo_Movimiento]] = "Venta", -TablaDatosEmpresa[[#This Row],[Cantidad]] * TablaDatosEmpresa[[#This Row],[CosteAdquisicionPromedio]], 0)</f>
        <v>284.05303448275896</v>
      </c>
      <c r="N5337" s="3">
        <f>TablaDatosEmpresa[[#This Row],[Ingresos]]-TablaDatosEmpresa[[#This Row],[Coste_Vemta]]</f>
        <v>1335.6769655172411</v>
      </c>
    </row>
    <row r="5338" spans="1:14" x14ac:dyDescent="0.3">
      <c r="A5338">
        <v>5339</v>
      </c>
      <c r="B5338" s="1">
        <v>45345</v>
      </c>
      <c r="C5338" t="s">
        <v>10</v>
      </c>
      <c r="D5338" t="s">
        <v>25</v>
      </c>
      <c r="E5338" t="s">
        <v>43</v>
      </c>
      <c r="F5338">
        <v>-47</v>
      </c>
      <c r="G5338" s="3">
        <v>0</v>
      </c>
      <c r="H5338" s="3">
        <v>95.22</v>
      </c>
      <c r="I5338" t="s">
        <v>10</v>
      </c>
      <c r="J5338" t="s">
        <v>15</v>
      </c>
      <c r="K5338" s="3">
        <f>IF(TablaDatosEmpresa[[#This Row],[Tipo_Movimiento]] = "Venta", -TablaDatosEmpresa[[#This Row],[Cantidad]] * TablaDatosEmpresa[[#This Row],[Precio_Venta_Unitario]], 0)</f>
        <v>4475.34</v>
      </c>
      <c r="L5338" s="3">
        <f>AVERAGEIF(TablaDatosEmpresa[Nombre_Producto],TablaDatosEmpresa[[#This Row],[Nombre_Producto]],TablaDatosEmpresa[Costo_Unitario])</f>
        <v>18.458651685393257</v>
      </c>
      <c r="M5338" s="3">
        <f>IF(TablaDatosEmpresa[[#This Row],[Tipo_Movimiento]] = "Venta", -TablaDatosEmpresa[[#This Row],[Cantidad]] * TablaDatosEmpresa[[#This Row],[CosteAdquisicionPromedio]], 0)</f>
        <v>867.55662921348301</v>
      </c>
      <c r="N5338" s="3">
        <f>TablaDatosEmpresa[[#This Row],[Ingresos]]-TablaDatosEmpresa[[#This Row],[Coste_Vemta]]</f>
        <v>3607.783370786517</v>
      </c>
    </row>
    <row r="5339" spans="1:14" x14ac:dyDescent="0.3">
      <c r="A5339">
        <v>5340</v>
      </c>
      <c r="B5339" s="1">
        <v>45346</v>
      </c>
      <c r="C5339" t="s">
        <v>24</v>
      </c>
      <c r="D5339" t="s">
        <v>25</v>
      </c>
      <c r="E5339" t="s">
        <v>43</v>
      </c>
      <c r="F5339">
        <v>212</v>
      </c>
      <c r="G5339" s="3">
        <v>44.3</v>
      </c>
      <c r="H5339" s="3">
        <v>0</v>
      </c>
      <c r="I5339" t="s">
        <v>24</v>
      </c>
      <c r="J5339" t="s">
        <v>37</v>
      </c>
      <c r="K5339" s="3">
        <f>IF(TablaDatosEmpresa[[#This Row],[Tipo_Movimiento]] = "Venta", -TablaDatosEmpresa[[#This Row],[Cantidad]] * TablaDatosEmpresa[[#This Row],[Precio_Venta_Unitario]], 0)</f>
        <v>0</v>
      </c>
      <c r="L5339" s="3">
        <f>AVERAGEIF(TablaDatosEmpresa[Nombre_Producto],TablaDatosEmpresa[[#This Row],[Nombre_Producto]],TablaDatosEmpresa[Costo_Unitario])</f>
        <v>18.458651685393257</v>
      </c>
      <c r="M5339" s="3">
        <f>IF(TablaDatosEmpresa[[#This Row],[Tipo_Movimiento]] = "Venta", -TablaDatosEmpresa[[#This Row],[Cantidad]] * TablaDatosEmpresa[[#This Row],[CosteAdquisicionPromedio]], 0)</f>
        <v>0</v>
      </c>
      <c r="N5339" s="3">
        <f>TablaDatosEmpresa[[#This Row],[Ingresos]]-TablaDatosEmpresa[[#This Row],[Coste_Vemta]]</f>
        <v>0</v>
      </c>
    </row>
    <row r="5340" spans="1:14" x14ac:dyDescent="0.3">
      <c r="A5340">
        <v>5341</v>
      </c>
      <c r="B5340" s="1">
        <v>45346</v>
      </c>
      <c r="C5340" t="s">
        <v>16</v>
      </c>
      <c r="D5340" t="s">
        <v>17</v>
      </c>
      <c r="E5340" t="s">
        <v>42</v>
      </c>
      <c r="F5340">
        <v>90</v>
      </c>
      <c r="G5340" s="3">
        <v>450.83</v>
      </c>
      <c r="H5340" s="3">
        <v>0</v>
      </c>
      <c r="I5340" t="s">
        <v>46</v>
      </c>
      <c r="J5340" t="s">
        <v>18</v>
      </c>
      <c r="K5340" s="3">
        <f>IF(TablaDatosEmpresa[[#This Row],[Tipo_Movimiento]] = "Venta", -TablaDatosEmpresa[[#This Row],[Cantidad]] * TablaDatosEmpresa[[#This Row],[Precio_Venta_Unitario]], 0)</f>
        <v>0</v>
      </c>
      <c r="L5340" s="3">
        <f>AVERAGEIF(TablaDatosEmpresa[Nombre_Producto],TablaDatosEmpresa[[#This Row],[Nombre_Producto]],TablaDatosEmpresa[Costo_Unitario])</f>
        <v>206.67616747181975</v>
      </c>
      <c r="M5340" s="3">
        <f>IF(TablaDatosEmpresa[[#This Row],[Tipo_Movimiento]] = "Venta", -TablaDatosEmpresa[[#This Row],[Cantidad]] * TablaDatosEmpresa[[#This Row],[CosteAdquisicionPromedio]], 0)</f>
        <v>0</v>
      </c>
      <c r="N5340" s="3">
        <f>TablaDatosEmpresa[[#This Row],[Ingresos]]-TablaDatosEmpresa[[#This Row],[Coste_Vemta]]</f>
        <v>0</v>
      </c>
    </row>
    <row r="5341" spans="1:14" x14ac:dyDescent="0.3">
      <c r="A5341">
        <v>5342</v>
      </c>
      <c r="B5341" s="1">
        <v>45346</v>
      </c>
      <c r="C5341" t="s">
        <v>16</v>
      </c>
      <c r="D5341" t="s">
        <v>19</v>
      </c>
      <c r="E5341" t="s">
        <v>20</v>
      </c>
      <c r="F5341">
        <v>55</v>
      </c>
      <c r="G5341" s="3">
        <v>151.28</v>
      </c>
      <c r="H5341" s="3">
        <v>0</v>
      </c>
      <c r="I5341" t="s">
        <v>46</v>
      </c>
      <c r="J5341" t="s">
        <v>18</v>
      </c>
      <c r="K5341" s="3">
        <f>IF(TablaDatosEmpresa[[#This Row],[Tipo_Movimiento]] = "Venta", -TablaDatosEmpresa[[#This Row],[Cantidad]] * TablaDatosEmpresa[[#This Row],[Precio_Venta_Unitario]], 0)</f>
        <v>0</v>
      </c>
      <c r="L5341" s="3">
        <f>AVERAGEIF(TablaDatosEmpresa[Nombre_Producto],TablaDatosEmpresa[[#This Row],[Nombre_Producto]],TablaDatosEmpresa[Costo_Unitario])</f>
        <v>66.956770642201846</v>
      </c>
      <c r="M5341" s="3">
        <f>IF(TablaDatosEmpresa[[#This Row],[Tipo_Movimiento]] = "Venta", -TablaDatosEmpresa[[#This Row],[Cantidad]] * TablaDatosEmpresa[[#This Row],[CosteAdquisicionPromedio]], 0)</f>
        <v>0</v>
      </c>
      <c r="N5341" s="3">
        <f>TablaDatosEmpresa[[#This Row],[Ingresos]]-TablaDatosEmpresa[[#This Row],[Coste_Vemta]]</f>
        <v>0</v>
      </c>
    </row>
    <row r="5342" spans="1:14" x14ac:dyDescent="0.3">
      <c r="A5342">
        <v>5343</v>
      </c>
      <c r="B5342" s="1">
        <v>45346</v>
      </c>
      <c r="C5342" t="s">
        <v>24</v>
      </c>
      <c r="D5342" t="s">
        <v>34</v>
      </c>
      <c r="E5342" t="s">
        <v>45</v>
      </c>
      <c r="F5342">
        <v>215</v>
      </c>
      <c r="G5342" s="3">
        <v>183.64</v>
      </c>
      <c r="H5342" s="3">
        <v>0</v>
      </c>
      <c r="I5342" t="s">
        <v>24</v>
      </c>
      <c r="J5342" t="s">
        <v>37</v>
      </c>
      <c r="K5342" s="3">
        <f>IF(TablaDatosEmpresa[[#This Row],[Tipo_Movimiento]] = "Venta", -TablaDatosEmpresa[[#This Row],[Cantidad]] * TablaDatosEmpresa[[#This Row],[Precio_Venta_Unitario]], 0)</f>
        <v>0</v>
      </c>
      <c r="L5342" s="3">
        <f>AVERAGEIF(TablaDatosEmpresa[Nombre_Producto],TablaDatosEmpresa[[#This Row],[Nombre_Producto]],TablaDatosEmpresa[Costo_Unitario])</f>
        <v>81.910562499999997</v>
      </c>
      <c r="M5342" s="3">
        <f>IF(TablaDatosEmpresa[[#This Row],[Tipo_Movimiento]] = "Venta", -TablaDatosEmpresa[[#This Row],[Cantidad]] * TablaDatosEmpresa[[#This Row],[CosteAdquisicionPromedio]], 0)</f>
        <v>0</v>
      </c>
      <c r="N5342" s="3">
        <f>TablaDatosEmpresa[[#This Row],[Ingresos]]-TablaDatosEmpresa[[#This Row],[Coste_Vemta]]</f>
        <v>0</v>
      </c>
    </row>
    <row r="5343" spans="1:14" x14ac:dyDescent="0.3">
      <c r="A5343">
        <v>5344</v>
      </c>
      <c r="B5343" s="1">
        <v>45346</v>
      </c>
      <c r="C5343" t="s">
        <v>10</v>
      </c>
      <c r="D5343" t="s">
        <v>19</v>
      </c>
      <c r="E5343" t="s">
        <v>20</v>
      </c>
      <c r="F5343">
        <v>-1</v>
      </c>
      <c r="G5343" s="3">
        <v>0</v>
      </c>
      <c r="H5343" s="3">
        <v>300.52999999999997</v>
      </c>
      <c r="I5343" t="s">
        <v>10</v>
      </c>
      <c r="J5343" t="s">
        <v>35</v>
      </c>
      <c r="K5343" s="3">
        <f>IF(TablaDatosEmpresa[[#This Row],[Tipo_Movimiento]] = "Venta", -TablaDatosEmpresa[[#This Row],[Cantidad]] * TablaDatosEmpresa[[#This Row],[Precio_Venta_Unitario]], 0)</f>
        <v>300.52999999999997</v>
      </c>
      <c r="L5343" s="3">
        <f>AVERAGEIF(TablaDatosEmpresa[Nombre_Producto],TablaDatosEmpresa[[#This Row],[Nombre_Producto]],TablaDatosEmpresa[Costo_Unitario])</f>
        <v>66.956770642201846</v>
      </c>
      <c r="M5343" s="3">
        <f>IF(TablaDatosEmpresa[[#This Row],[Tipo_Movimiento]] = "Venta", -TablaDatosEmpresa[[#This Row],[Cantidad]] * TablaDatosEmpresa[[#This Row],[CosteAdquisicionPromedio]], 0)</f>
        <v>66.956770642201846</v>
      </c>
      <c r="N5343" s="3">
        <f>TablaDatosEmpresa[[#This Row],[Ingresos]]-TablaDatosEmpresa[[#This Row],[Coste_Vemta]]</f>
        <v>233.57322935779814</v>
      </c>
    </row>
    <row r="5344" spans="1:14" x14ac:dyDescent="0.3">
      <c r="A5344">
        <v>5345</v>
      </c>
      <c r="B5344" s="1">
        <v>45346</v>
      </c>
      <c r="C5344" t="s">
        <v>16</v>
      </c>
      <c r="D5344" t="s">
        <v>17</v>
      </c>
      <c r="E5344" t="s">
        <v>42</v>
      </c>
      <c r="F5344">
        <v>76</v>
      </c>
      <c r="G5344" s="3">
        <v>450.1</v>
      </c>
      <c r="H5344" s="3">
        <v>0</v>
      </c>
      <c r="I5344" t="s">
        <v>46</v>
      </c>
      <c r="J5344" t="s">
        <v>18</v>
      </c>
      <c r="K5344" s="3">
        <f>IF(TablaDatosEmpresa[[#This Row],[Tipo_Movimiento]] = "Venta", -TablaDatosEmpresa[[#This Row],[Cantidad]] * TablaDatosEmpresa[[#This Row],[Precio_Venta_Unitario]], 0)</f>
        <v>0</v>
      </c>
      <c r="L5344" s="3">
        <f>AVERAGEIF(TablaDatosEmpresa[Nombre_Producto],TablaDatosEmpresa[[#This Row],[Nombre_Producto]],TablaDatosEmpresa[Costo_Unitario])</f>
        <v>206.67616747181975</v>
      </c>
      <c r="M5344" s="3">
        <f>IF(TablaDatosEmpresa[[#This Row],[Tipo_Movimiento]] = "Venta", -TablaDatosEmpresa[[#This Row],[Cantidad]] * TablaDatosEmpresa[[#This Row],[CosteAdquisicionPromedio]], 0)</f>
        <v>0</v>
      </c>
      <c r="N5344" s="3">
        <f>TablaDatosEmpresa[[#This Row],[Ingresos]]-TablaDatosEmpresa[[#This Row],[Coste_Vemta]]</f>
        <v>0</v>
      </c>
    </row>
    <row r="5345" spans="1:14" x14ac:dyDescent="0.3">
      <c r="A5345">
        <v>5346</v>
      </c>
      <c r="B5345" s="1">
        <v>45346</v>
      </c>
      <c r="C5345" t="s">
        <v>16</v>
      </c>
      <c r="D5345" t="s">
        <v>27</v>
      </c>
      <c r="E5345" t="s">
        <v>44</v>
      </c>
      <c r="F5345">
        <v>49</v>
      </c>
      <c r="G5345" s="3">
        <v>253.52</v>
      </c>
      <c r="H5345" s="3">
        <v>0</v>
      </c>
      <c r="I5345" t="s">
        <v>46</v>
      </c>
      <c r="J5345" t="s">
        <v>18</v>
      </c>
      <c r="K5345" s="3">
        <f>IF(TablaDatosEmpresa[[#This Row],[Tipo_Movimiento]] = "Venta", -TablaDatosEmpresa[[#This Row],[Cantidad]] * TablaDatosEmpresa[[#This Row],[Precio_Venta_Unitario]], 0)</f>
        <v>0</v>
      </c>
      <c r="L5345" s="3">
        <f>AVERAGEIF(TablaDatosEmpresa[Nombre_Producto],TablaDatosEmpresa[[#This Row],[Nombre_Producto]],TablaDatosEmpresa[Costo_Unitario])</f>
        <v>111.99406451612904</v>
      </c>
      <c r="M5345" s="3">
        <f>IF(TablaDatosEmpresa[[#This Row],[Tipo_Movimiento]] = "Venta", -TablaDatosEmpresa[[#This Row],[Cantidad]] * TablaDatosEmpresa[[#This Row],[CosteAdquisicionPromedio]], 0)</f>
        <v>0</v>
      </c>
      <c r="N5345" s="3">
        <f>TablaDatosEmpresa[[#This Row],[Ingresos]]-TablaDatosEmpresa[[#This Row],[Coste_Vemta]]</f>
        <v>0</v>
      </c>
    </row>
    <row r="5346" spans="1:14" x14ac:dyDescent="0.3">
      <c r="A5346">
        <v>5347</v>
      </c>
      <c r="B5346" s="1">
        <v>45347</v>
      </c>
      <c r="C5346" t="s">
        <v>10</v>
      </c>
      <c r="D5346" t="s">
        <v>29</v>
      </c>
      <c r="E5346" t="s">
        <v>30</v>
      </c>
      <c r="F5346">
        <v>-35</v>
      </c>
      <c r="G5346" s="3">
        <v>0</v>
      </c>
      <c r="H5346" s="3">
        <v>79.3</v>
      </c>
      <c r="I5346" t="s">
        <v>10</v>
      </c>
      <c r="J5346" t="s">
        <v>23</v>
      </c>
      <c r="K5346" s="3">
        <f>IF(TablaDatosEmpresa[[#This Row],[Tipo_Movimiento]] = "Venta", -TablaDatosEmpresa[[#This Row],[Cantidad]] * TablaDatosEmpresa[[#This Row],[Precio_Venta_Unitario]], 0)</f>
        <v>2775.5</v>
      </c>
      <c r="L5346" s="3">
        <f>AVERAGEIF(TablaDatosEmpresa[Nombre_Producto],TablaDatosEmpresa[[#This Row],[Nombre_Producto]],TablaDatosEmpresa[Costo_Unitario])</f>
        <v>15.49574137931034</v>
      </c>
      <c r="M5346" s="3">
        <f>IF(TablaDatosEmpresa[[#This Row],[Tipo_Movimiento]] = "Venta", -TablaDatosEmpresa[[#This Row],[Cantidad]] * TablaDatosEmpresa[[#This Row],[CosteAdquisicionPromedio]], 0)</f>
        <v>542.35094827586192</v>
      </c>
      <c r="N5346" s="3">
        <f>TablaDatosEmpresa[[#This Row],[Ingresos]]-TablaDatosEmpresa[[#This Row],[Coste_Vemta]]</f>
        <v>2233.1490517241382</v>
      </c>
    </row>
    <row r="5347" spans="1:14" x14ac:dyDescent="0.3">
      <c r="A5347">
        <v>5348</v>
      </c>
      <c r="B5347" s="1">
        <v>45347</v>
      </c>
      <c r="C5347" t="s">
        <v>10</v>
      </c>
      <c r="D5347" t="s">
        <v>19</v>
      </c>
      <c r="E5347" t="s">
        <v>20</v>
      </c>
      <c r="F5347">
        <v>-1</v>
      </c>
      <c r="G5347" s="3">
        <v>0</v>
      </c>
      <c r="H5347" s="3">
        <v>301.47000000000003</v>
      </c>
      <c r="I5347" t="s">
        <v>10</v>
      </c>
      <c r="J5347" t="s">
        <v>31</v>
      </c>
      <c r="K5347" s="3">
        <f>IF(TablaDatosEmpresa[[#This Row],[Tipo_Movimiento]] = "Venta", -TablaDatosEmpresa[[#This Row],[Cantidad]] * TablaDatosEmpresa[[#This Row],[Precio_Venta_Unitario]], 0)</f>
        <v>301.47000000000003</v>
      </c>
      <c r="L5347" s="3">
        <f>AVERAGEIF(TablaDatosEmpresa[Nombre_Producto],TablaDatosEmpresa[[#This Row],[Nombre_Producto]],TablaDatosEmpresa[Costo_Unitario])</f>
        <v>66.956770642201846</v>
      </c>
      <c r="M5347" s="3">
        <f>IF(TablaDatosEmpresa[[#This Row],[Tipo_Movimiento]] = "Venta", -TablaDatosEmpresa[[#This Row],[Cantidad]] * TablaDatosEmpresa[[#This Row],[CosteAdquisicionPromedio]], 0)</f>
        <v>66.956770642201846</v>
      </c>
      <c r="N5347" s="3">
        <f>TablaDatosEmpresa[[#This Row],[Ingresos]]-TablaDatosEmpresa[[#This Row],[Coste_Vemta]]</f>
        <v>234.5132293577982</v>
      </c>
    </row>
    <row r="5348" spans="1:14" x14ac:dyDescent="0.3">
      <c r="A5348">
        <v>5349</v>
      </c>
      <c r="B5348" s="1">
        <v>45347</v>
      </c>
      <c r="C5348" t="s">
        <v>10</v>
      </c>
      <c r="D5348" t="s">
        <v>17</v>
      </c>
      <c r="E5348" t="s">
        <v>42</v>
      </c>
      <c r="F5348">
        <v>-26</v>
      </c>
      <c r="G5348" s="3">
        <v>0</v>
      </c>
      <c r="H5348" s="3">
        <v>902.45</v>
      </c>
      <c r="I5348" t="s">
        <v>10</v>
      </c>
      <c r="J5348" t="s">
        <v>15</v>
      </c>
      <c r="K5348" s="3">
        <f>IF(TablaDatosEmpresa[[#This Row],[Tipo_Movimiento]] = "Venta", -TablaDatosEmpresa[[#This Row],[Cantidad]] * TablaDatosEmpresa[[#This Row],[Precio_Venta_Unitario]], 0)</f>
        <v>23463.7</v>
      </c>
      <c r="L5348" s="3">
        <f>AVERAGEIF(TablaDatosEmpresa[Nombre_Producto],TablaDatosEmpresa[[#This Row],[Nombre_Producto]],TablaDatosEmpresa[Costo_Unitario])</f>
        <v>206.67616747181975</v>
      </c>
      <c r="M5348" s="3">
        <f>IF(TablaDatosEmpresa[[#This Row],[Tipo_Movimiento]] = "Venta", -TablaDatosEmpresa[[#This Row],[Cantidad]] * TablaDatosEmpresa[[#This Row],[CosteAdquisicionPromedio]], 0)</f>
        <v>5373.5803542673139</v>
      </c>
      <c r="N5348" s="3">
        <f>TablaDatosEmpresa[[#This Row],[Ingresos]]-TablaDatosEmpresa[[#This Row],[Coste_Vemta]]</f>
        <v>18090.119645732688</v>
      </c>
    </row>
    <row r="5349" spans="1:14" x14ac:dyDescent="0.3">
      <c r="A5349">
        <v>5350</v>
      </c>
      <c r="B5349" s="1">
        <v>45347</v>
      </c>
      <c r="C5349" t="s">
        <v>24</v>
      </c>
      <c r="D5349" t="s">
        <v>11</v>
      </c>
      <c r="E5349" t="s">
        <v>12</v>
      </c>
      <c r="F5349">
        <v>271</v>
      </c>
      <c r="G5349" s="3">
        <v>65.08</v>
      </c>
      <c r="H5349" s="3">
        <v>0</v>
      </c>
      <c r="I5349" t="s">
        <v>24</v>
      </c>
      <c r="J5349" t="s">
        <v>36</v>
      </c>
      <c r="K5349" s="3">
        <f>IF(TablaDatosEmpresa[[#This Row],[Tipo_Movimiento]] = "Venta", -TablaDatosEmpresa[[#This Row],[Cantidad]] * TablaDatosEmpresa[[#This Row],[Precio_Venta_Unitario]], 0)</f>
        <v>0</v>
      </c>
      <c r="L5349" s="3">
        <f>AVERAGEIF(TablaDatosEmpresa[Nombre_Producto],TablaDatosEmpresa[[#This Row],[Nombre_Producto]],TablaDatosEmpresa[Costo_Unitario])</f>
        <v>28.701865793780652</v>
      </c>
      <c r="M5349" s="3">
        <f>IF(TablaDatosEmpresa[[#This Row],[Tipo_Movimiento]] = "Venta", -TablaDatosEmpresa[[#This Row],[Cantidad]] * TablaDatosEmpresa[[#This Row],[CosteAdquisicionPromedio]], 0)</f>
        <v>0</v>
      </c>
      <c r="N5349" s="3">
        <f>TablaDatosEmpresa[[#This Row],[Ingresos]]-TablaDatosEmpresa[[#This Row],[Coste_Vemta]]</f>
        <v>0</v>
      </c>
    </row>
    <row r="5350" spans="1:14" x14ac:dyDescent="0.3">
      <c r="A5350">
        <v>5351</v>
      </c>
      <c r="B5350" s="1">
        <v>45347</v>
      </c>
      <c r="C5350" t="s">
        <v>10</v>
      </c>
      <c r="D5350" t="s">
        <v>21</v>
      </c>
      <c r="E5350" t="s">
        <v>22</v>
      </c>
      <c r="F5350">
        <v>-47</v>
      </c>
      <c r="G5350" s="3">
        <v>0</v>
      </c>
      <c r="H5350" s="3">
        <v>60.46</v>
      </c>
      <c r="I5350" t="s">
        <v>10</v>
      </c>
      <c r="J5350" t="s">
        <v>31</v>
      </c>
      <c r="K5350" s="3">
        <f>IF(TablaDatosEmpresa[[#This Row],[Tipo_Movimiento]] = "Venta", -TablaDatosEmpresa[[#This Row],[Cantidad]] * TablaDatosEmpresa[[#This Row],[Precio_Venta_Unitario]], 0)</f>
        <v>2841.62</v>
      </c>
      <c r="L5350" s="3">
        <f>AVERAGEIF(TablaDatosEmpresa[Nombre_Producto],TablaDatosEmpresa[[#This Row],[Nombre_Producto]],TablaDatosEmpresa[Costo_Unitario])</f>
        <v>10.520482758620702</v>
      </c>
      <c r="M5350" s="3">
        <f>IF(TablaDatosEmpresa[[#This Row],[Tipo_Movimiento]] = "Venta", -TablaDatosEmpresa[[#This Row],[Cantidad]] * TablaDatosEmpresa[[#This Row],[CosteAdquisicionPromedio]], 0)</f>
        <v>494.46268965517299</v>
      </c>
      <c r="N5350" s="3">
        <f>TablaDatosEmpresa[[#This Row],[Ingresos]]-TablaDatosEmpresa[[#This Row],[Coste_Vemta]]</f>
        <v>2347.1573103448268</v>
      </c>
    </row>
    <row r="5351" spans="1:14" x14ac:dyDescent="0.3">
      <c r="A5351">
        <v>5352</v>
      </c>
      <c r="B5351" s="1">
        <v>45347</v>
      </c>
      <c r="C5351" t="s">
        <v>10</v>
      </c>
      <c r="D5351" t="s">
        <v>14</v>
      </c>
      <c r="E5351" t="s">
        <v>41</v>
      </c>
      <c r="F5351">
        <v>-8</v>
      </c>
      <c r="G5351" s="3">
        <v>0</v>
      </c>
      <c r="H5351" s="3">
        <v>161.12</v>
      </c>
      <c r="I5351" t="s">
        <v>10</v>
      </c>
      <c r="J5351" t="s">
        <v>31</v>
      </c>
      <c r="K5351" s="3">
        <f>IF(TablaDatosEmpresa[[#This Row],[Tipo_Movimiento]] = "Venta", -TablaDatosEmpresa[[#This Row],[Cantidad]] * TablaDatosEmpresa[[#This Row],[Precio_Venta_Unitario]], 0)</f>
        <v>1288.96</v>
      </c>
      <c r="L5351" s="3">
        <f>AVERAGEIF(TablaDatosEmpresa[Nombre_Producto],TablaDatosEmpresa[[#This Row],[Nombre_Producto]],TablaDatosEmpresa[Costo_Unitario])</f>
        <v>38.917210440456756</v>
      </c>
      <c r="M5351" s="3">
        <f>IF(TablaDatosEmpresa[[#This Row],[Tipo_Movimiento]] = "Venta", -TablaDatosEmpresa[[#This Row],[Cantidad]] * TablaDatosEmpresa[[#This Row],[CosteAdquisicionPromedio]], 0)</f>
        <v>311.33768352365405</v>
      </c>
      <c r="N5351" s="3">
        <f>TablaDatosEmpresa[[#This Row],[Ingresos]]-TablaDatosEmpresa[[#This Row],[Coste_Vemta]]</f>
        <v>977.62231647634599</v>
      </c>
    </row>
    <row r="5352" spans="1:14" x14ac:dyDescent="0.3">
      <c r="A5352">
        <v>5353</v>
      </c>
      <c r="B5352" s="1">
        <v>45347</v>
      </c>
      <c r="C5352" t="s">
        <v>24</v>
      </c>
      <c r="D5352" t="s">
        <v>29</v>
      </c>
      <c r="E5352" t="s">
        <v>30</v>
      </c>
      <c r="F5352">
        <v>89</v>
      </c>
      <c r="G5352" s="3">
        <v>35.26</v>
      </c>
      <c r="H5352" s="3">
        <v>0</v>
      </c>
      <c r="I5352" t="s">
        <v>24</v>
      </c>
      <c r="J5352" t="s">
        <v>28</v>
      </c>
      <c r="K5352" s="3">
        <f>IF(TablaDatosEmpresa[[#This Row],[Tipo_Movimiento]] = "Venta", -TablaDatosEmpresa[[#This Row],[Cantidad]] * TablaDatosEmpresa[[#This Row],[Precio_Venta_Unitario]], 0)</f>
        <v>0</v>
      </c>
      <c r="L5352" s="3">
        <f>AVERAGEIF(TablaDatosEmpresa[Nombre_Producto],TablaDatosEmpresa[[#This Row],[Nombre_Producto]],TablaDatosEmpresa[Costo_Unitario])</f>
        <v>15.49574137931034</v>
      </c>
      <c r="M5352" s="3">
        <f>IF(TablaDatosEmpresa[[#This Row],[Tipo_Movimiento]] = "Venta", -TablaDatosEmpresa[[#This Row],[Cantidad]] * TablaDatosEmpresa[[#This Row],[CosteAdquisicionPromedio]], 0)</f>
        <v>0</v>
      </c>
      <c r="N5352" s="3">
        <f>TablaDatosEmpresa[[#This Row],[Ingresos]]-TablaDatosEmpresa[[#This Row],[Coste_Vemta]]</f>
        <v>0</v>
      </c>
    </row>
    <row r="5353" spans="1:14" x14ac:dyDescent="0.3">
      <c r="A5353">
        <v>5354</v>
      </c>
      <c r="B5353" s="1">
        <v>45348</v>
      </c>
      <c r="C5353" t="s">
        <v>16</v>
      </c>
      <c r="D5353" t="s">
        <v>17</v>
      </c>
      <c r="E5353" t="s">
        <v>42</v>
      </c>
      <c r="F5353">
        <v>53</v>
      </c>
      <c r="G5353" s="3">
        <v>450.84</v>
      </c>
      <c r="H5353" s="3">
        <v>0</v>
      </c>
      <c r="I5353" t="s">
        <v>46</v>
      </c>
      <c r="J5353" t="s">
        <v>18</v>
      </c>
      <c r="K5353" s="3">
        <f>IF(TablaDatosEmpresa[[#This Row],[Tipo_Movimiento]] = "Venta", -TablaDatosEmpresa[[#This Row],[Cantidad]] * TablaDatosEmpresa[[#This Row],[Precio_Venta_Unitario]], 0)</f>
        <v>0</v>
      </c>
      <c r="L5353" s="3">
        <f>AVERAGEIF(TablaDatosEmpresa[Nombre_Producto],TablaDatosEmpresa[[#This Row],[Nombre_Producto]],TablaDatosEmpresa[Costo_Unitario])</f>
        <v>206.67616747181975</v>
      </c>
      <c r="M5353" s="3">
        <f>IF(TablaDatosEmpresa[[#This Row],[Tipo_Movimiento]] = "Venta", -TablaDatosEmpresa[[#This Row],[Cantidad]] * TablaDatosEmpresa[[#This Row],[CosteAdquisicionPromedio]], 0)</f>
        <v>0</v>
      </c>
      <c r="N5353" s="3">
        <f>TablaDatosEmpresa[[#This Row],[Ingresos]]-TablaDatosEmpresa[[#This Row],[Coste_Vemta]]</f>
        <v>0</v>
      </c>
    </row>
    <row r="5354" spans="1:14" x14ac:dyDescent="0.3">
      <c r="A5354">
        <v>5355</v>
      </c>
      <c r="B5354" s="1">
        <v>45348</v>
      </c>
      <c r="C5354" t="s">
        <v>24</v>
      </c>
      <c r="D5354" t="s">
        <v>34</v>
      </c>
      <c r="E5354" t="s">
        <v>45</v>
      </c>
      <c r="F5354">
        <v>212</v>
      </c>
      <c r="G5354" s="3">
        <v>180</v>
      </c>
      <c r="H5354" s="3">
        <v>0</v>
      </c>
      <c r="I5354" t="s">
        <v>24</v>
      </c>
      <c r="J5354" t="s">
        <v>36</v>
      </c>
      <c r="K5354" s="3">
        <f>IF(TablaDatosEmpresa[[#This Row],[Tipo_Movimiento]] = "Venta", -TablaDatosEmpresa[[#This Row],[Cantidad]] * TablaDatosEmpresa[[#This Row],[Precio_Venta_Unitario]], 0)</f>
        <v>0</v>
      </c>
      <c r="L5354" s="3">
        <f>AVERAGEIF(TablaDatosEmpresa[Nombre_Producto],TablaDatosEmpresa[[#This Row],[Nombre_Producto]],TablaDatosEmpresa[Costo_Unitario])</f>
        <v>81.910562499999997</v>
      </c>
      <c r="M5354" s="3">
        <f>IF(TablaDatosEmpresa[[#This Row],[Tipo_Movimiento]] = "Venta", -TablaDatosEmpresa[[#This Row],[Cantidad]] * TablaDatosEmpresa[[#This Row],[CosteAdquisicionPromedio]], 0)</f>
        <v>0</v>
      </c>
      <c r="N5354" s="3">
        <f>TablaDatosEmpresa[[#This Row],[Ingresos]]-TablaDatosEmpresa[[#This Row],[Coste_Vemta]]</f>
        <v>0</v>
      </c>
    </row>
    <row r="5355" spans="1:14" x14ac:dyDescent="0.3">
      <c r="A5355">
        <v>5356</v>
      </c>
      <c r="B5355" s="1">
        <v>45348</v>
      </c>
      <c r="C5355" t="s">
        <v>16</v>
      </c>
      <c r="D5355" t="s">
        <v>27</v>
      </c>
      <c r="E5355" t="s">
        <v>44</v>
      </c>
      <c r="F5355">
        <v>44</v>
      </c>
      <c r="G5355" s="3">
        <v>249.15</v>
      </c>
      <c r="H5355" s="3">
        <v>0</v>
      </c>
      <c r="I5355" t="s">
        <v>46</v>
      </c>
      <c r="J5355" t="s">
        <v>18</v>
      </c>
      <c r="K5355" s="3">
        <f>IF(TablaDatosEmpresa[[#This Row],[Tipo_Movimiento]] = "Venta", -TablaDatosEmpresa[[#This Row],[Cantidad]] * TablaDatosEmpresa[[#This Row],[Precio_Venta_Unitario]], 0)</f>
        <v>0</v>
      </c>
      <c r="L5355" s="3">
        <f>AVERAGEIF(TablaDatosEmpresa[Nombre_Producto],TablaDatosEmpresa[[#This Row],[Nombre_Producto]],TablaDatosEmpresa[Costo_Unitario])</f>
        <v>111.99406451612904</v>
      </c>
      <c r="M5355" s="3">
        <f>IF(TablaDatosEmpresa[[#This Row],[Tipo_Movimiento]] = "Venta", -TablaDatosEmpresa[[#This Row],[Cantidad]] * TablaDatosEmpresa[[#This Row],[CosteAdquisicionPromedio]], 0)</f>
        <v>0</v>
      </c>
      <c r="N5355" s="3">
        <f>TablaDatosEmpresa[[#This Row],[Ingresos]]-TablaDatosEmpresa[[#This Row],[Coste_Vemta]]</f>
        <v>0</v>
      </c>
    </row>
    <row r="5356" spans="1:14" x14ac:dyDescent="0.3">
      <c r="A5356">
        <v>5357</v>
      </c>
      <c r="B5356" s="1">
        <v>45348</v>
      </c>
      <c r="C5356" t="s">
        <v>10</v>
      </c>
      <c r="D5356" t="s">
        <v>27</v>
      </c>
      <c r="E5356" t="s">
        <v>44</v>
      </c>
      <c r="F5356">
        <v>-9</v>
      </c>
      <c r="G5356" s="3">
        <v>0</v>
      </c>
      <c r="H5356" s="3">
        <v>500.53</v>
      </c>
      <c r="I5356" t="s">
        <v>10</v>
      </c>
      <c r="J5356" t="s">
        <v>15</v>
      </c>
      <c r="K5356" s="3">
        <f>IF(TablaDatosEmpresa[[#This Row],[Tipo_Movimiento]] = "Venta", -TablaDatosEmpresa[[#This Row],[Cantidad]] * TablaDatosEmpresa[[#This Row],[Precio_Venta_Unitario]], 0)</f>
        <v>4504.7699999999995</v>
      </c>
      <c r="L5356" s="3">
        <f>AVERAGEIF(TablaDatosEmpresa[Nombre_Producto],TablaDatosEmpresa[[#This Row],[Nombre_Producto]],TablaDatosEmpresa[Costo_Unitario])</f>
        <v>111.99406451612904</v>
      </c>
      <c r="M5356" s="3">
        <f>IF(TablaDatosEmpresa[[#This Row],[Tipo_Movimiento]] = "Venta", -TablaDatosEmpresa[[#This Row],[Cantidad]] * TablaDatosEmpresa[[#This Row],[CosteAdquisicionPromedio]], 0)</f>
        <v>1007.9465806451614</v>
      </c>
      <c r="N5356" s="3">
        <f>TablaDatosEmpresa[[#This Row],[Ingresos]]-TablaDatosEmpresa[[#This Row],[Coste_Vemta]]</f>
        <v>3496.8234193548383</v>
      </c>
    </row>
    <row r="5357" spans="1:14" x14ac:dyDescent="0.3">
      <c r="A5357">
        <v>5358</v>
      </c>
      <c r="B5357" s="1">
        <v>45348</v>
      </c>
      <c r="C5357" t="s">
        <v>10</v>
      </c>
      <c r="D5357" t="s">
        <v>34</v>
      </c>
      <c r="E5357" t="s">
        <v>45</v>
      </c>
      <c r="F5357">
        <v>-42</v>
      </c>
      <c r="G5357" s="3">
        <v>0</v>
      </c>
      <c r="H5357" s="3">
        <v>351.06</v>
      </c>
      <c r="I5357" t="s">
        <v>10</v>
      </c>
      <c r="J5357" t="s">
        <v>35</v>
      </c>
      <c r="K5357" s="3">
        <f>IF(TablaDatosEmpresa[[#This Row],[Tipo_Movimiento]] = "Venta", -TablaDatosEmpresa[[#This Row],[Cantidad]] * TablaDatosEmpresa[[#This Row],[Precio_Venta_Unitario]], 0)</f>
        <v>14744.52</v>
      </c>
      <c r="L5357" s="3">
        <f>AVERAGEIF(TablaDatosEmpresa[Nombre_Producto],TablaDatosEmpresa[[#This Row],[Nombre_Producto]],TablaDatosEmpresa[Costo_Unitario])</f>
        <v>81.910562499999997</v>
      </c>
      <c r="M5357" s="3">
        <f>IF(TablaDatosEmpresa[[#This Row],[Tipo_Movimiento]] = "Venta", -TablaDatosEmpresa[[#This Row],[Cantidad]] * TablaDatosEmpresa[[#This Row],[CosteAdquisicionPromedio]], 0)</f>
        <v>3440.2436250000001</v>
      </c>
      <c r="N5357" s="3">
        <f>TablaDatosEmpresa[[#This Row],[Ingresos]]-TablaDatosEmpresa[[#This Row],[Coste_Vemta]]</f>
        <v>11304.276375000001</v>
      </c>
    </row>
    <row r="5358" spans="1:14" x14ac:dyDescent="0.3">
      <c r="A5358">
        <v>5359</v>
      </c>
      <c r="B5358" s="1">
        <v>45348</v>
      </c>
      <c r="C5358" t="s">
        <v>24</v>
      </c>
      <c r="D5358" t="s">
        <v>32</v>
      </c>
      <c r="E5358" t="s">
        <v>33</v>
      </c>
      <c r="F5358">
        <v>296</v>
      </c>
      <c r="G5358" s="3">
        <v>121.69</v>
      </c>
      <c r="H5358" s="3">
        <v>0</v>
      </c>
      <c r="I5358" t="s">
        <v>24</v>
      </c>
      <c r="J5358" t="s">
        <v>36</v>
      </c>
      <c r="K5358" s="3">
        <f>IF(TablaDatosEmpresa[[#This Row],[Tipo_Movimiento]] = "Venta", -TablaDatosEmpresa[[#This Row],[Cantidad]] * TablaDatosEmpresa[[#This Row],[Precio_Venta_Unitario]], 0)</f>
        <v>0</v>
      </c>
      <c r="L5358" s="3">
        <f>AVERAGEIF(TablaDatosEmpresa[Nombre_Producto],TablaDatosEmpresa[[#This Row],[Nombre_Producto]],TablaDatosEmpresa[Costo_Unitario])</f>
        <v>54.214840425531932</v>
      </c>
      <c r="M5358" s="3">
        <f>IF(TablaDatosEmpresa[[#This Row],[Tipo_Movimiento]] = "Venta", -TablaDatosEmpresa[[#This Row],[Cantidad]] * TablaDatosEmpresa[[#This Row],[CosteAdquisicionPromedio]], 0)</f>
        <v>0</v>
      </c>
      <c r="N5358" s="3">
        <f>TablaDatosEmpresa[[#This Row],[Ingresos]]-TablaDatosEmpresa[[#This Row],[Coste_Vemta]]</f>
        <v>0</v>
      </c>
    </row>
    <row r="5359" spans="1:14" x14ac:dyDescent="0.3">
      <c r="A5359">
        <v>5360</v>
      </c>
      <c r="B5359" s="1">
        <v>45349</v>
      </c>
      <c r="C5359" t="s">
        <v>24</v>
      </c>
      <c r="D5359" t="s">
        <v>29</v>
      </c>
      <c r="E5359" t="s">
        <v>30</v>
      </c>
      <c r="F5359">
        <v>146</v>
      </c>
      <c r="G5359" s="3">
        <v>36.229999999999997</v>
      </c>
      <c r="H5359" s="3">
        <v>0</v>
      </c>
      <c r="I5359" t="s">
        <v>24</v>
      </c>
      <c r="J5359" t="s">
        <v>26</v>
      </c>
      <c r="K5359" s="3">
        <f>IF(TablaDatosEmpresa[[#This Row],[Tipo_Movimiento]] = "Venta", -TablaDatosEmpresa[[#This Row],[Cantidad]] * TablaDatosEmpresa[[#This Row],[Precio_Venta_Unitario]], 0)</f>
        <v>0</v>
      </c>
      <c r="L5359" s="3">
        <f>AVERAGEIF(TablaDatosEmpresa[Nombre_Producto],TablaDatosEmpresa[[#This Row],[Nombre_Producto]],TablaDatosEmpresa[Costo_Unitario])</f>
        <v>15.49574137931034</v>
      </c>
      <c r="M5359" s="3">
        <f>IF(TablaDatosEmpresa[[#This Row],[Tipo_Movimiento]] = "Venta", -TablaDatosEmpresa[[#This Row],[Cantidad]] * TablaDatosEmpresa[[#This Row],[CosteAdquisicionPromedio]], 0)</f>
        <v>0</v>
      </c>
      <c r="N5359" s="3">
        <f>TablaDatosEmpresa[[#This Row],[Ingresos]]-TablaDatosEmpresa[[#This Row],[Coste_Vemta]]</f>
        <v>0</v>
      </c>
    </row>
    <row r="5360" spans="1:14" x14ac:dyDescent="0.3">
      <c r="A5360">
        <v>5361</v>
      </c>
      <c r="B5360" s="1">
        <v>45349</v>
      </c>
      <c r="C5360" t="s">
        <v>10</v>
      </c>
      <c r="D5360" t="s">
        <v>29</v>
      </c>
      <c r="E5360" t="s">
        <v>30</v>
      </c>
      <c r="F5360">
        <v>-24</v>
      </c>
      <c r="G5360" s="3">
        <v>0</v>
      </c>
      <c r="H5360" s="3">
        <v>80.09</v>
      </c>
      <c r="I5360" t="s">
        <v>10</v>
      </c>
      <c r="J5360" t="s">
        <v>23</v>
      </c>
      <c r="K5360" s="3">
        <f>IF(TablaDatosEmpresa[[#This Row],[Tipo_Movimiento]] = "Venta", -TablaDatosEmpresa[[#This Row],[Cantidad]] * TablaDatosEmpresa[[#This Row],[Precio_Venta_Unitario]], 0)</f>
        <v>1922.16</v>
      </c>
      <c r="L5360" s="3">
        <f>AVERAGEIF(TablaDatosEmpresa[Nombre_Producto],TablaDatosEmpresa[[#This Row],[Nombre_Producto]],TablaDatosEmpresa[Costo_Unitario])</f>
        <v>15.49574137931034</v>
      </c>
      <c r="M5360" s="3">
        <f>IF(TablaDatosEmpresa[[#This Row],[Tipo_Movimiento]] = "Venta", -TablaDatosEmpresa[[#This Row],[Cantidad]] * TablaDatosEmpresa[[#This Row],[CosteAdquisicionPromedio]], 0)</f>
        <v>371.89779310344818</v>
      </c>
      <c r="N5360" s="3">
        <f>TablaDatosEmpresa[[#This Row],[Ingresos]]-TablaDatosEmpresa[[#This Row],[Coste_Vemta]]</f>
        <v>1550.262206896552</v>
      </c>
    </row>
    <row r="5361" spans="1:14" x14ac:dyDescent="0.3">
      <c r="A5361">
        <v>5362</v>
      </c>
      <c r="B5361" s="1">
        <v>45349</v>
      </c>
      <c r="C5361" t="s">
        <v>24</v>
      </c>
      <c r="D5361" t="s">
        <v>21</v>
      </c>
      <c r="E5361" t="s">
        <v>22</v>
      </c>
      <c r="F5361">
        <v>181</v>
      </c>
      <c r="G5361" s="3">
        <v>25.16</v>
      </c>
      <c r="H5361" s="3">
        <v>0</v>
      </c>
      <c r="I5361" t="s">
        <v>24</v>
      </c>
      <c r="J5361" t="s">
        <v>36</v>
      </c>
      <c r="K5361" s="3">
        <f>IF(TablaDatosEmpresa[[#This Row],[Tipo_Movimiento]] = "Venta", -TablaDatosEmpresa[[#This Row],[Cantidad]] * TablaDatosEmpresa[[#This Row],[Precio_Venta_Unitario]], 0)</f>
        <v>0</v>
      </c>
      <c r="L5361" s="3">
        <f>AVERAGEIF(TablaDatosEmpresa[Nombre_Producto],TablaDatosEmpresa[[#This Row],[Nombre_Producto]],TablaDatosEmpresa[Costo_Unitario])</f>
        <v>10.520482758620702</v>
      </c>
      <c r="M5361" s="3">
        <f>IF(TablaDatosEmpresa[[#This Row],[Tipo_Movimiento]] = "Venta", -TablaDatosEmpresa[[#This Row],[Cantidad]] * TablaDatosEmpresa[[#This Row],[CosteAdquisicionPromedio]], 0)</f>
        <v>0</v>
      </c>
      <c r="N5361" s="3">
        <f>TablaDatosEmpresa[[#This Row],[Ingresos]]-TablaDatosEmpresa[[#This Row],[Coste_Vemta]]</f>
        <v>0</v>
      </c>
    </row>
    <row r="5362" spans="1:14" x14ac:dyDescent="0.3">
      <c r="A5362">
        <v>5363</v>
      </c>
      <c r="B5362" s="1">
        <v>45349</v>
      </c>
      <c r="C5362" t="s">
        <v>16</v>
      </c>
      <c r="D5362" t="s">
        <v>19</v>
      </c>
      <c r="E5362" t="s">
        <v>20</v>
      </c>
      <c r="F5362">
        <v>55</v>
      </c>
      <c r="G5362" s="3">
        <v>149.02000000000001</v>
      </c>
      <c r="H5362" s="3">
        <v>0</v>
      </c>
      <c r="I5362" t="s">
        <v>46</v>
      </c>
      <c r="J5362" t="s">
        <v>18</v>
      </c>
      <c r="K5362" s="3">
        <f>IF(TablaDatosEmpresa[[#This Row],[Tipo_Movimiento]] = "Venta", -TablaDatosEmpresa[[#This Row],[Cantidad]] * TablaDatosEmpresa[[#This Row],[Precio_Venta_Unitario]], 0)</f>
        <v>0</v>
      </c>
      <c r="L5362" s="3">
        <f>AVERAGEIF(TablaDatosEmpresa[Nombre_Producto],TablaDatosEmpresa[[#This Row],[Nombre_Producto]],TablaDatosEmpresa[Costo_Unitario])</f>
        <v>66.956770642201846</v>
      </c>
      <c r="M5362" s="3">
        <f>IF(TablaDatosEmpresa[[#This Row],[Tipo_Movimiento]] = "Venta", -TablaDatosEmpresa[[#This Row],[Cantidad]] * TablaDatosEmpresa[[#This Row],[CosteAdquisicionPromedio]], 0)</f>
        <v>0</v>
      </c>
      <c r="N5362" s="3">
        <f>TablaDatosEmpresa[[#This Row],[Ingresos]]-TablaDatosEmpresa[[#This Row],[Coste_Vemta]]</f>
        <v>0</v>
      </c>
    </row>
    <row r="5363" spans="1:14" x14ac:dyDescent="0.3">
      <c r="A5363">
        <v>5364</v>
      </c>
      <c r="B5363" s="1">
        <v>45349</v>
      </c>
      <c r="C5363" t="s">
        <v>10</v>
      </c>
      <c r="D5363" t="s">
        <v>32</v>
      </c>
      <c r="E5363" t="s">
        <v>33</v>
      </c>
      <c r="F5363">
        <v>-5</v>
      </c>
      <c r="G5363" s="3">
        <v>0</v>
      </c>
      <c r="H5363" s="3">
        <v>221.56</v>
      </c>
      <c r="I5363" t="s">
        <v>10</v>
      </c>
      <c r="J5363" t="s">
        <v>13</v>
      </c>
      <c r="K5363" s="3">
        <f>IF(TablaDatosEmpresa[[#This Row],[Tipo_Movimiento]] = "Venta", -TablaDatosEmpresa[[#This Row],[Cantidad]] * TablaDatosEmpresa[[#This Row],[Precio_Venta_Unitario]], 0)</f>
        <v>1107.8</v>
      </c>
      <c r="L5363" s="3">
        <f>AVERAGEIF(TablaDatosEmpresa[Nombre_Producto],TablaDatosEmpresa[[#This Row],[Nombre_Producto]],TablaDatosEmpresa[Costo_Unitario])</f>
        <v>54.214840425531932</v>
      </c>
      <c r="M5363" s="3">
        <f>IF(TablaDatosEmpresa[[#This Row],[Tipo_Movimiento]] = "Venta", -TablaDatosEmpresa[[#This Row],[Cantidad]] * TablaDatosEmpresa[[#This Row],[CosteAdquisicionPromedio]], 0)</f>
        <v>271.07420212765965</v>
      </c>
      <c r="N5363" s="3">
        <f>TablaDatosEmpresa[[#This Row],[Ingresos]]-TablaDatosEmpresa[[#This Row],[Coste_Vemta]]</f>
        <v>836.72579787234031</v>
      </c>
    </row>
    <row r="5364" spans="1:14" x14ac:dyDescent="0.3">
      <c r="A5364">
        <v>5365</v>
      </c>
      <c r="B5364" s="1">
        <v>45349</v>
      </c>
      <c r="C5364" t="s">
        <v>16</v>
      </c>
      <c r="D5364" t="s">
        <v>19</v>
      </c>
      <c r="E5364" t="s">
        <v>20</v>
      </c>
      <c r="F5364">
        <v>24</v>
      </c>
      <c r="G5364" s="3">
        <v>147.54</v>
      </c>
      <c r="H5364" s="3">
        <v>0</v>
      </c>
      <c r="I5364" t="s">
        <v>46</v>
      </c>
      <c r="J5364" t="s">
        <v>18</v>
      </c>
      <c r="K5364" s="3">
        <f>IF(TablaDatosEmpresa[[#This Row],[Tipo_Movimiento]] = "Venta", -TablaDatosEmpresa[[#This Row],[Cantidad]] * TablaDatosEmpresa[[#This Row],[Precio_Venta_Unitario]], 0)</f>
        <v>0</v>
      </c>
      <c r="L5364" s="3">
        <f>AVERAGEIF(TablaDatosEmpresa[Nombre_Producto],TablaDatosEmpresa[[#This Row],[Nombre_Producto]],TablaDatosEmpresa[Costo_Unitario])</f>
        <v>66.956770642201846</v>
      </c>
      <c r="M5364" s="3">
        <f>IF(TablaDatosEmpresa[[#This Row],[Tipo_Movimiento]] = "Venta", -TablaDatosEmpresa[[#This Row],[Cantidad]] * TablaDatosEmpresa[[#This Row],[CosteAdquisicionPromedio]], 0)</f>
        <v>0</v>
      </c>
      <c r="N5364" s="3">
        <f>TablaDatosEmpresa[[#This Row],[Ingresos]]-TablaDatosEmpresa[[#This Row],[Coste_Vemta]]</f>
        <v>0</v>
      </c>
    </row>
    <row r="5365" spans="1:14" x14ac:dyDescent="0.3">
      <c r="A5365">
        <v>5366</v>
      </c>
      <c r="B5365" s="1">
        <v>45349</v>
      </c>
      <c r="C5365" t="s">
        <v>24</v>
      </c>
      <c r="D5365" t="s">
        <v>34</v>
      </c>
      <c r="E5365" t="s">
        <v>45</v>
      </c>
      <c r="F5365">
        <v>217</v>
      </c>
      <c r="G5365" s="3">
        <v>177.12</v>
      </c>
      <c r="H5365" s="3">
        <v>0</v>
      </c>
      <c r="I5365" t="s">
        <v>24</v>
      </c>
      <c r="J5365" t="s">
        <v>36</v>
      </c>
      <c r="K5365" s="3">
        <f>IF(TablaDatosEmpresa[[#This Row],[Tipo_Movimiento]] = "Venta", -TablaDatosEmpresa[[#This Row],[Cantidad]] * TablaDatosEmpresa[[#This Row],[Precio_Venta_Unitario]], 0)</f>
        <v>0</v>
      </c>
      <c r="L5365" s="3">
        <f>AVERAGEIF(TablaDatosEmpresa[Nombre_Producto],TablaDatosEmpresa[[#This Row],[Nombre_Producto]],TablaDatosEmpresa[Costo_Unitario])</f>
        <v>81.910562499999997</v>
      </c>
      <c r="M5365" s="3">
        <f>IF(TablaDatosEmpresa[[#This Row],[Tipo_Movimiento]] = "Venta", -TablaDatosEmpresa[[#This Row],[Cantidad]] * TablaDatosEmpresa[[#This Row],[CosteAdquisicionPromedio]], 0)</f>
        <v>0</v>
      </c>
      <c r="N5365" s="3">
        <f>TablaDatosEmpresa[[#This Row],[Ingresos]]-TablaDatosEmpresa[[#This Row],[Coste_Vemta]]</f>
        <v>0</v>
      </c>
    </row>
    <row r="5366" spans="1:14" x14ac:dyDescent="0.3">
      <c r="A5366">
        <v>5367</v>
      </c>
      <c r="B5366" s="1">
        <v>45350</v>
      </c>
      <c r="C5366" t="s">
        <v>24</v>
      </c>
      <c r="D5366" t="s">
        <v>32</v>
      </c>
      <c r="E5366" t="s">
        <v>33</v>
      </c>
      <c r="F5366">
        <v>109</v>
      </c>
      <c r="G5366" s="3">
        <v>117.71</v>
      </c>
      <c r="H5366" s="3">
        <v>0</v>
      </c>
      <c r="I5366" t="s">
        <v>24</v>
      </c>
      <c r="J5366" t="s">
        <v>37</v>
      </c>
      <c r="K5366" s="3">
        <f>IF(TablaDatosEmpresa[[#This Row],[Tipo_Movimiento]] = "Venta", -TablaDatosEmpresa[[#This Row],[Cantidad]] * TablaDatosEmpresa[[#This Row],[Precio_Venta_Unitario]], 0)</f>
        <v>0</v>
      </c>
      <c r="L5366" s="3">
        <f>AVERAGEIF(TablaDatosEmpresa[Nombre_Producto],TablaDatosEmpresa[[#This Row],[Nombre_Producto]],TablaDatosEmpresa[Costo_Unitario])</f>
        <v>54.214840425531932</v>
      </c>
      <c r="M5366" s="3">
        <f>IF(TablaDatosEmpresa[[#This Row],[Tipo_Movimiento]] = "Venta", -TablaDatosEmpresa[[#This Row],[Cantidad]] * TablaDatosEmpresa[[#This Row],[CosteAdquisicionPromedio]], 0)</f>
        <v>0</v>
      </c>
      <c r="N5366" s="3">
        <f>TablaDatosEmpresa[[#This Row],[Ingresos]]-TablaDatosEmpresa[[#This Row],[Coste_Vemta]]</f>
        <v>0</v>
      </c>
    </row>
    <row r="5367" spans="1:14" x14ac:dyDescent="0.3">
      <c r="A5367">
        <v>5368</v>
      </c>
      <c r="B5367" s="1">
        <v>45350</v>
      </c>
      <c r="C5367" t="s">
        <v>10</v>
      </c>
      <c r="D5367" t="s">
        <v>34</v>
      </c>
      <c r="E5367" t="s">
        <v>45</v>
      </c>
      <c r="F5367">
        <v>-48</v>
      </c>
      <c r="G5367" s="3">
        <v>0</v>
      </c>
      <c r="H5367" s="3">
        <v>348.27</v>
      </c>
      <c r="I5367" t="s">
        <v>10</v>
      </c>
      <c r="J5367" t="s">
        <v>13</v>
      </c>
      <c r="K5367" s="3">
        <f>IF(TablaDatosEmpresa[[#This Row],[Tipo_Movimiento]] = "Venta", -TablaDatosEmpresa[[#This Row],[Cantidad]] * TablaDatosEmpresa[[#This Row],[Precio_Venta_Unitario]], 0)</f>
        <v>16716.96</v>
      </c>
      <c r="L5367" s="3">
        <f>AVERAGEIF(TablaDatosEmpresa[Nombre_Producto],TablaDatosEmpresa[[#This Row],[Nombre_Producto]],TablaDatosEmpresa[Costo_Unitario])</f>
        <v>81.910562499999997</v>
      </c>
      <c r="M5367" s="3">
        <f>IF(TablaDatosEmpresa[[#This Row],[Tipo_Movimiento]] = "Venta", -TablaDatosEmpresa[[#This Row],[Cantidad]] * TablaDatosEmpresa[[#This Row],[CosteAdquisicionPromedio]], 0)</f>
        <v>3931.7069999999999</v>
      </c>
      <c r="N5367" s="3">
        <f>TablaDatosEmpresa[[#This Row],[Ingresos]]-TablaDatosEmpresa[[#This Row],[Coste_Vemta]]</f>
        <v>12785.252999999999</v>
      </c>
    </row>
    <row r="5368" spans="1:14" x14ac:dyDescent="0.3">
      <c r="A5368">
        <v>5369</v>
      </c>
      <c r="B5368" s="1">
        <v>45350</v>
      </c>
      <c r="C5368" t="s">
        <v>10</v>
      </c>
      <c r="D5368" t="s">
        <v>34</v>
      </c>
      <c r="E5368" t="s">
        <v>45</v>
      </c>
      <c r="F5368">
        <v>-24</v>
      </c>
      <c r="G5368" s="3">
        <v>0</v>
      </c>
      <c r="H5368" s="3">
        <v>352.62</v>
      </c>
      <c r="I5368" t="s">
        <v>10</v>
      </c>
      <c r="J5368" t="s">
        <v>13</v>
      </c>
      <c r="K5368" s="3">
        <f>IF(TablaDatosEmpresa[[#This Row],[Tipo_Movimiento]] = "Venta", -TablaDatosEmpresa[[#This Row],[Cantidad]] * TablaDatosEmpresa[[#This Row],[Precio_Venta_Unitario]], 0)</f>
        <v>8462.880000000001</v>
      </c>
      <c r="L5368" s="3">
        <f>AVERAGEIF(TablaDatosEmpresa[Nombre_Producto],TablaDatosEmpresa[[#This Row],[Nombre_Producto]],TablaDatosEmpresa[Costo_Unitario])</f>
        <v>81.910562499999997</v>
      </c>
      <c r="M5368" s="3">
        <f>IF(TablaDatosEmpresa[[#This Row],[Tipo_Movimiento]] = "Venta", -TablaDatosEmpresa[[#This Row],[Cantidad]] * TablaDatosEmpresa[[#This Row],[CosteAdquisicionPromedio]], 0)</f>
        <v>1965.8534999999999</v>
      </c>
      <c r="N5368" s="3">
        <f>TablaDatosEmpresa[[#This Row],[Ingresos]]-TablaDatosEmpresa[[#This Row],[Coste_Vemta]]</f>
        <v>6497.0265000000009</v>
      </c>
    </row>
    <row r="5369" spans="1:14" x14ac:dyDescent="0.3">
      <c r="A5369">
        <v>5370</v>
      </c>
      <c r="B5369" s="1">
        <v>45350</v>
      </c>
      <c r="C5369" t="s">
        <v>10</v>
      </c>
      <c r="D5369" t="s">
        <v>21</v>
      </c>
      <c r="E5369" t="s">
        <v>22</v>
      </c>
      <c r="F5369">
        <v>-21</v>
      </c>
      <c r="G5369" s="3">
        <v>0</v>
      </c>
      <c r="H5369" s="3">
        <v>60.45</v>
      </c>
      <c r="I5369" t="s">
        <v>10</v>
      </c>
      <c r="J5369" t="s">
        <v>15</v>
      </c>
      <c r="K5369" s="3">
        <f>IF(TablaDatosEmpresa[[#This Row],[Tipo_Movimiento]] = "Venta", -TablaDatosEmpresa[[#This Row],[Cantidad]] * TablaDatosEmpresa[[#This Row],[Precio_Venta_Unitario]], 0)</f>
        <v>1269.45</v>
      </c>
      <c r="L5369" s="3">
        <f>AVERAGEIF(TablaDatosEmpresa[Nombre_Producto],TablaDatosEmpresa[[#This Row],[Nombre_Producto]],TablaDatosEmpresa[Costo_Unitario])</f>
        <v>10.520482758620702</v>
      </c>
      <c r="M5369" s="3">
        <f>IF(TablaDatosEmpresa[[#This Row],[Tipo_Movimiento]] = "Venta", -TablaDatosEmpresa[[#This Row],[Cantidad]] * TablaDatosEmpresa[[#This Row],[CosteAdquisicionPromedio]], 0)</f>
        <v>220.93013793103472</v>
      </c>
      <c r="N5369" s="3">
        <f>TablaDatosEmpresa[[#This Row],[Ingresos]]-TablaDatosEmpresa[[#This Row],[Coste_Vemta]]</f>
        <v>1048.5198620689653</v>
      </c>
    </row>
    <row r="5370" spans="1:14" x14ac:dyDescent="0.3">
      <c r="A5370">
        <v>5371</v>
      </c>
      <c r="B5370" s="1">
        <v>45350</v>
      </c>
      <c r="C5370" t="s">
        <v>16</v>
      </c>
      <c r="D5370" t="s">
        <v>17</v>
      </c>
      <c r="E5370" t="s">
        <v>42</v>
      </c>
      <c r="F5370">
        <v>67</v>
      </c>
      <c r="G5370" s="3">
        <v>455.74</v>
      </c>
      <c r="H5370" s="3">
        <v>0</v>
      </c>
      <c r="I5370" t="s">
        <v>46</v>
      </c>
      <c r="J5370" t="s">
        <v>18</v>
      </c>
      <c r="K5370" s="3">
        <f>IF(TablaDatosEmpresa[[#This Row],[Tipo_Movimiento]] = "Venta", -TablaDatosEmpresa[[#This Row],[Cantidad]] * TablaDatosEmpresa[[#This Row],[Precio_Venta_Unitario]], 0)</f>
        <v>0</v>
      </c>
      <c r="L5370" s="3">
        <f>AVERAGEIF(TablaDatosEmpresa[Nombre_Producto],TablaDatosEmpresa[[#This Row],[Nombre_Producto]],TablaDatosEmpresa[Costo_Unitario])</f>
        <v>206.67616747181975</v>
      </c>
      <c r="M5370" s="3">
        <f>IF(TablaDatosEmpresa[[#This Row],[Tipo_Movimiento]] = "Venta", -TablaDatosEmpresa[[#This Row],[Cantidad]] * TablaDatosEmpresa[[#This Row],[CosteAdquisicionPromedio]], 0)</f>
        <v>0</v>
      </c>
      <c r="N5370" s="3">
        <f>TablaDatosEmpresa[[#This Row],[Ingresos]]-TablaDatosEmpresa[[#This Row],[Coste_Vemta]]</f>
        <v>0</v>
      </c>
    </row>
    <row r="5371" spans="1:14" x14ac:dyDescent="0.3">
      <c r="A5371">
        <v>5372</v>
      </c>
      <c r="B5371" s="1">
        <v>45350</v>
      </c>
      <c r="C5371" t="s">
        <v>10</v>
      </c>
      <c r="D5371" t="s">
        <v>14</v>
      </c>
      <c r="E5371" t="s">
        <v>41</v>
      </c>
      <c r="F5371">
        <v>-9</v>
      </c>
      <c r="G5371" s="3">
        <v>0</v>
      </c>
      <c r="H5371" s="3">
        <v>160.22</v>
      </c>
      <c r="I5371" t="s">
        <v>10</v>
      </c>
      <c r="J5371" t="s">
        <v>35</v>
      </c>
      <c r="K5371" s="3">
        <f>IF(TablaDatosEmpresa[[#This Row],[Tipo_Movimiento]] = "Venta", -TablaDatosEmpresa[[#This Row],[Cantidad]] * TablaDatosEmpresa[[#This Row],[Precio_Venta_Unitario]], 0)</f>
        <v>1441.98</v>
      </c>
      <c r="L5371" s="3">
        <f>AVERAGEIF(TablaDatosEmpresa[Nombre_Producto],TablaDatosEmpresa[[#This Row],[Nombre_Producto]],TablaDatosEmpresa[Costo_Unitario])</f>
        <v>38.917210440456756</v>
      </c>
      <c r="M5371" s="3">
        <f>IF(TablaDatosEmpresa[[#This Row],[Tipo_Movimiento]] = "Venta", -TablaDatosEmpresa[[#This Row],[Cantidad]] * TablaDatosEmpresa[[#This Row],[CosteAdquisicionPromedio]], 0)</f>
        <v>350.25489396411081</v>
      </c>
      <c r="N5371" s="3">
        <f>TablaDatosEmpresa[[#This Row],[Ingresos]]-TablaDatosEmpresa[[#This Row],[Coste_Vemta]]</f>
        <v>1091.7251060358892</v>
      </c>
    </row>
    <row r="5372" spans="1:14" x14ac:dyDescent="0.3">
      <c r="A5372">
        <v>5373</v>
      </c>
      <c r="B5372" s="1">
        <v>45350</v>
      </c>
      <c r="C5372" t="s">
        <v>24</v>
      </c>
      <c r="D5372" t="s">
        <v>21</v>
      </c>
      <c r="E5372" t="s">
        <v>22</v>
      </c>
      <c r="F5372">
        <v>292</v>
      </c>
      <c r="G5372" s="3">
        <v>25.5</v>
      </c>
      <c r="H5372" s="3">
        <v>0</v>
      </c>
      <c r="I5372" t="s">
        <v>24</v>
      </c>
      <c r="J5372" t="s">
        <v>37</v>
      </c>
      <c r="K5372" s="3">
        <f>IF(TablaDatosEmpresa[[#This Row],[Tipo_Movimiento]] = "Venta", -TablaDatosEmpresa[[#This Row],[Cantidad]] * TablaDatosEmpresa[[#This Row],[Precio_Venta_Unitario]], 0)</f>
        <v>0</v>
      </c>
      <c r="L5372" s="3">
        <f>AVERAGEIF(TablaDatosEmpresa[Nombre_Producto],TablaDatosEmpresa[[#This Row],[Nombre_Producto]],TablaDatosEmpresa[Costo_Unitario])</f>
        <v>10.520482758620702</v>
      </c>
      <c r="M5372" s="3">
        <f>IF(TablaDatosEmpresa[[#This Row],[Tipo_Movimiento]] = "Venta", -TablaDatosEmpresa[[#This Row],[Cantidad]] * TablaDatosEmpresa[[#This Row],[CosteAdquisicionPromedio]], 0)</f>
        <v>0</v>
      </c>
      <c r="N5372" s="3">
        <f>TablaDatosEmpresa[[#This Row],[Ingresos]]-TablaDatosEmpresa[[#This Row],[Coste_Vemta]]</f>
        <v>0</v>
      </c>
    </row>
    <row r="5373" spans="1:14" x14ac:dyDescent="0.3">
      <c r="A5373">
        <v>5374</v>
      </c>
      <c r="B5373" s="1">
        <v>45351</v>
      </c>
      <c r="C5373" t="s">
        <v>10</v>
      </c>
      <c r="D5373" t="s">
        <v>34</v>
      </c>
      <c r="E5373" t="s">
        <v>45</v>
      </c>
      <c r="F5373">
        <v>-20</v>
      </c>
      <c r="G5373" s="3">
        <v>0</v>
      </c>
      <c r="H5373" s="3">
        <v>350.68</v>
      </c>
      <c r="I5373" t="s">
        <v>10</v>
      </c>
      <c r="J5373" t="s">
        <v>15</v>
      </c>
      <c r="K5373" s="3">
        <f>IF(TablaDatosEmpresa[[#This Row],[Tipo_Movimiento]] = "Venta", -TablaDatosEmpresa[[#This Row],[Cantidad]] * TablaDatosEmpresa[[#This Row],[Precio_Venta_Unitario]], 0)</f>
        <v>7013.6</v>
      </c>
      <c r="L5373" s="3">
        <f>AVERAGEIF(TablaDatosEmpresa[Nombre_Producto],TablaDatosEmpresa[[#This Row],[Nombre_Producto]],TablaDatosEmpresa[Costo_Unitario])</f>
        <v>81.910562499999997</v>
      </c>
      <c r="M5373" s="3">
        <f>IF(TablaDatosEmpresa[[#This Row],[Tipo_Movimiento]] = "Venta", -TablaDatosEmpresa[[#This Row],[Cantidad]] * TablaDatosEmpresa[[#This Row],[CosteAdquisicionPromedio]], 0)</f>
        <v>1638.2112499999998</v>
      </c>
      <c r="N5373" s="3">
        <f>TablaDatosEmpresa[[#This Row],[Ingresos]]-TablaDatosEmpresa[[#This Row],[Coste_Vemta]]</f>
        <v>5375.3887500000001</v>
      </c>
    </row>
    <row r="5374" spans="1:14" x14ac:dyDescent="0.3">
      <c r="A5374">
        <v>5375</v>
      </c>
      <c r="B5374" s="1">
        <v>45351</v>
      </c>
      <c r="C5374" t="s">
        <v>10</v>
      </c>
      <c r="D5374" t="s">
        <v>17</v>
      </c>
      <c r="E5374" t="s">
        <v>42</v>
      </c>
      <c r="F5374">
        <v>-22</v>
      </c>
      <c r="G5374" s="3">
        <v>0</v>
      </c>
      <c r="H5374" s="3">
        <v>907.08</v>
      </c>
      <c r="I5374" t="s">
        <v>10</v>
      </c>
      <c r="J5374" t="s">
        <v>23</v>
      </c>
      <c r="K5374" s="3">
        <f>IF(TablaDatosEmpresa[[#This Row],[Tipo_Movimiento]] = "Venta", -TablaDatosEmpresa[[#This Row],[Cantidad]] * TablaDatosEmpresa[[#This Row],[Precio_Venta_Unitario]], 0)</f>
        <v>19955.760000000002</v>
      </c>
      <c r="L5374" s="3">
        <f>AVERAGEIF(TablaDatosEmpresa[Nombre_Producto],TablaDatosEmpresa[[#This Row],[Nombre_Producto]],TablaDatosEmpresa[Costo_Unitario])</f>
        <v>206.67616747181975</v>
      </c>
      <c r="M5374" s="3">
        <f>IF(TablaDatosEmpresa[[#This Row],[Tipo_Movimiento]] = "Venta", -TablaDatosEmpresa[[#This Row],[Cantidad]] * TablaDatosEmpresa[[#This Row],[CosteAdquisicionPromedio]], 0)</f>
        <v>4546.8756843800347</v>
      </c>
      <c r="N5374" s="3">
        <f>TablaDatosEmpresa[[#This Row],[Ingresos]]-TablaDatosEmpresa[[#This Row],[Coste_Vemta]]</f>
        <v>15408.884315619967</v>
      </c>
    </row>
    <row r="5375" spans="1:14" x14ac:dyDescent="0.3">
      <c r="A5375">
        <v>5376</v>
      </c>
      <c r="B5375" s="1">
        <v>45351</v>
      </c>
      <c r="C5375" t="s">
        <v>16</v>
      </c>
      <c r="D5375" t="s">
        <v>27</v>
      </c>
      <c r="E5375" t="s">
        <v>44</v>
      </c>
      <c r="F5375">
        <v>79</v>
      </c>
      <c r="G5375" s="3">
        <v>248.65</v>
      </c>
      <c r="H5375" s="3">
        <v>0</v>
      </c>
      <c r="I5375" t="s">
        <v>46</v>
      </c>
      <c r="J5375" t="s">
        <v>18</v>
      </c>
      <c r="K5375" s="3">
        <f>IF(TablaDatosEmpresa[[#This Row],[Tipo_Movimiento]] = "Venta", -TablaDatosEmpresa[[#This Row],[Cantidad]] * TablaDatosEmpresa[[#This Row],[Precio_Venta_Unitario]], 0)</f>
        <v>0</v>
      </c>
      <c r="L5375" s="3">
        <f>AVERAGEIF(TablaDatosEmpresa[Nombre_Producto],TablaDatosEmpresa[[#This Row],[Nombre_Producto]],TablaDatosEmpresa[Costo_Unitario])</f>
        <v>111.99406451612904</v>
      </c>
      <c r="M5375" s="3">
        <f>IF(TablaDatosEmpresa[[#This Row],[Tipo_Movimiento]] = "Venta", -TablaDatosEmpresa[[#This Row],[Cantidad]] * TablaDatosEmpresa[[#This Row],[CosteAdquisicionPromedio]], 0)</f>
        <v>0</v>
      </c>
      <c r="N5375" s="3">
        <f>TablaDatosEmpresa[[#This Row],[Ingresos]]-TablaDatosEmpresa[[#This Row],[Coste_Vemta]]</f>
        <v>0</v>
      </c>
    </row>
    <row r="5376" spans="1:14" x14ac:dyDescent="0.3">
      <c r="A5376">
        <v>5377</v>
      </c>
      <c r="B5376" s="1">
        <v>45351</v>
      </c>
      <c r="C5376" t="s">
        <v>24</v>
      </c>
      <c r="D5376" t="s">
        <v>29</v>
      </c>
      <c r="E5376" t="s">
        <v>30</v>
      </c>
      <c r="F5376">
        <v>119</v>
      </c>
      <c r="G5376" s="3">
        <v>35.69</v>
      </c>
      <c r="H5376" s="3">
        <v>0</v>
      </c>
      <c r="I5376" t="s">
        <v>24</v>
      </c>
      <c r="J5376" t="s">
        <v>37</v>
      </c>
      <c r="K5376" s="3">
        <f>IF(TablaDatosEmpresa[[#This Row],[Tipo_Movimiento]] = "Venta", -TablaDatosEmpresa[[#This Row],[Cantidad]] * TablaDatosEmpresa[[#This Row],[Precio_Venta_Unitario]], 0)</f>
        <v>0</v>
      </c>
      <c r="L5376" s="3">
        <f>AVERAGEIF(TablaDatosEmpresa[Nombre_Producto],TablaDatosEmpresa[[#This Row],[Nombre_Producto]],TablaDatosEmpresa[Costo_Unitario])</f>
        <v>15.49574137931034</v>
      </c>
      <c r="M5376" s="3">
        <f>IF(TablaDatosEmpresa[[#This Row],[Tipo_Movimiento]] = "Venta", -TablaDatosEmpresa[[#This Row],[Cantidad]] * TablaDatosEmpresa[[#This Row],[CosteAdquisicionPromedio]], 0)</f>
        <v>0</v>
      </c>
      <c r="N5376" s="3">
        <f>TablaDatosEmpresa[[#This Row],[Ingresos]]-TablaDatosEmpresa[[#This Row],[Coste_Vemta]]</f>
        <v>0</v>
      </c>
    </row>
    <row r="5377" spans="1:14" x14ac:dyDescent="0.3">
      <c r="A5377">
        <v>5378</v>
      </c>
      <c r="B5377" s="1">
        <v>45351</v>
      </c>
      <c r="C5377" t="s">
        <v>24</v>
      </c>
      <c r="D5377" t="s">
        <v>11</v>
      </c>
      <c r="E5377" t="s">
        <v>12</v>
      </c>
      <c r="F5377">
        <v>221</v>
      </c>
      <c r="G5377" s="3">
        <v>66.36</v>
      </c>
      <c r="H5377" s="3">
        <v>0</v>
      </c>
      <c r="I5377" t="s">
        <v>24</v>
      </c>
      <c r="J5377" t="s">
        <v>36</v>
      </c>
      <c r="K5377" s="3">
        <f>IF(TablaDatosEmpresa[[#This Row],[Tipo_Movimiento]] = "Venta", -TablaDatosEmpresa[[#This Row],[Cantidad]] * TablaDatosEmpresa[[#This Row],[Precio_Venta_Unitario]], 0)</f>
        <v>0</v>
      </c>
      <c r="L5377" s="3">
        <f>AVERAGEIF(TablaDatosEmpresa[Nombre_Producto],TablaDatosEmpresa[[#This Row],[Nombre_Producto]],TablaDatosEmpresa[Costo_Unitario])</f>
        <v>28.701865793780652</v>
      </c>
      <c r="M5377" s="3">
        <f>IF(TablaDatosEmpresa[[#This Row],[Tipo_Movimiento]] = "Venta", -TablaDatosEmpresa[[#This Row],[Cantidad]] * TablaDatosEmpresa[[#This Row],[CosteAdquisicionPromedio]], 0)</f>
        <v>0</v>
      </c>
      <c r="N5377" s="3">
        <f>TablaDatosEmpresa[[#This Row],[Ingresos]]-TablaDatosEmpresa[[#This Row],[Coste_Vemta]]</f>
        <v>0</v>
      </c>
    </row>
    <row r="5378" spans="1:14" x14ac:dyDescent="0.3">
      <c r="A5378">
        <v>5379</v>
      </c>
      <c r="B5378" s="1">
        <v>45351</v>
      </c>
      <c r="C5378" t="s">
        <v>10</v>
      </c>
      <c r="D5378" t="s">
        <v>32</v>
      </c>
      <c r="E5378" t="s">
        <v>33</v>
      </c>
      <c r="F5378">
        <v>-31</v>
      </c>
      <c r="G5378" s="3">
        <v>0</v>
      </c>
      <c r="H5378" s="3">
        <v>220.3</v>
      </c>
      <c r="I5378" t="s">
        <v>10</v>
      </c>
      <c r="J5378" t="s">
        <v>23</v>
      </c>
      <c r="K5378" s="3">
        <f>IF(TablaDatosEmpresa[[#This Row],[Tipo_Movimiento]] = "Venta", -TablaDatosEmpresa[[#This Row],[Cantidad]] * TablaDatosEmpresa[[#This Row],[Precio_Venta_Unitario]], 0)</f>
        <v>6829.3</v>
      </c>
      <c r="L5378" s="3">
        <f>AVERAGEIF(TablaDatosEmpresa[Nombre_Producto],TablaDatosEmpresa[[#This Row],[Nombre_Producto]],TablaDatosEmpresa[Costo_Unitario])</f>
        <v>54.214840425531932</v>
      </c>
      <c r="M5378" s="3">
        <f>IF(TablaDatosEmpresa[[#This Row],[Tipo_Movimiento]] = "Venta", -TablaDatosEmpresa[[#This Row],[Cantidad]] * TablaDatosEmpresa[[#This Row],[CosteAdquisicionPromedio]], 0)</f>
        <v>1680.6600531914899</v>
      </c>
      <c r="N5378" s="3">
        <f>TablaDatosEmpresa[[#This Row],[Ingresos]]-TablaDatosEmpresa[[#This Row],[Coste_Vemta]]</f>
        <v>5148.6399468085101</v>
      </c>
    </row>
    <row r="5379" spans="1:14" x14ac:dyDescent="0.3">
      <c r="A5379">
        <v>5380</v>
      </c>
      <c r="B5379" s="1">
        <v>45351</v>
      </c>
      <c r="C5379" t="s">
        <v>10</v>
      </c>
      <c r="D5379" t="s">
        <v>11</v>
      </c>
      <c r="E5379" t="s">
        <v>12</v>
      </c>
      <c r="F5379">
        <v>-36</v>
      </c>
      <c r="G5379" s="3">
        <v>0</v>
      </c>
      <c r="H5379" s="3">
        <v>130.44</v>
      </c>
      <c r="I5379" t="s">
        <v>10</v>
      </c>
      <c r="J5379" t="s">
        <v>31</v>
      </c>
      <c r="K5379" s="3">
        <f>IF(TablaDatosEmpresa[[#This Row],[Tipo_Movimiento]] = "Venta", -TablaDatosEmpresa[[#This Row],[Cantidad]] * TablaDatosEmpresa[[#This Row],[Precio_Venta_Unitario]], 0)</f>
        <v>4695.84</v>
      </c>
      <c r="L5379" s="3">
        <f>AVERAGEIF(TablaDatosEmpresa[Nombre_Producto],TablaDatosEmpresa[[#This Row],[Nombre_Producto]],TablaDatosEmpresa[Costo_Unitario])</f>
        <v>28.701865793780652</v>
      </c>
      <c r="M5379" s="3">
        <f>IF(TablaDatosEmpresa[[#This Row],[Tipo_Movimiento]] = "Venta", -TablaDatosEmpresa[[#This Row],[Cantidad]] * TablaDatosEmpresa[[#This Row],[CosteAdquisicionPromedio]], 0)</f>
        <v>1033.2671685761034</v>
      </c>
      <c r="N5379" s="3">
        <f>TablaDatosEmpresa[[#This Row],[Ingresos]]-TablaDatosEmpresa[[#This Row],[Coste_Vemta]]</f>
        <v>3662.5728314238968</v>
      </c>
    </row>
    <row r="5380" spans="1:14" x14ac:dyDescent="0.3">
      <c r="A5380">
        <v>5381</v>
      </c>
      <c r="B5380" s="1">
        <v>45352</v>
      </c>
      <c r="C5380" t="s">
        <v>10</v>
      </c>
      <c r="D5380" t="s">
        <v>32</v>
      </c>
      <c r="E5380" t="s">
        <v>33</v>
      </c>
      <c r="F5380">
        <v>-50</v>
      </c>
      <c r="G5380" s="3">
        <v>0</v>
      </c>
      <c r="H5380" s="3">
        <v>220.1</v>
      </c>
      <c r="I5380" t="s">
        <v>10</v>
      </c>
      <c r="J5380" t="s">
        <v>31</v>
      </c>
      <c r="K5380" s="3">
        <f>IF(TablaDatosEmpresa[[#This Row],[Tipo_Movimiento]] = "Venta", -TablaDatosEmpresa[[#This Row],[Cantidad]] * TablaDatosEmpresa[[#This Row],[Precio_Venta_Unitario]], 0)</f>
        <v>11005</v>
      </c>
      <c r="L5380" s="3">
        <f>AVERAGEIF(TablaDatosEmpresa[Nombre_Producto],TablaDatosEmpresa[[#This Row],[Nombre_Producto]],TablaDatosEmpresa[Costo_Unitario])</f>
        <v>54.214840425531932</v>
      </c>
      <c r="M5380" s="3">
        <f>IF(TablaDatosEmpresa[[#This Row],[Tipo_Movimiento]] = "Venta", -TablaDatosEmpresa[[#This Row],[Cantidad]] * TablaDatosEmpresa[[#This Row],[CosteAdquisicionPromedio]], 0)</f>
        <v>2710.7420212765965</v>
      </c>
      <c r="N5380" s="3">
        <f>TablaDatosEmpresa[[#This Row],[Ingresos]]-TablaDatosEmpresa[[#This Row],[Coste_Vemta]]</f>
        <v>8294.2579787234026</v>
      </c>
    </row>
    <row r="5381" spans="1:14" x14ac:dyDescent="0.3">
      <c r="A5381">
        <v>5382</v>
      </c>
      <c r="B5381" s="1">
        <v>45352</v>
      </c>
      <c r="C5381" t="s">
        <v>10</v>
      </c>
      <c r="D5381" t="s">
        <v>25</v>
      </c>
      <c r="E5381" t="s">
        <v>43</v>
      </c>
      <c r="F5381">
        <v>-30</v>
      </c>
      <c r="G5381" s="3">
        <v>0</v>
      </c>
      <c r="H5381" s="3">
        <v>94.7</v>
      </c>
      <c r="I5381" t="s">
        <v>10</v>
      </c>
      <c r="J5381" t="s">
        <v>35</v>
      </c>
      <c r="K5381" s="3">
        <f>IF(TablaDatosEmpresa[[#This Row],[Tipo_Movimiento]] = "Venta", -TablaDatosEmpresa[[#This Row],[Cantidad]] * TablaDatosEmpresa[[#This Row],[Precio_Venta_Unitario]], 0)</f>
        <v>2841</v>
      </c>
      <c r="L5381" s="3">
        <f>AVERAGEIF(TablaDatosEmpresa[Nombre_Producto],TablaDatosEmpresa[[#This Row],[Nombre_Producto]],TablaDatosEmpresa[Costo_Unitario])</f>
        <v>18.458651685393257</v>
      </c>
      <c r="M5381" s="3">
        <f>IF(TablaDatosEmpresa[[#This Row],[Tipo_Movimiento]] = "Venta", -TablaDatosEmpresa[[#This Row],[Cantidad]] * TablaDatosEmpresa[[#This Row],[CosteAdquisicionPromedio]], 0)</f>
        <v>553.75955056179771</v>
      </c>
      <c r="N5381" s="3">
        <f>TablaDatosEmpresa[[#This Row],[Ingresos]]-TablaDatosEmpresa[[#This Row],[Coste_Vemta]]</f>
        <v>2287.2404494382022</v>
      </c>
    </row>
    <row r="5382" spans="1:14" x14ac:dyDescent="0.3">
      <c r="A5382">
        <v>5383</v>
      </c>
      <c r="B5382" s="1">
        <v>45352</v>
      </c>
      <c r="C5382" t="s">
        <v>24</v>
      </c>
      <c r="D5382" t="s">
        <v>21</v>
      </c>
      <c r="E5382" t="s">
        <v>22</v>
      </c>
      <c r="F5382">
        <v>247</v>
      </c>
      <c r="G5382" s="3">
        <v>25.06</v>
      </c>
      <c r="H5382" s="3">
        <v>0</v>
      </c>
      <c r="I5382" t="s">
        <v>24</v>
      </c>
      <c r="J5382" t="s">
        <v>28</v>
      </c>
      <c r="K5382" s="3">
        <f>IF(TablaDatosEmpresa[[#This Row],[Tipo_Movimiento]] = "Venta", -TablaDatosEmpresa[[#This Row],[Cantidad]] * TablaDatosEmpresa[[#This Row],[Precio_Venta_Unitario]], 0)</f>
        <v>0</v>
      </c>
      <c r="L5382" s="3">
        <f>AVERAGEIF(TablaDatosEmpresa[Nombre_Producto],TablaDatosEmpresa[[#This Row],[Nombre_Producto]],TablaDatosEmpresa[Costo_Unitario])</f>
        <v>10.520482758620702</v>
      </c>
      <c r="M5382" s="3">
        <f>IF(TablaDatosEmpresa[[#This Row],[Tipo_Movimiento]] = "Venta", -TablaDatosEmpresa[[#This Row],[Cantidad]] * TablaDatosEmpresa[[#This Row],[CosteAdquisicionPromedio]], 0)</f>
        <v>0</v>
      </c>
      <c r="N5382" s="3">
        <f>TablaDatosEmpresa[[#This Row],[Ingresos]]-TablaDatosEmpresa[[#This Row],[Coste_Vemta]]</f>
        <v>0</v>
      </c>
    </row>
    <row r="5383" spans="1:14" x14ac:dyDescent="0.3">
      <c r="A5383">
        <v>5384</v>
      </c>
      <c r="B5383" s="1">
        <v>45352</v>
      </c>
      <c r="C5383" t="s">
        <v>10</v>
      </c>
      <c r="D5383" t="s">
        <v>11</v>
      </c>
      <c r="E5383" t="s">
        <v>12</v>
      </c>
      <c r="F5383">
        <v>-32</v>
      </c>
      <c r="G5383" s="3">
        <v>0</v>
      </c>
      <c r="H5383" s="3">
        <v>130.04</v>
      </c>
      <c r="I5383" t="s">
        <v>10</v>
      </c>
      <c r="J5383" t="s">
        <v>23</v>
      </c>
      <c r="K5383" s="3">
        <f>IF(TablaDatosEmpresa[[#This Row],[Tipo_Movimiento]] = "Venta", -TablaDatosEmpresa[[#This Row],[Cantidad]] * TablaDatosEmpresa[[#This Row],[Precio_Venta_Unitario]], 0)</f>
        <v>4161.28</v>
      </c>
      <c r="L5383" s="3">
        <f>AVERAGEIF(TablaDatosEmpresa[Nombre_Producto],TablaDatosEmpresa[[#This Row],[Nombre_Producto]],TablaDatosEmpresa[Costo_Unitario])</f>
        <v>28.701865793780652</v>
      </c>
      <c r="M5383" s="3">
        <f>IF(TablaDatosEmpresa[[#This Row],[Tipo_Movimiento]] = "Venta", -TablaDatosEmpresa[[#This Row],[Cantidad]] * TablaDatosEmpresa[[#This Row],[CosteAdquisicionPromedio]], 0)</f>
        <v>918.45970540098085</v>
      </c>
      <c r="N5383" s="3">
        <f>TablaDatosEmpresa[[#This Row],[Ingresos]]-TablaDatosEmpresa[[#This Row],[Coste_Vemta]]</f>
        <v>3242.8202945990188</v>
      </c>
    </row>
    <row r="5384" spans="1:14" x14ac:dyDescent="0.3">
      <c r="A5384">
        <v>5385</v>
      </c>
      <c r="B5384" s="1">
        <v>45352</v>
      </c>
      <c r="C5384" t="s">
        <v>24</v>
      </c>
      <c r="D5384" t="s">
        <v>25</v>
      </c>
      <c r="E5384" t="s">
        <v>43</v>
      </c>
      <c r="F5384">
        <v>56</v>
      </c>
      <c r="G5384" s="3">
        <v>44.24</v>
      </c>
      <c r="H5384" s="3">
        <v>0</v>
      </c>
      <c r="I5384" t="s">
        <v>24</v>
      </c>
      <c r="J5384" t="s">
        <v>28</v>
      </c>
      <c r="K5384" s="3">
        <f>IF(TablaDatosEmpresa[[#This Row],[Tipo_Movimiento]] = "Venta", -TablaDatosEmpresa[[#This Row],[Cantidad]] * TablaDatosEmpresa[[#This Row],[Precio_Venta_Unitario]], 0)</f>
        <v>0</v>
      </c>
      <c r="L5384" s="3">
        <f>AVERAGEIF(TablaDatosEmpresa[Nombre_Producto],TablaDatosEmpresa[[#This Row],[Nombre_Producto]],TablaDatosEmpresa[Costo_Unitario])</f>
        <v>18.458651685393257</v>
      </c>
      <c r="M5384" s="3">
        <f>IF(TablaDatosEmpresa[[#This Row],[Tipo_Movimiento]] = "Venta", -TablaDatosEmpresa[[#This Row],[Cantidad]] * TablaDatosEmpresa[[#This Row],[CosteAdquisicionPromedio]], 0)</f>
        <v>0</v>
      </c>
      <c r="N5384" s="3">
        <f>TablaDatosEmpresa[[#This Row],[Ingresos]]-TablaDatosEmpresa[[#This Row],[Coste_Vemta]]</f>
        <v>0</v>
      </c>
    </row>
    <row r="5385" spans="1:14" x14ac:dyDescent="0.3">
      <c r="A5385">
        <v>5386</v>
      </c>
      <c r="B5385" s="1">
        <v>45352</v>
      </c>
      <c r="C5385" t="s">
        <v>10</v>
      </c>
      <c r="D5385" t="s">
        <v>27</v>
      </c>
      <c r="E5385" t="s">
        <v>44</v>
      </c>
      <c r="F5385">
        <v>-12</v>
      </c>
      <c r="G5385" s="3">
        <v>0</v>
      </c>
      <c r="H5385" s="3">
        <v>497.94</v>
      </c>
      <c r="I5385" t="s">
        <v>10</v>
      </c>
      <c r="J5385" t="s">
        <v>13</v>
      </c>
      <c r="K5385" s="3">
        <f>IF(TablaDatosEmpresa[[#This Row],[Tipo_Movimiento]] = "Venta", -TablaDatosEmpresa[[#This Row],[Cantidad]] * TablaDatosEmpresa[[#This Row],[Precio_Venta_Unitario]], 0)</f>
        <v>5975.28</v>
      </c>
      <c r="L5385" s="3">
        <f>AVERAGEIF(TablaDatosEmpresa[Nombre_Producto],TablaDatosEmpresa[[#This Row],[Nombre_Producto]],TablaDatosEmpresa[Costo_Unitario])</f>
        <v>111.99406451612904</v>
      </c>
      <c r="M5385" s="3">
        <f>IF(TablaDatosEmpresa[[#This Row],[Tipo_Movimiento]] = "Venta", -TablaDatosEmpresa[[#This Row],[Cantidad]] * TablaDatosEmpresa[[#This Row],[CosteAdquisicionPromedio]], 0)</f>
        <v>1343.9287741935486</v>
      </c>
      <c r="N5385" s="3">
        <f>TablaDatosEmpresa[[#This Row],[Ingresos]]-TablaDatosEmpresa[[#This Row],[Coste_Vemta]]</f>
        <v>4631.3512258064511</v>
      </c>
    </row>
    <row r="5386" spans="1:14" x14ac:dyDescent="0.3">
      <c r="A5386">
        <v>5387</v>
      </c>
      <c r="B5386" s="1">
        <v>45352</v>
      </c>
      <c r="C5386" t="s">
        <v>24</v>
      </c>
      <c r="D5386" t="s">
        <v>25</v>
      </c>
      <c r="E5386" t="s">
        <v>43</v>
      </c>
      <c r="F5386">
        <v>109</v>
      </c>
      <c r="G5386" s="3">
        <v>44.56</v>
      </c>
      <c r="H5386" s="3">
        <v>0</v>
      </c>
      <c r="I5386" t="s">
        <v>24</v>
      </c>
      <c r="J5386" t="s">
        <v>26</v>
      </c>
      <c r="K5386" s="3">
        <f>IF(TablaDatosEmpresa[[#This Row],[Tipo_Movimiento]] = "Venta", -TablaDatosEmpresa[[#This Row],[Cantidad]] * TablaDatosEmpresa[[#This Row],[Precio_Venta_Unitario]], 0)</f>
        <v>0</v>
      </c>
      <c r="L5386" s="3">
        <f>AVERAGEIF(TablaDatosEmpresa[Nombre_Producto],TablaDatosEmpresa[[#This Row],[Nombre_Producto]],TablaDatosEmpresa[Costo_Unitario])</f>
        <v>18.458651685393257</v>
      </c>
      <c r="M5386" s="3">
        <f>IF(TablaDatosEmpresa[[#This Row],[Tipo_Movimiento]] = "Venta", -TablaDatosEmpresa[[#This Row],[Cantidad]] * TablaDatosEmpresa[[#This Row],[CosteAdquisicionPromedio]], 0)</f>
        <v>0</v>
      </c>
      <c r="N5386" s="3">
        <f>TablaDatosEmpresa[[#This Row],[Ingresos]]-TablaDatosEmpresa[[#This Row],[Coste_Vemta]]</f>
        <v>0</v>
      </c>
    </row>
    <row r="5387" spans="1:14" x14ac:dyDescent="0.3">
      <c r="A5387">
        <v>5388</v>
      </c>
      <c r="B5387" s="1">
        <v>45353</v>
      </c>
      <c r="C5387" t="s">
        <v>24</v>
      </c>
      <c r="D5387" t="s">
        <v>21</v>
      </c>
      <c r="E5387" t="s">
        <v>22</v>
      </c>
      <c r="F5387">
        <v>249</v>
      </c>
      <c r="G5387" s="3">
        <v>24.54</v>
      </c>
      <c r="H5387" s="3">
        <v>0</v>
      </c>
      <c r="I5387" t="s">
        <v>24</v>
      </c>
      <c r="J5387" t="s">
        <v>26</v>
      </c>
      <c r="K5387" s="3">
        <f>IF(TablaDatosEmpresa[[#This Row],[Tipo_Movimiento]] = "Venta", -TablaDatosEmpresa[[#This Row],[Cantidad]] * TablaDatosEmpresa[[#This Row],[Precio_Venta_Unitario]], 0)</f>
        <v>0</v>
      </c>
      <c r="L5387" s="3">
        <f>AVERAGEIF(TablaDatosEmpresa[Nombre_Producto],TablaDatosEmpresa[[#This Row],[Nombre_Producto]],TablaDatosEmpresa[Costo_Unitario])</f>
        <v>10.520482758620702</v>
      </c>
      <c r="M5387" s="3">
        <f>IF(TablaDatosEmpresa[[#This Row],[Tipo_Movimiento]] = "Venta", -TablaDatosEmpresa[[#This Row],[Cantidad]] * TablaDatosEmpresa[[#This Row],[CosteAdquisicionPromedio]], 0)</f>
        <v>0</v>
      </c>
      <c r="N5387" s="3">
        <f>TablaDatosEmpresa[[#This Row],[Ingresos]]-TablaDatosEmpresa[[#This Row],[Coste_Vemta]]</f>
        <v>0</v>
      </c>
    </row>
    <row r="5388" spans="1:14" x14ac:dyDescent="0.3">
      <c r="A5388">
        <v>5389</v>
      </c>
      <c r="B5388" s="1">
        <v>45353</v>
      </c>
      <c r="C5388" t="s">
        <v>24</v>
      </c>
      <c r="D5388" t="s">
        <v>34</v>
      </c>
      <c r="E5388" t="s">
        <v>45</v>
      </c>
      <c r="F5388">
        <v>235</v>
      </c>
      <c r="G5388" s="3">
        <v>181.21</v>
      </c>
      <c r="H5388" s="3">
        <v>0</v>
      </c>
      <c r="I5388" t="s">
        <v>24</v>
      </c>
      <c r="J5388" t="s">
        <v>26</v>
      </c>
      <c r="K5388" s="3">
        <f>IF(TablaDatosEmpresa[[#This Row],[Tipo_Movimiento]] = "Venta", -TablaDatosEmpresa[[#This Row],[Cantidad]] * TablaDatosEmpresa[[#This Row],[Precio_Venta_Unitario]], 0)</f>
        <v>0</v>
      </c>
      <c r="L5388" s="3">
        <f>AVERAGEIF(TablaDatosEmpresa[Nombre_Producto],TablaDatosEmpresa[[#This Row],[Nombre_Producto]],TablaDatosEmpresa[Costo_Unitario])</f>
        <v>81.910562499999997</v>
      </c>
      <c r="M5388" s="3">
        <f>IF(TablaDatosEmpresa[[#This Row],[Tipo_Movimiento]] = "Venta", -TablaDatosEmpresa[[#This Row],[Cantidad]] * TablaDatosEmpresa[[#This Row],[CosteAdquisicionPromedio]], 0)</f>
        <v>0</v>
      </c>
      <c r="N5388" s="3">
        <f>TablaDatosEmpresa[[#This Row],[Ingresos]]-TablaDatosEmpresa[[#This Row],[Coste_Vemta]]</f>
        <v>0</v>
      </c>
    </row>
    <row r="5389" spans="1:14" x14ac:dyDescent="0.3">
      <c r="A5389">
        <v>5390</v>
      </c>
      <c r="B5389" s="1">
        <v>45353</v>
      </c>
      <c r="C5389" t="s">
        <v>10</v>
      </c>
      <c r="D5389" t="s">
        <v>14</v>
      </c>
      <c r="E5389" t="s">
        <v>41</v>
      </c>
      <c r="F5389">
        <v>-36</v>
      </c>
      <c r="G5389" s="3">
        <v>0</v>
      </c>
      <c r="H5389" s="3">
        <v>159.77000000000001</v>
      </c>
      <c r="I5389" t="s">
        <v>10</v>
      </c>
      <c r="J5389" t="s">
        <v>23</v>
      </c>
      <c r="K5389" s="3">
        <f>IF(TablaDatosEmpresa[[#This Row],[Tipo_Movimiento]] = "Venta", -TablaDatosEmpresa[[#This Row],[Cantidad]] * TablaDatosEmpresa[[#This Row],[Precio_Venta_Unitario]], 0)</f>
        <v>5751.72</v>
      </c>
      <c r="L5389" s="3">
        <f>AVERAGEIF(TablaDatosEmpresa[Nombre_Producto],TablaDatosEmpresa[[#This Row],[Nombre_Producto]],TablaDatosEmpresa[Costo_Unitario])</f>
        <v>38.917210440456756</v>
      </c>
      <c r="M5389" s="3">
        <f>IF(TablaDatosEmpresa[[#This Row],[Tipo_Movimiento]] = "Venta", -TablaDatosEmpresa[[#This Row],[Cantidad]] * TablaDatosEmpresa[[#This Row],[CosteAdquisicionPromedio]], 0)</f>
        <v>1401.0195758564432</v>
      </c>
      <c r="N5389" s="3">
        <f>TablaDatosEmpresa[[#This Row],[Ingresos]]-TablaDatosEmpresa[[#This Row],[Coste_Vemta]]</f>
        <v>4350.700424143557</v>
      </c>
    </row>
    <row r="5390" spans="1:14" x14ac:dyDescent="0.3">
      <c r="A5390">
        <v>5391</v>
      </c>
      <c r="B5390" s="1">
        <v>45353</v>
      </c>
      <c r="C5390" t="s">
        <v>24</v>
      </c>
      <c r="D5390" t="s">
        <v>34</v>
      </c>
      <c r="E5390" t="s">
        <v>45</v>
      </c>
      <c r="F5390">
        <v>62</v>
      </c>
      <c r="G5390" s="3">
        <v>179.15</v>
      </c>
      <c r="H5390" s="3">
        <v>0</v>
      </c>
      <c r="I5390" t="s">
        <v>24</v>
      </c>
      <c r="J5390" t="s">
        <v>26</v>
      </c>
      <c r="K5390" s="3">
        <f>IF(TablaDatosEmpresa[[#This Row],[Tipo_Movimiento]] = "Venta", -TablaDatosEmpresa[[#This Row],[Cantidad]] * TablaDatosEmpresa[[#This Row],[Precio_Venta_Unitario]], 0)</f>
        <v>0</v>
      </c>
      <c r="L5390" s="3">
        <f>AVERAGEIF(TablaDatosEmpresa[Nombre_Producto],TablaDatosEmpresa[[#This Row],[Nombre_Producto]],TablaDatosEmpresa[Costo_Unitario])</f>
        <v>81.910562499999997</v>
      </c>
      <c r="M5390" s="3">
        <f>IF(TablaDatosEmpresa[[#This Row],[Tipo_Movimiento]] = "Venta", -TablaDatosEmpresa[[#This Row],[Cantidad]] * TablaDatosEmpresa[[#This Row],[CosteAdquisicionPromedio]], 0)</f>
        <v>0</v>
      </c>
      <c r="N5390" s="3">
        <f>TablaDatosEmpresa[[#This Row],[Ingresos]]-TablaDatosEmpresa[[#This Row],[Coste_Vemta]]</f>
        <v>0</v>
      </c>
    </row>
    <row r="5391" spans="1:14" x14ac:dyDescent="0.3">
      <c r="A5391">
        <v>5392</v>
      </c>
      <c r="B5391" s="1">
        <v>45353</v>
      </c>
      <c r="C5391" t="s">
        <v>10</v>
      </c>
      <c r="D5391" t="s">
        <v>19</v>
      </c>
      <c r="E5391" t="s">
        <v>20</v>
      </c>
      <c r="F5391">
        <v>-2</v>
      </c>
      <c r="G5391" s="3">
        <v>0</v>
      </c>
      <c r="H5391" s="3">
        <v>300.36</v>
      </c>
      <c r="I5391" t="s">
        <v>10</v>
      </c>
      <c r="J5391" t="s">
        <v>31</v>
      </c>
      <c r="K5391" s="3">
        <f>IF(TablaDatosEmpresa[[#This Row],[Tipo_Movimiento]] = "Venta", -TablaDatosEmpresa[[#This Row],[Cantidad]] * TablaDatosEmpresa[[#This Row],[Precio_Venta_Unitario]], 0)</f>
        <v>600.72</v>
      </c>
      <c r="L5391" s="3">
        <f>AVERAGEIF(TablaDatosEmpresa[Nombre_Producto],TablaDatosEmpresa[[#This Row],[Nombre_Producto]],TablaDatosEmpresa[Costo_Unitario])</f>
        <v>66.956770642201846</v>
      </c>
      <c r="M5391" s="3">
        <f>IF(TablaDatosEmpresa[[#This Row],[Tipo_Movimiento]] = "Venta", -TablaDatosEmpresa[[#This Row],[Cantidad]] * TablaDatosEmpresa[[#This Row],[CosteAdquisicionPromedio]], 0)</f>
        <v>133.91354128440369</v>
      </c>
      <c r="N5391" s="3">
        <f>TablaDatosEmpresa[[#This Row],[Ingresos]]-TablaDatosEmpresa[[#This Row],[Coste_Vemta]]</f>
        <v>466.80645871559636</v>
      </c>
    </row>
    <row r="5392" spans="1:14" x14ac:dyDescent="0.3">
      <c r="A5392">
        <v>5393</v>
      </c>
      <c r="B5392" s="1">
        <v>45353</v>
      </c>
      <c r="C5392" t="s">
        <v>24</v>
      </c>
      <c r="D5392" t="s">
        <v>21</v>
      </c>
      <c r="E5392" t="s">
        <v>22</v>
      </c>
      <c r="F5392">
        <v>83</v>
      </c>
      <c r="G5392" s="3">
        <v>25.09</v>
      </c>
      <c r="H5392" s="3">
        <v>0</v>
      </c>
      <c r="I5392" t="s">
        <v>24</v>
      </c>
      <c r="J5392" t="s">
        <v>37</v>
      </c>
      <c r="K5392" s="3">
        <f>IF(TablaDatosEmpresa[[#This Row],[Tipo_Movimiento]] = "Venta", -TablaDatosEmpresa[[#This Row],[Cantidad]] * TablaDatosEmpresa[[#This Row],[Precio_Venta_Unitario]], 0)</f>
        <v>0</v>
      </c>
      <c r="L5392" s="3">
        <f>AVERAGEIF(TablaDatosEmpresa[Nombre_Producto],TablaDatosEmpresa[[#This Row],[Nombre_Producto]],TablaDatosEmpresa[Costo_Unitario])</f>
        <v>10.520482758620702</v>
      </c>
      <c r="M5392" s="3">
        <f>IF(TablaDatosEmpresa[[#This Row],[Tipo_Movimiento]] = "Venta", -TablaDatosEmpresa[[#This Row],[Cantidad]] * TablaDatosEmpresa[[#This Row],[CosteAdquisicionPromedio]], 0)</f>
        <v>0</v>
      </c>
      <c r="N5392" s="3">
        <f>TablaDatosEmpresa[[#This Row],[Ingresos]]-TablaDatosEmpresa[[#This Row],[Coste_Vemta]]</f>
        <v>0</v>
      </c>
    </row>
    <row r="5393" spans="1:14" x14ac:dyDescent="0.3">
      <c r="A5393">
        <v>5394</v>
      </c>
      <c r="B5393" s="1">
        <v>45354</v>
      </c>
      <c r="C5393" t="s">
        <v>10</v>
      </c>
      <c r="D5393" t="s">
        <v>11</v>
      </c>
      <c r="E5393" t="s">
        <v>12</v>
      </c>
      <c r="F5393">
        <v>-45</v>
      </c>
      <c r="G5393" s="3">
        <v>0</v>
      </c>
      <c r="H5393" s="3">
        <v>129.66999999999999</v>
      </c>
      <c r="I5393" t="s">
        <v>10</v>
      </c>
      <c r="J5393" t="s">
        <v>35</v>
      </c>
      <c r="K5393" s="3">
        <f>IF(TablaDatosEmpresa[[#This Row],[Tipo_Movimiento]] = "Venta", -TablaDatosEmpresa[[#This Row],[Cantidad]] * TablaDatosEmpresa[[#This Row],[Precio_Venta_Unitario]], 0)</f>
        <v>5835.15</v>
      </c>
      <c r="L5393" s="3">
        <f>AVERAGEIF(TablaDatosEmpresa[Nombre_Producto],TablaDatosEmpresa[[#This Row],[Nombre_Producto]],TablaDatosEmpresa[Costo_Unitario])</f>
        <v>28.701865793780652</v>
      </c>
      <c r="M5393" s="3">
        <f>IF(TablaDatosEmpresa[[#This Row],[Tipo_Movimiento]] = "Venta", -TablaDatosEmpresa[[#This Row],[Cantidad]] * TablaDatosEmpresa[[#This Row],[CosteAdquisicionPromedio]], 0)</f>
        <v>1291.5839607201294</v>
      </c>
      <c r="N5393" s="3">
        <f>TablaDatosEmpresa[[#This Row],[Ingresos]]-TablaDatosEmpresa[[#This Row],[Coste_Vemta]]</f>
        <v>4543.56603927987</v>
      </c>
    </row>
    <row r="5394" spans="1:14" x14ac:dyDescent="0.3">
      <c r="A5394">
        <v>5395</v>
      </c>
      <c r="B5394" s="1">
        <v>45354</v>
      </c>
      <c r="C5394" t="s">
        <v>24</v>
      </c>
      <c r="D5394" t="s">
        <v>32</v>
      </c>
      <c r="E5394" t="s">
        <v>33</v>
      </c>
      <c r="F5394">
        <v>123</v>
      </c>
      <c r="G5394" s="3">
        <v>119.36</v>
      </c>
      <c r="H5394" s="3">
        <v>0</v>
      </c>
      <c r="I5394" t="s">
        <v>24</v>
      </c>
      <c r="J5394" t="s">
        <v>26</v>
      </c>
      <c r="K5394" s="3">
        <f>IF(TablaDatosEmpresa[[#This Row],[Tipo_Movimiento]] = "Venta", -TablaDatosEmpresa[[#This Row],[Cantidad]] * TablaDatosEmpresa[[#This Row],[Precio_Venta_Unitario]], 0)</f>
        <v>0</v>
      </c>
      <c r="L5394" s="3">
        <f>AVERAGEIF(TablaDatosEmpresa[Nombre_Producto],TablaDatosEmpresa[[#This Row],[Nombre_Producto]],TablaDatosEmpresa[Costo_Unitario])</f>
        <v>54.214840425531932</v>
      </c>
      <c r="M5394" s="3">
        <f>IF(TablaDatosEmpresa[[#This Row],[Tipo_Movimiento]] = "Venta", -TablaDatosEmpresa[[#This Row],[Cantidad]] * TablaDatosEmpresa[[#This Row],[CosteAdquisicionPromedio]], 0)</f>
        <v>0</v>
      </c>
      <c r="N5394" s="3">
        <f>TablaDatosEmpresa[[#This Row],[Ingresos]]-TablaDatosEmpresa[[#This Row],[Coste_Vemta]]</f>
        <v>0</v>
      </c>
    </row>
    <row r="5395" spans="1:14" x14ac:dyDescent="0.3">
      <c r="A5395">
        <v>5396</v>
      </c>
      <c r="B5395" s="1">
        <v>45354</v>
      </c>
      <c r="C5395" t="s">
        <v>24</v>
      </c>
      <c r="D5395" t="s">
        <v>25</v>
      </c>
      <c r="E5395" t="s">
        <v>43</v>
      </c>
      <c r="F5395">
        <v>70</v>
      </c>
      <c r="G5395" s="3">
        <v>45.13</v>
      </c>
      <c r="H5395" s="3">
        <v>0</v>
      </c>
      <c r="I5395" t="s">
        <v>24</v>
      </c>
      <c r="J5395" t="s">
        <v>37</v>
      </c>
      <c r="K5395" s="3">
        <f>IF(TablaDatosEmpresa[[#This Row],[Tipo_Movimiento]] = "Venta", -TablaDatosEmpresa[[#This Row],[Cantidad]] * TablaDatosEmpresa[[#This Row],[Precio_Venta_Unitario]], 0)</f>
        <v>0</v>
      </c>
      <c r="L5395" s="3">
        <f>AVERAGEIF(TablaDatosEmpresa[Nombre_Producto],TablaDatosEmpresa[[#This Row],[Nombre_Producto]],TablaDatosEmpresa[Costo_Unitario])</f>
        <v>18.458651685393257</v>
      </c>
      <c r="M5395" s="3">
        <f>IF(TablaDatosEmpresa[[#This Row],[Tipo_Movimiento]] = "Venta", -TablaDatosEmpresa[[#This Row],[Cantidad]] * TablaDatosEmpresa[[#This Row],[CosteAdquisicionPromedio]], 0)</f>
        <v>0</v>
      </c>
      <c r="N5395" s="3">
        <f>TablaDatosEmpresa[[#This Row],[Ingresos]]-TablaDatosEmpresa[[#This Row],[Coste_Vemta]]</f>
        <v>0</v>
      </c>
    </row>
    <row r="5396" spans="1:14" x14ac:dyDescent="0.3">
      <c r="A5396">
        <v>5397</v>
      </c>
      <c r="B5396" s="1">
        <v>45354</v>
      </c>
      <c r="C5396" t="s">
        <v>16</v>
      </c>
      <c r="D5396" t="s">
        <v>27</v>
      </c>
      <c r="E5396" t="s">
        <v>44</v>
      </c>
      <c r="F5396">
        <v>62</v>
      </c>
      <c r="G5396" s="3">
        <v>255.19</v>
      </c>
      <c r="H5396" s="3">
        <v>0</v>
      </c>
      <c r="I5396" t="s">
        <v>46</v>
      </c>
      <c r="J5396" t="s">
        <v>18</v>
      </c>
      <c r="K5396" s="3">
        <f>IF(TablaDatosEmpresa[[#This Row],[Tipo_Movimiento]] = "Venta", -TablaDatosEmpresa[[#This Row],[Cantidad]] * TablaDatosEmpresa[[#This Row],[Precio_Venta_Unitario]], 0)</f>
        <v>0</v>
      </c>
      <c r="L5396" s="3">
        <f>AVERAGEIF(TablaDatosEmpresa[Nombre_Producto],TablaDatosEmpresa[[#This Row],[Nombre_Producto]],TablaDatosEmpresa[Costo_Unitario])</f>
        <v>111.99406451612904</v>
      </c>
      <c r="M5396" s="3">
        <f>IF(TablaDatosEmpresa[[#This Row],[Tipo_Movimiento]] = "Venta", -TablaDatosEmpresa[[#This Row],[Cantidad]] * TablaDatosEmpresa[[#This Row],[CosteAdquisicionPromedio]], 0)</f>
        <v>0</v>
      </c>
      <c r="N5396" s="3">
        <f>TablaDatosEmpresa[[#This Row],[Ingresos]]-TablaDatosEmpresa[[#This Row],[Coste_Vemta]]</f>
        <v>0</v>
      </c>
    </row>
    <row r="5397" spans="1:14" x14ac:dyDescent="0.3">
      <c r="A5397">
        <v>5398</v>
      </c>
      <c r="B5397" s="1">
        <v>45354</v>
      </c>
      <c r="C5397" t="s">
        <v>10</v>
      </c>
      <c r="D5397" t="s">
        <v>11</v>
      </c>
      <c r="E5397" t="s">
        <v>12</v>
      </c>
      <c r="F5397">
        <v>-48</v>
      </c>
      <c r="G5397" s="3">
        <v>0</v>
      </c>
      <c r="H5397" s="3">
        <v>129.47999999999999</v>
      </c>
      <c r="I5397" t="s">
        <v>10</v>
      </c>
      <c r="J5397" t="s">
        <v>35</v>
      </c>
      <c r="K5397" s="3">
        <f>IF(TablaDatosEmpresa[[#This Row],[Tipo_Movimiento]] = "Venta", -TablaDatosEmpresa[[#This Row],[Cantidad]] * TablaDatosEmpresa[[#This Row],[Precio_Venta_Unitario]], 0)</f>
        <v>6215.0399999999991</v>
      </c>
      <c r="L5397" s="3">
        <f>AVERAGEIF(TablaDatosEmpresa[Nombre_Producto],TablaDatosEmpresa[[#This Row],[Nombre_Producto]],TablaDatosEmpresa[Costo_Unitario])</f>
        <v>28.701865793780652</v>
      </c>
      <c r="M5397" s="3">
        <f>IF(TablaDatosEmpresa[[#This Row],[Tipo_Movimiento]] = "Venta", -TablaDatosEmpresa[[#This Row],[Cantidad]] * TablaDatosEmpresa[[#This Row],[CosteAdquisicionPromedio]], 0)</f>
        <v>1377.6895581014712</v>
      </c>
      <c r="N5397" s="3">
        <f>TablaDatosEmpresa[[#This Row],[Ingresos]]-TablaDatosEmpresa[[#This Row],[Coste_Vemta]]</f>
        <v>4837.3504418985276</v>
      </c>
    </row>
    <row r="5398" spans="1:14" x14ac:dyDescent="0.3">
      <c r="A5398">
        <v>5399</v>
      </c>
      <c r="B5398" s="1">
        <v>45354</v>
      </c>
      <c r="C5398" t="s">
        <v>24</v>
      </c>
      <c r="D5398" t="s">
        <v>32</v>
      </c>
      <c r="E5398" t="s">
        <v>33</v>
      </c>
      <c r="F5398">
        <v>181</v>
      </c>
      <c r="G5398" s="3">
        <v>120.63</v>
      </c>
      <c r="H5398" s="3">
        <v>0</v>
      </c>
      <c r="I5398" t="s">
        <v>24</v>
      </c>
      <c r="J5398" t="s">
        <v>37</v>
      </c>
      <c r="K5398" s="3">
        <f>IF(TablaDatosEmpresa[[#This Row],[Tipo_Movimiento]] = "Venta", -TablaDatosEmpresa[[#This Row],[Cantidad]] * TablaDatosEmpresa[[#This Row],[Precio_Venta_Unitario]], 0)</f>
        <v>0</v>
      </c>
      <c r="L5398" s="3">
        <f>AVERAGEIF(TablaDatosEmpresa[Nombre_Producto],TablaDatosEmpresa[[#This Row],[Nombre_Producto]],TablaDatosEmpresa[Costo_Unitario])</f>
        <v>54.214840425531932</v>
      </c>
      <c r="M5398" s="3">
        <f>IF(TablaDatosEmpresa[[#This Row],[Tipo_Movimiento]] = "Venta", -TablaDatosEmpresa[[#This Row],[Cantidad]] * TablaDatosEmpresa[[#This Row],[CosteAdquisicionPromedio]], 0)</f>
        <v>0</v>
      </c>
      <c r="N5398" s="3">
        <f>TablaDatosEmpresa[[#This Row],[Ingresos]]-TablaDatosEmpresa[[#This Row],[Coste_Vemta]]</f>
        <v>0</v>
      </c>
    </row>
    <row r="5399" spans="1:14" x14ac:dyDescent="0.3">
      <c r="A5399">
        <v>5400</v>
      </c>
      <c r="B5399" s="1">
        <v>45354</v>
      </c>
      <c r="C5399" t="s">
        <v>10</v>
      </c>
      <c r="D5399" t="s">
        <v>14</v>
      </c>
      <c r="E5399" t="s">
        <v>41</v>
      </c>
      <c r="F5399">
        <v>-27</v>
      </c>
      <c r="G5399" s="3">
        <v>0</v>
      </c>
      <c r="H5399" s="3">
        <v>159.69999999999999</v>
      </c>
      <c r="I5399" t="s">
        <v>10</v>
      </c>
      <c r="J5399" t="s">
        <v>15</v>
      </c>
      <c r="K5399" s="3">
        <f>IF(TablaDatosEmpresa[[#This Row],[Tipo_Movimiento]] = "Venta", -TablaDatosEmpresa[[#This Row],[Cantidad]] * TablaDatosEmpresa[[#This Row],[Precio_Venta_Unitario]], 0)</f>
        <v>4311.8999999999996</v>
      </c>
      <c r="L5399" s="3">
        <f>AVERAGEIF(TablaDatosEmpresa[Nombre_Producto],TablaDatosEmpresa[[#This Row],[Nombre_Producto]],TablaDatosEmpresa[Costo_Unitario])</f>
        <v>38.917210440456756</v>
      </c>
      <c r="M5399" s="3">
        <f>IF(TablaDatosEmpresa[[#This Row],[Tipo_Movimiento]] = "Venta", -TablaDatosEmpresa[[#This Row],[Cantidad]] * TablaDatosEmpresa[[#This Row],[CosteAdquisicionPromedio]], 0)</f>
        <v>1050.7646818923324</v>
      </c>
      <c r="N5399" s="3">
        <f>TablaDatosEmpresa[[#This Row],[Ingresos]]-TablaDatosEmpresa[[#This Row],[Coste_Vemta]]</f>
        <v>3261.1353181076674</v>
      </c>
    </row>
    <row r="5400" spans="1:14" x14ac:dyDescent="0.3">
      <c r="A5400">
        <v>5401</v>
      </c>
      <c r="B5400" s="1">
        <v>45355</v>
      </c>
      <c r="C5400" t="s">
        <v>16</v>
      </c>
      <c r="D5400" t="s">
        <v>27</v>
      </c>
      <c r="E5400" t="s">
        <v>44</v>
      </c>
      <c r="F5400">
        <v>40</v>
      </c>
      <c r="G5400" s="3">
        <v>252.05</v>
      </c>
      <c r="H5400" s="3">
        <v>0</v>
      </c>
      <c r="I5400" t="s">
        <v>46</v>
      </c>
      <c r="J5400" t="s">
        <v>18</v>
      </c>
      <c r="K5400" s="3">
        <f>IF(TablaDatosEmpresa[[#This Row],[Tipo_Movimiento]] = "Venta", -TablaDatosEmpresa[[#This Row],[Cantidad]] * TablaDatosEmpresa[[#This Row],[Precio_Venta_Unitario]], 0)</f>
        <v>0</v>
      </c>
      <c r="L5400" s="3">
        <f>AVERAGEIF(TablaDatosEmpresa[Nombre_Producto],TablaDatosEmpresa[[#This Row],[Nombre_Producto]],TablaDatosEmpresa[Costo_Unitario])</f>
        <v>111.99406451612904</v>
      </c>
      <c r="M5400" s="3">
        <f>IF(TablaDatosEmpresa[[#This Row],[Tipo_Movimiento]] = "Venta", -TablaDatosEmpresa[[#This Row],[Cantidad]] * TablaDatosEmpresa[[#This Row],[CosteAdquisicionPromedio]], 0)</f>
        <v>0</v>
      </c>
      <c r="N5400" s="3">
        <f>TablaDatosEmpresa[[#This Row],[Ingresos]]-TablaDatosEmpresa[[#This Row],[Coste_Vemta]]</f>
        <v>0</v>
      </c>
    </row>
    <row r="5401" spans="1:14" x14ac:dyDescent="0.3">
      <c r="A5401">
        <v>5402</v>
      </c>
      <c r="B5401" s="1">
        <v>45355</v>
      </c>
      <c r="C5401" t="s">
        <v>24</v>
      </c>
      <c r="D5401" t="s">
        <v>34</v>
      </c>
      <c r="E5401" t="s">
        <v>45</v>
      </c>
      <c r="F5401">
        <v>120</v>
      </c>
      <c r="G5401" s="3">
        <v>176.79</v>
      </c>
      <c r="H5401" s="3">
        <v>0</v>
      </c>
      <c r="I5401" t="s">
        <v>24</v>
      </c>
      <c r="J5401" t="s">
        <v>37</v>
      </c>
      <c r="K5401" s="3">
        <f>IF(TablaDatosEmpresa[[#This Row],[Tipo_Movimiento]] = "Venta", -TablaDatosEmpresa[[#This Row],[Cantidad]] * TablaDatosEmpresa[[#This Row],[Precio_Venta_Unitario]], 0)</f>
        <v>0</v>
      </c>
      <c r="L5401" s="3">
        <f>AVERAGEIF(TablaDatosEmpresa[Nombre_Producto],TablaDatosEmpresa[[#This Row],[Nombre_Producto]],TablaDatosEmpresa[Costo_Unitario])</f>
        <v>81.910562499999997</v>
      </c>
      <c r="M5401" s="3">
        <f>IF(TablaDatosEmpresa[[#This Row],[Tipo_Movimiento]] = "Venta", -TablaDatosEmpresa[[#This Row],[Cantidad]] * TablaDatosEmpresa[[#This Row],[CosteAdquisicionPromedio]], 0)</f>
        <v>0</v>
      </c>
      <c r="N5401" s="3">
        <f>TablaDatosEmpresa[[#This Row],[Ingresos]]-TablaDatosEmpresa[[#This Row],[Coste_Vemta]]</f>
        <v>0</v>
      </c>
    </row>
    <row r="5402" spans="1:14" x14ac:dyDescent="0.3">
      <c r="A5402">
        <v>5403</v>
      </c>
      <c r="B5402" s="1">
        <v>45355</v>
      </c>
      <c r="C5402" t="s">
        <v>10</v>
      </c>
      <c r="D5402" t="s">
        <v>29</v>
      </c>
      <c r="E5402" t="s">
        <v>30</v>
      </c>
      <c r="F5402">
        <v>-5</v>
      </c>
      <c r="G5402" s="3">
        <v>0</v>
      </c>
      <c r="H5402" s="3">
        <v>80.27</v>
      </c>
      <c r="I5402" t="s">
        <v>10</v>
      </c>
      <c r="J5402" t="s">
        <v>15</v>
      </c>
      <c r="K5402" s="3">
        <f>IF(TablaDatosEmpresa[[#This Row],[Tipo_Movimiento]] = "Venta", -TablaDatosEmpresa[[#This Row],[Cantidad]] * TablaDatosEmpresa[[#This Row],[Precio_Venta_Unitario]], 0)</f>
        <v>401.34999999999997</v>
      </c>
      <c r="L5402" s="3">
        <f>AVERAGEIF(TablaDatosEmpresa[Nombre_Producto],TablaDatosEmpresa[[#This Row],[Nombre_Producto]],TablaDatosEmpresa[Costo_Unitario])</f>
        <v>15.49574137931034</v>
      </c>
      <c r="M5402" s="3">
        <f>IF(TablaDatosEmpresa[[#This Row],[Tipo_Movimiento]] = "Venta", -TablaDatosEmpresa[[#This Row],[Cantidad]] * TablaDatosEmpresa[[#This Row],[CosteAdquisicionPromedio]], 0)</f>
        <v>77.478706896551699</v>
      </c>
      <c r="N5402" s="3">
        <f>TablaDatosEmpresa[[#This Row],[Ingresos]]-TablaDatosEmpresa[[#This Row],[Coste_Vemta]]</f>
        <v>323.87129310344824</v>
      </c>
    </row>
    <row r="5403" spans="1:14" x14ac:dyDescent="0.3">
      <c r="A5403">
        <v>5404</v>
      </c>
      <c r="B5403" s="1">
        <v>45355</v>
      </c>
      <c r="C5403" t="s">
        <v>10</v>
      </c>
      <c r="D5403" t="s">
        <v>14</v>
      </c>
      <c r="E5403" t="s">
        <v>41</v>
      </c>
      <c r="F5403">
        <v>-28</v>
      </c>
      <c r="G5403" s="3">
        <v>0</v>
      </c>
      <c r="H5403" s="3">
        <v>158.32</v>
      </c>
      <c r="I5403" t="s">
        <v>10</v>
      </c>
      <c r="J5403" t="s">
        <v>13</v>
      </c>
      <c r="K5403" s="3">
        <f>IF(TablaDatosEmpresa[[#This Row],[Tipo_Movimiento]] = "Venta", -TablaDatosEmpresa[[#This Row],[Cantidad]] * TablaDatosEmpresa[[#This Row],[Precio_Venta_Unitario]], 0)</f>
        <v>4432.96</v>
      </c>
      <c r="L5403" s="3">
        <f>AVERAGEIF(TablaDatosEmpresa[Nombre_Producto],TablaDatosEmpresa[[#This Row],[Nombre_Producto]],TablaDatosEmpresa[Costo_Unitario])</f>
        <v>38.917210440456756</v>
      </c>
      <c r="M5403" s="3">
        <f>IF(TablaDatosEmpresa[[#This Row],[Tipo_Movimiento]] = "Venta", -TablaDatosEmpresa[[#This Row],[Cantidad]] * TablaDatosEmpresa[[#This Row],[CosteAdquisicionPromedio]], 0)</f>
        <v>1089.6818923327892</v>
      </c>
      <c r="N5403" s="3">
        <f>TablaDatosEmpresa[[#This Row],[Ingresos]]-TablaDatosEmpresa[[#This Row],[Coste_Vemta]]</f>
        <v>3343.2781076672109</v>
      </c>
    </row>
    <row r="5404" spans="1:14" x14ac:dyDescent="0.3">
      <c r="A5404">
        <v>5405</v>
      </c>
      <c r="B5404" s="1">
        <v>45355</v>
      </c>
      <c r="C5404" t="s">
        <v>24</v>
      </c>
      <c r="D5404" t="s">
        <v>25</v>
      </c>
      <c r="E5404" t="s">
        <v>43</v>
      </c>
      <c r="F5404">
        <v>203</v>
      </c>
      <c r="G5404" s="3">
        <v>44.64</v>
      </c>
      <c r="H5404" s="3">
        <v>0</v>
      </c>
      <c r="I5404" t="s">
        <v>24</v>
      </c>
      <c r="J5404" t="s">
        <v>37</v>
      </c>
      <c r="K5404" s="3">
        <f>IF(TablaDatosEmpresa[[#This Row],[Tipo_Movimiento]] = "Venta", -TablaDatosEmpresa[[#This Row],[Cantidad]] * TablaDatosEmpresa[[#This Row],[Precio_Venta_Unitario]], 0)</f>
        <v>0</v>
      </c>
      <c r="L5404" s="3">
        <f>AVERAGEIF(TablaDatosEmpresa[Nombre_Producto],TablaDatosEmpresa[[#This Row],[Nombre_Producto]],TablaDatosEmpresa[Costo_Unitario])</f>
        <v>18.458651685393257</v>
      </c>
      <c r="M5404" s="3">
        <f>IF(TablaDatosEmpresa[[#This Row],[Tipo_Movimiento]] = "Venta", -TablaDatosEmpresa[[#This Row],[Cantidad]] * TablaDatosEmpresa[[#This Row],[CosteAdquisicionPromedio]], 0)</f>
        <v>0</v>
      </c>
      <c r="N5404" s="3">
        <f>TablaDatosEmpresa[[#This Row],[Ingresos]]-TablaDatosEmpresa[[#This Row],[Coste_Vemta]]</f>
        <v>0</v>
      </c>
    </row>
    <row r="5405" spans="1:14" x14ac:dyDescent="0.3">
      <c r="A5405">
        <v>5406</v>
      </c>
      <c r="B5405" s="1">
        <v>45355</v>
      </c>
      <c r="C5405" t="s">
        <v>10</v>
      </c>
      <c r="D5405" t="s">
        <v>25</v>
      </c>
      <c r="E5405" t="s">
        <v>43</v>
      </c>
      <c r="F5405">
        <v>-20</v>
      </c>
      <c r="G5405" s="3">
        <v>0</v>
      </c>
      <c r="H5405" s="3">
        <v>94.53</v>
      </c>
      <c r="I5405" t="s">
        <v>10</v>
      </c>
      <c r="J5405" t="s">
        <v>23</v>
      </c>
      <c r="K5405" s="3">
        <f>IF(TablaDatosEmpresa[[#This Row],[Tipo_Movimiento]] = "Venta", -TablaDatosEmpresa[[#This Row],[Cantidad]] * TablaDatosEmpresa[[#This Row],[Precio_Venta_Unitario]], 0)</f>
        <v>1890.6</v>
      </c>
      <c r="L5405" s="3">
        <f>AVERAGEIF(TablaDatosEmpresa[Nombre_Producto],TablaDatosEmpresa[[#This Row],[Nombre_Producto]],TablaDatosEmpresa[Costo_Unitario])</f>
        <v>18.458651685393257</v>
      </c>
      <c r="M5405" s="3">
        <f>IF(TablaDatosEmpresa[[#This Row],[Tipo_Movimiento]] = "Venta", -TablaDatosEmpresa[[#This Row],[Cantidad]] * TablaDatosEmpresa[[#This Row],[CosteAdquisicionPromedio]], 0)</f>
        <v>369.1730337078651</v>
      </c>
      <c r="N5405" s="3">
        <f>TablaDatosEmpresa[[#This Row],[Ingresos]]-TablaDatosEmpresa[[#This Row],[Coste_Vemta]]</f>
        <v>1521.4269662921347</v>
      </c>
    </row>
    <row r="5406" spans="1:14" x14ac:dyDescent="0.3">
      <c r="A5406">
        <v>5407</v>
      </c>
      <c r="B5406" s="1">
        <v>45355</v>
      </c>
      <c r="C5406" t="s">
        <v>10</v>
      </c>
      <c r="D5406" t="s">
        <v>34</v>
      </c>
      <c r="E5406" t="s">
        <v>45</v>
      </c>
      <c r="F5406">
        <v>-37</v>
      </c>
      <c r="G5406" s="3">
        <v>0</v>
      </c>
      <c r="H5406" s="3">
        <v>349.9</v>
      </c>
      <c r="I5406" t="s">
        <v>10</v>
      </c>
      <c r="J5406" t="s">
        <v>35</v>
      </c>
      <c r="K5406" s="3">
        <f>IF(TablaDatosEmpresa[[#This Row],[Tipo_Movimiento]] = "Venta", -TablaDatosEmpresa[[#This Row],[Cantidad]] * TablaDatosEmpresa[[#This Row],[Precio_Venta_Unitario]], 0)</f>
        <v>12946.3</v>
      </c>
      <c r="L5406" s="3">
        <f>AVERAGEIF(TablaDatosEmpresa[Nombre_Producto],TablaDatosEmpresa[[#This Row],[Nombre_Producto]],TablaDatosEmpresa[Costo_Unitario])</f>
        <v>81.910562499999997</v>
      </c>
      <c r="M5406" s="3">
        <f>IF(TablaDatosEmpresa[[#This Row],[Tipo_Movimiento]] = "Venta", -TablaDatosEmpresa[[#This Row],[Cantidad]] * TablaDatosEmpresa[[#This Row],[CosteAdquisicionPromedio]], 0)</f>
        <v>3030.6908125</v>
      </c>
      <c r="N5406" s="3">
        <f>TablaDatosEmpresa[[#This Row],[Ingresos]]-TablaDatosEmpresa[[#This Row],[Coste_Vemta]]</f>
        <v>9915.6091874999984</v>
      </c>
    </row>
    <row r="5407" spans="1:14" x14ac:dyDescent="0.3">
      <c r="A5407">
        <v>5408</v>
      </c>
      <c r="B5407" s="1">
        <v>45356</v>
      </c>
      <c r="C5407" t="s">
        <v>24</v>
      </c>
      <c r="D5407" t="s">
        <v>32</v>
      </c>
      <c r="E5407" t="s">
        <v>33</v>
      </c>
      <c r="F5407">
        <v>258</v>
      </c>
      <c r="G5407" s="3">
        <v>120.46</v>
      </c>
      <c r="H5407" s="3">
        <v>0</v>
      </c>
      <c r="I5407" t="s">
        <v>24</v>
      </c>
      <c r="J5407" t="s">
        <v>28</v>
      </c>
      <c r="K5407" s="3">
        <f>IF(TablaDatosEmpresa[[#This Row],[Tipo_Movimiento]] = "Venta", -TablaDatosEmpresa[[#This Row],[Cantidad]] * TablaDatosEmpresa[[#This Row],[Precio_Venta_Unitario]], 0)</f>
        <v>0</v>
      </c>
      <c r="L5407" s="3">
        <f>AVERAGEIF(TablaDatosEmpresa[Nombre_Producto],TablaDatosEmpresa[[#This Row],[Nombre_Producto]],TablaDatosEmpresa[Costo_Unitario])</f>
        <v>54.214840425531932</v>
      </c>
      <c r="M5407" s="3">
        <f>IF(TablaDatosEmpresa[[#This Row],[Tipo_Movimiento]] = "Venta", -TablaDatosEmpresa[[#This Row],[Cantidad]] * TablaDatosEmpresa[[#This Row],[CosteAdquisicionPromedio]], 0)</f>
        <v>0</v>
      </c>
      <c r="N5407" s="3">
        <f>TablaDatosEmpresa[[#This Row],[Ingresos]]-TablaDatosEmpresa[[#This Row],[Coste_Vemta]]</f>
        <v>0</v>
      </c>
    </row>
    <row r="5408" spans="1:14" x14ac:dyDescent="0.3">
      <c r="A5408">
        <v>5409</v>
      </c>
      <c r="B5408" s="1">
        <v>45356</v>
      </c>
      <c r="C5408" t="s">
        <v>10</v>
      </c>
      <c r="D5408" t="s">
        <v>11</v>
      </c>
      <c r="E5408" t="s">
        <v>12</v>
      </c>
      <c r="F5408">
        <v>-5</v>
      </c>
      <c r="G5408" s="3">
        <v>0</v>
      </c>
      <c r="H5408" s="3">
        <v>128.86000000000001</v>
      </c>
      <c r="I5408" t="s">
        <v>10</v>
      </c>
      <c r="J5408" t="s">
        <v>13</v>
      </c>
      <c r="K5408" s="3">
        <f>IF(TablaDatosEmpresa[[#This Row],[Tipo_Movimiento]] = "Venta", -TablaDatosEmpresa[[#This Row],[Cantidad]] * TablaDatosEmpresa[[#This Row],[Precio_Venta_Unitario]], 0)</f>
        <v>644.30000000000007</v>
      </c>
      <c r="L5408" s="3">
        <f>AVERAGEIF(TablaDatosEmpresa[Nombre_Producto],TablaDatosEmpresa[[#This Row],[Nombre_Producto]],TablaDatosEmpresa[Costo_Unitario])</f>
        <v>28.701865793780652</v>
      </c>
      <c r="M5408" s="3">
        <f>IF(TablaDatosEmpresa[[#This Row],[Tipo_Movimiento]] = "Venta", -TablaDatosEmpresa[[#This Row],[Cantidad]] * TablaDatosEmpresa[[#This Row],[CosteAdquisicionPromedio]], 0)</f>
        <v>143.50932896890325</v>
      </c>
      <c r="N5408" s="3">
        <f>TablaDatosEmpresa[[#This Row],[Ingresos]]-TablaDatosEmpresa[[#This Row],[Coste_Vemta]]</f>
        <v>500.79067103109685</v>
      </c>
    </row>
    <row r="5409" spans="1:14" x14ac:dyDescent="0.3">
      <c r="A5409">
        <v>5410</v>
      </c>
      <c r="B5409" s="1">
        <v>45356</v>
      </c>
      <c r="C5409" t="s">
        <v>10</v>
      </c>
      <c r="D5409" t="s">
        <v>14</v>
      </c>
      <c r="E5409" t="s">
        <v>41</v>
      </c>
      <c r="F5409">
        <v>-34</v>
      </c>
      <c r="G5409" s="3">
        <v>0</v>
      </c>
      <c r="H5409" s="3">
        <v>159.07</v>
      </c>
      <c r="I5409" t="s">
        <v>10</v>
      </c>
      <c r="J5409" t="s">
        <v>23</v>
      </c>
      <c r="K5409" s="3">
        <f>IF(TablaDatosEmpresa[[#This Row],[Tipo_Movimiento]] = "Venta", -TablaDatosEmpresa[[#This Row],[Cantidad]] * TablaDatosEmpresa[[#This Row],[Precio_Venta_Unitario]], 0)</f>
        <v>5408.38</v>
      </c>
      <c r="L5409" s="3">
        <f>AVERAGEIF(TablaDatosEmpresa[Nombre_Producto],TablaDatosEmpresa[[#This Row],[Nombre_Producto]],TablaDatosEmpresa[Costo_Unitario])</f>
        <v>38.917210440456756</v>
      </c>
      <c r="M5409" s="3">
        <f>IF(TablaDatosEmpresa[[#This Row],[Tipo_Movimiento]] = "Venta", -TablaDatosEmpresa[[#This Row],[Cantidad]] * TablaDatosEmpresa[[#This Row],[CosteAdquisicionPromedio]], 0)</f>
        <v>1323.1851549755297</v>
      </c>
      <c r="N5409" s="3">
        <f>TablaDatosEmpresa[[#This Row],[Ingresos]]-TablaDatosEmpresa[[#This Row],[Coste_Vemta]]</f>
        <v>4085.1948450244704</v>
      </c>
    </row>
    <row r="5410" spans="1:14" x14ac:dyDescent="0.3">
      <c r="A5410">
        <v>5411</v>
      </c>
      <c r="B5410" s="1">
        <v>45356</v>
      </c>
      <c r="C5410" t="s">
        <v>10</v>
      </c>
      <c r="D5410" t="s">
        <v>32</v>
      </c>
      <c r="E5410" t="s">
        <v>33</v>
      </c>
      <c r="F5410">
        <v>-44</v>
      </c>
      <c r="G5410" s="3">
        <v>0</v>
      </c>
      <c r="H5410" s="3">
        <v>221.75</v>
      </c>
      <c r="I5410" t="s">
        <v>10</v>
      </c>
      <c r="J5410" t="s">
        <v>13</v>
      </c>
      <c r="K5410" s="3">
        <f>IF(TablaDatosEmpresa[[#This Row],[Tipo_Movimiento]] = "Venta", -TablaDatosEmpresa[[#This Row],[Cantidad]] * TablaDatosEmpresa[[#This Row],[Precio_Venta_Unitario]], 0)</f>
        <v>9757</v>
      </c>
      <c r="L5410" s="3">
        <f>AVERAGEIF(TablaDatosEmpresa[Nombre_Producto],TablaDatosEmpresa[[#This Row],[Nombre_Producto]],TablaDatosEmpresa[Costo_Unitario])</f>
        <v>54.214840425531932</v>
      </c>
      <c r="M5410" s="3">
        <f>IF(TablaDatosEmpresa[[#This Row],[Tipo_Movimiento]] = "Venta", -TablaDatosEmpresa[[#This Row],[Cantidad]] * TablaDatosEmpresa[[#This Row],[CosteAdquisicionPromedio]], 0)</f>
        <v>2385.4529787234051</v>
      </c>
      <c r="N5410" s="3">
        <f>TablaDatosEmpresa[[#This Row],[Ingresos]]-TablaDatosEmpresa[[#This Row],[Coste_Vemta]]</f>
        <v>7371.5470212765949</v>
      </c>
    </row>
    <row r="5411" spans="1:14" x14ac:dyDescent="0.3">
      <c r="A5411">
        <v>5412</v>
      </c>
      <c r="B5411" s="1">
        <v>45356</v>
      </c>
      <c r="C5411" t="s">
        <v>24</v>
      </c>
      <c r="D5411" t="s">
        <v>34</v>
      </c>
      <c r="E5411" t="s">
        <v>45</v>
      </c>
      <c r="F5411">
        <v>199</v>
      </c>
      <c r="G5411" s="3">
        <v>178.68</v>
      </c>
      <c r="H5411" s="3">
        <v>0</v>
      </c>
      <c r="I5411" t="s">
        <v>24</v>
      </c>
      <c r="J5411" t="s">
        <v>36</v>
      </c>
      <c r="K5411" s="3">
        <f>IF(TablaDatosEmpresa[[#This Row],[Tipo_Movimiento]] = "Venta", -TablaDatosEmpresa[[#This Row],[Cantidad]] * TablaDatosEmpresa[[#This Row],[Precio_Venta_Unitario]], 0)</f>
        <v>0</v>
      </c>
      <c r="L5411" s="3">
        <f>AVERAGEIF(TablaDatosEmpresa[Nombre_Producto],TablaDatosEmpresa[[#This Row],[Nombre_Producto]],TablaDatosEmpresa[Costo_Unitario])</f>
        <v>81.910562499999997</v>
      </c>
      <c r="M5411" s="3">
        <f>IF(TablaDatosEmpresa[[#This Row],[Tipo_Movimiento]] = "Venta", -TablaDatosEmpresa[[#This Row],[Cantidad]] * TablaDatosEmpresa[[#This Row],[CosteAdquisicionPromedio]], 0)</f>
        <v>0</v>
      </c>
      <c r="N5411" s="3">
        <f>TablaDatosEmpresa[[#This Row],[Ingresos]]-TablaDatosEmpresa[[#This Row],[Coste_Vemta]]</f>
        <v>0</v>
      </c>
    </row>
    <row r="5412" spans="1:14" x14ac:dyDescent="0.3">
      <c r="A5412">
        <v>5413</v>
      </c>
      <c r="B5412" s="1">
        <v>45356</v>
      </c>
      <c r="C5412" t="s">
        <v>24</v>
      </c>
      <c r="D5412" t="s">
        <v>34</v>
      </c>
      <c r="E5412" t="s">
        <v>45</v>
      </c>
      <c r="F5412">
        <v>142</v>
      </c>
      <c r="G5412" s="3">
        <v>182.08</v>
      </c>
      <c r="H5412" s="3">
        <v>0</v>
      </c>
      <c r="I5412" t="s">
        <v>24</v>
      </c>
      <c r="J5412" t="s">
        <v>36</v>
      </c>
      <c r="K5412" s="3">
        <f>IF(TablaDatosEmpresa[[#This Row],[Tipo_Movimiento]] = "Venta", -TablaDatosEmpresa[[#This Row],[Cantidad]] * TablaDatosEmpresa[[#This Row],[Precio_Venta_Unitario]], 0)</f>
        <v>0</v>
      </c>
      <c r="L5412" s="3">
        <f>AVERAGEIF(TablaDatosEmpresa[Nombre_Producto],TablaDatosEmpresa[[#This Row],[Nombre_Producto]],TablaDatosEmpresa[Costo_Unitario])</f>
        <v>81.910562499999997</v>
      </c>
      <c r="M5412" s="3">
        <f>IF(TablaDatosEmpresa[[#This Row],[Tipo_Movimiento]] = "Venta", -TablaDatosEmpresa[[#This Row],[Cantidad]] * TablaDatosEmpresa[[#This Row],[CosteAdquisicionPromedio]], 0)</f>
        <v>0</v>
      </c>
      <c r="N5412" s="3">
        <f>TablaDatosEmpresa[[#This Row],[Ingresos]]-TablaDatosEmpresa[[#This Row],[Coste_Vemta]]</f>
        <v>0</v>
      </c>
    </row>
    <row r="5413" spans="1:14" x14ac:dyDescent="0.3">
      <c r="A5413">
        <v>5414</v>
      </c>
      <c r="B5413" s="1">
        <v>45356</v>
      </c>
      <c r="C5413" t="s">
        <v>10</v>
      </c>
      <c r="D5413" t="s">
        <v>25</v>
      </c>
      <c r="E5413" t="s">
        <v>43</v>
      </c>
      <c r="F5413">
        <v>-30</v>
      </c>
      <c r="G5413" s="3">
        <v>0</v>
      </c>
      <c r="H5413" s="3">
        <v>95.49</v>
      </c>
      <c r="I5413" t="s">
        <v>10</v>
      </c>
      <c r="J5413" t="s">
        <v>15</v>
      </c>
      <c r="K5413" s="3">
        <f>IF(TablaDatosEmpresa[[#This Row],[Tipo_Movimiento]] = "Venta", -TablaDatosEmpresa[[#This Row],[Cantidad]] * TablaDatosEmpresa[[#This Row],[Precio_Venta_Unitario]], 0)</f>
        <v>2864.7</v>
      </c>
      <c r="L5413" s="3">
        <f>AVERAGEIF(TablaDatosEmpresa[Nombre_Producto],TablaDatosEmpresa[[#This Row],[Nombre_Producto]],TablaDatosEmpresa[Costo_Unitario])</f>
        <v>18.458651685393257</v>
      </c>
      <c r="M5413" s="3">
        <f>IF(TablaDatosEmpresa[[#This Row],[Tipo_Movimiento]] = "Venta", -TablaDatosEmpresa[[#This Row],[Cantidad]] * TablaDatosEmpresa[[#This Row],[CosteAdquisicionPromedio]], 0)</f>
        <v>553.75955056179771</v>
      </c>
      <c r="N5413" s="3">
        <f>TablaDatosEmpresa[[#This Row],[Ingresos]]-TablaDatosEmpresa[[#This Row],[Coste_Vemta]]</f>
        <v>2310.940449438202</v>
      </c>
    </row>
    <row r="5414" spans="1:14" x14ac:dyDescent="0.3">
      <c r="A5414">
        <v>5415</v>
      </c>
      <c r="B5414" s="1">
        <v>45357</v>
      </c>
      <c r="C5414" t="s">
        <v>16</v>
      </c>
      <c r="D5414" t="s">
        <v>19</v>
      </c>
      <c r="E5414" t="s">
        <v>20</v>
      </c>
      <c r="F5414">
        <v>76</v>
      </c>
      <c r="G5414" s="3">
        <v>150</v>
      </c>
      <c r="H5414" s="3">
        <v>0</v>
      </c>
      <c r="I5414" t="s">
        <v>46</v>
      </c>
      <c r="J5414" t="s">
        <v>18</v>
      </c>
      <c r="K5414" s="3">
        <f>IF(TablaDatosEmpresa[[#This Row],[Tipo_Movimiento]] = "Venta", -TablaDatosEmpresa[[#This Row],[Cantidad]] * TablaDatosEmpresa[[#This Row],[Precio_Venta_Unitario]], 0)</f>
        <v>0</v>
      </c>
      <c r="L5414" s="3">
        <f>AVERAGEIF(TablaDatosEmpresa[Nombre_Producto],TablaDatosEmpresa[[#This Row],[Nombre_Producto]],TablaDatosEmpresa[Costo_Unitario])</f>
        <v>66.956770642201846</v>
      </c>
      <c r="M5414" s="3">
        <f>IF(TablaDatosEmpresa[[#This Row],[Tipo_Movimiento]] = "Venta", -TablaDatosEmpresa[[#This Row],[Cantidad]] * TablaDatosEmpresa[[#This Row],[CosteAdquisicionPromedio]], 0)</f>
        <v>0</v>
      </c>
      <c r="N5414" s="3">
        <f>TablaDatosEmpresa[[#This Row],[Ingresos]]-TablaDatosEmpresa[[#This Row],[Coste_Vemta]]</f>
        <v>0</v>
      </c>
    </row>
    <row r="5415" spans="1:14" x14ac:dyDescent="0.3">
      <c r="A5415">
        <v>5416</v>
      </c>
      <c r="B5415" s="1">
        <v>45357</v>
      </c>
      <c r="C5415" t="s">
        <v>24</v>
      </c>
      <c r="D5415" t="s">
        <v>11</v>
      </c>
      <c r="E5415" t="s">
        <v>12</v>
      </c>
      <c r="F5415">
        <v>153</v>
      </c>
      <c r="G5415" s="3">
        <v>64.959999999999994</v>
      </c>
      <c r="H5415" s="3">
        <v>0</v>
      </c>
      <c r="I5415" t="s">
        <v>24</v>
      </c>
      <c r="J5415" t="s">
        <v>28</v>
      </c>
      <c r="K5415" s="3">
        <f>IF(TablaDatosEmpresa[[#This Row],[Tipo_Movimiento]] = "Venta", -TablaDatosEmpresa[[#This Row],[Cantidad]] * TablaDatosEmpresa[[#This Row],[Precio_Venta_Unitario]], 0)</f>
        <v>0</v>
      </c>
      <c r="L5415" s="3">
        <f>AVERAGEIF(TablaDatosEmpresa[Nombre_Producto],TablaDatosEmpresa[[#This Row],[Nombre_Producto]],TablaDatosEmpresa[Costo_Unitario])</f>
        <v>28.701865793780652</v>
      </c>
      <c r="M5415" s="3">
        <f>IF(TablaDatosEmpresa[[#This Row],[Tipo_Movimiento]] = "Venta", -TablaDatosEmpresa[[#This Row],[Cantidad]] * TablaDatosEmpresa[[#This Row],[CosteAdquisicionPromedio]], 0)</f>
        <v>0</v>
      </c>
      <c r="N5415" s="3">
        <f>TablaDatosEmpresa[[#This Row],[Ingresos]]-TablaDatosEmpresa[[#This Row],[Coste_Vemta]]</f>
        <v>0</v>
      </c>
    </row>
    <row r="5416" spans="1:14" x14ac:dyDescent="0.3">
      <c r="A5416">
        <v>5417</v>
      </c>
      <c r="B5416" s="1">
        <v>45357</v>
      </c>
      <c r="C5416" t="s">
        <v>16</v>
      </c>
      <c r="D5416" t="s">
        <v>27</v>
      </c>
      <c r="E5416" t="s">
        <v>44</v>
      </c>
      <c r="F5416">
        <v>76</v>
      </c>
      <c r="G5416" s="3">
        <v>249.32</v>
      </c>
      <c r="H5416" s="3">
        <v>0</v>
      </c>
      <c r="I5416" t="s">
        <v>46</v>
      </c>
      <c r="J5416" t="s">
        <v>18</v>
      </c>
      <c r="K5416" s="3">
        <f>IF(TablaDatosEmpresa[[#This Row],[Tipo_Movimiento]] = "Venta", -TablaDatosEmpresa[[#This Row],[Cantidad]] * TablaDatosEmpresa[[#This Row],[Precio_Venta_Unitario]], 0)</f>
        <v>0</v>
      </c>
      <c r="L5416" s="3">
        <f>AVERAGEIF(TablaDatosEmpresa[Nombre_Producto],TablaDatosEmpresa[[#This Row],[Nombre_Producto]],TablaDatosEmpresa[Costo_Unitario])</f>
        <v>111.99406451612904</v>
      </c>
      <c r="M5416" s="3">
        <f>IF(TablaDatosEmpresa[[#This Row],[Tipo_Movimiento]] = "Venta", -TablaDatosEmpresa[[#This Row],[Cantidad]] * TablaDatosEmpresa[[#This Row],[CosteAdquisicionPromedio]], 0)</f>
        <v>0</v>
      </c>
      <c r="N5416" s="3">
        <f>TablaDatosEmpresa[[#This Row],[Ingresos]]-TablaDatosEmpresa[[#This Row],[Coste_Vemta]]</f>
        <v>0</v>
      </c>
    </row>
    <row r="5417" spans="1:14" x14ac:dyDescent="0.3">
      <c r="A5417">
        <v>5418</v>
      </c>
      <c r="B5417" s="1">
        <v>45357</v>
      </c>
      <c r="C5417" t="s">
        <v>24</v>
      </c>
      <c r="D5417" t="s">
        <v>14</v>
      </c>
      <c r="E5417" t="s">
        <v>41</v>
      </c>
      <c r="F5417">
        <v>289</v>
      </c>
      <c r="G5417" s="3">
        <v>84.29</v>
      </c>
      <c r="H5417" s="3">
        <v>0</v>
      </c>
      <c r="I5417" t="s">
        <v>24</v>
      </c>
      <c r="J5417" t="s">
        <v>26</v>
      </c>
      <c r="K5417" s="3">
        <f>IF(TablaDatosEmpresa[[#This Row],[Tipo_Movimiento]] = "Venta", -TablaDatosEmpresa[[#This Row],[Cantidad]] * TablaDatosEmpresa[[#This Row],[Precio_Venta_Unitario]], 0)</f>
        <v>0</v>
      </c>
      <c r="L5417" s="3">
        <f>AVERAGEIF(TablaDatosEmpresa[Nombre_Producto],TablaDatosEmpresa[[#This Row],[Nombre_Producto]],TablaDatosEmpresa[Costo_Unitario])</f>
        <v>38.917210440456756</v>
      </c>
      <c r="M5417" s="3">
        <f>IF(TablaDatosEmpresa[[#This Row],[Tipo_Movimiento]] = "Venta", -TablaDatosEmpresa[[#This Row],[Cantidad]] * TablaDatosEmpresa[[#This Row],[CosteAdquisicionPromedio]], 0)</f>
        <v>0</v>
      </c>
      <c r="N5417" s="3">
        <f>TablaDatosEmpresa[[#This Row],[Ingresos]]-TablaDatosEmpresa[[#This Row],[Coste_Vemta]]</f>
        <v>0</v>
      </c>
    </row>
    <row r="5418" spans="1:14" x14ac:dyDescent="0.3">
      <c r="A5418">
        <v>5419</v>
      </c>
      <c r="B5418" s="1">
        <v>45357</v>
      </c>
      <c r="C5418" t="s">
        <v>24</v>
      </c>
      <c r="D5418" t="s">
        <v>14</v>
      </c>
      <c r="E5418" t="s">
        <v>41</v>
      </c>
      <c r="F5418">
        <v>209</v>
      </c>
      <c r="G5418" s="3">
        <v>84.86</v>
      </c>
      <c r="H5418" s="3">
        <v>0</v>
      </c>
      <c r="I5418" t="s">
        <v>24</v>
      </c>
      <c r="J5418" t="s">
        <v>37</v>
      </c>
      <c r="K5418" s="3">
        <f>IF(TablaDatosEmpresa[[#This Row],[Tipo_Movimiento]] = "Venta", -TablaDatosEmpresa[[#This Row],[Cantidad]] * TablaDatosEmpresa[[#This Row],[Precio_Venta_Unitario]], 0)</f>
        <v>0</v>
      </c>
      <c r="L5418" s="3">
        <f>AVERAGEIF(TablaDatosEmpresa[Nombre_Producto],TablaDatosEmpresa[[#This Row],[Nombre_Producto]],TablaDatosEmpresa[Costo_Unitario])</f>
        <v>38.917210440456756</v>
      </c>
      <c r="M5418" s="3">
        <f>IF(TablaDatosEmpresa[[#This Row],[Tipo_Movimiento]] = "Venta", -TablaDatosEmpresa[[#This Row],[Cantidad]] * TablaDatosEmpresa[[#This Row],[CosteAdquisicionPromedio]], 0)</f>
        <v>0</v>
      </c>
      <c r="N5418" s="3">
        <f>TablaDatosEmpresa[[#This Row],[Ingresos]]-TablaDatosEmpresa[[#This Row],[Coste_Vemta]]</f>
        <v>0</v>
      </c>
    </row>
    <row r="5419" spans="1:14" x14ac:dyDescent="0.3">
      <c r="A5419">
        <v>5420</v>
      </c>
      <c r="B5419" s="1">
        <v>45357</v>
      </c>
      <c r="C5419" t="s">
        <v>24</v>
      </c>
      <c r="D5419" t="s">
        <v>14</v>
      </c>
      <c r="E5419" t="s">
        <v>41</v>
      </c>
      <c r="F5419">
        <v>223</v>
      </c>
      <c r="G5419" s="3">
        <v>84.64</v>
      </c>
      <c r="H5419" s="3">
        <v>0</v>
      </c>
      <c r="I5419" t="s">
        <v>24</v>
      </c>
      <c r="J5419" t="s">
        <v>26</v>
      </c>
      <c r="K5419" s="3">
        <f>IF(TablaDatosEmpresa[[#This Row],[Tipo_Movimiento]] = "Venta", -TablaDatosEmpresa[[#This Row],[Cantidad]] * TablaDatosEmpresa[[#This Row],[Precio_Venta_Unitario]], 0)</f>
        <v>0</v>
      </c>
      <c r="L5419" s="3">
        <f>AVERAGEIF(TablaDatosEmpresa[Nombre_Producto],TablaDatosEmpresa[[#This Row],[Nombre_Producto]],TablaDatosEmpresa[Costo_Unitario])</f>
        <v>38.917210440456756</v>
      </c>
      <c r="M5419" s="3">
        <f>IF(TablaDatosEmpresa[[#This Row],[Tipo_Movimiento]] = "Venta", -TablaDatosEmpresa[[#This Row],[Cantidad]] * TablaDatosEmpresa[[#This Row],[CosteAdquisicionPromedio]], 0)</f>
        <v>0</v>
      </c>
      <c r="N5419" s="3">
        <f>TablaDatosEmpresa[[#This Row],[Ingresos]]-TablaDatosEmpresa[[#This Row],[Coste_Vemta]]</f>
        <v>0</v>
      </c>
    </row>
    <row r="5420" spans="1:14" x14ac:dyDescent="0.3">
      <c r="A5420">
        <v>5421</v>
      </c>
      <c r="B5420" s="1">
        <v>45357</v>
      </c>
      <c r="C5420" t="s">
        <v>10</v>
      </c>
      <c r="D5420" t="s">
        <v>25</v>
      </c>
      <c r="E5420" t="s">
        <v>43</v>
      </c>
      <c r="F5420">
        <v>-43</v>
      </c>
      <c r="G5420" s="3">
        <v>0</v>
      </c>
      <c r="H5420" s="3">
        <v>95.86</v>
      </c>
      <c r="I5420" t="s">
        <v>10</v>
      </c>
      <c r="J5420" t="s">
        <v>23</v>
      </c>
      <c r="K5420" s="3">
        <f>IF(TablaDatosEmpresa[[#This Row],[Tipo_Movimiento]] = "Venta", -TablaDatosEmpresa[[#This Row],[Cantidad]] * TablaDatosEmpresa[[#This Row],[Precio_Venta_Unitario]], 0)</f>
        <v>4121.9799999999996</v>
      </c>
      <c r="L5420" s="3">
        <f>AVERAGEIF(TablaDatosEmpresa[Nombre_Producto],TablaDatosEmpresa[[#This Row],[Nombre_Producto]],TablaDatosEmpresa[Costo_Unitario])</f>
        <v>18.458651685393257</v>
      </c>
      <c r="M5420" s="3">
        <f>IF(TablaDatosEmpresa[[#This Row],[Tipo_Movimiento]] = "Venta", -TablaDatosEmpresa[[#This Row],[Cantidad]] * TablaDatosEmpresa[[#This Row],[CosteAdquisicionPromedio]], 0)</f>
        <v>793.72202247191001</v>
      </c>
      <c r="N5420" s="3">
        <f>TablaDatosEmpresa[[#This Row],[Ingresos]]-TablaDatosEmpresa[[#This Row],[Coste_Vemta]]</f>
        <v>3328.2579775280897</v>
      </c>
    </row>
    <row r="5421" spans="1:14" x14ac:dyDescent="0.3">
      <c r="A5421">
        <v>5422</v>
      </c>
      <c r="B5421" s="1">
        <v>45358</v>
      </c>
      <c r="C5421" t="s">
        <v>24</v>
      </c>
      <c r="D5421" t="s">
        <v>29</v>
      </c>
      <c r="E5421" t="s">
        <v>30</v>
      </c>
      <c r="F5421">
        <v>286</v>
      </c>
      <c r="G5421" s="3">
        <v>36.409999999999997</v>
      </c>
      <c r="H5421" s="3">
        <v>0</v>
      </c>
      <c r="I5421" t="s">
        <v>24</v>
      </c>
      <c r="J5421" t="s">
        <v>37</v>
      </c>
      <c r="K5421" s="3">
        <f>IF(TablaDatosEmpresa[[#This Row],[Tipo_Movimiento]] = "Venta", -TablaDatosEmpresa[[#This Row],[Cantidad]] * TablaDatosEmpresa[[#This Row],[Precio_Venta_Unitario]], 0)</f>
        <v>0</v>
      </c>
      <c r="L5421" s="3">
        <f>AVERAGEIF(TablaDatosEmpresa[Nombre_Producto],TablaDatosEmpresa[[#This Row],[Nombre_Producto]],TablaDatosEmpresa[Costo_Unitario])</f>
        <v>15.49574137931034</v>
      </c>
      <c r="M5421" s="3">
        <f>IF(TablaDatosEmpresa[[#This Row],[Tipo_Movimiento]] = "Venta", -TablaDatosEmpresa[[#This Row],[Cantidad]] * TablaDatosEmpresa[[#This Row],[CosteAdquisicionPromedio]], 0)</f>
        <v>0</v>
      </c>
      <c r="N5421" s="3">
        <f>TablaDatosEmpresa[[#This Row],[Ingresos]]-TablaDatosEmpresa[[#This Row],[Coste_Vemta]]</f>
        <v>0</v>
      </c>
    </row>
    <row r="5422" spans="1:14" x14ac:dyDescent="0.3">
      <c r="A5422">
        <v>5423</v>
      </c>
      <c r="B5422" s="1">
        <v>45358</v>
      </c>
      <c r="C5422" t="s">
        <v>24</v>
      </c>
      <c r="D5422" t="s">
        <v>14</v>
      </c>
      <c r="E5422" t="s">
        <v>41</v>
      </c>
      <c r="F5422">
        <v>293</v>
      </c>
      <c r="G5422" s="3">
        <v>85.56</v>
      </c>
      <c r="H5422" s="3">
        <v>0</v>
      </c>
      <c r="I5422" t="s">
        <v>24</v>
      </c>
      <c r="J5422" t="s">
        <v>37</v>
      </c>
      <c r="K5422" s="3">
        <f>IF(TablaDatosEmpresa[[#This Row],[Tipo_Movimiento]] = "Venta", -TablaDatosEmpresa[[#This Row],[Cantidad]] * TablaDatosEmpresa[[#This Row],[Precio_Venta_Unitario]], 0)</f>
        <v>0</v>
      </c>
      <c r="L5422" s="3">
        <f>AVERAGEIF(TablaDatosEmpresa[Nombre_Producto],TablaDatosEmpresa[[#This Row],[Nombre_Producto]],TablaDatosEmpresa[Costo_Unitario])</f>
        <v>38.917210440456756</v>
      </c>
      <c r="M5422" s="3">
        <f>IF(TablaDatosEmpresa[[#This Row],[Tipo_Movimiento]] = "Venta", -TablaDatosEmpresa[[#This Row],[Cantidad]] * TablaDatosEmpresa[[#This Row],[CosteAdquisicionPromedio]], 0)</f>
        <v>0</v>
      </c>
      <c r="N5422" s="3">
        <f>TablaDatosEmpresa[[#This Row],[Ingresos]]-TablaDatosEmpresa[[#This Row],[Coste_Vemta]]</f>
        <v>0</v>
      </c>
    </row>
    <row r="5423" spans="1:14" x14ac:dyDescent="0.3">
      <c r="A5423">
        <v>5424</v>
      </c>
      <c r="B5423" s="1">
        <v>45358</v>
      </c>
      <c r="C5423" t="s">
        <v>10</v>
      </c>
      <c r="D5423" t="s">
        <v>27</v>
      </c>
      <c r="E5423" t="s">
        <v>44</v>
      </c>
      <c r="F5423">
        <v>-33</v>
      </c>
      <c r="G5423" s="3">
        <v>0</v>
      </c>
      <c r="H5423" s="3">
        <v>497.99</v>
      </c>
      <c r="I5423" t="s">
        <v>10</v>
      </c>
      <c r="J5423" t="s">
        <v>15</v>
      </c>
      <c r="K5423" s="3">
        <f>IF(TablaDatosEmpresa[[#This Row],[Tipo_Movimiento]] = "Venta", -TablaDatosEmpresa[[#This Row],[Cantidad]] * TablaDatosEmpresa[[#This Row],[Precio_Venta_Unitario]], 0)</f>
        <v>16433.670000000002</v>
      </c>
      <c r="L5423" s="3">
        <f>AVERAGEIF(TablaDatosEmpresa[Nombre_Producto],TablaDatosEmpresa[[#This Row],[Nombre_Producto]],TablaDatosEmpresa[Costo_Unitario])</f>
        <v>111.99406451612904</v>
      </c>
      <c r="M5423" s="3">
        <f>IF(TablaDatosEmpresa[[#This Row],[Tipo_Movimiento]] = "Venta", -TablaDatosEmpresa[[#This Row],[Cantidad]] * TablaDatosEmpresa[[#This Row],[CosteAdquisicionPromedio]], 0)</f>
        <v>3695.8041290322585</v>
      </c>
      <c r="N5423" s="3">
        <f>TablaDatosEmpresa[[#This Row],[Ingresos]]-TablaDatosEmpresa[[#This Row],[Coste_Vemta]]</f>
        <v>12737.865870967744</v>
      </c>
    </row>
    <row r="5424" spans="1:14" x14ac:dyDescent="0.3">
      <c r="A5424">
        <v>5425</v>
      </c>
      <c r="B5424" s="1">
        <v>45358</v>
      </c>
      <c r="C5424" t="s">
        <v>10</v>
      </c>
      <c r="D5424" t="s">
        <v>25</v>
      </c>
      <c r="E5424" t="s">
        <v>43</v>
      </c>
      <c r="F5424">
        <v>-6</v>
      </c>
      <c r="G5424" s="3">
        <v>0</v>
      </c>
      <c r="H5424" s="3">
        <v>95.35</v>
      </c>
      <c r="I5424" t="s">
        <v>10</v>
      </c>
      <c r="J5424" t="s">
        <v>13</v>
      </c>
      <c r="K5424" s="3">
        <f>IF(TablaDatosEmpresa[[#This Row],[Tipo_Movimiento]] = "Venta", -TablaDatosEmpresa[[#This Row],[Cantidad]] * TablaDatosEmpresa[[#This Row],[Precio_Venta_Unitario]], 0)</f>
        <v>572.09999999999991</v>
      </c>
      <c r="L5424" s="3">
        <f>AVERAGEIF(TablaDatosEmpresa[Nombre_Producto],TablaDatosEmpresa[[#This Row],[Nombre_Producto]],TablaDatosEmpresa[Costo_Unitario])</f>
        <v>18.458651685393257</v>
      </c>
      <c r="M5424" s="3">
        <f>IF(TablaDatosEmpresa[[#This Row],[Tipo_Movimiento]] = "Venta", -TablaDatosEmpresa[[#This Row],[Cantidad]] * TablaDatosEmpresa[[#This Row],[CosteAdquisicionPromedio]], 0)</f>
        <v>110.75191011235954</v>
      </c>
      <c r="N5424" s="3">
        <f>TablaDatosEmpresa[[#This Row],[Ingresos]]-TablaDatosEmpresa[[#This Row],[Coste_Vemta]]</f>
        <v>461.34808988764036</v>
      </c>
    </row>
    <row r="5425" spans="1:14" x14ac:dyDescent="0.3">
      <c r="A5425">
        <v>5426</v>
      </c>
      <c r="B5425" s="1">
        <v>45358</v>
      </c>
      <c r="C5425" t="s">
        <v>10</v>
      </c>
      <c r="D5425" t="s">
        <v>17</v>
      </c>
      <c r="E5425" t="s">
        <v>42</v>
      </c>
      <c r="F5425">
        <v>-15</v>
      </c>
      <c r="G5425" s="3">
        <v>0</v>
      </c>
      <c r="H5425" s="3">
        <v>903.64</v>
      </c>
      <c r="I5425" t="s">
        <v>10</v>
      </c>
      <c r="J5425" t="s">
        <v>35</v>
      </c>
      <c r="K5425" s="3">
        <f>IF(TablaDatosEmpresa[[#This Row],[Tipo_Movimiento]] = "Venta", -TablaDatosEmpresa[[#This Row],[Cantidad]] * TablaDatosEmpresa[[#This Row],[Precio_Venta_Unitario]], 0)</f>
        <v>13554.6</v>
      </c>
      <c r="L5425" s="3">
        <f>AVERAGEIF(TablaDatosEmpresa[Nombre_Producto],TablaDatosEmpresa[[#This Row],[Nombre_Producto]],TablaDatosEmpresa[Costo_Unitario])</f>
        <v>206.67616747181975</v>
      </c>
      <c r="M5425" s="3">
        <f>IF(TablaDatosEmpresa[[#This Row],[Tipo_Movimiento]] = "Venta", -TablaDatosEmpresa[[#This Row],[Cantidad]] * TablaDatosEmpresa[[#This Row],[CosteAdquisicionPromedio]], 0)</f>
        <v>3100.1425120772965</v>
      </c>
      <c r="N5425" s="3">
        <f>TablaDatosEmpresa[[#This Row],[Ingresos]]-TablaDatosEmpresa[[#This Row],[Coste_Vemta]]</f>
        <v>10454.457487922704</v>
      </c>
    </row>
    <row r="5426" spans="1:14" x14ac:dyDescent="0.3">
      <c r="A5426">
        <v>5427</v>
      </c>
      <c r="B5426" s="1">
        <v>45358</v>
      </c>
      <c r="C5426" t="s">
        <v>10</v>
      </c>
      <c r="D5426" t="s">
        <v>32</v>
      </c>
      <c r="E5426" t="s">
        <v>33</v>
      </c>
      <c r="F5426">
        <v>-33</v>
      </c>
      <c r="G5426" s="3">
        <v>0</v>
      </c>
      <c r="H5426" s="3">
        <v>219.34</v>
      </c>
      <c r="I5426" t="s">
        <v>10</v>
      </c>
      <c r="J5426" t="s">
        <v>31</v>
      </c>
      <c r="K5426" s="3">
        <f>IF(TablaDatosEmpresa[[#This Row],[Tipo_Movimiento]] = "Venta", -TablaDatosEmpresa[[#This Row],[Cantidad]] * TablaDatosEmpresa[[#This Row],[Precio_Venta_Unitario]], 0)</f>
        <v>7238.22</v>
      </c>
      <c r="L5426" s="3">
        <f>AVERAGEIF(TablaDatosEmpresa[Nombre_Producto],TablaDatosEmpresa[[#This Row],[Nombre_Producto]],TablaDatosEmpresa[Costo_Unitario])</f>
        <v>54.214840425531932</v>
      </c>
      <c r="M5426" s="3">
        <f>IF(TablaDatosEmpresa[[#This Row],[Tipo_Movimiento]] = "Venta", -TablaDatosEmpresa[[#This Row],[Cantidad]] * TablaDatosEmpresa[[#This Row],[CosteAdquisicionPromedio]], 0)</f>
        <v>1789.0897340425538</v>
      </c>
      <c r="N5426" s="3">
        <f>TablaDatosEmpresa[[#This Row],[Ingresos]]-TablaDatosEmpresa[[#This Row],[Coste_Vemta]]</f>
        <v>5449.1302659574467</v>
      </c>
    </row>
    <row r="5427" spans="1:14" x14ac:dyDescent="0.3">
      <c r="A5427">
        <v>5428</v>
      </c>
      <c r="B5427" s="1">
        <v>45358</v>
      </c>
      <c r="C5427" t="s">
        <v>10</v>
      </c>
      <c r="D5427" t="s">
        <v>29</v>
      </c>
      <c r="E5427" t="s">
        <v>30</v>
      </c>
      <c r="F5427">
        <v>-11</v>
      </c>
      <c r="G5427" s="3">
        <v>0</v>
      </c>
      <c r="H5427" s="3">
        <v>79.48</v>
      </c>
      <c r="I5427" t="s">
        <v>10</v>
      </c>
      <c r="J5427" t="s">
        <v>15</v>
      </c>
      <c r="K5427" s="3">
        <f>IF(TablaDatosEmpresa[[#This Row],[Tipo_Movimiento]] = "Venta", -TablaDatosEmpresa[[#This Row],[Cantidad]] * TablaDatosEmpresa[[#This Row],[Precio_Venta_Unitario]], 0)</f>
        <v>874.28000000000009</v>
      </c>
      <c r="L5427" s="3">
        <f>AVERAGEIF(TablaDatosEmpresa[Nombre_Producto],TablaDatosEmpresa[[#This Row],[Nombre_Producto]],TablaDatosEmpresa[Costo_Unitario])</f>
        <v>15.49574137931034</v>
      </c>
      <c r="M5427" s="3">
        <f>IF(TablaDatosEmpresa[[#This Row],[Tipo_Movimiento]] = "Venta", -TablaDatosEmpresa[[#This Row],[Cantidad]] * TablaDatosEmpresa[[#This Row],[CosteAdquisicionPromedio]], 0)</f>
        <v>170.45315517241374</v>
      </c>
      <c r="N5427" s="3">
        <f>TablaDatosEmpresa[[#This Row],[Ingresos]]-TablaDatosEmpresa[[#This Row],[Coste_Vemta]]</f>
        <v>703.82684482758634</v>
      </c>
    </row>
    <row r="5428" spans="1:14" x14ac:dyDescent="0.3">
      <c r="A5428">
        <v>5429</v>
      </c>
      <c r="B5428" s="1">
        <v>45359</v>
      </c>
      <c r="C5428" t="s">
        <v>10</v>
      </c>
      <c r="D5428" t="s">
        <v>29</v>
      </c>
      <c r="E5428" t="s">
        <v>30</v>
      </c>
      <c r="F5428">
        <v>-27</v>
      </c>
      <c r="G5428" s="3">
        <v>0</v>
      </c>
      <c r="H5428" s="3">
        <v>80.099999999999994</v>
      </c>
      <c r="I5428" t="s">
        <v>10</v>
      </c>
      <c r="J5428" t="s">
        <v>23</v>
      </c>
      <c r="K5428" s="3">
        <f>IF(TablaDatosEmpresa[[#This Row],[Tipo_Movimiento]] = "Venta", -TablaDatosEmpresa[[#This Row],[Cantidad]] * TablaDatosEmpresa[[#This Row],[Precio_Venta_Unitario]], 0)</f>
        <v>2162.6999999999998</v>
      </c>
      <c r="L5428" s="3">
        <f>AVERAGEIF(TablaDatosEmpresa[Nombre_Producto],TablaDatosEmpresa[[#This Row],[Nombre_Producto]],TablaDatosEmpresa[Costo_Unitario])</f>
        <v>15.49574137931034</v>
      </c>
      <c r="M5428" s="3">
        <f>IF(TablaDatosEmpresa[[#This Row],[Tipo_Movimiento]] = "Venta", -TablaDatosEmpresa[[#This Row],[Cantidad]] * TablaDatosEmpresa[[#This Row],[CosteAdquisicionPromedio]], 0)</f>
        <v>418.38501724137916</v>
      </c>
      <c r="N5428" s="3">
        <f>TablaDatosEmpresa[[#This Row],[Ingresos]]-TablaDatosEmpresa[[#This Row],[Coste_Vemta]]</f>
        <v>1744.3149827586208</v>
      </c>
    </row>
    <row r="5429" spans="1:14" x14ac:dyDescent="0.3">
      <c r="A5429">
        <v>5430</v>
      </c>
      <c r="B5429" s="1">
        <v>45359</v>
      </c>
      <c r="C5429" t="s">
        <v>10</v>
      </c>
      <c r="D5429" t="s">
        <v>25</v>
      </c>
      <c r="E5429" t="s">
        <v>43</v>
      </c>
      <c r="F5429">
        <v>-17</v>
      </c>
      <c r="G5429" s="3">
        <v>0</v>
      </c>
      <c r="H5429" s="3">
        <v>95.4</v>
      </c>
      <c r="I5429" t="s">
        <v>10</v>
      </c>
      <c r="J5429" t="s">
        <v>23</v>
      </c>
      <c r="K5429" s="3">
        <f>IF(TablaDatosEmpresa[[#This Row],[Tipo_Movimiento]] = "Venta", -TablaDatosEmpresa[[#This Row],[Cantidad]] * TablaDatosEmpresa[[#This Row],[Precio_Venta_Unitario]], 0)</f>
        <v>1621.8000000000002</v>
      </c>
      <c r="L5429" s="3">
        <f>AVERAGEIF(TablaDatosEmpresa[Nombre_Producto],TablaDatosEmpresa[[#This Row],[Nombre_Producto]],TablaDatosEmpresa[Costo_Unitario])</f>
        <v>18.458651685393257</v>
      </c>
      <c r="M5429" s="3">
        <f>IF(TablaDatosEmpresa[[#This Row],[Tipo_Movimiento]] = "Venta", -TablaDatosEmpresa[[#This Row],[Cantidad]] * TablaDatosEmpresa[[#This Row],[CosteAdquisicionPromedio]], 0)</f>
        <v>313.79707865168535</v>
      </c>
      <c r="N5429" s="3">
        <f>TablaDatosEmpresa[[#This Row],[Ingresos]]-TablaDatosEmpresa[[#This Row],[Coste_Vemta]]</f>
        <v>1308.0029213483149</v>
      </c>
    </row>
    <row r="5430" spans="1:14" x14ac:dyDescent="0.3">
      <c r="A5430">
        <v>5431</v>
      </c>
      <c r="B5430" s="1">
        <v>45359</v>
      </c>
      <c r="C5430" t="s">
        <v>16</v>
      </c>
      <c r="D5430" t="s">
        <v>17</v>
      </c>
      <c r="E5430" t="s">
        <v>42</v>
      </c>
      <c r="F5430">
        <v>88</v>
      </c>
      <c r="G5430" s="3">
        <v>444.65</v>
      </c>
      <c r="H5430" s="3">
        <v>0</v>
      </c>
      <c r="I5430" t="s">
        <v>46</v>
      </c>
      <c r="J5430" t="s">
        <v>18</v>
      </c>
      <c r="K5430" s="3">
        <f>IF(TablaDatosEmpresa[[#This Row],[Tipo_Movimiento]] = "Venta", -TablaDatosEmpresa[[#This Row],[Cantidad]] * TablaDatosEmpresa[[#This Row],[Precio_Venta_Unitario]], 0)</f>
        <v>0</v>
      </c>
      <c r="L5430" s="3">
        <f>AVERAGEIF(TablaDatosEmpresa[Nombre_Producto],TablaDatosEmpresa[[#This Row],[Nombre_Producto]],TablaDatosEmpresa[Costo_Unitario])</f>
        <v>206.67616747181975</v>
      </c>
      <c r="M5430" s="3">
        <f>IF(TablaDatosEmpresa[[#This Row],[Tipo_Movimiento]] = "Venta", -TablaDatosEmpresa[[#This Row],[Cantidad]] * TablaDatosEmpresa[[#This Row],[CosteAdquisicionPromedio]], 0)</f>
        <v>0</v>
      </c>
      <c r="N5430" s="3">
        <f>TablaDatosEmpresa[[#This Row],[Ingresos]]-TablaDatosEmpresa[[#This Row],[Coste_Vemta]]</f>
        <v>0</v>
      </c>
    </row>
    <row r="5431" spans="1:14" x14ac:dyDescent="0.3">
      <c r="A5431">
        <v>5432</v>
      </c>
      <c r="B5431" s="1">
        <v>45359</v>
      </c>
      <c r="C5431" t="s">
        <v>10</v>
      </c>
      <c r="D5431" t="s">
        <v>21</v>
      </c>
      <c r="E5431" t="s">
        <v>22</v>
      </c>
      <c r="F5431">
        <v>-44</v>
      </c>
      <c r="G5431" s="3">
        <v>0</v>
      </c>
      <c r="H5431" s="3">
        <v>59.88</v>
      </c>
      <c r="I5431" t="s">
        <v>10</v>
      </c>
      <c r="J5431" t="s">
        <v>35</v>
      </c>
      <c r="K5431" s="3">
        <f>IF(TablaDatosEmpresa[[#This Row],[Tipo_Movimiento]] = "Venta", -TablaDatosEmpresa[[#This Row],[Cantidad]] * TablaDatosEmpresa[[#This Row],[Precio_Venta_Unitario]], 0)</f>
        <v>2634.7200000000003</v>
      </c>
      <c r="L5431" s="3">
        <f>AVERAGEIF(TablaDatosEmpresa[Nombre_Producto],TablaDatosEmpresa[[#This Row],[Nombre_Producto]],TablaDatosEmpresa[Costo_Unitario])</f>
        <v>10.520482758620702</v>
      </c>
      <c r="M5431" s="3">
        <f>IF(TablaDatosEmpresa[[#This Row],[Tipo_Movimiento]] = "Venta", -TablaDatosEmpresa[[#This Row],[Cantidad]] * TablaDatosEmpresa[[#This Row],[CosteAdquisicionPromedio]], 0)</f>
        <v>462.90124137931087</v>
      </c>
      <c r="N5431" s="3">
        <f>TablaDatosEmpresa[[#This Row],[Ingresos]]-TablaDatosEmpresa[[#This Row],[Coste_Vemta]]</f>
        <v>2171.8187586206896</v>
      </c>
    </row>
    <row r="5432" spans="1:14" x14ac:dyDescent="0.3">
      <c r="A5432">
        <v>5433</v>
      </c>
      <c r="B5432" s="1">
        <v>45359</v>
      </c>
      <c r="C5432" t="s">
        <v>24</v>
      </c>
      <c r="D5432" t="s">
        <v>14</v>
      </c>
      <c r="E5432" t="s">
        <v>41</v>
      </c>
      <c r="F5432">
        <v>278</v>
      </c>
      <c r="G5432" s="3">
        <v>85.29</v>
      </c>
      <c r="H5432" s="3">
        <v>0</v>
      </c>
      <c r="I5432" t="s">
        <v>24</v>
      </c>
      <c r="J5432" t="s">
        <v>26</v>
      </c>
      <c r="K5432" s="3">
        <f>IF(TablaDatosEmpresa[[#This Row],[Tipo_Movimiento]] = "Venta", -TablaDatosEmpresa[[#This Row],[Cantidad]] * TablaDatosEmpresa[[#This Row],[Precio_Venta_Unitario]], 0)</f>
        <v>0</v>
      </c>
      <c r="L5432" s="3">
        <f>AVERAGEIF(TablaDatosEmpresa[Nombre_Producto],TablaDatosEmpresa[[#This Row],[Nombre_Producto]],TablaDatosEmpresa[Costo_Unitario])</f>
        <v>38.917210440456756</v>
      </c>
      <c r="M5432" s="3">
        <f>IF(TablaDatosEmpresa[[#This Row],[Tipo_Movimiento]] = "Venta", -TablaDatosEmpresa[[#This Row],[Cantidad]] * TablaDatosEmpresa[[#This Row],[CosteAdquisicionPromedio]], 0)</f>
        <v>0</v>
      </c>
      <c r="N5432" s="3">
        <f>TablaDatosEmpresa[[#This Row],[Ingresos]]-TablaDatosEmpresa[[#This Row],[Coste_Vemta]]</f>
        <v>0</v>
      </c>
    </row>
    <row r="5433" spans="1:14" x14ac:dyDescent="0.3">
      <c r="A5433">
        <v>5434</v>
      </c>
      <c r="B5433" s="1">
        <v>45359</v>
      </c>
      <c r="C5433" t="s">
        <v>10</v>
      </c>
      <c r="D5433" t="s">
        <v>25</v>
      </c>
      <c r="E5433" t="s">
        <v>43</v>
      </c>
      <c r="F5433">
        <v>-40</v>
      </c>
      <c r="G5433" s="3">
        <v>0</v>
      </c>
      <c r="H5433" s="3">
        <v>95.24</v>
      </c>
      <c r="I5433" t="s">
        <v>10</v>
      </c>
      <c r="J5433" t="s">
        <v>23</v>
      </c>
      <c r="K5433" s="3">
        <f>IF(TablaDatosEmpresa[[#This Row],[Tipo_Movimiento]] = "Venta", -TablaDatosEmpresa[[#This Row],[Cantidad]] * TablaDatosEmpresa[[#This Row],[Precio_Venta_Unitario]], 0)</f>
        <v>3809.6</v>
      </c>
      <c r="L5433" s="3">
        <f>AVERAGEIF(TablaDatosEmpresa[Nombre_Producto],TablaDatosEmpresa[[#This Row],[Nombre_Producto]],TablaDatosEmpresa[Costo_Unitario])</f>
        <v>18.458651685393257</v>
      </c>
      <c r="M5433" s="3">
        <f>IF(TablaDatosEmpresa[[#This Row],[Tipo_Movimiento]] = "Venta", -TablaDatosEmpresa[[#This Row],[Cantidad]] * TablaDatosEmpresa[[#This Row],[CosteAdquisicionPromedio]], 0)</f>
        <v>738.3460674157302</v>
      </c>
      <c r="N5433" s="3">
        <f>TablaDatosEmpresa[[#This Row],[Ingresos]]-TablaDatosEmpresa[[#This Row],[Coste_Vemta]]</f>
        <v>3071.2539325842699</v>
      </c>
    </row>
    <row r="5434" spans="1:14" x14ac:dyDescent="0.3">
      <c r="A5434">
        <v>5435</v>
      </c>
      <c r="B5434" s="1">
        <v>45360</v>
      </c>
      <c r="C5434" t="s">
        <v>10</v>
      </c>
      <c r="D5434" t="s">
        <v>27</v>
      </c>
      <c r="E5434" t="s">
        <v>44</v>
      </c>
      <c r="F5434">
        <v>-43</v>
      </c>
      <c r="G5434" s="3">
        <v>0</v>
      </c>
      <c r="H5434" s="3">
        <v>500.81</v>
      </c>
      <c r="I5434" t="s">
        <v>10</v>
      </c>
      <c r="J5434" t="s">
        <v>13</v>
      </c>
      <c r="K5434" s="3">
        <f>IF(TablaDatosEmpresa[[#This Row],[Tipo_Movimiento]] = "Venta", -TablaDatosEmpresa[[#This Row],[Cantidad]] * TablaDatosEmpresa[[#This Row],[Precio_Venta_Unitario]], 0)</f>
        <v>21534.83</v>
      </c>
      <c r="L5434" s="3">
        <f>AVERAGEIF(TablaDatosEmpresa[Nombre_Producto],TablaDatosEmpresa[[#This Row],[Nombre_Producto]],TablaDatosEmpresa[Costo_Unitario])</f>
        <v>111.99406451612904</v>
      </c>
      <c r="M5434" s="3">
        <f>IF(TablaDatosEmpresa[[#This Row],[Tipo_Movimiento]] = "Venta", -TablaDatosEmpresa[[#This Row],[Cantidad]] * TablaDatosEmpresa[[#This Row],[CosteAdquisicionPromedio]], 0)</f>
        <v>4815.7447741935484</v>
      </c>
      <c r="N5434" s="3">
        <f>TablaDatosEmpresa[[#This Row],[Ingresos]]-TablaDatosEmpresa[[#This Row],[Coste_Vemta]]</f>
        <v>16719.085225806455</v>
      </c>
    </row>
    <row r="5435" spans="1:14" x14ac:dyDescent="0.3">
      <c r="A5435">
        <v>5436</v>
      </c>
      <c r="B5435" s="1">
        <v>45360</v>
      </c>
      <c r="C5435" t="s">
        <v>10</v>
      </c>
      <c r="D5435" t="s">
        <v>25</v>
      </c>
      <c r="E5435" t="s">
        <v>43</v>
      </c>
      <c r="F5435">
        <v>-7</v>
      </c>
      <c r="G5435" s="3">
        <v>0</v>
      </c>
      <c r="H5435" s="3">
        <v>94.64</v>
      </c>
      <c r="I5435" t="s">
        <v>10</v>
      </c>
      <c r="J5435" t="s">
        <v>23</v>
      </c>
      <c r="K5435" s="3">
        <f>IF(TablaDatosEmpresa[[#This Row],[Tipo_Movimiento]] = "Venta", -TablaDatosEmpresa[[#This Row],[Cantidad]] * TablaDatosEmpresa[[#This Row],[Precio_Venta_Unitario]], 0)</f>
        <v>662.48</v>
      </c>
      <c r="L5435" s="3">
        <f>AVERAGEIF(TablaDatosEmpresa[Nombre_Producto],TablaDatosEmpresa[[#This Row],[Nombre_Producto]],TablaDatosEmpresa[Costo_Unitario])</f>
        <v>18.458651685393257</v>
      </c>
      <c r="M5435" s="3">
        <f>IF(TablaDatosEmpresa[[#This Row],[Tipo_Movimiento]] = "Venta", -TablaDatosEmpresa[[#This Row],[Cantidad]] * TablaDatosEmpresa[[#This Row],[CosteAdquisicionPromedio]], 0)</f>
        <v>129.2105617977528</v>
      </c>
      <c r="N5435" s="3">
        <f>TablaDatosEmpresa[[#This Row],[Ingresos]]-TablaDatosEmpresa[[#This Row],[Coste_Vemta]]</f>
        <v>533.26943820224722</v>
      </c>
    </row>
    <row r="5436" spans="1:14" x14ac:dyDescent="0.3">
      <c r="A5436">
        <v>5437</v>
      </c>
      <c r="B5436" s="1">
        <v>45360</v>
      </c>
      <c r="C5436" t="s">
        <v>16</v>
      </c>
      <c r="D5436" t="s">
        <v>17</v>
      </c>
      <c r="E5436" t="s">
        <v>42</v>
      </c>
      <c r="F5436">
        <v>20</v>
      </c>
      <c r="G5436" s="3">
        <v>453.6</v>
      </c>
      <c r="H5436" s="3">
        <v>0</v>
      </c>
      <c r="I5436" t="s">
        <v>46</v>
      </c>
      <c r="J5436" t="s">
        <v>18</v>
      </c>
      <c r="K5436" s="3">
        <f>IF(TablaDatosEmpresa[[#This Row],[Tipo_Movimiento]] = "Venta", -TablaDatosEmpresa[[#This Row],[Cantidad]] * TablaDatosEmpresa[[#This Row],[Precio_Venta_Unitario]], 0)</f>
        <v>0</v>
      </c>
      <c r="L5436" s="3">
        <f>AVERAGEIF(TablaDatosEmpresa[Nombre_Producto],TablaDatosEmpresa[[#This Row],[Nombre_Producto]],TablaDatosEmpresa[Costo_Unitario])</f>
        <v>206.67616747181975</v>
      </c>
      <c r="M5436" s="3">
        <f>IF(TablaDatosEmpresa[[#This Row],[Tipo_Movimiento]] = "Venta", -TablaDatosEmpresa[[#This Row],[Cantidad]] * TablaDatosEmpresa[[#This Row],[CosteAdquisicionPromedio]], 0)</f>
        <v>0</v>
      </c>
      <c r="N5436" s="3">
        <f>TablaDatosEmpresa[[#This Row],[Ingresos]]-TablaDatosEmpresa[[#This Row],[Coste_Vemta]]</f>
        <v>0</v>
      </c>
    </row>
    <row r="5437" spans="1:14" x14ac:dyDescent="0.3">
      <c r="A5437">
        <v>5438</v>
      </c>
      <c r="B5437" s="1">
        <v>45360</v>
      </c>
      <c r="C5437" t="s">
        <v>10</v>
      </c>
      <c r="D5437" t="s">
        <v>29</v>
      </c>
      <c r="E5437" t="s">
        <v>30</v>
      </c>
      <c r="F5437">
        <v>-46</v>
      </c>
      <c r="G5437" s="3">
        <v>0</v>
      </c>
      <c r="H5437" s="3">
        <v>79.3</v>
      </c>
      <c r="I5437" t="s">
        <v>10</v>
      </c>
      <c r="J5437" t="s">
        <v>31</v>
      </c>
      <c r="K5437" s="3">
        <f>IF(TablaDatosEmpresa[[#This Row],[Tipo_Movimiento]] = "Venta", -TablaDatosEmpresa[[#This Row],[Cantidad]] * TablaDatosEmpresa[[#This Row],[Precio_Venta_Unitario]], 0)</f>
        <v>3647.7999999999997</v>
      </c>
      <c r="L5437" s="3">
        <f>AVERAGEIF(TablaDatosEmpresa[Nombre_Producto],TablaDatosEmpresa[[#This Row],[Nombre_Producto]],TablaDatosEmpresa[Costo_Unitario])</f>
        <v>15.49574137931034</v>
      </c>
      <c r="M5437" s="3">
        <f>IF(TablaDatosEmpresa[[#This Row],[Tipo_Movimiento]] = "Venta", -TablaDatosEmpresa[[#This Row],[Cantidad]] * TablaDatosEmpresa[[#This Row],[CosteAdquisicionPromedio]], 0)</f>
        <v>712.80410344827567</v>
      </c>
      <c r="N5437" s="3">
        <f>TablaDatosEmpresa[[#This Row],[Ingresos]]-TablaDatosEmpresa[[#This Row],[Coste_Vemta]]</f>
        <v>2934.9958965517239</v>
      </c>
    </row>
    <row r="5438" spans="1:14" x14ac:dyDescent="0.3">
      <c r="A5438">
        <v>5439</v>
      </c>
      <c r="B5438" s="1">
        <v>45360</v>
      </c>
      <c r="C5438" t="s">
        <v>10</v>
      </c>
      <c r="D5438" t="s">
        <v>34</v>
      </c>
      <c r="E5438" t="s">
        <v>45</v>
      </c>
      <c r="F5438">
        <v>-43</v>
      </c>
      <c r="G5438" s="3">
        <v>0</v>
      </c>
      <c r="H5438" s="3">
        <v>352.65</v>
      </c>
      <c r="I5438" t="s">
        <v>10</v>
      </c>
      <c r="J5438" t="s">
        <v>23</v>
      </c>
      <c r="K5438" s="3">
        <f>IF(TablaDatosEmpresa[[#This Row],[Tipo_Movimiento]] = "Venta", -TablaDatosEmpresa[[#This Row],[Cantidad]] * TablaDatosEmpresa[[#This Row],[Precio_Venta_Unitario]], 0)</f>
        <v>15163.949999999999</v>
      </c>
      <c r="L5438" s="3">
        <f>AVERAGEIF(TablaDatosEmpresa[Nombre_Producto],TablaDatosEmpresa[[#This Row],[Nombre_Producto]],TablaDatosEmpresa[Costo_Unitario])</f>
        <v>81.910562499999997</v>
      </c>
      <c r="M5438" s="3">
        <f>IF(TablaDatosEmpresa[[#This Row],[Tipo_Movimiento]] = "Venta", -TablaDatosEmpresa[[#This Row],[Cantidad]] * TablaDatosEmpresa[[#This Row],[CosteAdquisicionPromedio]], 0)</f>
        <v>3522.1541874999998</v>
      </c>
      <c r="N5438" s="3">
        <f>TablaDatosEmpresa[[#This Row],[Ingresos]]-TablaDatosEmpresa[[#This Row],[Coste_Vemta]]</f>
        <v>11641.795812499999</v>
      </c>
    </row>
    <row r="5439" spans="1:14" x14ac:dyDescent="0.3">
      <c r="A5439">
        <v>5440</v>
      </c>
      <c r="B5439" s="1">
        <v>45360</v>
      </c>
      <c r="C5439" t="s">
        <v>10</v>
      </c>
      <c r="D5439" t="s">
        <v>14</v>
      </c>
      <c r="E5439" t="s">
        <v>41</v>
      </c>
      <c r="F5439">
        <v>-13</v>
      </c>
      <c r="G5439" s="3">
        <v>0</v>
      </c>
      <c r="H5439" s="3">
        <v>159.47999999999999</v>
      </c>
      <c r="I5439" t="s">
        <v>10</v>
      </c>
      <c r="J5439" t="s">
        <v>23</v>
      </c>
      <c r="K5439" s="3">
        <f>IF(TablaDatosEmpresa[[#This Row],[Tipo_Movimiento]] = "Venta", -TablaDatosEmpresa[[#This Row],[Cantidad]] * TablaDatosEmpresa[[#This Row],[Precio_Venta_Unitario]], 0)</f>
        <v>2073.2399999999998</v>
      </c>
      <c r="L5439" s="3">
        <f>AVERAGEIF(TablaDatosEmpresa[Nombre_Producto],TablaDatosEmpresa[[#This Row],[Nombre_Producto]],TablaDatosEmpresa[Costo_Unitario])</f>
        <v>38.917210440456756</v>
      </c>
      <c r="M5439" s="3">
        <f>IF(TablaDatosEmpresa[[#This Row],[Tipo_Movimiento]] = "Venta", -TablaDatosEmpresa[[#This Row],[Cantidad]] * TablaDatosEmpresa[[#This Row],[CosteAdquisicionPromedio]], 0)</f>
        <v>505.92373572593783</v>
      </c>
      <c r="N5439" s="3">
        <f>TablaDatosEmpresa[[#This Row],[Ingresos]]-TablaDatosEmpresa[[#This Row],[Coste_Vemta]]</f>
        <v>1567.316264274062</v>
      </c>
    </row>
    <row r="5440" spans="1:14" x14ac:dyDescent="0.3">
      <c r="A5440">
        <v>5441</v>
      </c>
      <c r="B5440" s="1">
        <v>45360</v>
      </c>
      <c r="C5440" t="s">
        <v>24</v>
      </c>
      <c r="D5440" t="s">
        <v>25</v>
      </c>
      <c r="E5440" t="s">
        <v>43</v>
      </c>
      <c r="F5440">
        <v>173</v>
      </c>
      <c r="G5440" s="3">
        <v>44.54</v>
      </c>
      <c r="H5440" s="3">
        <v>0</v>
      </c>
      <c r="I5440" t="s">
        <v>24</v>
      </c>
      <c r="J5440" t="s">
        <v>37</v>
      </c>
      <c r="K5440" s="3">
        <f>IF(TablaDatosEmpresa[[#This Row],[Tipo_Movimiento]] = "Venta", -TablaDatosEmpresa[[#This Row],[Cantidad]] * TablaDatosEmpresa[[#This Row],[Precio_Venta_Unitario]], 0)</f>
        <v>0</v>
      </c>
      <c r="L5440" s="3">
        <f>AVERAGEIF(TablaDatosEmpresa[Nombre_Producto],TablaDatosEmpresa[[#This Row],[Nombre_Producto]],TablaDatosEmpresa[Costo_Unitario])</f>
        <v>18.458651685393257</v>
      </c>
      <c r="M5440" s="3">
        <f>IF(TablaDatosEmpresa[[#This Row],[Tipo_Movimiento]] = "Venta", -TablaDatosEmpresa[[#This Row],[Cantidad]] * TablaDatosEmpresa[[#This Row],[CosteAdquisicionPromedio]], 0)</f>
        <v>0</v>
      </c>
      <c r="N5440" s="3">
        <f>TablaDatosEmpresa[[#This Row],[Ingresos]]-TablaDatosEmpresa[[#This Row],[Coste_Vemta]]</f>
        <v>0</v>
      </c>
    </row>
    <row r="5441" spans="1:14" x14ac:dyDescent="0.3">
      <c r="A5441">
        <v>5442</v>
      </c>
      <c r="B5441" s="1">
        <v>45361</v>
      </c>
      <c r="C5441" t="s">
        <v>24</v>
      </c>
      <c r="D5441" t="s">
        <v>21</v>
      </c>
      <c r="E5441" t="s">
        <v>22</v>
      </c>
      <c r="F5441">
        <v>265</v>
      </c>
      <c r="G5441" s="3">
        <v>25.46</v>
      </c>
      <c r="H5441" s="3">
        <v>0</v>
      </c>
      <c r="I5441" t="s">
        <v>24</v>
      </c>
      <c r="J5441" t="s">
        <v>36</v>
      </c>
      <c r="K5441" s="3">
        <f>IF(TablaDatosEmpresa[[#This Row],[Tipo_Movimiento]] = "Venta", -TablaDatosEmpresa[[#This Row],[Cantidad]] * TablaDatosEmpresa[[#This Row],[Precio_Venta_Unitario]], 0)</f>
        <v>0</v>
      </c>
      <c r="L5441" s="3">
        <f>AVERAGEIF(TablaDatosEmpresa[Nombre_Producto],TablaDatosEmpresa[[#This Row],[Nombre_Producto]],TablaDatosEmpresa[Costo_Unitario])</f>
        <v>10.520482758620702</v>
      </c>
      <c r="M5441" s="3">
        <f>IF(TablaDatosEmpresa[[#This Row],[Tipo_Movimiento]] = "Venta", -TablaDatosEmpresa[[#This Row],[Cantidad]] * TablaDatosEmpresa[[#This Row],[CosteAdquisicionPromedio]], 0)</f>
        <v>0</v>
      </c>
      <c r="N5441" s="3">
        <f>TablaDatosEmpresa[[#This Row],[Ingresos]]-TablaDatosEmpresa[[#This Row],[Coste_Vemta]]</f>
        <v>0</v>
      </c>
    </row>
    <row r="5442" spans="1:14" x14ac:dyDescent="0.3">
      <c r="A5442">
        <v>5443</v>
      </c>
      <c r="B5442" s="1">
        <v>45361</v>
      </c>
      <c r="C5442" t="s">
        <v>24</v>
      </c>
      <c r="D5442" t="s">
        <v>11</v>
      </c>
      <c r="E5442" t="s">
        <v>12</v>
      </c>
      <c r="F5442">
        <v>239</v>
      </c>
      <c r="G5442" s="3">
        <v>66.69</v>
      </c>
      <c r="H5442" s="3">
        <v>0</v>
      </c>
      <c r="I5442" t="s">
        <v>24</v>
      </c>
      <c r="J5442" t="s">
        <v>28</v>
      </c>
      <c r="K5442" s="3">
        <f>IF(TablaDatosEmpresa[[#This Row],[Tipo_Movimiento]] = "Venta", -TablaDatosEmpresa[[#This Row],[Cantidad]] * TablaDatosEmpresa[[#This Row],[Precio_Venta_Unitario]], 0)</f>
        <v>0</v>
      </c>
      <c r="L5442" s="3">
        <f>AVERAGEIF(TablaDatosEmpresa[Nombre_Producto],TablaDatosEmpresa[[#This Row],[Nombre_Producto]],TablaDatosEmpresa[Costo_Unitario])</f>
        <v>28.701865793780652</v>
      </c>
      <c r="M5442" s="3">
        <f>IF(TablaDatosEmpresa[[#This Row],[Tipo_Movimiento]] = "Venta", -TablaDatosEmpresa[[#This Row],[Cantidad]] * TablaDatosEmpresa[[#This Row],[CosteAdquisicionPromedio]], 0)</f>
        <v>0</v>
      </c>
      <c r="N5442" s="3">
        <f>TablaDatosEmpresa[[#This Row],[Ingresos]]-TablaDatosEmpresa[[#This Row],[Coste_Vemta]]</f>
        <v>0</v>
      </c>
    </row>
    <row r="5443" spans="1:14" x14ac:dyDescent="0.3">
      <c r="A5443">
        <v>5444</v>
      </c>
      <c r="B5443" s="1">
        <v>45361</v>
      </c>
      <c r="C5443" t="s">
        <v>10</v>
      </c>
      <c r="D5443" t="s">
        <v>19</v>
      </c>
      <c r="E5443" t="s">
        <v>20</v>
      </c>
      <c r="F5443">
        <v>-2</v>
      </c>
      <c r="G5443" s="3">
        <v>0</v>
      </c>
      <c r="H5443" s="3">
        <v>296.86</v>
      </c>
      <c r="I5443" t="s">
        <v>10</v>
      </c>
      <c r="J5443" t="s">
        <v>31</v>
      </c>
      <c r="K5443" s="3">
        <f>IF(TablaDatosEmpresa[[#This Row],[Tipo_Movimiento]] = "Venta", -TablaDatosEmpresa[[#This Row],[Cantidad]] * TablaDatosEmpresa[[#This Row],[Precio_Venta_Unitario]], 0)</f>
        <v>593.72</v>
      </c>
      <c r="L5443" s="3">
        <f>AVERAGEIF(TablaDatosEmpresa[Nombre_Producto],TablaDatosEmpresa[[#This Row],[Nombre_Producto]],TablaDatosEmpresa[Costo_Unitario])</f>
        <v>66.956770642201846</v>
      </c>
      <c r="M5443" s="3">
        <f>IF(TablaDatosEmpresa[[#This Row],[Tipo_Movimiento]] = "Venta", -TablaDatosEmpresa[[#This Row],[Cantidad]] * TablaDatosEmpresa[[#This Row],[CosteAdquisicionPromedio]], 0)</f>
        <v>133.91354128440369</v>
      </c>
      <c r="N5443" s="3">
        <f>TablaDatosEmpresa[[#This Row],[Ingresos]]-TablaDatosEmpresa[[#This Row],[Coste_Vemta]]</f>
        <v>459.80645871559636</v>
      </c>
    </row>
    <row r="5444" spans="1:14" x14ac:dyDescent="0.3">
      <c r="A5444">
        <v>5445</v>
      </c>
      <c r="B5444" s="1">
        <v>45361</v>
      </c>
      <c r="C5444" t="s">
        <v>24</v>
      </c>
      <c r="D5444" t="s">
        <v>21</v>
      </c>
      <c r="E5444" t="s">
        <v>22</v>
      </c>
      <c r="F5444">
        <v>289</v>
      </c>
      <c r="G5444" s="3">
        <v>24.91</v>
      </c>
      <c r="H5444" s="3">
        <v>0</v>
      </c>
      <c r="I5444" t="s">
        <v>24</v>
      </c>
      <c r="J5444" t="s">
        <v>36</v>
      </c>
      <c r="K5444" s="3">
        <f>IF(TablaDatosEmpresa[[#This Row],[Tipo_Movimiento]] = "Venta", -TablaDatosEmpresa[[#This Row],[Cantidad]] * TablaDatosEmpresa[[#This Row],[Precio_Venta_Unitario]], 0)</f>
        <v>0</v>
      </c>
      <c r="L5444" s="3">
        <f>AVERAGEIF(TablaDatosEmpresa[Nombre_Producto],TablaDatosEmpresa[[#This Row],[Nombre_Producto]],TablaDatosEmpresa[Costo_Unitario])</f>
        <v>10.520482758620702</v>
      </c>
      <c r="M5444" s="3">
        <f>IF(TablaDatosEmpresa[[#This Row],[Tipo_Movimiento]] = "Venta", -TablaDatosEmpresa[[#This Row],[Cantidad]] * TablaDatosEmpresa[[#This Row],[CosteAdquisicionPromedio]], 0)</f>
        <v>0</v>
      </c>
      <c r="N5444" s="3">
        <f>TablaDatosEmpresa[[#This Row],[Ingresos]]-TablaDatosEmpresa[[#This Row],[Coste_Vemta]]</f>
        <v>0</v>
      </c>
    </row>
    <row r="5445" spans="1:14" x14ac:dyDescent="0.3">
      <c r="A5445">
        <v>5446</v>
      </c>
      <c r="B5445" s="1">
        <v>45361</v>
      </c>
      <c r="C5445" t="s">
        <v>10</v>
      </c>
      <c r="D5445" t="s">
        <v>21</v>
      </c>
      <c r="E5445" t="s">
        <v>22</v>
      </c>
      <c r="F5445">
        <v>-21</v>
      </c>
      <c r="G5445" s="3">
        <v>0</v>
      </c>
      <c r="H5445" s="3">
        <v>59.55</v>
      </c>
      <c r="I5445" t="s">
        <v>10</v>
      </c>
      <c r="J5445" t="s">
        <v>31</v>
      </c>
      <c r="K5445" s="3">
        <f>IF(TablaDatosEmpresa[[#This Row],[Tipo_Movimiento]] = "Venta", -TablaDatosEmpresa[[#This Row],[Cantidad]] * TablaDatosEmpresa[[#This Row],[Precio_Venta_Unitario]], 0)</f>
        <v>1250.55</v>
      </c>
      <c r="L5445" s="3">
        <f>AVERAGEIF(TablaDatosEmpresa[Nombre_Producto],TablaDatosEmpresa[[#This Row],[Nombre_Producto]],TablaDatosEmpresa[Costo_Unitario])</f>
        <v>10.520482758620702</v>
      </c>
      <c r="M5445" s="3">
        <f>IF(TablaDatosEmpresa[[#This Row],[Tipo_Movimiento]] = "Venta", -TablaDatosEmpresa[[#This Row],[Cantidad]] * TablaDatosEmpresa[[#This Row],[CosteAdquisicionPromedio]], 0)</f>
        <v>220.93013793103472</v>
      </c>
      <c r="N5445" s="3">
        <f>TablaDatosEmpresa[[#This Row],[Ingresos]]-TablaDatosEmpresa[[#This Row],[Coste_Vemta]]</f>
        <v>1029.6198620689652</v>
      </c>
    </row>
    <row r="5446" spans="1:14" x14ac:dyDescent="0.3">
      <c r="A5446">
        <v>5447</v>
      </c>
      <c r="B5446" s="1">
        <v>45361</v>
      </c>
      <c r="C5446" t="s">
        <v>24</v>
      </c>
      <c r="D5446" t="s">
        <v>11</v>
      </c>
      <c r="E5446" t="s">
        <v>12</v>
      </c>
      <c r="F5446">
        <v>198</v>
      </c>
      <c r="G5446" s="3">
        <v>64.83</v>
      </c>
      <c r="H5446" s="3">
        <v>0</v>
      </c>
      <c r="I5446" t="s">
        <v>24</v>
      </c>
      <c r="J5446" t="s">
        <v>36</v>
      </c>
      <c r="K5446" s="3">
        <f>IF(TablaDatosEmpresa[[#This Row],[Tipo_Movimiento]] = "Venta", -TablaDatosEmpresa[[#This Row],[Cantidad]] * TablaDatosEmpresa[[#This Row],[Precio_Venta_Unitario]], 0)</f>
        <v>0</v>
      </c>
      <c r="L5446" s="3">
        <f>AVERAGEIF(TablaDatosEmpresa[Nombre_Producto],TablaDatosEmpresa[[#This Row],[Nombre_Producto]],TablaDatosEmpresa[Costo_Unitario])</f>
        <v>28.701865793780652</v>
      </c>
      <c r="M5446" s="3">
        <f>IF(TablaDatosEmpresa[[#This Row],[Tipo_Movimiento]] = "Venta", -TablaDatosEmpresa[[#This Row],[Cantidad]] * TablaDatosEmpresa[[#This Row],[CosteAdquisicionPromedio]], 0)</f>
        <v>0</v>
      </c>
      <c r="N5446" s="3">
        <f>TablaDatosEmpresa[[#This Row],[Ingresos]]-TablaDatosEmpresa[[#This Row],[Coste_Vemta]]</f>
        <v>0</v>
      </c>
    </row>
    <row r="5447" spans="1:14" x14ac:dyDescent="0.3">
      <c r="A5447">
        <v>5448</v>
      </c>
      <c r="B5447" s="1">
        <v>45361</v>
      </c>
      <c r="C5447" t="s">
        <v>10</v>
      </c>
      <c r="D5447" t="s">
        <v>14</v>
      </c>
      <c r="E5447" t="s">
        <v>41</v>
      </c>
      <c r="F5447">
        <v>-18</v>
      </c>
      <c r="G5447" s="3">
        <v>0</v>
      </c>
      <c r="H5447" s="3">
        <v>159.04</v>
      </c>
      <c r="I5447" t="s">
        <v>10</v>
      </c>
      <c r="J5447" t="s">
        <v>15</v>
      </c>
      <c r="K5447" s="3">
        <f>IF(TablaDatosEmpresa[[#This Row],[Tipo_Movimiento]] = "Venta", -TablaDatosEmpresa[[#This Row],[Cantidad]] * TablaDatosEmpresa[[#This Row],[Precio_Venta_Unitario]], 0)</f>
        <v>2862.72</v>
      </c>
      <c r="L5447" s="3">
        <f>AVERAGEIF(TablaDatosEmpresa[Nombre_Producto],TablaDatosEmpresa[[#This Row],[Nombre_Producto]],TablaDatosEmpresa[Costo_Unitario])</f>
        <v>38.917210440456756</v>
      </c>
      <c r="M5447" s="3">
        <f>IF(TablaDatosEmpresa[[#This Row],[Tipo_Movimiento]] = "Venta", -TablaDatosEmpresa[[#This Row],[Cantidad]] * TablaDatosEmpresa[[#This Row],[CosteAdquisicionPromedio]], 0)</f>
        <v>700.50978792822161</v>
      </c>
      <c r="N5447" s="3">
        <f>TablaDatosEmpresa[[#This Row],[Ingresos]]-TablaDatosEmpresa[[#This Row],[Coste_Vemta]]</f>
        <v>2162.2102120717782</v>
      </c>
    </row>
    <row r="5448" spans="1:14" x14ac:dyDescent="0.3">
      <c r="A5448">
        <v>5449</v>
      </c>
      <c r="B5448" s="1">
        <v>45362</v>
      </c>
      <c r="C5448" t="s">
        <v>24</v>
      </c>
      <c r="D5448" t="s">
        <v>34</v>
      </c>
      <c r="E5448" t="s">
        <v>45</v>
      </c>
      <c r="F5448">
        <v>70</v>
      </c>
      <c r="G5448" s="3">
        <v>179.23</v>
      </c>
      <c r="H5448" s="3">
        <v>0</v>
      </c>
      <c r="I5448" t="s">
        <v>24</v>
      </c>
      <c r="J5448" t="s">
        <v>37</v>
      </c>
      <c r="K5448" s="3">
        <f>IF(TablaDatosEmpresa[[#This Row],[Tipo_Movimiento]] = "Venta", -TablaDatosEmpresa[[#This Row],[Cantidad]] * TablaDatosEmpresa[[#This Row],[Precio_Venta_Unitario]], 0)</f>
        <v>0</v>
      </c>
      <c r="L5448" s="3">
        <f>AVERAGEIF(TablaDatosEmpresa[Nombre_Producto],TablaDatosEmpresa[[#This Row],[Nombre_Producto]],TablaDatosEmpresa[Costo_Unitario])</f>
        <v>81.910562499999997</v>
      </c>
      <c r="M5448" s="3">
        <f>IF(TablaDatosEmpresa[[#This Row],[Tipo_Movimiento]] = "Venta", -TablaDatosEmpresa[[#This Row],[Cantidad]] * TablaDatosEmpresa[[#This Row],[CosteAdquisicionPromedio]], 0)</f>
        <v>0</v>
      </c>
      <c r="N5448" s="3">
        <f>TablaDatosEmpresa[[#This Row],[Ingresos]]-TablaDatosEmpresa[[#This Row],[Coste_Vemta]]</f>
        <v>0</v>
      </c>
    </row>
    <row r="5449" spans="1:14" x14ac:dyDescent="0.3">
      <c r="A5449">
        <v>5450</v>
      </c>
      <c r="B5449" s="1">
        <v>45362</v>
      </c>
      <c r="C5449" t="s">
        <v>10</v>
      </c>
      <c r="D5449" t="s">
        <v>29</v>
      </c>
      <c r="E5449" t="s">
        <v>30</v>
      </c>
      <c r="F5449">
        <v>-6</v>
      </c>
      <c r="G5449" s="3">
        <v>0</v>
      </c>
      <c r="H5449" s="3">
        <v>80.41</v>
      </c>
      <c r="I5449" t="s">
        <v>10</v>
      </c>
      <c r="J5449" t="s">
        <v>31</v>
      </c>
      <c r="K5449" s="3">
        <f>IF(TablaDatosEmpresa[[#This Row],[Tipo_Movimiento]] = "Venta", -TablaDatosEmpresa[[#This Row],[Cantidad]] * TablaDatosEmpresa[[#This Row],[Precio_Venta_Unitario]], 0)</f>
        <v>482.46</v>
      </c>
      <c r="L5449" s="3">
        <f>AVERAGEIF(TablaDatosEmpresa[Nombre_Producto],TablaDatosEmpresa[[#This Row],[Nombre_Producto]],TablaDatosEmpresa[Costo_Unitario])</f>
        <v>15.49574137931034</v>
      </c>
      <c r="M5449" s="3">
        <f>IF(TablaDatosEmpresa[[#This Row],[Tipo_Movimiento]] = "Venta", -TablaDatosEmpresa[[#This Row],[Cantidad]] * TablaDatosEmpresa[[#This Row],[CosteAdquisicionPromedio]], 0)</f>
        <v>92.974448275862045</v>
      </c>
      <c r="N5449" s="3">
        <f>TablaDatosEmpresa[[#This Row],[Ingresos]]-TablaDatosEmpresa[[#This Row],[Coste_Vemta]]</f>
        <v>389.48555172413796</v>
      </c>
    </row>
    <row r="5450" spans="1:14" x14ac:dyDescent="0.3">
      <c r="A5450">
        <v>5451</v>
      </c>
      <c r="B5450" s="1">
        <v>45362</v>
      </c>
      <c r="C5450" t="s">
        <v>24</v>
      </c>
      <c r="D5450" t="s">
        <v>11</v>
      </c>
      <c r="E5450" t="s">
        <v>12</v>
      </c>
      <c r="F5450">
        <v>160</v>
      </c>
      <c r="G5450" s="3">
        <v>66.400000000000006</v>
      </c>
      <c r="H5450" s="3">
        <v>0</v>
      </c>
      <c r="I5450" t="s">
        <v>24</v>
      </c>
      <c r="J5450" t="s">
        <v>28</v>
      </c>
      <c r="K5450" s="3">
        <f>IF(TablaDatosEmpresa[[#This Row],[Tipo_Movimiento]] = "Venta", -TablaDatosEmpresa[[#This Row],[Cantidad]] * TablaDatosEmpresa[[#This Row],[Precio_Venta_Unitario]], 0)</f>
        <v>0</v>
      </c>
      <c r="L5450" s="3">
        <f>AVERAGEIF(TablaDatosEmpresa[Nombre_Producto],TablaDatosEmpresa[[#This Row],[Nombre_Producto]],TablaDatosEmpresa[Costo_Unitario])</f>
        <v>28.701865793780652</v>
      </c>
      <c r="M5450" s="3">
        <f>IF(TablaDatosEmpresa[[#This Row],[Tipo_Movimiento]] = "Venta", -TablaDatosEmpresa[[#This Row],[Cantidad]] * TablaDatosEmpresa[[#This Row],[CosteAdquisicionPromedio]], 0)</f>
        <v>0</v>
      </c>
      <c r="N5450" s="3">
        <f>TablaDatosEmpresa[[#This Row],[Ingresos]]-TablaDatosEmpresa[[#This Row],[Coste_Vemta]]</f>
        <v>0</v>
      </c>
    </row>
    <row r="5451" spans="1:14" x14ac:dyDescent="0.3">
      <c r="A5451">
        <v>5452</v>
      </c>
      <c r="B5451" s="1">
        <v>45362</v>
      </c>
      <c r="C5451" t="s">
        <v>10</v>
      </c>
      <c r="D5451" t="s">
        <v>14</v>
      </c>
      <c r="E5451" t="s">
        <v>41</v>
      </c>
      <c r="F5451">
        <v>-37</v>
      </c>
      <c r="G5451" s="3">
        <v>0</v>
      </c>
      <c r="H5451" s="3">
        <v>159.96</v>
      </c>
      <c r="I5451" t="s">
        <v>10</v>
      </c>
      <c r="J5451" t="s">
        <v>35</v>
      </c>
      <c r="K5451" s="3">
        <f>IF(TablaDatosEmpresa[[#This Row],[Tipo_Movimiento]] = "Venta", -TablaDatosEmpresa[[#This Row],[Cantidad]] * TablaDatosEmpresa[[#This Row],[Precio_Venta_Unitario]], 0)</f>
        <v>5918.52</v>
      </c>
      <c r="L5451" s="3">
        <f>AVERAGEIF(TablaDatosEmpresa[Nombre_Producto],TablaDatosEmpresa[[#This Row],[Nombre_Producto]],TablaDatosEmpresa[Costo_Unitario])</f>
        <v>38.917210440456756</v>
      </c>
      <c r="M5451" s="3">
        <f>IF(TablaDatosEmpresa[[#This Row],[Tipo_Movimiento]] = "Venta", -TablaDatosEmpresa[[#This Row],[Cantidad]] * TablaDatosEmpresa[[#This Row],[CosteAdquisicionPromedio]], 0)</f>
        <v>1439.9367862969</v>
      </c>
      <c r="N5451" s="3">
        <f>TablaDatosEmpresa[[#This Row],[Ingresos]]-TablaDatosEmpresa[[#This Row],[Coste_Vemta]]</f>
        <v>4478.5832137031002</v>
      </c>
    </row>
    <row r="5452" spans="1:14" x14ac:dyDescent="0.3">
      <c r="A5452">
        <v>5453</v>
      </c>
      <c r="B5452" s="1">
        <v>45362</v>
      </c>
      <c r="C5452" t="s">
        <v>16</v>
      </c>
      <c r="D5452" t="s">
        <v>17</v>
      </c>
      <c r="E5452" t="s">
        <v>42</v>
      </c>
      <c r="F5452">
        <v>56</v>
      </c>
      <c r="G5452" s="3">
        <v>447.02</v>
      </c>
      <c r="H5452" s="3">
        <v>0</v>
      </c>
      <c r="I5452" t="s">
        <v>46</v>
      </c>
      <c r="J5452" t="s">
        <v>18</v>
      </c>
      <c r="K5452" s="3">
        <f>IF(TablaDatosEmpresa[[#This Row],[Tipo_Movimiento]] = "Venta", -TablaDatosEmpresa[[#This Row],[Cantidad]] * TablaDatosEmpresa[[#This Row],[Precio_Venta_Unitario]], 0)</f>
        <v>0</v>
      </c>
      <c r="L5452" s="3">
        <f>AVERAGEIF(TablaDatosEmpresa[Nombre_Producto],TablaDatosEmpresa[[#This Row],[Nombre_Producto]],TablaDatosEmpresa[Costo_Unitario])</f>
        <v>206.67616747181975</v>
      </c>
      <c r="M5452" s="3">
        <f>IF(TablaDatosEmpresa[[#This Row],[Tipo_Movimiento]] = "Venta", -TablaDatosEmpresa[[#This Row],[Cantidad]] * TablaDatosEmpresa[[#This Row],[CosteAdquisicionPromedio]], 0)</f>
        <v>0</v>
      </c>
      <c r="N5452" s="3">
        <f>TablaDatosEmpresa[[#This Row],[Ingresos]]-TablaDatosEmpresa[[#This Row],[Coste_Vemta]]</f>
        <v>0</v>
      </c>
    </row>
    <row r="5453" spans="1:14" x14ac:dyDescent="0.3">
      <c r="A5453">
        <v>5454</v>
      </c>
      <c r="B5453" s="1">
        <v>45362</v>
      </c>
      <c r="C5453" t="s">
        <v>24</v>
      </c>
      <c r="D5453" t="s">
        <v>29</v>
      </c>
      <c r="E5453" t="s">
        <v>30</v>
      </c>
      <c r="F5453">
        <v>236</v>
      </c>
      <c r="G5453" s="3">
        <v>35.53</v>
      </c>
      <c r="H5453" s="3">
        <v>0</v>
      </c>
      <c r="I5453" t="s">
        <v>24</v>
      </c>
      <c r="J5453" t="s">
        <v>28</v>
      </c>
      <c r="K5453" s="3">
        <f>IF(TablaDatosEmpresa[[#This Row],[Tipo_Movimiento]] = "Venta", -TablaDatosEmpresa[[#This Row],[Cantidad]] * TablaDatosEmpresa[[#This Row],[Precio_Venta_Unitario]], 0)</f>
        <v>0</v>
      </c>
      <c r="L5453" s="3">
        <f>AVERAGEIF(TablaDatosEmpresa[Nombre_Producto],TablaDatosEmpresa[[#This Row],[Nombre_Producto]],TablaDatosEmpresa[Costo_Unitario])</f>
        <v>15.49574137931034</v>
      </c>
      <c r="M5453" s="3">
        <f>IF(TablaDatosEmpresa[[#This Row],[Tipo_Movimiento]] = "Venta", -TablaDatosEmpresa[[#This Row],[Cantidad]] * TablaDatosEmpresa[[#This Row],[CosteAdquisicionPromedio]], 0)</f>
        <v>0</v>
      </c>
      <c r="N5453" s="3">
        <f>TablaDatosEmpresa[[#This Row],[Ingresos]]-TablaDatosEmpresa[[#This Row],[Coste_Vemta]]</f>
        <v>0</v>
      </c>
    </row>
    <row r="5454" spans="1:14" x14ac:dyDescent="0.3">
      <c r="A5454">
        <v>5455</v>
      </c>
      <c r="B5454" s="1">
        <v>45362</v>
      </c>
      <c r="C5454" t="s">
        <v>10</v>
      </c>
      <c r="D5454" t="s">
        <v>19</v>
      </c>
      <c r="E5454" t="s">
        <v>20</v>
      </c>
      <c r="F5454">
        <v>-1</v>
      </c>
      <c r="G5454" s="3">
        <v>0</v>
      </c>
      <c r="H5454" s="3">
        <v>301.16000000000003</v>
      </c>
      <c r="I5454" t="s">
        <v>10</v>
      </c>
      <c r="J5454" t="s">
        <v>35</v>
      </c>
      <c r="K5454" s="3">
        <f>IF(TablaDatosEmpresa[[#This Row],[Tipo_Movimiento]] = "Venta", -TablaDatosEmpresa[[#This Row],[Cantidad]] * TablaDatosEmpresa[[#This Row],[Precio_Venta_Unitario]], 0)</f>
        <v>301.16000000000003</v>
      </c>
      <c r="L5454" s="3">
        <f>AVERAGEIF(TablaDatosEmpresa[Nombre_Producto],TablaDatosEmpresa[[#This Row],[Nombre_Producto]],TablaDatosEmpresa[Costo_Unitario])</f>
        <v>66.956770642201846</v>
      </c>
      <c r="M5454" s="3">
        <f>IF(TablaDatosEmpresa[[#This Row],[Tipo_Movimiento]] = "Venta", -TablaDatosEmpresa[[#This Row],[Cantidad]] * TablaDatosEmpresa[[#This Row],[CosteAdquisicionPromedio]], 0)</f>
        <v>66.956770642201846</v>
      </c>
      <c r="N5454" s="3">
        <f>TablaDatosEmpresa[[#This Row],[Ingresos]]-TablaDatosEmpresa[[#This Row],[Coste_Vemta]]</f>
        <v>234.20322935779819</v>
      </c>
    </row>
    <row r="5455" spans="1:14" x14ac:dyDescent="0.3">
      <c r="A5455">
        <v>5456</v>
      </c>
      <c r="B5455" s="1">
        <v>45363</v>
      </c>
      <c r="C5455" t="s">
        <v>16</v>
      </c>
      <c r="D5455" t="s">
        <v>19</v>
      </c>
      <c r="E5455" t="s">
        <v>20</v>
      </c>
      <c r="F5455">
        <v>85</v>
      </c>
      <c r="G5455" s="3">
        <v>152.32</v>
      </c>
      <c r="H5455" s="3">
        <v>0</v>
      </c>
      <c r="I5455" t="s">
        <v>46</v>
      </c>
      <c r="J5455" t="s">
        <v>18</v>
      </c>
      <c r="K5455" s="3">
        <f>IF(TablaDatosEmpresa[[#This Row],[Tipo_Movimiento]] = "Venta", -TablaDatosEmpresa[[#This Row],[Cantidad]] * TablaDatosEmpresa[[#This Row],[Precio_Venta_Unitario]], 0)</f>
        <v>0</v>
      </c>
      <c r="L5455" s="3">
        <f>AVERAGEIF(TablaDatosEmpresa[Nombre_Producto],TablaDatosEmpresa[[#This Row],[Nombre_Producto]],TablaDatosEmpresa[Costo_Unitario])</f>
        <v>66.956770642201846</v>
      </c>
      <c r="M5455" s="3">
        <f>IF(TablaDatosEmpresa[[#This Row],[Tipo_Movimiento]] = "Venta", -TablaDatosEmpresa[[#This Row],[Cantidad]] * TablaDatosEmpresa[[#This Row],[CosteAdquisicionPromedio]], 0)</f>
        <v>0</v>
      </c>
      <c r="N5455" s="3">
        <f>TablaDatosEmpresa[[#This Row],[Ingresos]]-TablaDatosEmpresa[[#This Row],[Coste_Vemta]]</f>
        <v>0</v>
      </c>
    </row>
    <row r="5456" spans="1:14" x14ac:dyDescent="0.3">
      <c r="A5456">
        <v>5457</v>
      </c>
      <c r="B5456" s="1">
        <v>45363</v>
      </c>
      <c r="C5456" t="s">
        <v>16</v>
      </c>
      <c r="D5456" t="s">
        <v>19</v>
      </c>
      <c r="E5456" t="s">
        <v>20</v>
      </c>
      <c r="F5456">
        <v>48</v>
      </c>
      <c r="G5456" s="3">
        <v>151.76</v>
      </c>
      <c r="H5456" s="3">
        <v>0</v>
      </c>
      <c r="I5456" t="s">
        <v>46</v>
      </c>
      <c r="J5456" t="s">
        <v>18</v>
      </c>
      <c r="K5456" s="3">
        <f>IF(TablaDatosEmpresa[[#This Row],[Tipo_Movimiento]] = "Venta", -TablaDatosEmpresa[[#This Row],[Cantidad]] * TablaDatosEmpresa[[#This Row],[Precio_Venta_Unitario]], 0)</f>
        <v>0</v>
      </c>
      <c r="L5456" s="3">
        <f>AVERAGEIF(TablaDatosEmpresa[Nombre_Producto],TablaDatosEmpresa[[#This Row],[Nombre_Producto]],TablaDatosEmpresa[Costo_Unitario])</f>
        <v>66.956770642201846</v>
      </c>
      <c r="M5456" s="3">
        <f>IF(TablaDatosEmpresa[[#This Row],[Tipo_Movimiento]] = "Venta", -TablaDatosEmpresa[[#This Row],[Cantidad]] * TablaDatosEmpresa[[#This Row],[CosteAdquisicionPromedio]], 0)</f>
        <v>0</v>
      </c>
      <c r="N5456" s="3">
        <f>TablaDatosEmpresa[[#This Row],[Ingresos]]-TablaDatosEmpresa[[#This Row],[Coste_Vemta]]</f>
        <v>0</v>
      </c>
    </row>
    <row r="5457" spans="1:14" x14ac:dyDescent="0.3">
      <c r="A5457">
        <v>5458</v>
      </c>
      <c r="B5457" s="1">
        <v>45363</v>
      </c>
      <c r="C5457" t="s">
        <v>24</v>
      </c>
      <c r="D5457" t="s">
        <v>21</v>
      </c>
      <c r="E5457" t="s">
        <v>22</v>
      </c>
      <c r="F5457">
        <v>296</v>
      </c>
      <c r="G5457" s="3">
        <v>25.06</v>
      </c>
      <c r="H5457" s="3">
        <v>0</v>
      </c>
      <c r="I5457" t="s">
        <v>24</v>
      </c>
      <c r="J5457" t="s">
        <v>28</v>
      </c>
      <c r="K5457" s="3">
        <f>IF(TablaDatosEmpresa[[#This Row],[Tipo_Movimiento]] = "Venta", -TablaDatosEmpresa[[#This Row],[Cantidad]] * TablaDatosEmpresa[[#This Row],[Precio_Venta_Unitario]], 0)</f>
        <v>0</v>
      </c>
      <c r="L5457" s="3">
        <f>AVERAGEIF(TablaDatosEmpresa[Nombre_Producto],TablaDatosEmpresa[[#This Row],[Nombre_Producto]],TablaDatosEmpresa[Costo_Unitario])</f>
        <v>10.520482758620702</v>
      </c>
      <c r="M5457" s="3">
        <f>IF(TablaDatosEmpresa[[#This Row],[Tipo_Movimiento]] = "Venta", -TablaDatosEmpresa[[#This Row],[Cantidad]] * TablaDatosEmpresa[[#This Row],[CosteAdquisicionPromedio]], 0)</f>
        <v>0</v>
      </c>
      <c r="N5457" s="3">
        <f>TablaDatosEmpresa[[#This Row],[Ingresos]]-TablaDatosEmpresa[[#This Row],[Coste_Vemta]]</f>
        <v>0</v>
      </c>
    </row>
    <row r="5458" spans="1:14" x14ac:dyDescent="0.3">
      <c r="A5458">
        <v>5459</v>
      </c>
      <c r="B5458" s="1">
        <v>45363</v>
      </c>
      <c r="C5458" t="s">
        <v>24</v>
      </c>
      <c r="D5458" t="s">
        <v>11</v>
      </c>
      <c r="E5458" t="s">
        <v>12</v>
      </c>
      <c r="F5458">
        <v>152</v>
      </c>
      <c r="G5458" s="3">
        <v>65.52</v>
      </c>
      <c r="H5458" s="3">
        <v>0</v>
      </c>
      <c r="I5458" t="s">
        <v>24</v>
      </c>
      <c r="J5458" t="s">
        <v>28</v>
      </c>
      <c r="K5458" s="3">
        <f>IF(TablaDatosEmpresa[[#This Row],[Tipo_Movimiento]] = "Venta", -TablaDatosEmpresa[[#This Row],[Cantidad]] * TablaDatosEmpresa[[#This Row],[Precio_Venta_Unitario]], 0)</f>
        <v>0</v>
      </c>
      <c r="L5458" s="3">
        <f>AVERAGEIF(TablaDatosEmpresa[Nombre_Producto],TablaDatosEmpresa[[#This Row],[Nombre_Producto]],TablaDatosEmpresa[Costo_Unitario])</f>
        <v>28.701865793780652</v>
      </c>
      <c r="M5458" s="3">
        <f>IF(TablaDatosEmpresa[[#This Row],[Tipo_Movimiento]] = "Venta", -TablaDatosEmpresa[[#This Row],[Cantidad]] * TablaDatosEmpresa[[#This Row],[CosteAdquisicionPromedio]], 0)</f>
        <v>0</v>
      </c>
      <c r="N5458" s="3">
        <f>TablaDatosEmpresa[[#This Row],[Ingresos]]-TablaDatosEmpresa[[#This Row],[Coste_Vemta]]</f>
        <v>0</v>
      </c>
    </row>
    <row r="5459" spans="1:14" x14ac:dyDescent="0.3">
      <c r="A5459">
        <v>5460</v>
      </c>
      <c r="B5459" s="1">
        <v>45363</v>
      </c>
      <c r="C5459" t="s">
        <v>24</v>
      </c>
      <c r="D5459" t="s">
        <v>21</v>
      </c>
      <c r="E5459" t="s">
        <v>22</v>
      </c>
      <c r="F5459">
        <v>158</v>
      </c>
      <c r="G5459" s="3">
        <v>25.12</v>
      </c>
      <c r="H5459" s="3">
        <v>0</v>
      </c>
      <c r="I5459" t="s">
        <v>24</v>
      </c>
      <c r="J5459" t="s">
        <v>36</v>
      </c>
      <c r="K5459" s="3">
        <f>IF(TablaDatosEmpresa[[#This Row],[Tipo_Movimiento]] = "Venta", -TablaDatosEmpresa[[#This Row],[Cantidad]] * TablaDatosEmpresa[[#This Row],[Precio_Venta_Unitario]], 0)</f>
        <v>0</v>
      </c>
      <c r="L5459" s="3">
        <f>AVERAGEIF(TablaDatosEmpresa[Nombre_Producto],TablaDatosEmpresa[[#This Row],[Nombre_Producto]],TablaDatosEmpresa[Costo_Unitario])</f>
        <v>10.520482758620702</v>
      </c>
      <c r="M5459" s="3">
        <f>IF(TablaDatosEmpresa[[#This Row],[Tipo_Movimiento]] = "Venta", -TablaDatosEmpresa[[#This Row],[Cantidad]] * TablaDatosEmpresa[[#This Row],[CosteAdquisicionPromedio]], 0)</f>
        <v>0</v>
      </c>
      <c r="N5459" s="3">
        <f>TablaDatosEmpresa[[#This Row],[Ingresos]]-TablaDatosEmpresa[[#This Row],[Coste_Vemta]]</f>
        <v>0</v>
      </c>
    </row>
    <row r="5460" spans="1:14" x14ac:dyDescent="0.3">
      <c r="A5460">
        <v>5461</v>
      </c>
      <c r="B5460" s="1">
        <v>45363</v>
      </c>
      <c r="C5460" t="s">
        <v>16</v>
      </c>
      <c r="D5460" t="s">
        <v>17</v>
      </c>
      <c r="E5460" t="s">
        <v>42</v>
      </c>
      <c r="F5460">
        <v>76</v>
      </c>
      <c r="G5460" s="3">
        <v>453.9</v>
      </c>
      <c r="H5460" s="3">
        <v>0</v>
      </c>
      <c r="I5460" t="s">
        <v>46</v>
      </c>
      <c r="J5460" t="s">
        <v>18</v>
      </c>
      <c r="K5460" s="3">
        <f>IF(TablaDatosEmpresa[[#This Row],[Tipo_Movimiento]] = "Venta", -TablaDatosEmpresa[[#This Row],[Cantidad]] * TablaDatosEmpresa[[#This Row],[Precio_Venta_Unitario]], 0)</f>
        <v>0</v>
      </c>
      <c r="L5460" s="3">
        <f>AVERAGEIF(TablaDatosEmpresa[Nombre_Producto],TablaDatosEmpresa[[#This Row],[Nombre_Producto]],TablaDatosEmpresa[Costo_Unitario])</f>
        <v>206.67616747181975</v>
      </c>
      <c r="M5460" s="3">
        <f>IF(TablaDatosEmpresa[[#This Row],[Tipo_Movimiento]] = "Venta", -TablaDatosEmpresa[[#This Row],[Cantidad]] * TablaDatosEmpresa[[#This Row],[CosteAdquisicionPromedio]], 0)</f>
        <v>0</v>
      </c>
      <c r="N5460" s="3">
        <f>TablaDatosEmpresa[[#This Row],[Ingresos]]-TablaDatosEmpresa[[#This Row],[Coste_Vemta]]</f>
        <v>0</v>
      </c>
    </row>
    <row r="5461" spans="1:14" x14ac:dyDescent="0.3">
      <c r="A5461">
        <v>5462</v>
      </c>
      <c r="B5461" s="1">
        <v>45363</v>
      </c>
      <c r="C5461" t="s">
        <v>24</v>
      </c>
      <c r="D5461" t="s">
        <v>21</v>
      </c>
      <c r="E5461" t="s">
        <v>22</v>
      </c>
      <c r="F5461">
        <v>202</v>
      </c>
      <c r="G5461" s="3">
        <v>24.92</v>
      </c>
      <c r="H5461" s="3">
        <v>0</v>
      </c>
      <c r="I5461" t="s">
        <v>24</v>
      </c>
      <c r="J5461" t="s">
        <v>28</v>
      </c>
      <c r="K5461" s="3">
        <f>IF(TablaDatosEmpresa[[#This Row],[Tipo_Movimiento]] = "Venta", -TablaDatosEmpresa[[#This Row],[Cantidad]] * TablaDatosEmpresa[[#This Row],[Precio_Venta_Unitario]], 0)</f>
        <v>0</v>
      </c>
      <c r="L5461" s="3">
        <f>AVERAGEIF(TablaDatosEmpresa[Nombre_Producto],TablaDatosEmpresa[[#This Row],[Nombre_Producto]],TablaDatosEmpresa[Costo_Unitario])</f>
        <v>10.520482758620702</v>
      </c>
      <c r="M5461" s="3">
        <f>IF(TablaDatosEmpresa[[#This Row],[Tipo_Movimiento]] = "Venta", -TablaDatosEmpresa[[#This Row],[Cantidad]] * TablaDatosEmpresa[[#This Row],[CosteAdquisicionPromedio]], 0)</f>
        <v>0</v>
      </c>
      <c r="N5461" s="3">
        <f>TablaDatosEmpresa[[#This Row],[Ingresos]]-TablaDatosEmpresa[[#This Row],[Coste_Vemta]]</f>
        <v>0</v>
      </c>
    </row>
    <row r="5462" spans="1:14" x14ac:dyDescent="0.3">
      <c r="A5462">
        <v>5463</v>
      </c>
      <c r="B5462" s="1">
        <v>45364</v>
      </c>
      <c r="C5462" t="s">
        <v>10</v>
      </c>
      <c r="D5462" t="s">
        <v>17</v>
      </c>
      <c r="E5462" t="s">
        <v>42</v>
      </c>
      <c r="F5462">
        <v>-47</v>
      </c>
      <c r="G5462" s="3">
        <v>0</v>
      </c>
      <c r="H5462" s="3">
        <v>903</v>
      </c>
      <c r="I5462" t="s">
        <v>10</v>
      </c>
      <c r="J5462" t="s">
        <v>23</v>
      </c>
      <c r="K5462" s="3">
        <f>IF(TablaDatosEmpresa[[#This Row],[Tipo_Movimiento]] = "Venta", -TablaDatosEmpresa[[#This Row],[Cantidad]] * TablaDatosEmpresa[[#This Row],[Precio_Venta_Unitario]], 0)</f>
        <v>42441</v>
      </c>
      <c r="L5462" s="3">
        <f>AVERAGEIF(TablaDatosEmpresa[Nombre_Producto],TablaDatosEmpresa[[#This Row],[Nombre_Producto]],TablaDatosEmpresa[Costo_Unitario])</f>
        <v>206.67616747181975</v>
      </c>
      <c r="M5462" s="3">
        <f>IF(TablaDatosEmpresa[[#This Row],[Tipo_Movimiento]] = "Venta", -TablaDatosEmpresa[[#This Row],[Cantidad]] * TablaDatosEmpresa[[#This Row],[CosteAdquisicionPromedio]], 0)</f>
        <v>9713.7798711755277</v>
      </c>
      <c r="N5462" s="3">
        <f>TablaDatosEmpresa[[#This Row],[Ingresos]]-TablaDatosEmpresa[[#This Row],[Coste_Vemta]]</f>
        <v>32727.220128824472</v>
      </c>
    </row>
    <row r="5463" spans="1:14" x14ac:dyDescent="0.3">
      <c r="A5463">
        <v>5464</v>
      </c>
      <c r="B5463" s="1">
        <v>45364</v>
      </c>
      <c r="C5463" t="s">
        <v>10</v>
      </c>
      <c r="D5463" t="s">
        <v>11</v>
      </c>
      <c r="E5463" t="s">
        <v>12</v>
      </c>
      <c r="F5463">
        <v>-12</v>
      </c>
      <c r="G5463" s="3">
        <v>0</v>
      </c>
      <c r="H5463" s="3">
        <v>129.75</v>
      </c>
      <c r="I5463" t="s">
        <v>10</v>
      </c>
      <c r="J5463" t="s">
        <v>35</v>
      </c>
      <c r="K5463" s="3">
        <f>IF(TablaDatosEmpresa[[#This Row],[Tipo_Movimiento]] = "Venta", -TablaDatosEmpresa[[#This Row],[Cantidad]] * TablaDatosEmpresa[[#This Row],[Precio_Venta_Unitario]], 0)</f>
        <v>1557</v>
      </c>
      <c r="L5463" s="3">
        <f>AVERAGEIF(TablaDatosEmpresa[Nombre_Producto],TablaDatosEmpresa[[#This Row],[Nombre_Producto]],TablaDatosEmpresa[Costo_Unitario])</f>
        <v>28.701865793780652</v>
      </c>
      <c r="M5463" s="3">
        <f>IF(TablaDatosEmpresa[[#This Row],[Tipo_Movimiento]] = "Venta", -TablaDatosEmpresa[[#This Row],[Cantidad]] * TablaDatosEmpresa[[#This Row],[CosteAdquisicionPromedio]], 0)</f>
        <v>344.42238952536781</v>
      </c>
      <c r="N5463" s="3">
        <f>TablaDatosEmpresa[[#This Row],[Ingresos]]-TablaDatosEmpresa[[#This Row],[Coste_Vemta]]</f>
        <v>1212.5776104746321</v>
      </c>
    </row>
    <row r="5464" spans="1:14" x14ac:dyDescent="0.3">
      <c r="A5464">
        <v>5465</v>
      </c>
      <c r="B5464" s="1">
        <v>45364</v>
      </c>
      <c r="C5464" t="s">
        <v>24</v>
      </c>
      <c r="D5464" t="s">
        <v>25</v>
      </c>
      <c r="E5464" t="s">
        <v>43</v>
      </c>
      <c r="F5464">
        <v>207</v>
      </c>
      <c r="G5464" s="3">
        <v>45.57</v>
      </c>
      <c r="H5464" s="3">
        <v>0</v>
      </c>
      <c r="I5464" t="s">
        <v>24</v>
      </c>
      <c r="J5464" t="s">
        <v>28</v>
      </c>
      <c r="K5464" s="3">
        <f>IF(TablaDatosEmpresa[[#This Row],[Tipo_Movimiento]] = "Venta", -TablaDatosEmpresa[[#This Row],[Cantidad]] * TablaDatosEmpresa[[#This Row],[Precio_Venta_Unitario]], 0)</f>
        <v>0</v>
      </c>
      <c r="L5464" s="3">
        <f>AVERAGEIF(TablaDatosEmpresa[Nombre_Producto],TablaDatosEmpresa[[#This Row],[Nombre_Producto]],TablaDatosEmpresa[Costo_Unitario])</f>
        <v>18.458651685393257</v>
      </c>
      <c r="M5464" s="3">
        <f>IF(TablaDatosEmpresa[[#This Row],[Tipo_Movimiento]] = "Venta", -TablaDatosEmpresa[[#This Row],[Cantidad]] * TablaDatosEmpresa[[#This Row],[CosteAdquisicionPromedio]], 0)</f>
        <v>0</v>
      </c>
      <c r="N5464" s="3">
        <f>TablaDatosEmpresa[[#This Row],[Ingresos]]-TablaDatosEmpresa[[#This Row],[Coste_Vemta]]</f>
        <v>0</v>
      </c>
    </row>
    <row r="5465" spans="1:14" x14ac:dyDescent="0.3">
      <c r="A5465">
        <v>5466</v>
      </c>
      <c r="B5465" s="1">
        <v>45364</v>
      </c>
      <c r="C5465" t="s">
        <v>10</v>
      </c>
      <c r="D5465" t="s">
        <v>27</v>
      </c>
      <c r="E5465" t="s">
        <v>44</v>
      </c>
      <c r="F5465">
        <v>-23</v>
      </c>
      <c r="G5465" s="3">
        <v>0</v>
      </c>
      <c r="H5465" s="3">
        <v>504.25</v>
      </c>
      <c r="I5465" t="s">
        <v>10</v>
      </c>
      <c r="J5465" t="s">
        <v>15</v>
      </c>
      <c r="K5465" s="3">
        <f>IF(TablaDatosEmpresa[[#This Row],[Tipo_Movimiento]] = "Venta", -TablaDatosEmpresa[[#This Row],[Cantidad]] * TablaDatosEmpresa[[#This Row],[Precio_Venta_Unitario]], 0)</f>
        <v>11597.75</v>
      </c>
      <c r="L5465" s="3">
        <f>AVERAGEIF(TablaDatosEmpresa[Nombre_Producto],TablaDatosEmpresa[[#This Row],[Nombre_Producto]],TablaDatosEmpresa[Costo_Unitario])</f>
        <v>111.99406451612904</v>
      </c>
      <c r="M5465" s="3">
        <f>IF(TablaDatosEmpresa[[#This Row],[Tipo_Movimiento]] = "Venta", -TablaDatosEmpresa[[#This Row],[Cantidad]] * TablaDatosEmpresa[[#This Row],[CosteAdquisicionPromedio]], 0)</f>
        <v>2575.8634838709681</v>
      </c>
      <c r="N5465" s="3">
        <f>TablaDatosEmpresa[[#This Row],[Ingresos]]-TablaDatosEmpresa[[#This Row],[Coste_Vemta]]</f>
        <v>9021.8865161290323</v>
      </c>
    </row>
    <row r="5466" spans="1:14" x14ac:dyDescent="0.3">
      <c r="A5466">
        <v>5467</v>
      </c>
      <c r="B5466" s="1">
        <v>45364</v>
      </c>
      <c r="C5466" t="s">
        <v>10</v>
      </c>
      <c r="D5466" t="s">
        <v>19</v>
      </c>
      <c r="E5466" t="s">
        <v>20</v>
      </c>
      <c r="F5466">
        <v>-2</v>
      </c>
      <c r="G5466" s="3">
        <v>0</v>
      </c>
      <c r="H5466" s="3">
        <v>299.77999999999997</v>
      </c>
      <c r="I5466" t="s">
        <v>10</v>
      </c>
      <c r="J5466" t="s">
        <v>13</v>
      </c>
      <c r="K5466" s="3">
        <f>IF(TablaDatosEmpresa[[#This Row],[Tipo_Movimiento]] = "Venta", -TablaDatosEmpresa[[#This Row],[Cantidad]] * TablaDatosEmpresa[[#This Row],[Precio_Venta_Unitario]], 0)</f>
        <v>599.55999999999995</v>
      </c>
      <c r="L5466" s="3">
        <f>AVERAGEIF(TablaDatosEmpresa[Nombre_Producto],TablaDatosEmpresa[[#This Row],[Nombre_Producto]],TablaDatosEmpresa[Costo_Unitario])</f>
        <v>66.956770642201846</v>
      </c>
      <c r="M5466" s="3">
        <f>IF(TablaDatosEmpresa[[#This Row],[Tipo_Movimiento]] = "Venta", -TablaDatosEmpresa[[#This Row],[Cantidad]] * TablaDatosEmpresa[[#This Row],[CosteAdquisicionPromedio]], 0)</f>
        <v>133.91354128440369</v>
      </c>
      <c r="N5466" s="3">
        <f>TablaDatosEmpresa[[#This Row],[Ingresos]]-TablaDatosEmpresa[[#This Row],[Coste_Vemta]]</f>
        <v>465.64645871559628</v>
      </c>
    </row>
    <row r="5467" spans="1:14" x14ac:dyDescent="0.3">
      <c r="A5467">
        <v>5468</v>
      </c>
      <c r="B5467" s="1">
        <v>45364</v>
      </c>
      <c r="C5467" t="s">
        <v>24</v>
      </c>
      <c r="D5467" t="s">
        <v>14</v>
      </c>
      <c r="E5467" t="s">
        <v>41</v>
      </c>
      <c r="F5467">
        <v>76</v>
      </c>
      <c r="G5467" s="3">
        <v>86.3</v>
      </c>
      <c r="H5467" s="3">
        <v>0</v>
      </c>
      <c r="I5467" t="s">
        <v>24</v>
      </c>
      <c r="J5467" t="s">
        <v>26</v>
      </c>
      <c r="K5467" s="3">
        <f>IF(TablaDatosEmpresa[[#This Row],[Tipo_Movimiento]] = "Venta", -TablaDatosEmpresa[[#This Row],[Cantidad]] * TablaDatosEmpresa[[#This Row],[Precio_Venta_Unitario]], 0)</f>
        <v>0</v>
      </c>
      <c r="L5467" s="3">
        <f>AVERAGEIF(TablaDatosEmpresa[Nombre_Producto],TablaDatosEmpresa[[#This Row],[Nombre_Producto]],TablaDatosEmpresa[Costo_Unitario])</f>
        <v>38.917210440456756</v>
      </c>
      <c r="M5467" s="3">
        <f>IF(TablaDatosEmpresa[[#This Row],[Tipo_Movimiento]] = "Venta", -TablaDatosEmpresa[[#This Row],[Cantidad]] * TablaDatosEmpresa[[#This Row],[CosteAdquisicionPromedio]], 0)</f>
        <v>0</v>
      </c>
      <c r="N5467" s="3">
        <f>TablaDatosEmpresa[[#This Row],[Ingresos]]-TablaDatosEmpresa[[#This Row],[Coste_Vemta]]</f>
        <v>0</v>
      </c>
    </row>
    <row r="5468" spans="1:14" x14ac:dyDescent="0.3">
      <c r="A5468">
        <v>5469</v>
      </c>
      <c r="B5468" s="1">
        <v>45365</v>
      </c>
      <c r="C5468" t="s">
        <v>10</v>
      </c>
      <c r="D5468" t="s">
        <v>14</v>
      </c>
      <c r="E5468" t="s">
        <v>41</v>
      </c>
      <c r="F5468">
        <v>-26</v>
      </c>
      <c r="G5468" s="3">
        <v>0</v>
      </c>
      <c r="H5468" s="3">
        <v>158.33000000000001</v>
      </c>
      <c r="I5468" t="s">
        <v>10</v>
      </c>
      <c r="J5468" t="s">
        <v>13</v>
      </c>
      <c r="K5468" s="3">
        <f>IF(TablaDatosEmpresa[[#This Row],[Tipo_Movimiento]] = "Venta", -TablaDatosEmpresa[[#This Row],[Cantidad]] * TablaDatosEmpresa[[#This Row],[Precio_Venta_Unitario]], 0)</f>
        <v>4116.58</v>
      </c>
      <c r="L5468" s="3">
        <f>AVERAGEIF(TablaDatosEmpresa[Nombre_Producto],TablaDatosEmpresa[[#This Row],[Nombre_Producto]],TablaDatosEmpresa[Costo_Unitario])</f>
        <v>38.917210440456756</v>
      </c>
      <c r="M5468" s="3">
        <f>IF(TablaDatosEmpresa[[#This Row],[Tipo_Movimiento]] = "Venta", -TablaDatosEmpresa[[#This Row],[Cantidad]] * TablaDatosEmpresa[[#This Row],[CosteAdquisicionPromedio]], 0)</f>
        <v>1011.8474714518757</v>
      </c>
      <c r="N5468" s="3">
        <f>TablaDatosEmpresa[[#This Row],[Ingresos]]-TablaDatosEmpresa[[#This Row],[Coste_Vemta]]</f>
        <v>3104.7325285481243</v>
      </c>
    </row>
    <row r="5469" spans="1:14" x14ac:dyDescent="0.3">
      <c r="A5469">
        <v>5470</v>
      </c>
      <c r="B5469" s="1">
        <v>45365</v>
      </c>
      <c r="C5469" t="s">
        <v>24</v>
      </c>
      <c r="D5469" t="s">
        <v>21</v>
      </c>
      <c r="E5469" t="s">
        <v>22</v>
      </c>
      <c r="F5469">
        <v>256</v>
      </c>
      <c r="G5469" s="3">
        <v>25.01</v>
      </c>
      <c r="H5469" s="3">
        <v>0</v>
      </c>
      <c r="I5469" t="s">
        <v>24</v>
      </c>
      <c r="J5469" t="s">
        <v>36</v>
      </c>
      <c r="K5469" s="3">
        <f>IF(TablaDatosEmpresa[[#This Row],[Tipo_Movimiento]] = "Venta", -TablaDatosEmpresa[[#This Row],[Cantidad]] * TablaDatosEmpresa[[#This Row],[Precio_Venta_Unitario]], 0)</f>
        <v>0</v>
      </c>
      <c r="L5469" s="3">
        <f>AVERAGEIF(TablaDatosEmpresa[Nombre_Producto],TablaDatosEmpresa[[#This Row],[Nombre_Producto]],TablaDatosEmpresa[Costo_Unitario])</f>
        <v>10.520482758620702</v>
      </c>
      <c r="M5469" s="3">
        <f>IF(TablaDatosEmpresa[[#This Row],[Tipo_Movimiento]] = "Venta", -TablaDatosEmpresa[[#This Row],[Cantidad]] * TablaDatosEmpresa[[#This Row],[CosteAdquisicionPromedio]], 0)</f>
        <v>0</v>
      </c>
      <c r="N5469" s="3">
        <f>TablaDatosEmpresa[[#This Row],[Ingresos]]-TablaDatosEmpresa[[#This Row],[Coste_Vemta]]</f>
        <v>0</v>
      </c>
    </row>
    <row r="5470" spans="1:14" x14ac:dyDescent="0.3">
      <c r="A5470">
        <v>5471</v>
      </c>
      <c r="B5470" s="1">
        <v>45365</v>
      </c>
      <c r="C5470" t="s">
        <v>16</v>
      </c>
      <c r="D5470" t="s">
        <v>19</v>
      </c>
      <c r="E5470" t="s">
        <v>20</v>
      </c>
      <c r="F5470">
        <v>51</v>
      </c>
      <c r="G5470" s="3">
        <v>150.36000000000001</v>
      </c>
      <c r="H5470" s="3">
        <v>0</v>
      </c>
      <c r="I5470" t="s">
        <v>46</v>
      </c>
      <c r="J5470" t="s">
        <v>18</v>
      </c>
      <c r="K5470" s="3">
        <f>IF(TablaDatosEmpresa[[#This Row],[Tipo_Movimiento]] = "Venta", -TablaDatosEmpresa[[#This Row],[Cantidad]] * TablaDatosEmpresa[[#This Row],[Precio_Venta_Unitario]], 0)</f>
        <v>0</v>
      </c>
      <c r="L5470" s="3">
        <f>AVERAGEIF(TablaDatosEmpresa[Nombre_Producto],TablaDatosEmpresa[[#This Row],[Nombre_Producto]],TablaDatosEmpresa[Costo_Unitario])</f>
        <v>66.956770642201846</v>
      </c>
      <c r="M5470" s="3">
        <f>IF(TablaDatosEmpresa[[#This Row],[Tipo_Movimiento]] = "Venta", -TablaDatosEmpresa[[#This Row],[Cantidad]] * TablaDatosEmpresa[[#This Row],[CosteAdquisicionPromedio]], 0)</f>
        <v>0</v>
      </c>
      <c r="N5470" s="3">
        <f>TablaDatosEmpresa[[#This Row],[Ingresos]]-TablaDatosEmpresa[[#This Row],[Coste_Vemta]]</f>
        <v>0</v>
      </c>
    </row>
    <row r="5471" spans="1:14" x14ac:dyDescent="0.3">
      <c r="A5471">
        <v>5472</v>
      </c>
      <c r="B5471" s="1">
        <v>45365</v>
      </c>
      <c r="C5471" t="s">
        <v>10</v>
      </c>
      <c r="D5471" t="s">
        <v>19</v>
      </c>
      <c r="E5471" t="s">
        <v>20</v>
      </c>
      <c r="F5471">
        <v>-1</v>
      </c>
      <c r="G5471" s="3">
        <v>0</v>
      </c>
      <c r="H5471" s="3">
        <v>296.8</v>
      </c>
      <c r="I5471" t="s">
        <v>10</v>
      </c>
      <c r="J5471" t="s">
        <v>13</v>
      </c>
      <c r="K5471" s="3">
        <f>IF(TablaDatosEmpresa[[#This Row],[Tipo_Movimiento]] = "Venta", -TablaDatosEmpresa[[#This Row],[Cantidad]] * TablaDatosEmpresa[[#This Row],[Precio_Venta_Unitario]], 0)</f>
        <v>296.8</v>
      </c>
      <c r="L5471" s="3">
        <f>AVERAGEIF(TablaDatosEmpresa[Nombre_Producto],TablaDatosEmpresa[[#This Row],[Nombre_Producto]],TablaDatosEmpresa[Costo_Unitario])</f>
        <v>66.956770642201846</v>
      </c>
      <c r="M5471" s="3">
        <f>IF(TablaDatosEmpresa[[#This Row],[Tipo_Movimiento]] = "Venta", -TablaDatosEmpresa[[#This Row],[Cantidad]] * TablaDatosEmpresa[[#This Row],[CosteAdquisicionPromedio]], 0)</f>
        <v>66.956770642201846</v>
      </c>
      <c r="N5471" s="3">
        <f>TablaDatosEmpresa[[#This Row],[Ingresos]]-TablaDatosEmpresa[[#This Row],[Coste_Vemta]]</f>
        <v>229.84322935779818</v>
      </c>
    </row>
    <row r="5472" spans="1:14" x14ac:dyDescent="0.3">
      <c r="A5472">
        <v>5473</v>
      </c>
      <c r="B5472" s="1">
        <v>45365</v>
      </c>
      <c r="C5472" t="s">
        <v>10</v>
      </c>
      <c r="D5472" t="s">
        <v>34</v>
      </c>
      <c r="E5472" t="s">
        <v>45</v>
      </c>
      <c r="F5472">
        <v>-12</v>
      </c>
      <c r="G5472" s="3">
        <v>0</v>
      </c>
      <c r="H5472" s="3">
        <v>349.96</v>
      </c>
      <c r="I5472" t="s">
        <v>10</v>
      </c>
      <c r="J5472" t="s">
        <v>15</v>
      </c>
      <c r="K5472" s="3">
        <f>IF(TablaDatosEmpresa[[#This Row],[Tipo_Movimiento]] = "Venta", -TablaDatosEmpresa[[#This Row],[Cantidad]] * TablaDatosEmpresa[[#This Row],[Precio_Venta_Unitario]], 0)</f>
        <v>4199.5199999999995</v>
      </c>
      <c r="L5472" s="3">
        <f>AVERAGEIF(TablaDatosEmpresa[Nombre_Producto],TablaDatosEmpresa[[#This Row],[Nombre_Producto]],TablaDatosEmpresa[Costo_Unitario])</f>
        <v>81.910562499999997</v>
      </c>
      <c r="M5472" s="3">
        <f>IF(TablaDatosEmpresa[[#This Row],[Tipo_Movimiento]] = "Venta", -TablaDatosEmpresa[[#This Row],[Cantidad]] * TablaDatosEmpresa[[#This Row],[CosteAdquisicionPromedio]], 0)</f>
        <v>982.92674999999997</v>
      </c>
      <c r="N5472" s="3">
        <f>TablaDatosEmpresa[[#This Row],[Ingresos]]-TablaDatosEmpresa[[#This Row],[Coste_Vemta]]</f>
        <v>3216.5932499999994</v>
      </c>
    </row>
    <row r="5473" spans="1:14" x14ac:dyDescent="0.3">
      <c r="A5473">
        <v>5474</v>
      </c>
      <c r="B5473" s="1">
        <v>45365</v>
      </c>
      <c r="C5473" t="s">
        <v>10</v>
      </c>
      <c r="D5473" t="s">
        <v>34</v>
      </c>
      <c r="E5473" t="s">
        <v>45</v>
      </c>
      <c r="F5473">
        <v>-28</v>
      </c>
      <c r="G5473" s="3">
        <v>0</v>
      </c>
      <c r="H5473" s="3">
        <v>350.75</v>
      </c>
      <c r="I5473" t="s">
        <v>10</v>
      </c>
      <c r="J5473" t="s">
        <v>23</v>
      </c>
      <c r="K5473" s="3">
        <f>IF(TablaDatosEmpresa[[#This Row],[Tipo_Movimiento]] = "Venta", -TablaDatosEmpresa[[#This Row],[Cantidad]] * TablaDatosEmpresa[[#This Row],[Precio_Venta_Unitario]], 0)</f>
        <v>9821</v>
      </c>
      <c r="L5473" s="3">
        <f>AVERAGEIF(TablaDatosEmpresa[Nombre_Producto],TablaDatosEmpresa[[#This Row],[Nombre_Producto]],TablaDatosEmpresa[Costo_Unitario])</f>
        <v>81.910562499999997</v>
      </c>
      <c r="M5473" s="3">
        <f>IF(TablaDatosEmpresa[[#This Row],[Tipo_Movimiento]] = "Venta", -TablaDatosEmpresa[[#This Row],[Cantidad]] * TablaDatosEmpresa[[#This Row],[CosteAdquisicionPromedio]], 0)</f>
        <v>2293.49575</v>
      </c>
      <c r="N5473" s="3">
        <f>TablaDatosEmpresa[[#This Row],[Ingresos]]-TablaDatosEmpresa[[#This Row],[Coste_Vemta]]</f>
        <v>7527.50425</v>
      </c>
    </row>
    <row r="5474" spans="1:14" x14ac:dyDescent="0.3">
      <c r="A5474">
        <v>5475</v>
      </c>
      <c r="B5474" s="1">
        <v>45365</v>
      </c>
      <c r="C5474" t="s">
        <v>10</v>
      </c>
      <c r="D5474" t="s">
        <v>27</v>
      </c>
      <c r="E5474" t="s">
        <v>44</v>
      </c>
      <c r="F5474">
        <v>-5</v>
      </c>
      <c r="G5474" s="3">
        <v>0</v>
      </c>
      <c r="H5474" s="3">
        <v>501.93</v>
      </c>
      <c r="I5474" t="s">
        <v>10</v>
      </c>
      <c r="J5474" t="s">
        <v>35</v>
      </c>
      <c r="K5474" s="3">
        <f>IF(TablaDatosEmpresa[[#This Row],[Tipo_Movimiento]] = "Venta", -TablaDatosEmpresa[[#This Row],[Cantidad]] * TablaDatosEmpresa[[#This Row],[Precio_Venta_Unitario]], 0)</f>
        <v>2509.65</v>
      </c>
      <c r="L5474" s="3">
        <f>AVERAGEIF(TablaDatosEmpresa[Nombre_Producto],TablaDatosEmpresa[[#This Row],[Nombre_Producto]],TablaDatosEmpresa[Costo_Unitario])</f>
        <v>111.99406451612904</v>
      </c>
      <c r="M5474" s="3">
        <f>IF(TablaDatosEmpresa[[#This Row],[Tipo_Movimiento]] = "Venta", -TablaDatosEmpresa[[#This Row],[Cantidad]] * TablaDatosEmpresa[[#This Row],[CosteAdquisicionPromedio]], 0)</f>
        <v>559.97032258064519</v>
      </c>
      <c r="N5474" s="3">
        <f>TablaDatosEmpresa[[#This Row],[Ingresos]]-TablaDatosEmpresa[[#This Row],[Coste_Vemta]]</f>
        <v>1949.6796774193549</v>
      </c>
    </row>
    <row r="5475" spans="1:14" x14ac:dyDescent="0.3">
      <c r="A5475">
        <v>5476</v>
      </c>
      <c r="B5475" s="1">
        <v>45366</v>
      </c>
      <c r="C5475" t="s">
        <v>24</v>
      </c>
      <c r="D5475" t="s">
        <v>14</v>
      </c>
      <c r="E5475" t="s">
        <v>41</v>
      </c>
      <c r="F5475">
        <v>250</v>
      </c>
      <c r="G5475" s="3">
        <v>84.64</v>
      </c>
      <c r="H5475" s="3">
        <v>0</v>
      </c>
      <c r="I5475" t="s">
        <v>24</v>
      </c>
      <c r="J5475" t="s">
        <v>36</v>
      </c>
      <c r="K5475" s="3">
        <f>IF(TablaDatosEmpresa[[#This Row],[Tipo_Movimiento]] = "Venta", -TablaDatosEmpresa[[#This Row],[Cantidad]] * TablaDatosEmpresa[[#This Row],[Precio_Venta_Unitario]], 0)</f>
        <v>0</v>
      </c>
      <c r="L5475" s="3">
        <f>AVERAGEIF(TablaDatosEmpresa[Nombre_Producto],TablaDatosEmpresa[[#This Row],[Nombre_Producto]],TablaDatosEmpresa[Costo_Unitario])</f>
        <v>38.917210440456756</v>
      </c>
      <c r="M5475" s="3">
        <f>IF(TablaDatosEmpresa[[#This Row],[Tipo_Movimiento]] = "Venta", -TablaDatosEmpresa[[#This Row],[Cantidad]] * TablaDatosEmpresa[[#This Row],[CosteAdquisicionPromedio]], 0)</f>
        <v>0</v>
      </c>
      <c r="N5475" s="3">
        <f>TablaDatosEmpresa[[#This Row],[Ingresos]]-TablaDatosEmpresa[[#This Row],[Coste_Vemta]]</f>
        <v>0</v>
      </c>
    </row>
    <row r="5476" spans="1:14" x14ac:dyDescent="0.3">
      <c r="A5476">
        <v>5477</v>
      </c>
      <c r="B5476" s="1">
        <v>45366</v>
      </c>
      <c r="C5476" t="s">
        <v>10</v>
      </c>
      <c r="D5476" t="s">
        <v>25</v>
      </c>
      <c r="E5476" t="s">
        <v>43</v>
      </c>
      <c r="F5476">
        <v>-12</v>
      </c>
      <c r="G5476" s="3">
        <v>0</v>
      </c>
      <c r="H5476" s="3">
        <v>95.78</v>
      </c>
      <c r="I5476" t="s">
        <v>10</v>
      </c>
      <c r="J5476" t="s">
        <v>13</v>
      </c>
      <c r="K5476" s="3">
        <f>IF(TablaDatosEmpresa[[#This Row],[Tipo_Movimiento]] = "Venta", -TablaDatosEmpresa[[#This Row],[Cantidad]] * TablaDatosEmpresa[[#This Row],[Precio_Venta_Unitario]], 0)</f>
        <v>1149.3600000000001</v>
      </c>
      <c r="L5476" s="3">
        <f>AVERAGEIF(TablaDatosEmpresa[Nombre_Producto],TablaDatosEmpresa[[#This Row],[Nombre_Producto]],TablaDatosEmpresa[Costo_Unitario])</f>
        <v>18.458651685393257</v>
      </c>
      <c r="M5476" s="3">
        <f>IF(TablaDatosEmpresa[[#This Row],[Tipo_Movimiento]] = "Venta", -TablaDatosEmpresa[[#This Row],[Cantidad]] * TablaDatosEmpresa[[#This Row],[CosteAdquisicionPromedio]], 0)</f>
        <v>221.50382022471908</v>
      </c>
      <c r="N5476" s="3">
        <f>TablaDatosEmpresa[[#This Row],[Ingresos]]-TablaDatosEmpresa[[#This Row],[Coste_Vemta]]</f>
        <v>927.85617977528102</v>
      </c>
    </row>
    <row r="5477" spans="1:14" x14ac:dyDescent="0.3">
      <c r="A5477">
        <v>5478</v>
      </c>
      <c r="B5477" s="1">
        <v>45366</v>
      </c>
      <c r="C5477" t="s">
        <v>10</v>
      </c>
      <c r="D5477" t="s">
        <v>34</v>
      </c>
      <c r="E5477" t="s">
        <v>45</v>
      </c>
      <c r="F5477">
        <v>-7</v>
      </c>
      <c r="G5477" s="3">
        <v>0</v>
      </c>
      <c r="H5477" s="3">
        <v>346.71</v>
      </c>
      <c r="I5477" t="s">
        <v>10</v>
      </c>
      <c r="J5477" t="s">
        <v>23</v>
      </c>
      <c r="K5477" s="3">
        <f>IF(TablaDatosEmpresa[[#This Row],[Tipo_Movimiento]] = "Venta", -TablaDatosEmpresa[[#This Row],[Cantidad]] * TablaDatosEmpresa[[#This Row],[Precio_Venta_Unitario]], 0)</f>
        <v>2426.9699999999998</v>
      </c>
      <c r="L5477" s="3">
        <f>AVERAGEIF(TablaDatosEmpresa[Nombre_Producto],TablaDatosEmpresa[[#This Row],[Nombre_Producto]],TablaDatosEmpresa[Costo_Unitario])</f>
        <v>81.910562499999997</v>
      </c>
      <c r="M5477" s="3">
        <f>IF(TablaDatosEmpresa[[#This Row],[Tipo_Movimiento]] = "Venta", -TablaDatosEmpresa[[#This Row],[Cantidad]] * TablaDatosEmpresa[[#This Row],[CosteAdquisicionPromedio]], 0)</f>
        <v>573.37393750000001</v>
      </c>
      <c r="N5477" s="3">
        <f>TablaDatosEmpresa[[#This Row],[Ingresos]]-TablaDatosEmpresa[[#This Row],[Coste_Vemta]]</f>
        <v>1853.5960624999998</v>
      </c>
    </row>
    <row r="5478" spans="1:14" x14ac:dyDescent="0.3">
      <c r="A5478">
        <v>5479</v>
      </c>
      <c r="B5478" s="1">
        <v>45366</v>
      </c>
      <c r="C5478" t="s">
        <v>24</v>
      </c>
      <c r="D5478" t="s">
        <v>29</v>
      </c>
      <c r="E5478" t="s">
        <v>30</v>
      </c>
      <c r="F5478">
        <v>211</v>
      </c>
      <c r="G5478" s="3">
        <v>35.840000000000003</v>
      </c>
      <c r="H5478" s="3">
        <v>0</v>
      </c>
      <c r="I5478" t="s">
        <v>24</v>
      </c>
      <c r="J5478" t="s">
        <v>37</v>
      </c>
      <c r="K5478" s="3">
        <f>IF(TablaDatosEmpresa[[#This Row],[Tipo_Movimiento]] = "Venta", -TablaDatosEmpresa[[#This Row],[Cantidad]] * TablaDatosEmpresa[[#This Row],[Precio_Venta_Unitario]], 0)</f>
        <v>0</v>
      </c>
      <c r="L5478" s="3">
        <f>AVERAGEIF(TablaDatosEmpresa[Nombre_Producto],TablaDatosEmpresa[[#This Row],[Nombre_Producto]],TablaDatosEmpresa[Costo_Unitario])</f>
        <v>15.49574137931034</v>
      </c>
      <c r="M5478" s="3">
        <f>IF(TablaDatosEmpresa[[#This Row],[Tipo_Movimiento]] = "Venta", -TablaDatosEmpresa[[#This Row],[Cantidad]] * TablaDatosEmpresa[[#This Row],[CosteAdquisicionPromedio]], 0)</f>
        <v>0</v>
      </c>
      <c r="N5478" s="3">
        <f>TablaDatosEmpresa[[#This Row],[Ingresos]]-TablaDatosEmpresa[[#This Row],[Coste_Vemta]]</f>
        <v>0</v>
      </c>
    </row>
    <row r="5479" spans="1:14" x14ac:dyDescent="0.3">
      <c r="A5479">
        <v>5480</v>
      </c>
      <c r="B5479" s="1">
        <v>45366</v>
      </c>
      <c r="C5479" t="s">
        <v>10</v>
      </c>
      <c r="D5479" t="s">
        <v>29</v>
      </c>
      <c r="E5479" t="s">
        <v>30</v>
      </c>
      <c r="F5479">
        <v>-21</v>
      </c>
      <c r="G5479" s="3">
        <v>0</v>
      </c>
      <c r="H5479" s="3">
        <v>79.64</v>
      </c>
      <c r="I5479" t="s">
        <v>10</v>
      </c>
      <c r="J5479" t="s">
        <v>13</v>
      </c>
      <c r="K5479" s="3">
        <f>IF(TablaDatosEmpresa[[#This Row],[Tipo_Movimiento]] = "Venta", -TablaDatosEmpresa[[#This Row],[Cantidad]] * TablaDatosEmpresa[[#This Row],[Precio_Venta_Unitario]], 0)</f>
        <v>1672.44</v>
      </c>
      <c r="L5479" s="3">
        <f>AVERAGEIF(TablaDatosEmpresa[Nombre_Producto],TablaDatosEmpresa[[#This Row],[Nombre_Producto]],TablaDatosEmpresa[Costo_Unitario])</f>
        <v>15.49574137931034</v>
      </c>
      <c r="M5479" s="3">
        <f>IF(TablaDatosEmpresa[[#This Row],[Tipo_Movimiento]] = "Venta", -TablaDatosEmpresa[[#This Row],[Cantidad]] * TablaDatosEmpresa[[#This Row],[CosteAdquisicionPromedio]], 0)</f>
        <v>325.41056896551714</v>
      </c>
      <c r="N5479" s="3">
        <f>TablaDatosEmpresa[[#This Row],[Ingresos]]-TablaDatosEmpresa[[#This Row],[Coste_Vemta]]</f>
        <v>1347.029431034483</v>
      </c>
    </row>
    <row r="5480" spans="1:14" x14ac:dyDescent="0.3">
      <c r="A5480">
        <v>5481</v>
      </c>
      <c r="B5480" s="1">
        <v>45366</v>
      </c>
      <c r="C5480" t="s">
        <v>24</v>
      </c>
      <c r="D5480" t="s">
        <v>34</v>
      </c>
      <c r="E5480" t="s">
        <v>45</v>
      </c>
      <c r="F5480">
        <v>288</v>
      </c>
      <c r="G5480" s="3">
        <v>180.42</v>
      </c>
      <c r="H5480" s="3">
        <v>0</v>
      </c>
      <c r="I5480" t="s">
        <v>24</v>
      </c>
      <c r="J5480" t="s">
        <v>37</v>
      </c>
      <c r="K5480" s="3">
        <f>IF(TablaDatosEmpresa[[#This Row],[Tipo_Movimiento]] = "Venta", -TablaDatosEmpresa[[#This Row],[Cantidad]] * TablaDatosEmpresa[[#This Row],[Precio_Venta_Unitario]], 0)</f>
        <v>0</v>
      </c>
      <c r="L5480" s="3">
        <f>AVERAGEIF(TablaDatosEmpresa[Nombre_Producto],TablaDatosEmpresa[[#This Row],[Nombre_Producto]],TablaDatosEmpresa[Costo_Unitario])</f>
        <v>81.910562499999997</v>
      </c>
      <c r="M5480" s="3">
        <f>IF(TablaDatosEmpresa[[#This Row],[Tipo_Movimiento]] = "Venta", -TablaDatosEmpresa[[#This Row],[Cantidad]] * TablaDatosEmpresa[[#This Row],[CosteAdquisicionPromedio]], 0)</f>
        <v>0</v>
      </c>
      <c r="N5480" s="3">
        <f>TablaDatosEmpresa[[#This Row],[Ingresos]]-TablaDatosEmpresa[[#This Row],[Coste_Vemta]]</f>
        <v>0</v>
      </c>
    </row>
    <row r="5481" spans="1:14" x14ac:dyDescent="0.3">
      <c r="A5481">
        <v>5482</v>
      </c>
      <c r="B5481" s="1">
        <v>45366</v>
      </c>
      <c r="C5481" t="s">
        <v>24</v>
      </c>
      <c r="D5481" t="s">
        <v>14</v>
      </c>
      <c r="E5481" t="s">
        <v>41</v>
      </c>
      <c r="F5481">
        <v>138</v>
      </c>
      <c r="G5481" s="3">
        <v>87.01</v>
      </c>
      <c r="H5481" s="3">
        <v>0</v>
      </c>
      <c r="I5481" t="s">
        <v>24</v>
      </c>
      <c r="J5481" t="s">
        <v>28</v>
      </c>
      <c r="K5481" s="3">
        <f>IF(TablaDatosEmpresa[[#This Row],[Tipo_Movimiento]] = "Venta", -TablaDatosEmpresa[[#This Row],[Cantidad]] * TablaDatosEmpresa[[#This Row],[Precio_Venta_Unitario]], 0)</f>
        <v>0</v>
      </c>
      <c r="L5481" s="3">
        <f>AVERAGEIF(TablaDatosEmpresa[Nombre_Producto],TablaDatosEmpresa[[#This Row],[Nombre_Producto]],TablaDatosEmpresa[Costo_Unitario])</f>
        <v>38.917210440456756</v>
      </c>
      <c r="M5481" s="3">
        <f>IF(TablaDatosEmpresa[[#This Row],[Tipo_Movimiento]] = "Venta", -TablaDatosEmpresa[[#This Row],[Cantidad]] * TablaDatosEmpresa[[#This Row],[CosteAdquisicionPromedio]], 0)</f>
        <v>0</v>
      </c>
      <c r="N5481" s="3">
        <f>TablaDatosEmpresa[[#This Row],[Ingresos]]-TablaDatosEmpresa[[#This Row],[Coste_Vemta]]</f>
        <v>0</v>
      </c>
    </row>
    <row r="5482" spans="1:14" x14ac:dyDescent="0.3">
      <c r="A5482">
        <v>5483</v>
      </c>
      <c r="B5482" s="1">
        <v>45367</v>
      </c>
      <c r="C5482" t="s">
        <v>10</v>
      </c>
      <c r="D5482" t="s">
        <v>19</v>
      </c>
      <c r="E5482" t="s">
        <v>20</v>
      </c>
      <c r="F5482">
        <v>-1</v>
      </c>
      <c r="G5482" s="3">
        <v>0</v>
      </c>
      <c r="H5482" s="3">
        <v>300.29000000000002</v>
      </c>
      <c r="I5482" t="s">
        <v>10</v>
      </c>
      <c r="J5482" t="s">
        <v>23</v>
      </c>
      <c r="K5482" s="3">
        <f>IF(TablaDatosEmpresa[[#This Row],[Tipo_Movimiento]] = "Venta", -TablaDatosEmpresa[[#This Row],[Cantidad]] * TablaDatosEmpresa[[#This Row],[Precio_Venta_Unitario]], 0)</f>
        <v>300.29000000000002</v>
      </c>
      <c r="L5482" s="3">
        <f>AVERAGEIF(TablaDatosEmpresa[Nombre_Producto],TablaDatosEmpresa[[#This Row],[Nombre_Producto]],TablaDatosEmpresa[Costo_Unitario])</f>
        <v>66.956770642201846</v>
      </c>
      <c r="M5482" s="3">
        <f>IF(TablaDatosEmpresa[[#This Row],[Tipo_Movimiento]] = "Venta", -TablaDatosEmpresa[[#This Row],[Cantidad]] * TablaDatosEmpresa[[#This Row],[CosteAdquisicionPromedio]], 0)</f>
        <v>66.956770642201846</v>
      </c>
      <c r="N5482" s="3">
        <f>TablaDatosEmpresa[[#This Row],[Ingresos]]-TablaDatosEmpresa[[#This Row],[Coste_Vemta]]</f>
        <v>233.33322935779819</v>
      </c>
    </row>
    <row r="5483" spans="1:14" x14ac:dyDescent="0.3">
      <c r="A5483">
        <v>5484</v>
      </c>
      <c r="B5483" s="1">
        <v>45367</v>
      </c>
      <c r="C5483" t="s">
        <v>10</v>
      </c>
      <c r="D5483" t="s">
        <v>34</v>
      </c>
      <c r="E5483" t="s">
        <v>45</v>
      </c>
      <c r="F5483">
        <v>-8</v>
      </c>
      <c r="G5483" s="3">
        <v>0</v>
      </c>
      <c r="H5483" s="3">
        <v>346.99</v>
      </c>
      <c r="I5483" t="s">
        <v>10</v>
      </c>
      <c r="J5483" t="s">
        <v>35</v>
      </c>
      <c r="K5483" s="3">
        <f>IF(TablaDatosEmpresa[[#This Row],[Tipo_Movimiento]] = "Venta", -TablaDatosEmpresa[[#This Row],[Cantidad]] * TablaDatosEmpresa[[#This Row],[Precio_Venta_Unitario]], 0)</f>
        <v>2775.92</v>
      </c>
      <c r="L5483" s="3">
        <f>AVERAGEIF(TablaDatosEmpresa[Nombre_Producto],TablaDatosEmpresa[[#This Row],[Nombre_Producto]],TablaDatosEmpresa[Costo_Unitario])</f>
        <v>81.910562499999997</v>
      </c>
      <c r="M5483" s="3">
        <f>IF(TablaDatosEmpresa[[#This Row],[Tipo_Movimiento]] = "Venta", -TablaDatosEmpresa[[#This Row],[Cantidad]] * TablaDatosEmpresa[[#This Row],[CosteAdquisicionPromedio]], 0)</f>
        <v>655.28449999999998</v>
      </c>
      <c r="N5483" s="3">
        <f>TablaDatosEmpresa[[#This Row],[Ingresos]]-TablaDatosEmpresa[[#This Row],[Coste_Vemta]]</f>
        <v>2120.6355000000003</v>
      </c>
    </row>
    <row r="5484" spans="1:14" x14ac:dyDescent="0.3">
      <c r="A5484">
        <v>5485</v>
      </c>
      <c r="B5484" s="1">
        <v>45367</v>
      </c>
      <c r="C5484" t="s">
        <v>10</v>
      </c>
      <c r="D5484" t="s">
        <v>34</v>
      </c>
      <c r="E5484" t="s">
        <v>45</v>
      </c>
      <c r="F5484">
        <v>-20</v>
      </c>
      <c r="G5484" s="3">
        <v>0</v>
      </c>
      <c r="H5484" s="3">
        <v>349.64</v>
      </c>
      <c r="I5484" t="s">
        <v>10</v>
      </c>
      <c r="J5484" t="s">
        <v>23</v>
      </c>
      <c r="K5484" s="3">
        <f>IF(TablaDatosEmpresa[[#This Row],[Tipo_Movimiento]] = "Venta", -TablaDatosEmpresa[[#This Row],[Cantidad]] * TablaDatosEmpresa[[#This Row],[Precio_Venta_Unitario]], 0)</f>
        <v>6992.7999999999993</v>
      </c>
      <c r="L5484" s="3">
        <f>AVERAGEIF(TablaDatosEmpresa[Nombre_Producto],TablaDatosEmpresa[[#This Row],[Nombre_Producto]],TablaDatosEmpresa[Costo_Unitario])</f>
        <v>81.910562499999997</v>
      </c>
      <c r="M5484" s="3">
        <f>IF(TablaDatosEmpresa[[#This Row],[Tipo_Movimiento]] = "Venta", -TablaDatosEmpresa[[#This Row],[Cantidad]] * TablaDatosEmpresa[[#This Row],[CosteAdquisicionPromedio]], 0)</f>
        <v>1638.2112499999998</v>
      </c>
      <c r="N5484" s="3">
        <f>TablaDatosEmpresa[[#This Row],[Ingresos]]-TablaDatosEmpresa[[#This Row],[Coste_Vemta]]</f>
        <v>5354.588749999999</v>
      </c>
    </row>
    <row r="5485" spans="1:14" x14ac:dyDescent="0.3">
      <c r="A5485">
        <v>5486</v>
      </c>
      <c r="B5485" s="1">
        <v>45367</v>
      </c>
      <c r="C5485" t="s">
        <v>24</v>
      </c>
      <c r="D5485" t="s">
        <v>21</v>
      </c>
      <c r="E5485" t="s">
        <v>22</v>
      </c>
      <c r="F5485">
        <v>185</v>
      </c>
      <c r="G5485" s="3">
        <v>25.16</v>
      </c>
      <c r="H5485" s="3">
        <v>0</v>
      </c>
      <c r="I5485" t="s">
        <v>24</v>
      </c>
      <c r="J5485" t="s">
        <v>36</v>
      </c>
      <c r="K5485" s="3">
        <f>IF(TablaDatosEmpresa[[#This Row],[Tipo_Movimiento]] = "Venta", -TablaDatosEmpresa[[#This Row],[Cantidad]] * TablaDatosEmpresa[[#This Row],[Precio_Venta_Unitario]], 0)</f>
        <v>0</v>
      </c>
      <c r="L5485" s="3">
        <f>AVERAGEIF(TablaDatosEmpresa[Nombre_Producto],TablaDatosEmpresa[[#This Row],[Nombre_Producto]],TablaDatosEmpresa[Costo_Unitario])</f>
        <v>10.520482758620702</v>
      </c>
      <c r="M5485" s="3">
        <f>IF(TablaDatosEmpresa[[#This Row],[Tipo_Movimiento]] = "Venta", -TablaDatosEmpresa[[#This Row],[Cantidad]] * TablaDatosEmpresa[[#This Row],[CosteAdquisicionPromedio]], 0)</f>
        <v>0</v>
      </c>
      <c r="N5485" s="3">
        <f>TablaDatosEmpresa[[#This Row],[Ingresos]]-TablaDatosEmpresa[[#This Row],[Coste_Vemta]]</f>
        <v>0</v>
      </c>
    </row>
    <row r="5486" spans="1:14" x14ac:dyDescent="0.3">
      <c r="A5486">
        <v>5487</v>
      </c>
      <c r="B5486" s="1">
        <v>45367</v>
      </c>
      <c r="C5486" t="s">
        <v>10</v>
      </c>
      <c r="D5486" t="s">
        <v>25</v>
      </c>
      <c r="E5486" t="s">
        <v>43</v>
      </c>
      <c r="F5486">
        <v>-50</v>
      </c>
      <c r="G5486" s="3">
        <v>0</v>
      </c>
      <c r="H5486" s="3">
        <v>94.93</v>
      </c>
      <c r="I5486" t="s">
        <v>10</v>
      </c>
      <c r="J5486" t="s">
        <v>13</v>
      </c>
      <c r="K5486" s="3">
        <f>IF(TablaDatosEmpresa[[#This Row],[Tipo_Movimiento]] = "Venta", -TablaDatosEmpresa[[#This Row],[Cantidad]] * TablaDatosEmpresa[[#This Row],[Precio_Venta_Unitario]], 0)</f>
        <v>4746.5</v>
      </c>
      <c r="L5486" s="3">
        <f>AVERAGEIF(TablaDatosEmpresa[Nombre_Producto],TablaDatosEmpresa[[#This Row],[Nombre_Producto]],TablaDatosEmpresa[Costo_Unitario])</f>
        <v>18.458651685393257</v>
      </c>
      <c r="M5486" s="3">
        <f>IF(TablaDatosEmpresa[[#This Row],[Tipo_Movimiento]] = "Venta", -TablaDatosEmpresa[[#This Row],[Cantidad]] * TablaDatosEmpresa[[#This Row],[CosteAdquisicionPromedio]], 0)</f>
        <v>922.93258426966281</v>
      </c>
      <c r="N5486" s="3">
        <f>TablaDatosEmpresa[[#This Row],[Ingresos]]-TablaDatosEmpresa[[#This Row],[Coste_Vemta]]</f>
        <v>3823.5674157303374</v>
      </c>
    </row>
    <row r="5487" spans="1:14" x14ac:dyDescent="0.3">
      <c r="A5487">
        <v>5488</v>
      </c>
      <c r="B5487" s="1">
        <v>45367</v>
      </c>
      <c r="C5487" t="s">
        <v>10</v>
      </c>
      <c r="D5487" t="s">
        <v>21</v>
      </c>
      <c r="E5487" t="s">
        <v>22</v>
      </c>
      <c r="F5487">
        <v>-33</v>
      </c>
      <c r="G5487" s="3">
        <v>0</v>
      </c>
      <c r="H5487" s="3">
        <v>60.22</v>
      </c>
      <c r="I5487" t="s">
        <v>10</v>
      </c>
      <c r="J5487" t="s">
        <v>35</v>
      </c>
      <c r="K5487" s="3">
        <f>IF(TablaDatosEmpresa[[#This Row],[Tipo_Movimiento]] = "Venta", -TablaDatosEmpresa[[#This Row],[Cantidad]] * TablaDatosEmpresa[[#This Row],[Precio_Venta_Unitario]], 0)</f>
        <v>1987.26</v>
      </c>
      <c r="L5487" s="3">
        <f>AVERAGEIF(TablaDatosEmpresa[Nombre_Producto],TablaDatosEmpresa[[#This Row],[Nombre_Producto]],TablaDatosEmpresa[Costo_Unitario])</f>
        <v>10.520482758620702</v>
      </c>
      <c r="M5487" s="3">
        <f>IF(TablaDatosEmpresa[[#This Row],[Tipo_Movimiento]] = "Venta", -TablaDatosEmpresa[[#This Row],[Cantidad]] * TablaDatosEmpresa[[#This Row],[CosteAdquisicionPromedio]], 0)</f>
        <v>347.17593103448314</v>
      </c>
      <c r="N5487" s="3">
        <f>TablaDatosEmpresa[[#This Row],[Ingresos]]-TablaDatosEmpresa[[#This Row],[Coste_Vemta]]</f>
        <v>1640.084068965517</v>
      </c>
    </row>
    <row r="5488" spans="1:14" x14ac:dyDescent="0.3">
      <c r="A5488">
        <v>5489</v>
      </c>
      <c r="B5488" s="1">
        <v>45367</v>
      </c>
      <c r="C5488" t="s">
        <v>10</v>
      </c>
      <c r="D5488" t="s">
        <v>29</v>
      </c>
      <c r="E5488" t="s">
        <v>30</v>
      </c>
      <c r="F5488">
        <v>-31</v>
      </c>
      <c r="G5488" s="3">
        <v>0</v>
      </c>
      <c r="H5488" s="3">
        <v>80.56</v>
      </c>
      <c r="I5488" t="s">
        <v>10</v>
      </c>
      <c r="J5488" t="s">
        <v>13</v>
      </c>
      <c r="K5488" s="3">
        <f>IF(TablaDatosEmpresa[[#This Row],[Tipo_Movimiento]] = "Venta", -TablaDatosEmpresa[[#This Row],[Cantidad]] * TablaDatosEmpresa[[#This Row],[Precio_Venta_Unitario]], 0)</f>
        <v>2497.36</v>
      </c>
      <c r="L5488" s="3">
        <f>AVERAGEIF(TablaDatosEmpresa[Nombre_Producto],TablaDatosEmpresa[[#This Row],[Nombre_Producto]],TablaDatosEmpresa[Costo_Unitario])</f>
        <v>15.49574137931034</v>
      </c>
      <c r="M5488" s="3">
        <f>IF(TablaDatosEmpresa[[#This Row],[Tipo_Movimiento]] = "Venta", -TablaDatosEmpresa[[#This Row],[Cantidad]] * TablaDatosEmpresa[[#This Row],[CosteAdquisicionPromedio]], 0)</f>
        <v>480.36798275862054</v>
      </c>
      <c r="N5488" s="3">
        <f>TablaDatosEmpresa[[#This Row],[Ingresos]]-TablaDatosEmpresa[[#This Row],[Coste_Vemta]]</f>
        <v>2016.9920172413795</v>
      </c>
    </row>
    <row r="5489" spans="1:14" x14ac:dyDescent="0.3">
      <c r="A5489">
        <v>5490</v>
      </c>
      <c r="B5489" s="1">
        <v>45368</v>
      </c>
      <c r="C5489" t="s">
        <v>24</v>
      </c>
      <c r="D5489" t="s">
        <v>14</v>
      </c>
      <c r="E5489" t="s">
        <v>41</v>
      </c>
      <c r="F5489">
        <v>234</v>
      </c>
      <c r="G5489" s="3">
        <v>85.53</v>
      </c>
      <c r="H5489" s="3">
        <v>0</v>
      </c>
      <c r="I5489" t="s">
        <v>24</v>
      </c>
      <c r="J5489" t="s">
        <v>28</v>
      </c>
      <c r="K5489" s="3">
        <f>IF(TablaDatosEmpresa[[#This Row],[Tipo_Movimiento]] = "Venta", -TablaDatosEmpresa[[#This Row],[Cantidad]] * TablaDatosEmpresa[[#This Row],[Precio_Venta_Unitario]], 0)</f>
        <v>0</v>
      </c>
      <c r="L5489" s="3">
        <f>AVERAGEIF(TablaDatosEmpresa[Nombre_Producto],TablaDatosEmpresa[[#This Row],[Nombre_Producto]],TablaDatosEmpresa[Costo_Unitario])</f>
        <v>38.917210440456756</v>
      </c>
      <c r="M5489" s="3">
        <f>IF(TablaDatosEmpresa[[#This Row],[Tipo_Movimiento]] = "Venta", -TablaDatosEmpresa[[#This Row],[Cantidad]] * TablaDatosEmpresa[[#This Row],[CosteAdquisicionPromedio]], 0)</f>
        <v>0</v>
      </c>
      <c r="N5489" s="3">
        <f>TablaDatosEmpresa[[#This Row],[Ingresos]]-TablaDatosEmpresa[[#This Row],[Coste_Vemta]]</f>
        <v>0</v>
      </c>
    </row>
    <row r="5490" spans="1:14" x14ac:dyDescent="0.3">
      <c r="A5490">
        <v>5491</v>
      </c>
      <c r="B5490" s="1">
        <v>45368</v>
      </c>
      <c r="C5490" t="s">
        <v>10</v>
      </c>
      <c r="D5490" t="s">
        <v>29</v>
      </c>
      <c r="E5490" t="s">
        <v>30</v>
      </c>
      <c r="F5490">
        <v>-22</v>
      </c>
      <c r="G5490" s="3">
        <v>0</v>
      </c>
      <c r="H5490" s="3">
        <v>79.989999999999995</v>
      </c>
      <c r="I5490" t="s">
        <v>10</v>
      </c>
      <c r="J5490" t="s">
        <v>23</v>
      </c>
      <c r="K5490" s="3">
        <f>IF(TablaDatosEmpresa[[#This Row],[Tipo_Movimiento]] = "Venta", -TablaDatosEmpresa[[#This Row],[Cantidad]] * TablaDatosEmpresa[[#This Row],[Precio_Venta_Unitario]], 0)</f>
        <v>1759.78</v>
      </c>
      <c r="L5490" s="3">
        <f>AVERAGEIF(TablaDatosEmpresa[Nombre_Producto],TablaDatosEmpresa[[#This Row],[Nombre_Producto]],TablaDatosEmpresa[Costo_Unitario])</f>
        <v>15.49574137931034</v>
      </c>
      <c r="M5490" s="3">
        <f>IF(TablaDatosEmpresa[[#This Row],[Tipo_Movimiento]] = "Venta", -TablaDatosEmpresa[[#This Row],[Cantidad]] * TablaDatosEmpresa[[#This Row],[CosteAdquisicionPromedio]], 0)</f>
        <v>340.90631034482749</v>
      </c>
      <c r="N5490" s="3">
        <f>TablaDatosEmpresa[[#This Row],[Ingresos]]-TablaDatosEmpresa[[#This Row],[Coste_Vemta]]</f>
        <v>1418.8736896551725</v>
      </c>
    </row>
    <row r="5491" spans="1:14" x14ac:dyDescent="0.3">
      <c r="A5491">
        <v>5492</v>
      </c>
      <c r="B5491" s="1">
        <v>45368</v>
      </c>
      <c r="C5491" t="s">
        <v>10</v>
      </c>
      <c r="D5491" t="s">
        <v>25</v>
      </c>
      <c r="E5491" t="s">
        <v>43</v>
      </c>
      <c r="F5491">
        <v>-16</v>
      </c>
      <c r="G5491" s="3">
        <v>0</v>
      </c>
      <c r="H5491" s="3">
        <v>95.93</v>
      </c>
      <c r="I5491" t="s">
        <v>10</v>
      </c>
      <c r="J5491" t="s">
        <v>31</v>
      </c>
      <c r="K5491" s="3">
        <f>IF(TablaDatosEmpresa[[#This Row],[Tipo_Movimiento]] = "Venta", -TablaDatosEmpresa[[#This Row],[Cantidad]] * TablaDatosEmpresa[[#This Row],[Precio_Venta_Unitario]], 0)</f>
        <v>1534.88</v>
      </c>
      <c r="L5491" s="3">
        <f>AVERAGEIF(TablaDatosEmpresa[Nombre_Producto],TablaDatosEmpresa[[#This Row],[Nombre_Producto]],TablaDatosEmpresa[Costo_Unitario])</f>
        <v>18.458651685393257</v>
      </c>
      <c r="M5491" s="3">
        <f>IF(TablaDatosEmpresa[[#This Row],[Tipo_Movimiento]] = "Venta", -TablaDatosEmpresa[[#This Row],[Cantidad]] * TablaDatosEmpresa[[#This Row],[CosteAdquisicionPromedio]], 0)</f>
        <v>295.3384269662921</v>
      </c>
      <c r="N5491" s="3">
        <f>TablaDatosEmpresa[[#This Row],[Ingresos]]-TablaDatosEmpresa[[#This Row],[Coste_Vemta]]</f>
        <v>1239.5415730337081</v>
      </c>
    </row>
    <row r="5492" spans="1:14" x14ac:dyDescent="0.3">
      <c r="A5492">
        <v>5493</v>
      </c>
      <c r="B5492" s="1">
        <v>45368</v>
      </c>
      <c r="C5492" t="s">
        <v>10</v>
      </c>
      <c r="D5492" t="s">
        <v>19</v>
      </c>
      <c r="E5492" t="s">
        <v>20</v>
      </c>
      <c r="F5492">
        <v>-2</v>
      </c>
      <c r="G5492" s="3">
        <v>0</v>
      </c>
      <c r="H5492" s="3">
        <v>297.63</v>
      </c>
      <c r="I5492" t="s">
        <v>10</v>
      </c>
      <c r="J5492" t="s">
        <v>35</v>
      </c>
      <c r="K5492" s="3">
        <f>IF(TablaDatosEmpresa[[#This Row],[Tipo_Movimiento]] = "Venta", -TablaDatosEmpresa[[#This Row],[Cantidad]] * TablaDatosEmpresa[[#This Row],[Precio_Venta_Unitario]], 0)</f>
        <v>595.26</v>
      </c>
      <c r="L5492" s="3">
        <f>AVERAGEIF(TablaDatosEmpresa[Nombre_Producto],TablaDatosEmpresa[[#This Row],[Nombre_Producto]],TablaDatosEmpresa[Costo_Unitario])</f>
        <v>66.956770642201846</v>
      </c>
      <c r="M5492" s="3">
        <f>IF(TablaDatosEmpresa[[#This Row],[Tipo_Movimiento]] = "Venta", -TablaDatosEmpresa[[#This Row],[Cantidad]] * TablaDatosEmpresa[[#This Row],[CosteAdquisicionPromedio]], 0)</f>
        <v>133.91354128440369</v>
      </c>
      <c r="N5492" s="3">
        <f>TablaDatosEmpresa[[#This Row],[Ingresos]]-TablaDatosEmpresa[[#This Row],[Coste_Vemta]]</f>
        <v>461.34645871559633</v>
      </c>
    </row>
    <row r="5493" spans="1:14" x14ac:dyDescent="0.3">
      <c r="A5493">
        <v>5494</v>
      </c>
      <c r="B5493" s="1">
        <v>45368</v>
      </c>
      <c r="C5493" t="s">
        <v>10</v>
      </c>
      <c r="D5493" t="s">
        <v>17</v>
      </c>
      <c r="E5493" t="s">
        <v>42</v>
      </c>
      <c r="F5493">
        <v>-14</v>
      </c>
      <c r="G5493" s="3">
        <v>0</v>
      </c>
      <c r="H5493" s="3">
        <v>903.52</v>
      </c>
      <c r="I5493" t="s">
        <v>10</v>
      </c>
      <c r="J5493" t="s">
        <v>31</v>
      </c>
      <c r="K5493" s="3">
        <f>IF(TablaDatosEmpresa[[#This Row],[Tipo_Movimiento]] = "Venta", -TablaDatosEmpresa[[#This Row],[Cantidad]] * TablaDatosEmpresa[[#This Row],[Precio_Venta_Unitario]], 0)</f>
        <v>12649.279999999999</v>
      </c>
      <c r="L5493" s="3">
        <f>AVERAGEIF(TablaDatosEmpresa[Nombre_Producto],TablaDatosEmpresa[[#This Row],[Nombre_Producto]],TablaDatosEmpresa[Costo_Unitario])</f>
        <v>206.67616747181975</v>
      </c>
      <c r="M5493" s="3">
        <f>IF(TablaDatosEmpresa[[#This Row],[Tipo_Movimiento]] = "Venta", -TablaDatosEmpresa[[#This Row],[Cantidad]] * TablaDatosEmpresa[[#This Row],[CosteAdquisicionPromedio]], 0)</f>
        <v>2893.4663446054765</v>
      </c>
      <c r="N5493" s="3">
        <f>TablaDatosEmpresa[[#This Row],[Ingresos]]-TablaDatosEmpresa[[#This Row],[Coste_Vemta]]</f>
        <v>9755.8136553945224</v>
      </c>
    </row>
    <row r="5494" spans="1:14" x14ac:dyDescent="0.3">
      <c r="A5494">
        <v>5495</v>
      </c>
      <c r="B5494" s="1">
        <v>45368</v>
      </c>
      <c r="C5494" t="s">
        <v>10</v>
      </c>
      <c r="D5494" t="s">
        <v>17</v>
      </c>
      <c r="E5494" t="s">
        <v>42</v>
      </c>
      <c r="F5494">
        <v>-34</v>
      </c>
      <c r="G5494" s="3">
        <v>0</v>
      </c>
      <c r="H5494" s="3">
        <v>892.31</v>
      </c>
      <c r="I5494" t="s">
        <v>10</v>
      </c>
      <c r="J5494" t="s">
        <v>13</v>
      </c>
      <c r="K5494" s="3">
        <f>IF(TablaDatosEmpresa[[#This Row],[Tipo_Movimiento]] = "Venta", -TablaDatosEmpresa[[#This Row],[Cantidad]] * TablaDatosEmpresa[[#This Row],[Precio_Venta_Unitario]], 0)</f>
        <v>30338.539999999997</v>
      </c>
      <c r="L5494" s="3">
        <f>AVERAGEIF(TablaDatosEmpresa[Nombre_Producto],TablaDatosEmpresa[[#This Row],[Nombre_Producto]],TablaDatosEmpresa[Costo_Unitario])</f>
        <v>206.67616747181975</v>
      </c>
      <c r="M5494" s="3">
        <f>IF(TablaDatosEmpresa[[#This Row],[Tipo_Movimiento]] = "Venta", -TablaDatosEmpresa[[#This Row],[Cantidad]] * TablaDatosEmpresa[[#This Row],[CosteAdquisicionPromedio]], 0)</f>
        <v>7026.9896940418712</v>
      </c>
      <c r="N5494" s="3">
        <f>TablaDatosEmpresa[[#This Row],[Ingresos]]-TablaDatosEmpresa[[#This Row],[Coste_Vemta]]</f>
        <v>23311.550305958124</v>
      </c>
    </row>
    <row r="5495" spans="1:14" x14ac:dyDescent="0.3">
      <c r="A5495">
        <v>5496</v>
      </c>
      <c r="B5495" s="1">
        <v>45368</v>
      </c>
      <c r="C5495" t="s">
        <v>10</v>
      </c>
      <c r="D5495" t="s">
        <v>27</v>
      </c>
      <c r="E5495" t="s">
        <v>44</v>
      </c>
      <c r="F5495">
        <v>-6</v>
      </c>
      <c r="G5495" s="3">
        <v>0</v>
      </c>
      <c r="H5495" s="3">
        <v>503.14</v>
      </c>
      <c r="I5495" t="s">
        <v>10</v>
      </c>
      <c r="J5495" t="s">
        <v>23</v>
      </c>
      <c r="K5495" s="3">
        <f>IF(TablaDatosEmpresa[[#This Row],[Tipo_Movimiento]] = "Venta", -TablaDatosEmpresa[[#This Row],[Cantidad]] * TablaDatosEmpresa[[#This Row],[Precio_Venta_Unitario]], 0)</f>
        <v>3018.84</v>
      </c>
      <c r="L5495" s="3">
        <f>AVERAGEIF(TablaDatosEmpresa[Nombre_Producto],TablaDatosEmpresa[[#This Row],[Nombre_Producto]],TablaDatosEmpresa[Costo_Unitario])</f>
        <v>111.99406451612904</v>
      </c>
      <c r="M5495" s="3">
        <f>IF(TablaDatosEmpresa[[#This Row],[Tipo_Movimiento]] = "Venta", -TablaDatosEmpresa[[#This Row],[Cantidad]] * TablaDatosEmpresa[[#This Row],[CosteAdquisicionPromedio]], 0)</f>
        <v>671.96438709677432</v>
      </c>
      <c r="N5495" s="3">
        <f>TablaDatosEmpresa[[#This Row],[Ingresos]]-TablaDatosEmpresa[[#This Row],[Coste_Vemta]]</f>
        <v>2346.8756129032258</v>
      </c>
    </row>
    <row r="5496" spans="1:14" x14ac:dyDescent="0.3">
      <c r="A5496">
        <v>5497</v>
      </c>
      <c r="B5496" s="1">
        <v>45369</v>
      </c>
      <c r="C5496" t="s">
        <v>10</v>
      </c>
      <c r="D5496" t="s">
        <v>25</v>
      </c>
      <c r="E5496" t="s">
        <v>43</v>
      </c>
      <c r="F5496">
        <v>-42</v>
      </c>
      <c r="G5496" s="3">
        <v>0</v>
      </c>
      <c r="H5496" s="3">
        <v>95.86</v>
      </c>
      <c r="I5496" t="s">
        <v>10</v>
      </c>
      <c r="J5496" t="s">
        <v>35</v>
      </c>
      <c r="K5496" s="3">
        <f>IF(TablaDatosEmpresa[[#This Row],[Tipo_Movimiento]] = "Venta", -TablaDatosEmpresa[[#This Row],[Cantidad]] * TablaDatosEmpresa[[#This Row],[Precio_Venta_Unitario]], 0)</f>
        <v>4026.12</v>
      </c>
      <c r="L5496" s="3">
        <f>AVERAGEIF(TablaDatosEmpresa[Nombre_Producto],TablaDatosEmpresa[[#This Row],[Nombre_Producto]],TablaDatosEmpresa[Costo_Unitario])</f>
        <v>18.458651685393257</v>
      </c>
      <c r="M5496" s="3">
        <f>IF(TablaDatosEmpresa[[#This Row],[Tipo_Movimiento]] = "Venta", -TablaDatosEmpresa[[#This Row],[Cantidad]] * TablaDatosEmpresa[[#This Row],[CosteAdquisicionPromedio]], 0)</f>
        <v>775.26337078651682</v>
      </c>
      <c r="N5496" s="3">
        <f>TablaDatosEmpresa[[#This Row],[Ingresos]]-TablaDatosEmpresa[[#This Row],[Coste_Vemta]]</f>
        <v>3250.8566292134828</v>
      </c>
    </row>
    <row r="5497" spans="1:14" x14ac:dyDescent="0.3">
      <c r="A5497">
        <v>5498</v>
      </c>
      <c r="B5497" s="1">
        <v>45369</v>
      </c>
      <c r="C5497" t="s">
        <v>10</v>
      </c>
      <c r="D5497" t="s">
        <v>25</v>
      </c>
      <c r="E5497" t="s">
        <v>43</v>
      </c>
      <c r="F5497">
        <v>-16</v>
      </c>
      <c r="G5497" s="3">
        <v>0</v>
      </c>
      <c r="H5497" s="3">
        <v>95.24</v>
      </c>
      <c r="I5497" t="s">
        <v>10</v>
      </c>
      <c r="J5497" t="s">
        <v>13</v>
      </c>
      <c r="K5497" s="3">
        <f>IF(TablaDatosEmpresa[[#This Row],[Tipo_Movimiento]] = "Venta", -TablaDatosEmpresa[[#This Row],[Cantidad]] * TablaDatosEmpresa[[#This Row],[Precio_Venta_Unitario]], 0)</f>
        <v>1523.84</v>
      </c>
      <c r="L5497" s="3">
        <f>AVERAGEIF(TablaDatosEmpresa[Nombre_Producto],TablaDatosEmpresa[[#This Row],[Nombre_Producto]],TablaDatosEmpresa[Costo_Unitario])</f>
        <v>18.458651685393257</v>
      </c>
      <c r="M5497" s="3">
        <f>IF(TablaDatosEmpresa[[#This Row],[Tipo_Movimiento]] = "Venta", -TablaDatosEmpresa[[#This Row],[Cantidad]] * TablaDatosEmpresa[[#This Row],[CosteAdquisicionPromedio]], 0)</f>
        <v>295.3384269662921</v>
      </c>
      <c r="N5497" s="3">
        <f>TablaDatosEmpresa[[#This Row],[Ingresos]]-TablaDatosEmpresa[[#This Row],[Coste_Vemta]]</f>
        <v>1228.5015730337077</v>
      </c>
    </row>
    <row r="5498" spans="1:14" x14ac:dyDescent="0.3">
      <c r="A5498">
        <v>5499</v>
      </c>
      <c r="B5498" s="1">
        <v>45369</v>
      </c>
      <c r="C5498" t="s">
        <v>10</v>
      </c>
      <c r="D5498" t="s">
        <v>11</v>
      </c>
      <c r="E5498" t="s">
        <v>12</v>
      </c>
      <c r="F5498">
        <v>-22</v>
      </c>
      <c r="G5498" s="3">
        <v>0</v>
      </c>
      <c r="H5498" s="3">
        <v>129.1</v>
      </c>
      <c r="I5498" t="s">
        <v>10</v>
      </c>
      <c r="J5498" t="s">
        <v>13</v>
      </c>
      <c r="K5498" s="3">
        <f>IF(TablaDatosEmpresa[[#This Row],[Tipo_Movimiento]] = "Venta", -TablaDatosEmpresa[[#This Row],[Cantidad]] * TablaDatosEmpresa[[#This Row],[Precio_Venta_Unitario]], 0)</f>
        <v>2840.2</v>
      </c>
      <c r="L5498" s="3">
        <f>AVERAGEIF(TablaDatosEmpresa[Nombre_Producto],TablaDatosEmpresa[[#This Row],[Nombre_Producto]],TablaDatosEmpresa[Costo_Unitario])</f>
        <v>28.701865793780652</v>
      </c>
      <c r="M5498" s="3">
        <f>IF(TablaDatosEmpresa[[#This Row],[Tipo_Movimiento]] = "Venta", -TablaDatosEmpresa[[#This Row],[Cantidad]] * TablaDatosEmpresa[[#This Row],[CosteAdquisicionPromedio]], 0)</f>
        <v>631.4410474631743</v>
      </c>
      <c r="N5498" s="3">
        <f>TablaDatosEmpresa[[#This Row],[Ingresos]]-TablaDatosEmpresa[[#This Row],[Coste_Vemta]]</f>
        <v>2208.7589525368257</v>
      </c>
    </row>
    <row r="5499" spans="1:14" x14ac:dyDescent="0.3">
      <c r="A5499">
        <v>5500</v>
      </c>
      <c r="B5499" s="1">
        <v>45369</v>
      </c>
      <c r="C5499" t="s">
        <v>10</v>
      </c>
      <c r="D5499" t="s">
        <v>21</v>
      </c>
      <c r="E5499" t="s">
        <v>22</v>
      </c>
      <c r="F5499">
        <v>-42</v>
      </c>
      <c r="G5499" s="3">
        <v>0</v>
      </c>
      <c r="H5499" s="3">
        <v>60.49</v>
      </c>
      <c r="I5499" t="s">
        <v>10</v>
      </c>
      <c r="J5499" t="s">
        <v>13</v>
      </c>
      <c r="K5499" s="3">
        <f>IF(TablaDatosEmpresa[[#This Row],[Tipo_Movimiento]] = "Venta", -TablaDatosEmpresa[[#This Row],[Cantidad]] * TablaDatosEmpresa[[#This Row],[Precio_Venta_Unitario]], 0)</f>
        <v>2540.58</v>
      </c>
      <c r="L5499" s="3">
        <f>AVERAGEIF(TablaDatosEmpresa[Nombre_Producto],TablaDatosEmpresa[[#This Row],[Nombre_Producto]],TablaDatosEmpresa[Costo_Unitario])</f>
        <v>10.520482758620702</v>
      </c>
      <c r="M5499" s="3">
        <f>IF(TablaDatosEmpresa[[#This Row],[Tipo_Movimiento]] = "Venta", -TablaDatosEmpresa[[#This Row],[Cantidad]] * TablaDatosEmpresa[[#This Row],[CosteAdquisicionPromedio]], 0)</f>
        <v>441.86027586206944</v>
      </c>
      <c r="N5499" s="3">
        <f>TablaDatosEmpresa[[#This Row],[Ingresos]]-TablaDatosEmpresa[[#This Row],[Coste_Vemta]]</f>
        <v>2098.7197241379304</v>
      </c>
    </row>
    <row r="5500" spans="1:14" x14ac:dyDescent="0.3">
      <c r="A5500">
        <v>5501</v>
      </c>
      <c r="B5500" s="1">
        <v>45369</v>
      </c>
      <c r="C5500" t="s">
        <v>10</v>
      </c>
      <c r="D5500" t="s">
        <v>19</v>
      </c>
      <c r="E5500" t="s">
        <v>20</v>
      </c>
      <c r="F5500">
        <v>-2</v>
      </c>
      <c r="G5500" s="3">
        <v>0</v>
      </c>
      <c r="H5500" s="3">
        <v>296.54000000000002</v>
      </c>
      <c r="I5500" t="s">
        <v>10</v>
      </c>
      <c r="J5500" t="s">
        <v>35</v>
      </c>
      <c r="K5500" s="3">
        <f>IF(TablaDatosEmpresa[[#This Row],[Tipo_Movimiento]] = "Venta", -TablaDatosEmpresa[[#This Row],[Cantidad]] * TablaDatosEmpresa[[#This Row],[Precio_Venta_Unitario]], 0)</f>
        <v>593.08000000000004</v>
      </c>
      <c r="L5500" s="3">
        <f>AVERAGEIF(TablaDatosEmpresa[Nombre_Producto],TablaDatosEmpresa[[#This Row],[Nombre_Producto]],TablaDatosEmpresa[Costo_Unitario])</f>
        <v>66.956770642201846</v>
      </c>
      <c r="M5500" s="3">
        <f>IF(TablaDatosEmpresa[[#This Row],[Tipo_Movimiento]] = "Venta", -TablaDatosEmpresa[[#This Row],[Cantidad]] * TablaDatosEmpresa[[#This Row],[CosteAdquisicionPromedio]], 0)</f>
        <v>133.91354128440369</v>
      </c>
      <c r="N5500" s="3">
        <f>TablaDatosEmpresa[[#This Row],[Ingresos]]-TablaDatosEmpresa[[#This Row],[Coste_Vemta]]</f>
        <v>459.16645871559638</v>
      </c>
    </row>
    <row r="5501" spans="1:14" x14ac:dyDescent="0.3">
      <c r="A5501">
        <v>5502</v>
      </c>
      <c r="B5501" s="1">
        <v>45369</v>
      </c>
      <c r="C5501" t="s">
        <v>24</v>
      </c>
      <c r="D5501" t="s">
        <v>21</v>
      </c>
      <c r="E5501" t="s">
        <v>22</v>
      </c>
      <c r="F5501">
        <v>234</v>
      </c>
      <c r="G5501" s="3">
        <v>25.3</v>
      </c>
      <c r="H5501" s="3">
        <v>0</v>
      </c>
      <c r="I5501" t="s">
        <v>24</v>
      </c>
      <c r="J5501" t="s">
        <v>28</v>
      </c>
      <c r="K5501" s="3">
        <f>IF(TablaDatosEmpresa[[#This Row],[Tipo_Movimiento]] = "Venta", -TablaDatosEmpresa[[#This Row],[Cantidad]] * TablaDatosEmpresa[[#This Row],[Precio_Venta_Unitario]], 0)</f>
        <v>0</v>
      </c>
      <c r="L5501" s="3">
        <f>AVERAGEIF(TablaDatosEmpresa[Nombre_Producto],TablaDatosEmpresa[[#This Row],[Nombre_Producto]],TablaDatosEmpresa[Costo_Unitario])</f>
        <v>10.520482758620702</v>
      </c>
      <c r="M5501" s="3">
        <f>IF(TablaDatosEmpresa[[#This Row],[Tipo_Movimiento]] = "Venta", -TablaDatosEmpresa[[#This Row],[Cantidad]] * TablaDatosEmpresa[[#This Row],[CosteAdquisicionPromedio]], 0)</f>
        <v>0</v>
      </c>
      <c r="N5501" s="3">
        <f>TablaDatosEmpresa[[#This Row],[Ingresos]]-TablaDatosEmpresa[[#This Row],[Coste_Vemta]]</f>
        <v>0</v>
      </c>
    </row>
    <row r="5502" spans="1:14" x14ac:dyDescent="0.3">
      <c r="A5502">
        <v>5503</v>
      </c>
      <c r="B5502" s="1">
        <v>45370</v>
      </c>
      <c r="C5502" t="s">
        <v>24</v>
      </c>
      <c r="D5502" t="s">
        <v>25</v>
      </c>
      <c r="E5502" t="s">
        <v>43</v>
      </c>
      <c r="F5502">
        <v>104</v>
      </c>
      <c r="G5502" s="3">
        <v>45.1</v>
      </c>
      <c r="H5502" s="3">
        <v>0</v>
      </c>
      <c r="I5502" t="s">
        <v>24</v>
      </c>
      <c r="J5502" t="s">
        <v>37</v>
      </c>
      <c r="K5502" s="3">
        <f>IF(TablaDatosEmpresa[[#This Row],[Tipo_Movimiento]] = "Venta", -TablaDatosEmpresa[[#This Row],[Cantidad]] * TablaDatosEmpresa[[#This Row],[Precio_Venta_Unitario]], 0)</f>
        <v>0</v>
      </c>
      <c r="L5502" s="3">
        <f>AVERAGEIF(TablaDatosEmpresa[Nombre_Producto],TablaDatosEmpresa[[#This Row],[Nombre_Producto]],TablaDatosEmpresa[Costo_Unitario])</f>
        <v>18.458651685393257</v>
      </c>
      <c r="M5502" s="3">
        <f>IF(TablaDatosEmpresa[[#This Row],[Tipo_Movimiento]] = "Venta", -TablaDatosEmpresa[[#This Row],[Cantidad]] * TablaDatosEmpresa[[#This Row],[CosteAdquisicionPromedio]], 0)</f>
        <v>0</v>
      </c>
      <c r="N5502" s="3">
        <f>TablaDatosEmpresa[[#This Row],[Ingresos]]-TablaDatosEmpresa[[#This Row],[Coste_Vemta]]</f>
        <v>0</v>
      </c>
    </row>
    <row r="5503" spans="1:14" x14ac:dyDescent="0.3">
      <c r="A5503">
        <v>5504</v>
      </c>
      <c r="B5503" s="1">
        <v>45370</v>
      </c>
      <c r="C5503" t="s">
        <v>10</v>
      </c>
      <c r="D5503" t="s">
        <v>14</v>
      </c>
      <c r="E5503" t="s">
        <v>41</v>
      </c>
      <c r="F5503">
        <v>-6</v>
      </c>
      <c r="G5503" s="3">
        <v>0</v>
      </c>
      <c r="H5503" s="3">
        <v>161.29</v>
      </c>
      <c r="I5503" t="s">
        <v>10</v>
      </c>
      <c r="J5503" t="s">
        <v>35</v>
      </c>
      <c r="K5503" s="3">
        <f>IF(TablaDatosEmpresa[[#This Row],[Tipo_Movimiento]] = "Venta", -TablaDatosEmpresa[[#This Row],[Cantidad]] * TablaDatosEmpresa[[#This Row],[Precio_Venta_Unitario]], 0)</f>
        <v>967.74</v>
      </c>
      <c r="L5503" s="3">
        <f>AVERAGEIF(TablaDatosEmpresa[Nombre_Producto],TablaDatosEmpresa[[#This Row],[Nombre_Producto]],TablaDatosEmpresa[Costo_Unitario])</f>
        <v>38.917210440456756</v>
      </c>
      <c r="M5503" s="3">
        <f>IF(TablaDatosEmpresa[[#This Row],[Tipo_Movimiento]] = "Venta", -TablaDatosEmpresa[[#This Row],[Cantidad]] * TablaDatosEmpresa[[#This Row],[CosteAdquisicionPromedio]], 0)</f>
        <v>233.50326264274054</v>
      </c>
      <c r="N5503" s="3">
        <f>TablaDatosEmpresa[[#This Row],[Ingresos]]-TablaDatosEmpresa[[#This Row],[Coste_Vemta]]</f>
        <v>734.23673735725947</v>
      </c>
    </row>
    <row r="5504" spans="1:14" x14ac:dyDescent="0.3">
      <c r="A5504">
        <v>5505</v>
      </c>
      <c r="B5504" s="1">
        <v>45370</v>
      </c>
      <c r="C5504" t="s">
        <v>10</v>
      </c>
      <c r="D5504" t="s">
        <v>19</v>
      </c>
      <c r="E5504" t="s">
        <v>20</v>
      </c>
      <c r="F5504">
        <v>-1</v>
      </c>
      <c r="G5504" s="3">
        <v>0</v>
      </c>
      <c r="H5504" s="3">
        <v>298.88</v>
      </c>
      <c r="I5504" t="s">
        <v>10</v>
      </c>
      <c r="J5504" t="s">
        <v>23</v>
      </c>
      <c r="K5504" s="3">
        <f>IF(TablaDatosEmpresa[[#This Row],[Tipo_Movimiento]] = "Venta", -TablaDatosEmpresa[[#This Row],[Cantidad]] * TablaDatosEmpresa[[#This Row],[Precio_Venta_Unitario]], 0)</f>
        <v>298.88</v>
      </c>
      <c r="L5504" s="3">
        <f>AVERAGEIF(TablaDatosEmpresa[Nombre_Producto],TablaDatosEmpresa[[#This Row],[Nombre_Producto]],TablaDatosEmpresa[Costo_Unitario])</f>
        <v>66.956770642201846</v>
      </c>
      <c r="M5504" s="3">
        <f>IF(TablaDatosEmpresa[[#This Row],[Tipo_Movimiento]] = "Venta", -TablaDatosEmpresa[[#This Row],[Cantidad]] * TablaDatosEmpresa[[#This Row],[CosteAdquisicionPromedio]], 0)</f>
        <v>66.956770642201846</v>
      </c>
      <c r="N5504" s="3">
        <f>TablaDatosEmpresa[[#This Row],[Ingresos]]-TablaDatosEmpresa[[#This Row],[Coste_Vemta]]</f>
        <v>231.92322935779816</v>
      </c>
    </row>
    <row r="5505" spans="1:14" x14ac:dyDescent="0.3">
      <c r="A5505">
        <v>5506</v>
      </c>
      <c r="B5505" s="1">
        <v>45370</v>
      </c>
      <c r="C5505" t="s">
        <v>16</v>
      </c>
      <c r="D5505" t="s">
        <v>19</v>
      </c>
      <c r="E5505" t="s">
        <v>20</v>
      </c>
      <c r="F5505">
        <v>48</v>
      </c>
      <c r="G5505" s="3">
        <v>150.84</v>
      </c>
      <c r="H5505" s="3">
        <v>0</v>
      </c>
      <c r="I5505" t="s">
        <v>46</v>
      </c>
      <c r="J5505" t="s">
        <v>18</v>
      </c>
      <c r="K5505" s="3">
        <f>IF(TablaDatosEmpresa[[#This Row],[Tipo_Movimiento]] = "Venta", -TablaDatosEmpresa[[#This Row],[Cantidad]] * TablaDatosEmpresa[[#This Row],[Precio_Venta_Unitario]], 0)</f>
        <v>0</v>
      </c>
      <c r="L5505" s="3">
        <f>AVERAGEIF(TablaDatosEmpresa[Nombre_Producto],TablaDatosEmpresa[[#This Row],[Nombre_Producto]],TablaDatosEmpresa[Costo_Unitario])</f>
        <v>66.956770642201846</v>
      </c>
      <c r="M5505" s="3">
        <f>IF(TablaDatosEmpresa[[#This Row],[Tipo_Movimiento]] = "Venta", -TablaDatosEmpresa[[#This Row],[Cantidad]] * TablaDatosEmpresa[[#This Row],[CosteAdquisicionPromedio]], 0)</f>
        <v>0</v>
      </c>
      <c r="N5505" s="3">
        <f>TablaDatosEmpresa[[#This Row],[Ingresos]]-TablaDatosEmpresa[[#This Row],[Coste_Vemta]]</f>
        <v>0</v>
      </c>
    </row>
    <row r="5506" spans="1:14" x14ac:dyDescent="0.3">
      <c r="A5506">
        <v>5507</v>
      </c>
      <c r="B5506" s="1">
        <v>45370</v>
      </c>
      <c r="C5506" t="s">
        <v>10</v>
      </c>
      <c r="D5506" t="s">
        <v>19</v>
      </c>
      <c r="E5506" t="s">
        <v>20</v>
      </c>
      <c r="F5506">
        <v>-2</v>
      </c>
      <c r="G5506" s="3">
        <v>0</v>
      </c>
      <c r="H5506" s="3">
        <v>299.29000000000002</v>
      </c>
      <c r="I5506" t="s">
        <v>10</v>
      </c>
      <c r="J5506" t="s">
        <v>13</v>
      </c>
      <c r="K5506" s="3">
        <f>IF(TablaDatosEmpresa[[#This Row],[Tipo_Movimiento]] = "Venta", -TablaDatosEmpresa[[#This Row],[Cantidad]] * TablaDatosEmpresa[[#This Row],[Precio_Venta_Unitario]], 0)</f>
        <v>598.58000000000004</v>
      </c>
      <c r="L5506" s="3">
        <f>AVERAGEIF(TablaDatosEmpresa[Nombre_Producto],TablaDatosEmpresa[[#This Row],[Nombre_Producto]],TablaDatosEmpresa[Costo_Unitario])</f>
        <v>66.956770642201846</v>
      </c>
      <c r="M5506" s="3">
        <f>IF(TablaDatosEmpresa[[#This Row],[Tipo_Movimiento]] = "Venta", -TablaDatosEmpresa[[#This Row],[Cantidad]] * TablaDatosEmpresa[[#This Row],[CosteAdquisicionPromedio]], 0)</f>
        <v>133.91354128440369</v>
      </c>
      <c r="N5506" s="3">
        <f>TablaDatosEmpresa[[#This Row],[Ingresos]]-TablaDatosEmpresa[[#This Row],[Coste_Vemta]]</f>
        <v>464.66645871559638</v>
      </c>
    </row>
    <row r="5507" spans="1:14" x14ac:dyDescent="0.3">
      <c r="A5507">
        <v>5508</v>
      </c>
      <c r="B5507" s="1">
        <v>45370</v>
      </c>
      <c r="C5507" t="s">
        <v>24</v>
      </c>
      <c r="D5507" t="s">
        <v>25</v>
      </c>
      <c r="E5507" t="s">
        <v>43</v>
      </c>
      <c r="F5507">
        <v>117</v>
      </c>
      <c r="G5507" s="3">
        <v>45.48</v>
      </c>
      <c r="H5507" s="3">
        <v>0</v>
      </c>
      <c r="I5507" t="s">
        <v>24</v>
      </c>
      <c r="J5507" t="s">
        <v>36</v>
      </c>
      <c r="K5507" s="3">
        <f>IF(TablaDatosEmpresa[[#This Row],[Tipo_Movimiento]] = "Venta", -TablaDatosEmpresa[[#This Row],[Cantidad]] * TablaDatosEmpresa[[#This Row],[Precio_Venta_Unitario]], 0)</f>
        <v>0</v>
      </c>
      <c r="L5507" s="3">
        <f>AVERAGEIF(TablaDatosEmpresa[Nombre_Producto],TablaDatosEmpresa[[#This Row],[Nombre_Producto]],TablaDatosEmpresa[Costo_Unitario])</f>
        <v>18.458651685393257</v>
      </c>
      <c r="M5507" s="3">
        <f>IF(TablaDatosEmpresa[[#This Row],[Tipo_Movimiento]] = "Venta", -TablaDatosEmpresa[[#This Row],[Cantidad]] * TablaDatosEmpresa[[#This Row],[CosteAdquisicionPromedio]], 0)</f>
        <v>0</v>
      </c>
      <c r="N5507" s="3">
        <f>TablaDatosEmpresa[[#This Row],[Ingresos]]-TablaDatosEmpresa[[#This Row],[Coste_Vemta]]</f>
        <v>0</v>
      </c>
    </row>
    <row r="5508" spans="1:14" x14ac:dyDescent="0.3">
      <c r="A5508">
        <v>5509</v>
      </c>
      <c r="B5508" s="1">
        <v>45370</v>
      </c>
      <c r="C5508" t="s">
        <v>10</v>
      </c>
      <c r="D5508" t="s">
        <v>25</v>
      </c>
      <c r="E5508" t="s">
        <v>43</v>
      </c>
      <c r="F5508">
        <v>-19</v>
      </c>
      <c r="G5508" s="3">
        <v>0</v>
      </c>
      <c r="H5508" s="3">
        <v>95.75</v>
      </c>
      <c r="I5508" t="s">
        <v>10</v>
      </c>
      <c r="J5508" t="s">
        <v>15</v>
      </c>
      <c r="K5508" s="3">
        <f>IF(TablaDatosEmpresa[[#This Row],[Tipo_Movimiento]] = "Venta", -TablaDatosEmpresa[[#This Row],[Cantidad]] * TablaDatosEmpresa[[#This Row],[Precio_Venta_Unitario]], 0)</f>
        <v>1819.25</v>
      </c>
      <c r="L5508" s="3">
        <f>AVERAGEIF(TablaDatosEmpresa[Nombre_Producto],TablaDatosEmpresa[[#This Row],[Nombre_Producto]],TablaDatosEmpresa[Costo_Unitario])</f>
        <v>18.458651685393257</v>
      </c>
      <c r="M5508" s="3">
        <f>IF(TablaDatosEmpresa[[#This Row],[Tipo_Movimiento]] = "Venta", -TablaDatosEmpresa[[#This Row],[Cantidad]] * TablaDatosEmpresa[[#This Row],[CosteAdquisicionPromedio]], 0)</f>
        <v>350.71438202247185</v>
      </c>
      <c r="N5508" s="3">
        <f>TablaDatosEmpresa[[#This Row],[Ingresos]]-TablaDatosEmpresa[[#This Row],[Coste_Vemta]]</f>
        <v>1468.5356179775281</v>
      </c>
    </row>
    <row r="5509" spans="1:14" x14ac:dyDescent="0.3">
      <c r="A5509">
        <v>5510</v>
      </c>
      <c r="B5509" s="1">
        <v>45371</v>
      </c>
      <c r="C5509" t="s">
        <v>10</v>
      </c>
      <c r="D5509" t="s">
        <v>25</v>
      </c>
      <c r="E5509" t="s">
        <v>43</v>
      </c>
      <c r="F5509">
        <v>-26</v>
      </c>
      <c r="G5509" s="3">
        <v>0</v>
      </c>
      <c r="H5509" s="3">
        <v>94.58</v>
      </c>
      <c r="I5509" t="s">
        <v>10</v>
      </c>
      <c r="J5509" t="s">
        <v>35</v>
      </c>
      <c r="K5509" s="3">
        <f>IF(TablaDatosEmpresa[[#This Row],[Tipo_Movimiento]] = "Venta", -TablaDatosEmpresa[[#This Row],[Cantidad]] * TablaDatosEmpresa[[#This Row],[Precio_Venta_Unitario]], 0)</f>
        <v>2459.08</v>
      </c>
      <c r="L5509" s="3">
        <f>AVERAGEIF(TablaDatosEmpresa[Nombre_Producto],TablaDatosEmpresa[[#This Row],[Nombre_Producto]],TablaDatosEmpresa[Costo_Unitario])</f>
        <v>18.458651685393257</v>
      </c>
      <c r="M5509" s="3">
        <f>IF(TablaDatosEmpresa[[#This Row],[Tipo_Movimiento]] = "Venta", -TablaDatosEmpresa[[#This Row],[Cantidad]] * TablaDatosEmpresa[[#This Row],[CosteAdquisicionPromedio]], 0)</f>
        <v>479.92494382022466</v>
      </c>
      <c r="N5509" s="3">
        <f>TablaDatosEmpresa[[#This Row],[Ingresos]]-TablaDatosEmpresa[[#This Row],[Coste_Vemta]]</f>
        <v>1979.1550561797753</v>
      </c>
    </row>
    <row r="5510" spans="1:14" x14ac:dyDescent="0.3">
      <c r="A5510">
        <v>5511</v>
      </c>
      <c r="B5510" s="1">
        <v>45371</v>
      </c>
      <c r="C5510" t="s">
        <v>24</v>
      </c>
      <c r="D5510" t="s">
        <v>25</v>
      </c>
      <c r="E5510" t="s">
        <v>43</v>
      </c>
      <c r="F5510">
        <v>178</v>
      </c>
      <c r="G5510" s="3">
        <v>45.24</v>
      </c>
      <c r="H5510" s="3">
        <v>0</v>
      </c>
      <c r="I5510" t="s">
        <v>24</v>
      </c>
      <c r="J5510" t="s">
        <v>26</v>
      </c>
      <c r="K5510" s="3">
        <f>IF(TablaDatosEmpresa[[#This Row],[Tipo_Movimiento]] = "Venta", -TablaDatosEmpresa[[#This Row],[Cantidad]] * TablaDatosEmpresa[[#This Row],[Precio_Venta_Unitario]], 0)</f>
        <v>0</v>
      </c>
      <c r="L5510" s="3">
        <f>AVERAGEIF(TablaDatosEmpresa[Nombre_Producto],TablaDatosEmpresa[[#This Row],[Nombre_Producto]],TablaDatosEmpresa[Costo_Unitario])</f>
        <v>18.458651685393257</v>
      </c>
      <c r="M5510" s="3">
        <f>IF(TablaDatosEmpresa[[#This Row],[Tipo_Movimiento]] = "Venta", -TablaDatosEmpresa[[#This Row],[Cantidad]] * TablaDatosEmpresa[[#This Row],[CosteAdquisicionPromedio]], 0)</f>
        <v>0</v>
      </c>
      <c r="N5510" s="3">
        <f>TablaDatosEmpresa[[#This Row],[Ingresos]]-TablaDatosEmpresa[[#This Row],[Coste_Vemta]]</f>
        <v>0</v>
      </c>
    </row>
    <row r="5511" spans="1:14" x14ac:dyDescent="0.3">
      <c r="A5511">
        <v>5512</v>
      </c>
      <c r="B5511" s="1">
        <v>45371</v>
      </c>
      <c r="C5511" t="s">
        <v>10</v>
      </c>
      <c r="D5511" t="s">
        <v>14</v>
      </c>
      <c r="E5511" t="s">
        <v>41</v>
      </c>
      <c r="F5511">
        <v>-42</v>
      </c>
      <c r="G5511" s="3">
        <v>0</v>
      </c>
      <c r="H5511" s="3">
        <v>160.78</v>
      </c>
      <c r="I5511" t="s">
        <v>10</v>
      </c>
      <c r="J5511" t="s">
        <v>13</v>
      </c>
      <c r="K5511" s="3">
        <f>IF(TablaDatosEmpresa[[#This Row],[Tipo_Movimiento]] = "Venta", -TablaDatosEmpresa[[#This Row],[Cantidad]] * TablaDatosEmpresa[[#This Row],[Precio_Venta_Unitario]], 0)</f>
        <v>6752.76</v>
      </c>
      <c r="L5511" s="3">
        <f>AVERAGEIF(TablaDatosEmpresa[Nombre_Producto],TablaDatosEmpresa[[#This Row],[Nombre_Producto]],TablaDatosEmpresa[Costo_Unitario])</f>
        <v>38.917210440456756</v>
      </c>
      <c r="M5511" s="3">
        <f>IF(TablaDatosEmpresa[[#This Row],[Tipo_Movimiento]] = "Venta", -TablaDatosEmpresa[[#This Row],[Cantidad]] * TablaDatosEmpresa[[#This Row],[CosteAdquisicionPromedio]], 0)</f>
        <v>1634.5228384991838</v>
      </c>
      <c r="N5511" s="3">
        <f>TablaDatosEmpresa[[#This Row],[Ingresos]]-TablaDatosEmpresa[[#This Row],[Coste_Vemta]]</f>
        <v>5118.237161500816</v>
      </c>
    </row>
    <row r="5512" spans="1:14" x14ac:dyDescent="0.3">
      <c r="A5512">
        <v>5513</v>
      </c>
      <c r="B5512" s="1">
        <v>45371</v>
      </c>
      <c r="C5512" t="s">
        <v>10</v>
      </c>
      <c r="D5512" t="s">
        <v>34</v>
      </c>
      <c r="E5512" t="s">
        <v>45</v>
      </c>
      <c r="F5512">
        <v>-11</v>
      </c>
      <c r="G5512" s="3">
        <v>0</v>
      </c>
      <c r="H5512" s="3">
        <v>349.39</v>
      </c>
      <c r="I5512" t="s">
        <v>10</v>
      </c>
      <c r="J5512" t="s">
        <v>13</v>
      </c>
      <c r="K5512" s="3">
        <f>IF(TablaDatosEmpresa[[#This Row],[Tipo_Movimiento]] = "Venta", -TablaDatosEmpresa[[#This Row],[Cantidad]] * TablaDatosEmpresa[[#This Row],[Precio_Venta_Unitario]], 0)</f>
        <v>3843.29</v>
      </c>
      <c r="L5512" s="3">
        <f>AVERAGEIF(TablaDatosEmpresa[Nombre_Producto],TablaDatosEmpresa[[#This Row],[Nombre_Producto]],TablaDatosEmpresa[Costo_Unitario])</f>
        <v>81.910562499999997</v>
      </c>
      <c r="M5512" s="3">
        <f>IF(TablaDatosEmpresa[[#This Row],[Tipo_Movimiento]] = "Venta", -TablaDatosEmpresa[[#This Row],[Cantidad]] * TablaDatosEmpresa[[#This Row],[CosteAdquisicionPromedio]], 0)</f>
        <v>901.0161875</v>
      </c>
      <c r="N5512" s="3">
        <f>TablaDatosEmpresa[[#This Row],[Ingresos]]-TablaDatosEmpresa[[#This Row],[Coste_Vemta]]</f>
        <v>2942.2738125000001</v>
      </c>
    </row>
    <row r="5513" spans="1:14" x14ac:dyDescent="0.3">
      <c r="A5513">
        <v>5514</v>
      </c>
      <c r="B5513" s="1">
        <v>45371</v>
      </c>
      <c r="C5513" t="s">
        <v>10</v>
      </c>
      <c r="D5513" t="s">
        <v>21</v>
      </c>
      <c r="E5513" t="s">
        <v>22</v>
      </c>
      <c r="F5513">
        <v>-45</v>
      </c>
      <c r="G5513" s="3">
        <v>0</v>
      </c>
      <c r="H5513" s="3">
        <v>59.63</v>
      </c>
      <c r="I5513" t="s">
        <v>10</v>
      </c>
      <c r="J5513" t="s">
        <v>15</v>
      </c>
      <c r="K5513" s="3">
        <f>IF(TablaDatosEmpresa[[#This Row],[Tipo_Movimiento]] = "Venta", -TablaDatosEmpresa[[#This Row],[Cantidad]] * TablaDatosEmpresa[[#This Row],[Precio_Venta_Unitario]], 0)</f>
        <v>2683.35</v>
      </c>
      <c r="L5513" s="3">
        <f>AVERAGEIF(TablaDatosEmpresa[Nombre_Producto],TablaDatosEmpresa[[#This Row],[Nombre_Producto]],TablaDatosEmpresa[Costo_Unitario])</f>
        <v>10.520482758620702</v>
      </c>
      <c r="M5513" s="3">
        <f>IF(TablaDatosEmpresa[[#This Row],[Tipo_Movimiento]] = "Venta", -TablaDatosEmpresa[[#This Row],[Cantidad]] * TablaDatosEmpresa[[#This Row],[CosteAdquisicionPromedio]], 0)</f>
        <v>473.42172413793156</v>
      </c>
      <c r="N5513" s="3">
        <f>TablaDatosEmpresa[[#This Row],[Ingresos]]-TablaDatosEmpresa[[#This Row],[Coste_Vemta]]</f>
        <v>2209.9282758620684</v>
      </c>
    </row>
    <row r="5514" spans="1:14" x14ac:dyDescent="0.3">
      <c r="A5514">
        <v>5515</v>
      </c>
      <c r="B5514" s="1">
        <v>45371</v>
      </c>
      <c r="C5514" t="s">
        <v>10</v>
      </c>
      <c r="D5514" t="s">
        <v>34</v>
      </c>
      <c r="E5514" t="s">
        <v>45</v>
      </c>
      <c r="F5514">
        <v>-46</v>
      </c>
      <c r="G5514" s="3">
        <v>0</v>
      </c>
      <c r="H5514" s="3">
        <v>346.92</v>
      </c>
      <c r="I5514" t="s">
        <v>10</v>
      </c>
      <c r="J5514" t="s">
        <v>23</v>
      </c>
      <c r="K5514" s="3">
        <f>IF(TablaDatosEmpresa[[#This Row],[Tipo_Movimiento]] = "Venta", -TablaDatosEmpresa[[#This Row],[Cantidad]] * TablaDatosEmpresa[[#This Row],[Precio_Venta_Unitario]], 0)</f>
        <v>15958.320000000002</v>
      </c>
      <c r="L5514" s="3">
        <f>AVERAGEIF(TablaDatosEmpresa[Nombre_Producto],TablaDatosEmpresa[[#This Row],[Nombre_Producto]],TablaDatosEmpresa[Costo_Unitario])</f>
        <v>81.910562499999997</v>
      </c>
      <c r="M5514" s="3">
        <f>IF(TablaDatosEmpresa[[#This Row],[Tipo_Movimiento]] = "Venta", -TablaDatosEmpresa[[#This Row],[Cantidad]] * TablaDatosEmpresa[[#This Row],[CosteAdquisicionPromedio]], 0)</f>
        <v>3767.8858749999999</v>
      </c>
      <c r="N5514" s="3">
        <f>TablaDatosEmpresa[[#This Row],[Ingresos]]-TablaDatosEmpresa[[#This Row],[Coste_Vemta]]</f>
        <v>12190.434125000002</v>
      </c>
    </row>
    <row r="5515" spans="1:14" x14ac:dyDescent="0.3">
      <c r="A5515">
        <v>5516</v>
      </c>
      <c r="B5515" s="1">
        <v>45371</v>
      </c>
      <c r="C5515" t="s">
        <v>10</v>
      </c>
      <c r="D5515" t="s">
        <v>32</v>
      </c>
      <c r="E5515" t="s">
        <v>33</v>
      </c>
      <c r="F5515">
        <v>-20</v>
      </c>
      <c r="G5515" s="3">
        <v>0</v>
      </c>
      <c r="H5515" s="3">
        <v>220.44</v>
      </c>
      <c r="I5515" t="s">
        <v>10</v>
      </c>
      <c r="J5515" t="s">
        <v>23</v>
      </c>
      <c r="K5515" s="3">
        <f>IF(TablaDatosEmpresa[[#This Row],[Tipo_Movimiento]] = "Venta", -TablaDatosEmpresa[[#This Row],[Cantidad]] * TablaDatosEmpresa[[#This Row],[Precio_Venta_Unitario]], 0)</f>
        <v>4408.8</v>
      </c>
      <c r="L5515" s="3">
        <f>AVERAGEIF(TablaDatosEmpresa[Nombre_Producto],TablaDatosEmpresa[[#This Row],[Nombre_Producto]],TablaDatosEmpresa[Costo_Unitario])</f>
        <v>54.214840425531932</v>
      </c>
      <c r="M5515" s="3">
        <f>IF(TablaDatosEmpresa[[#This Row],[Tipo_Movimiento]] = "Venta", -TablaDatosEmpresa[[#This Row],[Cantidad]] * TablaDatosEmpresa[[#This Row],[CosteAdquisicionPromedio]], 0)</f>
        <v>1084.2968085106386</v>
      </c>
      <c r="N5515" s="3">
        <f>TablaDatosEmpresa[[#This Row],[Ingresos]]-TablaDatosEmpresa[[#This Row],[Coste_Vemta]]</f>
        <v>3324.5031914893616</v>
      </c>
    </row>
    <row r="5516" spans="1:14" x14ac:dyDescent="0.3">
      <c r="A5516">
        <v>5517</v>
      </c>
      <c r="B5516" s="1">
        <v>45372</v>
      </c>
      <c r="C5516" t="s">
        <v>10</v>
      </c>
      <c r="D5516" t="s">
        <v>27</v>
      </c>
      <c r="E5516" t="s">
        <v>44</v>
      </c>
      <c r="F5516">
        <v>-16</v>
      </c>
      <c r="G5516" s="3">
        <v>0</v>
      </c>
      <c r="H5516" s="3">
        <v>499.76</v>
      </c>
      <c r="I5516" t="s">
        <v>10</v>
      </c>
      <c r="J5516" t="s">
        <v>31</v>
      </c>
      <c r="K5516" s="3">
        <f>IF(TablaDatosEmpresa[[#This Row],[Tipo_Movimiento]] = "Venta", -TablaDatosEmpresa[[#This Row],[Cantidad]] * TablaDatosEmpresa[[#This Row],[Precio_Venta_Unitario]], 0)</f>
        <v>7996.16</v>
      </c>
      <c r="L5516" s="3">
        <f>AVERAGEIF(TablaDatosEmpresa[Nombre_Producto],TablaDatosEmpresa[[#This Row],[Nombre_Producto]],TablaDatosEmpresa[Costo_Unitario])</f>
        <v>111.99406451612904</v>
      </c>
      <c r="M5516" s="3">
        <f>IF(TablaDatosEmpresa[[#This Row],[Tipo_Movimiento]] = "Venta", -TablaDatosEmpresa[[#This Row],[Cantidad]] * TablaDatosEmpresa[[#This Row],[CosteAdquisicionPromedio]], 0)</f>
        <v>1791.9050322580647</v>
      </c>
      <c r="N5516" s="3">
        <f>TablaDatosEmpresa[[#This Row],[Ingresos]]-TablaDatosEmpresa[[#This Row],[Coste_Vemta]]</f>
        <v>6204.2549677419356</v>
      </c>
    </row>
    <row r="5517" spans="1:14" x14ac:dyDescent="0.3">
      <c r="A5517">
        <v>5518</v>
      </c>
      <c r="B5517" s="1">
        <v>45372</v>
      </c>
      <c r="C5517" t="s">
        <v>24</v>
      </c>
      <c r="D5517" t="s">
        <v>32</v>
      </c>
      <c r="E5517" t="s">
        <v>33</v>
      </c>
      <c r="F5517">
        <v>71</v>
      </c>
      <c r="G5517" s="3">
        <v>120.71</v>
      </c>
      <c r="H5517" s="3">
        <v>0</v>
      </c>
      <c r="I5517" t="s">
        <v>24</v>
      </c>
      <c r="J5517" t="s">
        <v>26</v>
      </c>
      <c r="K5517" s="3">
        <f>IF(TablaDatosEmpresa[[#This Row],[Tipo_Movimiento]] = "Venta", -TablaDatosEmpresa[[#This Row],[Cantidad]] * TablaDatosEmpresa[[#This Row],[Precio_Venta_Unitario]], 0)</f>
        <v>0</v>
      </c>
      <c r="L5517" s="3">
        <f>AVERAGEIF(TablaDatosEmpresa[Nombre_Producto],TablaDatosEmpresa[[#This Row],[Nombre_Producto]],TablaDatosEmpresa[Costo_Unitario])</f>
        <v>54.214840425531932</v>
      </c>
      <c r="M5517" s="3">
        <f>IF(TablaDatosEmpresa[[#This Row],[Tipo_Movimiento]] = "Venta", -TablaDatosEmpresa[[#This Row],[Cantidad]] * TablaDatosEmpresa[[#This Row],[CosteAdquisicionPromedio]], 0)</f>
        <v>0</v>
      </c>
      <c r="N5517" s="3">
        <f>TablaDatosEmpresa[[#This Row],[Ingresos]]-TablaDatosEmpresa[[#This Row],[Coste_Vemta]]</f>
        <v>0</v>
      </c>
    </row>
    <row r="5518" spans="1:14" x14ac:dyDescent="0.3">
      <c r="A5518">
        <v>5519</v>
      </c>
      <c r="B5518" s="1">
        <v>45372</v>
      </c>
      <c r="C5518" t="s">
        <v>24</v>
      </c>
      <c r="D5518" t="s">
        <v>25</v>
      </c>
      <c r="E5518" t="s">
        <v>43</v>
      </c>
      <c r="F5518">
        <v>281</v>
      </c>
      <c r="G5518" s="3">
        <v>45.55</v>
      </c>
      <c r="H5518" s="3">
        <v>0</v>
      </c>
      <c r="I5518" t="s">
        <v>24</v>
      </c>
      <c r="J5518" t="s">
        <v>36</v>
      </c>
      <c r="K5518" s="3">
        <f>IF(TablaDatosEmpresa[[#This Row],[Tipo_Movimiento]] = "Venta", -TablaDatosEmpresa[[#This Row],[Cantidad]] * TablaDatosEmpresa[[#This Row],[Precio_Venta_Unitario]], 0)</f>
        <v>0</v>
      </c>
      <c r="L5518" s="3">
        <f>AVERAGEIF(TablaDatosEmpresa[Nombre_Producto],TablaDatosEmpresa[[#This Row],[Nombre_Producto]],TablaDatosEmpresa[Costo_Unitario])</f>
        <v>18.458651685393257</v>
      </c>
      <c r="M5518" s="3">
        <f>IF(TablaDatosEmpresa[[#This Row],[Tipo_Movimiento]] = "Venta", -TablaDatosEmpresa[[#This Row],[Cantidad]] * TablaDatosEmpresa[[#This Row],[CosteAdquisicionPromedio]], 0)</f>
        <v>0</v>
      </c>
      <c r="N5518" s="3">
        <f>TablaDatosEmpresa[[#This Row],[Ingresos]]-TablaDatosEmpresa[[#This Row],[Coste_Vemta]]</f>
        <v>0</v>
      </c>
    </row>
    <row r="5519" spans="1:14" x14ac:dyDescent="0.3">
      <c r="A5519">
        <v>5520</v>
      </c>
      <c r="B5519" s="1">
        <v>45372</v>
      </c>
      <c r="C5519" t="s">
        <v>16</v>
      </c>
      <c r="D5519" t="s">
        <v>27</v>
      </c>
      <c r="E5519" t="s">
        <v>44</v>
      </c>
      <c r="F5519">
        <v>98</v>
      </c>
      <c r="G5519" s="3">
        <v>253.8</v>
      </c>
      <c r="H5519" s="3">
        <v>0</v>
      </c>
      <c r="I5519" t="s">
        <v>46</v>
      </c>
      <c r="J5519" t="s">
        <v>18</v>
      </c>
      <c r="K5519" s="3">
        <f>IF(TablaDatosEmpresa[[#This Row],[Tipo_Movimiento]] = "Venta", -TablaDatosEmpresa[[#This Row],[Cantidad]] * TablaDatosEmpresa[[#This Row],[Precio_Venta_Unitario]], 0)</f>
        <v>0</v>
      </c>
      <c r="L5519" s="3">
        <f>AVERAGEIF(TablaDatosEmpresa[Nombre_Producto],TablaDatosEmpresa[[#This Row],[Nombre_Producto]],TablaDatosEmpresa[Costo_Unitario])</f>
        <v>111.99406451612904</v>
      </c>
      <c r="M5519" s="3">
        <f>IF(TablaDatosEmpresa[[#This Row],[Tipo_Movimiento]] = "Venta", -TablaDatosEmpresa[[#This Row],[Cantidad]] * TablaDatosEmpresa[[#This Row],[CosteAdquisicionPromedio]], 0)</f>
        <v>0</v>
      </c>
      <c r="N5519" s="3">
        <f>TablaDatosEmpresa[[#This Row],[Ingresos]]-TablaDatosEmpresa[[#This Row],[Coste_Vemta]]</f>
        <v>0</v>
      </c>
    </row>
    <row r="5520" spans="1:14" x14ac:dyDescent="0.3">
      <c r="A5520">
        <v>5521</v>
      </c>
      <c r="B5520" s="1">
        <v>45372</v>
      </c>
      <c r="C5520" t="s">
        <v>10</v>
      </c>
      <c r="D5520" t="s">
        <v>21</v>
      </c>
      <c r="E5520" t="s">
        <v>22</v>
      </c>
      <c r="F5520">
        <v>-41</v>
      </c>
      <c r="G5520" s="3">
        <v>0</v>
      </c>
      <c r="H5520" s="3">
        <v>59.84</v>
      </c>
      <c r="I5520" t="s">
        <v>10</v>
      </c>
      <c r="J5520" t="s">
        <v>23</v>
      </c>
      <c r="K5520" s="3">
        <f>IF(TablaDatosEmpresa[[#This Row],[Tipo_Movimiento]] = "Venta", -TablaDatosEmpresa[[#This Row],[Cantidad]] * TablaDatosEmpresa[[#This Row],[Precio_Venta_Unitario]], 0)</f>
        <v>2453.44</v>
      </c>
      <c r="L5520" s="3">
        <f>AVERAGEIF(TablaDatosEmpresa[Nombre_Producto],TablaDatosEmpresa[[#This Row],[Nombre_Producto]],TablaDatosEmpresa[Costo_Unitario])</f>
        <v>10.520482758620702</v>
      </c>
      <c r="M5520" s="3">
        <f>IF(TablaDatosEmpresa[[#This Row],[Tipo_Movimiento]] = "Venta", -TablaDatosEmpresa[[#This Row],[Cantidad]] * TablaDatosEmpresa[[#This Row],[CosteAdquisicionPromedio]], 0)</f>
        <v>431.33979310344876</v>
      </c>
      <c r="N5520" s="3">
        <f>TablaDatosEmpresa[[#This Row],[Ingresos]]-TablaDatosEmpresa[[#This Row],[Coste_Vemta]]</f>
        <v>2022.1002068965513</v>
      </c>
    </row>
    <row r="5521" spans="1:14" x14ac:dyDescent="0.3">
      <c r="A5521">
        <v>5522</v>
      </c>
      <c r="B5521" s="1">
        <v>45372</v>
      </c>
      <c r="C5521" t="s">
        <v>10</v>
      </c>
      <c r="D5521" t="s">
        <v>29</v>
      </c>
      <c r="E5521" t="s">
        <v>30</v>
      </c>
      <c r="F5521">
        <v>-20</v>
      </c>
      <c r="G5521" s="3">
        <v>0</v>
      </c>
      <c r="H5521" s="3">
        <v>79.58</v>
      </c>
      <c r="I5521" t="s">
        <v>10</v>
      </c>
      <c r="J5521" t="s">
        <v>15</v>
      </c>
      <c r="K5521" s="3">
        <f>IF(TablaDatosEmpresa[[#This Row],[Tipo_Movimiento]] = "Venta", -TablaDatosEmpresa[[#This Row],[Cantidad]] * TablaDatosEmpresa[[#This Row],[Precio_Venta_Unitario]], 0)</f>
        <v>1591.6</v>
      </c>
      <c r="L5521" s="3">
        <f>AVERAGEIF(TablaDatosEmpresa[Nombre_Producto],TablaDatosEmpresa[[#This Row],[Nombre_Producto]],TablaDatosEmpresa[Costo_Unitario])</f>
        <v>15.49574137931034</v>
      </c>
      <c r="M5521" s="3">
        <f>IF(TablaDatosEmpresa[[#This Row],[Tipo_Movimiento]] = "Venta", -TablaDatosEmpresa[[#This Row],[Cantidad]] * TablaDatosEmpresa[[#This Row],[CosteAdquisicionPromedio]], 0)</f>
        <v>309.9148275862068</v>
      </c>
      <c r="N5521" s="3">
        <f>TablaDatosEmpresa[[#This Row],[Ingresos]]-TablaDatosEmpresa[[#This Row],[Coste_Vemta]]</f>
        <v>1281.6851724137932</v>
      </c>
    </row>
    <row r="5522" spans="1:14" x14ac:dyDescent="0.3">
      <c r="A5522">
        <v>5523</v>
      </c>
      <c r="B5522" s="1">
        <v>45372</v>
      </c>
      <c r="C5522" t="s">
        <v>16</v>
      </c>
      <c r="D5522" t="s">
        <v>17</v>
      </c>
      <c r="E5522" t="s">
        <v>42</v>
      </c>
      <c r="F5522">
        <v>57</v>
      </c>
      <c r="G5522" s="3">
        <v>448.07</v>
      </c>
      <c r="H5522" s="3">
        <v>0</v>
      </c>
      <c r="I5522" t="s">
        <v>46</v>
      </c>
      <c r="J5522" t="s">
        <v>18</v>
      </c>
      <c r="K5522" s="3">
        <f>IF(TablaDatosEmpresa[[#This Row],[Tipo_Movimiento]] = "Venta", -TablaDatosEmpresa[[#This Row],[Cantidad]] * TablaDatosEmpresa[[#This Row],[Precio_Venta_Unitario]], 0)</f>
        <v>0</v>
      </c>
      <c r="L5522" s="3">
        <f>AVERAGEIF(TablaDatosEmpresa[Nombre_Producto],TablaDatosEmpresa[[#This Row],[Nombre_Producto]],TablaDatosEmpresa[Costo_Unitario])</f>
        <v>206.67616747181975</v>
      </c>
      <c r="M5522" s="3">
        <f>IF(TablaDatosEmpresa[[#This Row],[Tipo_Movimiento]] = "Venta", -TablaDatosEmpresa[[#This Row],[Cantidad]] * TablaDatosEmpresa[[#This Row],[CosteAdquisicionPromedio]], 0)</f>
        <v>0</v>
      </c>
      <c r="N5522" s="3">
        <f>TablaDatosEmpresa[[#This Row],[Ingresos]]-TablaDatosEmpresa[[#This Row],[Coste_Vemta]]</f>
        <v>0</v>
      </c>
    </row>
    <row r="5523" spans="1:14" x14ac:dyDescent="0.3">
      <c r="A5523">
        <v>5524</v>
      </c>
      <c r="B5523" s="1">
        <v>45373</v>
      </c>
      <c r="C5523" t="s">
        <v>10</v>
      </c>
      <c r="D5523" t="s">
        <v>19</v>
      </c>
      <c r="E5523" t="s">
        <v>20</v>
      </c>
      <c r="F5523">
        <v>-1</v>
      </c>
      <c r="G5523" s="3">
        <v>0</v>
      </c>
      <c r="H5523" s="3">
        <v>299.14</v>
      </c>
      <c r="I5523" t="s">
        <v>10</v>
      </c>
      <c r="J5523" t="s">
        <v>31</v>
      </c>
      <c r="K5523" s="3">
        <f>IF(TablaDatosEmpresa[[#This Row],[Tipo_Movimiento]] = "Venta", -TablaDatosEmpresa[[#This Row],[Cantidad]] * TablaDatosEmpresa[[#This Row],[Precio_Venta_Unitario]], 0)</f>
        <v>299.14</v>
      </c>
      <c r="L5523" s="3">
        <f>AVERAGEIF(TablaDatosEmpresa[Nombre_Producto],TablaDatosEmpresa[[#This Row],[Nombre_Producto]],TablaDatosEmpresa[Costo_Unitario])</f>
        <v>66.956770642201846</v>
      </c>
      <c r="M5523" s="3">
        <f>IF(TablaDatosEmpresa[[#This Row],[Tipo_Movimiento]] = "Venta", -TablaDatosEmpresa[[#This Row],[Cantidad]] * TablaDatosEmpresa[[#This Row],[CosteAdquisicionPromedio]], 0)</f>
        <v>66.956770642201846</v>
      </c>
      <c r="N5523" s="3">
        <f>TablaDatosEmpresa[[#This Row],[Ingresos]]-TablaDatosEmpresa[[#This Row],[Coste_Vemta]]</f>
        <v>232.18322935779815</v>
      </c>
    </row>
    <row r="5524" spans="1:14" x14ac:dyDescent="0.3">
      <c r="A5524">
        <v>5525</v>
      </c>
      <c r="B5524" s="1">
        <v>45373</v>
      </c>
      <c r="C5524" t="s">
        <v>10</v>
      </c>
      <c r="D5524" t="s">
        <v>32</v>
      </c>
      <c r="E5524" t="s">
        <v>33</v>
      </c>
      <c r="F5524">
        <v>-18</v>
      </c>
      <c r="G5524" s="3">
        <v>0</v>
      </c>
      <c r="H5524" s="3">
        <v>218.12</v>
      </c>
      <c r="I5524" t="s">
        <v>10</v>
      </c>
      <c r="J5524" t="s">
        <v>31</v>
      </c>
      <c r="K5524" s="3">
        <f>IF(TablaDatosEmpresa[[#This Row],[Tipo_Movimiento]] = "Venta", -TablaDatosEmpresa[[#This Row],[Cantidad]] * TablaDatosEmpresa[[#This Row],[Precio_Venta_Unitario]], 0)</f>
        <v>3926.16</v>
      </c>
      <c r="L5524" s="3">
        <f>AVERAGEIF(TablaDatosEmpresa[Nombre_Producto],TablaDatosEmpresa[[#This Row],[Nombre_Producto]],TablaDatosEmpresa[Costo_Unitario])</f>
        <v>54.214840425531932</v>
      </c>
      <c r="M5524" s="3">
        <f>IF(TablaDatosEmpresa[[#This Row],[Tipo_Movimiento]] = "Venta", -TablaDatosEmpresa[[#This Row],[Cantidad]] * TablaDatosEmpresa[[#This Row],[CosteAdquisicionPromedio]], 0)</f>
        <v>975.86712765957475</v>
      </c>
      <c r="N5524" s="3">
        <f>TablaDatosEmpresa[[#This Row],[Ingresos]]-TablaDatosEmpresa[[#This Row],[Coste_Vemta]]</f>
        <v>2950.2928723404252</v>
      </c>
    </row>
    <row r="5525" spans="1:14" x14ac:dyDescent="0.3">
      <c r="A5525">
        <v>5526</v>
      </c>
      <c r="B5525" s="1">
        <v>45373</v>
      </c>
      <c r="C5525" t="s">
        <v>10</v>
      </c>
      <c r="D5525" t="s">
        <v>21</v>
      </c>
      <c r="E5525" t="s">
        <v>22</v>
      </c>
      <c r="F5525">
        <v>-11</v>
      </c>
      <c r="G5525" s="3">
        <v>0</v>
      </c>
      <c r="H5525" s="3">
        <v>60.55</v>
      </c>
      <c r="I5525" t="s">
        <v>10</v>
      </c>
      <c r="J5525" t="s">
        <v>15</v>
      </c>
      <c r="K5525" s="3">
        <f>IF(TablaDatosEmpresa[[#This Row],[Tipo_Movimiento]] = "Venta", -TablaDatosEmpresa[[#This Row],[Cantidad]] * TablaDatosEmpresa[[#This Row],[Precio_Venta_Unitario]], 0)</f>
        <v>666.05</v>
      </c>
      <c r="L5525" s="3">
        <f>AVERAGEIF(TablaDatosEmpresa[Nombre_Producto],TablaDatosEmpresa[[#This Row],[Nombre_Producto]],TablaDatosEmpresa[Costo_Unitario])</f>
        <v>10.520482758620702</v>
      </c>
      <c r="M5525" s="3">
        <f>IF(TablaDatosEmpresa[[#This Row],[Tipo_Movimiento]] = "Venta", -TablaDatosEmpresa[[#This Row],[Cantidad]] * TablaDatosEmpresa[[#This Row],[CosteAdquisicionPromedio]], 0)</f>
        <v>115.72531034482772</v>
      </c>
      <c r="N5525" s="3">
        <f>TablaDatosEmpresa[[#This Row],[Ingresos]]-TablaDatosEmpresa[[#This Row],[Coste_Vemta]]</f>
        <v>550.32468965517228</v>
      </c>
    </row>
    <row r="5526" spans="1:14" x14ac:dyDescent="0.3">
      <c r="A5526">
        <v>5527</v>
      </c>
      <c r="B5526" s="1">
        <v>45373</v>
      </c>
      <c r="C5526" t="s">
        <v>10</v>
      </c>
      <c r="D5526" t="s">
        <v>14</v>
      </c>
      <c r="E5526" t="s">
        <v>41</v>
      </c>
      <c r="F5526">
        <v>-26</v>
      </c>
      <c r="G5526" s="3">
        <v>0</v>
      </c>
      <c r="H5526" s="3">
        <v>159.77000000000001</v>
      </c>
      <c r="I5526" t="s">
        <v>10</v>
      </c>
      <c r="J5526" t="s">
        <v>35</v>
      </c>
      <c r="K5526" s="3">
        <f>IF(TablaDatosEmpresa[[#This Row],[Tipo_Movimiento]] = "Venta", -TablaDatosEmpresa[[#This Row],[Cantidad]] * TablaDatosEmpresa[[#This Row],[Precio_Venta_Unitario]], 0)</f>
        <v>4154.0200000000004</v>
      </c>
      <c r="L5526" s="3">
        <f>AVERAGEIF(TablaDatosEmpresa[Nombre_Producto],TablaDatosEmpresa[[#This Row],[Nombre_Producto]],TablaDatosEmpresa[Costo_Unitario])</f>
        <v>38.917210440456756</v>
      </c>
      <c r="M5526" s="3">
        <f>IF(TablaDatosEmpresa[[#This Row],[Tipo_Movimiento]] = "Venta", -TablaDatosEmpresa[[#This Row],[Cantidad]] * TablaDatosEmpresa[[#This Row],[CosteAdquisicionPromedio]], 0)</f>
        <v>1011.8474714518757</v>
      </c>
      <c r="N5526" s="3">
        <f>TablaDatosEmpresa[[#This Row],[Ingresos]]-TablaDatosEmpresa[[#This Row],[Coste_Vemta]]</f>
        <v>3142.1725285481248</v>
      </c>
    </row>
    <row r="5527" spans="1:14" x14ac:dyDescent="0.3">
      <c r="A5527">
        <v>5528</v>
      </c>
      <c r="B5527" s="1">
        <v>45373</v>
      </c>
      <c r="C5527" t="s">
        <v>16</v>
      </c>
      <c r="D5527" t="s">
        <v>17</v>
      </c>
      <c r="E5527" t="s">
        <v>42</v>
      </c>
      <c r="F5527">
        <v>52</v>
      </c>
      <c r="G5527" s="3">
        <v>446.57</v>
      </c>
      <c r="H5527" s="3">
        <v>0</v>
      </c>
      <c r="I5527" t="s">
        <v>46</v>
      </c>
      <c r="J5527" t="s">
        <v>18</v>
      </c>
      <c r="K5527" s="3">
        <f>IF(TablaDatosEmpresa[[#This Row],[Tipo_Movimiento]] = "Venta", -TablaDatosEmpresa[[#This Row],[Cantidad]] * TablaDatosEmpresa[[#This Row],[Precio_Venta_Unitario]], 0)</f>
        <v>0</v>
      </c>
      <c r="L5527" s="3">
        <f>AVERAGEIF(TablaDatosEmpresa[Nombre_Producto],TablaDatosEmpresa[[#This Row],[Nombre_Producto]],TablaDatosEmpresa[Costo_Unitario])</f>
        <v>206.67616747181975</v>
      </c>
      <c r="M5527" s="3">
        <f>IF(TablaDatosEmpresa[[#This Row],[Tipo_Movimiento]] = "Venta", -TablaDatosEmpresa[[#This Row],[Cantidad]] * TablaDatosEmpresa[[#This Row],[CosteAdquisicionPromedio]], 0)</f>
        <v>0</v>
      </c>
      <c r="N5527" s="3">
        <f>TablaDatosEmpresa[[#This Row],[Ingresos]]-TablaDatosEmpresa[[#This Row],[Coste_Vemta]]</f>
        <v>0</v>
      </c>
    </row>
    <row r="5528" spans="1:14" x14ac:dyDescent="0.3">
      <c r="A5528">
        <v>5529</v>
      </c>
      <c r="B5528" s="1">
        <v>45373</v>
      </c>
      <c r="C5528" t="s">
        <v>10</v>
      </c>
      <c r="D5528" t="s">
        <v>11</v>
      </c>
      <c r="E5528" t="s">
        <v>12</v>
      </c>
      <c r="F5528">
        <v>-22</v>
      </c>
      <c r="G5528" s="3">
        <v>0</v>
      </c>
      <c r="H5528" s="3">
        <v>128.97</v>
      </c>
      <c r="I5528" t="s">
        <v>10</v>
      </c>
      <c r="J5528" t="s">
        <v>13</v>
      </c>
      <c r="K5528" s="3">
        <f>IF(TablaDatosEmpresa[[#This Row],[Tipo_Movimiento]] = "Venta", -TablaDatosEmpresa[[#This Row],[Cantidad]] * TablaDatosEmpresa[[#This Row],[Precio_Venta_Unitario]], 0)</f>
        <v>2837.34</v>
      </c>
      <c r="L5528" s="3">
        <f>AVERAGEIF(TablaDatosEmpresa[Nombre_Producto],TablaDatosEmpresa[[#This Row],[Nombre_Producto]],TablaDatosEmpresa[Costo_Unitario])</f>
        <v>28.701865793780652</v>
      </c>
      <c r="M5528" s="3">
        <f>IF(TablaDatosEmpresa[[#This Row],[Tipo_Movimiento]] = "Venta", -TablaDatosEmpresa[[#This Row],[Cantidad]] * TablaDatosEmpresa[[#This Row],[CosteAdquisicionPromedio]], 0)</f>
        <v>631.4410474631743</v>
      </c>
      <c r="N5528" s="3">
        <f>TablaDatosEmpresa[[#This Row],[Ingresos]]-TablaDatosEmpresa[[#This Row],[Coste_Vemta]]</f>
        <v>2205.8989525368261</v>
      </c>
    </row>
    <row r="5529" spans="1:14" x14ac:dyDescent="0.3">
      <c r="A5529">
        <v>5530</v>
      </c>
      <c r="B5529" s="1">
        <v>45373</v>
      </c>
      <c r="C5529" t="s">
        <v>24</v>
      </c>
      <c r="D5529" t="s">
        <v>25</v>
      </c>
      <c r="E5529" t="s">
        <v>43</v>
      </c>
      <c r="F5529">
        <v>267</v>
      </c>
      <c r="G5529" s="3">
        <v>44.51</v>
      </c>
      <c r="H5529" s="3">
        <v>0</v>
      </c>
      <c r="I5529" t="s">
        <v>24</v>
      </c>
      <c r="J5529" t="s">
        <v>26</v>
      </c>
      <c r="K5529" s="3">
        <f>IF(TablaDatosEmpresa[[#This Row],[Tipo_Movimiento]] = "Venta", -TablaDatosEmpresa[[#This Row],[Cantidad]] * TablaDatosEmpresa[[#This Row],[Precio_Venta_Unitario]], 0)</f>
        <v>0</v>
      </c>
      <c r="L5529" s="3">
        <f>AVERAGEIF(TablaDatosEmpresa[Nombre_Producto],TablaDatosEmpresa[[#This Row],[Nombre_Producto]],TablaDatosEmpresa[Costo_Unitario])</f>
        <v>18.458651685393257</v>
      </c>
      <c r="M5529" s="3">
        <f>IF(TablaDatosEmpresa[[#This Row],[Tipo_Movimiento]] = "Venta", -TablaDatosEmpresa[[#This Row],[Cantidad]] * TablaDatosEmpresa[[#This Row],[CosteAdquisicionPromedio]], 0)</f>
        <v>0</v>
      </c>
      <c r="N5529" s="3">
        <f>TablaDatosEmpresa[[#This Row],[Ingresos]]-TablaDatosEmpresa[[#This Row],[Coste_Vemta]]</f>
        <v>0</v>
      </c>
    </row>
    <row r="5530" spans="1:14" x14ac:dyDescent="0.3">
      <c r="A5530">
        <v>5531</v>
      </c>
      <c r="B5530" s="1">
        <v>45374</v>
      </c>
      <c r="C5530" t="s">
        <v>24</v>
      </c>
      <c r="D5530" t="s">
        <v>34</v>
      </c>
      <c r="E5530" t="s">
        <v>45</v>
      </c>
      <c r="F5530">
        <v>172</v>
      </c>
      <c r="G5530" s="3">
        <v>179.2</v>
      </c>
      <c r="H5530" s="3">
        <v>0</v>
      </c>
      <c r="I5530" t="s">
        <v>24</v>
      </c>
      <c r="J5530" t="s">
        <v>36</v>
      </c>
      <c r="K5530" s="3">
        <f>IF(TablaDatosEmpresa[[#This Row],[Tipo_Movimiento]] = "Venta", -TablaDatosEmpresa[[#This Row],[Cantidad]] * TablaDatosEmpresa[[#This Row],[Precio_Venta_Unitario]], 0)</f>
        <v>0</v>
      </c>
      <c r="L5530" s="3">
        <f>AVERAGEIF(TablaDatosEmpresa[Nombre_Producto],TablaDatosEmpresa[[#This Row],[Nombre_Producto]],TablaDatosEmpresa[Costo_Unitario])</f>
        <v>81.910562499999997</v>
      </c>
      <c r="M5530" s="3">
        <f>IF(TablaDatosEmpresa[[#This Row],[Tipo_Movimiento]] = "Venta", -TablaDatosEmpresa[[#This Row],[Cantidad]] * TablaDatosEmpresa[[#This Row],[CosteAdquisicionPromedio]], 0)</f>
        <v>0</v>
      </c>
      <c r="N5530" s="3">
        <f>TablaDatosEmpresa[[#This Row],[Ingresos]]-TablaDatosEmpresa[[#This Row],[Coste_Vemta]]</f>
        <v>0</v>
      </c>
    </row>
    <row r="5531" spans="1:14" x14ac:dyDescent="0.3">
      <c r="A5531">
        <v>5532</v>
      </c>
      <c r="B5531" s="1">
        <v>45374</v>
      </c>
      <c r="C5531" t="s">
        <v>24</v>
      </c>
      <c r="D5531" t="s">
        <v>14</v>
      </c>
      <c r="E5531" t="s">
        <v>41</v>
      </c>
      <c r="F5531">
        <v>145</v>
      </c>
      <c r="G5531" s="3">
        <v>85.93</v>
      </c>
      <c r="H5531" s="3">
        <v>0</v>
      </c>
      <c r="I5531" t="s">
        <v>24</v>
      </c>
      <c r="J5531" t="s">
        <v>36</v>
      </c>
      <c r="K5531" s="3">
        <f>IF(TablaDatosEmpresa[[#This Row],[Tipo_Movimiento]] = "Venta", -TablaDatosEmpresa[[#This Row],[Cantidad]] * TablaDatosEmpresa[[#This Row],[Precio_Venta_Unitario]], 0)</f>
        <v>0</v>
      </c>
      <c r="L5531" s="3">
        <f>AVERAGEIF(TablaDatosEmpresa[Nombre_Producto],TablaDatosEmpresa[[#This Row],[Nombre_Producto]],TablaDatosEmpresa[Costo_Unitario])</f>
        <v>38.917210440456756</v>
      </c>
      <c r="M5531" s="3">
        <f>IF(TablaDatosEmpresa[[#This Row],[Tipo_Movimiento]] = "Venta", -TablaDatosEmpresa[[#This Row],[Cantidad]] * TablaDatosEmpresa[[#This Row],[CosteAdquisicionPromedio]], 0)</f>
        <v>0</v>
      </c>
      <c r="N5531" s="3">
        <f>TablaDatosEmpresa[[#This Row],[Ingresos]]-TablaDatosEmpresa[[#This Row],[Coste_Vemta]]</f>
        <v>0</v>
      </c>
    </row>
    <row r="5532" spans="1:14" x14ac:dyDescent="0.3">
      <c r="A5532">
        <v>5533</v>
      </c>
      <c r="B5532" s="1">
        <v>45374</v>
      </c>
      <c r="C5532" t="s">
        <v>10</v>
      </c>
      <c r="D5532" t="s">
        <v>34</v>
      </c>
      <c r="E5532" t="s">
        <v>45</v>
      </c>
      <c r="F5532">
        <v>-42</v>
      </c>
      <c r="G5532" s="3">
        <v>0</v>
      </c>
      <c r="H5532" s="3">
        <v>350.91</v>
      </c>
      <c r="I5532" t="s">
        <v>10</v>
      </c>
      <c r="J5532" t="s">
        <v>15</v>
      </c>
      <c r="K5532" s="3">
        <f>IF(TablaDatosEmpresa[[#This Row],[Tipo_Movimiento]] = "Venta", -TablaDatosEmpresa[[#This Row],[Cantidad]] * TablaDatosEmpresa[[#This Row],[Precio_Venta_Unitario]], 0)</f>
        <v>14738.220000000001</v>
      </c>
      <c r="L5532" s="3">
        <f>AVERAGEIF(TablaDatosEmpresa[Nombre_Producto],TablaDatosEmpresa[[#This Row],[Nombre_Producto]],TablaDatosEmpresa[Costo_Unitario])</f>
        <v>81.910562499999997</v>
      </c>
      <c r="M5532" s="3">
        <f>IF(TablaDatosEmpresa[[#This Row],[Tipo_Movimiento]] = "Venta", -TablaDatosEmpresa[[#This Row],[Cantidad]] * TablaDatosEmpresa[[#This Row],[CosteAdquisicionPromedio]], 0)</f>
        <v>3440.2436250000001</v>
      </c>
      <c r="N5532" s="3">
        <f>TablaDatosEmpresa[[#This Row],[Ingresos]]-TablaDatosEmpresa[[#This Row],[Coste_Vemta]]</f>
        <v>11297.976375000002</v>
      </c>
    </row>
    <row r="5533" spans="1:14" x14ac:dyDescent="0.3">
      <c r="A5533">
        <v>5534</v>
      </c>
      <c r="B5533" s="1">
        <v>45374</v>
      </c>
      <c r="C5533" t="s">
        <v>10</v>
      </c>
      <c r="D5533" t="s">
        <v>19</v>
      </c>
      <c r="E5533" t="s">
        <v>20</v>
      </c>
      <c r="F5533">
        <v>-1</v>
      </c>
      <c r="G5533" s="3">
        <v>0</v>
      </c>
      <c r="H5533" s="3">
        <v>297.42</v>
      </c>
      <c r="I5533" t="s">
        <v>10</v>
      </c>
      <c r="J5533" t="s">
        <v>23</v>
      </c>
      <c r="K5533" s="3">
        <f>IF(TablaDatosEmpresa[[#This Row],[Tipo_Movimiento]] = "Venta", -TablaDatosEmpresa[[#This Row],[Cantidad]] * TablaDatosEmpresa[[#This Row],[Precio_Venta_Unitario]], 0)</f>
        <v>297.42</v>
      </c>
      <c r="L5533" s="3">
        <f>AVERAGEIF(TablaDatosEmpresa[Nombre_Producto],TablaDatosEmpresa[[#This Row],[Nombre_Producto]],TablaDatosEmpresa[Costo_Unitario])</f>
        <v>66.956770642201846</v>
      </c>
      <c r="M5533" s="3">
        <f>IF(TablaDatosEmpresa[[#This Row],[Tipo_Movimiento]] = "Venta", -TablaDatosEmpresa[[#This Row],[Cantidad]] * TablaDatosEmpresa[[#This Row],[CosteAdquisicionPromedio]], 0)</f>
        <v>66.956770642201846</v>
      </c>
      <c r="N5533" s="3">
        <f>TablaDatosEmpresa[[#This Row],[Ingresos]]-TablaDatosEmpresa[[#This Row],[Coste_Vemta]]</f>
        <v>230.46322935779818</v>
      </c>
    </row>
    <row r="5534" spans="1:14" x14ac:dyDescent="0.3">
      <c r="A5534">
        <v>5535</v>
      </c>
      <c r="B5534" s="1">
        <v>45374</v>
      </c>
      <c r="C5534" t="s">
        <v>10</v>
      </c>
      <c r="D5534" t="s">
        <v>32</v>
      </c>
      <c r="E5534" t="s">
        <v>33</v>
      </c>
      <c r="F5534">
        <v>-9</v>
      </c>
      <c r="G5534" s="3">
        <v>0</v>
      </c>
      <c r="H5534" s="3">
        <v>218.09</v>
      </c>
      <c r="I5534" t="s">
        <v>10</v>
      </c>
      <c r="J5534" t="s">
        <v>15</v>
      </c>
      <c r="K5534" s="3">
        <f>IF(TablaDatosEmpresa[[#This Row],[Tipo_Movimiento]] = "Venta", -TablaDatosEmpresa[[#This Row],[Cantidad]] * TablaDatosEmpresa[[#This Row],[Precio_Venta_Unitario]], 0)</f>
        <v>1962.81</v>
      </c>
      <c r="L5534" s="3">
        <f>AVERAGEIF(TablaDatosEmpresa[Nombre_Producto],TablaDatosEmpresa[[#This Row],[Nombre_Producto]],TablaDatosEmpresa[Costo_Unitario])</f>
        <v>54.214840425531932</v>
      </c>
      <c r="M5534" s="3">
        <f>IF(TablaDatosEmpresa[[#This Row],[Tipo_Movimiento]] = "Venta", -TablaDatosEmpresa[[#This Row],[Cantidad]] * TablaDatosEmpresa[[#This Row],[CosteAdquisicionPromedio]], 0)</f>
        <v>487.93356382978737</v>
      </c>
      <c r="N5534" s="3">
        <f>TablaDatosEmpresa[[#This Row],[Ingresos]]-TablaDatosEmpresa[[#This Row],[Coste_Vemta]]</f>
        <v>1474.8764361702126</v>
      </c>
    </row>
    <row r="5535" spans="1:14" x14ac:dyDescent="0.3">
      <c r="A5535">
        <v>5536</v>
      </c>
      <c r="B5535" s="1">
        <v>45374</v>
      </c>
      <c r="C5535" t="s">
        <v>10</v>
      </c>
      <c r="D5535" t="s">
        <v>19</v>
      </c>
      <c r="E5535" t="s">
        <v>20</v>
      </c>
      <c r="F5535">
        <v>-2</v>
      </c>
      <c r="G5535" s="3">
        <v>0</v>
      </c>
      <c r="H5535" s="3">
        <v>298.8</v>
      </c>
      <c r="I5535" t="s">
        <v>10</v>
      </c>
      <c r="J5535" t="s">
        <v>23</v>
      </c>
      <c r="K5535" s="3">
        <f>IF(TablaDatosEmpresa[[#This Row],[Tipo_Movimiento]] = "Venta", -TablaDatosEmpresa[[#This Row],[Cantidad]] * TablaDatosEmpresa[[#This Row],[Precio_Venta_Unitario]], 0)</f>
        <v>597.6</v>
      </c>
      <c r="L5535" s="3">
        <f>AVERAGEIF(TablaDatosEmpresa[Nombre_Producto],TablaDatosEmpresa[[#This Row],[Nombre_Producto]],TablaDatosEmpresa[Costo_Unitario])</f>
        <v>66.956770642201846</v>
      </c>
      <c r="M5535" s="3">
        <f>IF(TablaDatosEmpresa[[#This Row],[Tipo_Movimiento]] = "Venta", -TablaDatosEmpresa[[#This Row],[Cantidad]] * TablaDatosEmpresa[[#This Row],[CosteAdquisicionPromedio]], 0)</f>
        <v>133.91354128440369</v>
      </c>
      <c r="N5535" s="3">
        <f>TablaDatosEmpresa[[#This Row],[Ingresos]]-TablaDatosEmpresa[[#This Row],[Coste_Vemta]]</f>
        <v>463.68645871559636</v>
      </c>
    </row>
    <row r="5536" spans="1:14" x14ac:dyDescent="0.3">
      <c r="A5536">
        <v>5537</v>
      </c>
      <c r="B5536" s="1">
        <v>45375</v>
      </c>
      <c r="C5536" t="s">
        <v>10</v>
      </c>
      <c r="D5536" t="s">
        <v>19</v>
      </c>
      <c r="E5536" t="s">
        <v>20</v>
      </c>
      <c r="F5536">
        <v>-2</v>
      </c>
      <c r="G5536" s="3">
        <v>0</v>
      </c>
      <c r="H5536" s="3">
        <v>296.45</v>
      </c>
      <c r="I5536" t="s">
        <v>10</v>
      </c>
      <c r="J5536" t="s">
        <v>35</v>
      </c>
      <c r="K5536" s="3">
        <f>IF(TablaDatosEmpresa[[#This Row],[Tipo_Movimiento]] = "Venta", -TablaDatosEmpresa[[#This Row],[Cantidad]] * TablaDatosEmpresa[[#This Row],[Precio_Venta_Unitario]], 0)</f>
        <v>592.9</v>
      </c>
      <c r="L5536" s="3">
        <f>AVERAGEIF(TablaDatosEmpresa[Nombre_Producto],TablaDatosEmpresa[[#This Row],[Nombre_Producto]],TablaDatosEmpresa[Costo_Unitario])</f>
        <v>66.956770642201846</v>
      </c>
      <c r="M5536" s="3">
        <f>IF(TablaDatosEmpresa[[#This Row],[Tipo_Movimiento]] = "Venta", -TablaDatosEmpresa[[#This Row],[Cantidad]] * TablaDatosEmpresa[[#This Row],[CosteAdquisicionPromedio]], 0)</f>
        <v>133.91354128440369</v>
      </c>
      <c r="N5536" s="3">
        <f>TablaDatosEmpresa[[#This Row],[Ingresos]]-TablaDatosEmpresa[[#This Row],[Coste_Vemta]]</f>
        <v>458.98645871559631</v>
      </c>
    </row>
    <row r="5537" spans="1:14" x14ac:dyDescent="0.3">
      <c r="A5537">
        <v>5538</v>
      </c>
      <c r="B5537" s="1">
        <v>45375</v>
      </c>
      <c r="C5537" t="s">
        <v>10</v>
      </c>
      <c r="D5537" t="s">
        <v>19</v>
      </c>
      <c r="E5537" t="s">
        <v>20</v>
      </c>
      <c r="F5537">
        <v>-2</v>
      </c>
      <c r="G5537" s="3">
        <v>0</v>
      </c>
      <c r="H5537" s="3">
        <v>296.52</v>
      </c>
      <c r="I5537" t="s">
        <v>10</v>
      </c>
      <c r="J5537" t="s">
        <v>15</v>
      </c>
      <c r="K5537" s="3">
        <f>IF(TablaDatosEmpresa[[#This Row],[Tipo_Movimiento]] = "Venta", -TablaDatosEmpresa[[#This Row],[Cantidad]] * TablaDatosEmpresa[[#This Row],[Precio_Venta_Unitario]], 0)</f>
        <v>593.04</v>
      </c>
      <c r="L5537" s="3">
        <f>AVERAGEIF(TablaDatosEmpresa[Nombre_Producto],TablaDatosEmpresa[[#This Row],[Nombre_Producto]],TablaDatosEmpresa[Costo_Unitario])</f>
        <v>66.956770642201846</v>
      </c>
      <c r="M5537" s="3">
        <f>IF(TablaDatosEmpresa[[#This Row],[Tipo_Movimiento]] = "Venta", -TablaDatosEmpresa[[#This Row],[Cantidad]] * TablaDatosEmpresa[[#This Row],[CosteAdquisicionPromedio]], 0)</f>
        <v>133.91354128440369</v>
      </c>
      <c r="N5537" s="3">
        <f>TablaDatosEmpresa[[#This Row],[Ingresos]]-TablaDatosEmpresa[[#This Row],[Coste_Vemta]]</f>
        <v>459.1264587155963</v>
      </c>
    </row>
    <row r="5538" spans="1:14" x14ac:dyDescent="0.3">
      <c r="A5538">
        <v>5539</v>
      </c>
      <c r="B5538" s="1">
        <v>45375</v>
      </c>
      <c r="C5538" t="s">
        <v>10</v>
      </c>
      <c r="D5538" t="s">
        <v>17</v>
      </c>
      <c r="E5538" t="s">
        <v>42</v>
      </c>
      <c r="F5538">
        <v>-19</v>
      </c>
      <c r="G5538" s="3">
        <v>0</v>
      </c>
      <c r="H5538" s="3">
        <v>906.89</v>
      </c>
      <c r="I5538" t="s">
        <v>10</v>
      </c>
      <c r="J5538" t="s">
        <v>23</v>
      </c>
      <c r="K5538" s="3">
        <f>IF(TablaDatosEmpresa[[#This Row],[Tipo_Movimiento]] = "Venta", -TablaDatosEmpresa[[#This Row],[Cantidad]] * TablaDatosEmpresa[[#This Row],[Precio_Venta_Unitario]], 0)</f>
        <v>17230.91</v>
      </c>
      <c r="L5538" s="3">
        <f>AVERAGEIF(TablaDatosEmpresa[Nombre_Producto],TablaDatosEmpresa[[#This Row],[Nombre_Producto]],TablaDatosEmpresa[Costo_Unitario])</f>
        <v>206.67616747181975</v>
      </c>
      <c r="M5538" s="3">
        <f>IF(TablaDatosEmpresa[[#This Row],[Tipo_Movimiento]] = "Venta", -TablaDatosEmpresa[[#This Row],[Cantidad]] * TablaDatosEmpresa[[#This Row],[CosteAdquisicionPromedio]], 0)</f>
        <v>3926.8471819645752</v>
      </c>
      <c r="N5538" s="3">
        <f>TablaDatosEmpresa[[#This Row],[Ingresos]]-TablaDatosEmpresa[[#This Row],[Coste_Vemta]]</f>
        <v>13304.062818035425</v>
      </c>
    </row>
    <row r="5539" spans="1:14" x14ac:dyDescent="0.3">
      <c r="A5539">
        <v>5540</v>
      </c>
      <c r="B5539" s="1">
        <v>45375</v>
      </c>
      <c r="C5539" t="s">
        <v>16</v>
      </c>
      <c r="D5539" t="s">
        <v>27</v>
      </c>
      <c r="E5539" t="s">
        <v>44</v>
      </c>
      <c r="F5539">
        <v>22</v>
      </c>
      <c r="G5539" s="3">
        <v>251.73</v>
      </c>
      <c r="H5539" s="3">
        <v>0</v>
      </c>
      <c r="I5539" t="s">
        <v>46</v>
      </c>
      <c r="J5539" t="s">
        <v>18</v>
      </c>
      <c r="K5539" s="3">
        <f>IF(TablaDatosEmpresa[[#This Row],[Tipo_Movimiento]] = "Venta", -TablaDatosEmpresa[[#This Row],[Cantidad]] * TablaDatosEmpresa[[#This Row],[Precio_Venta_Unitario]], 0)</f>
        <v>0</v>
      </c>
      <c r="L5539" s="3">
        <f>AVERAGEIF(TablaDatosEmpresa[Nombre_Producto],TablaDatosEmpresa[[#This Row],[Nombre_Producto]],TablaDatosEmpresa[Costo_Unitario])</f>
        <v>111.99406451612904</v>
      </c>
      <c r="M5539" s="3">
        <f>IF(TablaDatosEmpresa[[#This Row],[Tipo_Movimiento]] = "Venta", -TablaDatosEmpresa[[#This Row],[Cantidad]] * TablaDatosEmpresa[[#This Row],[CosteAdquisicionPromedio]], 0)</f>
        <v>0</v>
      </c>
      <c r="N5539" s="3">
        <f>TablaDatosEmpresa[[#This Row],[Ingresos]]-TablaDatosEmpresa[[#This Row],[Coste_Vemta]]</f>
        <v>0</v>
      </c>
    </row>
    <row r="5540" spans="1:14" x14ac:dyDescent="0.3">
      <c r="A5540">
        <v>5541</v>
      </c>
      <c r="B5540" s="1">
        <v>45375</v>
      </c>
      <c r="C5540" t="s">
        <v>10</v>
      </c>
      <c r="D5540" t="s">
        <v>34</v>
      </c>
      <c r="E5540" t="s">
        <v>45</v>
      </c>
      <c r="F5540">
        <v>-28</v>
      </c>
      <c r="G5540" s="3">
        <v>0</v>
      </c>
      <c r="H5540" s="3">
        <v>350.96</v>
      </c>
      <c r="I5540" t="s">
        <v>10</v>
      </c>
      <c r="J5540" t="s">
        <v>23</v>
      </c>
      <c r="K5540" s="3">
        <f>IF(TablaDatosEmpresa[[#This Row],[Tipo_Movimiento]] = "Venta", -TablaDatosEmpresa[[#This Row],[Cantidad]] * TablaDatosEmpresa[[#This Row],[Precio_Venta_Unitario]], 0)</f>
        <v>9826.8799999999992</v>
      </c>
      <c r="L5540" s="3">
        <f>AVERAGEIF(TablaDatosEmpresa[Nombre_Producto],TablaDatosEmpresa[[#This Row],[Nombre_Producto]],TablaDatosEmpresa[Costo_Unitario])</f>
        <v>81.910562499999997</v>
      </c>
      <c r="M5540" s="3">
        <f>IF(TablaDatosEmpresa[[#This Row],[Tipo_Movimiento]] = "Venta", -TablaDatosEmpresa[[#This Row],[Cantidad]] * TablaDatosEmpresa[[#This Row],[CosteAdquisicionPromedio]], 0)</f>
        <v>2293.49575</v>
      </c>
      <c r="N5540" s="3">
        <f>TablaDatosEmpresa[[#This Row],[Ingresos]]-TablaDatosEmpresa[[#This Row],[Coste_Vemta]]</f>
        <v>7533.3842499999992</v>
      </c>
    </row>
    <row r="5541" spans="1:14" x14ac:dyDescent="0.3">
      <c r="A5541">
        <v>5542</v>
      </c>
      <c r="B5541" s="1">
        <v>45375</v>
      </c>
      <c r="C5541" t="s">
        <v>24</v>
      </c>
      <c r="D5541" t="s">
        <v>32</v>
      </c>
      <c r="E5541" t="s">
        <v>33</v>
      </c>
      <c r="F5541">
        <v>221</v>
      </c>
      <c r="G5541" s="3">
        <v>122.26</v>
      </c>
      <c r="H5541" s="3">
        <v>0</v>
      </c>
      <c r="I5541" t="s">
        <v>24</v>
      </c>
      <c r="J5541" t="s">
        <v>26</v>
      </c>
      <c r="K5541" s="3">
        <f>IF(TablaDatosEmpresa[[#This Row],[Tipo_Movimiento]] = "Venta", -TablaDatosEmpresa[[#This Row],[Cantidad]] * TablaDatosEmpresa[[#This Row],[Precio_Venta_Unitario]], 0)</f>
        <v>0</v>
      </c>
      <c r="L5541" s="3">
        <f>AVERAGEIF(TablaDatosEmpresa[Nombre_Producto],TablaDatosEmpresa[[#This Row],[Nombre_Producto]],TablaDatosEmpresa[Costo_Unitario])</f>
        <v>54.214840425531932</v>
      </c>
      <c r="M5541" s="3">
        <f>IF(TablaDatosEmpresa[[#This Row],[Tipo_Movimiento]] = "Venta", -TablaDatosEmpresa[[#This Row],[Cantidad]] * TablaDatosEmpresa[[#This Row],[CosteAdquisicionPromedio]], 0)</f>
        <v>0</v>
      </c>
      <c r="N5541" s="3">
        <f>TablaDatosEmpresa[[#This Row],[Ingresos]]-TablaDatosEmpresa[[#This Row],[Coste_Vemta]]</f>
        <v>0</v>
      </c>
    </row>
    <row r="5542" spans="1:14" x14ac:dyDescent="0.3">
      <c r="A5542">
        <v>5543</v>
      </c>
      <c r="B5542" s="1">
        <v>45375</v>
      </c>
      <c r="C5542" t="s">
        <v>24</v>
      </c>
      <c r="D5542" t="s">
        <v>21</v>
      </c>
      <c r="E5542" t="s">
        <v>22</v>
      </c>
      <c r="F5542">
        <v>171</v>
      </c>
      <c r="G5542" s="3">
        <v>24.75</v>
      </c>
      <c r="H5542" s="3">
        <v>0</v>
      </c>
      <c r="I5542" t="s">
        <v>24</v>
      </c>
      <c r="J5542" t="s">
        <v>28</v>
      </c>
      <c r="K5542" s="3">
        <f>IF(TablaDatosEmpresa[[#This Row],[Tipo_Movimiento]] = "Venta", -TablaDatosEmpresa[[#This Row],[Cantidad]] * TablaDatosEmpresa[[#This Row],[Precio_Venta_Unitario]], 0)</f>
        <v>0</v>
      </c>
      <c r="L5542" s="3">
        <f>AVERAGEIF(TablaDatosEmpresa[Nombre_Producto],TablaDatosEmpresa[[#This Row],[Nombre_Producto]],TablaDatosEmpresa[Costo_Unitario])</f>
        <v>10.520482758620702</v>
      </c>
      <c r="M5542" s="3">
        <f>IF(TablaDatosEmpresa[[#This Row],[Tipo_Movimiento]] = "Venta", -TablaDatosEmpresa[[#This Row],[Cantidad]] * TablaDatosEmpresa[[#This Row],[CosteAdquisicionPromedio]], 0)</f>
        <v>0</v>
      </c>
      <c r="N5542" s="3">
        <f>TablaDatosEmpresa[[#This Row],[Ingresos]]-TablaDatosEmpresa[[#This Row],[Coste_Vemta]]</f>
        <v>0</v>
      </c>
    </row>
    <row r="5543" spans="1:14" x14ac:dyDescent="0.3">
      <c r="A5543">
        <v>5544</v>
      </c>
      <c r="B5543" s="1">
        <v>45376</v>
      </c>
      <c r="C5543" t="s">
        <v>10</v>
      </c>
      <c r="D5543" t="s">
        <v>11</v>
      </c>
      <c r="E5543" t="s">
        <v>12</v>
      </c>
      <c r="F5543">
        <v>-29</v>
      </c>
      <c r="G5543" s="3">
        <v>0</v>
      </c>
      <c r="H5543" s="3">
        <v>130.07</v>
      </c>
      <c r="I5543" t="s">
        <v>10</v>
      </c>
      <c r="J5543" t="s">
        <v>13</v>
      </c>
      <c r="K5543" s="3">
        <f>IF(TablaDatosEmpresa[[#This Row],[Tipo_Movimiento]] = "Venta", -TablaDatosEmpresa[[#This Row],[Cantidad]] * TablaDatosEmpresa[[#This Row],[Precio_Venta_Unitario]], 0)</f>
        <v>3772.0299999999997</v>
      </c>
      <c r="L5543" s="3">
        <f>AVERAGEIF(TablaDatosEmpresa[Nombre_Producto],TablaDatosEmpresa[[#This Row],[Nombre_Producto]],TablaDatosEmpresa[Costo_Unitario])</f>
        <v>28.701865793780652</v>
      </c>
      <c r="M5543" s="3">
        <f>IF(TablaDatosEmpresa[[#This Row],[Tipo_Movimiento]] = "Venta", -TablaDatosEmpresa[[#This Row],[Cantidad]] * TablaDatosEmpresa[[#This Row],[CosteAdquisicionPromedio]], 0)</f>
        <v>832.35410801963894</v>
      </c>
      <c r="N5543" s="3">
        <f>TablaDatosEmpresa[[#This Row],[Ingresos]]-TablaDatosEmpresa[[#This Row],[Coste_Vemta]]</f>
        <v>2939.6758919803606</v>
      </c>
    </row>
    <row r="5544" spans="1:14" x14ac:dyDescent="0.3">
      <c r="A5544">
        <v>5545</v>
      </c>
      <c r="B5544" s="1">
        <v>45376</v>
      </c>
      <c r="C5544" t="s">
        <v>10</v>
      </c>
      <c r="D5544" t="s">
        <v>14</v>
      </c>
      <c r="E5544" t="s">
        <v>41</v>
      </c>
      <c r="F5544">
        <v>-45</v>
      </c>
      <c r="G5544" s="3">
        <v>0</v>
      </c>
      <c r="H5544" s="3">
        <v>159.12</v>
      </c>
      <c r="I5544" t="s">
        <v>10</v>
      </c>
      <c r="J5544" t="s">
        <v>23</v>
      </c>
      <c r="K5544" s="3">
        <f>IF(TablaDatosEmpresa[[#This Row],[Tipo_Movimiento]] = "Venta", -TablaDatosEmpresa[[#This Row],[Cantidad]] * TablaDatosEmpresa[[#This Row],[Precio_Venta_Unitario]], 0)</f>
        <v>7160.4000000000005</v>
      </c>
      <c r="L5544" s="3">
        <f>AVERAGEIF(TablaDatosEmpresa[Nombre_Producto],TablaDatosEmpresa[[#This Row],[Nombre_Producto]],TablaDatosEmpresa[Costo_Unitario])</f>
        <v>38.917210440456756</v>
      </c>
      <c r="M5544" s="3">
        <f>IF(TablaDatosEmpresa[[#This Row],[Tipo_Movimiento]] = "Venta", -TablaDatosEmpresa[[#This Row],[Cantidad]] * TablaDatosEmpresa[[#This Row],[CosteAdquisicionPromedio]], 0)</f>
        <v>1751.274469820554</v>
      </c>
      <c r="N5544" s="3">
        <f>TablaDatosEmpresa[[#This Row],[Ingresos]]-TablaDatosEmpresa[[#This Row],[Coste_Vemta]]</f>
        <v>5409.1255301794463</v>
      </c>
    </row>
    <row r="5545" spans="1:14" x14ac:dyDescent="0.3">
      <c r="A5545">
        <v>5546</v>
      </c>
      <c r="B5545" s="1">
        <v>45376</v>
      </c>
      <c r="C5545" t="s">
        <v>24</v>
      </c>
      <c r="D5545" t="s">
        <v>34</v>
      </c>
      <c r="E5545" t="s">
        <v>45</v>
      </c>
      <c r="F5545">
        <v>138</v>
      </c>
      <c r="G5545" s="3">
        <v>177.4</v>
      </c>
      <c r="H5545" s="3">
        <v>0</v>
      </c>
      <c r="I5545" t="s">
        <v>24</v>
      </c>
      <c r="J5545" t="s">
        <v>26</v>
      </c>
      <c r="K5545" s="3">
        <f>IF(TablaDatosEmpresa[[#This Row],[Tipo_Movimiento]] = "Venta", -TablaDatosEmpresa[[#This Row],[Cantidad]] * TablaDatosEmpresa[[#This Row],[Precio_Venta_Unitario]], 0)</f>
        <v>0</v>
      </c>
      <c r="L5545" s="3">
        <f>AVERAGEIF(TablaDatosEmpresa[Nombre_Producto],TablaDatosEmpresa[[#This Row],[Nombre_Producto]],TablaDatosEmpresa[Costo_Unitario])</f>
        <v>81.910562499999997</v>
      </c>
      <c r="M5545" s="3">
        <f>IF(TablaDatosEmpresa[[#This Row],[Tipo_Movimiento]] = "Venta", -TablaDatosEmpresa[[#This Row],[Cantidad]] * TablaDatosEmpresa[[#This Row],[CosteAdquisicionPromedio]], 0)</f>
        <v>0</v>
      </c>
      <c r="N5545" s="3">
        <f>TablaDatosEmpresa[[#This Row],[Ingresos]]-TablaDatosEmpresa[[#This Row],[Coste_Vemta]]</f>
        <v>0</v>
      </c>
    </row>
    <row r="5546" spans="1:14" x14ac:dyDescent="0.3">
      <c r="A5546">
        <v>5547</v>
      </c>
      <c r="B5546" s="1">
        <v>45376</v>
      </c>
      <c r="C5546" t="s">
        <v>16</v>
      </c>
      <c r="D5546" t="s">
        <v>19</v>
      </c>
      <c r="E5546" t="s">
        <v>20</v>
      </c>
      <c r="F5546">
        <v>35</v>
      </c>
      <c r="G5546" s="3">
        <v>151.52000000000001</v>
      </c>
      <c r="H5546" s="3">
        <v>0</v>
      </c>
      <c r="I5546" t="s">
        <v>46</v>
      </c>
      <c r="J5546" t="s">
        <v>18</v>
      </c>
      <c r="K5546" s="3">
        <f>IF(TablaDatosEmpresa[[#This Row],[Tipo_Movimiento]] = "Venta", -TablaDatosEmpresa[[#This Row],[Cantidad]] * TablaDatosEmpresa[[#This Row],[Precio_Venta_Unitario]], 0)</f>
        <v>0</v>
      </c>
      <c r="L5546" s="3">
        <f>AVERAGEIF(TablaDatosEmpresa[Nombre_Producto],TablaDatosEmpresa[[#This Row],[Nombre_Producto]],TablaDatosEmpresa[Costo_Unitario])</f>
        <v>66.956770642201846</v>
      </c>
      <c r="M5546" s="3">
        <f>IF(TablaDatosEmpresa[[#This Row],[Tipo_Movimiento]] = "Venta", -TablaDatosEmpresa[[#This Row],[Cantidad]] * TablaDatosEmpresa[[#This Row],[CosteAdquisicionPromedio]], 0)</f>
        <v>0</v>
      </c>
      <c r="N5546" s="3">
        <f>TablaDatosEmpresa[[#This Row],[Ingresos]]-TablaDatosEmpresa[[#This Row],[Coste_Vemta]]</f>
        <v>0</v>
      </c>
    </row>
    <row r="5547" spans="1:14" x14ac:dyDescent="0.3">
      <c r="A5547">
        <v>5548</v>
      </c>
      <c r="B5547" s="1">
        <v>45376</v>
      </c>
      <c r="C5547" t="s">
        <v>10</v>
      </c>
      <c r="D5547" t="s">
        <v>11</v>
      </c>
      <c r="E5547" t="s">
        <v>12</v>
      </c>
      <c r="F5547">
        <v>-23</v>
      </c>
      <c r="G5547" s="3">
        <v>0</v>
      </c>
      <c r="H5547" s="3">
        <v>129.71</v>
      </c>
      <c r="I5547" t="s">
        <v>10</v>
      </c>
      <c r="J5547" t="s">
        <v>23</v>
      </c>
      <c r="K5547" s="3">
        <f>IF(TablaDatosEmpresa[[#This Row],[Tipo_Movimiento]] = "Venta", -TablaDatosEmpresa[[#This Row],[Cantidad]] * TablaDatosEmpresa[[#This Row],[Precio_Venta_Unitario]], 0)</f>
        <v>2983.3300000000004</v>
      </c>
      <c r="L5547" s="3">
        <f>AVERAGEIF(TablaDatosEmpresa[Nombre_Producto],TablaDatosEmpresa[[#This Row],[Nombre_Producto]],TablaDatosEmpresa[Costo_Unitario])</f>
        <v>28.701865793780652</v>
      </c>
      <c r="M5547" s="3">
        <f>IF(TablaDatosEmpresa[[#This Row],[Tipo_Movimiento]] = "Venta", -TablaDatosEmpresa[[#This Row],[Cantidad]] * TablaDatosEmpresa[[#This Row],[CosteAdquisicionPromedio]], 0)</f>
        <v>660.14291325695501</v>
      </c>
      <c r="N5547" s="3">
        <f>TablaDatosEmpresa[[#This Row],[Ingresos]]-TablaDatosEmpresa[[#This Row],[Coste_Vemta]]</f>
        <v>2323.1870867430453</v>
      </c>
    </row>
    <row r="5548" spans="1:14" x14ac:dyDescent="0.3">
      <c r="A5548">
        <v>5549</v>
      </c>
      <c r="B5548" s="1">
        <v>45376</v>
      </c>
      <c r="C5548" t="s">
        <v>24</v>
      </c>
      <c r="D5548" t="s">
        <v>25</v>
      </c>
      <c r="E5548" t="s">
        <v>43</v>
      </c>
      <c r="F5548">
        <v>104</v>
      </c>
      <c r="G5548" s="3">
        <v>45.71</v>
      </c>
      <c r="H5548" s="3">
        <v>0</v>
      </c>
      <c r="I5548" t="s">
        <v>24</v>
      </c>
      <c r="J5548" t="s">
        <v>28</v>
      </c>
      <c r="K5548" s="3">
        <f>IF(TablaDatosEmpresa[[#This Row],[Tipo_Movimiento]] = "Venta", -TablaDatosEmpresa[[#This Row],[Cantidad]] * TablaDatosEmpresa[[#This Row],[Precio_Venta_Unitario]], 0)</f>
        <v>0</v>
      </c>
      <c r="L5548" s="3">
        <f>AVERAGEIF(TablaDatosEmpresa[Nombre_Producto],TablaDatosEmpresa[[#This Row],[Nombre_Producto]],TablaDatosEmpresa[Costo_Unitario])</f>
        <v>18.458651685393257</v>
      </c>
      <c r="M5548" s="3">
        <f>IF(TablaDatosEmpresa[[#This Row],[Tipo_Movimiento]] = "Venta", -TablaDatosEmpresa[[#This Row],[Cantidad]] * TablaDatosEmpresa[[#This Row],[CosteAdquisicionPromedio]], 0)</f>
        <v>0</v>
      </c>
      <c r="N5548" s="3">
        <f>TablaDatosEmpresa[[#This Row],[Ingresos]]-TablaDatosEmpresa[[#This Row],[Coste_Vemta]]</f>
        <v>0</v>
      </c>
    </row>
    <row r="5549" spans="1:14" x14ac:dyDescent="0.3">
      <c r="A5549">
        <v>5550</v>
      </c>
      <c r="B5549" s="1">
        <v>45376</v>
      </c>
      <c r="C5549" t="s">
        <v>10</v>
      </c>
      <c r="D5549" t="s">
        <v>27</v>
      </c>
      <c r="E5549" t="s">
        <v>44</v>
      </c>
      <c r="F5549">
        <v>-18</v>
      </c>
      <c r="G5549" s="3">
        <v>0</v>
      </c>
      <c r="H5549" s="3">
        <v>496.49</v>
      </c>
      <c r="I5549" t="s">
        <v>10</v>
      </c>
      <c r="J5549" t="s">
        <v>13</v>
      </c>
      <c r="K5549" s="3">
        <f>IF(TablaDatosEmpresa[[#This Row],[Tipo_Movimiento]] = "Venta", -TablaDatosEmpresa[[#This Row],[Cantidad]] * TablaDatosEmpresa[[#This Row],[Precio_Venta_Unitario]], 0)</f>
        <v>8936.82</v>
      </c>
      <c r="L5549" s="3">
        <f>AVERAGEIF(TablaDatosEmpresa[Nombre_Producto],TablaDatosEmpresa[[#This Row],[Nombre_Producto]],TablaDatosEmpresa[Costo_Unitario])</f>
        <v>111.99406451612904</v>
      </c>
      <c r="M5549" s="3">
        <f>IF(TablaDatosEmpresa[[#This Row],[Tipo_Movimiento]] = "Venta", -TablaDatosEmpresa[[#This Row],[Cantidad]] * TablaDatosEmpresa[[#This Row],[CosteAdquisicionPromedio]], 0)</f>
        <v>2015.8931612903227</v>
      </c>
      <c r="N5549" s="3">
        <f>TablaDatosEmpresa[[#This Row],[Ingresos]]-TablaDatosEmpresa[[#This Row],[Coste_Vemta]]</f>
        <v>6920.9268387096772</v>
      </c>
    </row>
    <row r="5550" spans="1:14" x14ac:dyDescent="0.3">
      <c r="A5550">
        <v>5551</v>
      </c>
      <c r="B5550" s="1">
        <v>45377</v>
      </c>
      <c r="C5550" t="s">
        <v>24</v>
      </c>
      <c r="D5550" t="s">
        <v>25</v>
      </c>
      <c r="E5550" t="s">
        <v>43</v>
      </c>
      <c r="F5550">
        <v>82</v>
      </c>
      <c r="G5550" s="3">
        <v>45.64</v>
      </c>
      <c r="H5550" s="3">
        <v>0</v>
      </c>
      <c r="I5550" t="s">
        <v>24</v>
      </c>
      <c r="J5550" t="s">
        <v>36</v>
      </c>
      <c r="K5550" s="3">
        <f>IF(TablaDatosEmpresa[[#This Row],[Tipo_Movimiento]] = "Venta", -TablaDatosEmpresa[[#This Row],[Cantidad]] * TablaDatosEmpresa[[#This Row],[Precio_Venta_Unitario]], 0)</f>
        <v>0</v>
      </c>
      <c r="L5550" s="3">
        <f>AVERAGEIF(TablaDatosEmpresa[Nombre_Producto],TablaDatosEmpresa[[#This Row],[Nombre_Producto]],TablaDatosEmpresa[Costo_Unitario])</f>
        <v>18.458651685393257</v>
      </c>
      <c r="M5550" s="3">
        <f>IF(TablaDatosEmpresa[[#This Row],[Tipo_Movimiento]] = "Venta", -TablaDatosEmpresa[[#This Row],[Cantidad]] * TablaDatosEmpresa[[#This Row],[CosteAdquisicionPromedio]], 0)</f>
        <v>0</v>
      </c>
      <c r="N5550" s="3">
        <f>TablaDatosEmpresa[[#This Row],[Ingresos]]-TablaDatosEmpresa[[#This Row],[Coste_Vemta]]</f>
        <v>0</v>
      </c>
    </row>
    <row r="5551" spans="1:14" x14ac:dyDescent="0.3">
      <c r="A5551">
        <v>5552</v>
      </c>
      <c r="B5551" s="1">
        <v>45377</v>
      </c>
      <c r="C5551" t="s">
        <v>24</v>
      </c>
      <c r="D5551" t="s">
        <v>14</v>
      </c>
      <c r="E5551" t="s">
        <v>41</v>
      </c>
      <c r="F5551">
        <v>197</v>
      </c>
      <c r="G5551" s="3">
        <v>84.83</v>
      </c>
      <c r="H5551" s="3">
        <v>0</v>
      </c>
      <c r="I5551" t="s">
        <v>24</v>
      </c>
      <c r="J5551" t="s">
        <v>26</v>
      </c>
      <c r="K5551" s="3">
        <f>IF(TablaDatosEmpresa[[#This Row],[Tipo_Movimiento]] = "Venta", -TablaDatosEmpresa[[#This Row],[Cantidad]] * TablaDatosEmpresa[[#This Row],[Precio_Venta_Unitario]], 0)</f>
        <v>0</v>
      </c>
      <c r="L5551" s="3">
        <f>AVERAGEIF(TablaDatosEmpresa[Nombre_Producto],TablaDatosEmpresa[[#This Row],[Nombre_Producto]],TablaDatosEmpresa[Costo_Unitario])</f>
        <v>38.917210440456756</v>
      </c>
      <c r="M5551" s="3">
        <f>IF(TablaDatosEmpresa[[#This Row],[Tipo_Movimiento]] = "Venta", -TablaDatosEmpresa[[#This Row],[Cantidad]] * TablaDatosEmpresa[[#This Row],[CosteAdquisicionPromedio]], 0)</f>
        <v>0</v>
      </c>
      <c r="N5551" s="3">
        <f>TablaDatosEmpresa[[#This Row],[Ingresos]]-TablaDatosEmpresa[[#This Row],[Coste_Vemta]]</f>
        <v>0</v>
      </c>
    </row>
    <row r="5552" spans="1:14" x14ac:dyDescent="0.3">
      <c r="A5552">
        <v>5553</v>
      </c>
      <c r="B5552" s="1">
        <v>45377</v>
      </c>
      <c r="C5552" t="s">
        <v>10</v>
      </c>
      <c r="D5552" t="s">
        <v>29</v>
      </c>
      <c r="E5552" t="s">
        <v>30</v>
      </c>
      <c r="F5552">
        <v>-48</v>
      </c>
      <c r="G5552" s="3">
        <v>0</v>
      </c>
      <c r="H5552" s="3">
        <v>80.23</v>
      </c>
      <c r="I5552" t="s">
        <v>10</v>
      </c>
      <c r="J5552" t="s">
        <v>23</v>
      </c>
      <c r="K5552" s="3">
        <f>IF(TablaDatosEmpresa[[#This Row],[Tipo_Movimiento]] = "Venta", -TablaDatosEmpresa[[#This Row],[Cantidad]] * TablaDatosEmpresa[[#This Row],[Precio_Venta_Unitario]], 0)</f>
        <v>3851.04</v>
      </c>
      <c r="L5552" s="3">
        <f>AVERAGEIF(TablaDatosEmpresa[Nombre_Producto],TablaDatosEmpresa[[#This Row],[Nombre_Producto]],TablaDatosEmpresa[Costo_Unitario])</f>
        <v>15.49574137931034</v>
      </c>
      <c r="M5552" s="3">
        <f>IF(TablaDatosEmpresa[[#This Row],[Tipo_Movimiento]] = "Venta", -TablaDatosEmpresa[[#This Row],[Cantidad]] * TablaDatosEmpresa[[#This Row],[CosteAdquisicionPromedio]], 0)</f>
        <v>743.79558620689636</v>
      </c>
      <c r="N5552" s="3">
        <f>TablaDatosEmpresa[[#This Row],[Ingresos]]-TablaDatosEmpresa[[#This Row],[Coste_Vemta]]</f>
        <v>3107.2444137931034</v>
      </c>
    </row>
    <row r="5553" spans="1:14" x14ac:dyDescent="0.3">
      <c r="A5553">
        <v>5554</v>
      </c>
      <c r="B5553" s="1">
        <v>45377</v>
      </c>
      <c r="C5553" t="s">
        <v>10</v>
      </c>
      <c r="D5553" t="s">
        <v>29</v>
      </c>
      <c r="E5553" t="s">
        <v>30</v>
      </c>
      <c r="F5553">
        <v>-40</v>
      </c>
      <c r="G5553" s="3">
        <v>0</v>
      </c>
      <c r="H5553" s="3">
        <v>79.849999999999994</v>
      </c>
      <c r="I5553" t="s">
        <v>10</v>
      </c>
      <c r="J5553" t="s">
        <v>31</v>
      </c>
      <c r="K5553" s="3">
        <f>IF(TablaDatosEmpresa[[#This Row],[Tipo_Movimiento]] = "Venta", -TablaDatosEmpresa[[#This Row],[Cantidad]] * TablaDatosEmpresa[[#This Row],[Precio_Venta_Unitario]], 0)</f>
        <v>3194</v>
      </c>
      <c r="L5553" s="3">
        <f>AVERAGEIF(TablaDatosEmpresa[Nombre_Producto],TablaDatosEmpresa[[#This Row],[Nombre_Producto]],TablaDatosEmpresa[Costo_Unitario])</f>
        <v>15.49574137931034</v>
      </c>
      <c r="M5553" s="3">
        <f>IF(TablaDatosEmpresa[[#This Row],[Tipo_Movimiento]] = "Venta", -TablaDatosEmpresa[[#This Row],[Cantidad]] * TablaDatosEmpresa[[#This Row],[CosteAdquisicionPromedio]], 0)</f>
        <v>619.8296551724136</v>
      </c>
      <c r="N5553" s="3">
        <f>TablaDatosEmpresa[[#This Row],[Ingresos]]-TablaDatosEmpresa[[#This Row],[Coste_Vemta]]</f>
        <v>2574.1703448275866</v>
      </c>
    </row>
    <row r="5554" spans="1:14" x14ac:dyDescent="0.3">
      <c r="A5554">
        <v>5555</v>
      </c>
      <c r="B5554" s="1">
        <v>45377</v>
      </c>
      <c r="C5554" t="s">
        <v>16</v>
      </c>
      <c r="D5554" t="s">
        <v>19</v>
      </c>
      <c r="E5554" t="s">
        <v>20</v>
      </c>
      <c r="F5554">
        <v>66</v>
      </c>
      <c r="G5554" s="3">
        <v>151.55000000000001</v>
      </c>
      <c r="H5554" s="3">
        <v>0</v>
      </c>
      <c r="I5554" t="s">
        <v>46</v>
      </c>
      <c r="J5554" t="s">
        <v>18</v>
      </c>
      <c r="K5554" s="3">
        <f>IF(TablaDatosEmpresa[[#This Row],[Tipo_Movimiento]] = "Venta", -TablaDatosEmpresa[[#This Row],[Cantidad]] * TablaDatosEmpresa[[#This Row],[Precio_Venta_Unitario]], 0)</f>
        <v>0</v>
      </c>
      <c r="L5554" s="3">
        <f>AVERAGEIF(TablaDatosEmpresa[Nombre_Producto],TablaDatosEmpresa[[#This Row],[Nombre_Producto]],TablaDatosEmpresa[Costo_Unitario])</f>
        <v>66.956770642201846</v>
      </c>
      <c r="M5554" s="3">
        <f>IF(TablaDatosEmpresa[[#This Row],[Tipo_Movimiento]] = "Venta", -TablaDatosEmpresa[[#This Row],[Cantidad]] * TablaDatosEmpresa[[#This Row],[CosteAdquisicionPromedio]], 0)</f>
        <v>0</v>
      </c>
      <c r="N5554" s="3">
        <f>TablaDatosEmpresa[[#This Row],[Ingresos]]-TablaDatosEmpresa[[#This Row],[Coste_Vemta]]</f>
        <v>0</v>
      </c>
    </row>
    <row r="5555" spans="1:14" x14ac:dyDescent="0.3">
      <c r="A5555">
        <v>5556</v>
      </c>
      <c r="B5555" s="1">
        <v>45377</v>
      </c>
      <c r="C5555" t="s">
        <v>24</v>
      </c>
      <c r="D5555" t="s">
        <v>29</v>
      </c>
      <c r="E5555" t="s">
        <v>30</v>
      </c>
      <c r="F5555">
        <v>167</v>
      </c>
      <c r="G5555" s="3">
        <v>35.15</v>
      </c>
      <c r="H5555" s="3">
        <v>0</v>
      </c>
      <c r="I5555" t="s">
        <v>24</v>
      </c>
      <c r="J5555" t="s">
        <v>36</v>
      </c>
      <c r="K5555" s="3">
        <f>IF(TablaDatosEmpresa[[#This Row],[Tipo_Movimiento]] = "Venta", -TablaDatosEmpresa[[#This Row],[Cantidad]] * TablaDatosEmpresa[[#This Row],[Precio_Venta_Unitario]], 0)</f>
        <v>0</v>
      </c>
      <c r="L5555" s="3">
        <f>AVERAGEIF(TablaDatosEmpresa[Nombre_Producto],TablaDatosEmpresa[[#This Row],[Nombre_Producto]],TablaDatosEmpresa[Costo_Unitario])</f>
        <v>15.49574137931034</v>
      </c>
      <c r="M5555" s="3">
        <f>IF(TablaDatosEmpresa[[#This Row],[Tipo_Movimiento]] = "Venta", -TablaDatosEmpresa[[#This Row],[Cantidad]] * TablaDatosEmpresa[[#This Row],[CosteAdquisicionPromedio]], 0)</f>
        <v>0</v>
      </c>
      <c r="N5555" s="3">
        <f>TablaDatosEmpresa[[#This Row],[Ingresos]]-TablaDatosEmpresa[[#This Row],[Coste_Vemta]]</f>
        <v>0</v>
      </c>
    </row>
    <row r="5556" spans="1:14" x14ac:dyDescent="0.3">
      <c r="A5556">
        <v>5557</v>
      </c>
      <c r="B5556" s="1">
        <v>45377</v>
      </c>
      <c r="C5556" t="s">
        <v>10</v>
      </c>
      <c r="D5556" t="s">
        <v>11</v>
      </c>
      <c r="E5556" t="s">
        <v>12</v>
      </c>
      <c r="F5556">
        <v>-15</v>
      </c>
      <c r="G5556" s="3">
        <v>0</v>
      </c>
      <c r="H5556" s="3">
        <v>130.04</v>
      </c>
      <c r="I5556" t="s">
        <v>10</v>
      </c>
      <c r="J5556" t="s">
        <v>31</v>
      </c>
      <c r="K5556" s="3">
        <f>IF(TablaDatosEmpresa[[#This Row],[Tipo_Movimiento]] = "Venta", -TablaDatosEmpresa[[#This Row],[Cantidad]] * TablaDatosEmpresa[[#This Row],[Precio_Venta_Unitario]], 0)</f>
        <v>1950.6</v>
      </c>
      <c r="L5556" s="3">
        <f>AVERAGEIF(TablaDatosEmpresa[Nombre_Producto],TablaDatosEmpresa[[#This Row],[Nombre_Producto]],TablaDatosEmpresa[Costo_Unitario])</f>
        <v>28.701865793780652</v>
      </c>
      <c r="M5556" s="3">
        <f>IF(TablaDatosEmpresa[[#This Row],[Tipo_Movimiento]] = "Venta", -TablaDatosEmpresa[[#This Row],[Cantidad]] * TablaDatosEmpresa[[#This Row],[CosteAdquisicionPromedio]], 0)</f>
        <v>430.52798690670977</v>
      </c>
      <c r="N5556" s="3">
        <f>TablaDatosEmpresa[[#This Row],[Ingresos]]-TablaDatosEmpresa[[#This Row],[Coste_Vemta]]</f>
        <v>1520.07201309329</v>
      </c>
    </row>
    <row r="5557" spans="1:14" x14ac:dyDescent="0.3">
      <c r="A5557">
        <v>5558</v>
      </c>
      <c r="B5557" s="1">
        <v>45378</v>
      </c>
      <c r="C5557" t="s">
        <v>10</v>
      </c>
      <c r="D5557" t="s">
        <v>27</v>
      </c>
      <c r="E5557" t="s">
        <v>44</v>
      </c>
      <c r="F5557">
        <v>-31</v>
      </c>
      <c r="G5557" s="3">
        <v>0</v>
      </c>
      <c r="H5557" s="3">
        <v>501.07</v>
      </c>
      <c r="I5557" t="s">
        <v>10</v>
      </c>
      <c r="J5557" t="s">
        <v>13</v>
      </c>
      <c r="K5557" s="3">
        <f>IF(TablaDatosEmpresa[[#This Row],[Tipo_Movimiento]] = "Venta", -TablaDatosEmpresa[[#This Row],[Cantidad]] * TablaDatosEmpresa[[#This Row],[Precio_Venta_Unitario]], 0)</f>
        <v>15533.17</v>
      </c>
      <c r="L5557" s="3">
        <f>AVERAGEIF(TablaDatosEmpresa[Nombre_Producto],TablaDatosEmpresa[[#This Row],[Nombre_Producto]],TablaDatosEmpresa[Costo_Unitario])</f>
        <v>111.99406451612904</v>
      </c>
      <c r="M5557" s="3">
        <f>IF(TablaDatosEmpresa[[#This Row],[Tipo_Movimiento]] = "Venta", -TablaDatosEmpresa[[#This Row],[Cantidad]] * TablaDatosEmpresa[[#This Row],[CosteAdquisicionPromedio]], 0)</f>
        <v>3471.8160000000003</v>
      </c>
      <c r="N5557" s="3">
        <f>TablaDatosEmpresa[[#This Row],[Ingresos]]-TablaDatosEmpresa[[#This Row],[Coste_Vemta]]</f>
        <v>12061.353999999999</v>
      </c>
    </row>
    <row r="5558" spans="1:14" x14ac:dyDescent="0.3">
      <c r="A5558">
        <v>5559</v>
      </c>
      <c r="B5558" s="1">
        <v>45378</v>
      </c>
      <c r="C5558" t="s">
        <v>10</v>
      </c>
      <c r="D5558" t="s">
        <v>14</v>
      </c>
      <c r="E5558" t="s">
        <v>41</v>
      </c>
      <c r="F5558">
        <v>-15</v>
      </c>
      <c r="G5558" s="3">
        <v>0</v>
      </c>
      <c r="H5558" s="3">
        <v>160.19999999999999</v>
      </c>
      <c r="I5558" t="s">
        <v>10</v>
      </c>
      <c r="J5558" t="s">
        <v>15</v>
      </c>
      <c r="K5558" s="3">
        <f>IF(TablaDatosEmpresa[[#This Row],[Tipo_Movimiento]] = "Venta", -TablaDatosEmpresa[[#This Row],[Cantidad]] * TablaDatosEmpresa[[#This Row],[Precio_Venta_Unitario]], 0)</f>
        <v>2403</v>
      </c>
      <c r="L5558" s="3">
        <f>AVERAGEIF(TablaDatosEmpresa[Nombre_Producto],TablaDatosEmpresa[[#This Row],[Nombre_Producto]],TablaDatosEmpresa[Costo_Unitario])</f>
        <v>38.917210440456756</v>
      </c>
      <c r="M5558" s="3">
        <f>IF(TablaDatosEmpresa[[#This Row],[Tipo_Movimiento]] = "Venta", -TablaDatosEmpresa[[#This Row],[Cantidad]] * TablaDatosEmpresa[[#This Row],[CosteAdquisicionPromedio]], 0)</f>
        <v>583.75815660685134</v>
      </c>
      <c r="N5558" s="3">
        <f>TablaDatosEmpresa[[#This Row],[Ingresos]]-TablaDatosEmpresa[[#This Row],[Coste_Vemta]]</f>
        <v>1819.2418433931487</v>
      </c>
    </row>
    <row r="5559" spans="1:14" x14ac:dyDescent="0.3">
      <c r="A5559">
        <v>5560</v>
      </c>
      <c r="B5559" s="1">
        <v>45378</v>
      </c>
      <c r="C5559" t="s">
        <v>10</v>
      </c>
      <c r="D5559" t="s">
        <v>11</v>
      </c>
      <c r="E5559" t="s">
        <v>12</v>
      </c>
      <c r="F5559">
        <v>-31</v>
      </c>
      <c r="G5559" s="3">
        <v>0</v>
      </c>
      <c r="H5559" s="3">
        <v>129.41</v>
      </c>
      <c r="I5559" t="s">
        <v>10</v>
      </c>
      <c r="J5559" t="s">
        <v>31</v>
      </c>
      <c r="K5559" s="3">
        <f>IF(TablaDatosEmpresa[[#This Row],[Tipo_Movimiento]] = "Venta", -TablaDatosEmpresa[[#This Row],[Cantidad]] * TablaDatosEmpresa[[#This Row],[Precio_Venta_Unitario]], 0)</f>
        <v>4011.71</v>
      </c>
      <c r="L5559" s="3">
        <f>AVERAGEIF(TablaDatosEmpresa[Nombre_Producto],TablaDatosEmpresa[[#This Row],[Nombre_Producto]],TablaDatosEmpresa[Costo_Unitario])</f>
        <v>28.701865793780652</v>
      </c>
      <c r="M5559" s="3">
        <f>IF(TablaDatosEmpresa[[#This Row],[Tipo_Movimiento]] = "Venta", -TablaDatosEmpresa[[#This Row],[Cantidad]] * TablaDatosEmpresa[[#This Row],[CosteAdquisicionPromedio]], 0)</f>
        <v>889.75783960720025</v>
      </c>
      <c r="N5559" s="3">
        <f>TablaDatosEmpresa[[#This Row],[Ingresos]]-TablaDatosEmpresa[[#This Row],[Coste_Vemta]]</f>
        <v>3121.9521603927997</v>
      </c>
    </row>
    <row r="5560" spans="1:14" x14ac:dyDescent="0.3">
      <c r="A5560">
        <v>5561</v>
      </c>
      <c r="B5560" s="1">
        <v>45378</v>
      </c>
      <c r="C5560" t="s">
        <v>10</v>
      </c>
      <c r="D5560" t="s">
        <v>19</v>
      </c>
      <c r="E5560" t="s">
        <v>20</v>
      </c>
      <c r="F5560">
        <v>-2</v>
      </c>
      <c r="G5560" s="3">
        <v>0</v>
      </c>
      <c r="H5560" s="3">
        <v>299.99</v>
      </c>
      <c r="I5560" t="s">
        <v>10</v>
      </c>
      <c r="J5560" t="s">
        <v>31</v>
      </c>
      <c r="K5560" s="3">
        <f>IF(TablaDatosEmpresa[[#This Row],[Tipo_Movimiento]] = "Venta", -TablaDatosEmpresa[[#This Row],[Cantidad]] * TablaDatosEmpresa[[#This Row],[Precio_Venta_Unitario]], 0)</f>
        <v>599.98</v>
      </c>
      <c r="L5560" s="3">
        <f>AVERAGEIF(TablaDatosEmpresa[Nombre_Producto],TablaDatosEmpresa[[#This Row],[Nombre_Producto]],TablaDatosEmpresa[Costo_Unitario])</f>
        <v>66.956770642201846</v>
      </c>
      <c r="M5560" s="3">
        <f>IF(TablaDatosEmpresa[[#This Row],[Tipo_Movimiento]] = "Venta", -TablaDatosEmpresa[[#This Row],[Cantidad]] * TablaDatosEmpresa[[#This Row],[CosteAdquisicionPromedio]], 0)</f>
        <v>133.91354128440369</v>
      </c>
      <c r="N5560" s="3">
        <f>TablaDatosEmpresa[[#This Row],[Ingresos]]-TablaDatosEmpresa[[#This Row],[Coste_Vemta]]</f>
        <v>466.06645871559635</v>
      </c>
    </row>
    <row r="5561" spans="1:14" x14ac:dyDescent="0.3">
      <c r="A5561">
        <v>5562</v>
      </c>
      <c r="B5561" s="1">
        <v>45378</v>
      </c>
      <c r="C5561" t="s">
        <v>24</v>
      </c>
      <c r="D5561" t="s">
        <v>11</v>
      </c>
      <c r="E5561" t="s">
        <v>12</v>
      </c>
      <c r="F5561">
        <v>289</v>
      </c>
      <c r="G5561" s="3">
        <v>66.12</v>
      </c>
      <c r="H5561" s="3">
        <v>0</v>
      </c>
      <c r="I5561" t="s">
        <v>24</v>
      </c>
      <c r="J5561" t="s">
        <v>26</v>
      </c>
      <c r="K5561" s="3">
        <f>IF(TablaDatosEmpresa[[#This Row],[Tipo_Movimiento]] = "Venta", -TablaDatosEmpresa[[#This Row],[Cantidad]] * TablaDatosEmpresa[[#This Row],[Precio_Venta_Unitario]], 0)</f>
        <v>0</v>
      </c>
      <c r="L5561" s="3">
        <f>AVERAGEIF(TablaDatosEmpresa[Nombre_Producto],TablaDatosEmpresa[[#This Row],[Nombre_Producto]],TablaDatosEmpresa[Costo_Unitario])</f>
        <v>28.701865793780652</v>
      </c>
      <c r="M5561" s="3">
        <f>IF(TablaDatosEmpresa[[#This Row],[Tipo_Movimiento]] = "Venta", -TablaDatosEmpresa[[#This Row],[Cantidad]] * TablaDatosEmpresa[[#This Row],[CosteAdquisicionPromedio]], 0)</f>
        <v>0</v>
      </c>
      <c r="N5561" s="3">
        <f>TablaDatosEmpresa[[#This Row],[Ingresos]]-TablaDatosEmpresa[[#This Row],[Coste_Vemta]]</f>
        <v>0</v>
      </c>
    </row>
    <row r="5562" spans="1:14" x14ac:dyDescent="0.3">
      <c r="A5562">
        <v>5563</v>
      </c>
      <c r="B5562" s="1">
        <v>45378</v>
      </c>
      <c r="C5562" t="s">
        <v>10</v>
      </c>
      <c r="D5562" t="s">
        <v>27</v>
      </c>
      <c r="E5562" t="s">
        <v>44</v>
      </c>
      <c r="F5562">
        <v>-18</v>
      </c>
      <c r="G5562" s="3">
        <v>0</v>
      </c>
      <c r="H5562" s="3">
        <v>503.9</v>
      </c>
      <c r="I5562" t="s">
        <v>10</v>
      </c>
      <c r="J5562" t="s">
        <v>23</v>
      </c>
      <c r="K5562" s="3">
        <f>IF(TablaDatosEmpresa[[#This Row],[Tipo_Movimiento]] = "Venta", -TablaDatosEmpresa[[#This Row],[Cantidad]] * TablaDatosEmpresa[[#This Row],[Precio_Venta_Unitario]], 0)</f>
        <v>9070.1999999999989</v>
      </c>
      <c r="L5562" s="3">
        <f>AVERAGEIF(TablaDatosEmpresa[Nombre_Producto],TablaDatosEmpresa[[#This Row],[Nombre_Producto]],TablaDatosEmpresa[Costo_Unitario])</f>
        <v>111.99406451612904</v>
      </c>
      <c r="M5562" s="3">
        <f>IF(TablaDatosEmpresa[[#This Row],[Tipo_Movimiento]] = "Venta", -TablaDatosEmpresa[[#This Row],[Cantidad]] * TablaDatosEmpresa[[#This Row],[CosteAdquisicionPromedio]], 0)</f>
        <v>2015.8931612903227</v>
      </c>
      <c r="N5562" s="3">
        <f>TablaDatosEmpresa[[#This Row],[Ingresos]]-TablaDatosEmpresa[[#This Row],[Coste_Vemta]]</f>
        <v>7054.3068387096764</v>
      </c>
    </row>
    <row r="5563" spans="1:14" x14ac:dyDescent="0.3">
      <c r="A5563">
        <v>5564</v>
      </c>
      <c r="B5563" s="1">
        <v>45378</v>
      </c>
      <c r="C5563" t="s">
        <v>10</v>
      </c>
      <c r="D5563" t="s">
        <v>34</v>
      </c>
      <c r="E5563" t="s">
        <v>45</v>
      </c>
      <c r="F5563">
        <v>-43</v>
      </c>
      <c r="G5563" s="3">
        <v>0</v>
      </c>
      <c r="H5563" s="3">
        <v>346.69</v>
      </c>
      <c r="I5563" t="s">
        <v>10</v>
      </c>
      <c r="J5563" t="s">
        <v>23</v>
      </c>
      <c r="K5563" s="3">
        <f>IF(TablaDatosEmpresa[[#This Row],[Tipo_Movimiento]] = "Venta", -TablaDatosEmpresa[[#This Row],[Cantidad]] * TablaDatosEmpresa[[#This Row],[Precio_Venta_Unitario]], 0)</f>
        <v>14907.67</v>
      </c>
      <c r="L5563" s="3">
        <f>AVERAGEIF(TablaDatosEmpresa[Nombre_Producto],TablaDatosEmpresa[[#This Row],[Nombre_Producto]],TablaDatosEmpresa[Costo_Unitario])</f>
        <v>81.910562499999997</v>
      </c>
      <c r="M5563" s="3">
        <f>IF(TablaDatosEmpresa[[#This Row],[Tipo_Movimiento]] = "Venta", -TablaDatosEmpresa[[#This Row],[Cantidad]] * TablaDatosEmpresa[[#This Row],[CosteAdquisicionPromedio]], 0)</f>
        <v>3522.1541874999998</v>
      </c>
      <c r="N5563" s="3">
        <f>TablaDatosEmpresa[[#This Row],[Ingresos]]-TablaDatosEmpresa[[#This Row],[Coste_Vemta]]</f>
        <v>11385.5158125</v>
      </c>
    </row>
    <row r="5564" spans="1:14" x14ac:dyDescent="0.3">
      <c r="A5564">
        <v>5565</v>
      </c>
      <c r="B5564" s="1">
        <v>45379</v>
      </c>
      <c r="C5564" t="s">
        <v>24</v>
      </c>
      <c r="D5564" t="s">
        <v>14</v>
      </c>
      <c r="E5564" t="s">
        <v>41</v>
      </c>
      <c r="F5564">
        <v>114</v>
      </c>
      <c r="G5564" s="3">
        <v>86.59</v>
      </c>
      <c r="H5564" s="3">
        <v>0</v>
      </c>
      <c r="I5564" t="s">
        <v>24</v>
      </c>
      <c r="J5564" t="s">
        <v>37</v>
      </c>
      <c r="K5564" s="3">
        <f>IF(TablaDatosEmpresa[[#This Row],[Tipo_Movimiento]] = "Venta", -TablaDatosEmpresa[[#This Row],[Cantidad]] * TablaDatosEmpresa[[#This Row],[Precio_Venta_Unitario]], 0)</f>
        <v>0</v>
      </c>
      <c r="L5564" s="3">
        <f>AVERAGEIF(TablaDatosEmpresa[Nombre_Producto],TablaDatosEmpresa[[#This Row],[Nombre_Producto]],TablaDatosEmpresa[Costo_Unitario])</f>
        <v>38.917210440456756</v>
      </c>
      <c r="M5564" s="3">
        <f>IF(TablaDatosEmpresa[[#This Row],[Tipo_Movimiento]] = "Venta", -TablaDatosEmpresa[[#This Row],[Cantidad]] * TablaDatosEmpresa[[#This Row],[CosteAdquisicionPromedio]], 0)</f>
        <v>0</v>
      </c>
      <c r="N5564" s="3">
        <f>TablaDatosEmpresa[[#This Row],[Ingresos]]-TablaDatosEmpresa[[#This Row],[Coste_Vemta]]</f>
        <v>0</v>
      </c>
    </row>
    <row r="5565" spans="1:14" x14ac:dyDescent="0.3">
      <c r="A5565">
        <v>5566</v>
      </c>
      <c r="B5565" s="1">
        <v>45379</v>
      </c>
      <c r="C5565" t="s">
        <v>24</v>
      </c>
      <c r="D5565" t="s">
        <v>21</v>
      </c>
      <c r="E5565" t="s">
        <v>22</v>
      </c>
      <c r="F5565">
        <v>171</v>
      </c>
      <c r="G5565" s="3">
        <v>24.95</v>
      </c>
      <c r="H5565" s="3">
        <v>0</v>
      </c>
      <c r="I5565" t="s">
        <v>24</v>
      </c>
      <c r="J5565" t="s">
        <v>37</v>
      </c>
      <c r="K5565" s="3">
        <f>IF(TablaDatosEmpresa[[#This Row],[Tipo_Movimiento]] = "Venta", -TablaDatosEmpresa[[#This Row],[Cantidad]] * TablaDatosEmpresa[[#This Row],[Precio_Venta_Unitario]], 0)</f>
        <v>0</v>
      </c>
      <c r="L5565" s="3">
        <f>AVERAGEIF(TablaDatosEmpresa[Nombre_Producto],TablaDatosEmpresa[[#This Row],[Nombre_Producto]],TablaDatosEmpresa[Costo_Unitario])</f>
        <v>10.520482758620702</v>
      </c>
      <c r="M5565" s="3">
        <f>IF(TablaDatosEmpresa[[#This Row],[Tipo_Movimiento]] = "Venta", -TablaDatosEmpresa[[#This Row],[Cantidad]] * TablaDatosEmpresa[[#This Row],[CosteAdquisicionPromedio]], 0)</f>
        <v>0</v>
      </c>
      <c r="N5565" s="3">
        <f>TablaDatosEmpresa[[#This Row],[Ingresos]]-TablaDatosEmpresa[[#This Row],[Coste_Vemta]]</f>
        <v>0</v>
      </c>
    </row>
    <row r="5566" spans="1:14" x14ac:dyDescent="0.3">
      <c r="A5566">
        <v>5567</v>
      </c>
      <c r="B5566" s="1">
        <v>45379</v>
      </c>
      <c r="C5566" t="s">
        <v>24</v>
      </c>
      <c r="D5566" t="s">
        <v>29</v>
      </c>
      <c r="E5566" t="s">
        <v>30</v>
      </c>
      <c r="F5566">
        <v>142</v>
      </c>
      <c r="G5566" s="3">
        <v>35.79</v>
      </c>
      <c r="H5566" s="3">
        <v>0</v>
      </c>
      <c r="I5566" t="s">
        <v>24</v>
      </c>
      <c r="J5566" t="s">
        <v>36</v>
      </c>
      <c r="K5566" s="3">
        <f>IF(TablaDatosEmpresa[[#This Row],[Tipo_Movimiento]] = "Venta", -TablaDatosEmpresa[[#This Row],[Cantidad]] * TablaDatosEmpresa[[#This Row],[Precio_Venta_Unitario]], 0)</f>
        <v>0</v>
      </c>
      <c r="L5566" s="3">
        <f>AVERAGEIF(TablaDatosEmpresa[Nombre_Producto],TablaDatosEmpresa[[#This Row],[Nombre_Producto]],TablaDatosEmpresa[Costo_Unitario])</f>
        <v>15.49574137931034</v>
      </c>
      <c r="M5566" s="3">
        <f>IF(TablaDatosEmpresa[[#This Row],[Tipo_Movimiento]] = "Venta", -TablaDatosEmpresa[[#This Row],[Cantidad]] * TablaDatosEmpresa[[#This Row],[CosteAdquisicionPromedio]], 0)</f>
        <v>0</v>
      </c>
      <c r="N5566" s="3">
        <f>TablaDatosEmpresa[[#This Row],[Ingresos]]-TablaDatosEmpresa[[#This Row],[Coste_Vemta]]</f>
        <v>0</v>
      </c>
    </row>
    <row r="5567" spans="1:14" x14ac:dyDescent="0.3">
      <c r="A5567">
        <v>5568</v>
      </c>
      <c r="B5567" s="1">
        <v>45379</v>
      </c>
      <c r="C5567" t="s">
        <v>10</v>
      </c>
      <c r="D5567" t="s">
        <v>11</v>
      </c>
      <c r="E5567" t="s">
        <v>12</v>
      </c>
      <c r="F5567">
        <v>-50</v>
      </c>
      <c r="G5567" s="3">
        <v>0</v>
      </c>
      <c r="H5567" s="3">
        <v>129.41999999999999</v>
      </c>
      <c r="I5567" t="s">
        <v>10</v>
      </c>
      <c r="J5567" t="s">
        <v>15</v>
      </c>
      <c r="K5567" s="3">
        <f>IF(TablaDatosEmpresa[[#This Row],[Tipo_Movimiento]] = "Venta", -TablaDatosEmpresa[[#This Row],[Cantidad]] * TablaDatosEmpresa[[#This Row],[Precio_Venta_Unitario]], 0)</f>
        <v>6470.9999999999991</v>
      </c>
      <c r="L5567" s="3">
        <f>AVERAGEIF(TablaDatosEmpresa[Nombre_Producto],TablaDatosEmpresa[[#This Row],[Nombre_Producto]],TablaDatosEmpresa[Costo_Unitario])</f>
        <v>28.701865793780652</v>
      </c>
      <c r="M5567" s="3">
        <f>IF(TablaDatosEmpresa[[#This Row],[Tipo_Movimiento]] = "Venta", -TablaDatosEmpresa[[#This Row],[Cantidad]] * TablaDatosEmpresa[[#This Row],[CosteAdquisicionPromedio]], 0)</f>
        <v>1435.0932896890326</v>
      </c>
      <c r="N5567" s="3">
        <f>TablaDatosEmpresa[[#This Row],[Ingresos]]-TablaDatosEmpresa[[#This Row],[Coste_Vemta]]</f>
        <v>5035.9067103109664</v>
      </c>
    </row>
    <row r="5568" spans="1:14" x14ac:dyDescent="0.3">
      <c r="A5568">
        <v>5569</v>
      </c>
      <c r="B5568" s="1">
        <v>45379</v>
      </c>
      <c r="C5568" t="s">
        <v>10</v>
      </c>
      <c r="D5568" t="s">
        <v>32</v>
      </c>
      <c r="E5568" t="s">
        <v>33</v>
      </c>
      <c r="F5568">
        <v>-22</v>
      </c>
      <c r="G5568" s="3">
        <v>0</v>
      </c>
      <c r="H5568" s="3">
        <v>221.25</v>
      </c>
      <c r="I5568" t="s">
        <v>10</v>
      </c>
      <c r="J5568" t="s">
        <v>31</v>
      </c>
      <c r="K5568" s="3">
        <f>IF(TablaDatosEmpresa[[#This Row],[Tipo_Movimiento]] = "Venta", -TablaDatosEmpresa[[#This Row],[Cantidad]] * TablaDatosEmpresa[[#This Row],[Precio_Venta_Unitario]], 0)</f>
        <v>4867.5</v>
      </c>
      <c r="L5568" s="3">
        <f>AVERAGEIF(TablaDatosEmpresa[Nombre_Producto],TablaDatosEmpresa[[#This Row],[Nombre_Producto]],TablaDatosEmpresa[Costo_Unitario])</f>
        <v>54.214840425531932</v>
      </c>
      <c r="M5568" s="3">
        <f>IF(TablaDatosEmpresa[[#This Row],[Tipo_Movimiento]] = "Venta", -TablaDatosEmpresa[[#This Row],[Cantidad]] * TablaDatosEmpresa[[#This Row],[CosteAdquisicionPromedio]], 0)</f>
        <v>1192.7264893617025</v>
      </c>
      <c r="N5568" s="3">
        <f>TablaDatosEmpresa[[#This Row],[Ingresos]]-TablaDatosEmpresa[[#This Row],[Coste_Vemta]]</f>
        <v>3674.7735106382975</v>
      </c>
    </row>
    <row r="5569" spans="1:14" x14ac:dyDescent="0.3">
      <c r="A5569">
        <v>5570</v>
      </c>
      <c r="B5569" s="1">
        <v>45379</v>
      </c>
      <c r="C5569" t="s">
        <v>24</v>
      </c>
      <c r="D5569" t="s">
        <v>25</v>
      </c>
      <c r="E5569" t="s">
        <v>43</v>
      </c>
      <c r="F5569">
        <v>264</v>
      </c>
      <c r="G5569" s="3">
        <v>45</v>
      </c>
      <c r="H5569" s="3">
        <v>0</v>
      </c>
      <c r="I5569" t="s">
        <v>24</v>
      </c>
      <c r="J5569" t="s">
        <v>26</v>
      </c>
      <c r="K5569" s="3">
        <f>IF(TablaDatosEmpresa[[#This Row],[Tipo_Movimiento]] = "Venta", -TablaDatosEmpresa[[#This Row],[Cantidad]] * TablaDatosEmpresa[[#This Row],[Precio_Venta_Unitario]], 0)</f>
        <v>0</v>
      </c>
      <c r="L5569" s="3">
        <f>AVERAGEIF(TablaDatosEmpresa[Nombre_Producto],TablaDatosEmpresa[[#This Row],[Nombre_Producto]],TablaDatosEmpresa[Costo_Unitario])</f>
        <v>18.458651685393257</v>
      </c>
      <c r="M5569" s="3">
        <f>IF(TablaDatosEmpresa[[#This Row],[Tipo_Movimiento]] = "Venta", -TablaDatosEmpresa[[#This Row],[Cantidad]] * TablaDatosEmpresa[[#This Row],[CosteAdquisicionPromedio]], 0)</f>
        <v>0</v>
      </c>
      <c r="N5569" s="3">
        <f>TablaDatosEmpresa[[#This Row],[Ingresos]]-TablaDatosEmpresa[[#This Row],[Coste_Vemta]]</f>
        <v>0</v>
      </c>
    </row>
    <row r="5570" spans="1:14" x14ac:dyDescent="0.3">
      <c r="A5570">
        <v>5571</v>
      </c>
      <c r="B5570" s="1">
        <v>45379</v>
      </c>
      <c r="C5570" t="s">
        <v>10</v>
      </c>
      <c r="D5570" t="s">
        <v>32</v>
      </c>
      <c r="E5570" t="s">
        <v>33</v>
      </c>
      <c r="F5570">
        <v>-16</v>
      </c>
      <c r="G5570" s="3">
        <v>0</v>
      </c>
      <c r="H5570" s="3">
        <v>218.37</v>
      </c>
      <c r="I5570" t="s">
        <v>10</v>
      </c>
      <c r="J5570" t="s">
        <v>35</v>
      </c>
      <c r="K5570" s="3">
        <f>IF(TablaDatosEmpresa[[#This Row],[Tipo_Movimiento]] = "Venta", -TablaDatosEmpresa[[#This Row],[Cantidad]] * TablaDatosEmpresa[[#This Row],[Precio_Venta_Unitario]], 0)</f>
        <v>3493.92</v>
      </c>
      <c r="L5570" s="3">
        <f>AVERAGEIF(TablaDatosEmpresa[Nombre_Producto],TablaDatosEmpresa[[#This Row],[Nombre_Producto]],TablaDatosEmpresa[Costo_Unitario])</f>
        <v>54.214840425531932</v>
      </c>
      <c r="M5570" s="3">
        <f>IF(TablaDatosEmpresa[[#This Row],[Tipo_Movimiento]] = "Venta", -TablaDatosEmpresa[[#This Row],[Cantidad]] * TablaDatosEmpresa[[#This Row],[CosteAdquisicionPromedio]], 0)</f>
        <v>867.43744680851091</v>
      </c>
      <c r="N5570" s="3">
        <f>TablaDatosEmpresa[[#This Row],[Ingresos]]-TablaDatosEmpresa[[#This Row],[Coste_Vemta]]</f>
        <v>2626.4825531914894</v>
      </c>
    </row>
    <row r="5571" spans="1:14" x14ac:dyDescent="0.3">
      <c r="A5571">
        <v>5572</v>
      </c>
      <c r="B5571" s="1">
        <v>45380</v>
      </c>
      <c r="C5571" t="s">
        <v>16</v>
      </c>
      <c r="D5571" t="s">
        <v>17</v>
      </c>
      <c r="E5571" t="s">
        <v>42</v>
      </c>
      <c r="F5571">
        <v>97</v>
      </c>
      <c r="G5571" s="3">
        <v>448.4</v>
      </c>
      <c r="H5571" s="3">
        <v>0</v>
      </c>
      <c r="I5571" t="s">
        <v>46</v>
      </c>
      <c r="J5571" t="s">
        <v>18</v>
      </c>
      <c r="K5571" s="3">
        <f>IF(TablaDatosEmpresa[[#This Row],[Tipo_Movimiento]] = "Venta", -TablaDatosEmpresa[[#This Row],[Cantidad]] * TablaDatosEmpresa[[#This Row],[Precio_Venta_Unitario]], 0)</f>
        <v>0</v>
      </c>
      <c r="L5571" s="3">
        <f>AVERAGEIF(TablaDatosEmpresa[Nombre_Producto],TablaDatosEmpresa[[#This Row],[Nombre_Producto]],TablaDatosEmpresa[Costo_Unitario])</f>
        <v>206.67616747181975</v>
      </c>
      <c r="M5571" s="3">
        <f>IF(TablaDatosEmpresa[[#This Row],[Tipo_Movimiento]] = "Venta", -TablaDatosEmpresa[[#This Row],[Cantidad]] * TablaDatosEmpresa[[#This Row],[CosteAdquisicionPromedio]], 0)</f>
        <v>0</v>
      </c>
      <c r="N5571" s="3">
        <f>TablaDatosEmpresa[[#This Row],[Ingresos]]-TablaDatosEmpresa[[#This Row],[Coste_Vemta]]</f>
        <v>0</v>
      </c>
    </row>
    <row r="5572" spans="1:14" x14ac:dyDescent="0.3">
      <c r="A5572">
        <v>5573</v>
      </c>
      <c r="B5572" s="1">
        <v>45380</v>
      </c>
      <c r="C5572" t="s">
        <v>24</v>
      </c>
      <c r="D5572" t="s">
        <v>34</v>
      </c>
      <c r="E5572" t="s">
        <v>45</v>
      </c>
      <c r="F5572">
        <v>258</v>
      </c>
      <c r="G5572" s="3">
        <v>178.41</v>
      </c>
      <c r="H5572" s="3">
        <v>0</v>
      </c>
      <c r="I5572" t="s">
        <v>24</v>
      </c>
      <c r="J5572" t="s">
        <v>36</v>
      </c>
      <c r="K5572" s="3">
        <f>IF(TablaDatosEmpresa[[#This Row],[Tipo_Movimiento]] = "Venta", -TablaDatosEmpresa[[#This Row],[Cantidad]] * TablaDatosEmpresa[[#This Row],[Precio_Venta_Unitario]], 0)</f>
        <v>0</v>
      </c>
      <c r="L5572" s="3">
        <f>AVERAGEIF(TablaDatosEmpresa[Nombre_Producto],TablaDatosEmpresa[[#This Row],[Nombre_Producto]],TablaDatosEmpresa[Costo_Unitario])</f>
        <v>81.910562499999997</v>
      </c>
      <c r="M5572" s="3">
        <f>IF(TablaDatosEmpresa[[#This Row],[Tipo_Movimiento]] = "Venta", -TablaDatosEmpresa[[#This Row],[Cantidad]] * TablaDatosEmpresa[[#This Row],[CosteAdquisicionPromedio]], 0)</f>
        <v>0</v>
      </c>
      <c r="N5572" s="3">
        <f>TablaDatosEmpresa[[#This Row],[Ingresos]]-TablaDatosEmpresa[[#This Row],[Coste_Vemta]]</f>
        <v>0</v>
      </c>
    </row>
    <row r="5573" spans="1:14" x14ac:dyDescent="0.3">
      <c r="A5573">
        <v>5574</v>
      </c>
      <c r="B5573" s="1">
        <v>45380</v>
      </c>
      <c r="C5573" t="s">
        <v>24</v>
      </c>
      <c r="D5573" t="s">
        <v>34</v>
      </c>
      <c r="E5573" t="s">
        <v>45</v>
      </c>
      <c r="F5573">
        <v>243</v>
      </c>
      <c r="G5573" s="3">
        <v>182.37</v>
      </c>
      <c r="H5573" s="3">
        <v>0</v>
      </c>
      <c r="I5573" t="s">
        <v>24</v>
      </c>
      <c r="J5573" t="s">
        <v>36</v>
      </c>
      <c r="K5573" s="3">
        <f>IF(TablaDatosEmpresa[[#This Row],[Tipo_Movimiento]] = "Venta", -TablaDatosEmpresa[[#This Row],[Cantidad]] * TablaDatosEmpresa[[#This Row],[Precio_Venta_Unitario]], 0)</f>
        <v>0</v>
      </c>
      <c r="L5573" s="3">
        <f>AVERAGEIF(TablaDatosEmpresa[Nombre_Producto],TablaDatosEmpresa[[#This Row],[Nombre_Producto]],TablaDatosEmpresa[Costo_Unitario])</f>
        <v>81.910562499999997</v>
      </c>
      <c r="M5573" s="3">
        <f>IF(TablaDatosEmpresa[[#This Row],[Tipo_Movimiento]] = "Venta", -TablaDatosEmpresa[[#This Row],[Cantidad]] * TablaDatosEmpresa[[#This Row],[CosteAdquisicionPromedio]], 0)</f>
        <v>0</v>
      </c>
      <c r="N5573" s="3">
        <f>TablaDatosEmpresa[[#This Row],[Ingresos]]-TablaDatosEmpresa[[#This Row],[Coste_Vemta]]</f>
        <v>0</v>
      </c>
    </row>
    <row r="5574" spans="1:14" x14ac:dyDescent="0.3">
      <c r="A5574">
        <v>5575</v>
      </c>
      <c r="B5574" s="1">
        <v>45380</v>
      </c>
      <c r="C5574" t="s">
        <v>10</v>
      </c>
      <c r="D5574" t="s">
        <v>19</v>
      </c>
      <c r="E5574" t="s">
        <v>20</v>
      </c>
      <c r="F5574">
        <v>-2</v>
      </c>
      <c r="G5574" s="3">
        <v>0</v>
      </c>
      <c r="H5574" s="3">
        <v>300.51</v>
      </c>
      <c r="I5574" t="s">
        <v>10</v>
      </c>
      <c r="J5574" t="s">
        <v>15</v>
      </c>
      <c r="K5574" s="3">
        <f>IF(TablaDatosEmpresa[[#This Row],[Tipo_Movimiento]] = "Venta", -TablaDatosEmpresa[[#This Row],[Cantidad]] * TablaDatosEmpresa[[#This Row],[Precio_Venta_Unitario]], 0)</f>
        <v>601.02</v>
      </c>
      <c r="L5574" s="3">
        <f>AVERAGEIF(TablaDatosEmpresa[Nombre_Producto],TablaDatosEmpresa[[#This Row],[Nombre_Producto]],TablaDatosEmpresa[Costo_Unitario])</f>
        <v>66.956770642201846</v>
      </c>
      <c r="M5574" s="3">
        <f>IF(TablaDatosEmpresa[[#This Row],[Tipo_Movimiento]] = "Venta", -TablaDatosEmpresa[[#This Row],[Cantidad]] * TablaDatosEmpresa[[#This Row],[CosteAdquisicionPromedio]], 0)</f>
        <v>133.91354128440369</v>
      </c>
      <c r="N5574" s="3">
        <f>TablaDatosEmpresa[[#This Row],[Ingresos]]-TablaDatosEmpresa[[#This Row],[Coste_Vemta]]</f>
        <v>467.10645871559632</v>
      </c>
    </row>
    <row r="5575" spans="1:14" x14ac:dyDescent="0.3">
      <c r="A5575">
        <v>5576</v>
      </c>
      <c r="B5575" s="1">
        <v>45380</v>
      </c>
      <c r="C5575" t="s">
        <v>10</v>
      </c>
      <c r="D5575" t="s">
        <v>34</v>
      </c>
      <c r="E5575" t="s">
        <v>45</v>
      </c>
      <c r="F5575">
        <v>-22</v>
      </c>
      <c r="G5575" s="3">
        <v>0</v>
      </c>
      <c r="H5575" s="3">
        <v>348.5</v>
      </c>
      <c r="I5575" t="s">
        <v>10</v>
      </c>
      <c r="J5575" t="s">
        <v>23</v>
      </c>
      <c r="K5575" s="3">
        <f>IF(TablaDatosEmpresa[[#This Row],[Tipo_Movimiento]] = "Venta", -TablaDatosEmpresa[[#This Row],[Cantidad]] * TablaDatosEmpresa[[#This Row],[Precio_Venta_Unitario]], 0)</f>
        <v>7667</v>
      </c>
      <c r="L5575" s="3">
        <f>AVERAGEIF(TablaDatosEmpresa[Nombre_Producto],TablaDatosEmpresa[[#This Row],[Nombre_Producto]],TablaDatosEmpresa[Costo_Unitario])</f>
        <v>81.910562499999997</v>
      </c>
      <c r="M5575" s="3">
        <f>IF(TablaDatosEmpresa[[#This Row],[Tipo_Movimiento]] = "Venta", -TablaDatosEmpresa[[#This Row],[Cantidad]] * TablaDatosEmpresa[[#This Row],[CosteAdquisicionPromedio]], 0)</f>
        <v>1802.032375</v>
      </c>
      <c r="N5575" s="3">
        <f>TablaDatosEmpresa[[#This Row],[Ingresos]]-TablaDatosEmpresa[[#This Row],[Coste_Vemta]]</f>
        <v>5864.9676250000002</v>
      </c>
    </row>
    <row r="5576" spans="1:14" x14ac:dyDescent="0.3">
      <c r="A5576">
        <v>5577</v>
      </c>
      <c r="B5576" s="1">
        <v>45380</v>
      </c>
      <c r="C5576" t="s">
        <v>24</v>
      </c>
      <c r="D5576" t="s">
        <v>32</v>
      </c>
      <c r="E5576" t="s">
        <v>33</v>
      </c>
      <c r="F5576">
        <v>105</v>
      </c>
      <c r="G5576" s="3">
        <v>121.96</v>
      </c>
      <c r="H5576" s="3">
        <v>0</v>
      </c>
      <c r="I5576" t="s">
        <v>24</v>
      </c>
      <c r="J5576" t="s">
        <v>37</v>
      </c>
      <c r="K5576" s="3">
        <f>IF(TablaDatosEmpresa[[#This Row],[Tipo_Movimiento]] = "Venta", -TablaDatosEmpresa[[#This Row],[Cantidad]] * TablaDatosEmpresa[[#This Row],[Precio_Venta_Unitario]], 0)</f>
        <v>0</v>
      </c>
      <c r="L5576" s="3">
        <f>AVERAGEIF(TablaDatosEmpresa[Nombre_Producto],TablaDatosEmpresa[[#This Row],[Nombre_Producto]],TablaDatosEmpresa[Costo_Unitario])</f>
        <v>54.214840425531932</v>
      </c>
      <c r="M5576" s="3">
        <f>IF(TablaDatosEmpresa[[#This Row],[Tipo_Movimiento]] = "Venta", -TablaDatosEmpresa[[#This Row],[Cantidad]] * TablaDatosEmpresa[[#This Row],[CosteAdquisicionPromedio]], 0)</f>
        <v>0</v>
      </c>
      <c r="N5576" s="3">
        <f>TablaDatosEmpresa[[#This Row],[Ingresos]]-TablaDatosEmpresa[[#This Row],[Coste_Vemta]]</f>
        <v>0</v>
      </c>
    </row>
    <row r="5577" spans="1:14" x14ac:dyDescent="0.3">
      <c r="A5577">
        <v>5578</v>
      </c>
      <c r="B5577" s="1">
        <v>45381</v>
      </c>
      <c r="C5577" t="s">
        <v>10</v>
      </c>
      <c r="D5577" t="s">
        <v>32</v>
      </c>
      <c r="E5577" t="s">
        <v>33</v>
      </c>
      <c r="F5577">
        <v>-25</v>
      </c>
      <c r="G5577" s="3">
        <v>0</v>
      </c>
      <c r="H5577" s="3">
        <v>221.8</v>
      </c>
      <c r="I5577" t="s">
        <v>10</v>
      </c>
      <c r="J5577" t="s">
        <v>23</v>
      </c>
      <c r="K5577" s="3">
        <f>IF(TablaDatosEmpresa[[#This Row],[Tipo_Movimiento]] = "Venta", -TablaDatosEmpresa[[#This Row],[Cantidad]] * TablaDatosEmpresa[[#This Row],[Precio_Venta_Unitario]], 0)</f>
        <v>5545</v>
      </c>
      <c r="L5577" s="3">
        <f>AVERAGEIF(TablaDatosEmpresa[Nombre_Producto],TablaDatosEmpresa[[#This Row],[Nombre_Producto]],TablaDatosEmpresa[Costo_Unitario])</f>
        <v>54.214840425531932</v>
      </c>
      <c r="M5577" s="3">
        <f>IF(TablaDatosEmpresa[[#This Row],[Tipo_Movimiento]] = "Venta", -TablaDatosEmpresa[[#This Row],[Cantidad]] * TablaDatosEmpresa[[#This Row],[CosteAdquisicionPromedio]], 0)</f>
        <v>1355.3710106382982</v>
      </c>
      <c r="N5577" s="3">
        <f>TablaDatosEmpresa[[#This Row],[Ingresos]]-TablaDatosEmpresa[[#This Row],[Coste_Vemta]]</f>
        <v>4189.6289893617013</v>
      </c>
    </row>
    <row r="5578" spans="1:14" x14ac:dyDescent="0.3">
      <c r="A5578">
        <v>5579</v>
      </c>
      <c r="B5578" s="1">
        <v>45381</v>
      </c>
      <c r="C5578" t="s">
        <v>24</v>
      </c>
      <c r="D5578" t="s">
        <v>11</v>
      </c>
      <c r="E5578" t="s">
        <v>12</v>
      </c>
      <c r="F5578">
        <v>265</v>
      </c>
      <c r="G5578" s="3">
        <v>64.180000000000007</v>
      </c>
      <c r="H5578" s="3">
        <v>0</v>
      </c>
      <c r="I5578" t="s">
        <v>24</v>
      </c>
      <c r="J5578" t="s">
        <v>26</v>
      </c>
      <c r="K5578" s="3">
        <f>IF(TablaDatosEmpresa[[#This Row],[Tipo_Movimiento]] = "Venta", -TablaDatosEmpresa[[#This Row],[Cantidad]] * TablaDatosEmpresa[[#This Row],[Precio_Venta_Unitario]], 0)</f>
        <v>0</v>
      </c>
      <c r="L5578" s="3">
        <f>AVERAGEIF(TablaDatosEmpresa[Nombre_Producto],TablaDatosEmpresa[[#This Row],[Nombre_Producto]],TablaDatosEmpresa[Costo_Unitario])</f>
        <v>28.701865793780652</v>
      </c>
      <c r="M5578" s="3">
        <f>IF(TablaDatosEmpresa[[#This Row],[Tipo_Movimiento]] = "Venta", -TablaDatosEmpresa[[#This Row],[Cantidad]] * TablaDatosEmpresa[[#This Row],[CosteAdquisicionPromedio]], 0)</f>
        <v>0</v>
      </c>
      <c r="N5578" s="3">
        <f>TablaDatosEmpresa[[#This Row],[Ingresos]]-TablaDatosEmpresa[[#This Row],[Coste_Vemta]]</f>
        <v>0</v>
      </c>
    </row>
    <row r="5579" spans="1:14" x14ac:dyDescent="0.3">
      <c r="A5579">
        <v>5580</v>
      </c>
      <c r="B5579" s="1">
        <v>45381</v>
      </c>
      <c r="C5579" t="s">
        <v>10</v>
      </c>
      <c r="D5579" t="s">
        <v>17</v>
      </c>
      <c r="E5579" t="s">
        <v>42</v>
      </c>
      <c r="F5579">
        <v>-15</v>
      </c>
      <c r="G5579" s="3">
        <v>0</v>
      </c>
      <c r="H5579" s="3">
        <v>896.78</v>
      </c>
      <c r="I5579" t="s">
        <v>10</v>
      </c>
      <c r="J5579" t="s">
        <v>23</v>
      </c>
      <c r="K5579" s="3">
        <f>IF(TablaDatosEmpresa[[#This Row],[Tipo_Movimiento]] = "Venta", -TablaDatosEmpresa[[#This Row],[Cantidad]] * TablaDatosEmpresa[[#This Row],[Precio_Venta_Unitario]], 0)</f>
        <v>13451.699999999999</v>
      </c>
      <c r="L5579" s="3">
        <f>AVERAGEIF(TablaDatosEmpresa[Nombre_Producto],TablaDatosEmpresa[[#This Row],[Nombre_Producto]],TablaDatosEmpresa[Costo_Unitario])</f>
        <v>206.67616747181975</v>
      </c>
      <c r="M5579" s="3">
        <f>IF(TablaDatosEmpresa[[#This Row],[Tipo_Movimiento]] = "Venta", -TablaDatosEmpresa[[#This Row],[Cantidad]] * TablaDatosEmpresa[[#This Row],[CosteAdquisicionPromedio]], 0)</f>
        <v>3100.1425120772965</v>
      </c>
      <c r="N5579" s="3">
        <f>TablaDatosEmpresa[[#This Row],[Ingresos]]-TablaDatosEmpresa[[#This Row],[Coste_Vemta]]</f>
        <v>10351.557487922702</v>
      </c>
    </row>
    <row r="5580" spans="1:14" x14ac:dyDescent="0.3">
      <c r="A5580">
        <v>5581</v>
      </c>
      <c r="B5580" s="1">
        <v>45381</v>
      </c>
      <c r="C5580" t="s">
        <v>24</v>
      </c>
      <c r="D5580" t="s">
        <v>29</v>
      </c>
      <c r="E5580" t="s">
        <v>30</v>
      </c>
      <c r="F5580">
        <v>142</v>
      </c>
      <c r="G5580" s="3">
        <v>35.630000000000003</v>
      </c>
      <c r="H5580" s="3">
        <v>0</v>
      </c>
      <c r="I5580" t="s">
        <v>24</v>
      </c>
      <c r="J5580" t="s">
        <v>26</v>
      </c>
      <c r="K5580" s="3">
        <f>IF(TablaDatosEmpresa[[#This Row],[Tipo_Movimiento]] = "Venta", -TablaDatosEmpresa[[#This Row],[Cantidad]] * TablaDatosEmpresa[[#This Row],[Precio_Venta_Unitario]], 0)</f>
        <v>0</v>
      </c>
      <c r="L5580" s="3">
        <f>AVERAGEIF(TablaDatosEmpresa[Nombre_Producto],TablaDatosEmpresa[[#This Row],[Nombre_Producto]],TablaDatosEmpresa[Costo_Unitario])</f>
        <v>15.49574137931034</v>
      </c>
      <c r="M5580" s="3">
        <f>IF(TablaDatosEmpresa[[#This Row],[Tipo_Movimiento]] = "Venta", -TablaDatosEmpresa[[#This Row],[Cantidad]] * TablaDatosEmpresa[[#This Row],[CosteAdquisicionPromedio]], 0)</f>
        <v>0</v>
      </c>
      <c r="N5580" s="3">
        <f>TablaDatosEmpresa[[#This Row],[Ingresos]]-TablaDatosEmpresa[[#This Row],[Coste_Vemta]]</f>
        <v>0</v>
      </c>
    </row>
    <row r="5581" spans="1:14" x14ac:dyDescent="0.3">
      <c r="A5581">
        <v>5582</v>
      </c>
      <c r="B5581" s="1">
        <v>45381</v>
      </c>
      <c r="C5581" t="s">
        <v>10</v>
      </c>
      <c r="D5581" t="s">
        <v>34</v>
      </c>
      <c r="E5581" t="s">
        <v>45</v>
      </c>
      <c r="F5581">
        <v>-38</v>
      </c>
      <c r="G5581" s="3">
        <v>0</v>
      </c>
      <c r="H5581" s="3">
        <v>347.73</v>
      </c>
      <c r="I5581" t="s">
        <v>10</v>
      </c>
      <c r="J5581" t="s">
        <v>23</v>
      </c>
      <c r="K5581" s="3">
        <f>IF(TablaDatosEmpresa[[#This Row],[Tipo_Movimiento]] = "Venta", -TablaDatosEmpresa[[#This Row],[Cantidad]] * TablaDatosEmpresa[[#This Row],[Precio_Venta_Unitario]], 0)</f>
        <v>13213.740000000002</v>
      </c>
      <c r="L5581" s="3">
        <f>AVERAGEIF(TablaDatosEmpresa[Nombre_Producto],TablaDatosEmpresa[[#This Row],[Nombre_Producto]],TablaDatosEmpresa[Costo_Unitario])</f>
        <v>81.910562499999997</v>
      </c>
      <c r="M5581" s="3">
        <f>IF(TablaDatosEmpresa[[#This Row],[Tipo_Movimiento]] = "Venta", -TablaDatosEmpresa[[#This Row],[Cantidad]] * TablaDatosEmpresa[[#This Row],[CosteAdquisicionPromedio]], 0)</f>
        <v>3112.6013749999997</v>
      </c>
      <c r="N5581" s="3">
        <f>TablaDatosEmpresa[[#This Row],[Ingresos]]-TablaDatosEmpresa[[#This Row],[Coste_Vemta]]</f>
        <v>10101.138625000001</v>
      </c>
    </row>
    <row r="5582" spans="1:14" x14ac:dyDescent="0.3">
      <c r="A5582">
        <v>5583</v>
      </c>
      <c r="B5582" s="1">
        <v>45381</v>
      </c>
      <c r="C5582" t="s">
        <v>10</v>
      </c>
      <c r="D5582" t="s">
        <v>14</v>
      </c>
      <c r="E5582" t="s">
        <v>41</v>
      </c>
      <c r="F5582">
        <v>-20</v>
      </c>
      <c r="G5582" s="3">
        <v>0</v>
      </c>
      <c r="H5582" s="3">
        <v>160.82</v>
      </c>
      <c r="I5582" t="s">
        <v>10</v>
      </c>
      <c r="J5582" t="s">
        <v>31</v>
      </c>
      <c r="K5582" s="3">
        <f>IF(TablaDatosEmpresa[[#This Row],[Tipo_Movimiento]] = "Venta", -TablaDatosEmpresa[[#This Row],[Cantidad]] * TablaDatosEmpresa[[#This Row],[Precio_Venta_Unitario]], 0)</f>
        <v>3216.3999999999996</v>
      </c>
      <c r="L5582" s="3">
        <f>AVERAGEIF(TablaDatosEmpresa[Nombre_Producto],TablaDatosEmpresa[[#This Row],[Nombre_Producto]],TablaDatosEmpresa[Costo_Unitario])</f>
        <v>38.917210440456756</v>
      </c>
      <c r="M5582" s="3">
        <f>IF(TablaDatosEmpresa[[#This Row],[Tipo_Movimiento]] = "Venta", -TablaDatosEmpresa[[#This Row],[Cantidad]] * TablaDatosEmpresa[[#This Row],[CosteAdquisicionPromedio]], 0)</f>
        <v>778.34420880913513</v>
      </c>
      <c r="N5582" s="3">
        <f>TablaDatosEmpresa[[#This Row],[Ingresos]]-TablaDatosEmpresa[[#This Row],[Coste_Vemta]]</f>
        <v>2438.0557911908645</v>
      </c>
    </row>
    <row r="5583" spans="1:14" x14ac:dyDescent="0.3">
      <c r="A5583">
        <v>5584</v>
      </c>
      <c r="B5583" s="1">
        <v>45381</v>
      </c>
      <c r="C5583" t="s">
        <v>10</v>
      </c>
      <c r="D5583" t="s">
        <v>14</v>
      </c>
      <c r="E5583" t="s">
        <v>41</v>
      </c>
      <c r="F5583">
        <v>-45</v>
      </c>
      <c r="G5583" s="3">
        <v>0</v>
      </c>
      <c r="H5583" s="3">
        <v>160.61000000000001</v>
      </c>
      <c r="I5583" t="s">
        <v>10</v>
      </c>
      <c r="J5583" t="s">
        <v>15</v>
      </c>
      <c r="K5583" s="3">
        <f>IF(TablaDatosEmpresa[[#This Row],[Tipo_Movimiento]] = "Venta", -TablaDatosEmpresa[[#This Row],[Cantidad]] * TablaDatosEmpresa[[#This Row],[Precio_Venta_Unitario]], 0)</f>
        <v>7227.4500000000007</v>
      </c>
      <c r="L5583" s="3">
        <f>AVERAGEIF(TablaDatosEmpresa[Nombre_Producto],TablaDatosEmpresa[[#This Row],[Nombre_Producto]],TablaDatosEmpresa[Costo_Unitario])</f>
        <v>38.917210440456756</v>
      </c>
      <c r="M5583" s="3">
        <f>IF(TablaDatosEmpresa[[#This Row],[Tipo_Movimiento]] = "Venta", -TablaDatosEmpresa[[#This Row],[Cantidad]] * TablaDatosEmpresa[[#This Row],[CosteAdquisicionPromedio]], 0)</f>
        <v>1751.274469820554</v>
      </c>
      <c r="N5583" s="3">
        <f>TablaDatosEmpresa[[#This Row],[Ingresos]]-TablaDatosEmpresa[[#This Row],[Coste_Vemta]]</f>
        <v>5476.1755301794465</v>
      </c>
    </row>
    <row r="5584" spans="1:14" x14ac:dyDescent="0.3">
      <c r="A5584">
        <v>5585</v>
      </c>
      <c r="B5584" s="1">
        <v>45382</v>
      </c>
      <c r="C5584" t="s">
        <v>24</v>
      </c>
      <c r="D5584" t="s">
        <v>32</v>
      </c>
      <c r="E5584" t="s">
        <v>33</v>
      </c>
      <c r="F5584">
        <v>58</v>
      </c>
      <c r="G5584" s="3">
        <v>122.13</v>
      </c>
      <c r="H5584" s="3">
        <v>0</v>
      </c>
      <c r="I5584" t="s">
        <v>24</v>
      </c>
      <c r="J5584" t="s">
        <v>37</v>
      </c>
      <c r="K5584" s="3">
        <f>IF(TablaDatosEmpresa[[#This Row],[Tipo_Movimiento]] = "Venta", -TablaDatosEmpresa[[#This Row],[Cantidad]] * TablaDatosEmpresa[[#This Row],[Precio_Venta_Unitario]], 0)</f>
        <v>0</v>
      </c>
      <c r="L5584" s="3">
        <f>AVERAGEIF(TablaDatosEmpresa[Nombre_Producto],TablaDatosEmpresa[[#This Row],[Nombre_Producto]],TablaDatosEmpresa[Costo_Unitario])</f>
        <v>54.214840425531932</v>
      </c>
      <c r="M5584" s="3">
        <f>IF(TablaDatosEmpresa[[#This Row],[Tipo_Movimiento]] = "Venta", -TablaDatosEmpresa[[#This Row],[Cantidad]] * TablaDatosEmpresa[[#This Row],[CosteAdquisicionPromedio]], 0)</f>
        <v>0</v>
      </c>
      <c r="N5584" s="3">
        <f>TablaDatosEmpresa[[#This Row],[Ingresos]]-TablaDatosEmpresa[[#This Row],[Coste_Vemta]]</f>
        <v>0</v>
      </c>
    </row>
    <row r="5585" spans="1:14" x14ac:dyDescent="0.3">
      <c r="A5585">
        <v>5586</v>
      </c>
      <c r="B5585" s="1">
        <v>45382</v>
      </c>
      <c r="C5585" t="s">
        <v>24</v>
      </c>
      <c r="D5585" t="s">
        <v>34</v>
      </c>
      <c r="E5585" t="s">
        <v>45</v>
      </c>
      <c r="F5585">
        <v>71</v>
      </c>
      <c r="G5585" s="3">
        <v>179.29</v>
      </c>
      <c r="H5585" s="3">
        <v>0</v>
      </c>
      <c r="I5585" t="s">
        <v>24</v>
      </c>
      <c r="J5585" t="s">
        <v>37</v>
      </c>
      <c r="K5585" s="3">
        <f>IF(TablaDatosEmpresa[[#This Row],[Tipo_Movimiento]] = "Venta", -TablaDatosEmpresa[[#This Row],[Cantidad]] * TablaDatosEmpresa[[#This Row],[Precio_Venta_Unitario]], 0)</f>
        <v>0</v>
      </c>
      <c r="L5585" s="3">
        <f>AVERAGEIF(TablaDatosEmpresa[Nombre_Producto],TablaDatosEmpresa[[#This Row],[Nombre_Producto]],TablaDatosEmpresa[Costo_Unitario])</f>
        <v>81.910562499999997</v>
      </c>
      <c r="M5585" s="3">
        <f>IF(TablaDatosEmpresa[[#This Row],[Tipo_Movimiento]] = "Venta", -TablaDatosEmpresa[[#This Row],[Cantidad]] * TablaDatosEmpresa[[#This Row],[CosteAdquisicionPromedio]], 0)</f>
        <v>0</v>
      </c>
      <c r="N5585" s="3">
        <f>TablaDatosEmpresa[[#This Row],[Ingresos]]-TablaDatosEmpresa[[#This Row],[Coste_Vemta]]</f>
        <v>0</v>
      </c>
    </row>
    <row r="5586" spans="1:14" x14ac:dyDescent="0.3">
      <c r="A5586">
        <v>5587</v>
      </c>
      <c r="B5586" s="1">
        <v>45382</v>
      </c>
      <c r="C5586" t="s">
        <v>10</v>
      </c>
      <c r="D5586" t="s">
        <v>27</v>
      </c>
      <c r="E5586" t="s">
        <v>44</v>
      </c>
      <c r="F5586">
        <v>-24</v>
      </c>
      <c r="G5586" s="3">
        <v>0</v>
      </c>
      <c r="H5586" s="3">
        <v>504.4</v>
      </c>
      <c r="I5586" t="s">
        <v>10</v>
      </c>
      <c r="J5586" t="s">
        <v>15</v>
      </c>
      <c r="K5586" s="3">
        <f>IF(TablaDatosEmpresa[[#This Row],[Tipo_Movimiento]] = "Venta", -TablaDatosEmpresa[[#This Row],[Cantidad]] * TablaDatosEmpresa[[#This Row],[Precio_Venta_Unitario]], 0)</f>
        <v>12105.599999999999</v>
      </c>
      <c r="L5586" s="3">
        <f>AVERAGEIF(TablaDatosEmpresa[Nombre_Producto],TablaDatosEmpresa[[#This Row],[Nombre_Producto]],TablaDatosEmpresa[Costo_Unitario])</f>
        <v>111.99406451612904</v>
      </c>
      <c r="M5586" s="3">
        <f>IF(TablaDatosEmpresa[[#This Row],[Tipo_Movimiento]] = "Venta", -TablaDatosEmpresa[[#This Row],[Cantidad]] * TablaDatosEmpresa[[#This Row],[CosteAdquisicionPromedio]], 0)</f>
        <v>2687.8575483870973</v>
      </c>
      <c r="N5586" s="3">
        <f>TablaDatosEmpresa[[#This Row],[Ingresos]]-TablaDatosEmpresa[[#This Row],[Coste_Vemta]]</f>
        <v>9417.7424516129013</v>
      </c>
    </row>
    <row r="5587" spans="1:14" x14ac:dyDescent="0.3">
      <c r="A5587">
        <v>5588</v>
      </c>
      <c r="B5587" s="1">
        <v>45382</v>
      </c>
      <c r="C5587" t="s">
        <v>16</v>
      </c>
      <c r="D5587" t="s">
        <v>17</v>
      </c>
      <c r="E5587" t="s">
        <v>42</v>
      </c>
      <c r="F5587">
        <v>91</v>
      </c>
      <c r="G5587" s="3">
        <v>449.6</v>
      </c>
      <c r="H5587" s="3">
        <v>0</v>
      </c>
      <c r="I5587" t="s">
        <v>46</v>
      </c>
      <c r="J5587" t="s">
        <v>18</v>
      </c>
      <c r="K5587" s="3">
        <f>IF(TablaDatosEmpresa[[#This Row],[Tipo_Movimiento]] = "Venta", -TablaDatosEmpresa[[#This Row],[Cantidad]] * TablaDatosEmpresa[[#This Row],[Precio_Venta_Unitario]], 0)</f>
        <v>0</v>
      </c>
      <c r="L5587" s="3">
        <f>AVERAGEIF(TablaDatosEmpresa[Nombre_Producto],TablaDatosEmpresa[[#This Row],[Nombre_Producto]],TablaDatosEmpresa[Costo_Unitario])</f>
        <v>206.67616747181975</v>
      </c>
      <c r="M5587" s="3">
        <f>IF(TablaDatosEmpresa[[#This Row],[Tipo_Movimiento]] = "Venta", -TablaDatosEmpresa[[#This Row],[Cantidad]] * TablaDatosEmpresa[[#This Row],[CosteAdquisicionPromedio]], 0)</f>
        <v>0</v>
      </c>
      <c r="N5587" s="3">
        <f>TablaDatosEmpresa[[#This Row],[Ingresos]]-TablaDatosEmpresa[[#This Row],[Coste_Vemta]]</f>
        <v>0</v>
      </c>
    </row>
    <row r="5588" spans="1:14" x14ac:dyDescent="0.3">
      <c r="A5588">
        <v>5589</v>
      </c>
      <c r="B5588" s="1">
        <v>45382</v>
      </c>
      <c r="C5588" t="s">
        <v>10</v>
      </c>
      <c r="D5588" t="s">
        <v>29</v>
      </c>
      <c r="E5588" t="s">
        <v>30</v>
      </c>
      <c r="F5588">
        <v>-34</v>
      </c>
      <c r="G5588" s="3">
        <v>0</v>
      </c>
      <c r="H5588" s="3">
        <v>79.78</v>
      </c>
      <c r="I5588" t="s">
        <v>10</v>
      </c>
      <c r="J5588" t="s">
        <v>35</v>
      </c>
      <c r="K5588" s="3">
        <f>IF(TablaDatosEmpresa[[#This Row],[Tipo_Movimiento]] = "Venta", -TablaDatosEmpresa[[#This Row],[Cantidad]] * TablaDatosEmpresa[[#This Row],[Precio_Venta_Unitario]], 0)</f>
        <v>2712.52</v>
      </c>
      <c r="L5588" s="3">
        <f>AVERAGEIF(TablaDatosEmpresa[Nombre_Producto],TablaDatosEmpresa[[#This Row],[Nombre_Producto]],TablaDatosEmpresa[Costo_Unitario])</f>
        <v>15.49574137931034</v>
      </c>
      <c r="M5588" s="3">
        <f>IF(TablaDatosEmpresa[[#This Row],[Tipo_Movimiento]] = "Venta", -TablaDatosEmpresa[[#This Row],[Cantidad]] * TablaDatosEmpresa[[#This Row],[CosteAdquisicionPromedio]], 0)</f>
        <v>526.85520689655152</v>
      </c>
      <c r="N5588" s="3">
        <f>TablaDatosEmpresa[[#This Row],[Ingresos]]-TablaDatosEmpresa[[#This Row],[Coste_Vemta]]</f>
        <v>2185.6647931034486</v>
      </c>
    </row>
    <row r="5589" spans="1:14" x14ac:dyDescent="0.3">
      <c r="A5589">
        <v>5590</v>
      </c>
      <c r="B5589" s="1">
        <v>45382</v>
      </c>
      <c r="C5589" t="s">
        <v>24</v>
      </c>
      <c r="D5589" t="s">
        <v>32</v>
      </c>
      <c r="E5589" t="s">
        <v>33</v>
      </c>
      <c r="F5589">
        <v>244</v>
      </c>
      <c r="G5589" s="3">
        <v>121.76</v>
      </c>
      <c r="H5589" s="3">
        <v>0</v>
      </c>
      <c r="I5589" t="s">
        <v>24</v>
      </c>
      <c r="J5589" t="s">
        <v>28</v>
      </c>
      <c r="K5589" s="3">
        <f>IF(TablaDatosEmpresa[[#This Row],[Tipo_Movimiento]] = "Venta", -TablaDatosEmpresa[[#This Row],[Cantidad]] * TablaDatosEmpresa[[#This Row],[Precio_Venta_Unitario]], 0)</f>
        <v>0</v>
      </c>
      <c r="L5589" s="3">
        <f>AVERAGEIF(TablaDatosEmpresa[Nombre_Producto],TablaDatosEmpresa[[#This Row],[Nombre_Producto]],TablaDatosEmpresa[Costo_Unitario])</f>
        <v>54.214840425531932</v>
      </c>
      <c r="M5589" s="3">
        <f>IF(TablaDatosEmpresa[[#This Row],[Tipo_Movimiento]] = "Venta", -TablaDatosEmpresa[[#This Row],[Cantidad]] * TablaDatosEmpresa[[#This Row],[CosteAdquisicionPromedio]], 0)</f>
        <v>0</v>
      </c>
      <c r="N5589" s="3">
        <f>TablaDatosEmpresa[[#This Row],[Ingresos]]-TablaDatosEmpresa[[#This Row],[Coste_Vemta]]</f>
        <v>0</v>
      </c>
    </row>
    <row r="5590" spans="1:14" x14ac:dyDescent="0.3">
      <c r="A5590">
        <v>5591</v>
      </c>
      <c r="B5590" s="1">
        <v>45382</v>
      </c>
      <c r="C5590" t="s">
        <v>24</v>
      </c>
      <c r="D5590" t="s">
        <v>14</v>
      </c>
      <c r="E5590" t="s">
        <v>41</v>
      </c>
      <c r="F5590">
        <v>103</v>
      </c>
      <c r="G5590" s="3">
        <v>86.64</v>
      </c>
      <c r="H5590" s="3">
        <v>0</v>
      </c>
      <c r="I5590" t="s">
        <v>24</v>
      </c>
      <c r="J5590" t="s">
        <v>26</v>
      </c>
      <c r="K5590" s="3">
        <f>IF(TablaDatosEmpresa[[#This Row],[Tipo_Movimiento]] = "Venta", -TablaDatosEmpresa[[#This Row],[Cantidad]] * TablaDatosEmpresa[[#This Row],[Precio_Venta_Unitario]], 0)</f>
        <v>0</v>
      </c>
      <c r="L5590" s="3">
        <f>AVERAGEIF(TablaDatosEmpresa[Nombre_Producto],TablaDatosEmpresa[[#This Row],[Nombre_Producto]],TablaDatosEmpresa[Costo_Unitario])</f>
        <v>38.917210440456756</v>
      </c>
      <c r="M5590" s="3">
        <f>IF(TablaDatosEmpresa[[#This Row],[Tipo_Movimiento]] = "Venta", -TablaDatosEmpresa[[#This Row],[Cantidad]] * TablaDatosEmpresa[[#This Row],[CosteAdquisicionPromedio]], 0)</f>
        <v>0</v>
      </c>
      <c r="N5590" s="3">
        <f>TablaDatosEmpresa[[#This Row],[Ingresos]]-TablaDatosEmpresa[[#This Row],[Coste_Vemta]]</f>
        <v>0</v>
      </c>
    </row>
    <row r="5591" spans="1:14" x14ac:dyDescent="0.3">
      <c r="A5591">
        <v>5592</v>
      </c>
      <c r="B5591" s="1">
        <v>45383</v>
      </c>
      <c r="C5591" t="s">
        <v>24</v>
      </c>
      <c r="D5591" t="s">
        <v>14</v>
      </c>
      <c r="E5591" t="s">
        <v>41</v>
      </c>
      <c r="F5591">
        <v>214</v>
      </c>
      <c r="G5591" s="3">
        <v>85.7</v>
      </c>
      <c r="H5591" s="3">
        <v>0</v>
      </c>
      <c r="I5591" t="s">
        <v>24</v>
      </c>
      <c r="J5591" t="s">
        <v>28</v>
      </c>
      <c r="K5591" s="3">
        <f>IF(TablaDatosEmpresa[[#This Row],[Tipo_Movimiento]] = "Venta", -TablaDatosEmpresa[[#This Row],[Cantidad]] * TablaDatosEmpresa[[#This Row],[Precio_Venta_Unitario]], 0)</f>
        <v>0</v>
      </c>
      <c r="L5591" s="3">
        <f>AVERAGEIF(TablaDatosEmpresa[Nombre_Producto],TablaDatosEmpresa[[#This Row],[Nombre_Producto]],TablaDatosEmpresa[Costo_Unitario])</f>
        <v>38.917210440456756</v>
      </c>
      <c r="M5591" s="3">
        <f>IF(TablaDatosEmpresa[[#This Row],[Tipo_Movimiento]] = "Venta", -TablaDatosEmpresa[[#This Row],[Cantidad]] * TablaDatosEmpresa[[#This Row],[CosteAdquisicionPromedio]], 0)</f>
        <v>0</v>
      </c>
      <c r="N5591" s="3">
        <f>TablaDatosEmpresa[[#This Row],[Ingresos]]-TablaDatosEmpresa[[#This Row],[Coste_Vemta]]</f>
        <v>0</v>
      </c>
    </row>
    <row r="5592" spans="1:14" x14ac:dyDescent="0.3">
      <c r="A5592">
        <v>5593</v>
      </c>
      <c r="B5592" s="1">
        <v>45383</v>
      </c>
      <c r="C5592" t="s">
        <v>10</v>
      </c>
      <c r="D5592" t="s">
        <v>32</v>
      </c>
      <c r="E5592" t="s">
        <v>33</v>
      </c>
      <c r="F5592">
        <v>-43</v>
      </c>
      <c r="G5592" s="3">
        <v>0</v>
      </c>
      <c r="H5592" s="3">
        <v>218.04</v>
      </c>
      <c r="I5592" t="s">
        <v>10</v>
      </c>
      <c r="J5592" t="s">
        <v>31</v>
      </c>
      <c r="K5592" s="3">
        <f>IF(TablaDatosEmpresa[[#This Row],[Tipo_Movimiento]] = "Venta", -TablaDatosEmpresa[[#This Row],[Cantidad]] * TablaDatosEmpresa[[#This Row],[Precio_Venta_Unitario]], 0)</f>
        <v>9375.7199999999993</v>
      </c>
      <c r="L5592" s="3">
        <f>AVERAGEIF(TablaDatosEmpresa[Nombre_Producto],TablaDatosEmpresa[[#This Row],[Nombre_Producto]],TablaDatosEmpresa[Costo_Unitario])</f>
        <v>54.214840425531932</v>
      </c>
      <c r="M5592" s="3">
        <f>IF(TablaDatosEmpresa[[#This Row],[Tipo_Movimiento]] = "Venta", -TablaDatosEmpresa[[#This Row],[Cantidad]] * TablaDatosEmpresa[[#This Row],[CosteAdquisicionPromedio]], 0)</f>
        <v>2331.2381382978729</v>
      </c>
      <c r="N5592" s="3">
        <f>TablaDatosEmpresa[[#This Row],[Ingresos]]-TablaDatosEmpresa[[#This Row],[Coste_Vemta]]</f>
        <v>7044.4818617021265</v>
      </c>
    </row>
    <row r="5593" spans="1:14" x14ac:dyDescent="0.3">
      <c r="A5593">
        <v>5594</v>
      </c>
      <c r="B5593" s="1">
        <v>45383</v>
      </c>
      <c r="C5593" t="s">
        <v>10</v>
      </c>
      <c r="D5593" t="s">
        <v>27</v>
      </c>
      <c r="E5593" t="s">
        <v>44</v>
      </c>
      <c r="F5593">
        <v>-21</v>
      </c>
      <c r="G5593" s="3">
        <v>0</v>
      </c>
      <c r="H5593" s="3">
        <v>502.41</v>
      </c>
      <c r="I5593" t="s">
        <v>10</v>
      </c>
      <c r="J5593" t="s">
        <v>23</v>
      </c>
      <c r="K5593" s="3">
        <f>IF(TablaDatosEmpresa[[#This Row],[Tipo_Movimiento]] = "Venta", -TablaDatosEmpresa[[#This Row],[Cantidad]] * TablaDatosEmpresa[[#This Row],[Precio_Venta_Unitario]], 0)</f>
        <v>10550.61</v>
      </c>
      <c r="L5593" s="3">
        <f>AVERAGEIF(TablaDatosEmpresa[Nombre_Producto],TablaDatosEmpresa[[#This Row],[Nombre_Producto]],TablaDatosEmpresa[Costo_Unitario])</f>
        <v>111.99406451612904</v>
      </c>
      <c r="M5593" s="3">
        <f>IF(TablaDatosEmpresa[[#This Row],[Tipo_Movimiento]] = "Venta", -TablaDatosEmpresa[[#This Row],[Cantidad]] * TablaDatosEmpresa[[#This Row],[CosteAdquisicionPromedio]], 0)</f>
        <v>2351.8753548387099</v>
      </c>
      <c r="N5593" s="3">
        <f>TablaDatosEmpresa[[#This Row],[Ingresos]]-TablaDatosEmpresa[[#This Row],[Coste_Vemta]]</f>
        <v>8198.7346451612902</v>
      </c>
    </row>
    <row r="5594" spans="1:14" x14ac:dyDescent="0.3">
      <c r="A5594">
        <v>5595</v>
      </c>
      <c r="B5594" s="1">
        <v>45383</v>
      </c>
      <c r="C5594" t="s">
        <v>16</v>
      </c>
      <c r="D5594" t="s">
        <v>17</v>
      </c>
      <c r="E5594" t="s">
        <v>42</v>
      </c>
      <c r="F5594">
        <v>87</v>
      </c>
      <c r="G5594" s="3">
        <v>453.33</v>
      </c>
      <c r="H5594" s="3">
        <v>0</v>
      </c>
      <c r="I5594" t="s">
        <v>46</v>
      </c>
      <c r="J5594" t="s">
        <v>18</v>
      </c>
      <c r="K5594" s="3">
        <f>IF(TablaDatosEmpresa[[#This Row],[Tipo_Movimiento]] = "Venta", -TablaDatosEmpresa[[#This Row],[Cantidad]] * TablaDatosEmpresa[[#This Row],[Precio_Venta_Unitario]], 0)</f>
        <v>0</v>
      </c>
      <c r="L5594" s="3">
        <f>AVERAGEIF(TablaDatosEmpresa[Nombre_Producto],TablaDatosEmpresa[[#This Row],[Nombre_Producto]],TablaDatosEmpresa[Costo_Unitario])</f>
        <v>206.67616747181975</v>
      </c>
      <c r="M5594" s="3">
        <f>IF(TablaDatosEmpresa[[#This Row],[Tipo_Movimiento]] = "Venta", -TablaDatosEmpresa[[#This Row],[Cantidad]] * TablaDatosEmpresa[[#This Row],[CosteAdquisicionPromedio]], 0)</f>
        <v>0</v>
      </c>
      <c r="N5594" s="3">
        <f>TablaDatosEmpresa[[#This Row],[Ingresos]]-TablaDatosEmpresa[[#This Row],[Coste_Vemta]]</f>
        <v>0</v>
      </c>
    </row>
    <row r="5595" spans="1:14" x14ac:dyDescent="0.3">
      <c r="A5595">
        <v>5596</v>
      </c>
      <c r="B5595" s="1">
        <v>45383</v>
      </c>
      <c r="C5595" t="s">
        <v>24</v>
      </c>
      <c r="D5595" t="s">
        <v>29</v>
      </c>
      <c r="E5595" t="s">
        <v>30</v>
      </c>
      <c r="F5595">
        <v>290</v>
      </c>
      <c r="G5595" s="3">
        <v>36.1</v>
      </c>
      <c r="H5595" s="3">
        <v>0</v>
      </c>
      <c r="I5595" t="s">
        <v>24</v>
      </c>
      <c r="J5595" t="s">
        <v>28</v>
      </c>
      <c r="K5595" s="3">
        <f>IF(TablaDatosEmpresa[[#This Row],[Tipo_Movimiento]] = "Venta", -TablaDatosEmpresa[[#This Row],[Cantidad]] * TablaDatosEmpresa[[#This Row],[Precio_Venta_Unitario]], 0)</f>
        <v>0</v>
      </c>
      <c r="L5595" s="3">
        <f>AVERAGEIF(TablaDatosEmpresa[Nombre_Producto],TablaDatosEmpresa[[#This Row],[Nombre_Producto]],TablaDatosEmpresa[Costo_Unitario])</f>
        <v>15.49574137931034</v>
      </c>
      <c r="M5595" s="3">
        <f>IF(TablaDatosEmpresa[[#This Row],[Tipo_Movimiento]] = "Venta", -TablaDatosEmpresa[[#This Row],[Cantidad]] * TablaDatosEmpresa[[#This Row],[CosteAdquisicionPromedio]], 0)</f>
        <v>0</v>
      </c>
      <c r="N5595" s="3">
        <f>TablaDatosEmpresa[[#This Row],[Ingresos]]-TablaDatosEmpresa[[#This Row],[Coste_Vemta]]</f>
        <v>0</v>
      </c>
    </row>
    <row r="5596" spans="1:14" x14ac:dyDescent="0.3">
      <c r="A5596">
        <v>5597</v>
      </c>
      <c r="B5596" s="1">
        <v>45383</v>
      </c>
      <c r="C5596" t="s">
        <v>10</v>
      </c>
      <c r="D5596" t="s">
        <v>17</v>
      </c>
      <c r="E5596" t="s">
        <v>42</v>
      </c>
      <c r="F5596">
        <v>-21</v>
      </c>
      <c r="G5596" s="3">
        <v>0</v>
      </c>
      <c r="H5596" s="3">
        <v>897.34</v>
      </c>
      <c r="I5596" t="s">
        <v>10</v>
      </c>
      <c r="J5596" t="s">
        <v>23</v>
      </c>
      <c r="K5596" s="3">
        <f>IF(TablaDatosEmpresa[[#This Row],[Tipo_Movimiento]] = "Venta", -TablaDatosEmpresa[[#This Row],[Cantidad]] * TablaDatosEmpresa[[#This Row],[Precio_Venta_Unitario]], 0)</f>
        <v>18844.14</v>
      </c>
      <c r="L5596" s="3">
        <f>AVERAGEIF(TablaDatosEmpresa[Nombre_Producto],TablaDatosEmpresa[[#This Row],[Nombre_Producto]],TablaDatosEmpresa[Costo_Unitario])</f>
        <v>206.67616747181975</v>
      </c>
      <c r="M5596" s="3">
        <f>IF(TablaDatosEmpresa[[#This Row],[Tipo_Movimiento]] = "Venta", -TablaDatosEmpresa[[#This Row],[Cantidad]] * TablaDatosEmpresa[[#This Row],[CosteAdquisicionPromedio]], 0)</f>
        <v>4340.1995169082147</v>
      </c>
      <c r="N5596" s="3">
        <f>TablaDatosEmpresa[[#This Row],[Ingresos]]-TablaDatosEmpresa[[#This Row],[Coste_Vemta]]</f>
        <v>14503.940483091785</v>
      </c>
    </row>
    <row r="5597" spans="1:14" x14ac:dyDescent="0.3">
      <c r="A5597">
        <v>5598</v>
      </c>
      <c r="B5597" s="1">
        <v>45383</v>
      </c>
      <c r="C5597" t="s">
        <v>24</v>
      </c>
      <c r="D5597" t="s">
        <v>25</v>
      </c>
      <c r="E5597" t="s">
        <v>43</v>
      </c>
      <c r="F5597">
        <v>262</v>
      </c>
      <c r="G5597" s="3">
        <v>45.59</v>
      </c>
      <c r="H5597" s="3">
        <v>0</v>
      </c>
      <c r="I5597" t="s">
        <v>24</v>
      </c>
      <c r="J5597" t="s">
        <v>37</v>
      </c>
      <c r="K5597" s="3">
        <f>IF(TablaDatosEmpresa[[#This Row],[Tipo_Movimiento]] = "Venta", -TablaDatosEmpresa[[#This Row],[Cantidad]] * TablaDatosEmpresa[[#This Row],[Precio_Venta_Unitario]], 0)</f>
        <v>0</v>
      </c>
      <c r="L5597" s="3">
        <f>AVERAGEIF(TablaDatosEmpresa[Nombre_Producto],TablaDatosEmpresa[[#This Row],[Nombre_Producto]],TablaDatosEmpresa[Costo_Unitario])</f>
        <v>18.458651685393257</v>
      </c>
      <c r="M5597" s="3">
        <f>IF(TablaDatosEmpresa[[#This Row],[Tipo_Movimiento]] = "Venta", -TablaDatosEmpresa[[#This Row],[Cantidad]] * TablaDatosEmpresa[[#This Row],[CosteAdquisicionPromedio]], 0)</f>
        <v>0</v>
      </c>
      <c r="N5597" s="3">
        <f>TablaDatosEmpresa[[#This Row],[Ingresos]]-TablaDatosEmpresa[[#This Row],[Coste_Vemta]]</f>
        <v>0</v>
      </c>
    </row>
    <row r="5598" spans="1:14" x14ac:dyDescent="0.3">
      <c r="A5598">
        <v>5599</v>
      </c>
      <c r="B5598" s="1">
        <v>45384</v>
      </c>
      <c r="C5598" t="s">
        <v>10</v>
      </c>
      <c r="D5598" t="s">
        <v>21</v>
      </c>
      <c r="E5598" t="s">
        <v>22</v>
      </c>
      <c r="F5598">
        <v>-50</v>
      </c>
      <c r="G5598" s="3">
        <v>0</v>
      </c>
      <c r="H5598" s="3">
        <v>59.51</v>
      </c>
      <c r="I5598" t="s">
        <v>10</v>
      </c>
      <c r="J5598" t="s">
        <v>13</v>
      </c>
      <c r="K5598" s="3">
        <f>IF(TablaDatosEmpresa[[#This Row],[Tipo_Movimiento]] = "Venta", -TablaDatosEmpresa[[#This Row],[Cantidad]] * TablaDatosEmpresa[[#This Row],[Precio_Venta_Unitario]], 0)</f>
        <v>2975.5</v>
      </c>
      <c r="L5598" s="3">
        <f>AVERAGEIF(TablaDatosEmpresa[Nombre_Producto],TablaDatosEmpresa[[#This Row],[Nombre_Producto]],TablaDatosEmpresa[Costo_Unitario])</f>
        <v>10.520482758620702</v>
      </c>
      <c r="M5598" s="3">
        <f>IF(TablaDatosEmpresa[[#This Row],[Tipo_Movimiento]] = "Venta", -TablaDatosEmpresa[[#This Row],[Cantidad]] * TablaDatosEmpresa[[#This Row],[CosteAdquisicionPromedio]], 0)</f>
        <v>526.02413793103506</v>
      </c>
      <c r="N5598" s="3">
        <f>TablaDatosEmpresa[[#This Row],[Ingresos]]-TablaDatosEmpresa[[#This Row],[Coste_Vemta]]</f>
        <v>2449.4758620689649</v>
      </c>
    </row>
    <row r="5599" spans="1:14" x14ac:dyDescent="0.3">
      <c r="A5599">
        <v>5600</v>
      </c>
      <c r="B5599" s="1">
        <v>45384</v>
      </c>
      <c r="C5599" t="s">
        <v>10</v>
      </c>
      <c r="D5599" t="s">
        <v>27</v>
      </c>
      <c r="E5599" t="s">
        <v>44</v>
      </c>
      <c r="F5599">
        <v>-12</v>
      </c>
      <c r="G5599" s="3">
        <v>0</v>
      </c>
      <c r="H5599" s="3">
        <v>497.75</v>
      </c>
      <c r="I5599" t="s">
        <v>10</v>
      </c>
      <c r="J5599" t="s">
        <v>15</v>
      </c>
      <c r="K5599" s="3">
        <f>IF(TablaDatosEmpresa[[#This Row],[Tipo_Movimiento]] = "Venta", -TablaDatosEmpresa[[#This Row],[Cantidad]] * TablaDatosEmpresa[[#This Row],[Precio_Venta_Unitario]], 0)</f>
        <v>5973</v>
      </c>
      <c r="L5599" s="3">
        <f>AVERAGEIF(TablaDatosEmpresa[Nombre_Producto],TablaDatosEmpresa[[#This Row],[Nombre_Producto]],TablaDatosEmpresa[Costo_Unitario])</f>
        <v>111.99406451612904</v>
      </c>
      <c r="M5599" s="3">
        <f>IF(TablaDatosEmpresa[[#This Row],[Tipo_Movimiento]] = "Venta", -TablaDatosEmpresa[[#This Row],[Cantidad]] * TablaDatosEmpresa[[#This Row],[CosteAdquisicionPromedio]], 0)</f>
        <v>1343.9287741935486</v>
      </c>
      <c r="N5599" s="3">
        <f>TablaDatosEmpresa[[#This Row],[Ingresos]]-TablaDatosEmpresa[[#This Row],[Coste_Vemta]]</f>
        <v>4629.0712258064514</v>
      </c>
    </row>
    <row r="5600" spans="1:14" x14ac:dyDescent="0.3">
      <c r="A5600">
        <v>5601</v>
      </c>
      <c r="B5600" s="1">
        <v>45384</v>
      </c>
      <c r="C5600" t="s">
        <v>16</v>
      </c>
      <c r="D5600" t="s">
        <v>27</v>
      </c>
      <c r="E5600" t="s">
        <v>44</v>
      </c>
      <c r="F5600">
        <v>44</v>
      </c>
      <c r="G5600" s="3">
        <v>249.65</v>
      </c>
      <c r="H5600" s="3">
        <v>0</v>
      </c>
      <c r="I5600" t="s">
        <v>46</v>
      </c>
      <c r="J5600" t="s">
        <v>18</v>
      </c>
      <c r="K5600" s="3">
        <f>IF(TablaDatosEmpresa[[#This Row],[Tipo_Movimiento]] = "Venta", -TablaDatosEmpresa[[#This Row],[Cantidad]] * TablaDatosEmpresa[[#This Row],[Precio_Venta_Unitario]], 0)</f>
        <v>0</v>
      </c>
      <c r="L5600" s="3">
        <f>AVERAGEIF(TablaDatosEmpresa[Nombre_Producto],TablaDatosEmpresa[[#This Row],[Nombre_Producto]],TablaDatosEmpresa[Costo_Unitario])</f>
        <v>111.99406451612904</v>
      </c>
      <c r="M5600" s="3">
        <f>IF(TablaDatosEmpresa[[#This Row],[Tipo_Movimiento]] = "Venta", -TablaDatosEmpresa[[#This Row],[Cantidad]] * TablaDatosEmpresa[[#This Row],[CosteAdquisicionPromedio]], 0)</f>
        <v>0</v>
      </c>
      <c r="N5600" s="3">
        <f>TablaDatosEmpresa[[#This Row],[Ingresos]]-TablaDatosEmpresa[[#This Row],[Coste_Vemta]]</f>
        <v>0</v>
      </c>
    </row>
    <row r="5601" spans="1:14" x14ac:dyDescent="0.3">
      <c r="A5601">
        <v>5602</v>
      </c>
      <c r="B5601" s="1">
        <v>45384</v>
      </c>
      <c r="C5601" t="s">
        <v>10</v>
      </c>
      <c r="D5601" t="s">
        <v>11</v>
      </c>
      <c r="E5601" t="s">
        <v>12</v>
      </c>
      <c r="F5601">
        <v>-45</v>
      </c>
      <c r="G5601" s="3">
        <v>0</v>
      </c>
      <c r="H5601" s="3">
        <v>130.16</v>
      </c>
      <c r="I5601" t="s">
        <v>10</v>
      </c>
      <c r="J5601" t="s">
        <v>13</v>
      </c>
      <c r="K5601" s="3">
        <f>IF(TablaDatosEmpresa[[#This Row],[Tipo_Movimiento]] = "Venta", -TablaDatosEmpresa[[#This Row],[Cantidad]] * TablaDatosEmpresa[[#This Row],[Precio_Venta_Unitario]], 0)</f>
        <v>5857.2</v>
      </c>
      <c r="L5601" s="3">
        <f>AVERAGEIF(TablaDatosEmpresa[Nombre_Producto],TablaDatosEmpresa[[#This Row],[Nombre_Producto]],TablaDatosEmpresa[Costo_Unitario])</f>
        <v>28.701865793780652</v>
      </c>
      <c r="M5601" s="3">
        <f>IF(TablaDatosEmpresa[[#This Row],[Tipo_Movimiento]] = "Venta", -TablaDatosEmpresa[[#This Row],[Cantidad]] * TablaDatosEmpresa[[#This Row],[CosteAdquisicionPromedio]], 0)</f>
        <v>1291.5839607201294</v>
      </c>
      <c r="N5601" s="3">
        <f>TablaDatosEmpresa[[#This Row],[Ingresos]]-TablaDatosEmpresa[[#This Row],[Coste_Vemta]]</f>
        <v>4565.6160392798702</v>
      </c>
    </row>
    <row r="5602" spans="1:14" x14ac:dyDescent="0.3">
      <c r="A5602">
        <v>5603</v>
      </c>
      <c r="B5602" s="1">
        <v>45384</v>
      </c>
      <c r="C5602" t="s">
        <v>24</v>
      </c>
      <c r="D5602" t="s">
        <v>25</v>
      </c>
      <c r="E5602" t="s">
        <v>43</v>
      </c>
      <c r="F5602">
        <v>279</v>
      </c>
      <c r="G5602" s="3">
        <v>44.71</v>
      </c>
      <c r="H5602" s="3">
        <v>0</v>
      </c>
      <c r="I5602" t="s">
        <v>24</v>
      </c>
      <c r="J5602" t="s">
        <v>26</v>
      </c>
      <c r="K5602" s="3">
        <f>IF(TablaDatosEmpresa[[#This Row],[Tipo_Movimiento]] = "Venta", -TablaDatosEmpresa[[#This Row],[Cantidad]] * TablaDatosEmpresa[[#This Row],[Precio_Venta_Unitario]], 0)</f>
        <v>0</v>
      </c>
      <c r="L5602" s="3">
        <f>AVERAGEIF(TablaDatosEmpresa[Nombre_Producto],TablaDatosEmpresa[[#This Row],[Nombre_Producto]],TablaDatosEmpresa[Costo_Unitario])</f>
        <v>18.458651685393257</v>
      </c>
      <c r="M5602" s="3">
        <f>IF(TablaDatosEmpresa[[#This Row],[Tipo_Movimiento]] = "Venta", -TablaDatosEmpresa[[#This Row],[Cantidad]] * TablaDatosEmpresa[[#This Row],[CosteAdquisicionPromedio]], 0)</f>
        <v>0</v>
      </c>
      <c r="N5602" s="3">
        <f>TablaDatosEmpresa[[#This Row],[Ingresos]]-TablaDatosEmpresa[[#This Row],[Coste_Vemta]]</f>
        <v>0</v>
      </c>
    </row>
    <row r="5603" spans="1:14" x14ac:dyDescent="0.3">
      <c r="A5603">
        <v>5604</v>
      </c>
      <c r="B5603" s="1">
        <v>45384</v>
      </c>
      <c r="C5603" t="s">
        <v>24</v>
      </c>
      <c r="D5603" t="s">
        <v>14</v>
      </c>
      <c r="E5603" t="s">
        <v>41</v>
      </c>
      <c r="F5603">
        <v>101</v>
      </c>
      <c r="G5603" s="3">
        <v>84.01</v>
      </c>
      <c r="H5603" s="3">
        <v>0</v>
      </c>
      <c r="I5603" t="s">
        <v>24</v>
      </c>
      <c r="J5603" t="s">
        <v>26</v>
      </c>
      <c r="K5603" s="3">
        <f>IF(TablaDatosEmpresa[[#This Row],[Tipo_Movimiento]] = "Venta", -TablaDatosEmpresa[[#This Row],[Cantidad]] * TablaDatosEmpresa[[#This Row],[Precio_Venta_Unitario]], 0)</f>
        <v>0</v>
      </c>
      <c r="L5603" s="3">
        <f>AVERAGEIF(TablaDatosEmpresa[Nombre_Producto],TablaDatosEmpresa[[#This Row],[Nombre_Producto]],TablaDatosEmpresa[Costo_Unitario])</f>
        <v>38.917210440456756</v>
      </c>
      <c r="M5603" s="3">
        <f>IF(TablaDatosEmpresa[[#This Row],[Tipo_Movimiento]] = "Venta", -TablaDatosEmpresa[[#This Row],[Cantidad]] * TablaDatosEmpresa[[#This Row],[CosteAdquisicionPromedio]], 0)</f>
        <v>0</v>
      </c>
      <c r="N5603" s="3">
        <f>TablaDatosEmpresa[[#This Row],[Ingresos]]-TablaDatosEmpresa[[#This Row],[Coste_Vemta]]</f>
        <v>0</v>
      </c>
    </row>
    <row r="5604" spans="1:14" x14ac:dyDescent="0.3">
      <c r="A5604">
        <v>5605</v>
      </c>
      <c r="B5604" s="1">
        <v>45384</v>
      </c>
      <c r="C5604" t="s">
        <v>10</v>
      </c>
      <c r="D5604" t="s">
        <v>14</v>
      </c>
      <c r="E5604" t="s">
        <v>41</v>
      </c>
      <c r="F5604">
        <v>-24</v>
      </c>
      <c r="G5604" s="3">
        <v>0</v>
      </c>
      <c r="H5604" s="3">
        <v>159.41</v>
      </c>
      <c r="I5604" t="s">
        <v>10</v>
      </c>
      <c r="J5604" t="s">
        <v>13</v>
      </c>
      <c r="K5604" s="3">
        <f>IF(TablaDatosEmpresa[[#This Row],[Tipo_Movimiento]] = "Venta", -TablaDatosEmpresa[[#This Row],[Cantidad]] * TablaDatosEmpresa[[#This Row],[Precio_Venta_Unitario]], 0)</f>
        <v>3825.84</v>
      </c>
      <c r="L5604" s="3">
        <f>AVERAGEIF(TablaDatosEmpresa[Nombre_Producto],TablaDatosEmpresa[[#This Row],[Nombre_Producto]],TablaDatosEmpresa[Costo_Unitario])</f>
        <v>38.917210440456756</v>
      </c>
      <c r="M5604" s="3">
        <f>IF(TablaDatosEmpresa[[#This Row],[Tipo_Movimiento]] = "Venta", -TablaDatosEmpresa[[#This Row],[Cantidad]] * TablaDatosEmpresa[[#This Row],[CosteAdquisicionPromedio]], 0)</f>
        <v>934.01305057096215</v>
      </c>
      <c r="N5604" s="3">
        <f>TablaDatosEmpresa[[#This Row],[Ingresos]]-TablaDatosEmpresa[[#This Row],[Coste_Vemta]]</f>
        <v>2891.826949429038</v>
      </c>
    </row>
    <row r="5605" spans="1:14" x14ac:dyDescent="0.3">
      <c r="A5605">
        <v>5606</v>
      </c>
      <c r="B5605" s="1">
        <v>45385</v>
      </c>
      <c r="C5605" t="s">
        <v>24</v>
      </c>
      <c r="D5605" t="s">
        <v>34</v>
      </c>
      <c r="E5605" t="s">
        <v>45</v>
      </c>
      <c r="F5605">
        <v>187</v>
      </c>
      <c r="G5605" s="3">
        <v>180.73</v>
      </c>
      <c r="H5605" s="3">
        <v>0</v>
      </c>
      <c r="I5605" t="s">
        <v>24</v>
      </c>
      <c r="J5605" t="s">
        <v>36</v>
      </c>
      <c r="K5605" s="3">
        <f>IF(TablaDatosEmpresa[[#This Row],[Tipo_Movimiento]] = "Venta", -TablaDatosEmpresa[[#This Row],[Cantidad]] * TablaDatosEmpresa[[#This Row],[Precio_Venta_Unitario]], 0)</f>
        <v>0</v>
      </c>
      <c r="L5605" s="3">
        <f>AVERAGEIF(TablaDatosEmpresa[Nombre_Producto],TablaDatosEmpresa[[#This Row],[Nombre_Producto]],TablaDatosEmpresa[Costo_Unitario])</f>
        <v>81.910562499999997</v>
      </c>
      <c r="M5605" s="3">
        <f>IF(TablaDatosEmpresa[[#This Row],[Tipo_Movimiento]] = "Venta", -TablaDatosEmpresa[[#This Row],[Cantidad]] * TablaDatosEmpresa[[#This Row],[CosteAdquisicionPromedio]], 0)</f>
        <v>0</v>
      </c>
      <c r="N5605" s="3">
        <f>TablaDatosEmpresa[[#This Row],[Ingresos]]-TablaDatosEmpresa[[#This Row],[Coste_Vemta]]</f>
        <v>0</v>
      </c>
    </row>
    <row r="5606" spans="1:14" x14ac:dyDescent="0.3">
      <c r="A5606">
        <v>5607</v>
      </c>
      <c r="B5606" s="1">
        <v>45385</v>
      </c>
      <c r="C5606" t="s">
        <v>24</v>
      </c>
      <c r="D5606" t="s">
        <v>34</v>
      </c>
      <c r="E5606" t="s">
        <v>45</v>
      </c>
      <c r="F5606">
        <v>111</v>
      </c>
      <c r="G5606" s="3">
        <v>182.65</v>
      </c>
      <c r="H5606" s="3">
        <v>0</v>
      </c>
      <c r="I5606" t="s">
        <v>24</v>
      </c>
      <c r="J5606" t="s">
        <v>26</v>
      </c>
      <c r="K5606" s="3">
        <f>IF(TablaDatosEmpresa[[#This Row],[Tipo_Movimiento]] = "Venta", -TablaDatosEmpresa[[#This Row],[Cantidad]] * TablaDatosEmpresa[[#This Row],[Precio_Venta_Unitario]], 0)</f>
        <v>0</v>
      </c>
      <c r="L5606" s="3">
        <f>AVERAGEIF(TablaDatosEmpresa[Nombre_Producto],TablaDatosEmpresa[[#This Row],[Nombre_Producto]],TablaDatosEmpresa[Costo_Unitario])</f>
        <v>81.910562499999997</v>
      </c>
      <c r="M5606" s="3">
        <f>IF(TablaDatosEmpresa[[#This Row],[Tipo_Movimiento]] = "Venta", -TablaDatosEmpresa[[#This Row],[Cantidad]] * TablaDatosEmpresa[[#This Row],[CosteAdquisicionPromedio]], 0)</f>
        <v>0</v>
      </c>
      <c r="N5606" s="3">
        <f>TablaDatosEmpresa[[#This Row],[Ingresos]]-TablaDatosEmpresa[[#This Row],[Coste_Vemta]]</f>
        <v>0</v>
      </c>
    </row>
    <row r="5607" spans="1:14" x14ac:dyDescent="0.3">
      <c r="A5607">
        <v>5608</v>
      </c>
      <c r="B5607" s="1">
        <v>45385</v>
      </c>
      <c r="C5607" t="s">
        <v>24</v>
      </c>
      <c r="D5607" t="s">
        <v>29</v>
      </c>
      <c r="E5607" t="s">
        <v>30</v>
      </c>
      <c r="F5607">
        <v>276</v>
      </c>
      <c r="G5607" s="3">
        <v>35.799999999999997</v>
      </c>
      <c r="H5607" s="3">
        <v>0</v>
      </c>
      <c r="I5607" t="s">
        <v>24</v>
      </c>
      <c r="J5607" t="s">
        <v>37</v>
      </c>
      <c r="K5607" s="3">
        <f>IF(TablaDatosEmpresa[[#This Row],[Tipo_Movimiento]] = "Venta", -TablaDatosEmpresa[[#This Row],[Cantidad]] * TablaDatosEmpresa[[#This Row],[Precio_Venta_Unitario]], 0)</f>
        <v>0</v>
      </c>
      <c r="L5607" s="3">
        <f>AVERAGEIF(TablaDatosEmpresa[Nombre_Producto],TablaDatosEmpresa[[#This Row],[Nombre_Producto]],TablaDatosEmpresa[Costo_Unitario])</f>
        <v>15.49574137931034</v>
      </c>
      <c r="M5607" s="3">
        <f>IF(TablaDatosEmpresa[[#This Row],[Tipo_Movimiento]] = "Venta", -TablaDatosEmpresa[[#This Row],[Cantidad]] * TablaDatosEmpresa[[#This Row],[CosteAdquisicionPromedio]], 0)</f>
        <v>0</v>
      </c>
      <c r="N5607" s="3">
        <f>TablaDatosEmpresa[[#This Row],[Ingresos]]-TablaDatosEmpresa[[#This Row],[Coste_Vemta]]</f>
        <v>0</v>
      </c>
    </row>
    <row r="5608" spans="1:14" x14ac:dyDescent="0.3">
      <c r="A5608">
        <v>5609</v>
      </c>
      <c r="B5608" s="1">
        <v>45385</v>
      </c>
      <c r="C5608" t="s">
        <v>10</v>
      </c>
      <c r="D5608" t="s">
        <v>27</v>
      </c>
      <c r="E5608" t="s">
        <v>44</v>
      </c>
      <c r="F5608">
        <v>-44</v>
      </c>
      <c r="G5608" s="3">
        <v>0</v>
      </c>
      <c r="H5608" s="3">
        <v>498.32</v>
      </c>
      <c r="I5608" t="s">
        <v>10</v>
      </c>
      <c r="J5608" t="s">
        <v>31</v>
      </c>
      <c r="K5608" s="3">
        <f>IF(TablaDatosEmpresa[[#This Row],[Tipo_Movimiento]] = "Venta", -TablaDatosEmpresa[[#This Row],[Cantidad]] * TablaDatosEmpresa[[#This Row],[Precio_Venta_Unitario]], 0)</f>
        <v>21926.079999999998</v>
      </c>
      <c r="L5608" s="3">
        <f>AVERAGEIF(TablaDatosEmpresa[Nombre_Producto],TablaDatosEmpresa[[#This Row],[Nombre_Producto]],TablaDatosEmpresa[Costo_Unitario])</f>
        <v>111.99406451612904</v>
      </c>
      <c r="M5608" s="3">
        <f>IF(TablaDatosEmpresa[[#This Row],[Tipo_Movimiento]] = "Venta", -TablaDatosEmpresa[[#This Row],[Cantidad]] * TablaDatosEmpresa[[#This Row],[CosteAdquisicionPromedio]], 0)</f>
        <v>4927.738838709678</v>
      </c>
      <c r="N5608" s="3">
        <f>TablaDatosEmpresa[[#This Row],[Ingresos]]-TablaDatosEmpresa[[#This Row],[Coste_Vemta]]</f>
        <v>16998.341161290322</v>
      </c>
    </row>
    <row r="5609" spans="1:14" x14ac:dyDescent="0.3">
      <c r="A5609">
        <v>5610</v>
      </c>
      <c r="B5609" s="1">
        <v>45385</v>
      </c>
      <c r="C5609" t="s">
        <v>10</v>
      </c>
      <c r="D5609" t="s">
        <v>19</v>
      </c>
      <c r="E5609" t="s">
        <v>20</v>
      </c>
      <c r="F5609">
        <v>-1</v>
      </c>
      <c r="G5609" s="3">
        <v>0</v>
      </c>
      <c r="H5609" s="3">
        <v>297.94</v>
      </c>
      <c r="I5609" t="s">
        <v>10</v>
      </c>
      <c r="J5609" t="s">
        <v>31</v>
      </c>
      <c r="K5609" s="3">
        <f>IF(TablaDatosEmpresa[[#This Row],[Tipo_Movimiento]] = "Venta", -TablaDatosEmpresa[[#This Row],[Cantidad]] * TablaDatosEmpresa[[#This Row],[Precio_Venta_Unitario]], 0)</f>
        <v>297.94</v>
      </c>
      <c r="L5609" s="3">
        <f>AVERAGEIF(TablaDatosEmpresa[Nombre_Producto],TablaDatosEmpresa[[#This Row],[Nombre_Producto]],TablaDatosEmpresa[Costo_Unitario])</f>
        <v>66.956770642201846</v>
      </c>
      <c r="M5609" s="3">
        <f>IF(TablaDatosEmpresa[[#This Row],[Tipo_Movimiento]] = "Venta", -TablaDatosEmpresa[[#This Row],[Cantidad]] * TablaDatosEmpresa[[#This Row],[CosteAdquisicionPromedio]], 0)</f>
        <v>66.956770642201846</v>
      </c>
      <c r="N5609" s="3">
        <f>TablaDatosEmpresa[[#This Row],[Ingresos]]-TablaDatosEmpresa[[#This Row],[Coste_Vemta]]</f>
        <v>230.98322935779817</v>
      </c>
    </row>
    <row r="5610" spans="1:14" x14ac:dyDescent="0.3">
      <c r="A5610">
        <v>5611</v>
      </c>
      <c r="B5610" s="1">
        <v>45385</v>
      </c>
      <c r="C5610" t="s">
        <v>10</v>
      </c>
      <c r="D5610" t="s">
        <v>11</v>
      </c>
      <c r="E5610" t="s">
        <v>12</v>
      </c>
      <c r="F5610">
        <v>-21</v>
      </c>
      <c r="G5610" s="3">
        <v>0</v>
      </c>
      <c r="H5610" s="3">
        <v>131.22999999999999</v>
      </c>
      <c r="I5610" t="s">
        <v>10</v>
      </c>
      <c r="J5610" t="s">
        <v>15</v>
      </c>
      <c r="K5610" s="3">
        <f>IF(TablaDatosEmpresa[[#This Row],[Tipo_Movimiento]] = "Venta", -TablaDatosEmpresa[[#This Row],[Cantidad]] * TablaDatosEmpresa[[#This Row],[Precio_Venta_Unitario]], 0)</f>
        <v>2755.83</v>
      </c>
      <c r="L5610" s="3">
        <f>AVERAGEIF(TablaDatosEmpresa[Nombre_Producto],TablaDatosEmpresa[[#This Row],[Nombre_Producto]],TablaDatosEmpresa[Costo_Unitario])</f>
        <v>28.701865793780652</v>
      </c>
      <c r="M5610" s="3">
        <f>IF(TablaDatosEmpresa[[#This Row],[Tipo_Movimiento]] = "Venta", -TablaDatosEmpresa[[#This Row],[Cantidad]] * TablaDatosEmpresa[[#This Row],[CosteAdquisicionPromedio]], 0)</f>
        <v>602.7391816693937</v>
      </c>
      <c r="N5610" s="3">
        <f>TablaDatosEmpresa[[#This Row],[Ingresos]]-TablaDatosEmpresa[[#This Row],[Coste_Vemta]]</f>
        <v>2153.0908183306065</v>
      </c>
    </row>
    <row r="5611" spans="1:14" x14ac:dyDescent="0.3">
      <c r="A5611">
        <v>5612</v>
      </c>
      <c r="B5611" s="1">
        <v>45386</v>
      </c>
      <c r="C5611" t="s">
        <v>10</v>
      </c>
      <c r="D5611" t="s">
        <v>19</v>
      </c>
      <c r="E5611" t="s">
        <v>20</v>
      </c>
      <c r="F5611">
        <v>-2</v>
      </c>
      <c r="G5611" s="3">
        <v>0</v>
      </c>
      <c r="H5611" s="3">
        <v>301.56</v>
      </c>
      <c r="I5611" t="s">
        <v>10</v>
      </c>
      <c r="J5611" t="s">
        <v>35</v>
      </c>
      <c r="K5611" s="3">
        <f>IF(TablaDatosEmpresa[[#This Row],[Tipo_Movimiento]] = "Venta", -TablaDatosEmpresa[[#This Row],[Cantidad]] * TablaDatosEmpresa[[#This Row],[Precio_Venta_Unitario]], 0)</f>
        <v>603.12</v>
      </c>
      <c r="L5611" s="3">
        <f>AVERAGEIF(TablaDatosEmpresa[Nombre_Producto],TablaDatosEmpresa[[#This Row],[Nombre_Producto]],TablaDatosEmpresa[Costo_Unitario])</f>
        <v>66.956770642201846</v>
      </c>
      <c r="M5611" s="3">
        <f>IF(TablaDatosEmpresa[[#This Row],[Tipo_Movimiento]] = "Venta", -TablaDatosEmpresa[[#This Row],[Cantidad]] * TablaDatosEmpresa[[#This Row],[CosteAdquisicionPromedio]], 0)</f>
        <v>133.91354128440369</v>
      </c>
      <c r="N5611" s="3">
        <f>TablaDatosEmpresa[[#This Row],[Ingresos]]-TablaDatosEmpresa[[#This Row],[Coste_Vemta]]</f>
        <v>469.20645871559634</v>
      </c>
    </row>
    <row r="5612" spans="1:14" x14ac:dyDescent="0.3">
      <c r="A5612">
        <v>5613</v>
      </c>
      <c r="B5612" s="1">
        <v>45386</v>
      </c>
      <c r="C5612" t="s">
        <v>24</v>
      </c>
      <c r="D5612" t="s">
        <v>32</v>
      </c>
      <c r="E5612" t="s">
        <v>33</v>
      </c>
      <c r="F5612">
        <v>134</v>
      </c>
      <c r="G5612" s="3">
        <v>120.63</v>
      </c>
      <c r="H5612" s="3">
        <v>0</v>
      </c>
      <c r="I5612" t="s">
        <v>24</v>
      </c>
      <c r="J5612" t="s">
        <v>36</v>
      </c>
      <c r="K5612" s="3">
        <f>IF(TablaDatosEmpresa[[#This Row],[Tipo_Movimiento]] = "Venta", -TablaDatosEmpresa[[#This Row],[Cantidad]] * TablaDatosEmpresa[[#This Row],[Precio_Venta_Unitario]], 0)</f>
        <v>0</v>
      </c>
      <c r="L5612" s="3">
        <f>AVERAGEIF(TablaDatosEmpresa[Nombre_Producto],TablaDatosEmpresa[[#This Row],[Nombre_Producto]],TablaDatosEmpresa[Costo_Unitario])</f>
        <v>54.214840425531932</v>
      </c>
      <c r="M5612" s="3">
        <f>IF(TablaDatosEmpresa[[#This Row],[Tipo_Movimiento]] = "Venta", -TablaDatosEmpresa[[#This Row],[Cantidad]] * TablaDatosEmpresa[[#This Row],[CosteAdquisicionPromedio]], 0)</f>
        <v>0</v>
      </c>
      <c r="N5612" s="3">
        <f>TablaDatosEmpresa[[#This Row],[Ingresos]]-TablaDatosEmpresa[[#This Row],[Coste_Vemta]]</f>
        <v>0</v>
      </c>
    </row>
    <row r="5613" spans="1:14" x14ac:dyDescent="0.3">
      <c r="A5613">
        <v>5614</v>
      </c>
      <c r="B5613" s="1">
        <v>45386</v>
      </c>
      <c r="C5613" t="s">
        <v>10</v>
      </c>
      <c r="D5613" t="s">
        <v>17</v>
      </c>
      <c r="E5613" t="s">
        <v>42</v>
      </c>
      <c r="F5613">
        <v>-34</v>
      </c>
      <c r="G5613" s="3">
        <v>0</v>
      </c>
      <c r="H5613" s="3">
        <v>907.15</v>
      </c>
      <c r="I5613" t="s">
        <v>10</v>
      </c>
      <c r="J5613" t="s">
        <v>13</v>
      </c>
      <c r="K5613" s="3">
        <f>IF(TablaDatosEmpresa[[#This Row],[Tipo_Movimiento]] = "Venta", -TablaDatosEmpresa[[#This Row],[Cantidad]] * TablaDatosEmpresa[[#This Row],[Precio_Venta_Unitario]], 0)</f>
        <v>30843.1</v>
      </c>
      <c r="L5613" s="3">
        <f>AVERAGEIF(TablaDatosEmpresa[Nombre_Producto],TablaDatosEmpresa[[#This Row],[Nombre_Producto]],TablaDatosEmpresa[Costo_Unitario])</f>
        <v>206.67616747181975</v>
      </c>
      <c r="M5613" s="3">
        <f>IF(TablaDatosEmpresa[[#This Row],[Tipo_Movimiento]] = "Venta", -TablaDatosEmpresa[[#This Row],[Cantidad]] * TablaDatosEmpresa[[#This Row],[CosteAdquisicionPromedio]], 0)</f>
        <v>7026.9896940418712</v>
      </c>
      <c r="N5613" s="3">
        <f>TablaDatosEmpresa[[#This Row],[Ingresos]]-TablaDatosEmpresa[[#This Row],[Coste_Vemta]]</f>
        <v>23816.110305958129</v>
      </c>
    </row>
    <row r="5614" spans="1:14" x14ac:dyDescent="0.3">
      <c r="A5614">
        <v>5615</v>
      </c>
      <c r="B5614" s="1">
        <v>45386</v>
      </c>
      <c r="C5614" t="s">
        <v>16</v>
      </c>
      <c r="D5614" t="s">
        <v>27</v>
      </c>
      <c r="E5614" t="s">
        <v>44</v>
      </c>
      <c r="F5614">
        <v>75</v>
      </c>
      <c r="G5614" s="3">
        <v>250.74</v>
      </c>
      <c r="H5614" s="3">
        <v>0</v>
      </c>
      <c r="I5614" t="s">
        <v>46</v>
      </c>
      <c r="J5614" t="s">
        <v>18</v>
      </c>
      <c r="K5614" s="3">
        <f>IF(TablaDatosEmpresa[[#This Row],[Tipo_Movimiento]] = "Venta", -TablaDatosEmpresa[[#This Row],[Cantidad]] * TablaDatosEmpresa[[#This Row],[Precio_Venta_Unitario]], 0)</f>
        <v>0</v>
      </c>
      <c r="L5614" s="3">
        <f>AVERAGEIF(TablaDatosEmpresa[Nombre_Producto],TablaDatosEmpresa[[#This Row],[Nombre_Producto]],TablaDatosEmpresa[Costo_Unitario])</f>
        <v>111.99406451612904</v>
      </c>
      <c r="M5614" s="3">
        <f>IF(TablaDatosEmpresa[[#This Row],[Tipo_Movimiento]] = "Venta", -TablaDatosEmpresa[[#This Row],[Cantidad]] * TablaDatosEmpresa[[#This Row],[CosteAdquisicionPromedio]], 0)</f>
        <v>0</v>
      </c>
      <c r="N5614" s="3">
        <f>TablaDatosEmpresa[[#This Row],[Ingresos]]-TablaDatosEmpresa[[#This Row],[Coste_Vemta]]</f>
        <v>0</v>
      </c>
    </row>
    <row r="5615" spans="1:14" x14ac:dyDescent="0.3">
      <c r="A5615">
        <v>5616</v>
      </c>
      <c r="B5615" s="1">
        <v>45386</v>
      </c>
      <c r="C5615" t="s">
        <v>10</v>
      </c>
      <c r="D5615" t="s">
        <v>11</v>
      </c>
      <c r="E5615" t="s">
        <v>12</v>
      </c>
      <c r="F5615">
        <v>-34</v>
      </c>
      <c r="G5615" s="3">
        <v>0</v>
      </c>
      <c r="H5615" s="3">
        <v>130.38</v>
      </c>
      <c r="I5615" t="s">
        <v>10</v>
      </c>
      <c r="J5615" t="s">
        <v>35</v>
      </c>
      <c r="K5615" s="3">
        <f>IF(TablaDatosEmpresa[[#This Row],[Tipo_Movimiento]] = "Venta", -TablaDatosEmpresa[[#This Row],[Cantidad]] * TablaDatosEmpresa[[#This Row],[Precio_Venta_Unitario]], 0)</f>
        <v>4432.92</v>
      </c>
      <c r="L5615" s="3">
        <f>AVERAGEIF(TablaDatosEmpresa[Nombre_Producto],TablaDatosEmpresa[[#This Row],[Nombre_Producto]],TablaDatosEmpresa[Costo_Unitario])</f>
        <v>28.701865793780652</v>
      </c>
      <c r="M5615" s="3">
        <f>IF(TablaDatosEmpresa[[#This Row],[Tipo_Movimiento]] = "Venta", -TablaDatosEmpresa[[#This Row],[Cantidad]] * TablaDatosEmpresa[[#This Row],[CosteAdquisicionPromedio]], 0)</f>
        <v>975.86343698854216</v>
      </c>
      <c r="N5615" s="3">
        <f>TablaDatosEmpresa[[#This Row],[Ingresos]]-TablaDatosEmpresa[[#This Row],[Coste_Vemta]]</f>
        <v>3457.0565630114579</v>
      </c>
    </row>
    <row r="5616" spans="1:14" x14ac:dyDescent="0.3">
      <c r="A5616">
        <v>5617</v>
      </c>
      <c r="B5616" s="1">
        <v>45386</v>
      </c>
      <c r="C5616" t="s">
        <v>10</v>
      </c>
      <c r="D5616" t="s">
        <v>19</v>
      </c>
      <c r="E5616" t="s">
        <v>20</v>
      </c>
      <c r="F5616">
        <v>-1</v>
      </c>
      <c r="G5616" s="3">
        <v>0</v>
      </c>
      <c r="H5616" s="3">
        <v>297.95999999999998</v>
      </c>
      <c r="I5616" t="s">
        <v>10</v>
      </c>
      <c r="J5616" t="s">
        <v>13</v>
      </c>
      <c r="K5616" s="3">
        <f>IF(TablaDatosEmpresa[[#This Row],[Tipo_Movimiento]] = "Venta", -TablaDatosEmpresa[[#This Row],[Cantidad]] * TablaDatosEmpresa[[#This Row],[Precio_Venta_Unitario]], 0)</f>
        <v>297.95999999999998</v>
      </c>
      <c r="L5616" s="3">
        <f>AVERAGEIF(TablaDatosEmpresa[Nombre_Producto],TablaDatosEmpresa[[#This Row],[Nombre_Producto]],TablaDatosEmpresa[Costo_Unitario])</f>
        <v>66.956770642201846</v>
      </c>
      <c r="M5616" s="3">
        <f>IF(TablaDatosEmpresa[[#This Row],[Tipo_Movimiento]] = "Venta", -TablaDatosEmpresa[[#This Row],[Cantidad]] * TablaDatosEmpresa[[#This Row],[CosteAdquisicionPromedio]], 0)</f>
        <v>66.956770642201846</v>
      </c>
      <c r="N5616" s="3">
        <f>TablaDatosEmpresa[[#This Row],[Ingresos]]-TablaDatosEmpresa[[#This Row],[Coste_Vemta]]</f>
        <v>231.00322935779815</v>
      </c>
    </row>
    <row r="5617" spans="1:14" x14ac:dyDescent="0.3">
      <c r="A5617">
        <v>5618</v>
      </c>
      <c r="B5617" s="1">
        <v>45386</v>
      </c>
      <c r="C5617" t="s">
        <v>16</v>
      </c>
      <c r="D5617" t="s">
        <v>19</v>
      </c>
      <c r="E5617" t="s">
        <v>20</v>
      </c>
      <c r="F5617">
        <v>21</v>
      </c>
      <c r="G5617" s="3">
        <v>148.56</v>
      </c>
      <c r="H5617" s="3">
        <v>0</v>
      </c>
      <c r="I5617" t="s">
        <v>46</v>
      </c>
      <c r="J5617" t="s">
        <v>18</v>
      </c>
      <c r="K5617" s="3">
        <f>IF(TablaDatosEmpresa[[#This Row],[Tipo_Movimiento]] = "Venta", -TablaDatosEmpresa[[#This Row],[Cantidad]] * TablaDatosEmpresa[[#This Row],[Precio_Venta_Unitario]], 0)</f>
        <v>0</v>
      </c>
      <c r="L5617" s="3">
        <f>AVERAGEIF(TablaDatosEmpresa[Nombre_Producto],TablaDatosEmpresa[[#This Row],[Nombre_Producto]],TablaDatosEmpresa[Costo_Unitario])</f>
        <v>66.956770642201846</v>
      </c>
      <c r="M5617" s="3">
        <f>IF(TablaDatosEmpresa[[#This Row],[Tipo_Movimiento]] = "Venta", -TablaDatosEmpresa[[#This Row],[Cantidad]] * TablaDatosEmpresa[[#This Row],[CosteAdquisicionPromedio]], 0)</f>
        <v>0</v>
      </c>
      <c r="N5617" s="3">
        <f>TablaDatosEmpresa[[#This Row],[Ingresos]]-TablaDatosEmpresa[[#This Row],[Coste_Vemta]]</f>
        <v>0</v>
      </c>
    </row>
    <row r="5618" spans="1:14" x14ac:dyDescent="0.3">
      <c r="A5618">
        <v>5619</v>
      </c>
      <c r="B5618" s="1">
        <v>45387</v>
      </c>
      <c r="C5618" t="s">
        <v>10</v>
      </c>
      <c r="D5618" t="s">
        <v>17</v>
      </c>
      <c r="E5618" t="s">
        <v>42</v>
      </c>
      <c r="F5618">
        <v>-45</v>
      </c>
      <c r="G5618" s="3">
        <v>0</v>
      </c>
      <c r="H5618" s="3">
        <v>905.25</v>
      </c>
      <c r="I5618" t="s">
        <v>10</v>
      </c>
      <c r="J5618" t="s">
        <v>31</v>
      </c>
      <c r="K5618" s="3">
        <f>IF(TablaDatosEmpresa[[#This Row],[Tipo_Movimiento]] = "Venta", -TablaDatosEmpresa[[#This Row],[Cantidad]] * TablaDatosEmpresa[[#This Row],[Precio_Venta_Unitario]], 0)</f>
        <v>40736.25</v>
      </c>
      <c r="L5618" s="3">
        <f>AVERAGEIF(TablaDatosEmpresa[Nombre_Producto],TablaDatosEmpresa[[#This Row],[Nombre_Producto]],TablaDatosEmpresa[Costo_Unitario])</f>
        <v>206.67616747181975</v>
      </c>
      <c r="M5618" s="3">
        <f>IF(TablaDatosEmpresa[[#This Row],[Tipo_Movimiento]] = "Venta", -TablaDatosEmpresa[[#This Row],[Cantidad]] * TablaDatosEmpresa[[#This Row],[CosteAdquisicionPromedio]], 0)</f>
        <v>9300.4275362318895</v>
      </c>
      <c r="N5618" s="3">
        <f>TablaDatosEmpresa[[#This Row],[Ingresos]]-TablaDatosEmpresa[[#This Row],[Coste_Vemta]]</f>
        <v>31435.822463768112</v>
      </c>
    </row>
    <row r="5619" spans="1:14" x14ac:dyDescent="0.3">
      <c r="A5619">
        <v>5620</v>
      </c>
      <c r="B5619" s="1">
        <v>45387</v>
      </c>
      <c r="C5619" t="s">
        <v>24</v>
      </c>
      <c r="D5619" t="s">
        <v>25</v>
      </c>
      <c r="E5619" t="s">
        <v>43</v>
      </c>
      <c r="F5619">
        <v>78</v>
      </c>
      <c r="G5619" s="3">
        <v>45.41</v>
      </c>
      <c r="H5619" s="3">
        <v>0</v>
      </c>
      <c r="I5619" t="s">
        <v>24</v>
      </c>
      <c r="J5619" t="s">
        <v>36</v>
      </c>
      <c r="K5619" s="3">
        <f>IF(TablaDatosEmpresa[[#This Row],[Tipo_Movimiento]] = "Venta", -TablaDatosEmpresa[[#This Row],[Cantidad]] * TablaDatosEmpresa[[#This Row],[Precio_Venta_Unitario]], 0)</f>
        <v>0</v>
      </c>
      <c r="L5619" s="3">
        <f>AVERAGEIF(TablaDatosEmpresa[Nombre_Producto],TablaDatosEmpresa[[#This Row],[Nombre_Producto]],TablaDatosEmpresa[Costo_Unitario])</f>
        <v>18.458651685393257</v>
      </c>
      <c r="M5619" s="3">
        <f>IF(TablaDatosEmpresa[[#This Row],[Tipo_Movimiento]] = "Venta", -TablaDatosEmpresa[[#This Row],[Cantidad]] * TablaDatosEmpresa[[#This Row],[CosteAdquisicionPromedio]], 0)</f>
        <v>0</v>
      </c>
      <c r="N5619" s="3">
        <f>TablaDatosEmpresa[[#This Row],[Ingresos]]-TablaDatosEmpresa[[#This Row],[Coste_Vemta]]</f>
        <v>0</v>
      </c>
    </row>
    <row r="5620" spans="1:14" x14ac:dyDescent="0.3">
      <c r="A5620">
        <v>5621</v>
      </c>
      <c r="B5620" s="1">
        <v>45387</v>
      </c>
      <c r="C5620" t="s">
        <v>24</v>
      </c>
      <c r="D5620" t="s">
        <v>21</v>
      </c>
      <c r="E5620" t="s">
        <v>22</v>
      </c>
      <c r="F5620">
        <v>229</v>
      </c>
      <c r="G5620" s="3">
        <v>24.8</v>
      </c>
      <c r="H5620" s="3">
        <v>0</v>
      </c>
      <c r="I5620" t="s">
        <v>24</v>
      </c>
      <c r="J5620" t="s">
        <v>28</v>
      </c>
      <c r="K5620" s="3">
        <f>IF(TablaDatosEmpresa[[#This Row],[Tipo_Movimiento]] = "Venta", -TablaDatosEmpresa[[#This Row],[Cantidad]] * TablaDatosEmpresa[[#This Row],[Precio_Venta_Unitario]], 0)</f>
        <v>0</v>
      </c>
      <c r="L5620" s="3">
        <f>AVERAGEIF(TablaDatosEmpresa[Nombre_Producto],TablaDatosEmpresa[[#This Row],[Nombre_Producto]],TablaDatosEmpresa[Costo_Unitario])</f>
        <v>10.520482758620702</v>
      </c>
      <c r="M5620" s="3">
        <f>IF(TablaDatosEmpresa[[#This Row],[Tipo_Movimiento]] = "Venta", -TablaDatosEmpresa[[#This Row],[Cantidad]] * TablaDatosEmpresa[[#This Row],[CosteAdquisicionPromedio]], 0)</f>
        <v>0</v>
      </c>
      <c r="N5620" s="3">
        <f>TablaDatosEmpresa[[#This Row],[Ingresos]]-TablaDatosEmpresa[[#This Row],[Coste_Vemta]]</f>
        <v>0</v>
      </c>
    </row>
    <row r="5621" spans="1:14" x14ac:dyDescent="0.3">
      <c r="A5621">
        <v>5622</v>
      </c>
      <c r="B5621" s="1">
        <v>45387</v>
      </c>
      <c r="C5621" t="s">
        <v>10</v>
      </c>
      <c r="D5621" t="s">
        <v>34</v>
      </c>
      <c r="E5621" t="s">
        <v>45</v>
      </c>
      <c r="F5621">
        <v>-27</v>
      </c>
      <c r="G5621" s="3">
        <v>0</v>
      </c>
      <c r="H5621" s="3">
        <v>347.19</v>
      </c>
      <c r="I5621" t="s">
        <v>10</v>
      </c>
      <c r="J5621" t="s">
        <v>35</v>
      </c>
      <c r="K5621" s="3">
        <f>IF(TablaDatosEmpresa[[#This Row],[Tipo_Movimiento]] = "Venta", -TablaDatosEmpresa[[#This Row],[Cantidad]] * TablaDatosEmpresa[[#This Row],[Precio_Venta_Unitario]], 0)</f>
        <v>9374.1299999999992</v>
      </c>
      <c r="L5621" s="3">
        <f>AVERAGEIF(TablaDatosEmpresa[Nombre_Producto],TablaDatosEmpresa[[#This Row],[Nombre_Producto]],TablaDatosEmpresa[Costo_Unitario])</f>
        <v>81.910562499999997</v>
      </c>
      <c r="M5621" s="3">
        <f>IF(TablaDatosEmpresa[[#This Row],[Tipo_Movimiento]] = "Venta", -TablaDatosEmpresa[[#This Row],[Cantidad]] * TablaDatosEmpresa[[#This Row],[CosteAdquisicionPromedio]], 0)</f>
        <v>2211.5851874999998</v>
      </c>
      <c r="N5621" s="3">
        <f>TablaDatosEmpresa[[#This Row],[Ingresos]]-TablaDatosEmpresa[[#This Row],[Coste_Vemta]]</f>
        <v>7162.5448124999994</v>
      </c>
    </row>
    <row r="5622" spans="1:14" x14ac:dyDescent="0.3">
      <c r="A5622">
        <v>5623</v>
      </c>
      <c r="B5622" s="1">
        <v>45387</v>
      </c>
      <c r="C5622" t="s">
        <v>24</v>
      </c>
      <c r="D5622" t="s">
        <v>14</v>
      </c>
      <c r="E5622" t="s">
        <v>41</v>
      </c>
      <c r="F5622">
        <v>86</v>
      </c>
      <c r="G5622" s="3">
        <v>85.45</v>
      </c>
      <c r="H5622" s="3">
        <v>0</v>
      </c>
      <c r="I5622" t="s">
        <v>24</v>
      </c>
      <c r="J5622" t="s">
        <v>26</v>
      </c>
      <c r="K5622" s="3">
        <f>IF(TablaDatosEmpresa[[#This Row],[Tipo_Movimiento]] = "Venta", -TablaDatosEmpresa[[#This Row],[Cantidad]] * TablaDatosEmpresa[[#This Row],[Precio_Venta_Unitario]], 0)</f>
        <v>0</v>
      </c>
      <c r="L5622" s="3">
        <f>AVERAGEIF(TablaDatosEmpresa[Nombre_Producto],TablaDatosEmpresa[[#This Row],[Nombre_Producto]],TablaDatosEmpresa[Costo_Unitario])</f>
        <v>38.917210440456756</v>
      </c>
      <c r="M5622" s="3">
        <f>IF(TablaDatosEmpresa[[#This Row],[Tipo_Movimiento]] = "Venta", -TablaDatosEmpresa[[#This Row],[Cantidad]] * TablaDatosEmpresa[[#This Row],[CosteAdquisicionPromedio]], 0)</f>
        <v>0</v>
      </c>
      <c r="N5622" s="3">
        <f>TablaDatosEmpresa[[#This Row],[Ingresos]]-TablaDatosEmpresa[[#This Row],[Coste_Vemta]]</f>
        <v>0</v>
      </c>
    </row>
    <row r="5623" spans="1:14" x14ac:dyDescent="0.3">
      <c r="A5623">
        <v>5624</v>
      </c>
      <c r="B5623" s="1">
        <v>45387</v>
      </c>
      <c r="C5623" t="s">
        <v>24</v>
      </c>
      <c r="D5623" t="s">
        <v>21</v>
      </c>
      <c r="E5623" t="s">
        <v>22</v>
      </c>
      <c r="F5623">
        <v>131</v>
      </c>
      <c r="G5623" s="3">
        <v>24.77</v>
      </c>
      <c r="H5623" s="3">
        <v>0</v>
      </c>
      <c r="I5623" t="s">
        <v>24</v>
      </c>
      <c r="J5623" t="s">
        <v>26</v>
      </c>
      <c r="K5623" s="3">
        <f>IF(TablaDatosEmpresa[[#This Row],[Tipo_Movimiento]] = "Venta", -TablaDatosEmpresa[[#This Row],[Cantidad]] * TablaDatosEmpresa[[#This Row],[Precio_Venta_Unitario]], 0)</f>
        <v>0</v>
      </c>
      <c r="L5623" s="3">
        <f>AVERAGEIF(TablaDatosEmpresa[Nombre_Producto],TablaDatosEmpresa[[#This Row],[Nombre_Producto]],TablaDatosEmpresa[Costo_Unitario])</f>
        <v>10.520482758620702</v>
      </c>
      <c r="M5623" s="3">
        <f>IF(TablaDatosEmpresa[[#This Row],[Tipo_Movimiento]] = "Venta", -TablaDatosEmpresa[[#This Row],[Cantidad]] * TablaDatosEmpresa[[#This Row],[CosteAdquisicionPromedio]], 0)</f>
        <v>0</v>
      </c>
      <c r="N5623" s="3">
        <f>TablaDatosEmpresa[[#This Row],[Ingresos]]-TablaDatosEmpresa[[#This Row],[Coste_Vemta]]</f>
        <v>0</v>
      </c>
    </row>
    <row r="5624" spans="1:14" x14ac:dyDescent="0.3">
      <c r="A5624">
        <v>5625</v>
      </c>
      <c r="B5624" s="1">
        <v>45387</v>
      </c>
      <c r="C5624" t="s">
        <v>10</v>
      </c>
      <c r="D5624" t="s">
        <v>34</v>
      </c>
      <c r="E5624" t="s">
        <v>45</v>
      </c>
      <c r="F5624">
        <v>-18</v>
      </c>
      <c r="G5624" s="3">
        <v>0</v>
      </c>
      <c r="H5624" s="3">
        <v>347.51</v>
      </c>
      <c r="I5624" t="s">
        <v>10</v>
      </c>
      <c r="J5624" t="s">
        <v>23</v>
      </c>
      <c r="K5624" s="3">
        <f>IF(TablaDatosEmpresa[[#This Row],[Tipo_Movimiento]] = "Venta", -TablaDatosEmpresa[[#This Row],[Cantidad]] * TablaDatosEmpresa[[#This Row],[Precio_Venta_Unitario]], 0)</f>
        <v>6255.18</v>
      </c>
      <c r="L5624" s="3">
        <f>AVERAGEIF(TablaDatosEmpresa[Nombre_Producto],TablaDatosEmpresa[[#This Row],[Nombre_Producto]],TablaDatosEmpresa[Costo_Unitario])</f>
        <v>81.910562499999997</v>
      </c>
      <c r="M5624" s="3">
        <f>IF(TablaDatosEmpresa[[#This Row],[Tipo_Movimiento]] = "Venta", -TablaDatosEmpresa[[#This Row],[Cantidad]] * TablaDatosEmpresa[[#This Row],[CosteAdquisicionPromedio]], 0)</f>
        <v>1474.3901249999999</v>
      </c>
      <c r="N5624" s="3">
        <f>TablaDatosEmpresa[[#This Row],[Ingresos]]-TablaDatosEmpresa[[#This Row],[Coste_Vemta]]</f>
        <v>4780.7898750000004</v>
      </c>
    </row>
    <row r="5625" spans="1:14" x14ac:dyDescent="0.3">
      <c r="A5625">
        <v>5626</v>
      </c>
      <c r="B5625" s="1">
        <v>45388</v>
      </c>
      <c r="C5625" t="s">
        <v>24</v>
      </c>
      <c r="D5625" t="s">
        <v>21</v>
      </c>
      <c r="E5625" t="s">
        <v>22</v>
      </c>
      <c r="F5625">
        <v>158</v>
      </c>
      <c r="G5625" s="3">
        <v>25.2</v>
      </c>
      <c r="H5625" s="3">
        <v>0</v>
      </c>
      <c r="I5625" t="s">
        <v>24</v>
      </c>
      <c r="J5625" t="s">
        <v>36</v>
      </c>
      <c r="K5625" s="3">
        <f>IF(TablaDatosEmpresa[[#This Row],[Tipo_Movimiento]] = "Venta", -TablaDatosEmpresa[[#This Row],[Cantidad]] * TablaDatosEmpresa[[#This Row],[Precio_Venta_Unitario]], 0)</f>
        <v>0</v>
      </c>
      <c r="L5625" s="3">
        <f>AVERAGEIF(TablaDatosEmpresa[Nombre_Producto],TablaDatosEmpresa[[#This Row],[Nombre_Producto]],TablaDatosEmpresa[Costo_Unitario])</f>
        <v>10.520482758620702</v>
      </c>
      <c r="M5625" s="3">
        <f>IF(TablaDatosEmpresa[[#This Row],[Tipo_Movimiento]] = "Venta", -TablaDatosEmpresa[[#This Row],[Cantidad]] * TablaDatosEmpresa[[#This Row],[CosteAdquisicionPromedio]], 0)</f>
        <v>0</v>
      </c>
      <c r="N5625" s="3">
        <f>TablaDatosEmpresa[[#This Row],[Ingresos]]-TablaDatosEmpresa[[#This Row],[Coste_Vemta]]</f>
        <v>0</v>
      </c>
    </row>
    <row r="5626" spans="1:14" x14ac:dyDescent="0.3">
      <c r="A5626">
        <v>5627</v>
      </c>
      <c r="B5626" s="1">
        <v>45388</v>
      </c>
      <c r="C5626" t="s">
        <v>10</v>
      </c>
      <c r="D5626" t="s">
        <v>29</v>
      </c>
      <c r="E5626" t="s">
        <v>30</v>
      </c>
      <c r="F5626">
        <v>-48</v>
      </c>
      <c r="G5626" s="3">
        <v>0</v>
      </c>
      <c r="H5626" s="3">
        <v>79.92</v>
      </c>
      <c r="I5626" t="s">
        <v>10</v>
      </c>
      <c r="J5626" t="s">
        <v>35</v>
      </c>
      <c r="K5626" s="3">
        <f>IF(TablaDatosEmpresa[[#This Row],[Tipo_Movimiento]] = "Venta", -TablaDatosEmpresa[[#This Row],[Cantidad]] * TablaDatosEmpresa[[#This Row],[Precio_Venta_Unitario]], 0)</f>
        <v>3836.16</v>
      </c>
      <c r="L5626" s="3">
        <f>AVERAGEIF(TablaDatosEmpresa[Nombre_Producto],TablaDatosEmpresa[[#This Row],[Nombre_Producto]],TablaDatosEmpresa[Costo_Unitario])</f>
        <v>15.49574137931034</v>
      </c>
      <c r="M5626" s="3">
        <f>IF(TablaDatosEmpresa[[#This Row],[Tipo_Movimiento]] = "Venta", -TablaDatosEmpresa[[#This Row],[Cantidad]] * TablaDatosEmpresa[[#This Row],[CosteAdquisicionPromedio]], 0)</f>
        <v>743.79558620689636</v>
      </c>
      <c r="N5626" s="3">
        <f>TablaDatosEmpresa[[#This Row],[Ingresos]]-TablaDatosEmpresa[[#This Row],[Coste_Vemta]]</f>
        <v>3092.3644137931033</v>
      </c>
    </row>
    <row r="5627" spans="1:14" x14ac:dyDescent="0.3">
      <c r="A5627">
        <v>5628</v>
      </c>
      <c r="B5627" s="1">
        <v>45388</v>
      </c>
      <c r="C5627" t="s">
        <v>10</v>
      </c>
      <c r="D5627" t="s">
        <v>14</v>
      </c>
      <c r="E5627" t="s">
        <v>41</v>
      </c>
      <c r="F5627">
        <v>-30</v>
      </c>
      <c r="G5627" s="3">
        <v>0</v>
      </c>
      <c r="H5627" s="3">
        <v>159.22</v>
      </c>
      <c r="I5627" t="s">
        <v>10</v>
      </c>
      <c r="J5627" t="s">
        <v>23</v>
      </c>
      <c r="K5627" s="3">
        <f>IF(TablaDatosEmpresa[[#This Row],[Tipo_Movimiento]] = "Venta", -TablaDatosEmpresa[[#This Row],[Cantidad]] * TablaDatosEmpresa[[#This Row],[Precio_Venta_Unitario]], 0)</f>
        <v>4776.6000000000004</v>
      </c>
      <c r="L5627" s="3">
        <f>AVERAGEIF(TablaDatosEmpresa[Nombre_Producto],TablaDatosEmpresa[[#This Row],[Nombre_Producto]],TablaDatosEmpresa[Costo_Unitario])</f>
        <v>38.917210440456756</v>
      </c>
      <c r="M5627" s="3">
        <f>IF(TablaDatosEmpresa[[#This Row],[Tipo_Movimiento]] = "Venta", -TablaDatosEmpresa[[#This Row],[Cantidad]] * TablaDatosEmpresa[[#This Row],[CosteAdquisicionPromedio]], 0)</f>
        <v>1167.5163132137027</v>
      </c>
      <c r="N5627" s="3">
        <f>TablaDatosEmpresa[[#This Row],[Ingresos]]-TablaDatosEmpresa[[#This Row],[Coste_Vemta]]</f>
        <v>3609.0836867862977</v>
      </c>
    </row>
    <row r="5628" spans="1:14" x14ac:dyDescent="0.3">
      <c r="A5628">
        <v>5629</v>
      </c>
      <c r="B5628" s="1">
        <v>45388</v>
      </c>
      <c r="C5628" t="s">
        <v>10</v>
      </c>
      <c r="D5628" t="s">
        <v>25</v>
      </c>
      <c r="E5628" t="s">
        <v>43</v>
      </c>
      <c r="F5628">
        <v>-34</v>
      </c>
      <c r="G5628" s="3">
        <v>0</v>
      </c>
      <c r="H5628" s="3">
        <v>95.77</v>
      </c>
      <c r="I5628" t="s">
        <v>10</v>
      </c>
      <c r="J5628" t="s">
        <v>15</v>
      </c>
      <c r="K5628" s="3">
        <f>IF(TablaDatosEmpresa[[#This Row],[Tipo_Movimiento]] = "Venta", -TablaDatosEmpresa[[#This Row],[Cantidad]] * TablaDatosEmpresa[[#This Row],[Precio_Venta_Unitario]], 0)</f>
        <v>3256.18</v>
      </c>
      <c r="L5628" s="3">
        <f>AVERAGEIF(TablaDatosEmpresa[Nombre_Producto],TablaDatosEmpresa[[#This Row],[Nombre_Producto]],TablaDatosEmpresa[Costo_Unitario])</f>
        <v>18.458651685393257</v>
      </c>
      <c r="M5628" s="3">
        <f>IF(TablaDatosEmpresa[[#This Row],[Tipo_Movimiento]] = "Venta", -TablaDatosEmpresa[[#This Row],[Cantidad]] * TablaDatosEmpresa[[#This Row],[CosteAdquisicionPromedio]], 0)</f>
        <v>627.59415730337071</v>
      </c>
      <c r="N5628" s="3">
        <f>TablaDatosEmpresa[[#This Row],[Ingresos]]-TablaDatosEmpresa[[#This Row],[Coste_Vemta]]</f>
        <v>2628.5858426966292</v>
      </c>
    </row>
    <row r="5629" spans="1:14" x14ac:dyDescent="0.3">
      <c r="A5629">
        <v>5630</v>
      </c>
      <c r="B5629" s="1">
        <v>45388</v>
      </c>
      <c r="C5629" t="s">
        <v>10</v>
      </c>
      <c r="D5629" t="s">
        <v>32</v>
      </c>
      <c r="E5629" t="s">
        <v>33</v>
      </c>
      <c r="F5629">
        <v>-24</v>
      </c>
      <c r="G5629" s="3">
        <v>0</v>
      </c>
      <c r="H5629" s="3">
        <v>221.9</v>
      </c>
      <c r="I5629" t="s">
        <v>10</v>
      </c>
      <c r="J5629" t="s">
        <v>35</v>
      </c>
      <c r="K5629" s="3">
        <f>IF(TablaDatosEmpresa[[#This Row],[Tipo_Movimiento]] = "Venta", -TablaDatosEmpresa[[#This Row],[Cantidad]] * TablaDatosEmpresa[[#This Row],[Precio_Venta_Unitario]], 0)</f>
        <v>5325.6</v>
      </c>
      <c r="L5629" s="3">
        <f>AVERAGEIF(TablaDatosEmpresa[Nombre_Producto],TablaDatosEmpresa[[#This Row],[Nombre_Producto]],TablaDatosEmpresa[Costo_Unitario])</f>
        <v>54.214840425531932</v>
      </c>
      <c r="M5629" s="3">
        <f>IF(TablaDatosEmpresa[[#This Row],[Tipo_Movimiento]] = "Venta", -TablaDatosEmpresa[[#This Row],[Cantidad]] * TablaDatosEmpresa[[#This Row],[CosteAdquisicionPromedio]], 0)</f>
        <v>1301.1561702127665</v>
      </c>
      <c r="N5629" s="3">
        <f>TablaDatosEmpresa[[#This Row],[Ingresos]]-TablaDatosEmpresa[[#This Row],[Coste_Vemta]]</f>
        <v>4024.4438297872339</v>
      </c>
    </row>
    <row r="5630" spans="1:14" x14ac:dyDescent="0.3">
      <c r="A5630">
        <v>5631</v>
      </c>
      <c r="B5630" s="1">
        <v>45388</v>
      </c>
      <c r="C5630" t="s">
        <v>10</v>
      </c>
      <c r="D5630" t="s">
        <v>17</v>
      </c>
      <c r="E5630" t="s">
        <v>42</v>
      </c>
      <c r="F5630">
        <v>-33</v>
      </c>
      <c r="G5630" s="3">
        <v>0</v>
      </c>
      <c r="H5630" s="3">
        <v>908.58</v>
      </c>
      <c r="I5630" t="s">
        <v>10</v>
      </c>
      <c r="J5630" t="s">
        <v>23</v>
      </c>
      <c r="K5630" s="3">
        <f>IF(TablaDatosEmpresa[[#This Row],[Tipo_Movimiento]] = "Venta", -TablaDatosEmpresa[[#This Row],[Cantidad]] * TablaDatosEmpresa[[#This Row],[Precio_Venta_Unitario]], 0)</f>
        <v>29983.140000000003</v>
      </c>
      <c r="L5630" s="3">
        <f>AVERAGEIF(TablaDatosEmpresa[Nombre_Producto],TablaDatosEmpresa[[#This Row],[Nombre_Producto]],TablaDatosEmpresa[Costo_Unitario])</f>
        <v>206.67616747181975</v>
      </c>
      <c r="M5630" s="3">
        <f>IF(TablaDatosEmpresa[[#This Row],[Tipo_Movimiento]] = "Venta", -TablaDatosEmpresa[[#This Row],[Cantidad]] * TablaDatosEmpresa[[#This Row],[CosteAdquisicionPromedio]], 0)</f>
        <v>6820.3135265700521</v>
      </c>
      <c r="N5630" s="3">
        <f>TablaDatosEmpresa[[#This Row],[Ingresos]]-TablaDatosEmpresa[[#This Row],[Coste_Vemta]]</f>
        <v>23162.826473429952</v>
      </c>
    </row>
    <row r="5631" spans="1:14" x14ac:dyDescent="0.3">
      <c r="A5631">
        <v>5632</v>
      </c>
      <c r="B5631" s="1">
        <v>45388</v>
      </c>
      <c r="C5631" t="s">
        <v>10</v>
      </c>
      <c r="D5631" t="s">
        <v>11</v>
      </c>
      <c r="E5631" t="s">
        <v>12</v>
      </c>
      <c r="F5631">
        <v>-44</v>
      </c>
      <c r="G5631" s="3">
        <v>0</v>
      </c>
      <c r="H5631" s="3">
        <v>130.68</v>
      </c>
      <c r="I5631" t="s">
        <v>10</v>
      </c>
      <c r="J5631" t="s">
        <v>23</v>
      </c>
      <c r="K5631" s="3">
        <f>IF(TablaDatosEmpresa[[#This Row],[Tipo_Movimiento]] = "Venta", -TablaDatosEmpresa[[#This Row],[Cantidad]] * TablaDatosEmpresa[[#This Row],[Precio_Venta_Unitario]], 0)</f>
        <v>5749.92</v>
      </c>
      <c r="L5631" s="3">
        <f>AVERAGEIF(TablaDatosEmpresa[Nombre_Producto],TablaDatosEmpresa[[#This Row],[Nombre_Producto]],TablaDatosEmpresa[Costo_Unitario])</f>
        <v>28.701865793780652</v>
      </c>
      <c r="M5631" s="3">
        <f>IF(TablaDatosEmpresa[[#This Row],[Tipo_Movimiento]] = "Venta", -TablaDatosEmpresa[[#This Row],[Cantidad]] * TablaDatosEmpresa[[#This Row],[CosteAdquisicionPromedio]], 0)</f>
        <v>1262.8820949263486</v>
      </c>
      <c r="N5631" s="3">
        <f>TablaDatosEmpresa[[#This Row],[Ingresos]]-TablaDatosEmpresa[[#This Row],[Coste_Vemta]]</f>
        <v>4487.0379050736519</v>
      </c>
    </row>
    <row r="5632" spans="1:14" x14ac:dyDescent="0.3">
      <c r="A5632">
        <v>5633</v>
      </c>
      <c r="B5632" s="1">
        <v>45389</v>
      </c>
      <c r="C5632" t="s">
        <v>24</v>
      </c>
      <c r="D5632" t="s">
        <v>25</v>
      </c>
      <c r="E5632" t="s">
        <v>43</v>
      </c>
      <c r="F5632">
        <v>218</v>
      </c>
      <c r="G5632" s="3">
        <v>45.55</v>
      </c>
      <c r="H5632" s="3">
        <v>0</v>
      </c>
      <c r="I5632" t="s">
        <v>24</v>
      </c>
      <c r="J5632" t="s">
        <v>28</v>
      </c>
      <c r="K5632" s="3">
        <f>IF(TablaDatosEmpresa[[#This Row],[Tipo_Movimiento]] = "Venta", -TablaDatosEmpresa[[#This Row],[Cantidad]] * TablaDatosEmpresa[[#This Row],[Precio_Venta_Unitario]], 0)</f>
        <v>0</v>
      </c>
      <c r="L5632" s="3">
        <f>AVERAGEIF(TablaDatosEmpresa[Nombre_Producto],TablaDatosEmpresa[[#This Row],[Nombre_Producto]],TablaDatosEmpresa[Costo_Unitario])</f>
        <v>18.458651685393257</v>
      </c>
      <c r="M5632" s="3">
        <f>IF(TablaDatosEmpresa[[#This Row],[Tipo_Movimiento]] = "Venta", -TablaDatosEmpresa[[#This Row],[Cantidad]] * TablaDatosEmpresa[[#This Row],[CosteAdquisicionPromedio]], 0)</f>
        <v>0</v>
      </c>
      <c r="N5632" s="3">
        <f>TablaDatosEmpresa[[#This Row],[Ingresos]]-TablaDatosEmpresa[[#This Row],[Coste_Vemta]]</f>
        <v>0</v>
      </c>
    </row>
    <row r="5633" spans="1:14" x14ac:dyDescent="0.3">
      <c r="A5633">
        <v>5634</v>
      </c>
      <c r="B5633" s="1">
        <v>45389</v>
      </c>
      <c r="C5633" t="s">
        <v>10</v>
      </c>
      <c r="D5633" t="s">
        <v>34</v>
      </c>
      <c r="E5633" t="s">
        <v>45</v>
      </c>
      <c r="F5633">
        <v>-28</v>
      </c>
      <c r="G5633" s="3">
        <v>0</v>
      </c>
      <c r="H5633" s="3">
        <v>350.92</v>
      </c>
      <c r="I5633" t="s">
        <v>10</v>
      </c>
      <c r="J5633" t="s">
        <v>15</v>
      </c>
      <c r="K5633" s="3">
        <f>IF(TablaDatosEmpresa[[#This Row],[Tipo_Movimiento]] = "Venta", -TablaDatosEmpresa[[#This Row],[Cantidad]] * TablaDatosEmpresa[[#This Row],[Precio_Venta_Unitario]], 0)</f>
        <v>9825.76</v>
      </c>
      <c r="L5633" s="3">
        <f>AVERAGEIF(TablaDatosEmpresa[Nombre_Producto],TablaDatosEmpresa[[#This Row],[Nombre_Producto]],TablaDatosEmpresa[Costo_Unitario])</f>
        <v>81.910562499999997</v>
      </c>
      <c r="M5633" s="3">
        <f>IF(TablaDatosEmpresa[[#This Row],[Tipo_Movimiento]] = "Venta", -TablaDatosEmpresa[[#This Row],[Cantidad]] * TablaDatosEmpresa[[#This Row],[CosteAdquisicionPromedio]], 0)</f>
        <v>2293.49575</v>
      </c>
      <c r="N5633" s="3">
        <f>TablaDatosEmpresa[[#This Row],[Ingresos]]-TablaDatosEmpresa[[#This Row],[Coste_Vemta]]</f>
        <v>7532.2642500000002</v>
      </c>
    </row>
    <row r="5634" spans="1:14" x14ac:dyDescent="0.3">
      <c r="A5634">
        <v>5635</v>
      </c>
      <c r="B5634" s="1">
        <v>45389</v>
      </c>
      <c r="C5634" t="s">
        <v>10</v>
      </c>
      <c r="D5634" t="s">
        <v>25</v>
      </c>
      <c r="E5634" t="s">
        <v>43</v>
      </c>
      <c r="F5634">
        <v>-14</v>
      </c>
      <c r="G5634" s="3">
        <v>0</v>
      </c>
      <c r="H5634" s="3">
        <v>95.07</v>
      </c>
      <c r="I5634" t="s">
        <v>10</v>
      </c>
      <c r="J5634" t="s">
        <v>31</v>
      </c>
      <c r="K5634" s="3">
        <f>IF(TablaDatosEmpresa[[#This Row],[Tipo_Movimiento]] = "Venta", -TablaDatosEmpresa[[#This Row],[Cantidad]] * TablaDatosEmpresa[[#This Row],[Precio_Venta_Unitario]], 0)</f>
        <v>1330.98</v>
      </c>
      <c r="L5634" s="3">
        <f>AVERAGEIF(TablaDatosEmpresa[Nombre_Producto],TablaDatosEmpresa[[#This Row],[Nombre_Producto]],TablaDatosEmpresa[Costo_Unitario])</f>
        <v>18.458651685393257</v>
      </c>
      <c r="M5634" s="3">
        <f>IF(TablaDatosEmpresa[[#This Row],[Tipo_Movimiento]] = "Venta", -TablaDatosEmpresa[[#This Row],[Cantidad]] * TablaDatosEmpresa[[#This Row],[CosteAdquisicionPromedio]], 0)</f>
        <v>258.42112359550561</v>
      </c>
      <c r="N5634" s="3">
        <f>TablaDatosEmpresa[[#This Row],[Ingresos]]-TablaDatosEmpresa[[#This Row],[Coste_Vemta]]</f>
        <v>1072.5588764044944</v>
      </c>
    </row>
    <row r="5635" spans="1:14" x14ac:dyDescent="0.3">
      <c r="A5635">
        <v>5636</v>
      </c>
      <c r="B5635" s="1">
        <v>45389</v>
      </c>
      <c r="C5635" t="s">
        <v>10</v>
      </c>
      <c r="D5635" t="s">
        <v>25</v>
      </c>
      <c r="E5635" t="s">
        <v>43</v>
      </c>
      <c r="F5635">
        <v>-29</v>
      </c>
      <c r="G5635" s="3">
        <v>0</v>
      </c>
      <c r="H5635" s="3">
        <v>94.67</v>
      </c>
      <c r="I5635" t="s">
        <v>10</v>
      </c>
      <c r="J5635" t="s">
        <v>31</v>
      </c>
      <c r="K5635" s="3">
        <f>IF(TablaDatosEmpresa[[#This Row],[Tipo_Movimiento]] = "Venta", -TablaDatosEmpresa[[#This Row],[Cantidad]] * TablaDatosEmpresa[[#This Row],[Precio_Venta_Unitario]], 0)</f>
        <v>2745.43</v>
      </c>
      <c r="L5635" s="3">
        <f>AVERAGEIF(TablaDatosEmpresa[Nombre_Producto],TablaDatosEmpresa[[#This Row],[Nombre_Producto]],TablaDatosEmpresa[Costo_Unitario])</f>
        <v>18.458651685393257</v>
      </c>
      <c r="M5635" s="3">
        <f>IF(TablaDatosEmpresa[[#This Row],[Tipo_Movimiento]] = "Venta", -TablaDatosEmpresa[[#This Row],[Cantidad]] * TablaDatosEmpresa[[#This Row],[CosteAdquisicionPromedio]], 0)</f>
        <v>535.3008988764044</v>
      </c>
      <c r="N5635" s="3">
        <f>TablaDatosEmpresa[[#This Row],[Ingresos]]-TablaDatosEmpresa[[#This Row],[Coste_Vemta]]</f>
        <v>2210.1291011235953</v>
      </c>
    </row>
    <row r="5636" spans="1:14" x14ac:dyDescent="0.3">
      <c r="A5636">
        <v>5637</v>
      </c>
      <c r="B5636" s="1">
        <v>45389</v>
      </c>
      <c r="C5636" t="s">
        <v>24</v>
      </c>
      <c r="D5636" t="s">
        <v>21</v>
      </c>
      <c r="E5636" t="s">
        <v>22</v>
      </c>
      <c r="F5636">
        <v>190</v>
      </c>
      <c r="G5636" s="3">
        <v>25.22</v>
      </c>
      <c r="H5636" s="3">
        <v>0</v>
      </c>
      <c r="I5636" t="s">
        <v>24</v>
      </c>
      <c r="J5636" t="s">
        <v>36</v>
      </c>
      <c r="K5636" s="3">
        <f>IF(TablaDatosEmpresa[[#This Row],[Tipo_Movimiento]] = "Venta", -TablaDatosEmpresa[[#This Row],[Cantidad]] * TablaDatosEmpresa[[#This Row],[Precio_Venta_Unitario]], 0)</f>
        <v>0</v>
      </c>
      <c r="L5636" s="3">
        <f>AVERAGEIF(TablaDatosEmpresa[Nombre_Producto],TablaDatosEmpresa[[#This Row],[Nombre_Producto]],TablaDatosEmpresa[Costo_Unitario])</f>
        <v>10.520482758620702</v>
      </c>
      <c r="M5636" s="3">
        <f>IF(TablaDatosEmpresa[[#This Row],[Tipo_Movimiento]] = "Venta", -TablaDatosEmpresa[[#This Row],[Cantidad]] * TablaDatosEmpresa[[#This Row],[CosteAdquisicionPromedio]], 0)</f>
        <v>0</v>
      </c>
      <c r="N5636" s="3">
        <f>TablaDatosEmpresa[[#This Row],[Ingresos]]-TablaDatosEmpresa[[#This Row],[Coste_Vemta]]</f>
        <v>0</v>
      </c>
    </row>
    <row r="5637" spans="1:14" x14ac:dyDescent="0.3">
      <c r="A5637">
        <v>5638</v>
      </c>
      <c r="B5637" s="1">
        <v>45389</v>
      </c>
      <c r="C5637" t="s">
        <v>24</v>
      </c>
      <c r="D5637" t="s">
        <v>14</v>
      </c>
      <c r="E5637" t="s">
        <v>41</v>
      </c>
      <c r="F5637">
        <v>290</v>
      </c>
      <c r="G5637" s="3">
        <v>83.88</v>
      </c>
      <c r="H5637" s="3">
        <v>0</v>
      </c>
      <c r="I5637" t="s">
        <v>24</v>
      </c>
      <c r="J5637" t="s">
        <v>26</v>
      </c>
      <c r="K5637" s="3">
        <f>IF(TablaDatosEmpresa[[#This Row],[Tipo_Movimiento]] = "Venta", -TablaDatosEmpresa[[#This Row],[Cantidad]] * TablaDatosEmpresa[[#This Row],[Precio_Venta_Unitario]], 0)</f>
        <v>0</v>
      </c>
      <c r="L5637" s="3">
        <f>AVERAGEIF(TablaDatosEmpresa[Nombre_Producto],TablaDatosEmpresa[[#This Row],[Nombre_Producto]],TablaDatosEmpresa[Costo_Unitario])</f>
        <v>38.917210440456756</v>
      </c>
      <c r="M5637" s="3">
        <f>IF(TablaDatosEmpresa[[#This Row],[Tipo_Movimiento]] = "Venta", -TablaDatosEmpresa[[#This Row],[Cantidad]] * TablaDatosEmpresa[[#This Row],[CosteAdquisicionPromedio]], 0)</f>
        <v>0</v>
      </c>
      <c r="N5637" s="3">
        <f>TablaDatosEmpresa[[#This Row],[Ingresos]]-TablaDatosEmpresa[[#This Row],[Coste_Vemta]]</f>
        <v>0</v>
      </c>
    </row>
    <row r="5638" spans="1:14" x14ac:dyDescent="0.3">
      <c r="A5638">
        <v>5639</v>
      </c>
      <c r="B5638" s="1">
        <v>45389</v>
      </c>
      <c r="C5638" t="s">
        <v>10</v>
      </c>
      <c r="D5638" t="s">
        <v>21</v>
      </c>
      <c r="E5638" t="s">
        <v>22</v>
      </c>
      <c r="F5638">
        <v>-5</v>
      </c>
      <c r="G5638" s="3">
        <v>0</v>
      </c>
      <c r="H5638" s="3">
        <v>60.38</v>
      </c>
      <c r="I5638" t="s">
        <v>10</v>
      </c>
      <c r="J5638" t="s">
        <v>31</v>
      </c>
      <c r="K5638" s="3">
        <f>IF(TablaDatosEmpresa[[#This Row],[Tipo_Movimiento]] = "Venta", -TablaDatosEmpresa[[#This Row],[Cantidad]] * TablaDatosEmpresa[[#This Row],[Precio_Venta_Unitario]], 0)</f>
        <v>301.90000000000003</v>
      </c>
      <c r="L5638" s="3">
        <f>AVERAGEIF(TablaDatosEmpresa[Nombre_Producto],TablaDatosEmpresa[[#This Row],[Nombre_Producto]],TablaDatosEmpresa[Costo_Unitario])</f>
        <v>10.520482758620702</v>
      </c>
      <c r="M5638" s="3">
        <f>IF(TablaDatosEmpresa[[#This Row],[Tipo_Movimiento]] = "Venta", -TablaDatosEmpresa[[#This Row],[Cantidad]] * TablaDatosEmpresa[[#This Row],[CosteAdquisicionPromedio]], 0)</f>
        <v>52.602413793103509</v>
      </c>
      <c r="N5638" s="3">
        <f>TablaDatosEmpresa[[#This Row],[Ingresos]]-TablaDatosEmpresa[[#This Row],[Coste_Vemta]]</f>
        <v>249.29758620689654</v>
      </c>
    </row>
    <row r="5639" spans="1:14" x14ac:dyDescent="0.3">
      <c r="A5639">
        <v>5640</v>
      </c>
      <c r="B5639" s="1">
        <v>45390</v>
      </c>
      <c r="C5639" t="s">
        <v>10</v>
      </c>
      <c r="D5639" t="s">
        <v>27</v>
      </c>
      <c r="E5639" t="s">
        <v>44</v>
      </c>
      <c r="F5639">
        <v>-23</v>
      </c>
      <c r="G5639" s="3">
        <v>0</v>
      </c>
      <c r="H5639" s="3">
        <v>497.27</v>
      </c>
      <c r="I5639" t="s">
        <v>10</v>
      </c>
      <c r="J5639" t="s">
        <v>23</v>
      </c>
      <c r="K5639" s="3">
        <f>IF(TablaDatosEmpresa[[#This Row],[Tipo_Movimiento]] = "Venta", -TablaDatosEmpresa[[#This Row],[Cantidad]] * TablaDatosEmpresa[[#This Row],[Precio_Venta_Unitario]], 0)</f>
        <v>11437.21</v>
      </c>
      <c r="L5639" s="3">
        <f>AVERAGEIF(TablaDatosEmpresa[Nombre_Producto],TablaDatosEmpresa[[#This Row],[Nombre_Producto]],TablaDatosEmpresa[Costo_Unitario])</f>
        <v>111.99406451612904</v>
      </c>
      <c r="M5639" s="3">
        <f>IF(TablaDatosEmpresa[[#This Row],[Tipo_Movimiento]] = "Venta", -TablaDatosEmpresa[[#This Row],[Cantidad]] * TablaDatosEmpresa[[#This Row],[CosteAdquisicionPromedio]], 0)</f>
        <v>2575.8634838709681</v>
      </c>
      <c r="N5639" s="3">
        <f>TablaDatosEmpresa[[#This Row],[Ingresos]]-TablaDatosEmpresa[[#This Row],[Coste_Vemta]]</f>
        <v>8861.3465161290314</v>
      </c>
    </row>
    <row r="5640" spans="1:14" x14ac:dyDescent="0.3">
      <c r="A5640">
        <v>5641</v>
      </c>
      <c r="B5640" s="1">
        <v>45390</v>
      </c>
      <c r="C5640" t="s">
        <v>24</v>
      </c>
      <c r="D5640" t="s">
        <v>32</v>
      </c>
      <c r="E5640" t="s">
        <v>33</v>
      </c>
      <c r="F5640">
        <v>234</v>
      </c>
      <c r="G5640" s="3">
        <v>122.07</v>
      </c>
      <c r="H5640" s="3">
        <v>0</v>
      </c>
      <c r="I5640" t="s">
        <v>24</v>
      </c>
      <c r="J5640" t="s">
        <v>28</v>
      </c>
      <c r="K5640" s="3">
        <f>IF(TablaDatosEmpresa[[#This Row],[Tipo_Movimiento]] = "Venta", -TablaDatosEmpresa[[#This Row],[Cantidad]] * TablaDatosEmpresa[[#This Row],[Precio_Venta_Unitario]], 0)</f>
        <v>0</v>
      </c>
      <c r="L5640" s="3">
        <f>AVERAGEIF(TablaDatosEmpresa[Nombre_Producto],TablaDatosEmpresa[[#This Row],[Nombre_Producto]],TablaDatosEmpresa[Costo_Unitario])</f>
        <v>54.214840425531932</v>
      </c>
      <c r="M5640" s="3">
        <f>IF(TablaDatosEmpresa[[#This Row],[Tipo_Movimiento]] = "Venta", -TablaDatosEmpresa[[#This Row],[Cantidad]] * TablaDatosEmpresa[[#This Row],[CosteAdquisicionPromedio]], 0)</f>
        <v>0</v>
      </c>
      <c r="N5640" s="3">
        <f>TablaDatosEmpresa[[#This Row],[Ingresos]]-TablaDatosEmpresa[[#This Row],[Coste_Vemta]]</f>
        <v>0</v>
      </c>
    </row>
    <row r="5641" spans="1:14" x14ac:dyDescent="0.3">
      <c r="A5641">
        <v>5642</v>
      </c>
      <c r="B5641" s="1">
        <v>45390</v>
      </c>
      <c r="C5641" t="s">
        <v>24</v>
      </c>
      <c r="D5641" t="s">
        <v>34</v>
      </c>
      <c r="E5641" t="s">
        <v>45</v>
      </c>
      <c r="F5641">
        <v>134</v>
      </c>
      <c r="G5641" s="3">
        <v>181.35</v>
      </c>
      <c r="H5641" s="3">
        <v>0</v>
      </c>
      <c r="I5641" t="s">
        <v>24</v>
      </c>
      <c r="J5641" t="s">
        <v>37</v>
      </c>
      <c r="K5641" s="3">
        <f>IF(TablaDatosEmpresa[[#This Row],[Tipo_Movimiento]] = "Venta", -TablaDatosEmpresa[[#This Row],[Cantidad]] * TablaDatosEmpresa[[#This Row],[Precio_Venta_Unitario]], 0)</f>
        <v>0</v>
      </c>
      <c r="L5641" s="3">
        <f>AVERAGEIF(TablaDatosEmpresa[Nombre_Producto],TablaDatosEmpresa[[#This Row],[Nombre_Producto]],TablaDatosEmpresa[Costo_Unitario])</f>
        <v>81.910562499999997</v>
      </c>
      <c r="M5641" s="3">
        <f>IF(TablaDatosEmpresa[[#This Row],[Tipo_Movimiento]] = "Venta", -TablaDatosEmpresa[[#This Row],[Cantidad]] * TablaDatosEmpresa[[#This Row],[CosteAdquisicionPromedio]], 0)</f>
        <v>0</v>
      </c>
      <c r="N5641" s="3">
        <f>TablaDatosEmpresa[[#This Row],[Ingresos]]-TablaDatosEmpresa[[#This Row],[Coste_Vemta]]</f>
        <v>0</v>
      </c>
    </row>
    <row r="5642" spans="1:14" x14ac:dyDescent="0.3">
      <c r="A5642">
        <v>5643</v>
      </c>
      <c r="B5642" s="1">
        <v>45390</v>
      </c>
      <c r="C5642" t="s">
        <v>16</v>
      </c>
      <c r="D5642" t="s">
        <v>19</v>
      </c>
      <c r="E5642" t="s">
        <v>20</v>
      </c>
      <c r="F5642">
        <v>60</v>
      </c>
      <c r="G5642" s="3">
        <v>152.18</v>
      </c>
      <c r="H5642" s="3">
        <v>0</v>
      </c>
      <c r="I5642" t="s">
        <v>46</v>
      </c>
      <c r="J5642" t="s">
        <v>18</v>
      </c>
      <c r="K5642" s="3">
        <f>IF(TablaDatosEmpresa[[#This Row],[Tipo_Movimiento]] = "Venta", -TablaDatosEmpresa[[#This Row],[Cantidad]] * TablaDatosEmpresa[[#This Row],[Precio_Venta_Unitario]], 0)</f>
        <v>0</v>
      </c>
      <c r="L5642" s="3">
        <f>AVERAGEIF(TablaDatosEmpresa[Nombre_Producto],TablaDatosEmpresa[[#This Row],[Nombre_Producto]],TablaDatosEmpresa[Costo_Unitario])</f>
        <v>66.956770642201846</v>
      </c>
      <c r="M5642" s="3">
        <f>IF(TablaDatosEmpresa[[#This Row],[Tipo_Movimiento]] = "Venta", -TablaDatosEmpresa[[#This Row],[Cantidad]] * TablaDatosEmpresa[[#This Row],[CosteAdquisicionPromedio]], 0)</f>
        <v>0</v>
      </c>
      <c r="N5642" s="3">
        <f>TablaDatosEmpresa[[#This Row],[Ingresos]]-TablaDatosEmpresa[[#This Row],[Coste_Vemta]]</f>
        <v>0</v>
      </c>
    </row>
    <row r="5643" spans="1:14" x14ac:dyDescent="0.3">
      <c r="A5643">
        <v>5644</v>
      </c>
      <c r="B5643" s="1">
        <v>45390</v>
      </c>
      <c r="C5643" t="s">
        <v>10</v>
      </c>
      <c r="D5643" t="s">
        <v>25</v>
      </c>
      <c r="E5643" t="s">
        <v>43</v>
      </c>
      <c r="F5643">
        <v>-32</v>
      </c>
      <c r="G5643" s="3">
        <v>0</v>
      </c>
      <c r="H5643" s="3">
        <v>94.1</v>
      </c>
      <c r="I5643" t="s">
        <v>10</v>
      </c>
      <c r="J5643" t="s">
        <v>13</v>
      </c>
      <c r="K5643" s="3">
        <f>IF(TablaDatosEmpresa[[#This Row],[Tipo_Movimiento]] = "Venta", -TablaDatosEmpresa[[#This Row],[Cantidad]] * TablaDatosEmpresa[[#This Row],[Precio_Venta_Unitario]], 0)</f>
        <v>3011.2</v>
      </c>
      <c r="L5643" s="3">
        <f>AVERAGEIF(TablaDatosEmpresa[Nombre_Producto],TablaDatosEmpresa[[#This Row],[Nombre_Producto]],TablaDatosEmpresa[Costo_Unitario])</f>
        <v>18.458651685393257</v>
      </c>
      <c r="M5643" s="3">
        <f>IF(TablaDatosEmpresa[[#This Row],[Tipo_Movimiento]] = "Venta", -TablaDatosEmpresa[[#This Row],[Cantidad]] * TablaDatosEmpresa[[#This Row],[CosteAdquisicionPromedio]], 0)</f>
        <v>590.67685393258421</v>
      </c>
      <c r="N5643" s="3">
        <f>TablaDatosEmpresa[[#This Row],[Ingresos]]-TablaDatosEmpresa[[#This Row],[Coste_Vemta]]</f>
        <v>2420.5231460674158</v>
      </c>
    </row>
    <row r="5644" spans="1:14" x14ac:dyDescent="0.3">
      <c r="A5644">
        <v>5645</v>
      </c>
      <c r="B5644" s="1">
        <v>45390</v>
      </c>
      <c r="C5644" t="s">
        <v>10</v>
      </c>
      <c r="D5644" t="s">
        <v>14</v>
      </c>
      <c r="E5644" t="s">
        <v>41</v>
      </c>
      <c r="F5644">
        <v>-46</v>
      </c>
      <c r="G5644" s="3">
        <v>0</v>
      </c>
      <c r="H5644" s="3">
        <v>159.53</v>
      </c>
      <c r="I5644" t="s">
        <v>10</v>
      </c>
      <c r="J5644" t="s">
        <v>13</v>
      </c>
      <c r="K5644" s="3">
        <f>IF(TablaDatosEmpresa[[#This Row],[Tipo_Movimiento]] = "Venta", -TablaDatosEmpresa[[#This Row],[Cantidad]] * TablaDatosEmpresa[[#This Row],[Precio_Venta_Unitario]], 0)</f>
        <v>7338.38</v>
      </c>
      <c r="L5644" s="3">
        <f>AVERAGEIF(TablaDatosEmpresa[Nombre_Producto],TablaDatosEmpresa[[#This Row],[Nombre_Producto]],TablaDatosEmpresa[Costo_Unitario])</f>
        <v>38.917210440456756</v>
      </c>
      <c r="M5644" s="3">
        <f>IF(TablaDatosEmpresa[[#This Row],[Tipo_Movimiento]] = "Venta", -TablaDatosEmpresa[[#This Row],[Cantidad]] * TablaDatosEmpresa[[#This Row],[CosteAdquisicionPromedio]], 0)</f>
        <v>1790.1916802610108</v>
      </c>
      <c r="N5644" s="3">
        <f>TablaDatosEmpresa[[#This Row],[Ingresos]]-TablaDatosEmpresa[[#This Row],[Coste_Vemta]]</f>
        <v>5548.1883197389889</v>
      </c>
    </row>
    <row r="5645" spans="1:14" x14ac:dyDescent="0.3">
      <c r="A5645">
        <v>5646</v>
      </c>
      <c r="B5645" s="1">
        <v>45391</v>
      </c>
      <c r="C5645" t="s">
        <v>24</v>
      </c>
      <c r="D5645" t="s">
        <v>32</v>
      </c>
      <c r="E5645" t="s">
        <v>33</v>
      </c>
      <c r="F5645">
        <v>243</v>
      </c>
      <c r="G5645" s="3">
        <v>121.07</v>
      </c>
      <c r="H5645" s="3">
        <v>0</v>
      </c>
      <c r="I5645" t="s">
        <v>24</v>
      </c>
      <c r="J5645" t="s">
        <v>37</v>
      </c>
      <c r="K5645" s="3">
        <f>IF(TablaDatosEmpresa[[#This Row],[Tipo_Movimiento]] = "Venta", -TablaDatosEmpresa[[#This Row],[Cantidad]] * TablaDatosEmpresa[[#This Row],[Precio_Venta_Unitario]], 0)</f>
        <v>0</v>
      </c>
      <c r="L5645" s="3">
        <f>AVERAGEIF(TablaDatosEmpresa[Nombre_Producto],TablaDatosEmpresa[[#This Row],[Nombre_Producto]],TablaDatosEmpresa[Costo_Unitario])</f>
        <v>54.214840425531932</v>
      </c>
      <c r="M5645" s="3">
        <f>IF(TablaDatosEmpresa[[#This Row],[Tipo_Movimiento]] = "Venta", -TablaDatosEmpresa[[#This Row],[Cantidad]] * TablaDatosEmpresa[[#This Row],[CosteAdquisicionPromedio]], 0)</f>
        <v>0</v>
      </c>
      <c r="N5645" s="3">
        <f>TablaDatosEmpresa[[#This Row],[Ingresos]]-TablaDatosEmpresa[[#This Row],[Coste_Vemta]]</f>
        <v>0</v>
      </c>
    </row>
    <row r="5646" spans="1:14" x14ac:dyDescent="0.3">
      <c r="A5646">
        <v>5647</v>
      </c>
      <c r="B5646" s="1">
        <v>45391</v>
      </c>
      <c r="C5646" t="s">
        <v>24</v>
      </c>
      <c r="D5646" t="s">
        <v>21</v>
      </c>
      <c r="E5646" t="s">
        <v>22</v>
      </c>
      <c r="F5646">
        <v>157</v>
      </c>
      <c r="G5646" s="3">
        <v>25</v>
      </c>
      <c r="H5646" s="3">
        <v>0</v>
      </c>
      <c r="I5646" t="s">
        <v>24</v>
      </c>
      <c r="J5646" t="s">
        <v>36</v>
      </c>
      <c r="K5646" s="3">
        <f>IF(TablaDatosEmpresa[[#This Row],[Tipo_Movimiento]] = "Venta", -TablaDatosEmpresa[[#This Row],[Cantidad]] * TablaDatosEmpresa[[#This Row],[Precio_Venta_Unitario]], 0)</f>
        <v>0</v>
      </c>
      <c r="L5646" s="3">
        <f>AVERAGEIF(TablaDatosEmpresa[Nombre_Producto],TablaDatosEmpresa[[#This Row],[Nombre_Producto]],TablaDatosEmpresa[Costo_Unitario])</f>
        <v>10.520482758620702</v>
      </c>
      <c r="M5646" s="3">
        <f>IF(TablaDatosEmpresa[[#This Row],[Tipo_Movimiento]] = "Venta", -TablaDatosEmpresa[[#This Row],[Cantidad]] * TablaDatosEmpresa[[#This Row],[CosteAdquisicionPromedio]], 0)</f>
        <v>0</v>
      </c>
      <c r="N5646" s="3">
        <f>TablaDatosEmpresa[[#This Row],[Ingresos]]-TablaDatosEmpresa[[#This Row],[Coste_Vemta]]</f>
        <v>0</v>
      </c>
    </row>
    <row r="5647" spans="1:14" x14ac:dyDescent="0.3">
      <c r="A5647">
        <v>5648</v>
      </c>
      <c r="B5647" s="1">
        <v>45391</v>
      </c>
      <c r="C5647" t="s">
        <v>24</v>
      </c>
      <c r="D5647" t="s">
        <v>21</v>
      </c>
      <c r="E5647" t="s">
        <v>22</v>
      </c>
      <c r="F5647">
        <v>51</v>
      </c>
      <c r="G5647" s="3">
        <v>25.5</v>
      </c>
      <c r="H5647" s="3">
        <v>0</v>
      </c>
      <c r="I5647" t="s">
        <v>24</v>
      </c>
      <c r="J5647" t="s">
        <v>36</v>
      </c>
      <c r="K5647" s="3">
        <f>IF(TablaDatosEmpresa[[#This Row],[Tipo_Movimiento]] = "Venta", -TablaDatosEmpresa[[#This Row],[Cantidad]] * TablaDatosEmpresa[[#This Row],[Precio_Venta_Unitario]], 0)</f>
        <v>0</v>
      </c>
      <c r="L5647" s="3">
        <f>AVERAGEIF(TablaDatosEmpresa[Nombre_Producto],TablaDatosEmpresa[[#This Row],[Nombre_Producto]],TablaDatosEmpresa[Costo_Unitario])</f>
        <v>10.520482758620702</v>
      </c>
      <c r="M5647" s="3">
        <f>IF(TablaDatosEmpresa[[#This Row],[Tipo_Movimiento]] = "Venta", -TablaDatosEmpresa[[#This Row],[Cantidad]] * TablaDatosEmpresa[[#This Row],[CosteAdquisicionPromedio]], 0)</f>
        <v>0</v>
      </c>
      <c r="N5647" s="3">
        <f>TablaDatosEmpresa[[#This Row],[Ingresos]]-TablaDatosEmpresa[[#This Row],[Coste_Vemta]]</f>
        <v>0</v>
      </c>
    </row>
    <row r="5648" spans="1:14" x14ac:dyDescent="0.3">
      <c r="A5648">
        <v>5649</v>
      </c>
      <c r="B5648" s="1">
        <v>45391</v>
      </c>
      <c r="C5648" t="s">
        <v>24</v>
      </c>
      <c r="D5648" t="s">
        <v>34</v>
      </c>
      <c r="E5648" t="s">
        <v>45</v>
      </c>
      <c r="F5648">
        <v>244</v>
      </c>
      <c r="G5648" s="3">
        <v>182.01</v>
      </c>
      <c r="H5648" s="3">
        <v>0</v>
      </c>
      <c r="I5648" t="s">
        <v>24</v>
      </c>
      <c r="J5648" t="s">
        <v>37</v>
      </c>
      <c r="K5648" s="3">
        <f>IF(TablaDatosEmpresa[[#This Row],[Tipo_Movimiento]] = "Venta", -TablaDatosEmpresa[[#This Row],[Cantidad]] * TablaDatosEmpresa[[#This Row],[Precio_Venta_Unitario]], 0)</f>
        <v>0</v>
      </c>
      <c r="L5648" s="3">
        <f>AVERAGEIF(TablaDatosEmpresa[Nombre_Producto],TablaDatosEmpresa[[#This Row],[Nombre_Producto]],TablaDatosEmpresa[Costo_Unitario])</f>
        <v>81.910562499999997</v>
      </c>
      <c r="M5648" s="3">
        <f>IF(TablaDatosEmpresa[[#This Row],[Tipo_Movimiento]] = "Venta", -TablaDatosEmpresa[[#This Row],[Cantidad]] * TablaDatosEmpresa[[#This Row],[CosteAdquisicionPromedio]], 0)</f>
        <v>0</v>
      </c>
      <c r="N5648" s="3">
        <f>TablaDatosEmpresa[[#This Row],[Ingresos]]-TablaDatosEmpresa[[#This Row],[Coste_Vemta]]</f>
        <v>0</v>
      </c>
    </row>
    <row r="5649" spans="1:14" x14ac:dyDescent="0.3">
      <c r="A5649">
        <v>5650</v>
      </c>
      <c r="B5649" s="1">
        <v>45391</v>
      </c>
      <c r="C5649" t="s">
        <v>24</v>
      </c>
      <c r="D5649" t="s">
        <v>25</v>
      </c>
      <c r="E5649" t="s">
        <v>43</v>
      </c>
      <c r="F5649">
        <v>240</v>
      </c>
      <c r="G5649" s="3">
        <v>45.95</v>
      </c>
      <c r="H5649" s="3">
        <v>0</v>
      </c>
      <c r="I5649" t="s">
        <v>24</v>
      </c>
      <c r="J5649" t="s">
        <v>36</v>
      </c>
      <c r="K5649" s="3">
        <f>IF(TablaDatosEmpresa[[#This Row],[Tipo_Movimiento]] = "Venta", -TablaDatosEmpresa[[#This Row],[Cantidad]] * TablaDatosEmpresa[[#This Row],[Precio_Venta_Unitario]], 0)</f>
        <v>0</v>
      </c>
      <c r="L5649" s="3">
        <f>AVERAGEIF(TablaDatosEmpresa[Nombre_Producto],TablaDatosEmpresa[[#This Row],[Nombre_Producto]],TablaDatosEmpresa[Costo_Unitario])</f>
        <v>18.458651685393257</v>
      </c>
      <c r="M5649" s="3">
        <f>IF(TablaDatosEmpresa[[#This Row],[Tipo_Movimiento]] = "Venta", -TablaDatosEmpresa[[#This Row],[Cantidad]] * TablaDatosEmpresa[[#This Row],[CosteAdquisicionPromedio]], 0)</f>
        <v>0</v>
      </c>
      <c r="N5649" s="3">
        <f>TablaDatosEmpresa[[#This Row],[Ingresos]]-TablaDatosEmpresa[[#This Row],[Coste_Vemta]]</f>
        <v>0</v>
      </c>
    </row>
    <row r="5650" spans="1:14" x14ac:dyDescent="0.3">
      <c r="A5650">
        <v>5651</v>
      </c>
      <c r="B5650" s="1">
        <v>45391</v>
      </c>
      <c r="C5650" t="s">
        <v>10</v>
      </c>
      <c r="D5650" t="s">
        <v>19</v>
      </c>
      <c r="E5650" t="s">
        <v>20</v>
      </c>
      <c r="F5650">
        <v>-2</v>
      </c>
      <c r="G5650" s="3">
        <v>0</v>
      </c>
      <c r="H5650" s="3">
        <v>301.33999999999997</v>
      </c>
      <c r="I5650" t="s">
        <v>10</v>
      </c>
      <c r="J5650" t="s">
        <v>13</v>
      </c>
      <c r="K5650" s="3">
        <f>IF(TablaDatosEmpresa[[#This Row],[Tipo_Movimiento]] = "Venta", -TablaDatosEmpresa[[#This Row],[Cantidad]] * TablaDatosEmpresa[[#This Row],[Precio_Venta_Unitario]], 0)</f>
        <v>602.67999999999995</v>
      </c>
      <c r="L5650" s="3">
        <f>AVERAGEIF(TablaDatosEmpresa[Nombre_Producto],TablaDatosEmpresa[[#This Row],[Nombre_Producto]],TablaDatosEmpresa[Costo_Unitario])</f>
        <v>66.956770642201846</v>
      </c>
      <c r="M5650" s="3">
        <f>IF(TablaDatosEmpresa[[#This Row],[Tipo_Movimiento]] = "Venta", -TablaDatosEmpresa[[#This Row],[Cantidad]] * TablaDatosEmpresa[[#This Row],[CosteAdquisicionPromedio]], 0)</f>
        <v>133.91354128440369</v>
      </c>
      <c r="N5650" s="3">
        <f>TablaDatosEmpresa[[#This Row],[Ingresos]]-TablaDatosEmpresa[[#This Row],[Coste_Vemta]]</f>
        <v>468.76645871559629</v>
      </c>
    </row>
    <row r="5651" spans="1:14" x14ac:dyDescent="0.3">
      <c r="A5651">
        <v>5652</v>
      </c>
      <c r="B5651" s="1">
        <v>45391</v>
      </c>
      <c r="C5651" t="s">
        <v>10</v>
      </c>
      <c r="D5651" t="s">
        <v>25</v>
      </c>
      <c r="E5651" t="s">
        <v>43</v>
      </c>
      <c r="F5651">
        <v>-38</v>
      </c>
      <c r="G5651" s="3">
        <v>0</v>
      </c>
      <c r="H5651" s="3">
        <v>95.44</v>
      </c>
      <c r="I5651" t="s">
        <v>10</v>
      </c>
      <c r="J5651" t="s">
        <v>31</v>
      </c>
      <c r="K5651" s="3">
        <f>IF(TablaDatosEmpresa[[#This Row],[Tipo_Movimiento]] = "Venta", -TablaDatosEmpresa[[#This Row],[Cantidad]] * TablaDatosEmpresa[[#This Row],[Precio_Venta_Unitario]], 0)</f>
        <v>3626.72</v>
      </c>
      <c r="L5651" s="3">
        <f>AVERAGEIF(TablaDatosEmpresa[Nombre_Producto],TablaDatosEmpresa[[#This Row],[Nombre_Producto]],TablaDatosEmpresa[Costo_Unitario])</f>
        <v>18.458651685393257</v>
      </c>
      <c r="M5651" s="3">
        <f>IF(TablaDatosEmpresa[[#This Row],[Tipo_Movimiento]] = "Venta", -TablaDatosEmpresa[[#This Row],[Cantidad]] * TablaDatosEmpresa[[#This Row],[CosteAdquisicionPromedio]], 0)</f>
        <v>701.4287640449437</v>
      </c>
      <c r="N5651" s="3">
        <f>TablaDatosEmpresa[[#This Row],[Ingresos]]-TablaDatosEmpresa[[#This Row],[Coste_Vemta]]</f>
        <v>2925.291235955056</v>
      </c>
    </row>
    <row r="5652" spans="1:14" x14ac:dyDescent="0.3">
      <c r="A5652">
        <v>5653</v>
      </c>
      <c r="B5652" s="1">
        <v>45392</v>
      </c>
      <c r="C5652" t="s">
        <v>10</v>
      </c>
      <c r="D5652" t="s">
        <v>34</v>
      </c>
      <c r="E5652" t="s">
        <v>45</v>
      </c>
      <c r="F5652">
        <v>-17</v>
      </c>
      <c r="G5652" s="3">
        <v>0</v>
      </c>
      <c r="H5652" s="3">
        <v>346.7</v>
      </c>
      <c r="I5652" t="s">
        <v>10</v>
      </c>
      <c r="J5652" t="s">
        <v>35</v>
      </c>
      <c r="K5652" s="3">
        <f>IF(TablaDatosEmpresa[[#This Row],[Tipo_Movimiento]] = "Venta", -TablaDatosEmpresa[[#This Row],[Cantidad]] * TablaDatosEmpresa[[#This Row],[Precio_Venta_Unitario]], 0)</f>
        <v>5893.9</v>
      </c>
      <c r="L5652" s="3">
        <f>AVERAGEIF(TablaDatosEmpresa[Nombre_Producto],TablaDatosEmpresa[[#This Row],[Nombre_Producto]],TablaDatosEmpresa[Costo_Unitario])</f>
        <v>81.910562499999997</v>
      </c>
      <c r="M5652" s="3">
        <f>IF(TablaDatosEmpresa[[#This Row],[Tipo_Movimiento]] = "Venta", -TablaDatosEmpresa[[#This Row],[Cantidad]] * TablaDatosEmpresa[[#This Row],[CosteAdquisicionPromedio]], 0)</f>
        <v>1392.4795624999999</v>
      </c>
      <c r="N5652" s="3">
        <f>TablaDatosEmpresa[[#This Row],[Ingresos]]-TablaDatosEmpresa[[#This Row],[Coste_Vemta]]</f>
        <v>4501.4204374999999</v>
      </c>
    </row>
    <row r="5653" spans="1:14" x14ac:dyDescent="0.3">
      <c r="A5653">
        <v>5654</v>
      </c>
      <c r="B5653" s="1">
        <v>45392</v>
      </c>
      <c r="C5653" t="s">
        <v>16</v>
      </c>
      <c r="D5653" t="s">
        <v>17</v>
      </c>
      <c r="E5653" t="s">
        <v>42</v>
      </c>
      <c r="F5653">
        <v>47</v>
      </c>
      <c r="G5653" s="3">
        <v>446.15</v>
      </c>
      <c r="H5653" s="3">
        <v>0</v>
      </c>
      <c r="I5653" t="s">
        <v>46</v>
      </c>
      <c r="J5653" t="s">
        <v>18</v>
      </c>
      <c r="K5653" s="3">
        <f>IF(TablaDatosEmpresa[[#This Row],[Tipo_Movimiento]] = "Venta", -TablaDatosEmpresa[[#This Row],[Cantidad]] * TablaDatosEmpresa[[#This Row],[Precio_Venta_Unitario]], 0)</f>
        <v>0</v>
      </c>
      <c r="L5653" s="3">
        <f>AVERAGEIF(TablaDatosEmpresa[Nombre_Producto],TablaDatosEmpresa[[#This Row],[Nombre_Producto]],TablaDatosEmpresa[Costo_Unitario])</f>
        <v>206.67616747181975</v>
      </c>
      <c r="M5653" s="3">
        <f>IF(TablaDatosEmpresa[[#This Row],[Tipo_Movimiento]] = "Venta", -TablaDatosEmpresa[[#This Row],[Cantidad]] * TablaDatosEmpresa[[#This Row],[CosteAdquisicionPromedio]], 0)</f>
        <v>0</v>
      </c>
      <c r="N5653" s="3">
        <f>TablaDatosEmpresa[[#This Row],[Ingresos]]-TablaDatosEmpresa[[#This Row],[Coste_Vemta]]</f>
        <v>0</v>
      </c>
    </row>
    <row r="5654" spans="1:14" x14ac:dyDescent="0.3">
      <c r="A5654">
        <v>5655</v>
      </c>
      <c r="B5654" s="1">
        <v>45392</v>
      </c>
      <c r="C5654" t="s">
        <v>10</v>
      </c>
      <c r="D5654" t="s">
        <v>25</v>
      </c>
      <c r="E5654" t="s">
        <v>43</v>
      </c>
      <c r="F5654">
        <v>-30</v>
      </c>
      <c r="G5654" s="3">
        <v>0</v>
      </c>
      <c r="H5654" s="3">
        <v>95.07</v>
      </c>
      <c r="I5654" t="s">
        <v>10</v>
      </c>
      <c r="J5654" t="s">
        <v>35</v>
      </c>
      <c r="K5654" s="3">
        <f>IF(TablaDatosEmpresa[[#This Row],[Tipo_Movimiento]] = "Venta", -TablaDatosEmpresa[[#This Row],[Cantidad]] * TablaDatosEmpresa[[#This Row],[Precio_Venta_Unitario]], 0)</f>
        <v>2852.1</v>
      </c>
      <c r="L5654" s="3">
        <f>AVERAGEIF(TablaDatosEmpresa[Nombre_Producto],TablaDatosEmpresa[[#This Row],[Nombre_Producto]],TablaDatosEmpresa[Costo_Unitario])</f>
        <v>18.458651685393257</v>
      </c>
      <c r="M5654" s="3">
        <f>IF(TablaDatosEmpresa[[#This Row],[Tipo_Movimiento]] = "Venta", -TablaDatosEmpresa[[#This Row],[Cantidad]] * TablaDatosEmpresa[[#This Row],[CosteAdquisicionPromedio]], 0)</f>
        <v>553.75955056179771</v>
      </c>
      <c r="N5654" s="3">
        <f>TablaDatosEmpresa[[#This Row],[Ingresos]]-TablaDatosEmpresa[[#This Row],[Coste_Vemta]]</f>
        <v>2298.3404494382021</v>
      </c>
    </row>
    <row r="5655" spans="1:14" x14ac:dyDescent="0.3">
      <c r="A5655">
        <v>5656</v>
      </c>
      <c r="B5655" s="1">
        <v>45392</v>
      </c>
      <c r="C5655" t="s">
        <v>10</v>
      </c>
      <c r="D5655" t="s">
        <v>17</v>
      </c>
      <c r="E5655" t="s">
        <v>42</v>
      </c>
      <c r="F5655">
        <v>-13</v>
      </c>
      <c r="G5655" s="3">
        <v>0</v>
      </c>
      <c r="H5655" s="3">
        <v>901.82</v>
      </c>
      <c r="I5655" t="s">
        <v>10</v>
      </c>
      <c r="J5655" t="s">
        <v>35</v>
      </c>
      <c r="K5655" s="3">
        <f>IF(TablaDatosEmpresa[[#This Row],[Tipo_Movimiento]] = "Venta", -TablaDatosEmpresa[[#This Row],[Cantidad]] * TablaDatosEmpresa[[#This Row],[Precio_Venta_Unitario]], 0)</f>
        <v>11723.66</v>
      </c>
      <c r="L5655" s="3">
        <f>AVERAGEIF(TablaDatosEmpresa[Nombre_Producto],TablaDatosEmpresa[[#This Row],[Nombre_Producto]],TablaDatosEmpresa[Costo_Unitario])</f>
        <v>206.67616747181975</v>
      </c>
      <c r="M5655" s="3">
        <f>IF(TablaDatosEmpresa[[#This Row],[Tipo_Movimiento]] = "Venta", -TablaDatosEmpresa[[#This Row],[Cantidad]] * TablaDatosEmpresa[[#This Row],[CosteAdquisicionPromedio]], 0)</f>
        <v>2686.7901771336569</v>
      </c>
      <c r="N5655" s="3">
        <f>TablaDatosEmpresa[[#This Row],[Ingresos]]-TablaDatosEmpresa[[#This Row],[Coste_Vemta]]</f>
        <v>9036.8698228663434</v>
      </c>
    </row>
    <row r="5656" spans="1:14" x14ac:dyDescent="0.3">
      <c r="A5656">
        <v>5657</v>
      </c>
      <c r="B5656" s="1">
        <v>45392</v>
      </c>
      <c r="C5656" t="s">
        <v>24</v>
      </c>
      <c r="D5656" t="s">
        <v>29</v>
      </c>
      <c r="E5656" t="s">
        <v>30</v>
      </c>
      <c r="F5656">
        <v>300</v>
      </c>
      <c r="G5656" s="3">
        <v>36.29</v>
      </c>
      <c r="H5656" s="3">
        <v>0</v>
      </c>
      <c r="I5656" t="s">
        <v>24</v>
      </c>
      <c r="J5656" t="s">
        <v>36</v>
      </c>
      <c r="K5656" s="3">
        <f>IF(TablaDatosEmpresa[[#This Row],[Tipo_Movimiento]] = "Venta", -TablaDatosEmpresa[[#This Row],[Cantidad]] * TablaDatosEmpresa[[#This Row],[Precio_Venta_Unitario]], 0)</f>
        <v>0</v>
      </c>
      <c r="L5656" s="3">
        <f>AVERAGEIF(TablaDatosEmpresa[Nombre_Producto],TablaDatosEmpresa[[#This Row],[Nombre_Producto]],TablaDatosEmpresa[Costo_Unitario])</f>
        <v>15.49574137931034</v>
      </c>
      <c r="M5656" s="3">
        <f>IF(TablaDatosEmpresa[[#This Row],[Tipo_Movimiento]] = "Venta", -TablaDatosEmpresa[[#This Row],[Cantidad]] * TablaDatosEmpresa[[#This Row],[CosteAdquisicionPromedio]], 0)</f>
        <v>0</v>
      </c>
      <c r="N5656" s="3">
        <f>TablaDatosEmpresa[[#This Row],[Ingresos]]-TablaDatosEmpresa[[#This Row],[Coste_Vemta]]</f>
        <v>0</v>
      </c>
    </row>
    <row r="5657" spans="1:14" x14ac:dyDescent="0.3">
      <c r="A5657">
        <v>5658</v>
      </c>
      <c r="B5657" s="1">
        <v>45392</v>
      </c>
      <c r="C5657" t="s">
        <v>24</v>
      </c>
      <c r="D5657" t="s">
        <v>25</v>
      </c>
      <c r="E5657" t="s">
        <v>43</v>
      </c>
      <c r="F5657">
        <v>68</v>
      </c>
      <c r="G5657" s="3">
        <v>44.44</v>
      </c>
      <c r="H5657" s="3">
        <v>0</v>
      </c>
      <c r="I5657" t="s">
        <v>24</v>
      </c>
      <c r="J5657" t="s">
        <v>26</v>
      </c>
      <c r="K5657" s="3">
        <f>IF(TablaDatosEmpresa[[#This Row],[Tipo_Movimiento]] = "Venta", -TablaDatosEmpresa[[#This Row],[Cantidad]] * TablaDatosEmpresa[[#This Row],[Precio_Venta_Unitario]], 0)</f>
        <v>0</v>
      </c>
      <c r="L5657" s="3">
        <f>AVERAGEIF(TablaDatosEmpresa[Nombre_Producto],TablaDatosEmpresa[[#This Row],[Nombre_Producto]],TablaDatosEmpresa[Costo_Unitario])</f>
        <v>18.458651685393257</v>
      </c>
      <c r="M5657" s="3">
        <f>IF(TablaDatosEmpresa[[#This Row],[Tipo_Movimiento]] = "Venta", -TablaDatosEmpresa[[#This Row],[Cantidad]] * TablaDatosEmpresa[[#This Row],[CosteAdquisicionPromedio]], 0)</f>
        <v>0</v>
      </c>
      <c r="N5657" s="3">
        <f>TablaDatosEmpresa[[#This Row],[Ingresos]]-TablaDatosEmpresa[[#This Row],[Coste_Vemta]]</f>
        <v>0</v>
      </c>
    </row>
    <row r="5658" spans="1:14" x14ac:dyDescent="0.3">
      <c r="A5658">
        <v>5659</v>
      </c>
      <c r="B5658" s="1">
        <v>45392</v>
      </c>
      <c r="C5658" t="s">
        <v>10</v>
      </c>
      <c r="D5658" t="s">
        <v>25</v>
      </c>
      <c r="E5658" t="s">
        <v>43</v>
      </c>
      <c r="F5658">
        <v>-39</v>
      </c>
      <c r="G5658" s="3">
        <v>0</v>
      </c>
      <c r="H5658" s="3">
        <v>95.8</v>
      </c>
      <c r="I5658" t="s">
        <v>10</v>
      </c>
      <c r="J5658" t="s">
        <v>15</v>
      </c>
      <c r="K5658" s="3">
        <f>IF(TablaDatosEmpresa[[#This Row],[Tipo_Movimiento]] = "Venta", -TablaDatosEmpresa[[#This Row],[Cantidad]] * TablaDatosEmpresa[[#This Row],[Precio_Venta_Unitario]], 0)</f>
        <v>3736.2</v>
      </c>
      <c r="L5658" s="3">
        <f>AVERAGEIF(TablaDatosEmpresa[Nombre_Producto],TablaDatosEmpresa[[#This Row],[Nombre_Producto]],TablaDatosEmpresa[Costo_Unitario])</f>
        <v>18.458651685393257</v>
      </c>
      <c r="M5658" s="3">
        <f>IF(TablaDatosEmpresa[[#This Row],[Tipo_Movimiento]] = "Venta", -TablaDatosEmpresa[[#This Row],[Cantidad]] * TablaDatosEmpresa[[#This Row],[CosteAdquisicionPromedio]], 0)</f>
        <v>719.88741573033701</v>
      </c>
      <c r="N5658" s="3">
        <f>TablaDatosEmpresa[[#This Row],[Ingresos]]-TablaDatosEmpresa[[#This Row],[Coste_Vemta]]</f>
        <v>3016.3125842696627</v>
      </c>
    </row>
    <row r="5659" spans="1:14" x14ac:dyDescent="0.3">
      <c r="A5659">
        <v>5660</v>
      </c>
      <c r="B5659" s="1">
        <v>45393</v>
      </c>
      <c r="C5659" t="s">
        <v>10</v>
      </c>
      <c r="D5659" t="s">
        <v>25</v>
      </c>
      <c r="E5659" t="s">
        <v>43</v>
      </c>
      <c r="F5659">
        <v>-14</v>
      </c>
      <c r="G5659" s="3">
        <v>0</v>
      </c>
      <c r="H5659" s="3">
        <v>95.91</v>
      </c>
      <c r="I5659" t="s">
        <v>10</v>
      </c>
      <c r="J5659" t="s">
        <v>15</v>
      </c>
      <c r="K5659" s="3">
        <f>IF(TablaDatosEmpresa[[#This Row],[Tipo_Movimiento]] = "Venta", -TablaDatosEmpresa[[#This Row],[Cantidad]] * TablaDatosEmpresa[[#This Row],[Precio_Venta_Unitario]], 0)</f>
        <v>1342.74</v>
      </c>
      <c r="L5659" s="3">
        <f>AVERAGEIF(TablaDatosEmpresa[Nombre_Producto],TablaDatosEmpresa[[#This Row],[Nombre_Producto]],TablaDatosEmpresa[Costo_Unitario])</f>
        <v>18.458651685393257</v>
      </c>
      <c r="M5659" s="3">
        <f>IF(TablaDatosEmpresa[[#This Row],[Tipo_Movimiento]] = "Venta", -TablaDatosEmpresa[[#This Row],[Cantidad]] * TablaDatosEmpresa[[#This Row],[CosteAdquisicionPromedio]], 0)</f>
        <v>258.42112359550561</v>
      </c>
      <c r="N5659" s="3">
        <f>TablaDatosEmpresa[[#This Row],[Ingresos]]-TablaDatosEmpresa[[#This Row],[Coste_Vemta]]</f>
        <v>1084.3188764044944</v>
      </c>
    </row>
    <row r="5660" spans="1:14" x14ac:dyDescent="0.3">
      <c r="A5660">
        <v>5661</v>
      </c>
      <c r="B5660" s="1">
        <v>45393</v>
      </c>
      <c r="C5660" t="s">
        <v>10</v>
      </c>
      <c r="D5660" t="s">
        <v>11</v>
      </c>
      <c r="E5660" t="s">
        <v>12</v>
      </c>
      <c r="F5660">
        <v>-47</v>
      </c>
      <c r="G5660" s="3">
        <v>0</v>
      </c>
      <c r="H5660" s="3">
        <v>129.63</v>
      </c>
      <c r="I5660" t="s">
        <v>10</v>
      </c>
      <c r="J5660" t="s">
        <v>15</v>
      </c>
      <c r="K5660" s="3">
        <f>IF(TablaDatosEmpresa[[#This Row],[Tipo_Movimiento]] = "Venta", -TablaDatosEmpresa[[#This Row],[Cantidad]] * TablaDatosEmpresa[[#This Row],[Precio_Venta_Unitario]], 0)</f>
        <v>6092.61</v>
      </c>
      <c r="L5660" s="3">
        <f>AVERAGEIF(TablaDatosEmpresa[Nombre_Producto],TablaDatosEmpresa[[#This Row],[Nombre_Producto]],TablaDatosEmpresa[Costo_Unitario])</f>
        <v>28.701865793780652</v>
      </c>
      <c r="M5660" s="3">
        <f>IF(TablaDatosEmpresa[[#This Row],[Tipo_Movimiento]] = "Venta", -TablaDatosEmpresa[[#This Row],[Cantidad]] * TablaDatosEmpresa[[#This Row],[CosteAdquisicionPromedio]], 0)</f>
        <v>1348.9876923076906</v>
      </c>
      <c r="N5660" s="3">
        <f>TablaDatosEmpresa[[#This Row],[Ingresos]]-TablaDatosEmpresa[[#This Row],[Coste_Vemta]]</f>
        <v>4743.6223076923088</v>
      </c>
    </row>
    <row r="5661" spans="1:14" x14ac:dyDescent="0.3">
      <c r="A5661">
        <v>5662</v>
      </c>
      <c r="B5661" s="1">
        <v>45393</v>
      </c>
      <c r="C5661" t="s">
        <v>10</v>
      </c>
      <c r="D5661" t="s">
        <v>29</v>
      </c>
      <c r="E5661" t="s">
        <v>30</v>
      </c>
      <c r="F5661">
        <v>-44</v>
      </c>
      <c r="G5661" s="3">
        <v>0</v>
      </c>
      <c r="H5661" s="3">
        <v>80.77</v>
      </c>
      <c r="I5661" t="s">
        <v>10</v>
      </c>
      <c r="J5661" t="s">
        <v>13</v>
      </c>
      <c r="K5661" s="3">
        <f>IF(TablaDatosEmpresa[[#This Row],[Tipo_Movimiento]] = "Venta", -TablaDatosEmpresa[[#This Row],[Cantidad]] * TablaDatosEmpresa[[#This Row],[Precio_Venta_Unitario]], 0)</f>
        <v>3553.8799999999997</v>
      </c>
      <c r="L5661" s="3">
        <f>AVERAGEIF(TablaDatosEmpresa[Nombre_Producto],TablaDatosEmpresa[[#This Row],[Nombre_Producto]],TablaDatosEmpresa[Costo_Unitario])</f>
        <v>15.49574137931034</v>
      </c>
      <c r="M5661" s="3">
        <f>IF(TablaDatosEmpresa[[#This Row],[Tipo_Movimiento]] = "Venta", -TablaDatosEmpresa[[#This Row],[Cantidad]] * TablaDatosEmpresa[[#This Row],[CosteAdquisicionPromedio]], 0)</f>
        <v>681.81262068965498</v>
      </c>
      <c r="N5661" s="3">
        <f>TablaDatosEmpresa[[#This Row],[Ingresos]]-TablaDatosEmpresa[[#This Row],[Coste_Vemta]]</f>
        <v>2872.0673793103447</v>
      </c>
    </row>
    <row r="5662" spans="1:14" x14ac:dyDescent="0.3">
      <c r="A5662">
        <v>5663</v>
      </c>
      <c r="B5662" s="1">
        <v>45393</v>
      </c>
      <c r="C5662" t="s">
        <v>10</v>
      </c>
      <c r="D5662" t="s">
        <v>21</v>
      </c>
      <c r="E5662" t="s">
        <v>22</v>
      </c>
      <c r="F5662">
        <v>-47</v>
      </c>
      <c r="G5662" s="3">
        <v>0</v>
      </c>
      <c r="H5662" s="3">
        <v>59.91</v>
      </c>
      <c r="I5662" t="s">
        <v>10</v>
      </c>
      <c r="J5662" t="s">
        <v>15</v>
      </c>
      <c r="K5662" s="3">
        <f>IF(TablaDatosEmpresa[[#This Row],[Tipo_Movimiento]] = "Venta", -TablaDatosEmpresa[[#This Row],[Cantidad]] * TablaDatosEmpresa[[#This Row],[Precio_Venta_Unitario]], 0)</f>
        <v>2815.77</v>
      </c>
      <c r="L5662" s="3">
        <f>AVERAGEIF(TablaDatosEmpresa[Nombre_Producto],TablaDatosEmpresa[[#This Row],[Nombre_Producto]],TablaDatosEmpresa[Costo_Unitario])</f>
        <v>10.520482758620702</v>
      </c>
      <c r="M5662" s="3">
        <f>IF(TablaDatosEmpresa[[#This Row],[Tipo_Movimiento]] = "Venta", -TablaDatosEmpresa[[#This Row],[Cantidad]] * TablaDatosEmpresa[[#This Row],[CosteAdquisicionPromedio]], 0)</f>
        <v>494.46268965517299</v>
      </c>
      <c r="N5662" s="3">
        <f>TablaDatosEmpresa[[#This Row],[Ingresos]]-TablaDatosEmpresa[[#This Row],[Coste_Vemta]]</f>
        <v>2321.3073103448269</v>
      </c>
    </row>
    <row r="5663" spans="1:14" x14ac:dyDescent="0.3">
      <c r="A5663">
        <v>5664</v>
      </c>
      <c r="B5663" s="1">
        <v>45393</v>
      </c>
      <c r="C5663" t="s">
        <v>10</v>
      </c>
      <c r="D5663" t="s">
        <v>19</v>
      </c>
      <c r="E5663" t="s">
        <v>20</v>
      </c>
      <c r="F5663">
        <v>-1</v>
      </c>
      <c r="G5663" s="3">
        <v>0</v>
      </c>
      <c r="H5663" s="3">
        <v>298.37</v>
      </c>
      <c r="I5663" t="s">
        <v>10</v>
      </c>
      <c r="J5663" t="s">
        <v>13</v>
      </c>
      <c r="K5663" s="3">
        <f>IF(TablaDatosEmpresa[[#This Row],[Tipo_Movimiento]] = "Venta", -TablaDatosEmpresa[[#This Row],[Cantidad]] * TablaDatosEmpresa[[#This Row],[Precio_Venta_Unitario]], 0)</f>
        <v>298.37</v>
      </c>
      <c r="L5663" s="3">
        <f>AVERAGEIF(TablaDatosEmpresa[Nombre_Producto],TablaDatosEmpresa[[#This Row],[Nombre_Producto]],TablaDatosEmpresa[Costo_Unitario])</f>
        <v>66.956770642201846</v>
      </c>
      <c r="M5663" s="3">
        <f>IF(TablaDatosEmpresa[[#This Row],[Tipo_Movimiento]] = "Venta", -TablaDatosEmpresa[[#This Row],[Cantidad]] * TablaDatosEmpresa[[#This Row],[CosteAdquisicionPromedio]], 0)</f>
        <v>66.956770642201846</v>
      </c>
      <c r="N5663" s="3">
        <f>TablaDatosEmpresa[[#This Row],[Ingresos]]-TablaDatosEmpresa[[#This Row],[Coste_Vemta]]</f>
        <v>231.41322935779817</v>
      </c>
    </row>
    <row r="5664" spans="1:14" x14ac:dyDescent="0.3">
      <c r="A5664">
        <v>5665</v>
      </c>
      <c r="B5664" s="1">
        <v>45393</v>
      </c>
      <c r="C5664" t="s">
        <v>24</v>
      </c>
      <c r="D5664" t="s">
        <v>11</v>
      </c>
      <c r="E5664" t="s">
        <v>12</v>
      </c>
      <c r="F5664">
        <v>262</v>
      </c>
      <c r="G5664" s="3">
        <v>64.819999999999993</v>
      </c>
      <c r="H5664" s="3">
        <v>0</v>
      </c>
      <c r="I5664" t="s">
        <v>24</v>
      </c>
      <c r="J5664" t="s">
        <v>28</v>
      </c>
      <c r="K5664" s="3">
        <f>IF(TablaDatosEmpresa[[#This Row],[Tipo_Movimiento]] = "Venta", -TablaDatosEmpresa[[#This Row],[Cantidad]] * TablaDatosEmpresa[[#This Row],[Precio_Venta_Unitario]], 0)</f>
        <v>0</v>
      </c>
      <c r="L5664" s="3">
        <f>AVERAGEIF(TablaDatosEmpresa[Nombre_Producto],TablaDatosEmpresa[[#This Row],[Nombre_Producto]],TablaDatosEmpresa[Costo_Unitario])</f>
        <v>28.701865793780652</v>
      </c>
      <c r="M5664" s="3">
        <f>IF(TablaDatosEmpresa[[#This Row],[Tipo_Movimiento]] = "Venta", -TablaDatosEmpresa[[#This Row],[Cantidad]] * TablaDatosEmpresa[[#This Row],[CosteAdquisicionPromedio]], 0)</f>
        <v>0</v>
      </c>
      <c r="N5664" s="3">
        <f>TablaDatosEmpresa[[#This Row],[Ingresos]]-TablaDatosEmpresa[[#This Row],[Coste_Vemta]]</f>
        <v>0</v>
      </c>
    </row>
    <row r="5665" spans="1:14" x14ac:dyDescent="0.3">
      <c r="A5665">
        <v>5666</v>
      </c>
      <c r="B5665" s="1">
        <v>45393</v>
      </c>
      <c r="C5665" t="s">
        <v>10</v>
      </c>
      <c r="D5665" t="s">
        <v>17</v>
      </c>
      <c r="E5665" t="s">
        <v>42</v>
      </c>
      <c r="F5665">
        <v>-44</v>
      </c>
      <c r="G5665" s="3">
        <v>0</v>
      </c>
      <c r="H5665" s="3">
        <v>899.64</v>
      </c>
      <c r="I5665" t="s">
        <v>10</v>
      </c>
      <c r="J5665" t="s">
        <v>13</v>
      </c>
      <c r="K5665" s="3">
        <f>IF(TablaDatosEmpresa[[#This Row],[Tipo_Movimiento]] = "Venta", -TablaDatosEmpresa[[#This Row],[Cantidad]] * TablaDatosEmpresa[[#This Row],[Precio_Venta_Unitario]], 0)</f>
        <v>39584.159999999996</v>
      </c>
      <c r="L5665" s="3">
        <f>AVERAGEIF(TablaDatosEmpresa[Nombre_Producto],TablaDatosEmpresa[[#This Row],[Nombre_Producto]],TablaDatosEmpresa[Costo_Unitario])</f>
        <v>206.67616747181975</v>
      </c>
      <c r="M5665" s="3">
        <f>IF(TablaDatosEmpresa[[#This Row],[Tipo_Movimiento]] = "Venta", -TablaDatosEmpresa[[#This Row],[Cantidad]] * TablaDatosEmpresa[[#This Row],[CosteAdquisicionPromedio]], 0)</f>
        <v>9093.7513687600695</v>
      </c>
      <c r="N5665" s="3">
        <f>TablaDatosEmpresa[[#This Row],[Ingresos]]-TablaDatosEmpresa[[#This Row],[Coste_Vemta]]</f>
        <v>30490.408631239927</v>
      </c>
    </row>
    <row r="5666" spans="1:14" x14ac:dyDescent="0.3">
      <c r="A5666">
        <v>5667</v>
      </c>
      <c r="B5666" s="1">
        <v>45394</v>
      </c>
      <c r="C5666" t="s">
        <v>10</v>
      </c>
      <c r="D5666" t="s">
        <v>27</v>
      </c>
      <c r="E5666" t="s">
        <v>44</v>
      </c>
      <c r="F5666">
        <v>-15</v>
      </c>
      <c r="G5666" s="3">
        <v>0</v>
      </c>
      <c r="H5666" s="3">
        <v>501.22</v>
      </c>
      <c r="I5666" t="s">
        <v>10</v>
      </c>
      <c r="J5666" t="s">
        <v>23</v>
      </c>
      <c r="K5666" s="3">
        <f>IF(TablaDatosEmpresa[[#This Row],[Tipo_Movimiento]] = "Venta", -TablaDatosEmpresa[[#This Row],[Cantidad]] * TablaDatosEmpresa[[#This Row],[Precio_Venta_Unitario]], 0)</f>
        <v>7518.3</v>
      </c>
      <c r="L5666" s="3">
        <f>AVERAGEIF(TablaDatosEmpresa[Nombre_Producto],TablaDatosEmpresa[[#This Row],[Nombre_Producto]],TablaDatosEmpresa[Costo_Unitario])</f>
        <v>111.99406451612904</v>
      </c>
      <c r="M5666" s="3">
        <f>IF(TablaDatosEmpresa[[#This Row],[Tipo_Movimiento]] = "Venta", -TablaDatosEmpresa[[#This Row],[Cantidad]] * TablaDatosEmpresa[[#This Row],[CosteAdquisicionPromedio]], 0)</f>
        <v>1679.9109677419356</v>
      </c>
      <c r="N5666" s="3">
        <f>TablaDatosEmpresa[[#This Row],[Ingresos]]-TablaDatosEmpresa[[#This Row],[Coste_Vemta]]</f>
        <v>5838.3890322580646</v>
      </c>
    </row>
    <row r="5667" spans="1:14" x14ac:dyDescent="0.3">
      <c r="A5667">
        <v>5668</v>
      </c>
      <c r="B5667" s="1">
        <v>45394</v>
      </c>
      <c r="C5667" t="s">
        <v>16</v>
      </c>
      <c r="D5667" t="s">
        <v>27</v>
      </c>
      <c r="E5667" t="s">
        <v>44</v>
      </c>
      <c r="F5667">
        <v>69</v>
      </c>
      <c r="G5667" s="3">
        <v>246.89</v>
      </c>
      <c r="H5667" s="3">
        <v>0</v>
      </c>
      <c r="I5667" t="s">
        <v>46</v>
      </c>
      <c r="J5667" t="s">
        <v>18</v>
      </c>
      <c r="K5667" s="3">
        <f>IF(TablaDatosEmpresa[[#This Row],[Tipo_Movimiento]] = "Venta", -TablaDatosEmpresa[[#This Row],[Cantidad]] * TablaDatosEmpresa[[#This Row],[Precio_Venta_Unitario]], 0)</f>
        <v>0</v>
      </c>
      <c r="L5667" s="3">
        <f>AVERAGEIF(TablaDatosEmpresa[Nombre_Producto],TablaDatosEmpresa[[#This Row],[Nombre_Producto]],TablaDatosEmpresa[Costo_Unitario])</f>
        <v>111.99406451612904</v>
      </c>
      <c r="M5667" s="3">
        <f>IF(TablaDatosEmpresa[[#This Row],[Tipo_Movimiento]] = "Venta", -TablaDatosEmpresa[[#This Row],[Cantidad]] * TablaDatosEmpresa[[#This Row],[CosteAdquisicionPromedio]], 0)</f>
        <v>0</v>
      </c>
      <c r="N5667" s="3">
        <f>TablaDatosEmpresa[[#This Row],[Ingresos]]-TablaDatosEmpresa[[#This Row],[Coste_Vemta]]</f>
        <v>0</v>
      </c>
    </row>
    <row r="5668" spans="1:14" x14ac:dyDescent="0.3">
      <c r="A5668">
        <v>5669</v>
      </c>
      <c r="B5668" s="1">
        <v>45394</v>
      </c>
      <c r="C5668" t="s">
        <v>24</v>
      </c>
      <c r="D5668" t="s">
        <v>21</v>
      </c>
      <c r="E5668" t="s">
        <v>22</v>
      </c>
      <c r="F5668">
        <v>198</v>
      </c>
      <c r="G5668" s="3">
        <v>25.2</v>
      </c>
      <c r="H5668" s="3">
        <v>0</v>
      </c>
      <c r="I5668" t="s">
        <v>24</v>
      </c>
      <c r="J5668" t="s">
        <v>26</v>
      </c>
      <c r="K5668" s="3">
        <f>IF(TablaDatosEmpresa[[#This Row],[Tipo_Movimiento]] = "Venta", -TablaDatosEmpresa[[#This Row],[Cantidad]] * TablaDatosEmpresa[[#This Row],[Precio_Venta_Unitario]], 0)</f>
        <v>0</v>
      </c>
      <c r="L5668" s="3">
        <f>AVERAGEIF(TablaDatosEmpresa[Nombre_Producto],TablaDatosEmpresa[[#This Row],[Nombre_Producto]],TablaDatosEmpresa[Costo_Unitario])</f>
        <v>10.520482758620702</v>
      </c>
      <c r="M5668" s="3">
        <f>IF(TablaDatosEmpresa[[#This Row],[Tipo_Movimiento]] = "Venta", -TablaDatosEmpresa[[#This Row],[Cantidad]] * TablaDatosEmpresa[[#This Row],[CosteAdquisicionPromedio]], 0)</f>
        <v>0</v>
      </c>
      <c r="N5668" s="3">
        <f>TablaDatosEmpresa[[#This Row],[Ingresos]]-TablaDatosEmpresa[[#This Row],[Coste_Vemta]]</f>
        <v>0</v>
      </c>
    </row>
    <row r="5669" spans="1:14" x14ac:dyDescent="0.3">
      <c r="A5669">
        <v>5670</v>
      </c>
      <c r="B5669" s="1">
        <v>45394</v>
      </c>
      <c r="C5669" t="s">
        <v>10</v>
      </c>
      <c r="D5669" t="s">
        <v>11</v>
      </c>
      <c r="E5669" t="s">
        <v>12</v>
      </c>
      <c r="F5669">
        <v>-23</v>
      </c>
      <c r="G5669" s="3">
        <v>0</v>
      </c>
      <c r="H5669" s="3">
        <v>130.03</v>
      </c>
      <c r="I5669" t="s">
        <v>10</v>
      </c>
      <c r="J5669" t="s">
        <v>31</v>
      </c>
      <c r="K5669" s="3">
        <f>IF(TablaDatosEmpresa[[#This Row],[Tipo_Movimiento]] = "Venta", -TablaDatosEmpresa[[#This Row],[Cantidad]] * TablaDatosEmpresa[[#This Row],[Precio_Venta_Unitario]], 0)</f>
        <v>2990.69</v>
      </c>
      <c r="L5669" s="3">
        <f>AVERAGEIF(TablaDatosEmpresa[Nombre_Producto],TablaDatosEmpresa[[#This Row],[Nombre_Producto]],TablaDatosEmpresa[Costo_Unitario])</f>
        <v>28.701865793780652</v>
      </c>
      <c r="M5669" s="3">
        <f>IF(TablaDatosEmpresa[[#This Row],[Tipo_Movimiento]] = "Venta", -TablaDatosEmpresa[[#This Row],[Cantidad]] * TablaDatosEmpresa[[#This Row],[CosteAdquisicionPromedio]], 0)</f>
        <v>660.14291325695501</v>
      </c>
      <c r="N5669" s="3">
        <f>TablaDatosEmpresa[[#This Row],[Ingresos]]-TablaDatosEmpresa[[#This Row],[Coste_Vemta]]</f>
        <v>2330.5470867430449</v>
      </c>
    </row>
    <row r="5670" spans="1:14" x14ac:dyDescent="0.3">
      <c r="A5670">
        <v>5671</v>
      </c>
      <c r="B5670" s="1">
        <v>45394</v>
      </c>
      <c r="C5670" t="s">
        <v>24</v>
      </c>
      <c r="D5670" t="s">
        <v>32</v>
      </c>
      <c r="E5670" t="s">
        <v>33</v>
      </c>
      <c r="F5670">
        <v>296</v>
      </c>
      <c r="G5670" s="3">
        <v>121.35</v>
      </c>
      <c r="H5670" s="3">
        <v>0</v>
      </c>
      <c r="I5670" t="s">
        <v>24</v>
      </c>
      <c r="J5670" t="s">
        <v>28</v>
      </c>
      <c r="K5670" s="3">
        <f>IF(TablaDatosEmpresa[[#This Row],[Tipo_Movimiento]] = "Venta", -TablaDatosEmpresa[[#This Row],[Cantidad]] * TablaDatosEmpresa[[#This Row],[Precio_Venta_Unitario]], 0)</f>
        <v>0</v>
      </c>
      <c r="L5670" s="3">
        <f>AVERAGEIF(TablaDatosEmpresa[Nombre_Producto],TablaDatosEmpresa[[#This Row],[Nombre_Producto]],TablaDatosEmpresa[Costo_Unitario])</f>
        <v>54.214840425531932</v>
      </c>
      <c r="M5670" s="3">
        <f>IF(TablaDatosEmpresa[[#This Row],[Tipo_Movimiento]] = "Venta", -TablaDatosEmpresa[[#This Row],[Cantidad]] * TablaDatosEmpresa[[#This Row],[CosteAdquisicionPromedio]], 0)</f>
        <v>0</v>
      </c>
      <c r="N5670" s="3">
        <f>TablaDatosEmpresa[[#This Row],[Ingresos]]-TablaDatosEmpresa[[#This Row],[Coste_Vemta]]</f>
        <v>0</v>
      </c>
    </row>
    <row r="5671" spans="1:14" x14ac:dyDescent="0.3">
      <c r="A5671">
        <v>5672</v>
      </c>
      <c r="B5671" s="1">
        <v>45394</v>
      </c>
      <c r="C5671" t="s">
        <v>24</v>
      </c>
      <c r="D5671" t="s">
        <v>34</v>
      </c>
      <c r="E5671" t="s">
        <v>45</v>
      </c>
      <c r="F5671">
        <v>253</v>
      </c>
      <c r="G5671" s="3">
        <v>182.72</v>
      </c>
      <c r="H5671" s="3">
        <v>0</v>
      </c>
      <c r="I5671" t="s">
        <v>24</v>
      </c>
      <c r="J5671" t="s">
        <v>37</v>
      </c>
      <c r="K5671" s="3">
        <f>IF(TablaDatosEmpresa[[#This Row],[Tipo_Movimiento]] = "Venta", -TablaDatosEmpresa[[#This Row],[Cantidad]] * TablaDatosEmpresa[[#This Row],[Precio_Venta_Unitario]], 0)</f>
        <v>0</v>
      </c>
      <c r="L5671" s="3">
        <f>AVERAGEIF(TablaDatosEmpresa[Nombre_Producto],TablaDatosEmpresa[[#This Row],[Nombre_Producto]],TablaDatosEmpresa[Costo_Unitario])</f>
        <v>81.910562499999997</v>
      </c>
      <c r="M5671" s="3">
        <f>IF(TablaDatosEmpresa[[#This Row],[Tipo_Movimiento]] = "Venta", -TablaDatosEmpresa[[#This Row],[Cantidad]] * TablaDatosEmpresa[[#This Row],[CosteAdquisicionPromedio]], 0)</f>
        <v>0</v>
      </c>
      <c r="N5671" s="3">
        <f>TablaDatosEmpresa[[#This Row],[Ingresos]]-TablaDatosEmpresa[[#This Row],[Coste_Vemta]]</f>
        <v>0</v>
      </c>
    </row>
    <row r="5672" spans="1:14" x14ac:dyDescent="0.3">
      <c r="A5672">
        <v>5673</v>
      </c>
      <c r="B5672" s="1">
        <v>45394</v>
      </c>
      <c r="C5672" t="s">
        <v>10</v>
      </c>
      <c r="D5672" t="s">
        <v>19</v>
      </c>
      <c r="E5672" t="s">
        <v>20</v>
      </c>
      <c r="F5672">
        <v>-2</v>
      </c>
      <c r="G5672" s="3">
        <v>0</v>
      </c>
      <c r="H5672" s="3">
        <v>297.45</v>
      </c>
      <c r="I5672" t="s">
        <v>10</v>
      </c>
      <c r="J5672" t="s">
        <v>13</v>
      </c>
      <c r="K5672" s="3">
        <f>IF(TablaDatosEmpresa[[#This Row],[Tipo_Movimiento]] = "Venta", -TablaDatosEmpresa[[#This Row],[Cantidad]] * TablaDatosEmpresa[[#This Row],[Precio_Venta_Unitario]], 0)</f>
        <v>594.9</v>
      </c>
      <c r="L5672" s="3">
        <f>AVERAGEIF(TablaDatosEmpresa[Nombre_Producto],TablaDatosEmpresa[[#This Row],[Nombre_Producto]],TablaDatosEmpresa[Costo_Unitario])</f>
        <v>66.956770642201846</v>
      </c>
      <c r="M5672" s="3">
        <f>IF(TablaDatosEmpresa[[#This Row],[Tipo_Movimiento]] = "Venta", -TablaDatosEmpresa[[#This Row],[Cantidad]] * TablaDatosEmpresa[[#This Row],[CosteAdquisicionPromedio]], 0)</f>
        <v>133.91354128440369</v>
      </c>
      <c r="N5672" s="3">
        <f>TablaDatosEmpresa[[#This Row],[Ingresos]]-TablaDatosEmpresa[[#This Row],[Coste_Vemta]]</f>
        <v>460.98645871559631</v>
      </c>
    </row>
    <row r="5673" spans="1:14" x14ac:dyDescent="0.3">
      <c r="A5673">
        <v>5674</v>
      </c>
      <c r="B5673" s="1">
        <v>45395</v>
      </c>
      <c r="C5673" t="s">
        <v>10</v>
      </c>
      <c r="D5673" t="s">
        <v>21</v>
      </c>
      <c r="E5673" t="s">
        <v>22</v>
      </c>
      <c r="F5673">
        <v>-17</v>
      </c>
      <c r="G5673" s="3">
        <v>0</v>
      </c>
      <c r="H5673" s="3">
        <v>60.41</v>
      </c>
      <c r="I5673" t="s">
        <v>10</v>
      </c>
      <c r="J5673" t="s">
        <v>23</v>
      </c>
      <c r="K5673" s="3">
        <f>IF(TablaDatosEmpresa[[#This Row],[Tipo_Movimiento]] = "Venta", -TablaDatosEmpresa[[#This Row],[Cantidad]] * TablaDatosEmpresa[[#This Row],[Precio_Venta_Unitario]], 0)</f>
        <v>1026.97</v>
      </c>
      <c r="L5673" s="3">
        <f>AVERAGEIF(TablaDatosEmpresa[Nombre_Producto],TablaDatosEmpresa[[#This Row],[Nombre_Producto]],TablaDatosEmpresa[Costo_Unitario])</f>
        <v>10.520482758620702</v>
      </c>
      <c r="M5673" s="3">
        <f>IF(TablaDatosEmpresa[[#This Row],[Tipo_Movimiento]] = "Venta", -TablaDatosEmpresa[[#This Row],[Cantidad]] * TablaDatosEmpresa[[#This Row],[CosteAdquisicionPromedio]], 0)</f>
        <v>178.84820689655191</v>
      </c>
      <c r="N5673" s="3">
        <f>TablaDatosEmpresa[[#This Row],[Ingresos]]-TablaDatosEmpresa[[#This Row],[Coste_Vemta]]</f>
        <v>848.12179310344811</v>
      </c>
    </row>
    <row r="5674" spans="1:14" x14ac:dyDescent="0.3">
      <c r="A5674">
        <v>5675</v>
      </c>
      <c r="B5674" s="1">
        <v>45395</v>
      </c>
      <c r="C5674" t="s">
        <v>10</v>
      </c>
      <c r="D5674" t="s">
        <v>25</v>
      </c>
      <c r="E5674" t="s">
        <v>43</v>
      </c>
      <c r="F5674">
        <v>-46</v>
      </c>
      <c r="G5674" s="3">
        <v>0</v>
      </c>
      <c r="H5674" s="3">
        <v>95.02</v>
      </c>
      <c r="I5674" t="s">
        <v>10</v>
      </c>
      <c r="J5674" t="s">
        <v>15</v>
      </c>
      <c r="K5674" s="3">
        <f>IF(TablaDatosEmpresa[[#This Row],[Tipo_Movimiento]] = "Venta", -TablaDatosEmpresa[[#This Row],[Cantidad]] * TablaDatosEmpresa[[#This Row],[Precio_Venta_Unitario]], 0)</f>
        <v>4370.92</v>
      </c>
      <c r="L5674" s="3">
        <f>AVERAGEIF(TablaDatosEmpresa[Nombre_Producto],TablaDatosEmpresa[[#This Row],[Nombre_Producto]],TablaDatosEmpresa[Costo_Unitario])</f>
        <v>18.458651685393257</v>
      </c>
      <c r="M5674" s="3">
        <f>IF(TablaDatosEmpresa[[#This Row],[Tipo_Movimiento]] = "Venta", -TablaDatosEmpresa[[#This Row],[Cantidad]] * TablaDatosEmpresa[[#This Row],[CosteAdquisicionPromedio]], 0)</f>
        <v>849.09797752808981</v>
      </c>
      <c r="N5674" s="3">
        <f>TablaDatosEmpresa[[#This Row],[Ingresos]]-TablaDatosEmpresa[[#This Row],[Coste_Vemta]]</f>
        <v>3521.8220224719103</v>
      </c>
    </row>
    <row r="5675" spans="1:14" x14ac:dyDescent="0.3">
      <c r="A5675">
        <v>5676</v>
      </c>
      <c r="B5675" s="1">
        <v>45395</v>
      </c>
      <c r="C5675" t="s">
        <v>10</v>
      </c>
      <c r="D5675" t="s">
        <v>34</v>
      </c>
      <c r="E5675" t="s">
        <v>45</v>
      </c>
      <c r="F5675">
        <v>-33</v>
      </c>
      <c r="G5675" s="3">
        <v>0</v>
      </c>
      <c r="H5675" s="3">
        <v>352.79</v>
      </c>
      <c r="I5675" t="s">
        <v>10</v>
      </c>
      <c r="J5675" t="s">
        <v>15</v>
      </c>
      <c r="K5675" s="3">
        <f>IF(TablaDatosEmpresa[[#This Row],[Tipo_Movimiento]] = "Venta", -TablaDatosEmpresa[[#This Row],[Cantidad]] * TablaDatosEmpresa[[#This Row],[Precio_Venta_Unitario]], 0)</f>
        <v>11642.070000000002</v>
      </c>
      <c r="L5675" s="3">
        <f>AVERAGEIF(TablaDatosEmpresa[Nombre_Producto],TablaDatosEmpresa[[#This Row],[Nombre_Producto]],TablaDatosEmpresa[Costo_Unitario])</f>
        <v>81.910562499999997</v>
      </c>
      <c r="M5675" s="3">
        <f>IF(TablaDatosEmpresa[[#This Row],[Tipo_Movimiento]] = "Venta", -TablaDatosEmpresa[[#This Row],[Cantidad]] * TablaDatosEmpresa[[#This Row],[CosteAdquisicionPromedio]], 0)</f>
        <v>2703.0485625000001</v>
      </c>
      <c r="N5675" s="3">
        <f>TablaDatosEmpresa[[#This Row],[Ingresos]]-TablaDatosEmpresa[[#This Row],[Coste_Vemta]]</f>
        <v>8939.0214375000014</v>
      </c>
    </row>
    <row r="5676" spans="1:14" x14ac:dyDescent="0.3">
      <c r="A5676">
        <v>5677</v>
      </c>
      <c r="B5676" s="1">
        <v>45395</v>
      </c>
      <c r="C5676" t="s">
        <v>10</v>
      </c>
      <c r="D5676" t="s">
        <v>11</v>
      </c>
      <c r="E5676" t="s">
        <v>12</v>
      </c>
      <c r="F5676">
        <v>-22</v>
      </c>
      <c r="G5676" s="3">
        <v>0</v>
      </c>
      <c r="H5676" s="3">
        <v>129.37</v>
      </c>
      <c r="I5676" t="s">
        <v>10</v>
      </c>
      <c r="J5676" t="s">
        <v>35</v>
      </c>
      <c r="K5676" s="3">
        <f>IF(TablaDatosEmpresa[[#This Row],[Tipo_Movimiento]] = "Venta", -TablaDatosEmpresa[[#This Row],[Cantidad]] * TablaDatosEmpresa[[#This Row],[Precio_Venta_Unitario]], 0)</f>
        <v>2846.1400000000003</v>
      </c>
      <c r="L5676" s="3">
        <f>AVERAGEIF(TablaDatosEmpresa[Nombre_Producto],TablaDatosEmpresa[[#This Row],[Nombre_Producto]],TablaDatosEmpresa[Costo_Unitario])</f>
        <v>28.701865793780652</v>
      </c>
      <c r="M5676" s="3">
        <f>IF(TablaDatosEmpresa[[#This Row],[Tipo_Movimiento]] = "Venta", -TablaDatosEmpresa[[#This Row],[Cantidad]] * TablaDatosEmpresa[[#This Row],[CosteAdquisicionPromedio]], 0)</f>
        <v>631.4410474631743</v>
      </c>
      <c r="N5676" s="3">
        <f>TablaDatosEmpresa[[#This Row],[Ingresos]]-TablaDatosEmpresa[[#This Row],[Coste_Vemta]]</f>
        <v>2214.6989525368263</v>
      </c>
    </row>
    <row r="5677" spans="1:14" x14ac:dyDescent="0.3">
      <c r="A5677">
        <v>5678</v>
      </c>
      <c r="B5677" s="1">
        <v>45395</v>
      </c>
      <c r="C5677" t="s">
        <v>10</v>
      </c>
      <c r="D5677" t="s">
        <v>11</v>
      </c>
      <c r="E5677" t="s">
        <v>12</v>
      </c>
      <c r="F5677">
        <v>-46</v>
      </c>
      <c r="G5677" s="3">
        <v>0</v>
      </c>
      <c r="H5677" s="3">
        <v>129.35</v>
      </c>
      <c r="I5677" t="s">
        <v>10</v>
      </c>
      <c r="J5677" t="s">
        <v>13</v>
      </c>
      <c r="K5677" s="3">
        <f>IF(TablaDatosEmpresa[[#This Row],[Tipo_Movimiento]] = "Venta", -TablaDatosEmpresa[[#This Row],[Cantidad]] * TablaDatosEmpresa[[#This Row],[Precio_Venta_Unitario]], 0)</f>
        <v>5950.0999999999995</v>
      </c>
      <c r="L5677" s="3">
        <f>AVERAGEIF(TablaDatosEmpresa[Nombre_Producto],TablaDatosEmpresa[[#This Row],[Nombre_Producto]],TablaDatosEmpresa[Costo_Unitario])</f>
        <v>28.701865793780652</v>
      </c>
      <c r="M5677" s="3">
        <f>IF(TablaDatosEmpresa[[#This Row],[Tipo_Movimiento]] = "Venta", -TablaDatosEmpresa[[#This Row],[Cantidad]] * TablaDatosEmpresa[[#This Row],[CosteAdquisicionPromedio]], 0)</f>
        <v>1320.28582651391</v>
      </c>
      <c r="N5677" s="3">
        <f>TablaDatosEmpresa[[#This Row],[Ingresos]]-TablaDatosEmpresa[[#This Row],[Coste_Vemta]]</f>
        <v>4629.8141734860892</v>
      </c>
    </row>
    <row r="5678" spans="1:14" x14ac:dyDescent="0.3">
      <c r="A5678">
        <v>5679</v>
      </c>
      <c r="B5678" s="1">
        <v>45395</v>
      </c>
      <c r="C5678" t="s">
        <v>10</v>
      </c>
      <c r="D5678" t="s">
        <v>17</v>
      </c>
      <c r="E5678" t="s">
        <v>42</v>
      </c>
      <c r="F5678">
        <v>-14</v>
      </c>
      <c r="G5678" s="3">
        <v>0</v>
      </c>
      <c r="H5678" s="3">
        <v>894.13</v>
      </c>
      <c r="I5678" t="s">
        <v>10</v>
      </c>
      <c r="J5678" t="s">
        <v>13</v>
      </c>
      <c r="K5678" s="3">
        <f>IF(TablaDatosEmpresa[[#This Row],[Tipo_Movimiento]] = "Venta", -TablaDatosEmpresa[[#This Row],[Cantidad]] * TablaDatosEmpresa[[#This Row],[Precio_Venta_Unitario]], 0)</f>
        <v>12517.82</v>
      </c>
      <c r="L5678" s="3">
        <f>AVERAGEIF(TablaDatosEmpresa[Nombre_Producto],TablaDatosEmpresa[[#This Row],[Nombre_Producto]],TablaDatosEmpresa[Costo_Unitario])</f>
        <v>206.67616747181975</v>
      </c>
      <c r="M5678" s="3">
        <f>IF(TablaDatosEmpresa[[#This Row],[Tipo_Movimiento]] = "Venta", -TablaDatosEmpresa[[#This Row],[Cantidad]] * TablaDatosEmpresa[[#This Row],[CosteAdquisicionPromedio]], 0)</f>
        <v>2893.4663446054765</v>
      </c>
      <c r="N5678" s="3">
        <f>TablaDatosEmpresa[[#This Row],[Ingresos]]-TablaDatosEmpresa[[#This Row],[Coste_Vemta]]</f>
        <v>9624.3536553945232</v>
      </c>
    </row>
    <row r="5679" spans="1:14" x14ac:dyDescent="0.3">
      <c r="A5679">
        <v>5680</v>
      </c>
      <c r="B5679" s="1">
        <v>45396</v>
      </c>
      <c r="C5679" t="s">
        <v>10</v>
      </c>
      <c r="D5679" t="s">
        <v>34</v>
      </c>
      <c r="E5679" t="s">
        <v>45</v>
      </c>
      <c r="F5679">
        <v>-14</v>
      </c>
      <c r="G5679" s="3">
        <v>0</v>
      </c>
      <c r="H5679" s="3">
        <v>350.13</v>
      </c>
      <c r="I5679" t="s">
        <v>10</v>
      </c>
      <c r="J5679" t="s">
        <v>23</v>
      </c>
      <c r="K5679" s="3">
        <f>IF(TablaDatosEmpresa[[#This Row],[Tipo_Movimiento]] = "Venta", -TablaDatosEmpresa[[#This Row],[Cantidad]] * TablaDatosEmpresa[[#This Row],[Precio_Venta_Unitario]], 0)</f>
        <v>4901.82</v>
      </c>
      <c r="L5679" s="3">
        <f>AVERAGEIF(TablaDatosEmpresa[Nombre_Producto],TablaDatosEmpresa[[#This Row],[Nombre_Producto]],TablaDatosEmpresa[Costo_Unitario])</f>
        <v>81.910562499999997</v>
      </c>
      <c r="M5679" s="3">
        <f>IF(TablaDatosEmpresa[[#This Row],[Tipo_Movimiento]] = "Venta", -TablaDatosEmpresa[[#This Row],[Cantidad]] * TablaDatosEmpresa[[#This Row],[CosteAdquisicionPromedio]], 0)</f>
        <v>1146.747875</v>
      </c>
      <c r="N5679" s="3">
        <f>TablaDatosEmpresa[[#This Row],[Ingresos]]-TablaDatosEmpresa[[#This Row],[Coste_Vemta]]</f>
        <v>3755.0721249999997</v>
      </c>
    </row>
    <row r="5680" spans="1:14" x14ac:dyDescent="0.3">
      <c r="A5680">
        <v>5681</v>
      </c>
      <c r="B5680" s="1">
        <v>45396</v>
      </c>
      <c r="C5680" t="s">
        <v>10</v>
      </c>
      <c r="D5680" t="s">
        <v>34</v>
      </c>
      <c r="E5680" t="s">
        <v>45</v>
      </c>
      <c r="F5680">
        <v>-19</v>
      </c>
      <c r="G5680" s="3">
        <v>0</v>
      </c>
      <c r="H5680" s="3">
        <v>347.58</v>
      </c>
      <c r="I5680" t="s">
        <v>10</v>
      </c>
      <c r="J5680" t="s">
        <v>31</v>
      </c>
      <c r="K5680" s="3">
        <f>IF(TablaDatosEmpresa[[#This Row],[Tipo_Movimiento]] = "Venta", -TablaDatosEmpresa[[#This Row],[Cantidad]] * TablaDatosEmpresa[[#This Row],[Precio_Venta_Unitario]], 0)</f>
        <v>6604.0199999999995</v>
      </c>
      <c r="L5680" s="3">
        <f>AVERAGEIF(TablaDatosEmpresa[Nombre_Producto],TablaDatosEmpresa[[#This Row],[Nombre_Producto]],TablaDatosEmpresa[Costo_Unitario])</f>
        <v>81.910562499999997</v>
      </c>
      <c r="M5680" s="3">
        <f>IF(TablaDatosEmpresa[[#This Row],[Tipo_Movimiento]] = "Venta", -TablaDatosEmpresa[[#This Row],[Cantidad]] * TablaDatosEmpresa[[#This Row],[CosteAdquisicionPromedio]], 0)</f>
        <v>1556.3006874999999</v>
      </c>
      <c r="N5680" s="3">
        <f>TablaDatosEmpresa[[#This Row],[Ingresos]]-TablaDatosEmpresa[[#This Row],[Coste_Vemta]]</f>
        <v>5047.7193124999994</v>
      </c>
    </row>
    <row r="5681" spans="1:14" x14ac:dyDescent="0.3">
      <c r="A5681">
        <v>5682</v>
      </c>
      <c r="B5681" s="1">
        <v>45396</v>
      </c>
      <c r="C5681" t="s">
        <v>24</v>
      </c>
      <c r="D5681" t="s">
        <v>34</v>
      </c>
      <c r="E5681" t="s">
        <v>45</v>
      </c>
      <c r="F5681">
        <v>106</v>
      </c>
      <c r="G5681" s="3">
        <v>178.53</v>
      </c>
      <c r="H5681" s="3">
        <v>0</v>
      </c>
      <c r="I5681" t="s">
        <v>24</v>
      </c>
      <c r="J5681" t="s">
        <v>28</v>
      </c>
      <c r="K5681" s="3">
        <f>IF(TablaDatosEmpresa[[#This Row],[Tipo_Movimiento]] = "Venta", -TablaDatosEmpresa[[#This Row],[Cantidad]] * TablaDatosEmpresa[[#This Row],[Precio_Venta_Unitario]], 0)</f>
        <v>0</v>
      </c>
      <c r="L5681" s="3">
        <f>AVERAGEIF(TablaDatosEmpresa[Nombre_Producto],TablaDatosEmpresa[[#This Row],[Nombre_Producto]],TablaDatosEmpresa[Costo_Unitario])</f>
        <v>81.910562499999997</v>
      </c>
      <c r="M5681" s="3">
        <f>IF(TablaDatosEmpresa[[#This Row],[Tipo_Movimiento]] = "Venta", -TablaDatosEmpresa[[#This Row],[Cantidad]] * TablaDatosEmpresa[[#This Row],[CosteAdquisicionPromedio]], 0)</f>
        <v>0</v>
      </c>
      <c r="N5681" s="3">
        <f>TablaDatosEmpresa[[#This Row],[Ingresos]]-TablaDatosEmpresa[[#This Row],[Coste_Vemta]]</f>
        <v>0</v>
      </c>
    </row>
    <row r="5682" spans="1:14" x14ac:dyDescent="0.3">
      <c r="A5682">
        <v>5683</v>
      </c>
      <c r="B5682" s="1">
        <v>45396</v>
      </c>
      <c r="C5682" t="s">
        <v>24</v>
      </c>
      <c r="D5682" t="s">
        <v>32</v>
      </c>
      <c r="E5682" t="s">
        <v>33</v>
      </c>
      <c r="F5682">
        <v>271</v>
      </c>
      <c r="G5682" s="3">
        <v>117.68</v>
      </c>
      <c r="H5682" s="3">
        <v>0</v>
      </c>
      <c r="I5682" t="s">
        <v>24</v>
      </c>
      <c r="J5682" t="s">
        <v>28</v>
      </c>
      <c r="K5682" s="3">
        <f>IF(TablaDatosEmpresa[[#This Row],[Tipo_Movimiento]] = "Venta", -TablaDatosEmpresa[[#This Row],[Cantidad]] * TablaDatosEmpresa[[#This Row],[Precio_Venta_Unitario]], 0)</f>
        <v>0</v>
      </c>
      <c r="L5682" s="3">
        <f>AVERAGEIF(TablaDatosEmpresa[Nombre_Producto],TablaDatosEmpresa[[#This Row],[Nombre_Producto]],TablaDatosEmpresa[Costo_Unitario])</f>
        <v>54.214840425531932</v>
      </c>
      <c r="M5682" s="3">
        <f>IF(TablaDatosEmpresa[[#This Row],[Tipo_Movimiento]] = "Venta", -TablaDatosEmpresa[[#This Row],[Cantidad]] * TablaDatosEmpresa[[#This Row],[CosteAdquisicionPromedio]], 0)</f>
        <v>0</v>
      </c>
      <c r="N5682" s="3">
        <f>TablaDatosEmpresa[[#This Row],[Ingresos]]-TablaDatosEmpresa[[#This Row],[Coste_Vemta]]</f>
        <v>0</v>
      </c>
    </row>
    <row r="5683" spans="1:14" x14ac:dyDescent="0.3">
      <c r="A5683">
        <v>5684</v>
      </c>
      <c r="B5683" s="1">
        <v>45396</v>
      </c>
      <c r="C5683" t="s">
        <v>16</v>
      </c>
      <c r="D5683" t="s">
        <v>17</v>
      </c>
      <c r="E5683" t="s">
        <v>42</v>
      </c>
      <c r="F5683">
        <v>20</v>
      </c>
      <c r="G5683" s="3">
        <v>454.96</v>
      </c>
      <c r="H5683" s="3">
        <v>0</v>
      </c>
      <c r="I5683" t="s">
        <v>46</v>
      </c>
      <c r="J5683" t="s">
        <v>18</v>
      </c>
      <c r="K5683" s="3">
        <f>IF(TablaDatosEmpresa[[#This Row],[Tipo_Movimiento]] = "Venta", -TablaDatosEmpresa[[#This Row],[Cantidad]] * TablaDatosEmpresa[[#This Row],[Precio_Venta_Unitario]], 0)</f>
        <v>0</v>
      </c>
      <c r="L5683" s="3">
        <f>AVERAGEIF(TablaDatosEmpresa[Nombre_Producto],TablaDatosEmpresa[[#This Row],[Nombre_Producto]],TablaDatosEmpresa[Costo_Unitario])</f>
        <v>206.67616747181975</v>
      </c>
      <c r="M5683" s="3">
        <f>IF(TablaDatosEmpresa[[#This Row],[Tipo_Movimiento]] = "Venta", -TablaDatosEmpresa[[#This Row],[Cantidad]] * TablaDatosEmpresa[[#This Row],[CosteAdquisicionPromedio]], 0)</f>
        <v>0</v>
      </c>
      <c r="N5683" s="3">
        <f>TablaDatosEmpresa[[#This Row],[Ingresos]]-TablaDatosEmpresa[[#This Row],[Coste_Vemta]]</f>
        <v>0</v>
      </c>
    </row>
    <row r="5684" spans="1:14" x14ac:dyDescent="0.3">
      <c r="A5684">
        <v>5685</v>
      </c>
      <c r="B5684" s="1">
        <v>45396</v>
      </c>
      <c r="C5684" t="s">
        <v>24</v>
      </c>
      <c r="D5684" t="s">
        <v>34</v>
      </c>
      <c r="E5684" t="s">
        <v>45</v>
      </c>
      <c r="F5684">
        <v>81</v>
      </c>
      <c r="G5684" s="3">
        <v>180.89</v>
      </c>
      <c r="H5684" s="3">
        <v>0</v>
      </c>
      <c r="I5684" t="s">
        <v>24</v>
      </c>
      <c r="J5684" t="s">
        <v>36</v>
      </c>
      <c r="K5684" s="3">
        <f>IF(TablaDatosEmpresa[[#This Row],[Tipo_Movimiento]] = "Venta", -TablaDatosEmpresa[[#This Row],[Cantidad]] * TablaDatosEmpresa[[#This Row],[Precio_Venta_Unitario]], 0)</f>
        <v>0</v>
      </c>
      <c r="L5684" s="3">
        <f>AVERAGEIF(TablaDatosEmpresa[Nombre_Producto],TablaDatosEmpresa[[#This Row],[Nombre_Producto]],TablaDatosEmpresa[Costo_Unitario])</f>
        <v>81.910562499999997</v>
      </c>
      <c r="M5684" s="3">
        <f>IF(TablaDatosEmpresa[[#This Row],[Tipo_Movimiento]] = "Venta", -TablaDatosEmpresa[[#This Row],[Cantidad]] * TablaDatosEmpresa[[#This Row],[CosteAdquisicionPromedio]], 0)</f>
        <v>0</v>
      </c>
      <c r="N5684" s="3">
        <f>TablaDatosEmpresa[[#This Row],[Ingresos]]-TablaDatosEmpresa[[#This Row],[Coste_Vemta]]</f>
        <v>0</v>
      </c>
    </row>
    <row r="5685" spans="1:14" x14ac:dyDescent="0.3">
      <c r="A5685">
        <v>5686</v>
      </c>
      <c r="B5685" s="1">
        <v>45396</v>
      </c>
      <c r="C5685" t="s">
        <v>16</v>
      </c>
      <c r="D5685" t="s">
        <v>27</v>
      </c>
      <c r="E5685" t="s">
        <v>44</v>
      </c>
      <c r="F5685">
        <v>94</v>
      </c>
      <c r="G5685" s="3">
        <v>250.41</v>
      </c>
      <c r="H5685" s="3">
        <v>0</v>
      </c>
      <c r="I5685" t="s">
        <v>46</v>
      </c>
      <c r="J5685" t="s">
        <v>18</v>
      </c>
      <c r="K5685" s="3">
        <f>IF(TablaDatosEmpresa[[#This Row],[Tipo_Movimiento]] = "Venta", -TablaDatosEmpresa[[#This Row],[Cantidad]] * TablaDatosEmpresa[[#This Row],[Precio_Venta_Unitario]], 0)</f>
        <v>0</v>
      </c>
      <c r="L5685" s="3">
        <f>AVERAGEIF(TablaDatosEmpresa[Nombre_Producto],TablaDatosEmpresa[[#This Row],[Nombre_Producto]],TablaDatosEmpresa[Costo_Unitario])</f>
        <v>111.99406451612904</v>
      </c>
      <c r="M5685" s="3">
        <f>IF(TablaDatosEmpresa[[#This Row],[Tipo_Movimiento]] = "Venta", -TablaDatosEmpresa[[#This Row],[Cantidad]] * TablaDatosEmpresa[[#This Row],[CosteAdquisicionPromedio]], 0)</f>
        <v>0</v>
      </c>
      <c r="N5685" s="3">
        <f>TablaDatosEmpresa[[#This Row],[Ingresos]]-TablaDatosEmpresa[[#This Row],[Coste_Vemta]]</f>
        <v>0</v>
      </c>
    </row>
    <row r="5686" spans="1:14" x14ac:dyDescent="0.3">
      <c r="A5686">
        <v>5687</v>
      </c>
      <c r="B5686" s="1">
        <v>45397</v>
      </c>
      <c r="C5686" t="s">
        <v>24</v>
      </c>
      <c r="D5686" t="s">
        <v>11</v>
      </c>
      <c r="E5686" t="s">
        <v>12</v>
      </c>
      <c r="F5686">
        <v>253</v>
      </c>
      <c r="G5686" s="3">
        <v>64.87</v>
      </c>
      <c r="H5686" s="3">
        <v>0</v>
      </c>
      <c r="I5686" t="s">
        <v>24</v>
      </c>
      <c r="J5686" t="s">
        <v>37</v>
      </c>
      <c r="K5686" s="3">
        <f>IF(TablaDatosEmpresa[[#This Row],[Tipo_Movimiento]] = "Venta", -TablaDatosEmpresa[[#This Row],[Cantidad]] * TablaDatosEmpresa[[#This Row],[Precio_Venta_Unitario]], 0)</f>
        <v>0</v>
      </c>
      <c r="L5686" s="3">
        <f>AVERAGEIF(TablaDatosEmpresa[Nombre_Producto],TablaDatosEmpresa[[#This Row],[Nombre_Producto]],TablaDatosEmpresa[Costo_Unitario])</f>
        <v>28.701865793780652</v>
      </c>
      <c r="M5686" s="3">
        <f>IF(TablaDatosEmpresa[[#This Row],[Tipo_Movimiento]] = "Venta", -TablaDatosEmpresa[[#This Row],[Cantidad]] * TablaDatosEmpresa[[#This Row],[CosteAdquisicionPromedio]], 0)</f>
        <v>0</v>
      </c>
      <c r="N5686" s="3">
        <f>TablaDatosEmpresa[[#This Row],[Ingresos]]-TablaDatosEmpresa[[#This Row],[Coste_Vemta]]</f>
        <v>0</v>
      </c>
    </row>
    <row r="5687" spans="1:14" x14ac:dyDescent="0.3">
      <c r="A5687">
        <v>5688</v>
      </c>
      <c r="B5687" s="1">
        <v>45397</v>
      </c>
      <c r="C5687" t="s">
        <v>10</v>
      </c>
      <c r="D5687" t="s">
        <v>25</v>
      </c>
      <c r="E5687" t="s">
        <v>43</v>
      </c>
      <c r="F5687">
        <v>-50</v>
      </c>
      <c r="G5687" s="3">
        <v>0</v>
      </c>
      <c r="H5687" s="3">
        <v>95.52</v>
      </c>
      <c r="I5687" t="s">
        <v>10</v>
      </c>
      <c r="J5687" t="s">
        <v>35</v>
      </c>
      <c r="K5687" s="3">
        <f>IF(TablaDatosEmpresa[[#This Row],[Tipo_Movimiento]] = "Venta", -TablaDatosEmpresa[[#This Row],[Cantidad]] * TablaDatosEmpresa[[#This Row],[Precio_Venta_Unitario]], 0)</f>
        <v>4776</v>
      </c>
      <c r="L5687" s="3">
        <f>AVERAGEIF(TablaDatosEmpresa[Nombre_Producto],TablaDatosEmpresa[[#This Row],[Nombre_Producto]],TablaDatosEmpresa[Costo_Unitario])</f>
        <v>18.458651685393257</v>
      </c>
      <c r="M5687" s="3">
        <f>IF(TablaDatosEmpresa[[#This Row],[Tipo_Movimiento]] = "Venta", -TablaDatosEmpresa[[#This Row],[Cantidad]] * TablaDatosEmpresa[[#This Row],[CosteAdquisicionPromedio]], 0)</f>
        <v>922.93258426966281</v>
      </c>
      <c r="N5687" s="3">
        <f>TablaDatosEmpresa[[#This Row],[Ingresos]]-TablaDatosEmpresa[[#This Row],[Coste_Vemta]]</f>
        <v>3853.0674157303374</v>
      </c>
    </row>
    <row r="5688" spans="1:14" x14ac:dyDescent="0.3">
      <c r="A5688">
        <v>5689</v>
      </c>
      <c r="B5688" s="1">
        <v>45397</v>
      </c>
      <c r="C5688" t="s">
        <v>10</v>
      </c>
      <c r="D5688" t="s">
        <v>32</v>
      </c>
      <c r="E5688" t="s">
        <v>33</v>
      </c>
      <c r="F5688">
        <v>-49</v>
      </c>
      <c r="G5688" s="3">
        <v>0</v>
      </c>
      <c r="H5688" s="3">
        <v>219.61</v>
      </c>
      <c r="I5688" t="s">
        <v>10</v>
      </c>
      <c r="J5688" t="s">
        <v>31</v>
      </c>
      <c r="K5688" s="3">
        <f>IF(TablaDatosEmpresa[[#This Row],[Tipo_Movimiento]] = "Venta", -TablaDatosEmpresa[[#This Row],[Cantidad]] * TablaDatosEmpresa[[#This Row],[Precio_Venta_Unitario]], 0)</f>
        <v>10760.890000000001</v>
      </c>
      <c r="L5688" s="3">
        <f>AVERAGEIF(TablaDatosEmpresa[Nombre_Producto],TablaDatosEmpresa[[#This Row],[Nombre_Producto]],TablaDatosEmpresa[Costo_Unitario])</f>
        <v>54.214840425531932</v>
      </c>
      <c r="M5688" s="3">
        <f>IF(TablaDatosEmpresa[[#This Row],[Tipo_Movimiento]] = "Venta", -TablaDatosEmpresa[[#This Row],[Cantidad]] * TablaDatosEmpresa[[#This Row],[CosteAdquisicionPromedio]], 0)</f>
        <v>2656.5271808510647</v>
      </c>
      <c r="N5688" s="3">
        <f>TablaDatosEmpresa[[#This Row],[Ingresos]]-TablaDatosEmpresa[[#This Row],[Coste_Vemta]]</f>
        <v>8104.362819148937</v>
      </c>
    </row>
    <row r="5689" spans="1:14" x14ac:dyDescent="0.3">
      <c r="A5689">
        <v>5690</v>
      </c>
      <c r="B5689" s="1">
        <v>45397</v>
      </c>
      <c r="C5689" t="s">
        <v>24</v>
      </c>
      <c r="D5689" t="s">
        <v>11</v>
      </c>
      <c r="E5689" t="s">
        <v>12</v>
      </c>
      <c r="F5689">
        <v>105</v>
      </c>
      <c r="G5689" s="3">
        <v>65.09</v>
      </c>
      <c r="H5689" s="3">
        <v>0</v>
      </c>
      <c r="I5689" t="s">
        <v>24</v>
      </c>
      <c r="J5689" t="s">
        <v>37</v>
      </c>
      <c r="K5689" s="3">
        <f>IF(TablaDatosEmpresa[[#This Row],[Tipo_Movimiento]] = "Venta", -TablaDatosEmpresa[[#This Row],[Cantidad]] * TablaDatosEmpresa[[#This Row],[Precio_Venta_Unitario]], 0)</f>
        <v>0</v>
      </c>
      <c r="L5689" s="3">
        <f>AVERAGEIF(TablaDatosEmpresa[Nombre_Producto],TablaDatosEmpresa[[#This Row],[Nombre_Producto]],TablaDatosEmpresa[Costo_Unitario])</f>
        <v>28.701865793780652</v>
      </c>
      <c r="M5689" s="3">
        <f>IF(TablaDatosEmpresa[[#This Row],[Tipo_Movimiento]] = "Venta", -TablaDatosEmpresa[[#This Row],[Cantidad]] * TablaDatosEmpresa[[#This Row],[CosteAdquisicionPromedio]], 0)</f>
        <v>0</v>
      </c>
      <c r="N5689" s="3">
        <f>TablaDatosEmpresa[[#This Row],[Ingresos]]-TablaDatosEmpresa[[#This Row],[Coste_Vemta]]</f>
        <v>0</v>
      </c>
    </row>
    <row r="5690" spans="1:14" x14ac:dyDescent="0.3">
      <c r="A5690">
        <v>5691</v>
      </c>
      <c r="B5690" s="1">
        <v>45397</v>
      </c>
      <c r="C5690" t="s">
        <v>24</v>
      </c>
      <c r="D5690" t="s">
        <v>11</v>
      </c>
      <c r="E5690" t="s">
        <v>12</v>
      </c>
      <c r="F5690">
        <v>291</v>
      </c>
      <c r="G5690" s="3">
        <v>64.569999999999993</v>
      </c>
      <c r="H5690" s="3">
        <v>0</v>
      </c>
      <c r="I5690" t="s">
        <v>24</v>
      </c>
      <c r="J5690" t="s">
        <v>26</v>
      </c>
      <c r="K5690" s="3">
        <f>IF(TablaDatosEmpresa[[#This Row],[Tipo_Movimiento]] = "Venta", -TablaDatosEmpresa[[#This Row],[Cantidad]] * TablaDatosEmpresa[[#This Row],[Precio_Venta_Unitario]], 0)</f>
        <v>0</v>
      </c>
      <c r="L5690" s="3">
        <f>AVERAGEIF(TablaDatosEmpresa[Nombre_Producto],TablaDatosEmpresa[[#This Row],[Nombre_Producto]],TablaDatosEmpresa[Costo_Unitario])</f>
        <v>28.701865793780652</v>
      </c>
      <c r="M5690" s="3">
        <f>IF(TablaDatosEmpresa[[#This Row],[Tipo_Movimiento]] = "Venta", -TablaDatosEmpresa[[#This Row],[Cantidad]] * TablaDatosEmpresa[[#This Row],[CosteAdquisicionPromedio]], 0)</f>
        <v>0</v>
      </c>
      <c r="N5690" s="3">
        <f>TablaDatosEmpresa[[#This Row],[Ingresos]]-TablaDatosEmpresa[[#This Row],[Coste_Vemta]]</f>
        <v>0</v>
      </c>
    </row>
    <row r="5691" spans="1:14" x14ac:dyDescent="0.3">
      <c r="A5691">
        <v>5692</v>
      </c>
      <c r="B5691" s="1">
        <v>45397</v>
      </c>
      <c r="C5691" t="s">
        <v>24</v>
      </c>
      <c r="D5691" t="s">
        <v>11</v>
      </c>
      <c r="E5691" t="s">
        <v>12</v>
      </c>
      <c r="F5691">
        <v>80</v>
      </c>
      <c r="G5691" s="3">
        <v>65.959999999999994</v>
      </c>
      <c r="H5691" s="3">
        <v>0</v>
      </c>
      <c r="I5691" t="s">
        <v>24</v>
      </c>
      <c r="J5691" t="s">
        <v>28</v>
      </c>
      <c r="K5691" s="3">
        <f>IF(TablaDatosEmpresa[[#This Row],[Tipo_Movimiento]] = "Venta", -TablaDatosEmpresa[[#This Row],[Cantidad]] * TablaDatosEmpresa[[#This Row],[Precio_Venta_Unitario]], 0)</f>
        <v>0</v>
      </c>
      <c r="L5691" s="3">
        <f>AVERAGEIF(TablaDatosEmpresa[Nombre_Producto],TablaDatosEmpresa[[#This Row],[Nombre_Producto]],TablaDatosEmpresa[Costo_Unitario])</f>
        <v>28.701865793780652</v>
      </c>
      <c r="M5691" s="3">
        <f>IF(TablaDatosEmpresa[[#This Row],[Tipo_Movimiento]] = "Venta", -TablaDatosEmpresa[[#This Row],[Cantidad]] * TablaDatosEmpresa[[#This Row],[CosteAdquisicionPromedio]], 0)</f>
        <v>0</v>
      </c>
      <c r="N5691" s="3">
        <f>TablaDatosEmpresa[[#This Row],[Ingresos]]-TablaDatosEmpresa[[#This Row],[Coste_Vemta]]</f>
        <v>0</v>
      </c>
    </row>
    <row r="5692" spans="1:14" x14ac:dyDescent="0.3">
      <c r="A5692">
        <v>5693</v>
      </c>
      <c r="B5692" s="1">
        <v>45397</v>
      </c>
      <c r="C5692" t="s">
        <v>24</v>
      </c>
      <c r="D5692" t="s">
        <v>29</v>
      </c>
      <c r="E5692" t="s">
        <v>30</v>
      </c>
      <c r="F5692">
        <v>71</v>
      </c>
      <c r="G5692" s="3">
        <v>35.72</v>
      </c>
      <c r="H5692" s="3">
        <v>0</v>
      </c>
      <c r="I5692" t="s">
        <v>24</v>
      </c>
      <c r="J5692" t="s">
        <v>37</v>
      </c>
      <c r="K5692" s="3">
        <f>IF(TablaDatosEmpresa[[#This Row],[Tipo_Movimiento]] = "Venta", -TablaDatosEmpresa[[#This Row],[Cantidad]] * TablaDatosEmpresa[[#This Row],[Precio_Venta_Unitario]], 0)</f>
        <v>0</v>
      </c>
      <c r="L5692" s="3">
        <f>AVERAGEIF(TablaDatosEmpresa[Nombre_Producto],TablaDatosEmpresa[[#This Row],[Nombre_Producto]],TablaDatosEmpresa[Costo_Unitario])</f>
        <v>15.49574137931034</v>
      </c>
      <c r="M5692" s="3">
        <f>IF(TablaDatosEmpresa[[#This Row],[Tipo_Movimiento]] = "Venta", -TablaDatosEmpresa[[#This Row],[Cantidad]] * TablaDatosEmpresa[[#This Row],[CosteAdquisicionPromedio]], 0)</f>
        <v>0</v>
      </c>
      <c r="N5692" s="3">
        <f>TablaDatosEmpresa[[#This Row],[Ingresos]]-TablaDatosEmpresa[[#This Row],[Coste_Vemta]]</f>
        <v>0</v>
      </c>
    </row>
    <row r="5693" spans="1:14" x14ac:dyDescent="0.3">
      <c r="A5693">
        <v>5694</v>
      </c>
      <c r="B5693" s="1">
        <v>45398</v>
      </c>
      <c r="C5693" t="s">
        <v>10</v>
      </c>
      <c r="D5693" t="s">
        <v>29</v>
      </c>
      <c r="E5693" t="s">
        <v>30</v>
      </c>
      <c r="F5693">
        <v>-28</v>
      </c>
      <c r="G5693" s="3">
        <v>0</v>
      </c>
      <c r="H5693" s="3">
        <v>80.37</v>
      </c>
      <c r="I5693" t="s">
        <v>10</v>
      </c>
      <c r="J5693" t="s">
        <v>35</v>
      </c>
      <c r="K5693" s="3">
        <f>IF(TablaDatosEmpresa[[#This Row],[Tipo_Movimiento]] = "Venta", -TablaDatosEmpresa[[#This Row],[Cantidad]] * TablaDatosEmpresa[[#This Row],[Precio_Venta_Unitario]], 0)</f>
        <v>2250.36</v>
      </c>
      <c r="L5693" s="3">
        <f>AVERAGEIF(TablaDatosEmpresa[Nombre_Producto],TablaDatosEmpresa[[#This Row],[Nombre_Producto]],TablaDatosEmpresa[Costo_Unitario])</f>
        <v>15.49574137931034</v>
      </c>
      <c r="M5693" s="3">
        <f>IF(TablaDatosEmpresa[[#This Row],[Tipo_Movimiento]] = "Venta", -TablaDatosEmpresa[[#This Row],[Cantidad]] * TablaDatosEmpresa[[#This Row],[CosteAdquisicionPromedio]], 0)</f>
        <v>433.88075862068951</v>
      </c>
      <c r="N5693" s="3">
        <f>TablaDatosEmpresa[[#This Row],[Ingresos]]-TablaDatosEmpresa[[#This Row],[Coste_Vemta]]</f>
        <v>1816.4792413793107</v>
      </c>
    </row>
    <row r="5694" spans="1:14" x14ac:dyDescent="0.3">
      <c r="A5694">
        <v>5695</v>
      </c>
      <c r="B5694" s="1">
        <v>45398</v>
      </c>
      <c r="C5694" t="s">
        <v>10</v>
      </c>
      <c r="D5694" t="s">
        <v>27</v>
      </c>
      <c r="E5694" t="s">
        <v>44</v>
      </c>
      <c r="F5694">
        <v>-35</v>
      </c>
      <c r="G5694" s="3">
        <v>0</v>
      </c>
      <c r="H5694" s="3">
        <v>498.47</v>
      </c>
      <c r="I5694" t="s">
        <v>10</v>
      </c>
      <c r="J5694" t="s">
        <v>15</v>
      </c>
      <c r="K5694" s="3">
        <f>IF(TablaDatosEmpresa[[#This Row],[Tipo_Movimiento]] = "Venta", -TablaDatosEmpresa[[#This Row],[Cantidad]] * TablaDatosEmpresa[[#This Row],[Precio_Venta_Unitario]], 0)</f>
        <v>17446.45</v>
      </c>
      <c r="L5694" s="3">
        <f>AVERAGEIF(TablaDatosEmpresa[Nombre_Producto],TablaDatosEmpresa[[#This Row],[Nombre_Producto]],TablaDatosEmpresa[Costo_Unitario])</f>
        <v>111.99406451612904</v>
      </c>
      <c r="M5694" s="3">
        <f>IF(TablaDatosEmpresa[[#This Row],[Tipo_Movimiento]] = "Venta", -TablaDatosEmpresa[[#This Row],[Cantidad]] * TablaDatosEmpresa[[#This Row],[CosteAdquisicionPromedio]], 0)</f>
        <v>3919.7922580645163</v>
      </c>
      <c r="N5694" s="3">
        <f>TablaDatosEmpresa[[#This Row],[Ingresos]]-TablaDatosEmpresa[[#This Row],[Coste_Vemta]]</f>
        <v>13526.657741935484</v>
      </c>
    </row>
    <row r="5695" spans="1:14" x14ac:dyDescent="0.3">
      <c r="A5695">
        <v>5696</v>
      </c>
      <c r="B5695" s="1">
        <v>45398</v>
      </c>
      <c r="C5695" t="s">
        <v>10</v>
      </c>
      <c r="D5695" t="s">
        <v>14</v>
      </c>
      <c r="E5695" t="s">
        <v>41</v>
      </c>
      <c r="F5695">
        <v>-29</v>
      </c>
      <c r="G5695" s="3">
        <v>0</v>
      </c>
      <c r="H5695" s="3">
        <v>161.37</v>
      </c>
      <c r="I5695" t="s">
        <v>10</v>
      </c>
      <c r="J5695" t="s">
        <v>31</v>
      </c>
      <c r="K5695" s="3">
        <f>IF(TablaDatosEmpresa[[#This Row],[Tipo_Movimiento]] = "Venta", -TablaDatosEmpresa[[#This Row],[Cantidad]] * TablaDatosEmpresa[[#This Row],[Precio_Venta_Unitario]], 0)</f>
        <v>4679.7300000000005</v>
      </c>
      <c r="L5695" s="3">
        <f>AVERAGEIF(TablaDatosEmpresa[Nombre_Producto],TablaDatosEmpresa[[#This Row],[Nombre_Producto]],TablaDatosEmpresa[Costo_Unitario])</f>
        <v>38.917210440456756</v>
      </c>
      <c r="M5695" s="3">
        <f>IF(TablaDatosEmpresa[[#This Row],[Tipo_Movimiento]] = "Venta", -TablaDatosEmpresa[[#This Row],[Cantidad]] * TablaDatosEmpresa[[#This Row],[CosteAdquisicionPromedio]], 0)</f>
        <v>1128.5991027732459</v>
      </c>
      <c r="N5695" s="3">
        <f>TablaDatosEmpresa[[#This Row],[Ingresos]]-TablaDatosEmpresa[[#This Row],[Coste_Vemta]]</f>
        <v>3551.1308972267543</v>
      </c>
    </row>
    <row r="5696" spans="1:14" x14ac:dyDescent="0.3">
      <c r="A5696">
        <v>5697</v>
      </c>
      <c r="B5696" s="1">
        <v>45398</v>
      </c>
      <c r="C5696" t="s">
        <v>24</v>
      </c>
      <c r="D5696" t="s">
        <v>11</v>
      </c>
      <c r="E5696" t="s">
        <v>12</v>
      </c>
      <c r="F5696">
        <v>130</v>
      </c>
      <c r="G5696" s="3">
        <v>64.41</v>
      </c>
      <c r="H5696" s="3">
        <v>0</v>
      </c>
      <c r="I5696" t="s">
        <v>24</v>
      </c>
      <c r="J5696" t="s">
        <v>26</v>
      </c>
      <c r="K5696" s="3">
        <f>IF(TablaDatosEmpresa[[#This Row],[Tipo_Movimiento]] = "Venta", -TablaDatosEmpresa[[#This Row],[Cantidad]] * TablaDatosEmpresa[[#This Row],[Precio_Venta_Unitario]], 0)</f>
        <v>0</v>
      </c>
      <c r="L5696" s="3">
        <f>AVERAGEIF(TablaDatosEmpresa[Nombre_Producto],TablaDatosEmpresa[[#This Row],[Nombre_Producto]],TablaDatosEmpresa[Costo_Unitario])</f>
        <v>28.701865793780652</v>
      </c>
      <c r="M5696" s="3">
        <f>IF(TablaDatosEmpresa[[#This Row],[Tipo_Movimiento]] = "Venta", -TablaDatosEmpresa[[#This Row],[Cantidad]] * TablaDatosEmpresa[[#This Row],[CosteAdquisicionPromedio]], 0)</f>
        <v>0</v>
      </c>
      <c r="N5696" s="3">
        <f>TablaDatosEmpresa[[#This Row],[Ingresos]]-TablaDatosEmpresa[[#This Row],[Coste_Vemta]]</f>
        <v>0</v>
      </c>
    </row>
    <row r="5697" spans="1:14" x14ac:dyDescent="0.3">
      <c r="A5697">
        <v>5698</v>
      </c>
      <c r="B5697" s="1">
        <v>45398</v>
      </c>
      <c r="C5697" t="s">
        <v>10</v>
      </c>
      <c r="D5697" t="s">
        <v>34</v>
      </c>
      <c r="E5697" t="s">
        <v>45</v>
      </c>
      <c r="F5697">
        <v>-18</v>
      </c>
      <c r="G5697" s="3">
        <v>0</v>
      </c>
      <c r="H5697" s="3">
        <v>346.98</v>
      </c>
      <c r="I5697" t="s">
        <v>10</v>
      </c>
      <c r="J5697" t="s">
        <v>35</v>
      </c>
      <c r="K5697" s="3">
        <f>IF(TablaDatosEmpresa[[#This Row],[Tipo_Movimiento]] = "Venta", -TablaDatosEmpresa[[#This Row],[Cantidad]] * TablaDatosEmpresa[[#This Row],[Precio_Venta_Unitario]], 0)</f>
        <v>6245.64</v>
      </c>
      <c r="L5697" s="3">
        <f>AVERAGEIF(TablaDatosEmpresa[Nombre_Producto],TablaDatosEmpresa[[#This Row],[Nombre_Producto]],TablaDatosEmpresa[Costo_Unitario])</f>
        <v>81.910562499999997</v>
      </c>
      <c r="M5697" s="3">
        <f>IF(TablaDatosEmpresa[[#This Row],[Tipo_Movimiento]] = "Venta", -TablaDatosEmpresa[[#This Row],[Cantidad]] * TablaDatosEmpresa[[#This Row],[CosteAdquisicionPromedio]], 0)</f>
        <v>1474.3901249999999</v>
      </c>
      <c r="N5697" s="3">
        <f>TablaDatosEmpresa[[#This Row],[Ingresos]]-TablaDatosEmpresa[[#This Row],[Coste_Vemta]]</f>
        <v>4771.2498750000004</v>
      </c>
    </row>
    <row r="5698" spans="1:14" x14ac:dyDescent="0.3">
      <c r="A5698">
        <v>5699</v>
      </c>
      <c r="B5698" s="1">
        <v>45398</v>
      </c>
      <c r="C5698" t="s">
        <v>24</v>
      </c>
      <c r="D5698" t="s">
        <v>29</v>
      </c>
      <c r="E5698" t="s">
        <v>30</v>
      </c>
      <c r="F5698">
        <v>271</v>
      </c>
      <c r="G5698" s="3">
        <v>36.1</v>
      </c>
      <c r="H5698" s="3">
        <v>0</v>
      </c>
      <c r="I5698" t="s">
        <v>24</v>
      </c>
      <c r="J5698" t="s">
        <v>37</v>
      </c>
      <c r="K5698" s="3">
        <f>IF(TablaDatosEmpresa[[#This Row],[Tipo_Movimiento]] = "Venta", -TablaDatosEmpresa[[#This Row],[Cantidad]] * TablaDatosEmpresa[[#This Row],[Precio_Venta_Unitario]], 0)</f>
        <v>0</v>
      </c>
      <c r="L5698" s="3">
        <f>AVERAGEIF(TablaDatosEmpresa[Nombre_Producto],TablaDatosEmpresa[[#This Row],[Nombre_Producto]],TablaDatosEmpresa[Costo_Unitario])</f>
        <v>15.49574137931034</v>
      </c>
      <c r="M5698" s="3">
        <f>IF(TablaDatosEmpresa[[#This Row],[Tipo_Movimiento]] = "Venta", -TablaDatosEmpresa[[#This Row],[Cantidad]] * TablaDatosEmpresa[[#This Row],[CosteAdquisicionPromedio]], 0)</f>
        <v>0</v>
      </c>
      <c r="N5698" s="3">
        <f>TablaDatosEmpresa[[#This Row],[Ingresos]]-TablaDatosEmpresa[[#This Row],[Coste_Vemta]]</f>
        <v>0</v>
      </c>
    </row>
    <row r="5699" spans="1:14" x14ac:dyDescent="0.3">
      <c r="A5699">
        <v>5700</v>
      </c>
      <c r="B5699" s="1">
        <v>45398</v>
      </c>
      <c r="C5699" t="s">
        <v>24</v>
      </c>
      <c r="D5699" t="s">
        <v>32</v>
      </c>
      <c r="E5699" t="s">
        <v>33</v>
      </c>
      <c r="F5699">
        <v>257</v>
      </c>
      <c r="G5699" s="3">
        <v>122.16</v>
      </c>
      <c r="H5699" s="3">
        <v>0</v>
      </c>
      <c r="I5699" t="s">
        <v>24</v>
      </c>
      <c r="J5699" t="s">
        <v>26</v>
      </c>
      <c r="K5699" s="3">
        <f>IF(TablaDatosEmpresa[[#This Row],[Tipo_Movimiento]] = "Venta", -TablaDatosEmpresa[[#This Row],[Cantidad]] * TablaDatosEmpresa[[#This Row],[Precio_Venta_Unitario]], 0)</f>
        <v>0</v>
      </c>
      <c r="L5699" s="3">
        <f>AVERAGEIF(TablaDatosEmpresa[Nombre_Producto],TablaDatosEmpresa[[#This Row],[Nombre_Producto]],TablaDatosEmpresa[Costo_Unitario])</f>
        <v>54.214840425531932</v>
      </c>
      <c r="M5699" s="3">
        <f>IF(TablaDatosEmpresa[[#This Row],[Tipo_Movimiento]] = "Venta", -TablaDatosEmpresa[[#This Row],[Cantidad]] * TablaDatosEmpresa[[#This Row],[CosteAdquisicionPromedio]], 0)</f>
        <v>0</v>
      </c>
      <c r="N5699" s="3">
        <f>TablaDatosEmpresa[[#This Row],[Ingresos]]-TablaDatosEmpresa[[#This Row],[Coste_Vemta]]</f>
        <v>0</v>
      </c>
    </row>
    <row r="5700" spans="1:14" x14ac:dyDescent="0.3">
      <c r="A5700">
        <v>5701</v>
      </c>
      <c r="B5700" s="1">
        <v>45399</v>
      </c>
      <c r="C5700" t="s">
        <v>10</v>
      </c>
      <c r="D5700" t="s">
        <v>32</v>
      </c>
      <c r="E5700" t="s">
        <v>33</v>
      </c>
      <c r="F5700">
        <v>-11</v>
      </c>
      <c r="G5700" s="3">
        <v>0</v>
      </c>
      <c r="H5700" s="3">
        <v>220.27</v>
      </c>
      <c r="I5700" t="s">
        <v>10</v>
      </c>
      <c r="J5700" t="s">
        <v>13</v>
      </c>
      <c r="K5700" s="3">
        <f>IF(TablaDatosEmpresa[[#This Row],[Tipo_Movimiento]] = "Venta", -TablaDatosEmpresa[[#This Row],[Cantidad]] * TablaDatosEmpresa[[#This Row],[Precio_Venta_Unitario]], 0)</f>
        <v>2422.9700000000003</v>
      </c>
      <c r="L5700" s="3">
        <f>AVERAGEIF(TablaDatosEmpresa[Nombre_Producto],TablaDatosEmpresa[[#This Row],[Nombre_Producto]],TablaDatosEmpresa[Costo_Unitario])</f>
        <v>54.214840425531932</v>
      </c>
      <c r="M5700" s="3">
        <f>IF(TablaDatosEmpresa[[#This Row],[Tipo_Movimiento]] = "Venta", -TablaDatosEmpresa[[#This Row],[Cantidad]] * TablaDatosEmpresa[[#This Row],[CosteAdquisicionPromedio]], 0)</f>
        <v>596.36324468085127</v>
      </c>
      <c r="N5700" s="3">
        <f>TablaDatosEmpresa[[#This Row],[Ingresos]]-TablaDatosEmpresa[[#This Row],[Coste_Vemta]]</f>
        <v>1826.606755319149</v>
      </c>
    </row>
    <row r="5701" spans="1:14" x14ac:dyDescent="0.3">
      <c r="A5701">
        <v>5702</v>
      </c>
      <c r="B5701" s="1">
        <v>45399</v>
      </c>
      <c r="C5701" t="s">
        <v>10</v>
      </c>
      <c r="D5701" t="s">
        <v>25</v>
      </c>
      <c r="E5701" t="s">
        <v>43</v>
      </c>
      <c r="F5701">
        <v>-28</v>
      </c>
      <c r="G5701" s="3">
        <v>0</v>
      </c>
      <c r="H5701" s="3">
        <v>94.22</v>
      </c>
      <c r="I5701" t="s">
        <v>10</v>
      </c>
      <c r="J5701" t="s">
        <v>23</v>
      </c>
      <c r="K5701" s="3">
        <f>IF(TablaDatosEmpresa[[#This Row],[Tipo_Movimiento]] = "Venta", -TablaDatosEmpresa[[#This Row],[Cantidad]] * TablaDatosEmpresa[[#This Row],[Precio_Venta_Unitario]], 0)</f>
        <v>2638.16</v>
      </c>
      <c r="L5701" s="3">
        <f>AVERAGEIF(TablaDatosEmpresa[Nombre_Producto],TablaDatosEmpresa[[#This Row],[Nombre_Producto]],TablaDatosEmpresa[Costo_Unitario])</f>
        <v>18.458651685393257</v>
      </c>
      <c r="M5701" s="3">
        <f>IF(TablaDatosEmpresa[[#This Row],[Tipo_Movimiento]] = "Venta", -TablaDatosEmpresa[[#This Row],[Cantidad]] * TablaDatosEmpresa[[#This Row],[CosteAdquisicionPromedio]], 0)</f>
        <v>516.84224719101121</v>
      </c>
      <c r="N5701" s="3">
        <f>TablaDatosEmpresa[[#This Row],[Ingresos]]-TablaDatosEmpresa[[#This Row],[Coste_Vemta]]</f>
        <v>2121.3177528089886</v>
      </c>
    </row>
    <row r="5702" spans="1:14" x14ac:dyDescent="0.3">
      <c r="A5702">
        <v>5703</v>
      </c>
      <c r="B5702" s="1">
        <v>45399</v>
      </c>
      <c r="C5702" t="s">
        <v>10</v>
      </c>
      <c r="D5702" t="s">
        <v>14</v>
      </c>
      <c r="E5702" t="s">
        <v>41</v>
      </c>
      <c r="F5702">
        <v>-8</v>
      </c>
      <c r="G5702" s="3">
        <v>0</v>
      </c>
      <c r="H5702" s="3">
        <v>160.83000000000001</v>
      </c>
      <c r="I5702" t="s">
        <v>10</v>
      </c>
      <c r="J5702" t="s">
        <v>35</v>
      </c>
      <c r="K5702" s="3">
        <f>IF(TablaDatosEmpresa[[#This Row],[Tipo_Movimiento]] = "Venta", -TablaDatosEmpresa[[#This Row],[Cantidad]] * TablaDatosEmpresa[[#This Row],[Precio_Venta_Unitario]], 0)</f>
        <v>1286.6400000000001</v>
      </c>
      <c r="L5702" s="3">
        <f>AVERAGEIF(TablaDatosEmpresa[Nombre_Producto],TablaDatosEmpresa[[#This Row],[Nombre_Producto]],TablaDatosEmpresa[Costo_Unitario])</f>
        <v>38.917210440456756</v>
      </c>
      <c r="M5702" s="3">
        <f>IF(TablaDatosEmpresa[[#This Row],[Tipo_Movimiento]] = "Venta", -TablaDatosEmpresa[[#This Row],[Cantidad]] * TablaDatosEmpresa[[#This Row],[CosteAdquisicionPromedio]], 0)</f>
        <v>311.33768352365405</v>
      </c>
      <c r="N5702" s="3">
        <f>TablaDatosEmpresa[[#This Row],[Ingresos]]-TablaDatosEmpresa[[#This Row],[Coste_Vemta]]</f>
        <v>975.30231647634605</v>
      </c>
    </row>
    <row r="5703" spans="1:14" x14ac:dyDescent="0.3">
      <c r="A5703">
        <v>5704</v>
      </c>
      <c r="B5703" s="1">
        <v>45399</v>
      </c>
      <c r="C5703" t="s">
        <v>10</v>
      </c>
      <c r="D5703" t="s">
        <v>32</v>
      </c>
      <c r="E5703" t="s">
        <v>33</v>
      </c>
      <c r="F5703">
        <v>-49</v>
      </c>
      <c r="G5703" s="3">
        <v>0</v>
      </c>
      <c r="H5703" s="3">
        <v>220.67</v>
      </c>
      <c r="I5703" t="s">
        <v>10</v>
      </c>
      <c r="J5703" t="s">
        <v>31</v>
      </c>
      <c r="K5703" s="3">
        <f>IF(TablaDatosEmpresa[[#This Row],[Tipo_Movimiento]] = "Venta", -TablaDatosEmpresa[[#This Row],[Cantidad]] * TablaDatosEmpresa[[#This Row],[Precio_Venta_Unitario]], 0)</f>
        <v>10812.83</v>
      </c>
      <c r="L5703" s="3">
        <f>AVERAGEIF(TablaDatosEmpresa[Nombre_Producto],TablaDatosEmpresa[[#This Row],[Nombre_Producto]],TablaDatosEmpresa[Costo_Unitario])</f>
        <v>54.214840425531932</v>
      </c>
      <c r="M5703" s="3">
        <f>IF(TablaDatosEmpresa[[#This Row],[Tipo_Movimiento]] = "Venta", -TablaDatosEmpresa[[#This Row],[Cantidad]] * TablaDatosEmpresa[[#This Row],[CosteAdquisicionPromedio]], 0)</f>
        <v>2656.5271808510647</v>
      </c>
      <c r="N5703" s="3">
        <f>TablaDatosEmpresa[[#This Row],[Ingresos]]-TablaDatosEmpresa[[#This Row],[Coste_Vemta]]</f>
        <v>8156.3028191489357</v>
      </c>
    </row>
    <row r="5704" spans="1:14" x14ac:dyDescent="0.3">
      <c r="A5704">
        <v>5705</v>
      </c>
      <c r="B5704" s="1">
        <v>45399</v>
      </c>
      <c r="C5704" t="s">
        <v>24</v>
      </c>
      <c r="D5704" t="s">
        <v>14</v>
      </c>
      <c r="E5704" t="s">
        <v>41</v>
      </c>
      <c r="F5704">
        <v>142</v>
      </c>
      <c r="G5704" s="3">
        <v>86.94</v>
      </c>
      <c r="H5704" s="3">
        <v>0</v>
      </c>
      <c r="I5704" t="s">
        <v>24</v>
      </c>
      <c r="J5704" t="s">
        <v>28</v>
      </c>
      <c r="K5704" s="3">
        <f>IF(TablaDatosEmpresa[[#This Row],[Tipo_Movimiento]] = "Venta", -TablaDatosEmpresa[[#This Row],[Cantidad]] * TablaDatosEmpresa[[#This Row],[Precio_Venta_Unitario]], 0)</f>
        <v>0</v>
      </c>
      <c r="L5704" s="3">
        <f>AVERAGEIF(TablaDatosEmpresa[Nombre_Producto],TablaDatosEmpresa[[#This Row],[Nombre_Producto]],TablaDatosEmpresa[Costo_Unitario])</f>
        <v>38.917210440456756</v>
      </c>
      <c r="M5704" s="3">
        <f>IF(TablaDatosEmpresa[[#This Row],[Tipo_Movimiento]] = "Venta", -TablaDatosEmpresa[[#This Row],[Cantidad]] * TablaDatosEmpresa[[#This Row],[CosteAdquisicionPromedio]], 0)</f>
        <v>0</v>
      </c>
      <c r="N5704" s="3">
        <f>TablaDatosEmpresa[[#This Row],[Ingresos]]-TablaDatosEmpresa[[#This Row],[Coste_Vemta]]</f>
        <v>0</v>
      </c>
    </row>
    <row r="5705" spans="1:14" x14ac:dyDescent="0.3">
      <c r="A5705">
        <v>5706</v>
      </c>
      <c r="B5705" s="1">
        <v>45399</v>
      </c>
      <c r="C5705" t="s">
        <v>24</v>
      </c>
      <c r="D5705" t="s">
        <v>21</v>
      </c>
      <c r="E5705" t="s">
        <v>22</v>
      </c>
      <c r="F5705">
        <v>300</v>
      </c>
      <c r="G5705" s="3">
        <v>25.43</v>
      </c>
      <c r="H5705" s="3">
        <v>0</v>
      </c>
      <c r="I5705" t="s">
        <v>24</v>
      </c>
      <c r="J5705" t="s">
        <v>28</v>
      </c>
      <c r="K5705" s="3">
        <f>IF(TablaDatosEmpresa[[#This Row],[Tipo_Movimiento]] = "Venta", -TablaDatosEmpresa[[#This Row],[Cantidad]] * TablaDatosEmpresa[[#This Row],[Precio_Venta_Unitario]], 0)</f>
        <v>0</v>
      </c>
      <c r="L5705" s="3">
        <f>AVERAGEIF(TablaDatosEmpresa[Nombre_Producto],TablaDatosEmpresa[[#This Row],[Nombre_Producto]],TablaDatosEmpresa[Costo_Unitario])</f>
        <v>10.520482758620702</v>
      </c>
      <c r="M5705" s="3">
        <f>IF(TablaDatosEmpresa[[#This Row],[Tipo_Movimiento]] = "Venta", -TablaDatosEmpresa[[#This Row],[Cantidad]] * TablaDatosEmpresa[[#This Row],[CosteAdquisicionPromedio]], 0)</f>
        <v>0</v>
      </c>
      <c r="N5705" s="3">
        <f>TablaDatosEmpresa[[#This Row],[Ingresos]]-TablaDatosEmpresa[[#This Row],[Coste_Vemta]]</f>
        <v>0</v>
      </c>
    </row>
    <row r="5706" spans="1:14" x14ac:dyDescent="0.3">
      <c r="A5706">
        <v>5707</v>
      </c>
      <c r="B5706" s="1">
        <v>45399</v>
      </c>
      <c r="C5706" t="s">
        <v>10</v>
      </c>
      <c r="D5706" t="s">
        <v>27</v>
      </c>
      <c r="E5706" t="s">
        <v>44</v>
      </c>
      <c r="F5706">
        <v>-21</v>
      </c>
      <c r="G5706" s="3">
        <v>0</v>
      </c>
      <c r="H5706" s="3">
        <v>498.69</v>
      </c>
      <c r="I5706" t="s">
        <v>10</v>
      </c>
      <c r="J5706" t="s">
        <v>35</v>
      </c>
      <c r="K5706" s="3">
        <f>IF(TablaDatosEmpresa[[#This Row],[Tipo_Movimiento]] = "Venta", -TablaDatosEmpresa[[#This Row],[Cantidad]] * TablaDatosEmpresa[[#This Row],[Precio_Venta_Unitario]], 0)</f>
        <v>10472.49</v>
      </c>
      <c r="L5706" s="3">
        <f>AVERAGEIF(TablaDatosEmpresa[Nombre_Producto],TablaDatosEmpresa[[#This Row],[Nombre_Producto]],TablaDatosEmpresa[Costo_Unitario])</f>
        <v>111.99406451612904</v>
      </c>
      <c r="M5706" s="3">
        <f>IF(TablaDatosEmpresa[[#This Row],[Tipo_Movimiento]] = "Venta", -TablaDatosEmpresa[[#This Row],[Cantidad]] * TablaDatosEmpresa[[#This Row],[CosteAdquisicionPromedio]], 0)</f>
        <v>2351.8753548387099</v>
      </c>
      <c r="N5706" s="3">
        <f>TablaDatosEmpresa[[#This Row],[Ingresos]]-TablaDatosEmpresa[[#This Row],[Coste_Vemta]]</f>
        <v>8120.6146451612894</v>
      </c>
    </row>
    <row r="5707" spans="1:14" x14ac:dyDescent="0.3">
      <c r="A5707">
        <v>5708</v>
      </c>
      <c r="B5707" s="1">
        <v>45400</v>
      </c>
      <c r="C5707" t="s">
        <v>16</v>
      </c>
      <c r="D5707" t="s">
        <v>27</v>
      </c>
      <c r="E5707" t="s">
        <v>44</v>
      </c>
      <c r="F5707">
        <v>98</v>
      </c>
      <c r="G5707" s="3">
        <v>254.09</v>
      </c>
      <c r="H5707" s="3">
        <v>0</v>
      </c>
      <c r="I5707" t="s">
        <v>46</v>
      </c>
      <c r="J5707" t="s">
        <v>18</v>
      </c>
      <c r="K5707" s="3">
        <f>IF(TablaDatosEmpresa[[#This Row],[Tipo_Movimiento]] = "Venta", -TablaDatosEmpresa[[#This Row],[Cantidad]] * TablaDatosEmpresa[[#This Row],[Precio_Venta_Unitario]], 0)</f>
        <v>0</v>
      </c>
      <c r="L5707" s="3">
        <f>AVERAGEIF(TablaDatosEmpresa[Nombre_Producto],TablaDatosEmpresa[[#This Row],[Nombre_Producto]],TablaDatosEmpresa[Costo_Unitario])</f>
        <v>111.99406451612904</v>
      </c>
      <c r="M5707" s="3">
        <f>IF(TablaDatosEmpresa[[#This Row],[Tipo_Movimiento]] = "Venta", -TablaDatosEmpresa[[#This Row],[Cantidad]] * TablaDatosEmpresa[[#This Row],[CosteAdquisicionPromedio]], 0)</f>
        <v>0</v>
      </c>
      <c r="N5707" s="3">
        <f>TablaDatosEmpresa[[#This Row],[Ingresos]]-TablaDatosEmpresa[[#This Row],[Coste_Vemta]]</f>
        <v>0</v>
      </c>
    </row>
    <row r="5708" spans="1:14" x14ac:dyDescent="0.3">
      <c r="A5708">
        <v>5709</v>
      </c>
      <c r="B5708" s="1">
        <v>45400</v>
      </c>
      <c r="C5708" t="s">
        <v>10</v>
      </c>
      <c r="D5708" t="s">
        <v>25</v>
      </c>
      <c r="E5708" t="s">
        <v>43</v>
      </c>
      <c r="F5708">
        <v>-18</v>
      </c>
      <c r="G5708" s="3">
        <v>0</v>
      </c>
      <c r="H5708" s="3">
        <v>94.54</v>
      </c>
      <c r="I5708" t="s">
        <v>10</v>
      </c>
      <c r="J5708" t="s">
        <v>35</v>
      </c>
      <c r="K5708" s="3">
        <f>IF(TablaDatosEmpresa[[#This Row],[Tipo_Movimiento]] = "Venta", -TablaDatosEmpresa[[#This Row],[Cantidad]] * TablaDatosEmpresa[[#This Row],[Precio_Venta_Unitario]], 0)</f>
        <v>1701.72</v>
      </c>
      <c r="L5708" s="3">
        <f>AVERAGEIF(TablaDatosEmpresa[Nombre_Producto],TablaDatosEmpresa[[#This Row],[Nombre_Producto]],TablaDatosEmpresa[Costo_Unitario])</f>
        <v>18.458651685393257</v>
      </c>
      <c r="M5708" s="3">
        <f>IF(TablaDatosEmpresa[[#This Row],[Tipo_Movimiento]] = "Venta", -TablaDatosEmpresa[[#This Row],[Cantidad]] * TablaDatosEmpresa[[#This Row],[CosteAdquisicionPromedio]], 0)</f>
        <v>332.2557303370786</v>
      </c>
      <c r="N5708" s="3">
        <f>TablaDatosEmpresa[[#This Row],[Ingresos]]-TablaDatosEmpresa[[#This Row],[Coste_Vemta]]</f>
        <v>1369.4642696629214</v>
      </c>
    </row>
    <row r="5709" spans="1:14" x14ac:dyDescent="0.3">
      <c r="A5709">
        <v>5710</v>
      </c>
      <c r="B5709" s="1">
        <v>45400</v>
      </c>
      <c r="C5709" t="s">
        <v>10</v>
      </c>
      <c r="D5709" t="s">
        <v>25</v>
      </c>
      <c r="E5709" t="s">
        <v>43</v>
      </c>
      <c r="F5709">
        <v>-42</v>
      </c>
      <c r="G5709" s="3">
        <v>0</v>
      </c>
      <c r="H5709" s="3">
        <v>95.23</v>
      </c>
      <c r="I5709" t="s">
        <v>10</v>
      </c>
      <c r="J5709" t="s">
        <v>35</v>
      </c>
      <c r="K5709" s="3">
        <f>IF(TablaDatosEmpresa[[#This Row],[Tipo_Movimiento]] = "Venta", -TablaDatosEmpresa[[#This Row],[Cantidad]] * TablaDatosEmpresa[[#This Row],[Precio_Venta_Unitario]], 0)</f>
        <v>3999.6600000000003</v>
      </c>
      <c r="L5709" s="3">
        <f>AVERAGEIF(TablaDatosEmpresa[Nombre_Producto],TablaDatosEmpresa[[#This Row],[Nombre_Producto]],TablaDatosEmpresa[Costo_Unitario])</f>
        <v>18.458651685393257</v>
      </c>
      <c r="M5709" s="3">
        <f>IF(TablaDatosEmpresa[[#This Row],[Tipo_Movimiento]] = "Venta", -TablaDatosEmpresa[[#This Row],[Cantidad]] * TablaDatosEmpresa[[#This Row],[CosteAdquisicionPromedio]], 0)</f>
        <v>775.26337078651682</v>
      </c>
      <c r="N5709" s="3">
        <f>TablaDatosEmpresa[[#This Row],[Ingresos]]-TablaDatosEmpresa[[#This Row],[Coste_Vemta]]</f>
        <v>3224.3966292134837</v>
      </c>
    </row>
    <row r="5710" spans="1:14" x14ac:dyDescent="0.3">
      <c r="A5710">
        <v>5711</v>
      </c>
      <c r="B5710" s="1">
        <v>45400</v>
      </c>
      <c r="C5710" t="s">
        <v>16</v>
      </c>
      <c r="D5710" t="s">
        <v>17</v>
      </c>
      <c r="E5710" t="s">
        <v>42</v>
      </c>
      <c r="F5710">
        <v>84</v>
      </c>
      <c r="G5710" s="3">
        <v>455.36</v>
      </c>
      <c r="H5710" s="3">
        <v>0</v>
      </c>
      <c r="I5710" t="s">
        <v>46</v>
      </c>
      <c r="J5710" t="s">
        <v>18</v>
      </c>
      <c r="K5710" s="3">
        <f>IF(TablaDatosEmpresa[[#This Row],[Tipo_Movimiento]] = "Venta", -TablaDatosEmpresa[[#This Row],[Cantidad]] * TablaDatosEmpresa[[#This Row],[Precio_Venta_Unitario]], 0)</f>
        <v>0</v>
      </c>
      <c r="L5710" s="3">
        <f>AVERAGEIF(TablaDatosEmpresa[Nombre_Producto],TablaDatosEmpresa[[#This Row],[Nombre_Producto]],TablaDatosEmpresa[Costo_Unitario])</f>
        <v>206.67616747181975</v>
      </c>
      <c r="M5710" s="3">
        <f>IF(TablaDatosEmpresa[[#This Row],[Tipo_Movimiento]] = "Venta", -TablaDatosEmpresa[[#This Row],[Cantidad]] * TablaDatosEmpresa[[#This Row],[CosteAdquisicionPromedio]], 0)</f>
        <v>0</v>
      </c>
      <c r="N5710" s="3">
        <f>TablaDatosEmpresa[[#This Row],[Ingresos]]-TablaDatosEmpresa[[#This Row],[Coste_Vemta]]</f>
        <v>0</v>
      </c>
    </row>
    <row r="5711" spans="1:14" x14ac:dyDescent="0.3">
      <c r="A5711">
        <v>5712</v>
      </c>
      <c r="B5711" s="1">
        <v>45400</v>
      </c>
      <c r="C5711" t="s">
        <v>16</v>
      </c>
      <c r="D5711" t="s">
        <v>19</v>
      </c>
      <c r="E5711" t="s">
        <v>20</v>
      </c>
      <c r="F5711">
        <v>74</v>
      </c>
      <c r="G5711" s="3">
        <v>148.75</v>
      </c>
      <c r="H5711" s="3">
        <v>0</v>
      </c>
      <c r="I5711" t="s">
        <v>46</v>
      </c>
      <c r="J5711" t="s">
        <v>18</v>
      </c>
      <c r="K5711" s="3">
        <f>IF(TablaDatosEmpresa[[#This Row],[Tipo_Movimiento]] = "Venta", -TablaDatosEmpresa[[#This Row],[Cantidad]] * TablaDatosEmpresa[[#This Row],[Precio_Venta_Unitario]], 0)</f>
        <v>0</v>
      </c>
      <c r="L5711" s="3">
        <f>AVERAGEIF(TablaDatosEmpresa[Nombre_Producto],TablaDatosEmpresa[[#This Row],[Nombre_Producto]],TablaDatosEmpresa[Costo_Unitario])</f>
        <v>66.956770642201846</v>
      </c>
      <c r="M5711" s="3">
        <f>IF(TablaDatosEmpresa[[#This Row],[Tipo_Movimiento]] = "Venta", -TablaDatosEmpresa[[#This Row],[Cantidad]] * TablaDatosEmpresa[[#This Row],[CosteAdquisicionPromedio]], 0)</f>
        <v>0</v>
      </c>
      <c r="N5711" s="3">
        <f>TablaDatosEmpresa[[#This Row],[Ingresos]]-TablaDatosEmpresa[[#This Row],[Coste_Vemta]]</f>
        <v>0</v>
      </c>
    </row>
    <row r="5712" spans="1:14" x14ac:dyDescent="0.3">
      <c r="A5712">
        <v>5713</v>
      </c>
      <c r="B5712" s="1">
        <v>45400</v>
      </c>
      <c r="C5712" t="s">
        <v>10</v>
      </c>
      <c r="D5712" t="s">
        <v>32</v>
      </c>
      <c r="E5712" t="s">
        <v>33</v>
      </c>
      <c r="F5712">
        <v>-48</v>
      </c>
      <c r="G5712" s="3">
        <v>0</v>
      </c>
      <c r="H5712" s="3">
        <v>219.57</v>
      </c>
      <c r="I5712" t="s">
        <v>10</v>
      </c>
      <c r="J5712" t="s">
        <v>15</v>
      </c>
      <c r="K5712" s="3">
        <f>IF(TablaDatosEmpresa[[#This Row],[Tipo_Movimiento]] = "Venta", -TablaDatosEmpresa[[#This Row],[Cantidad]] * TablaDatosEmpresa[[#This Row],[Precio_Venta_Unitario]], 0)</f>
        <v>10539.36</v>
      </c>
      <c r="L5712" s="3">
        <f>AVERAGEIF(TablaDatosEmpresa[Nombre_Producto],TablaDatosEmpresa[[#This Row],[Nombre_Producto]],TablaDatosEmpresa[Costo_Unitario])</f>
        <v>54.214840425531932</v>
      </c>
      <c r="M5712" s="3">
        <f>IF(TablaDatosEmpresa[[#This Row],[Tipo_Movimiento]] = "Venta", -TablaDatosEmpresa[[#This Row],[Cantidad]] * TablaDatosEmpresa[[#This Row],[CosteAdquisicionPromedio]], 0)</f>
        <v>2602.312340425533</v>
      </c>
      <c r="N5712" s="3">
        <f>TablaDatosEmpresa[[#This Row],[Ingresos]]-TablaDatosEmpresa[[#This Row],[Coste_Vemta]]</f>
        <v>7937.0476595744676</v>
      </c>
    </row>
    <row r="5713" spans="1:14" x14ac:dyDescent="0.3">
      <c r="A5713">
        <v>5714</v>
      </c>
      <c r="B5713" s="1">
        <v>45400</v>
      </c>
      <c r="C5713" t="s">
        <v>10</v>
      </c>
      <c r="D5713" t="s">
        <v>27</v>
      </c>
      <c r="E5713" t="s">
        <v>44</v>
      </c>
      <c r="F5713">
        <v>-15</v>
      </c>
      <c r="G5713" s="3">
        <v>0</v>
      </c>
      <c r="H5713" s="3">
        <v>502.68</v>
      </c>
      <c r="I5713" t="s">
        <v>10</v>
      </c>
      <c r="J5713" t="s">
        <v>15</v>
      </c>
      <c r="K5713" s="3">
        <f>IF(TablaDatosEmpresa[[#This Row],[Tipo_Movimiento]] = "Venta", -TablaDatosEmpresa[[#This Row],[Cantidad]] * TablaDatosEmpresa[[#This Row],[Precio_Venta_Unitario]], 0)</f>
        <v>7540.2</v>
      </c>
      <c r="L5713" s="3">
        <f>AVERAGEIF(TablaDatosEmpresa[Nombre_Producto],TablaDatosEmpresa[[#This Row],[Nombre_Producto]],TablaDatosEmpresa[Costo_Unitario])</f>
        <v>111.99406451612904</v>
      </c>
      <c r="M5713" s="3">
        <f>IF(TablaDatosEmpresa[[#This Row],[Tipo_Movimiento]] = "Venta", -TablaDatosEmpresa[[#This Row],[Cantidad]] * TablaDatosEmpresa[[#This Row],[CosteAdquisicionPromedio]], 0)</f>
        <v>1679.9109677419356</v>
      </c>
      <c r="N5713" s="3">
        <f>TablaDatosEmpresa[[#This Row],[Ingresos]]-TablaDatosEmpresa[[#This Row],[Coste_Vemta]]</f>
        <v>5860.2890322580643</v>
      </c>
    </row>
    <row r="5714" spans="1:14" x14ac:dyDescent="0.3">
      <c r="A5714">
        <v>5715</v>
      </c>
      <c r="B5714" s="1">
        <v>45401</v>
      </c>
      <c r="C5714" t="s">
        <v>10</v>
      </c>
      <c r="D5714" t="s">
        <v>17</v>
      </c>
      <c r="E5714" t="s">
        <v>42</v>
      </c>
      <c r="F5714">
        <v>-30</v>
      </c>
      <c r="G5714" s="3">
        <v>0</v>
      </c>
      <c r="H5714" s="3">
        <v>895.65</v>
      </c>
      <c r="I5714" t="s">
        <v>10</v>
      </c>
      <c r="J5714" t="s">
        <v>23</v>
      </c>
      <c r="K5714" s="3">
        <f>IF(TablaDatosEmpresa[[#This Row],[Tipo_Movimiento]] = "Venta", -TablaDatosEmpresa[[#This Row],[Cantidad]] * TablaDatosEmpresa[[#This Row],[Precio_Venta_Unitario]], 0)</f>
        <v>26869.5</v>
      </c>
      <c r="L5714" s="3">
        <f>AVERAGEIF(TablaDatosEmpresa[Nombre_Producto],TablaDatosEmpresa[[#This Row],[Nombre_Producto]],TablaDatosEmpresa[Costo_Unitario])</f>
        <v>206.67616747181975</v>
      </c>
      <c r="M5714" s="3">
        <f>IF(TablaDatosEmpresa[[#This Row],[Tipo_Movimiento]] = "Venta", -TablaDatosEmpresa[[#This Row],[Cantidad]] * TablaDatosEmpresa[[#This Row],[CosteAdquisicionPromedio]], 0)</f>
        <v>6200.285024154593</v>
      </c>
      <c r="N5714" s="3">
        <f>TablaDatosEmpresa[[#This Row],[Ingresos]]-TablaDatosEmpresa[[#This Row],[Coste_Vemta]]</f>
        <v>20669.214975845407</v>
      </c>
    </row>
    <row r="5715" spans="1:14" x14ac:dyDescent="0.3">
      <c r="A5715">
        <v>5716</v>
      </c>
      <c r="B5715" s="1">
        <v>45401</v>
      </c>
      <c r="C5715" t="s">
        <v>10</v>
      </c>
      <c r="D5715" t="s">
        <v>19</v>
      </c>
      <c r="E5715" t="s">
        <v>20</v>
      </c>
      <c r="F5715">
        <v>-1</v>
      </c>
      <c r="G5715" s="3">
        <v>0</v>
      </c>
      <c r="H5715" s="3">
        <v>298.45999999999998</v>
      </c>
      <c r="I5715" t="s">
        <v>10</v>
      </c>
      <c r="J5715" t="s">
        <v>23</v>
      </c>
      <c r="K5715" s="3">
        <f>IF(TablaDatosEmpresa[[#This Row],[Tipo_Movimiento]] = "Venta", -TablaDatosEmpresa[[#This Row],[Cantidad]] * TablaDatosEmpresa[[#This Row],[Precio_Venta_Unitario]], 0)</f>
        <v>298.45999999999998</v>
      </c>
      <c r="L5715" s="3">
        <f>AVERAGEIF(TablaDatosEmpresa[Nombre_Producto],TablaDatosEmpresa[[#This Row],[Nombre_Producto]],TablaDatosEmpresa[Costo_Unitario])</f>
        <v>66.956770642201846</v>
      </c>
      <c r="M5715" s="3">
        <f>IF(TablaDatosEmpresa[[#This Row],[Tipo_Movimiento]] = "Venta", -TablaDatosEmpresa[[#This Row],[Cantidad]] * TablaDatosEmpresa[[#This Row],[CosteAdquisicionPromedio]], 0)</f>
        <v>66.956770642201846</v>
      </c>
      <c r="N5715" s="3">
        <f>TablaDatosEmpresa[[#This Row],[Ingresos]]-TablaDatosEmpresa[[#This Row],[Coste_Vemta]]</f>
        <v>231.50322935779815</v>
      </c>
    </row>
    <row r="5716" spans="1:14" x14ac:dyDescent="0.3">
      <c r="A5716">
        <v>5717</v>
      </c>
      <c r="B5716" s="1">
        <v>45401</v>
      </c>
      <c r="C5716" t="s">
        <v>10</v>
      </c>
      <c r="D5716" t="s">
        <v>11</v>
      </c>
      <c r="E5716" t="s">
        <v>12</v>
      </c>
      <c r="F5716">
        <v>-30</v>
      </c>
      <c r="G5716" s="3">
        <v>0</v>
      </c>
      <c r="H5716" s="3">
        <v>129.81</v>
      </c>
      <c r="I5716" t="s">
        <v>10</v>
      </c>
      <c r="J5716" t="s">
        <v>35</v>
      </c>
      <c r="K5716" s="3">
        <f>IF(TablaDatosEmpresa[[#This Row],[Tipo_Movimiento]] = "Venta", -TablaDatosEmpresa[[#This Row],[Cantidad]] * TablaDatosEmpresa[[#This Row],[Precio_Venta_Unitario]], 0)</f>
        <v>3894.3</v>
      </c>
      <c r="L5716" s="3">
        <f>AVERAGEIF(TablaDatosEmpresa[Nombre_Producto],TablaDatosEmpresa[[#This Row],[Nombre_Producto]],TablaDatosEmpresa[Costo_Unitario])</f>
        <v>28.701865793780652</v>
      </c>
      <c r="M5716" s="3">
        <f>IF(TablaDatosEmpresa[[#This Row],[Tipo_Movimiento]] = "Venta", -TablaDatosEmpresa[[#This Row],[Cantidad]] * TablaDatosEmpresa[[#This Row],[CosteAdquisicionPromedio]], 0)</f>
        <v>861.05597381341954</v>
      </c>
      <c r="N5716" s="3">
        <f>TablaDatosEmpresa[[#This Row],[Ingresos]]-TablaDatosEmpresa[[#This Row],[Coste_Vemta]]</f>
        <v>3033.2440261865804</v>
      </c>
    </row>
    <row r="5717" spans="1:14" x14ac:dyDescent="0.3">
      <c r="A5717">
        <v>5718</v>
      </c>
      <c r="B5717" s="1">
        <v>45401</v>
      </c>
      <c r="C5717" t="s">
        <v>10</v>
      </c>
      <c r="D5717" t="s">
        <v>11</v>
      </c>
      <c r="E5717" t="s">
        <v>12</v>
      </c>
      <c r="F5717">
        <v>-7</v>
      </c>
      <c r="G5717" s="3">
        <v>0</v>
      </c>
      <c r="H5717" s="3">
        <v>129.22</v>
      </c>
      <c r="I5717" t="s">
        <v>10</v>
      </c>
      <c r="J5717" t="s">
        <v>13</v>
      </c>
      <c r="K5717" s="3">
        <f>IF(TablaDatosEmpresa[[#This Row],[Tipo_Movimiento]] = "Venta", -TablaDatosEmpresa[[#This Row],[Cantidad]] * TablaDatosEmpresa[[#This Row],[Precio_Venta_Unitario]], 0)</f>
        <v>904.54</v>
      </c>
      <c r="L5717" s="3">
        <f>AVERAGEIF(TablaDatosEmpresa[Nombre_Producto],TablaDatosEmpresa[[#This Row],[Nombre_Producto]],TablaDatosEmpresa[Costo_Unitario])</f>
        <v>28.701865793780652</v>
      </c>
      <c r="M5717" s="3">
        <f>IF(TablaDatosEmpresa[[#This Row],[Tipo_Movimiento]] = "Venta", -TablaDatosEmpresa[[#This Row],[Cantidad]] * TablaDatosEmpresa[[#This Row],[CosteAdquisicionPromedio]], 0)</f>
        <v>200.91306055646456</v>
      </c>
      <c r="N5717" s="3">
        <f>TablaDatosEmpresa[[#This Row],[Ingresos]]-TablaDatosEmpresa[[#This Row],[Coste_Vemta]]</f>
        <v>703.62693944353543</v>
      </c>
    </row>
    <row r="5718" spans="1:14" x14ac:dyDescent="0.3">
      <c r="A5718">
        <v>5719</v>
      </c>
      <c r="B5718" s="1">
        <v>45401</v>
      </c>
      <c r="C5718" t="s">
        <v>10</v>
      </c>
      <c r="D5718" t="s">
        <v>27</v>
      </c>
      <c r="E5718" t="s">
        <v>44</v>
      </c>
      <c r="F5718">
        <v>-49</v>
      </c>
      <c r="G5718" s="3">
        <v>0</v>
      </c>
      <c r="H5718" s="3">
        <v>501.4</v>
      </c>
      <c r="I5718" t="s">
        <v>10</v>
      </c>
      <c r="J5718" t="s">
        <v>23</v>
      </c>
      <c r="K5718" s="3">
        <f>IF(TablaDatosEmpresa[[#This Row],[Tipo_Movimiento]] = "Venta", -TablaDatosEmpresa[[#This Row],[Cantidad]] * TablaDatosEmpresa[[#This Row],[Precio_Venta_Unitario]], 0)</f>
        <v>24568.6</v>
      </c>
      <c r="L5718" s="3">
        <f>AVERAGEIF(TablaDatosEmpresa[Nombre_Producto],TablaDatosEmpresa[[#This Row],[Nombre_Producto]],TablaDatosEmpresa[Costo_Unitario])</f>
        <v>111.99406451612904</v>
      </c>
      <c r="M5718" s="3">
        <f>IF(TablaDatosEmpresa[[#This Row],[Tipo_Movimiento]] = "Venta", -TablaDatosEmpresa[[#This Row],[Cantidad]] * TablaDatosEmpresa[[#This Row],[CosteAdquisicionPromedio]], 0)</f>
        <v>5487.7091612903232</v>
      </c>
      <c r="N5718" s="3">
        <f>TablaDatosEmpresa[[#This Row],[Ingresos]]-TablaDatosEmpresa[[#This Row],[Coste_Vemta]]</f>
        <v>19080.890838709674</v>
      </c>
    </row>
    <row r="5719" spans="1:14" x14ac:dyDescent="0.3">
      <c r="A5719">
        <v>5720</v>
      </c>
      <c r="B5719" s="1">
        <v>45401</v>
      </c>
      <c r="C5719" t="s">
        <v>16</v>
      </c>
      <c r="D5719" t="s">
        <v>19</v>
      </c>
      <c r="E5719" t="s">
        <v>20</v>
      </c>
      <c r="F5719">
        <v>48</v>
      </c>
      <c r="G5719" s="3">
        <v>150.29</v>
      </c>
      <c r="H5719" s="3">
        <v>0</v>
      </c>
      <c r="I5719" t="s">
        <v>46</v>
      </c>
      <c r="J5719" t="s">
        <v>18</v>
      </c>
      <c r="K5719" s="3">
        <f>IF(TablaDatosEmpresa[[#This Row],[Tipo_Movimiento]] = "Venta", -TablaDatosEmpresa[[#This Row],[Cantidad]] * TablaDatosEmpresa[[#This Row],[Precio_Venta_Unitario]], 0)</f>
        <v>0</v>
      </c>
      <c r="L5719" s="3">
        <f>AVERAGEIF(TablaDatosEmpresa[Nombre_Producto],TablaDatosEmpresa[[#This Row],[Nombre_Producto]],TablaDatosEmpresa[Costo_Unitario])</f>
        <v>66.956770642201846</v>
      </c>
      <c r="M5719" s="3">
        <f>IF(TablaDatosEmpresa[[#This Row],[Tipo_Movimiento]] = "Venta", -TablaDatosEmpresa[[#This Row],[Cantidad]] * TablaDatosEmpresa[[#This Row],[CosteAdquisicionPromedio]], 0)</f>
        <v>0</v>
      </c>
      <c r="N5719" s="3">
        <f>TablaDatosEmpresa[[#This Row],[Ingresos]]-TablaDatosEmpresa[[#This Row],[Coste_Vemta]]</f>
        <v>0</v>
      </c>
    </row>
    <row r="5720" spans="1:14" x14ac:dyDescent="0.3">
      <c r="A5720">
        <v>5721</v>
      </c>
      <c r="B5720" s="1">
        <v>45402</v>
      </c>
      <c r="C5720" t="s">
        <v>24</v>
      </c>
      <c r="D5720" t="s">
        <v>32</v>
      </c>
      <c r="E5720" t="s">
        <v>33</v>
      </c>
      <c r="F5720">
        <v>110</v>
      </c>
      <c r="G5720" s="3">
        <v>122.09</v>
      </c>
      <c r="H5720" s="3">
        <v>0</v>
      </c>
      <c r="I5720" t="s">
        <v>24</v>
      </c>
      <c r="J5720" t="s">
        <v>36</v>
      </c>
      <c r="K5720" s="3">
        <f>IF(TablaDatosEmpresa[[#This Row],[Tipo_Movimiento]] = "Venta", -TablaDatosEmpresa[[#This Row],[Cantidad]] * TablaDatosEmpresa[[#This Row],[Precio_Venta_Unitario]], 0)</f>
        <v>0</v>
      </c>
      <c r="L5720" s="3">
        <f>AVERAGEIF(TablaDatosEmpresa[Nombre_Producto],TablaDatosEmpresa[[#This Row],[Nombre_Producto]],TablaDatosEmpresa[Costo_Unitario])</f>
        <v>54.214840425531932</v>
      </c>
      <c r="M5720" s="3">
        <f>IF(TablaDatosEmpresa[[#This Row],[Tipo_Movimiento]] = "Venta", -TablaDatosEmpresa[[#This Row],[Cantidad]] * TablaDatosEmpresa[[#This Row],[CosteAdquisicionPromedio]], 0)</f>
        <v>0</v>
      </c>
      <c r="N5720" s="3">
        <f>TablaDatosEmpresa[[#This Row],[Ingresos]]-TablaDatosEmpresa[[#This Row],[Coste_Vemta]]</f>
        <v>0</v>
      </c>
    </row>
    <row r="5721" spans="1:14" x14ac:dyDescent="0.3">
      <c r="A5721">
        <v>5722</v>
      </c>
      <c r="B5721" s="1">
        <v>45402</v>
      </c>
      <c r="C5721" t="s">
        <v>10</v>
      </c>
      <c r="D5721" t="s">
        <v>17</v>
      </c>
      <c r="E5721" t="s">
        <v>42</v>
      </c>
      <c r="F5721">
        <v>-5</v>
      </c>
      <c r="G5721" s="3">
        <v>0</v>
      </c>
      <c r="H5721" s="3">
        <v>904.28</v>
      </c>
      <c r="I5721" t="s">
        <v>10</v>
      </c>
      <c r="J5721" t="s">
        <v>35</v>
      </c>
      <c r="K5721" s="3">
        <f>IF(TablaDatosEmpresa[[#This Row],[Tipo_Movimiento]] = "Venta", -TablaDatosEmpresa[[#This Row],[Cantidad]] * TablaDatosEmpresa[[#This Row],[Precio_Venta_Unitario]], 0)</f>
        <v>4521.3999999999996</v>
      </c>
      <c r="L5721" s="3">
        <f>AVERAGEIF(TablaDatosEmpresa[Nombre_Producto],TablaDatosEmpresa[[#This Row],[Nombre_Producto]],TablaDatosEmpresa[Costo_Unitario])</f>
        <v>206.67616747181975</v>
      </c>
      <c r="M5721" s="3">
        <f>IF(TablaDatosEmpresa[[#This Row],[Tipo_Movimiento]] = "Venta", -TablaDatosEmpresa[[#This Row],[Cantidad]] * TablaDatosEmpresa[[#This Row],[CosteAdquisicionPromedio]], 0)</f>
        <v>1033.3808373590987</v>
      </c>
      <c r="N5721" s="3">
        <f>TablaDatosEmpresa[[#This Row],[Ingresos]]-TablaDatosEmpresa[[#This Row],[Coste_Vemta]]</f>
        <v>3488.019162640901</v>
      </c>
    </row>
    <row r="5722" spans="1:14" x14ac:dyDescent="0.3">
      <c r="A5722">
        <v>5723</v>
      </c>
      <c r="B5722" s="1">
        <v>45402</v>
      </c>
      <c r="C5722" t="s">
        <v>24</v>
      </c>
      <c r="D5722" t="s">
        <v>25</v>
      </c>
      <c r="E5722" t="s">
        <v>43</v>
      </c>
      <c r="F5722">
        <v>55</v>
      </c>
      <c r="G5722" s="3">
        <v>44.81</v>
      </c>
      <c r="H5722" s="3">
        <v>0</v>
      </c>
      <c r="I5722" t="s">
        <v>24</v>
      </c>
      <c r="J5722" t="s">
        <v>26</v>
      </c>
      <c r="K5722" s="3">
        <f>IF(TablaDatosEmpresa[[#This Row],[Tipo_Movimiento]] = "Venta", -TablaDatosEmpresa[[#This Row],[Cantidad]] * TablaDatosEmpresa[[#This Row],[Precio_Venta_Unitario]], 0)</f>
        <v>0</v>
      </c>
      <c r="L5722" s="3">
        <f>AVERAGEIF(TablaDatosEmpresa[Nombre_Producto],TablaDatosEmpresa[[#This Row],[Nombre_Producto]],TablaDatosEmpresa[Costo_Unitario])</f>
        <v>18.458651685393257</v>
      </c>
      <c r="M5722" s="3">
        <f>IF(TablaDatosEmpresa[[#This Row],[Tipo_Movimiento]] = "Venta", -TablaDatosEmpresa[[#This Row],[Cantidad]] * TablaDatosEmpresa[[#This Row],[CosteAdquisicionPromedio]], 0)</f>
        <v>0</v>
      </c>
      <c r="N5722" s="3">
        <f>TablaDatosEmpresa[[#This Row],[Ingresos]]-TablaDatosEmpresa[[#This Row],[Coste_Vemta]]</f>
        <v>0</v>
      </c>
    </row>
    <row r="5723" spans="1:14" x14ac:dyDescent="0.3">
      <c r="A5723">
        <v>5724</v>
      </c>
      <c r="B5723" s="1">
        <v>45402</v>
      </c>
      <c r="C5723" t="s">
        <v>10</v>
      </c>
      <c r="D5723" t="s">
        <v>11</v>
      </c>
      <c r="E5723" t="s">
        <v>12</v>
      </c>
      <c r="F5723">
        <v>-38</v>
      </c>
      <c r="G5723" s="3">
        <v>0</v>
      </c>
      <c r="H5723" s="3">
        <v>129.99</v>
      </c>
      <c r="I5723" t="s">
        <v>10</v>
      </c>
      <c r="J5723" t="s">
        <v>13</v>
      </c>
      <c r="K5723" s="3">
        <f>IF(TablaDatosEmpresa[[#This Row],[Tipo_Movimiento]] = "Venta", -TablaDatosEmpresa[[#This Row],[Cantidad]] * TablaDatosEmpresa[[#This Row],[Precio_Venta_Unitario]], 0)</f>
        <v>4939.6200000000008</v>
      </c>
      <c r="L5723" s="3">
        <f>AVERAGEIF(TablaDatosEmpresa[Nombre_Producto],TablaDatosEmpresa[[#This Row],[Nombre_Producto]],TablaDatosEmpresa[Costo_Unitario])</f>
        <v>28.701865793780652</v>
      </c>
      <c r="M5723" s="3">
        <f>IF(TablaDatosEmpresa[[#This Row],[Tipo_Movimiento]] = "Venta", -TablaDatosEmpresa[[#This Row],[Cantidad]] * TablaDatosEmpresa[[#This Row],[CosteAdquisicionPromedio]], 0)</f>
        <v>1090.6709001636648</v>
      </c>
      <c r="N5723" s="3">
        <f>TablaDatosEmpresa[[#This Row],[Ingresos]]-TablaDatosEmpresa[[#This Row],[Coste_Vemta]]</f>
        <v>3848.9490998363362</v>
      </c>
    </row>
    <row r="5724" spans="1:14" x14ac:dyDescent="0.3">
      <c r="A5724">
        <v>5725</v>
      </c>
      <c r="B5724" s="1">
        <v>45402</v>
      </c>
      <c r="C5724" t="s">
        <v>24</v>
      </c>
      <c r="D5724" t="s">
        <v>25</v>
      </c>
      <c r="E5724" t="s">
        <v>43</v>
      </c>
      <c r="F5724">
        <v>263</v>
      </c>
      <c r="G5724" s="3">
        <v>44.21</v>
      </c>
      <c r="H5724" s="3">
        <v>0</v>
      </c>
      <c r="I5724" t="s">
        <v>24</v>
      </c>
      <c r="J5724" t="s">
        <v>28</v>
      </c>
      <c r="K5724" s="3">
        <f>IF(TablaDatosEmpresa[[#This Row],[Tipo_Movimiento]] = "Venta", -TablaDatosEmpresa[[#This Row],[Cantidad]] * TablaDatosEmpresa[[#This Row],[Precio_Venta_Unitario]], 0)</f>
        <v>0</v>
      </c>
      <c r="L5724" s="3">
        <f>AVERAGEIF(TablaDatosEmpresa[Nombre_Producto],TablaDatosEmpresa[[#This Row],[Nombre_Producto]],TablaDatosEmpresa[Costo_Unitario])</f>
        <v>18.458651685393257</v>
      </c>
      <c r="M5724" s="3">
        <f>IF(TablaDatosEmpresa[[#This Row],[Tipo_Movimiento]] = "Venta", -TablaDatosEmpresa[[#This Row],[Cantidad]] * TablaDatosEmpresa[[#This Row],[CosteAdquisicionPromedio]], 0)</f>
        <v>0</v>
      </c>
      <c r="N5724" s="3">
        <f>TablaDatosEmpresa[[#This Row],[Ingresos]]-TablaDatosEmpresa[[#This Row],[Coste_Vemta]]</f>
        <v>0</v>
      </c>
    </row>
    <row r="5725" spans="1:14" x14ac:dyDescent="0.3">
      <c r="A5725">
        <v>5726</v>
      </c>
      <c r="B5725" s="1">
        <v>45402</v>
      </c>
      <c r="C5725" t="s">
        <v>24</v>
      </c>
      <c r="D5725" t="s">
        <v>34</v>
      </c>
      <c r="E5725" t="s">
        <v>45</v>
      </c>
      <c r="F5725">
        <v>187</v>
      </c>
      <c r="G5725" s="3">
        <v>179.83</v>
      </c>
      <c r="H5725" s="3">
        <v>0</v>
      </c>
      <c r="I5725" t="s">
        <v>24</v>
      </c>
      <c r="J5725" t="s">
        <v>37</v>
      </c>
      <c r="K5725" s="3">
        <f>IF(TablaDatosEmpresa[[#This Row],[Tipo_Movimiento]] = "Venta", -TablaDatosEmpresa[[#This Row],[Cantidad]] * TablaDatosEmpresa[[#This Row],[Precio_Venta_Unitario]], 0)</f>
        <v>0</v>
      </c>
      <c r="L5725" s="3">
        <f>AVERAGEIF(TablaDatosEmpresa[Nombre_Producto],TablaDatosEmpresa[[#This Row],[Nombre_Producto]],TablaDatosEmpresa[Costo_Unitario])</f>
        <v>81.910562499999997</v>
      </c>
      <c r="M5725" s="3">
        <f>IF(TablaDatosEmpresa[[#This Row],[Tipo_Movimiento]] = "Venta", -TablaDatosEmpresa[[#This Row],[Cantidad]] * TablaDatosEmpresa[[#This Row],[CosteAdquisicionPromedio]], 0)</f>
        <v>0</v>
      </c>
      <c r="N5725" s="3">
        <f>TablaDatosEmpresa[[#This Row],[Ingresos]]-TablaDatosEmpresa[[#This Row],[Coste_Vemta]]</f>
        <v>0</v>
      </c>
    </row>
    <row r="5726" spans="1:14" x14ac:dyDescent="0.3">
      <c r="A5726">
        <v>5727</v>
      </c>
      <c r="B5726" s="1">
        <v>45402</v>
      </c>
      <c r="C5726" t="s">
        <v>24</v>
      </c>
      <c r="D5726" t="s">
        <v>21</v>
      </c>
      <c r="E5726" t="s">
        <v>22</v>
      </c>
      <c r="F5726">
        <v>125</v>
      </c>
      <c r="G5726" s="3">
        <v>25.31</v>
      </c>
      <c r="H5726" s="3">
        <v>0</v>
      </c>
      <c r="I5726" t="s">
        <v>24</v>
      </c>
      <c r="J5726" t="s">
        <v>26</v>
      </c>
      <c r="K5726" s="3">
        <f>IF(TablaDatosEmpresa[[#This Row],[Tipo_Movimiento]] = "Venta", -TablaDatosEmpresa[[#This Row],[Cantidad]] * TablaDatosEmpresa[[#This Row],[Precio_Venta_Unitario]], 0)</f>
        <v>0</v>
      </c>
      <c r="L5726" s="3">
        <f>AVERAGEIF(TablaDatosEmpresa[Nombre_Producto],TablaDatosEmpresa[[#This Row],[Nombre_Producto]],TablaDatosEmpresa[Costo_Unitario])</f>
        <v>10.520482758620702</v>
      </c>
      <c r="M5726" s="3">
        <f>IF(TablaDatosEmpresa[[#This Row],[Tipo_Movimiento]] = "Venta", -TablaDatosEmpresa[[#This Row],[Cantidad]] * TablaDatosEmpresa[[#This Row],[CosteAdquisicionPromedio]], 0)</f>
        <v>0</v>
      </c>
      <c r="N5726" s="3">
        <f>TablaDatosEmpresa[[#This Row],[Ingresos]]-TablaDatosEmpresa[[#This Row],[Coste_Vemta]]</f>
        <v>0</v>
      </c>
    </row>
    <row r="5727" spans="1:14" x14ac:dyDescent="0.3">
      <c r="A5727">
        <v>5728</v>
      </c>
      <c r="B5727" s="1">
        <v>45403</v>
      </c>
      <c r="C5727" t="s">
        <v>10</v>
      </c>
      <c r="D5727" t="s">
        <v>17</v>
      </c>
      <c r="E5727" t="s">
        <v>42</v>
      </c>
      <c r="F5727">
        <v>-23</v>
      </c>
      <c r="G5727" s="3">
        <v>0</v>
      </c>
      <c r="H5727" s="3">
        <v>897.42</v>
      </c>
      <c r="I5727" t="s">
        <v>10</v>
      </c>
      <c r="J5727" t="s">
        <v>31</v>
      </c>
      <c r="K5727" s="3">
        <f>IF(TablaDatosEmpresa[[#This Row],[Tipo_Movimiento]] = "Venta", -TablaDatosEmpresa[[#This Row],[Cantidad]] * TablaDatosEmpresa[[#This Row],[Precio_Venta_Unitario]], 0)</f>
        <v>20640.66</v>
      </c>
      <c r="L5727" s="3">
        <f>AVERAGEIF(TablaDatosEmpresa[Nombre_Producto],TablaDatosEmpresa[[#This Row],[Nombre_Producto]],TablaDatosEmpresa[Costo_Unitario])</f>
        <v>206.67616747181975</v>
      </c>
      <c r="M5727" s="3">
        <f>IF(TablaDatosEmpresa[[#This Row],[Tipo_Movimiento]] = "Venta", -TablaDatosEmpresa[[#This Row],[Cantidad]] * TablaDatosEmpresa[[#This Row],[CosteAdquisicionPromedio]], 0)</f>
        <v>4753.5518518518547</v>
      </c>
      <c r="N5727" s="3">
        <f>TablaDatosEmpresa[[#This Row],[Ingresos]]-TablaDatosEmpresa[[#This Row],[Coste_Vemta]]</f>
        <v>15887.108148148145</v>
      </c>
    </row>
    <row r="5728" spans="1:14" x14ac:dyDescent="0.3">
      <c r="A5728">
        <v>5729</v>
      </c>
      <c r="B5728" s="1">
        <v>45403</v>
      </c>
      <c r="C5728" t="s">
        <v>10</v>
      </c>
      <c r="D5728" t="s">
        <v>21</v>
      </c>
      <c r="E5728" t="s">
        <v>22</v>
      </c>
      <c r="F5728">
        <v>-20</v>
      </c>
      <c r="G5728" s="3">
        <v>0</v>
      </c>
      <c r="H5728" s="3">
        <v>60.18</v>
      </c>
      <c r="I5728" t="s">
        <v>10</v>
      </c>
      <c r="J5728" t="s">
        <v>35</v>
      </c>
      <c r="K5728" s="3">
        <f>IF(TablaDatosEmpresa[[#This Row],[Tipo_Movimiento]] = "Venta", -TablaDatosEmpresa[[#This Row],[Cantidad]] * TablaDatosEmpresa[[#This Row],[Precio_Venta_Unitario]], 0)</f>
        <v>1203.5999999999999</v>
      </c>
      <c r="L5728" s="3">
        <f>AVERAGEIF(TablaDatosEmpresa[Nombre_Producto],TablaDatosEmpresa[[#This Row],[Nombre_Producto]],TablaDatosEmpresa[Costo_Unitario])</f>
        <v>10.520482758620702</v>
      </c>
      <c r="M5728" s="3">
        <f>IF(TablaDatosEmpresa[[#This Row],[Tipo_Movimiento]] = "Venta", -TablaDatosEmpresa[[#This Row],[Cantidad]] * TablaDatosEmpresa[[#This Row],[CosteAdquisicionPromedio]], 0)</f>
        <v>210.40965517241403</v>
      </c>
      <c r="N5728" s="3">
        <f>TablaDatosEmpresa[[#This Row],[Ingresos]]-TablaDatosEmpresa[[#This Row],[Coste_Vemta]]</f>
        <v>993.19034482758593</v>
      </c>
    </row>
    <row r="5729" spans="1:14" x14ac:dyDescent="0.3">
      <c r="A5729">
        <v>5730</v>
      </c>
      <c r="B5729" s="1">
        <v>45403</v>
      </c>
      <c r="C5729" t="s">
        <v>24</v>
      </c>
      <c r="D5729" t="s">
        <v>34</v>
      </c>
      <c r="E5729" t="s">
        <v>45</v>
      </c>
      <c r="F5729">
        <v>230</v>
      </c>
      <c r="G5729" s="3">
        <v>179.61</v>
      </c>
      <c r="H5729" s="3">
        <v>0</v>
      </c>
      <c r="I5729" t="s">
        <v>24</v>
      </c>
      <c r="J5729" t="s">
        <v>37</v>
      </c>
      <c r="K5729" s="3">
        <f>IF(TablaDatosEmpresa[[#This Row],[Tipo_Movimiento]] = "Venta", -TablaDatosEmpresa[[#This Row],[Cantidad]] * TablaDatosEmpresa[[#This Row],[Precio_Venta_Unitario]], 0)</f>
        <v>0</v>
      </c>
      <c r="L5729" s="3">
        <f>AVERAGEIF(TablaDatosEmpresa[Nombre_Producto],TablaDatosEmpresa[[#This Row],[Nombre_Producto]],TablaDatosEmpresa[Costo_Unitario])</f>
        <v>81.910562499999997</v>
      </c>
      <c r="M5729" s="3">
        <f>IF(TablaDatosEmpresa[[#This Row],[Tipo_Movimiento]] = "Venta", -TablaDatosEmpresa[[#This Row],[Cantidad]] * TablaDatosEmpresa[[#This Row],[CosteAdquisicionPromedio]], 0)</f>
        <v>0</v>
      </c>
      <c r="N5729" s="3">
        <f>TablaDatosEmpresa[[#This Row],[Ingresos]]-TablaDatosEmpresa[[#This Row],[Coste_Vemta]]</f>
        <v>0</v>
      </c>
    </row>
    <row r="5730" spans="1:14" x14ac:dyDescent="0.3">
      <c r="A5730">
        <v>5731</v>
      </c>
      <c r="B5730" s="1">
        <v>45403</v>
      </c>
      <c r="C5730" t="s">
        <v>10</v>
      </c>
      <c r="D5730" t="s">
        <v>25</v>
      </c>
      <c r="E5730" t="s">
        <v>43</v>
      </c>
      <c r="F5730">
        <v>-30</v>
      </c>
      <c r="G5730" s="3">
        <v>0</v>
      </c>
      <c r="H5730" s="3">
        <v>95.56</v>
      </c>
      <c r="I5730" t="s">
        <v>10</v>
      </c>
      <c r="J5730" t="s">
        <v>23</v>
      </c>
      <c r="K5730" s="3">
        <f>IF(TablaDatosEmpresa[[#This Row],[Tipo_Movimiento]] = "Venta", -TablaDatosEmpresa[[#This Row],[Cantidad]] * TablaDatosEmpresa[[#This Row],[Precio_Venta_Unitario]], 0)</f>
        <v>2866.8</v>
      </c>
      <c r="L5730" s="3">
        <f>AVERAGEIF(TablaDatosEmpresa[Nombre_Producto],TablaDatosEmpresa[[#This Row],[Nombre_Producto]],TablaDatosEmpresa[Costo_Unitario])</f>
        <v>18.458651685393257</v>
      </c>
      <c r="M5730" s="3">
        <f>IF(TablaDatosEmpresa[[#This Row],[Tipo_Movimiento]] = "Venta", -TablaDatosEmpresa[[#This Row],[Cantidad]] * TablaDatosEmpresa[[#This Row],[CosteAdquisicionPromedio]], 0)</f>
        <v>553.75955056179771</v>
      </c>
      <c r="N5730" s="3">
        <f>TablaDatosEmpresa[[#This Row],[Ingresos]]-TablaDatosEmpresa[[#This Row],[Coste_Vemta]]</f>
        <v>2313.0404494382024</v>
      </c>
    </row>
    <row r="5731" spans="1:14" x14ac:dyDescent="0.3">
      <c r="A5731">
        <v>5732</v>
      </c>
      <c r="B5731" s="1">
        <v>45403</v>
      </c>
      <c r="C5731" t="s">
        <v>10</v>
      </c>
      <c r="D5731" t="s">
        <v>29</v>
      </c>
      <c r="E5731" t="s">
        <v>30</v>
      </c>
      <c r="F5731">
        <v>-32</v>
      </c>
      <c r="G5731" s="3">
        <v>0</v>
      </c>
      <c r="H5731" s="3">
        <v>79.87</v>
      </c>
      <c r="I5731" t="s">
        <v>10</v>
      </c>
      <c r="J5731" t="s">
        <v>13</v>
      </c>
      <c r="K5731" s="3">
        <f>IF(TablaDatosEmpresa[[#This Row],[Tipo_Movimiento]] = "Venta", -TablaDatosEmpresa[[#This Row],[Cantidad]] * TablaDatosEmpresa[[#This Row],[Precio_Venta_Unitario]], 0)</f>
        <v>2555.84</v>
      </c>
      <c r="L5731" s="3">
        <f>AVERAGEIF(TablaDatosEmpresa[Nombre_Producto],TablaDatosEmpresa[[#This Row],[Nombre_Producto]],TablaDatosEmpresa[Costo_Unitario])</f>
        <v>15.49574137931034</v>
      </c>
      <c r="M5731" s="3">
        <f>IF(TablaDatosEmpresa[[#This Row],[Tipo_Movimiento]] = "Venta", -TablaDatosEmpresa[[#This Row],[Cantidad]] * TablaDatosEmpresa[[#This Row],[CosteAdquisicionPromedio]], 0)</f>
        <v>495.86372413793089</v>
      </c>
      <c r="N5731" s="3">
        <f>TablaDatosEmpresa[[#This Row],[Ingresos]]-TablaDatosEmpresa[[#This Row],[Coste_Vemta]]</f>
        <v>2059.9762758620691</v>
      </c>
    </row>
    <row r="5732" spans="1:14" x14ac:dyDescent="0.3">
      <c r="A5732">
        <v>5733</v>
      </c>
      <c r="B5732" s="1">
        <v>45403</v>
      </c>
      <c r="C5732" t="s">
        <v>10</v>
      </c>
      <c r="D5732" t="s">
        <v>11</v>
      </c>
      <c r="E5732" t="s">
        <v>12</v>
      </c>
      <c r="F5732">
        <v>-43</v>
      </c>
      <c r="G5732" s="3">
        <v>0</v>
      </c>
      <c r="H5732" s="3">
        <v>130.16999999999999</v>
      </c>
      <c r="I5732" t="s">
        <v>10</v>
      </c>
      <c r="J5732" t="s">
        <v>31</v>
      </c>
      <c r="K5732" s="3">
        <f>IF(TablaDatosEmpresa[[#This Row],[Tipo_Movimiento]] = "Venta", -TablaDatosEmpresa[[#This Row],[Cantidad]] * TablaDatosEmpresa[[#This Row],[Precio_Venta_Unitario]], 0)</f>
        <v>5597.3099999999995</v>
      </c>
      <c r="L5732" s="3">
        <f>AVERAGEIF(TablaDatosEmpresa[Nombre_Producto],TablaDatosEmpresa[[#This Row],[Nombre_Producto]],TablaDatosEmpresa[Costo_Unitario])</f>
        <v>28.701865793780652</v>
      </c>
      <c r="M5732" s="3">
        <f>IF(TablaDatosEmpresa[[#This Row],[Tipo_Movimiento]] = "Venta", -TablaDatosEmpresa[[#This Row],[Cantidad]] * TablaDatosEmpresa[[#This Row],[CosteAdquisicionPromedio]], 0)</f>
        <v>1234.180229132568</v>
      </c>
      <c r="N5732" s="3">
        <f>TablaDatosEmpresa[[#This Row],[Ingresos]]-TablaDatosEmpresa[[#This Row],[Coste_Vemta]]</f>
        <v>4363.1297708674319</v>
      </c>
    </row>
    <row r="5733" spans="1:14" x14ac:dyDescent="0.3">
      <c r="A5733">
        <v>5734</v>
      </c>
      <c r="B5733" s="1">
        <v>45403</v>
      </c>
      <c r="C5733" t="s">
        <v>24</v>
      </c>
      <c r="D5733" t="s">
        <v>21</v>
      </c>
      <c r="E5733" t="s">
        <v>22</v>
      </c>
      <c r="F5733">
        <v>192</v>
      </c>
      <c r="G5733" s="3">
        <v>25.21</v>
      </c>
      <c r="H5733" s="3">
        <v>0</v>
      </c>
      <c r="I5733" t="s">
        <v>24</v>
      </c>
      <c r="J5733" t="s">
        <v>26</v>
      </c>
      <c r="K5733" s="3">
        <f>IF(TablaDatosEmpresa[[#This Row],[Tipo_Movimiento]] = "Venta", -TablaDatosEmpresa[[#This Row],[Cantidad]] * TablaDatosEmpresa[[#This Row],[Precio_Venta_Unitario]], 0)</f>
        <v>0</v>
      </c>
      <c r="L5733" s="3">
        <f>AVERAGEIF(TablaDatosEmpresa[Nombre_Producto],TablaDatosEmpresa[[#This Row],[Nombre_Producto]],TablaDatosEmpresa[Costo_Unitario])</f>
        <v>10.520482758620702</v>
      </c>
      <c r="M5733" s="3">
        <f>IF(TablaDatosEmpresa[[#This Row],[Tipo_Movimiento]] = "Venta", -TablaDatosEmpresa[[#This Row],[Cantidad]] * TablaDatosEmpresa[[#This Row],[CosteAdquisicionPromedio]], 0)</f>
        <v>0</v>
      </c>
      <c r="N5733" s="3">
        <f>TablaDatosEmpresa[[#This Row],[Ingresos]]-TablaDatosEmpresa[[#This Row],[Coste_Vemta]]</f>
        <v>0</v>
      </c>
    </row>
    <row r="5734" spans="1:14" x14ac:dyDescent="0.3">
      <c r="A5734">
        <v>5735</v>
      </c>
      <c r="B5734" s="1">
        <v>45404</v>
      </c>
      <c r="C5734" t="s">
        <v>10</v>
      </c>
      <c r="D5734" t="s">
        <v>34</v>
      </c>
      <c r="E5734" t="s">
        <v>45</v>
      </c>
      <c r="F5734">
        <v>-15</v>
      </c>
      <c r="G5734" s="3">
        <v>0</v>
      </c>
      <c r="H5734" s="3">
        <v>346.81</v>
      </c>
      <c r="I5734" t="s">
        <v>10</v>
      </c>
      <c r="J5734" t="s">
        <v>35</v>
      </c>
      <c r="K5734" s="3">
        <f>IF(TablaDatosEmpresa[[#This Row],[Tipo_Movimiento]] = "Venta", -TablaDatosEmpresa[[#This Row],[Cantidad]] * TablaDatosEmpresa[[#This Row],[Precio_Venta_Unitario]], 0)</f>
        <v>5202.1499999999996</v>
      </c>
      <c r="L5734" s="3">
        <f>AVERAGEIF(TablaDatosEmpresa[Nombre_Producto],TablaDatosEmpresa[[#This Row],[Nombre_Producto]],TablaDatosEmpresa[Costo_Unitario])</f>
        <v>81.910562499999997</v>
      </c>
      <c r="M5734" s="3">
        <f>IF(TablaDatosEmpresa[[#This Row],[Tipo_Movimiento]] = "Venta", -TablaDatosEmpresa[[#This Row],[Cantidad]] * TablaDatosEmpresa[[#This Row],[CosteAdquisicionPromedio]], 0)</f>
        <v>1228.6584375</v>
      </c>
      <c r="N5734" s="3">
        <f>TablaDatosEmpresa[[#This Row],[Ingresos]]-TablaDatosEmpresa[[#This Row],[Coste_Vemta]]</f>
        <v>3973.4915624999994</v>
      </c>
    </row>
    <row r="5735" spans="1:14" x14ac:dyDescent="0.3">
      <c r="A5735">
        <v>5736</v>
      </c>
      <c r="B5735" s="1">
        <v>45404</v>
      </c>
      <c r="C5735" t="s">
        <v>16</v>
      </c>
      <c r="D5735" t="s">
        <v>17</v>
      </c>
      <c r="E5735" t="s">
        <v>42</v>
      </c>
      <c r="F5735">
        <v>20</v>
      </c>
      <c r="G5735" s="3">
        <v>447.56</v>
      </c>
      <c r="H5735" s="3">
        <v>0</v>
      </c>
      <c r="I5735" t="s">
        <v>46</v>
      </c>
      <c r="J5735" t="s">
        <v>18</v>
      </c>
      <c r="K5735" s="3">
        <f>IF(TablaDatosEmpresa[[#This Row],[Tipo_Movimiento]] = "Venta", -TablaDatosEmpresa[[#This Row],[Cantidad]] * TablaDatosEmpresa[[#This Row],[Precio_Venta_Unitario]], 0)</f>
        <v>0</v>
      </c>
      <c r="L5735" s="3">
        <f>AVERAGEIF(TablaDatosEmpresa[Nombre_Producto],TablaDatosEmpresa[[#This Row],[Nombre_Producto]],TablaDatosEmpresa[Costo_Unitario])</f>
        <v>206.67616747181975</v>
      </c>
      <c r="M5735" s="3">
        <f>IF(TablaDatosEmpresa[[#This Row],[Tipo_Movimiento]] = "Venta", -TablaDatosEmpresa[[#This Row],[Cantidad]] * TablaDatosEmpresa[[#This Row],[CosteAdquisicionPromedio]], 0)</f>
        <v>0</v>
      </c>
      <c r="N5735" s="3">
        <f>TablaDatosEmpresa[[#This Row],[Ingresos]]-TablaDatosEmpresa[[#This Row],[Coste_Vemta]]</f>
        <v>0</v>
      </c>
    </row>
    <row r="5736" spans="1:14" x14ac:dyDescent="0.3">
      <c r="A5736">
        <v>5737</v>
      </c>
      <c r="B5736" s="1">
        <v>45404</v>
      </c>
      <c r="C5736" t="s">
        <v>10</v>
      </c>
      <c r="D5736" t="s">
        <v>21</v>
      </c>
      <c r="E5736" t="s">
        <v>22</v>
      </c>
      <c r="F5736">
        <v>-39</v>
      </c>
      <c r="G5736" s="3">
        <v>0</v>
      </c>
      <c r="H5736" s="3">
        <v>59.43</v>
      </c>
      <c r="I5736" t="s">
        <v>10</v>
      </c>
      <c r="J5736" t="s">
        <v>35</v>
      </c>
      <c r="K5736" s="3">
        <f>IF(TablaDatosEmpresa[[#This Row],[Tipo_Movimiento]] = "Venta", -TablaDatosEmpresa[[#This Row],[Cantidad]] * TablaDatosEmpresa[[#This Row],[Precio_Venta_Unitario]], 0)</f>
        <v>2317.77</v>
      </c>
      <c r="L5736" s="3">
        <f>AVERAGEIF(TablaDatosEmpresa[Nombre_Producto],TablaDatosEmpresa[[#This Row],[Nombre_Producto]],TablaDatosEmpresa[Costo_Unitario])</f>
        <v>10.520482758620702</v>
      </c>
      <c r="M5736" s="3">
        <f>IF(TablaDatosEmpresa[[#This Row],[Tipo_Movimiento]] = "Venta", -TablaDatosEmpresa[[#This Row],[Cantidad]] * TablaDatosEmpresa[[#This Row],[CosteAdquisicionPromedio]], 0)</f>
        <v>410.29882758620738</v>
      </c>
      <c r="N5736" s="3">
        <f>TablaDatosEmpresa[[#This Row],[Ingresos]]-TablaDatosEmpresa[[#This Row],[Coste_Vemta]]</f>
        <v>1907.4711724137926</v>
      </c>
    </row>
    <row r="5737" spans="1:14" x14ac:dyDescent="0.3">
      <c r="A5737">
        <v>5738</v>
      </c>
      <c r="B5737" s="1">
        <v>45404</v>
      </c>
      <c r="C5737" t="s">
        <v>24</v>
      </c>
      <c r="D5737" t="s">
        <v>34</v>
      </c>
      <c r="E5737" t="s">
        <v>45</v>
      </c>
      <c r="F5737">
        <v>268</v>
      </c>
      <c r="G5737" s="3">
        <v>179.77</v>
      </c>
      <c r="H5737" s="3">
        <v>0</v>
      </c>
      <c r="I5737" t="s">
        <v>24</v>
      </c>
      <c r="J5737" t="s">
        <v>28</v>
      </c>
      <c r="K5737" s="3">
        <f>IF(TablaDatosEmpresa[[#This Row],[Tipo_Movimiento]] = "Venta", -TablaDatosEmpresa[[#This Row],[Cantidad]] * TablaDatosEmpresa[[#This Row],[Precio_Venta_Unitario]], 0)</f>
        <v>0</v>
      </c>
      <c r="L5737" s="3">
        <f>AVERAGEIF(TablaDatosEmpresa[Nombre_Producto],TablaDatosEmpresa[[#This Row],[Nombre_Producto]],TablaDatosEmpresa[Costo_Unitario])</f>
        <v>81.910562499999997</v>
      </c>
      <c r="M5737" s="3">
        <f>IF(TablaDatosEmpresa[[#This Row],[Tipo_Movimiento]] = "Venta", -TablaDatosEmpresa[[#This Row],[Cantidad]] * TablaDatosEmpresa[[#This Row],[CosteAdquisicionPromedio]], 0)</f>
        <v>0</v>
      </c>
      <c r="N5737" s="3">
        <f>TablaDatosEmpresa[[#This Row],[Ingresos]]-TablaDatosEmpresa[[#This Row],[Coste_Vemta]]</f>
        <v>0</v>
      </c>
    </row>
    <row r="5738" spans="1:14" x14ac:dyDescent="0.3">
      <c r="A5738">
        <v>5739</v>
      </c>
      <c r="B5738" s="1">
        <v>45404</v>
      </c>
      <c r="C5738" t="s">
        <v>10</v>
      </c>
      <c r="D5738" t="s">
        <v>25</v>
      </c>
      <c r="E5738" t="s">
        <v>43</v>
      </c>
      <c r="F5738">
        <v>-13</v>
      </c>
      <c r="G5738" s="3">
        <v>0</v>
      </c>
      <c r="H5738" s="3">
        <v>94.55</v>
      </c>
      <c r="I5738" t="s">
        <v>10</v>
      </c>
      <c r="J5738" t="s">
        <v>35</v>
      </c>
      <c r="K5738" s="3">
        <f>IF(TablaDatosEmpresa[[#This Row],[Tipo_Movimiento]] = "Venta", -TablaDatosEmpresa[[#This Row],[Cantidad]] * TablaDatosEmpresa[[#This Row],[Precio_Venta_Unitario]], 0)</f>
        <v>1229.1499999999999</v>
      </c>
      <c r="L5738" s="3">
        <f>AVERAGEIF(TablaDatosEmpresa[Nombre_Producto],TablaDatosEmpresa[[#This Row],[Nombre_Producto]],TablaDatosEmpresa[Costo_Unitario])</f>
        <v>18.458651685393257</v>
      </c>
      <c r="M5738" s="3">
        <f>IF(TablaDatosEmpresa[[#This Row],[Tipo_Movimiento]] = "Venta", -TablaDatosEmpresa[[#This Row],[Cantidad]] * TablaDatosEmpresa[[#This Row],[CosteAdquisicionPromedio]], 0)</f>
        <v>239.96247191011233</v>
      </c>
      <c r="N5738" s="3">
        <f>TablaDatosEmpresa[[#This Row],[Ingresos]]-TablaDatosEmpresa[[#This Row],[Coste_Vemta]]</f>
        <v>989.18752808988756</v>
      </c>
    </row>
    <row r="5739" spans="1:14" x14ac:dyDescent="0.3">
      <c r="A5739">
        <v>5740</v>
      </c>
      <c r="B5739" s="1">
        <v>45404</v>
      </c>
      <c r="C5739" t="s">
        <v>10</v>
      </c>
      <c r="D5739" t="s">
        <v>19</v>
      </c>
      <c r="E5739" t="s">
        <v>20</v>
      </c>
      <c r="F5739">
        <v>-2</v>
      </c>
      <c r="G5739" s="3">
        <v>0</v>
      </c>
      <c r="H5739" s="3">
        <v>300.52</v>
      </c>
      <c r="I5739" t="s">
        <v>10</v>
      </c>
      <c r="J5739" t="s">
        <v>13</v>
      </c>
      <c r="K5739" s="3">
        <f>IF(TablaDatosEmpresa[[#This Row],[Tipo_Movimiento]] = "Venta", -TablaDatosEmpresa[[#This Row],[Cantidad]] * TablaDatosEmpresa[[#This Row],[Precio_Venta_Unitario]], 0)</f>
        <v>601.04</v>
      </c>
      <c r="L5739" s="3">
        <f>AVERAGEIF(TablaDatosEmpresa[Nombre_Producto],TablaDatosEmpresa[[#This Row],[Nombre_Producto]],TablaDatosEmpresa[Costo_Unitario])</f>
        <v>66.956770642201846</v>
      </c>
      <c r="M5739" s="3">
        <f>IF(TablaDatosEmpresa[[#This Row],[Tipo_Movimiento]] = "Venta", -TablaDatosEmpresa[[#This Row],[Cantidad]] * TablaDatosEmpresa[[#This Row],[CosteAdquisicionPromedio]], 0)</f>
        <v>133.91354128440369</v>
      </c>
      <c r="N5739" s="3">
        <f>TablaDatosEmpresa[[#This Row],[Ingresos]]-TablaDatosEmpresa[[#This Row],[Coste_Vemta]]</f>
        <v>467.1264587155963</v>
      </c>
    </row>
    <row r="5740" spans="1:14" x14ac:dyDescent="0.3">
      <c r="A5740">
        <v>5741</v>
      </c>
      <c r="B5740" s="1">
        <v>45404</v>
      </c>
      <c r="C5740" t="s">
        <v>10</v>
      </c>
      <c r="D5740" t="s">
        <v>21</v>
      </c>
      <c r="E5740" t="s">
        <v>22</v>
      </c>
      <c r="F5740">
        <v>-23</v>
      </c>
      <c r="G5740" s="3">
        <v>0</v>
      </c>
      <c r="H5740" s="3">
        <v>59.85</v>
      </c>
      <c r="I5740" t="s">
        <v>10</v>
      </c>
      <c r="J5740" t="s">
        <v>15</v>
      </c>
      <c r="K5740" s="3">
        <f>IF(TablaDatosEmpresa[[#This Row],[Tipo_Movimiento]] = "Venta", -TablaDatosEmpresa[[#This Row],[Cantidad]] * TablaDatosEmpresa[[#This Row],[Precio_Venta_Unitario]], 0)</f>
        <v>1376.55</v>
      </c>
      <c r="L5740" s="3">
        <f>AVERAGEIF(TablaDatosEmpresa[Nombre_Producto],TablaDatosEmpresa[[#This Row],[Nombre_Producto]],TablaDatosEmpresa[Costo_Unitario])</f>
        <v>10.520482758620702</v>
      </c>
      <c r="M5740" s="3">
        <f>IF(TablaDatosEmpresa[[#This Row],[Tipo_Movimiento]] = "Venta", -TablaDatosEmpresa[[#This Row],[Cantidad]] * TablaDatosEmpresa[[#This Row],[CosteAdquisicionPromedio]], 0)</f>
        <v>241.97110344827615</v>
      </c>
      <c r="N5740" s="3">
        <f>TablaDatosEmpresa[[#This Row],[Ingresos]]-TablaDatosEmpresa[[#This Row],[Coste_Vemta]]</f>
        <v>1134.5788965517238</v>
      </c>
    </row>
    <row r="5741" spans="1:14" x14ac:dyDescent="0.3">
      <c r="A5741">
        <v>5742</v>
      </c>
      <c r="B5741" s="1">
        <v>45405</v>
      </c>
      <c r="C5741" t="s">
        <v>10</v>
      </c>
      <c r="D5741" t="s">
        <v>32</v>
      </c>
      <c r="E5741" t="s">
        <v>33</v>
      </c>
      <c r="F5741">
        <v>-21</v>
      </c>
      <c r="G5741" s="3">
        <v>0</v>
      </c>
      <c r="H5741" s="3">
        <v>221.94</v>
      </c>
      <c r="I5741" t="s">
        <v>10</v>
      </c>
      <c r="J5741" t="s">
        <v>35</v>
      </c>
      <c r="K5741" s="3">
        <f>IF(TablaDatosEmpresa[[#This Row],[Tipo_Movimiento]] = "Venta", -TablaDatosEmpresa[[#This Row],[Cantidad]] * TablaDatosEmpresa[[#This Row],[Precio_Venta_Unitario]], 0)</f>
        <v>4660.74</v>
      </c>
      <c r="L5741" s="3">
        <f>AVERAGEIF(TablaDatosEmpresa[Nombre_Producto],TablaDatosEmpresa[[#This Row],[Nombre_Producto]],TablaDatosEmpresa[Costo_Unitario])</f>
        <v>54.214840425531932</v>
      </c>
      <c r="M5741" s="3">
        <f>IF(TablaDatosEmpresa[[#This Row],[Tipo_Movimiento]] = "Venta", -TablaDatosEmpresa[[#This Row],[Cantidad]] * TablaDatosEmpresa[[#This Row],[CosteAdquisicionPromedio]], 0)</f>
        <v>1138.5116489361706</v>
      </c>
      <c r="N5741" s="3">
        <f>TablaDatosEmpresa[[#This Row],[Ingresos]]-TablaDatosEmpresa[[#This Row],[Coste_Vemta]]</f>
        <v>3522.228351063829</v>
      </c>
    </row>
    <row r="5742" spans="1:14" x14ac:dyDescent="0.3">
      <c r="A5742">
        <v>5743</v>
      </c>
      <c r="B5742" s="1">
        <v>45405</v>
      </c>
      <c r="C5742" t="s">
        <v>10</v>
      </c>
      <c r="D5742" t="s">
        <v>25</v>
      </c>
      <c r="E5742" t="s">
        <v>43</v>
      </c>
      <c r="F5742">
        <v>-29</v>
      </c>
      <c r="G5742" s="3">
        <v>0</v>
      </c>
      <c r="H5742" s="3">
        <v>95.66</v>
      </c>
      <c r="I5742" t="s">
        <v>10</v>
      </c>
      <c r="J5742" t="s">
        <v>13</v>
      </c>
      <c r="K5742" s="3">
        <f>IF(TablaDatosEmpresa[[#This Row],[Tipo_Movimiento]] = "Venta", -TablaDatosEmpresa[[#This Row],[Cantidad]] * TablaDatosEmpresa[[#This Row],[Precio_Venta_Unitario]], 0)</f>
        <v>2774.14</v>
      </c>
      <c r="L5742" s="3">
        <f>AVERAGEIF(TablaDatosEmpresa[Nombre_Producto],TablaDatosEmpresa[[#This Row],[Nombre_Producto]],TablaDatosEmpresa[Costo_Unitario])</f>
        <v>18.458651685393257</v>
      </c>
      <c r="M5742" s="3">
        <f>IF(TablaDatosEmpresa[[#This Row],[Tipo_Movimiento]] = "Venta", -TablaDatosEmpresa[[#This Row],[Cantidad]] * TablaDatosEmpresa[[#This Row],[CosteAdquisicionPromedio]], 0)</f>
        <v>535.3008988764044</v>
      </c>
      <c r="N5742" s="3">
        <f>TablaDatosEmpresa[[#This Row],[Ingresos]]-TablaDatosEmpresa[[#This Row],[Coste_Vemta]]</f>
        <v>2238.8391011235954</v>
      </c>
    </row>
    <row r="5743" spans="1:14" x14ac:dyDescent="0.3">
      <c r="A5743">
        <v>5744</v>
      </c>
      <c r="B5743" s="1">
        <v>45405</v>
      </c>
      <c r="C5743" t="s">
        <v>16</v>
      </c>
      <c r="D5743" t="s">
        <v>17</v>
      </c>
      <c r="E5743" t="s">
        <v>42</v>
      </c>
      <c r="F5743">
        <v>97</v>
      </c>
      <c r="G5743" s="3">
        <v>442.7</v>
      </c>
      <c r="H5743" s="3">
        <v>0</v>
      </c>
      <c r="I5743" t="s">
        <v>46</v>
      </c>
      <c r="J5743" t="s">
        <v>18</v>
      </c>
      <c r="K5743" s="3">
        <f>IF(TablaDatosEmpresa[[#This Row],[Tipo_Movimiento]] = "Venta", -TablaDatosEmpresa[[#This Row],[Cantidad]] * TablaDatosEmpresa[[#This Row],[Precio_Venta_Unitario]], 0)</f>
        <v>0</v>
      </c>
      <c r="L5743" s="3">
        <f>AVERAGEIF(TablaDatosEmpresa[Nombre_Producto],TablaDatosEmpresa[[#This Row],[Nombre_Producto]],TablaDatosEmpresa[Costo_Unitario])</f>
        <v>206.67616747181975</v>
      </c>
      <c r="M5743" s="3">
        <f>IF(TablaDatosEmpresa[[#This Row],[Tipo_Movimiento]] = "Venta", -TablaDatosEmpresa[[#This Row],[Cantidad]] * TablaDatosEmpresa[[#This Row],[CosteAdquisicionPromedio]], 0)</f>
        <v>0</v>
      </c>
      <c r="N5743" s="3">
        <f>TablaDatosEmpresa[[#This Row],[Ingresos]]-TablaDatosEmpresa[[#This Row],[Coste_Vemta]]</f>
        <v>0</v>
      </c>
    </row>
    <row r="5744" spans="1:14" x14ac:dyDescent="0.3">
      <c r="A5744">
        <v>5745</v>
      </c>
      <c r="B5744" s="1">
        <v>45405</v>
      </c>
      <c r="C5744" t="s">
        <v>10</v>
      </c>
      <c r="D5744" t="s">
        <v>25</v>
      </c>
      <c r="E5744" t="s">
        <v>43</v>
      </c>
      <c r="F5744">
        <v>-49</v>
      </c>
      <c r="G5744" s="3">
        <v>0</v>
      </c>
      <c r="H5744" s="3">
        <v>95.48</v>
      </c>
      <c r="I5744" t="s">
        <v>10</v>
      </c>
      <c r="J5744" t="s">
        <v>31</v>
      </c>
      <c r="K5744" s="3">
        <f>IF(TablaDatosEmpresa[[#This Row],[Tipo_Movimiento]] = "Venta", -TablaDatosEmpresa[[#This Row],[Cantidad]] * TablaDatosEmpresa[[#This Row],[Precio_Venta_Unitario]], 0)</f>
        <v>4678.5200000000004</v>
      </c>
      <c r="L5744" s="3">
        <f>AVERAGEIF(TablaDatosEmpresa[Nombre_Producto],TablaDatosEmpresa[[#This Row],[Nombre_Producto]],TablaDatosEmpresa[Costo_Unitario])</f>
        <v>18.458651685393257</v>
      </c>
      <c r="M5744" s="3">
        <f>IF(TablaDatosEmpresa[[#This Row],[Tipo_Movimiento]] = "Venta", -TablaDatosEmpresa[[#This Row],[Cantidad]] * TablaDatosEmpresa[[#This Row],[CosteAdquisicionPromedio]], 0)</f>
        <v>904.47393258426962</v>
      </c>
      <c r="N5744" s="3">
        <f>TablaDatosEmpresa[[#This Row],[Ingresos]]-TablaDatosEmpresa[[#This Row],[Coste_Vemta]]</f>
        <v>3774.0460674157307</v>
      </c>
    </row>
    <row r="5745" spans="1:14" x14ac:dyDescent="0.3">
      <c r="A5745">
        <v>5746</v>
      </c>
      <c r="B5745" s="1">
        <v>45405</v>
      </c>
      <c r="C5745" t="s">
        <v>10</v>
      </c>
      <c r="D5745" t="s">
        <v>19</v>
      </c>
      <c r="E5745" t="s">
        <v>20</v>
      </c>
      <c r="F5745">
        <v>-1</v>
      </c>
      <c r="G5745" s="3">
        <v>0</v>
      </c>
      <c r="H5745" s="3">
        <v>300.98</v>
      </c>
      <c r="I5745" t="s">
        <v>10</v>
      </c>
      <c r="J5745" t="s">
        <v>23</v>
      </c>
      <c r="K5745" s="3">
        <f>IF(TablaDatosEmpresa[[#This Row],[Tipo_Movimiento]] = "Venta", -TablaDatosEmpresa[[#This Row],[Cantidad]] * TablaDatosEmpresa[[#This Row],[Precio_Venta_Unitario]], 0)</f>
        <v>300.98</v>
      </c>
      <c r="L5745" s="3">
        <f>AVERAGEIF(TablaDatosEmpresa[Nombre_Producto],TablaDatosEmpresa[[#This Row],[Nombre_Producto]],TablaDatosEmpresa[Costo_Unitario])</f>
        <v>66.956770642201846</v>
      </c>
      <c r="M5745" s="3">
        <f>IF(TablaDatosEmpresa[[#This Row],[Tipo_Movimiento]] = "Venta", -TablaDatosEmpresa[[#This Row],[Cantidad]] * TablaDatosEmpresa[[#This Row],[CosteAdquisicionPromedio]], 0)</f>
        <v>66.956770642201846</v>
      </c>
      <c r="N5745" s="3">
        <f>TablaDatosEmpresa[[#This Row],[Ingresos]]-TablaDatosEmpresa[[#This Row],[Coste_Vemta]]</f>
        <v>234.02322935779819</v>
      </c>
    </row>
    <row r="5746" spans="1:14" x14ac:dyDescent="0.3">
      <c r="A5746">
        <v>5747</v>
      </c>
      <c r="B5746" s="1">
        <v>45405</v>
      </c>
      <c r="C5746" t="s">
        <v>10</v>
      </c>
      <c r="D5746" t="s">
        <v>27</v>
      </c>
      <c r="E5746" t="s">
        <v>44</v>
      </c>
      <c r="F5746">
        <v>-10</v>
      </c>
      <c r="G5746" s="3">
        <v>0</v>
      </c>
      <c r="H5746" s="3">
        <v>503.68</v>
      </c>
      <c r="I5746" t="s">
        <v>10</v>
      </c>
      <c r="J5746" t="s">
        <v>31</v>
      </c>
      <c r="K5746" s="3">
        <f>IF(TablaDatosEmpresa[[#This Row],[Tipo_Movimiento]] = "Venta", -TablaDatosEmpresa[[#This Row],[Cantidad]] * TablaDatosEmpresa[[#This Row],[Precio_Venta_Unitario]], 0)</f>
        <v>5036.8</v>
      </c>
      <c r="L5746" s="3">
        <f>AVERAGEIF(TablaDatosEmpresa[Nombre_Producto],TablaDatosEmpresa[[#This Row],[Nombre_Producto]],TablaDatosEmpresa[Costo_Unitario])</f>
        <v>111.99406451612904</v>
      </c>
      <c r="M5746" s="3">
        <f>IF(TablaDatosEmpresa[[#This Row],[Tipo_Movimiento]] = "Venta", -TablaDatosEmpresa[[#This Row],[Cantidad]] * TablaDatosEmpresa[[#This Row],[CosteAdquisicionPromedio]], 0)</f>
        <v>1119.9406451612904</v>
      </c>
      <c r="N5746" s="3">
        <f>TablaDatosEmpresa[[#This Row],[Ingresos]]-TablaDatosEmpresa[[#This Row],[Coste_Vemta]]</f>
        <v>3916.8593548387098</v>
      </c>
    </row>
    <row r="5747" spans="1:14" x14ac:dyDescent="0.3">
      <c r="A5747">
        <v>5748</v>
      </c>
      <c r="B5747" s="1">
        <v>45405</v>
      </c>
      <c r="C5747" t="s">
        <v>10</v>
      </c>
      <c r="D5747" t="s">
        <v>25</v>
      </c>
      <c r="E5747" t="s">
        <v>43</v>
      </c>
      <c r="F5747">
        <v>-43</v>
      </c>
      <c r="G5747" s="3">
        <v>0</v>
      </c>
      <c r="H5747" s="3">
        <v>94.86</v>
      </c>
      <c r="I5747" t="s">
        <v>10</v>
      </c>
      <c r="J5747" t="s">
        <v>15</v>
      </c>
      <c r="K5747" s="3">
        <f>IF(TablaDatosEmpresa[[#This Row],[Tipo_Movimiento]] = "Venta", -TablaDatosEmpresa[[#This Row],[Cantidad]] * TablaDatosEmpresa[[#This Row],[Precio_Venta_Unitario]], 0)</f>
        <v>4078.98</v>
      </c>
      <c r="L5747" s="3">
        <f>AVERAGEIF(TablaDatosEmpresa[Nombre_Producto],TablaDatosEmpresa[[#This Row],[Nombre_Producto]],TablaDatosEmpresa[Costo_Unitario])</f>
        <v>18.458651685393257</v>
      </c>
      <c r="M5747" s="3">
        <f>IF(TablaDatosEmpresa[[#This Row],[Tipo_Movimiento]] = "Venta", -TablaDatosEmpresa[[#This Row],[Cantidad]] * TablaDatosEmpresa[[#This Row],[CosteAdquisicionPromedio]], 0)</f>
        <v>793.72202247191001</v>
      </c>
      <c r="N5747" s="3">
        <f>TablaDatosEmpresa[[#This Row],[Ingresos]]-TablaDatosEmpresa[[#This Row],[Coste_Vemta]]</f>
        <v>3285.2579775280901</v>
      </c>
    </row>
    <row r="5748" spans="1:14" x14ac:dyDescent="0.3">
      <c r="A5748">
        <v>5749</v>
      </c>
      <c r="B5748" s="1">
        <v>45406</v>
      </c>
      <c r="C5748" t="s">
        <v>10</v>
      </c>
      <c r="D5748" t="s">
        <v>19</v>
      </c>
      <c r="E5748" t="s">
        <v>20</v>
      </c>
      <c r="F5748">
        <v>-1</v>
      </c>
      <c r="G5748" s="3">
        <v>0</v>
      </c>
      <c r="H5748" s="3">
        <v>297.13</v>
      </c>
      <c r="I5748" t="s">
        <v>10</v>
      </c>
      <c r="J5748" t="s">
        <v>31</v>
      </c>
      <c r="K5748" s="3">
        <f>IF(TablaDatosEmpresa[[#This Row],[Tipo_Movimiento]] = "Venta", -TablaDatosEmpresa[[#This Row],[Cantidad]] * TablaDatosEmpresa[[#This Row],[Precio_Venta_Unitario]], 0)</f>
        <v>297.13</v>
      </c>
      <c r="L5748" s="3">
        <f>AVERAGEIF(TablaDatosEmpresa[Nombre_Producto],TablaDatosEmpresa[[#This Row],[Nombre_Producto]],TablaDatosEmpresa[Costo_Unitario])</f>
        <v>66.956770642201846</v>
      </c>
      <c r="M5748" s="3">
        <f>IF(TablaDatosEmpresa[[#This Row],[Tipo_Movimiento]] = "Venta", -TablaDatosEmpresa[[#This Row],[Cantidad]] * TablaDatosEmpresa[[#This Row],[CosteAdquisicionPromedio]], 0)</f>
        <v>66.956770642201846</v>
      </c>
      <c r="N5748" s="3">
        <f>TablaDatosEmpresa[[#This Row],[Ingresos]]-TablaDatosEmpresa[[#This Row],[Coste_Vemta]]</f>
        <v>230.17322935779816</v>
      </c>
    </row>
    <row r="5749" spans="1:14" x14ac:dyDescent="0.3">
      <c r="A5749">
        <v>5750</v>
      </c>
      <c r="B5749" s="1">
        <v>45406</v>
      </c>
      <c r="C5749" t="s">
        <v>10</v>
      </c>
      <c r="D5749" t="s">
        <v>25</v>
      </c>
      <c r="E5749" t="s">
        <v>43</v>
      </c>
      <c r="F5749">
        <v>-5</v>
      </c>
      <c r="G5749" s="3">
        <v>0</v>
      </c>
      <c r="H5749" s="3">
        <v>94.57</v>
      </c>
      <c r="I5749" t="s">
        <v>10</v>
      </c>
      <c r="J5749" t="s">
        <v>31</v>
      </c>
      <c r="K5749" s="3">
        <f>IF(TablaDatosEmpresa[[#This Row],[Tipo_Movimiento]] = "Venta", -TablaDatosEmpresa[[#This Row],[Cantidad]] * TablaDatosEmpresa[[#This Row],[Precio_Venta_Unitario]], 0)</f>
        <v>472.84999999999997</v>
      </c>
      <c r="L5749" s="3">
        <f>AVERAGEIF(TablaDatosEmpresa[Nombre_Producto],TablaDatosEmpresa[[#This Row],[Nombre_Producto]],TablaDatosEmpresa[Costo_Unitario])</f>
        <v>18.458651685393257</v>
      </c>
      <c r="M5749" s="3">
        <f>IF(TablaDatosEmpresa[[#This Row],[Tipo_Movimiento]] = "Venta", -TablaDatosEmpresa[[#This Row],[Cantidad]] * TablaDatosEmpresa[[#This Row],[CosteAdquisicionPromedio]], 0)</f>
        <v>92.293258426966275</v>
      </c>
      <c r="N5749" s="3">
        <f>TablaDatosEmpresa[[#This Row],[Ingresos]]-TablaDatosEmpresa[[#This Row],[Coste_Vemta]]</f>
        <v>380.55674157303372</v>
      </c>
    </row>
    <row r="5750" spans="1:14" x14ac:dyDescent="0.3">
      <c r="A5750">
        <v>5751</v>
      </c>
      <c r="B5750" s="1">
        <v>45406</v>
      </c>
      <c r="C5750" t="s">
        <v>10</v>
      </c>
      <c r="D5750" t="s">
        <v>21</v>
      </c>
      <c r="E5750" t="s">
        <v>22</v>
      </c>
      <c r="F5750">
        <v>-8</v>
      </c>
      <c r="G5750" s="3">
        <v>0</v>
      </c>
      <c r="H5750" s="3">
        <v>59.92</v>
      </c>
      <c r="I5750" t="s">
        <v>10</v>
      </c>
      <c r="J5750" t="s">
        <v>13</v>
      </c>
      <c r="K5750" s="3">
        <f>IF(TablaDatosEmpresa[[#This Row],[Tipo_Movimiento]] = "Venta", -TablaDatosEmpresa[[#This Row],[Cantidad]] * TablaDatosEmpresa[[#This Row],[Precio_Venta_Unitario]], 0)</f>
        <v>479.36</v>
      </c>
      <c r="L5750" s="3">
        <f>AVERAGEIF(TablaDatosEmpresa[Nombre_Producto],TablaDatosEmpresa[[#This Row],[Nombre_Producto]],TablaDatosEmpresa[Costo_Unitario])</f>
        <v>10.520482758620702</v>
      </c>
      <c r="M5750" s="3">
        <f>IF(TablaDatosEmpresa[[#This Row],[Tipo_Movimiento]] = "Venta", -TablaDatosEmpresa[[#This Row],[Cantidad]] * TablaDatosEmpresa[[#This Row],[CosteAdquisicionPromedio]], 0)</f>
        <v>84.163862068965614</v>
      </c>
      <c r="N5750" s="3">
        <f>TablaDatosEmpresa[[#This Row],[Ingresos]]-TablaDatosEmpresa[[#This Row],[Coste_Vemta]]</f>
        <v>395.1961379310344</v>
      </c>
    </row>
    <row r="5751" spans="1:14" x14ac:dyDescent="0.3">
      <c r="A5751">
        <v>5752</v>
      </c>
      <c r="B5751" s="1">
        <v>45406</v>
      </c>
      <c r="C5751" t="s">
        <v>24</v>
      </c>
      <c r="D5751" t="s">
        <v>34</v>
      </c>
      <c r="E5751" t="s">
        <v>45</v>
      </c>
      <c r="F5751">
        <v>87</v>
      </c>
      <c r="G5751" s="3">
        <v>182.06</v>
      </c>
      <c r="H5751" s="3">
        <v>0</v>
      </c>
      <c r="I5751" t="s">
        <v>24</v>
      </c>
      <c r="J5751" t="s">
        <v>36</v>
      </c>
      <c r="K5751" s="3">
        <f>IF(TablaDatosEmpresa[[#This Row],[Tipo_Movimiento]] = "Venta", -TablaDatosEmpresa[[#This Row],[Cantidad]] * TablaDatosEmpresa[[#This Row],[Precio_Venta_Unitario]], 0)</f>
        <v>0</v>
      </c>
      <c r="L5751" s="3">
        <f>AVERAGEIF(TablaDatosEmpresa[Nombre_Producto],TablaDatosEmpresa[[#This Row],[Nombre_Producto]],TablaDatosEmpresa[Costo_Unitario])</f>
        <v>81.910562499999997</v>
      </c>
      <c r="M5751" s="3">
        <f>IF(TablaDatosEmpresa[[#This Row],[Tipo_Movimiento]] = "Venta", -TablaDatosEmpresa[[#This Row],[Cantidad]] * TablaDatosEmpresa[[#This Row],[CosteAdquisicionPromedio]], 0)</f>
        <v>0</v>
      </c>
      <c r="N5751" s="3">
        <f>TablaDatosEmpresa[[#This Row],[Ingresos]]-TablaDatosEmpresa[[#This Row],[Coste_Vemta]]</f>
        <v>0</v>
      </c>
    </row>
    <row r="5752" spans="1:14" x14ac:dyDescent="0.3">
      <c r="A5752">
        <v>5753</v>
      </c>
      <c r="B5752" s="1">
        <v>45406</v>
      </c>
      <c r="C5752" t="s">
        <v>10</v>
      </c>
      <c r="D5752" t="s">
        <v>11</v>
      </c>
      <c r="E5752" t="s">
        <v>12</v>
      </c>
      <c r="F5752">
        <v>-5</v>
      </c>
      <c r="G5752" s="3">
        <v>0</v>
      </c>
      <c r="H5752" s="3">
        <v>128.96</v>
      </c>
      <c r="I5752" t="s">
        <v>10</v>
      </c>
      <c r="J5752" t="s">
        <v>13</v>
      </c>
      <c r="K5752" s="3">
        <f>IF(TablaDatosEmpresa[[#This Row],[Tipo_Movimiento]] = "Venta", -TablaDatosEmpresa[[#This Row],[Cantidad]] * TablaDatosEmpresa[[#This Row],[Precio_Venta_Unitario]], 0)</f>
        <v>644.80000000000007</v>
      </c>
      <c r="L5752" s="3">
        <f>AVERAGEIF(TablaDatosEmpresa[Nombre_Producto],TablaDatosEmpresa[[#This Row],[Nombre_Producto]],TablaDatosEmpresa[Costo_Unitario])</f>
        <v>28.701865793780652</v>
      </c>
      <c r="M5752" s="3">
        <f>IF(TablaDatosEmpresa[[#This Row],[Tipo_Movimiento]] = "Venta", -TablaDatosEmpresa[[#This Row],[Cantidad]] * TablaDatosEmpresa[[#This Row],[CosteAdquisicionPromedio]], 0)</f>
        <v>143.50932896890325</v>
      </c>
      <c r="N5752" s="3">
        <f>TablaDatosEmpresa[[#This Row],[Ingresos]]-TablaDatosEmpresa[[#This Row],[Coste_Vemta]]</f>
        <v>501.29067103109685</v>
      </c>
    </row>
    <row r="5753" spans="1:14" x14ac:dyDescent="0.3">
      <c r="A5753">
        <v>5754</v>
      </c>
      <c r="B5753" s="1">
        <v>45406</v>
      </c>
      <c r="C5753" t="s">
        <v>10</v>
      </c>
      <c r="D5753" t="s">
        <v>21</v>
      </c>
      <c r="E5753" t="s">
        <v>22</v>
      </c>
      <c r="F5753">
        <v>-43</v>
      </c>
      <c r="G5753" s="3">
        <v>0</v>
      </c>
      <c r="H5753" s="3">
        <v>60.2</v>
      </c>
      <c r="I5753" t="s">
        <v>10</v>
      </c>
      <c r="J5753" t="s">
        <v>35</v>
      </c>
      <c r="K5753" s="3">
        <f>IF(TablaDatosEmpresa[[#This Row],[Tipo_Movimiento]] = "Venta", -TablaDatosEmpresa[[#This Row],[Cantidad]] * TablaDatosEmpresa[[#This Row],[Precio_Venta_Unitario]], 0)</f>
        <v>2588.6</v>
      </c>
      <c r="L5753" s="3">
        <f>AVERAGEIF(TablaDatosEmpresa[Nombre_Producto],TablaDatosEmpresa[[#This Row],[Nombre_Producto]],TablaDatosEmpresa[Costo_Unitario])</f>
        <v>10.520482758620702</v>
      </c>
      <c r="M5753" s="3">
        <f>IF(TablaDatosEmpresa[[#This Row],[Tipo_Movimiento]] = "Venta", -TablaDatosEmpresa[[#This Row],[Cantidad]] * TablaDatosEmpresa[[#This Row],[CosteAdquisicionPromedio]], 0)</f>
        <v>452.38075862069019</v>
      </c>
      <c r="N5753" s="3">
        <f>TablaDatosEmpresa[[#This Row],[Ingresos]]-TablaDatosEmpresa[[#This Row],[Coste_Vemta]]</f>
        <v>2136.2192413793096</v>
      </c>
    </row>
    <row r="5754" spans="1:14" x14ac:dyDescent="0.3">
      <c r="A5754">
        <v>5755</v>
      </c>
      <c r="B5754" s="1">
        <v>45407</v>
      </c>
      <c r="C5754" t="s">
        <v>10</v>
      </c>
      <c r="D5754" t="s">
        <v>17</v>
      </c>
      <c r="E5754" t="s">
        <v>42</v>
      </c>
      <c r="F5754">
        <v>-42</v>
      </c>
      <c r="G5754" s="3">
        <v>0</v>
      </c>
      <c r="H5754" s="3">
        <v>902.17</v>
      </c>
      <c r="I5754" t="s">
        <v>10</v>
      </c>
      <c r="J5754" t="s">
        <v>35</v>
      </c>
      <c r="K5754" s="3">
        <f>IF(TablaDatosEmpresa[[#This Row],[Tipo_Movimiento]] = "Venta", -TablaDatosEmpresa[[#This Row],[Cantidad]] * TablaDatosEmpresa[[#This Row],[Precio_Venta_Unitario]], 0)</f>
        <v>37891.14</v>
      </c>
      <c r="L5754" s="3">
        <f>AVERAGEIF(TablaDatosEmpresa[Nombre_Producto],TablaDatosEmpresa[[#This Row],[Nombre_Producto]],TablaDatosEmpresa[Costo_Unitario])</f>
        <v>206.67616747181975</v>
      </c>
      <c r="M5754" s="3">
        <f>IF(TablaDatosEmpresa[[#This Row],[Tipo_Movimiento]] = "Venta", -TablaDatosEmpresa[[#This Row],[Cantidad]] * TablaDatosEmpresa[[#This Row],[CosteAdquisicionPromedio]], 0)</f>
        <v>8680.3990338164294</v>
      </c>
      <c r="N5754" s="3">
        <f>TablaDatosEmpresa[[#This Row],[Ingresos]]-TablaDatosEmpresa[[#This Row],[Coste_Vemta]]</f>
        <v>29210.74096618357</v>
      </c>
    </row>
    <row r="5755" spans="1:14" x14ac:dyDescent="0.3">
      <c r="A5755">
        <v>5756</v>
      </c>
      <c r="B5755" s="1">
        <v>45407</v>
      </c>
      <c r="C5755" t="s">
        <v>10</v>
      </c>
      <c r="D5755" t="s">
        <v>29</v>
      </c>
      <c r="E5755" t="s">
        <v>30</v>
      </c>
      <c r="F5755">
        <v>-35</v>
      </c>
      <c r="G5755" s="3">
        <v>0</v>
      </c>
      <c r="H5755" s="3">
        <v>79.900000000000006</v>
      </c>
      <c r="I5755" t="s">
        <v>10</v>
      </c>
      <c r="J5755" t="s">
        <v>35</v>
      </c>
      <c r="K5755" s="3">
        <f>IF(TablaDatosEmpresa[[#This Row],[Tipo_Movimiento]] = "Venta", -TablaDatosEmpresa[[#This Row],[Cantidad]] * TablaDatosEmpresa[[#This Row],[Precio_Venta_Unitario]], 0)</f>
        <v>2796.5</v>
      </c>
      <c r="L5755" s="3">
        <f>AVERAGEIF(TablaDatosEmpresa[Nombre_Producto],TablaDatosEmpresa[[#This Row],[Nombre_Producto]],TablaDatosEmpresa[Costo_Unitario])</f>
        <v>15.49574137931034</v>
      </c>
      <c r="M5755" s="3">
        <f>IF(TablaDatosEmpresa[[#This Row],[Tipo_Movimiento]] = "Venta", -TablaDatosEmpresa[[#This Row],[Cantidad]] * TablaDatosEmpresa[[#This Row],[CosteAdquisicionPromedio]], 0)</f>
        <v>542.35094827586192</v>
      </c>
      <c r="N5755" s="3">
        <f>TablaDatosEmpresa[[#This Row],[Ingresos]]-TablaDatosEmpresa[[#This Row],[Coste_Vemta]]</f>
        <v>2254.1490517241382</v>
      </c>
    </row>
    <row r="5756" spans="1:14" x14ac:dyDescent="0.3">
      <c r="A5756">
        <v>5757</v>
      </c>
      <c r="B5756" s="1">
        <v>45407</v>
      </c>
      <c r="C5756" t="s">
        <v>16</v>
      </c>
      <c r="D5756" t="s">
        <v>27</v>
      </c>
      <c r="E5756" t="s">
        <v>44</v>
      </c>
      <c r="F5756">
        <v>79</v>
      </c>
      <c r="G5756" s="3">
        <v>245.81</v>
      </c>
      <c r="H5756" s="3">
        <v>0</v>
      </c>
      <c r="I5756" t="s">
        <v>46</v>
      </c>
      <c r="J5756" t="s">
        <v>18</v>
      </c>
      <c r="K5756" s="3">
        <f>IF(TablaDatosEmpresa[[#This Row],[Tipo_Movimiento]] = "Venta", -TablaDatosEmpresa[[#This Row],[Cantidad]] * TablaDatosEmpresa[[#This Row],[Precio_Venta_Unitario]], 0)</f>
        <v>0</v>
      </c>
      <c r="L5756" s="3">
        <f>AVERAGEIF(TablaDatosEmpresa[Nombre_Producto],TablaDatosEmpresa[[#This Row],[Nombre_Producto]],TablaDatosEmpresa[Costo_Unitario])</f>
        <v>111.99406451612904</v>
      </c>
      <c r="M5756" s="3">
        <f>IF(TablaDatosEmpresa[[#This Row],[Tipo_Movimiento]] = "Venta", -TablaDatosEmpresa[[#This Row],[Cantidad]] * TablaDatosEmpresa[[#This Row],[CosteAdquisicionPromedio]], 0)</f>
        <v>0</v>
      </c>
      <c r="N5756" s="3">
        <f>TablaDatosEmpresa[[#This Row],[Ingresos]]-TablaDatosEmpresa[[#This Row],[Coste_Vemta]]</f>
        <v>0</v>
      </c>
    </row>
    <row r="5757" spans="1:14" x14ac:dyDescent="0.3">
      <c r="A5757">
        <v>5758</v>
      </c>
      <c r="B5757" s="1">
        <v>45407</v>
      </c>
      <c r="C5757" t="s">
        <v>24</v>
      </c>
      <c r="D5757" t="s">
        <v>29</v>
      </c>
      <c r="E5757" t="s">
        <v>30</v>
      </c>
      <c r="F5757">
        <v>261</v>
      </c>
      <c r="G5757" s="3">
        <v>35.6</v>
      </c>
      <c r="H5757" s="3">
        <v>0</v>
      </c>
      <c r="I5757" t="s">
        <v>24</v>
      </c>
      <c r="J5757" t="s">
        <v>26</v>
      </c>
      <c r="K5757" s="3">
        <f>IF(TablaDatosEmpresa[[#This Row],[Tipo_Movimiento]] = "Venta", -TablaDatosEmpresa[[#This Row],[Cantidad]] * TablaDatosEmpresa[[#This Row],[Precio_Venta_Unitario]], 0)</f>
        <v>0</v>
      </c>
      <c r="L5757" s="3">
        <f>AVERAGEIF(TablaDatosEmpresa[Nombre_Producto],TablaDatosEmpresa[[#This Row],[Nombre_Producto]],TablaDatosEmpresa[Costo_Unitario])</f>
        <v>15.49574137931034</v>
      </c>
      <c r="M5757" s="3">
        <f>IF(TablaDatosEmpresa[[#This Row],[Tipo_Movimiento]] = "Venta", -TablaDatosEmpresa[[#This Row],[Cantidad]] * TablaDatosEmpresa[[#This Row],[CosteAdquisicionPromedio]], 0)</f>
        <v>0</v>
      </c>
      <c r="N5757" s="3">
        <f>TablaDatosEmpresa[[#This Row],[Ingresos]]-TablaDatosEmpresa[[#This Row],[Coste_Vemta]]</f>
        <v>0</v>
      </c>
    </row>
    <row r="5758" spans="1:14" x14ac:dyDescent="0.3">
      <c r="A5758">
        <v>5759</v>
      </c>
      <c r="B5758" s="1">
        <v>45407</v>
      </c>
      <c r="C5758" t="s">
        <v>24</v>
      </c>
      <c r="D5758" t="s">
        <v>21</v>
      </c>
      <c r="E5758" t="s">
        <v>22</v>
      </c>
      <c r="F5758">
        <v>115</v>
      </c>
      <c r="G5758" s="3">
        <v>25.43</v>
      </c>
      <c r="H5758" s="3">
        <v>0</v>
      </c>
      <c r="I5758" t="s">
        <v>24</v>
      </c>
      <c r="J5758" t="s">
        <v>28</v>
      </c>
      <c r="K5758" s="3">
        <f>IF(TablaDatosEmpresa[[#This Row],[Tipo_Movimiento]] = "Venta", -TablaDatosEmpresa[[#This Row],[Cantidad]] * TablaDatosEmpresa[[#This Row],[Precio_Venta_Unitario]], 0)</f>
        <v>0</v>
      </c>
      <c r="L5758" s="3">
        <f>AVERAGEIF(TablaDatosEmpresa[Nombre_Producto],TablaDatosEmpresa[[#This Row],[Nombre_Producto]],TablaDatosEmpresa[Costo_Unitario])</f>
        <v>10.520482758620702</v>
      </c>
      <c r="M5758" s="3">
        <f>IF(TablaDatosEmpresa[[#This Row],[Tipo_Movimiento]] = "Venta", -TablaDatosEmpresa[[#This Row],[Cantidad]] * TablaDatosEmpresa[[#This Row],[CosteAdquisicionPromedio]], 0)</f>
        <v>0</v>
      </c>
      <c r="N5758" s="3">
        <f>TablaDatosEmpresa[[#This Row],[Ingresos]]-TablaDatosEmpresa[[#This Row],[Coste_Vemta]]</f>
        <v>0</v>
      </c>
    </row>
    <row r="5759" spans="1:14" x14ac:dyDescent="0.3">
      <c r="A5759">
        <v>5760</v>
      </c>
      <c r="B5759" s="1">
        <v>45407</v>
      </c>
      <c r="C5759" t="s">
        <v>10</v>
      </c>
      <c r="D5759" t="s">
        <v>25</v>
      </c>
      <c r="E5759" t="s">
        <v>43</v>
      </c>
      <c r="F5759">
        <v>-9</v>
      </c>
      <c r="G5759" s="3">
        <v>0</v>
      </c>
      <c r="H5759" s="3">
        <v>95.33</v>
      </c>
      <c r="I5759" t="s">
        <v>10</v>
      </c>
      <c r="J5759" t="s">
        <v>31</v>
      </c>
      <c r="K5759" s="3">
        <f>IF(TablaDatosEmpresa[[#This Row],[Tipo_Movimiento]] = "Venta", -TablaDatosEmpresa[[#This Row],[Cantidad]] * TablaDatosEmpresa[[#This Row],[Precio_Venta_Unitario]], 0)</f>
        <v>857.97</v>
      </c>
      <c r="L5759" s="3">
        <f>AVERAGEIF(TablaDatosEmpresa[Nombre_Producto],TablaDatosEmpresa[[#This Row],[Nombre_Producto]],TablaDatosEmpresa[Costo_Unitario])</f>
        <v>18.458651685393257</v>
      </c>
      <c r="M5759" s="3">
        <f>IF(TablaDatosEmpresa[[#This Row],[Tipo_Movimiento]] = "Venta", -TablaDatosEmpresa[[#This Row],[Cantidad]] * TablaDatosEmpresa[[#This Row],[CosteAdquisicionPromedio]], 0)</f>
        <v>166.1278651685393</v>
      </c>
      <c r="N5759" s="3">
        <f>TablaDatosEmpresa[[#This Row],[Ingresos]]-TablaDatosEmpresa[[#This Row],[Coste_Vemta]]</f>
        <v>691.84213483146073</v>
      </c>
    </row>
    <row r="5760" spans="1:14" x14ac:dyDescent="0.3">
      <c r="A5760">
        <v>5761</v>
      </c>
      <c r="B5760" s="1">
        <v>45407</v>
      </c>
      <c r="C5760" t="s">
        <v>10</v>
      </c>
      <c r="D5760" t="s">
        <v>17</v>
      </c>
      <c r="E5760" t="s">
        <v>42</v>
      </c>
      <c r="F5760">
        <v>-32</v>
      </c>
      <c r="G5760" s="3">
        <v>0</v>
      </c>
      <c r="H5760" s="3">
        <v>905</v>
      </c>
      <c r="I5760" t="s">
        <v>10</v>
      </c>
      <c r="J5760" t="s">
        <v>15</v>
      </c>
      <c r="K5760" s="3">
        <f>IF(TablaDatosEmpresa[[#This Row],[Tipo_Movimiento]] = "Venta", -TablaDatosEmpresa[[#This Row],[Cantidad]] * TablaDatosEmpresa[[#This Row],[Precio_Venta_Unitario]], 0)</f>
        <v>28960</v>
      </c>
      <c r="L5760" s="3">
        <f>AVERAGEIF(TablaDatosEmpresa[Nombre_Producto],TablaDatosEmpresa[[#This Row],[Nombre_Producto]],TablaDatosEmpresa[Costo_Unitario])</f>
        <v>206.67616747181975</v>
      </c>
      <c r="M5760" s="3">
        <f>IF(TablaDatosEmpresa[[#This Row],[Tipo_Movimiento]] = "Venta", -TablaDatosEmpresa[[#This Row],[Cantidad]] * TablaDatosEmpresa[[#This Row],[CosteAdquisicionPromedio]], 0)</f>
        <v>6613.6373590982321</v>
      </c>
      <c r="N5760" s="3">
        <f>TablaDatosEmpresa[[#This Row],[Ingresos]]-TablaDatosEmpresa[[#This Row],[Coste_Vemta]]</f>
        <v>22346.362640901767</v>
      </c>
    </row>
    <row r="5761" spans="1:14" x14ac:dyDescent="0.3">
      <c r="A5761">
        <v>5762</v>
      </c>
      <c r="B5761" s="1">
        <v>45408</v>
      </c>
      <c r="C5761" t="s">
        <v>10</v>
      </c>
      <c r="D5761" t="s">
        <v>21</v>
      </c>
      <c r="E5761" t="s">
        <v>22</v>
      </c>
      <c r="F5761">
        <v>-31</v>
      </c>
      <c r="G5761" s="3">
        <v>0</v>
      </c>
      <c r="H5761" s="3">
        <v>59.92</v>
      </c>
      <c r="I5761" t="s">
        <v>10</v>
      </c>
      <c r="J5761" t="s">
        <v>35</v>
      </c>
      <c r="K5761" s="3">
        <f>IF(TablaDatosEmpresa[[#This Row],[Tipo_Movimiento]] = "Venta", -TablaDatosEmpresa[[#This Row],[Cantidad]] * TablaDatosEmpresa[[#This Row],[Precio_Venta_Unitario]], 0)</f>
        <v>1857.52</v>
      </c>
      <c r="L5761" s="3">
        <f>AVERAGEIF(TablaDatosEmpresa[Nombre_Producto],TablaDatosEmpresa[[#This Row],[Nombre_Producto]],TablaDatosEmpresa[Costo_Unitario])</f>
        <v>10.520482758620702</v>
      </c>
      <c r="M5761" s="3">
        <f>IF(TablaDatosEmpresa[[#This Row],[Tipo_Movimiento]] = "Venta", -TablaDatosEmpresa[[#This Row],[Cantidad]] * TablaDatosEmpresa[[#This Row],[CosteAdquisicionPromedio]], 0)</f>
        <v>326.13496551724177</v>
      </c>
      <c r="N5761" s="3">
        <f>TablaDatosEmpresa[[#This Row],[Ingresos]]-TablaDatosEmpresa[[#This Row],[Coste_Vemta]]</f>
        <v>1531.3850344827583</v>
      </c>
    </row>
    <row r="5762" spans="1:14" x14ac:dyDescent="0.3">
      <c r="A5762">
        <v>5763</v>
      </c>
      <c r="B5762" s="1">
        <v>45408</v>
      </c>
      <c r="C5762" t="s">
        <v>10</v>
      </c>
      <c r="D5762" t="s">
        <v>32</v>
      </c>
      <c r="E5762" t="s">
        <v>33</v>
      </c>
      <c r="F5762">
        <v>-18</v>
      </c>
      <c r="G5762" s="3">
        <v>0</v>
      </c>
      <c r="H5762" s="3">
        <v>219.7</v>
      </c>
      <c r="I5762" t="s">
        <v>10</v>
      </c>
      <c r="J5762" t="s">
        <v>23</v>
      </c>
      <c r="K5762" s="3">
        <f>IF(TablaDatosEmpresa[[#This Row],[Tipo_Movimiento]] = "Venta", -TablaDatosEmpresa[[#This Row],[Cantidad]] * TablaDatosEmpresa[[#This Row],[Precio_Venta_Unitario]], 0)</f>
        <v>3954.6</v>
      </c>
      <c r="L5762" s="3">
        <f>AVERAGEIF(TablaDatosEmpresa[Nombre_Producto],TablaDatosEmpresa[[#This Row],[Nombre_Producto]],TablaDatosEmpresa[Costo_Unitario])</f>
        <v>54.214840425531932</v>
      </c>
      <c r="M5762" s="3">
        <f>IF(TablaDatosEmpresa[[#This Row],[Tipo_Movimiento]] = "Venta", -TablaDatosEmpresa[[#This Row],[Cantidad]] * TablaDatosEmpresa[[#This Row],[CosteAdquisicionPromedio]], 0)</f>
        <v>975.86712765957475</v>
      </c>
      <c r="N5762" s="3">
        <f>TablaDatosEmpresa[[#This Row],[Ingresos]]-TablaDatosEmpresa[[#This Row],[Coste_Vemta]]</f>
        <v>2978.7328723404253</v>
      </c>
    </row>
    <row r="5763" spans="1:14" x14ac:dyDescent="0.3">
      <c r="A5763">
        <v>5764</v>
      </c>
      <c r="B5763" s="1">
        <v>45408</v>
      </c>
      <c r="C5763" t="s">
        <v>10</v>
      </c>
      <c r="D5763" t="s">
        <v>21</v>
      </c>
      <c r="E5763" t="s">
        <v>22</v>
      </c>
      <c r="F5763">
        <v>-50</v>
      </c>
      <c r="G5763" s="3">
        <v>0</v>
      </c>
      <c r="H5763" s="3">
        <v>59.57</v>
      </c>
      <c r="I5763" t="s">
        <v>10</v>
      </c>
      <c r="J5763" t="s">
        <v>31</v>
      </c>
      <c r="K5763" s="3">
        <f>IF(TablaDatosEmpresa[[#This Row],[Tipo_Movimiento]] = "Venta", -TablaDatosEmpresa[[#This Row],[Cantidad]] * TablaDatosEmpresa[[#This Row],[Precio_Venta_Unitario]], 0)</f>
        <v>2978.5</v>
      </c>
      <c r="L5763" s="3">
        <f>AVERAGEIF(TablaDatosEmpresa[Nombre_Producto],TablaDatosEmpresa[[#This Row],[Nombre_Producto]],TablaDatosEmpresa[Costo_Unitario])</f>
        <v>10.520482758620702</v>
      </c>
      <c r="M5763" s="3">
        <f>IF(TablaDatosEmpresa[[#This Row],[Tipo_Movimiento]] = "Venta", -TablaDatosEmpresa[[#This Row],[Cantidad]] * TablaDatosEmpresa[[#This Row],[CosteAdquisicionPromedio]], 0)</f>
        <v>526.02413793103506</v>
      </c>
      <c r="N5763" s="3">
        <f>TablaDatosEmpresa[[#This Row],[Ingresos]]-TablaDatosEmpresa[[#This Row],[Coste_Vemta]]</f>
        <v>2452.4758620689649</v>
      </c>
    </row>
    <row r="5764" spans="1:14" x14ac:dyDescent="0.3">
      <c r="A5764">
        <v>5765</v>
      </c>
      <c r="B5764" s="1">
        <v>45408</v>
      </c>
      <c r="C5764" t="s">
        <v>16</v>
      </c>
      <c r="D5764" t="s">
        <v>19</v>
      </c>
      <c r="E5764" t="s">
        <v>20</v>
      </c>
      <c r="F5764">
        <v>39</v>
      </c>
      <c r="G5764" s="3">
        <v>152.68</v>
      </c>
      <c r="H5764" s="3">
        <v>0</v>
      </c>
      <c r="I5764" t="s">
        <v>46</v>
      </c>
      <c r="J5764" t="s">
        <v>18</v>
      </c>
      <c r="K5764" s="3">
        <f>IF(TablaDatosEmpresa[[#This Row],[Tipo_Movimiento]] = "Venta", -TablaDatosEmpresa[[#This Row],[Cantidad]] * TablaDatosEmpresa[[#This Row],[Precio_Venta_Unitario]], 0)</f>
        <v>0</v>
      </c>
      <c r="L5764" s="3">
        <f>AVERAGEIF(TablaDatosEmpresa[Nombre_Producto],TablaDatosEmpresa[[#This Row],[Nombre_Producto]],TablaDatosEmpresa[Costo_Unitario])</f>
        <v>66.956770642201846</v>
      </c>
      <c r="M5764" s="3">
        <f>IF(TablaDatosEmpresa[[#This Row],[Tipo_Movimiento]] = "Venta", -TablaDatosEmpresa[[#This Row],[Cantidad]] * TablaDatosEmpresa[[#This Row],[CosteAdquisicionPromedio]], 0)</f>
        <v>0</v>
      </c>
      <c r="N5764" s="3">
        <f>TablaDatosEmpresa[[#This Row],[Ingresos]]-TablaDatosEmpresa[[#This Row],[Coste_Vemta]]</f>
        <v>0</v>
      </c>
    </row>
    <row r="5765" spans="1:14" x14ac:dyDescent="0.3">
      <c r="A5765">
        <v>5766</v>
      </c>
      <c r="B5765" s="1">
        <v>45408</v>
      </c>
      <c r="C5765" t="s">
        <v>16</v>
      </c>
      <c r="D5765" t="s">
        <v>17</v>
      </c>
      <c r="E5765" t="s">
        <v>42</v>
      </c>
      <c r="F5765">
        <v>83</v>
      </c>
      <c r="G5765" s="3">
        <v>455.3</v>
      </c>
      <c r="H5765" s="3">
        <v>0</v>
      </c>
      <c r="I5765" t="s">
        <v>46</v>
      </c>
      <c r="J5765" t="s">
        <v>18</v>
      </c>
      <c r="K5765" s="3">
        <f>IF(TablaDatosEmpresa[[#This Row],[Tipo_Movimiento]] = "Venta", -TablaDatosEmpresa[[#This Row],[Cantidad]] * TablaDatosEmpresa[[#This Row],[Precio_Venta_Unitario]], 0)</f>
        <v>0</v>
      </c>
      <c r="L5765" s="3">
        <f>AVERAGEIF(TablaDatosEmpresa[Nombre_Producto],TablaDatosEmpresa[[#This Row],[Nombre_Producto]],TablaDatosEmpresa[Costo_Unitario])</f>
        <v>206.67616747181975</v>
      </c>
      <c r="M5765" s="3">
        <f>IF(TablaDatosEmpresa[[#This Row],[Tipo_Movimiento]] = "Venta", -TablaDatosEmpresa[[#This Row],[Cantidad]] * TablaDatosEmpresa[[#This Row],[CosteAdquisicionPromedio]], 0)</f>
        <v>0</v>
      </c>
      <c r="N5765" s="3">
        <f>TablaDatosEmpresa[[#This Row],[Ingresos]]-TablaDatosEmpresa[[#This Row],[Coste_Vemta]]</f>
        <v>0</v>
      </c>
    </row>
    <row r="5766" spans="1:14" x14ac:dyDescent="0.3">
      <c r="A5766">
        <v>5767</v>
      </c>
      <c r="B5766" s="1">
        <v>45408</v>
      </c>
      <c r="C5766" t="s">
        <v>10</v>
      </c>
      <c r="D5766" t="s">
        <v>14</v>
      </c>
      <c r="E5766" t="s">
        <v>41</v>
      </c>
      <c r="F5766">
        <v>-24</v>
      </c>
      <c r="G5766" s="3">
        <v>0</v>
      </c>
      <c r="H5766" s="3">
        <v>161.41</v>
      </c>
      <c r="I5766" t="s">
        <v>10</v>
      </c>
      <c r="J5766" t="s">
        <v>31</v>
      </c>
      <c r="K5766" s="3">
        <f>IF(TablaDatosEmpresa[[#This Row],[Tipo_Movimiento]] = "Venta", -TablaDatosEmpresa[[#This Row],[Cantidad]] * TablaDatosEmpresa[[#This Row],[Precio_Venta_Unitario]], 0)</f>
        <v>3873.84</v>
      </c>
      <c r="L5766" s="3">
        <f>AVERAGEIF(TablaDatosEmpresa[Nombre_Producto],TablaDatosEmpresa[[#This Row],[Nombre_Producto]],TablaDatosEmpresa[Costo_Unitario])</f>
        <v>38.917210440456756</v>
      </c>
      <c r="M5766" s="3">
        <f>IF(TablaDatosEmpresa[[#This Row],[Tipo_Movimiento]] = "Venta", -TablaDatosEmpresa[[#This Row],[Cantidad]] * TablaDatosEmpresa[[#This Row],[CosteAdquisicionPromedio]], 0)</f>
        <v>934.01305057096215</v>
      </c>
      <c r="N5766" s="3">
        <f>TablaDatosEmpresa[[#This Row],[Ingresos]]-TablaDatosEmpresa[[#This Row],[Coste_Vemta]]</f>
        <v>2939.826949429038</v>
      </c>
    </row>
    <row r="5767" spans="1:14" x14ac:dyDescent="0.3">
      <c r="A5767">
        <v>5768</v>
      </c>
      <c r="B5767" s="1">
        <v>45408</v>
      </c>
      <c r="C5767" t="s">
        <v>16</v>
      </c>
      <c r="D5767" t="s">
        <v>17</v>
      </c>
      <c r="E5767" t="s">
        <v>42</v>
      </c>
      <c r="F5767">
        <v>88</v>
      </c>
      <c r="G5767" s="3">
        <v>458.56</v>
      </c>
      <c r="H5767" s="3">
        <v>0</v>
      </c>
      <c r="I5767" t="s">
        <v>46</v>
      </c>
      <c r="J5767" t="s">
        <v>18</v>
      </c>
      <c r="K5767" s="3">
        <f>IF(TablaDatosEmpresa[[#This Row],[Tipo_Movimiento]] = "Venta", -TablaDatosEmpresa[[#This Row],[Cantidad]] * TablaDatosEmpresa[[#This Row],[Precio_Venta_Unitario]], 0)</f>
        <v>0</v>
      </c>
      <c r="L5767" s="3">
        <f>AVERAGEIF(TablaDatosEmpresa[Nombre_Producto],TablaDatosEmpresa[[#This Row],[Nombre_Producto]],TablaDatosEmpresa[Costo_Unitario])</f>
        <v>206.67616747181975</v>
      </c>
      <c r="M5767" s="3">
        <f>IF(TablaDatosEmpresa[[#This Row],[Tipo_Movimiento]] = "Venta", -TablaDatosEmpresa[[#This Row],[Cantidad]] * TablaDatosEmpresa[[#This Row],[CosteAdquisicionPromedio]], 0)</f>
        <v>0</v>
      </c>
      <c r="N5767" s="3">
        <f>TablaDatosEmpresa[[#This Row],[Ingresos]]-TablaDatosEmpresa[[#This Row],[Coste_Vemta]]</f>
        <v>0</v>
      </c>
    </row>
    <row r="5768" spans="1:14" x14ac:dyDescent="0.3">
      <c r="A5768">
        <v>5769</v>
      </c>
      <c r="B5768" s="1">
        <v>45409</v>
      </c>
      <c r="C5768" t="s">
        <v>24</v>
      </c>
      <c r="D5768" t="s">
        <v>34</v>
      </c>
      <c r="E5768" t="s">
        <v>45</v>
      </c>
      <c r="F5768">
        <v>276</v>
      </c>
      <c r="G5768" s="3">
        <v>176.86</v>
      </c>
      <c r="H5768" s="3">
        <v>0</v>
      </c>
      <c r="I5768" t="s">
        <v>24</v>
      </c>
      <c r="J5768" t="s">
        <v>26</v>
      </c>
      <c r="K5768" s="3">
        <f>IF(TablaDatosEmpresa[[#This Row],[Tipo_Movimiento]] = "Venta", -TablaDatosEmpresa[[#This Row],[Cantidad]] * TablaDatosEmpresa[[#This Row],[Precio_Venta_Unitario]], 0)</f>
        <v>0</v>
      </c>
      <c r="L5768" s="3">
        <f>AVERAGEIF(TablaDatosEmpresa[Nombre_Producto],TablaDatosEmpresa[[#This Row],[Nombre_Producto]],TablaDatosEmpresa[Costo_Unitario])</f>
        <v>81.910562499999997</v>
      </c>
      <c r="M5768" s="3">
        <f>IF(TablaDatosEmpresa[[#This Row],[Tipo_Movimiento]] = "Venta", -TablaDatosEmpresa[[#This Row],[Cantidad]] * TablaDatosEmpresa[[#This Row],[CosteAdquisicionPromedio]], 0)</f>
        <v>0</v>
      </c>
      <c r="N5768" s="3">
        <f>TablaDatosEmpresa[[#This Row],[Ingresos]]-TablaDatosEmpresa[[#This Row],[Coste_Vemta]]</f>
        <v>0</v>
      </c>
    </row>
    <row r="5769" spans="1:14" x14ac:dyDescent="0.3">
      <c r="A5769">
        <v>5770</v>
      </c>
      <c r="B5769" s="1">
        <v>45409</v>
      </c>
      <c r="C5769" t="s">
        <v>24</v>
      </c>
      <c r="D5769" t="s">
        <v>34</v>
      </c>
      <c r="E5769" t="s">
        <v>45</v>
      </c>
      <c r="F5769">
        <v>291</v>
      </c>
      <c r="G5769" s="3">
        <v>181.58</v>
      </c>
      <c r="H5769" s="3">
        <v>0</v>
      </c>
      <c r="I5769" t="s">
        <v>24</v>
      </c>
      <c r="J5769" t="s">
        <v>37</v>
      </c>
      <c r="K5769" s="3">
        <f>IF(TablaDatosEmpresa[[#This Row],[Tipo_Movimiento]] = "Venta", -TablaDatosEmpresa[[#This Row],[Cantidad]] * TablaDatosEmpresa[[#This Row],[Precio_Venta_Unitario]], 0)</f>
        <v>0</v>
      </c>
      <c r="L5769" s="3">
        <f>AVERAGEIF(TablaDatosEmpresa[Nombre_Producto],TablaDatosEmpresa[[#This Row],[Nombre_Producto]],TablaDatosEmpresa[Costo_Unitario])</f>
        <v>81.910562499999997</v>
      </c>
      <c r="M5769" s="3">
        <f>IF(TablaDatosEmpresa[[#This Row],[Tipo_Movimiento]] = "Venta", -TablaDatosEmpresa[[#This Row],[Cantidad]] * TablaDatosEmpresa[[#This Row],[CosteAdquisicionPromedio]], 0)</f>
        <v>0</v>
      </c>
      <c r="N5769" s="3">
        <f>TablaDatosEmpresa[[#This Row],[Ingresos]]-TablaDatosEmpresa[[#This Row],[Coste_Vemta]]</f>
        <v>0</v>
      </c>
    </row>
    <row r="5770" spans="1:14" x14ac:dyDescent="0.3">
      <c r="A5770">
        <v>5771</v>
      </c>
      <c r="B5770" s="1">
        <v>45409</v>
      </c>
      <c r="C5770" t="s">
        <v>24</v>
      </c>
      <c r="D5770" t="s">
        <v>32</v>
      </c>
      <c r="E5770" t="s">
        <v>33</v>
      </c>
      <c r="F5770">
        <v>65</v>
      </c>
      <c r="G5770" s="3">
        <v>119.37</v>
      </c>
      <c r="H5770" s="3">
        <v>0</v>
      </c>
      <c r="I5770" t="s">
        <v>24</v>
      </c>
      <c r="J5770" t="s">
        <v>37</v>
      </c>
      <c r="K5770" s="3">
        <f>IF(TablaDatosEmpresa[[#This Row],[Tipo_Movimiento]] = "Venta", -TablaDatosEmpresa[[#This Row],[Cantidad]] * TablaDatosEmpresa[[#This Row],[Precio_Venta_Unitario]], 0)</f>
        <v>0</v>
      </c>
      <c r="L5770" s="3">
        <f>AVERAGEIF(TablaDatosEmpresa[Nombre_Producto],TablaDatosEmpresa[[#This Row],[Nombre_Producto]],TablaDatosEmpresa[Costo_Unitario])</f>
        <v>54.214840425531932</v>
      </c>
      <c r="M5770" s="3">
        <f>IF(TablaDatosEmpresa[[#This Row],[Tipo_Movimiento]] = "Venta", -TablaDatosEmpresa[[#This Row],[Cantidad]] * TablaDatosEmpresa[[#This Row],[CosteAdquisicionPromedio]], 0)</f>
        <v>0</v>
      </c>
      <c r="N5770" s="3">
        <f>TablaDatosEmpresa[[#This Row],[Ingresos]]-TablaDatosEmpresa[[#This Row],[Coste_Vemta]]</f>
        <v>0</v>
      </c>
    </row>
    <row r="5771" spans="1:14" x14ac:dyDescent="0.3">
      <c r="A5771">
        <v>5772</v>
      </c>
      <c r="B5771" s="1">
        <v>45409</v>
      </c>
      <c r="C5771" t="s">
        <v>24</v>
      </c>
      <c r="D5771" t="s">
        <v>34</v>
      </c>
      <c r="E5771" t="s">
        <v>45</v>
      </c>
      <c r="F5771">
        <v>53</v>
      </c>
      <c r="G5771" s="3">
        <v>179.53</v>
      </c>
      <c r="H5771" s="3">
        <v>0</v>
      </c>
      <c r="I5771" t="s">
        <v>24</v>
      </c>
      <c r="J5771" t="s">
        <v>28</v>
      </c>
      <c r="K5771" s="3">
        <f>IF(TablaDatosEmpresa[[#This Row],[Tipo_Movimiento]] = "Venta", -TablaDatosEmpresa[[#This Row],[Cantidad]] * TablaDatosEmpresa[[#This Row],[Precio_Venta_Unitario]], 0)</f>
        <v>0</v>
      </c>
      <c r="L5771" s="3">
        <f>AVERAGEIF(TablaDatosEmpresa[Nombre_Producto],TablaDatosEmpresa[[#This Row],[Nombre_Producto]],TablaDatosEmpresa[Costo_Unitario])</f>
        <v>81.910562499999997</v>
      </c>
      <c r="M5771" s="3">
        <f>IF(TablaDatosEmpresa[[#This Row],[Tipo_Movimiento]] = "Venta", -TablaDatosEmpresa[[#This Row],[Cantidad]] * TablaDatosEmpresa[[#This Row],[CosteAdquisicionPromedio]], 0)</f>
        <v>0</v>
      </c>
      <c r="N5771" s="3">
        <f>TablaDatosEmpresa[[#This Row],[Ingresos]]-TablaDatosEmpresa[[#This Row],[Coste_Vemta]]</f>
        <v>0</v>
      </c>
    </row>
    <row r="5772" spans="1:14" x14ac:dyDescent="0.3">
      <c r="A5772">
        <v>5774</v>
      </c>
      <c r="B5772" s="1">
        <v>45409</v>
      </c>
      <c r="C5772" t="s">
        <v>24</v>
      </c>
      <c r="D5772" t="s">
        <v>11</v>
      </c>
      <c r="E5772" t="s">
        <v>12</v>
      </c>
      <c r="F5772">
        <v>254</v>
      </c>
      <c r="G5772" s="3">
        <v>66.56</v>
      </c>
      <c r="H5772" s="3">
        <v>0</v>
      </c>
      <c r="I5772" t="s">
        <v>24</v>
      </c>
      <c r="J5772" t="s">
        <v>36</v>
      </c>
      <c r="K5772" s="3">
        <f>IF(TablaDatosEmpresa[[#This Row],[Tipo_Movimiento]] = "Venta", -TablaDatosEmpresa[[#This Row],[Cantidad]] * TablaDatosEmpresa[[#This Row],[Precio_Venta_Unitario]], 0)</f>
        <v>0</v>
      </c>
      <c r="L5772" s="3">
        <f>AVERAGEIF(TablaDatosEmpresa[Nombre_Producto],TablaDatosEmpresa[[#This Row],[Nombre_Producto]],TablaDatosEmpresa[Costo_Unitario])</f>
        <v>28.701865793780652</v>
      </c>
      <c r="M5772" s="3">
        <f>IF(TablaDatosEmpresa[[#This Row],[Tipo_Movimiento]] = "Venta", -TablaDatosEmpresa[[#This Row],[Cantidad]] * TablaDatosEmpresa[[#This Row],[CosteAdquisicionPromedio]], 0)</f>
        <v>0</v>
      </c>
      <c r="N5772" s="3">
        <f>TablaDatosEmpresa[[#This Row],[Ingresos]]-TablaDatosEmpresa[[#This Row],[Coste_Vemta]]</f>
        <v>0</v>
      </c>
    </row>
    <row r="5773" spans="1:14" x14ac:dyDescent="0.3">
      <c r="A5773">
        <v>5775</v>
      </c>
      <c r="B5773" s="1">
        <v>45409</v>
      </c>
      <c r="C5773" t="s">
        <v>16</v>
      </c>
      <c r="D5773" t="s">
        <v>27</v>
      </c>
      <c r="E5773" t="s">
        <v>44</v>
      </c>
      <c r="F5773">
        <v>62</v>
      </c>
      <c r="G5773" s="3">
        <v>250.38</v>
      </c>
      <c r="H5773" s="3">
        <v>0</v>
      </c>
      <c r="I5773" t="s">
        <v>46</v>
      </c>
      <c r="J5773" t="s">
        <v>18</v>
      </c>
      <c r="K5773" s="3">
        <f>IF(TablaDatosEmpresa[[#This Row],[Tipo_Movimiento]] = "Venta", -TablaDatosEmpresa[[#This Row],[Cantidad]] * TablaDatosEmpresa[[#This Row],[Precio_Venta_Unitario]], 0)</f>
        <v>0</v>
      </c>
      <c r="L5773" s="3">
        <f>AVERAGEIF(TablaDatosEmpresa[Nombre_Producto],TablaDatosEmpresa[[#This Row],[Nombre_Producto]],TablaDatosEmpresa[Costo_Unitario])</f>
        <v>111.99406451612904</v>
      </c>
      <c r="M5773" s="3">
        <f>IF(TablaDatosEmpresa[[#This Row],[Tipo_Movimiento]] = "Venta", -TablaDatosEmpresa[[#This Row],[Cantidad]] * TablaDatosEmpresa[[#This Row],[CosteAdquisicionPromedio]], 0)</f>
        <v>0</v>
      </c>
      <c r="N5773" s="3">
        <f>TablaDatosEmpresa[[#This Row],[Ingresos]]-TablaDatosEmpresa[[#This Row],[Coste_Vemta]]</f>
        <v>0</v>
      </c>
    </row>
    <row r="5774" spans="1:14" x14ac:dyDescent="0.3">
      <c r="A5774">
        <v>5776</v>
      </c>
      <c r="B5774" s="1">
        <v>45410</v>
      </c>
      <c r="C5774" t="s">
        <v>16</v>
      </c>
      <c r="D5774" t="s">
        <v>27</v>
      </c>
      <c r="E5774" t="s">
        <v>44</v>
      </c>
      <c r="F5774">
        <v>87</v>
      </c>
      <c r="G5774" s="3">
        <v>245.91</v>
      </c>
      <c r="H5774" s="3">
        <v>0</v>
      </c>
      <c r="I5774" t="s">
        <v>46</v>
      </c>
      <c r="J5774" t="s">
        <v>18</v>
      </c>
      <c r="K5774" s="3">
        <f>IF(TablaDatosEmpresa[[#This Row],[Tipo_Movimiento]] = "Venta", -TablaDatosEmpresa[[#This Row],[Cantidad]] * TablaDatosEmpresa[[#This Row],[Precio_Venta_Unitario]], 0)</f>
        <v>0</v>
      </c>
      <c r="L5774" s="3">
        <f>AVERAGEIF(TablaDatosEmpresa[Nombre_Producto],TablaDatosEmpresa[[#This Row],[Nombre_Producto]],TablaDatosEmpresa[Costo_Unitario])</f>
        <v>111.99406451612904</v>
      </c>
      <c r="M5774" s="3">
        <f>IF(TablaDatosEmpresa[[#This Row],[Tipo_Movimiento]] = "Venta", -TablaDatosEmpresa[[#This Row],[Cantidad]] * TablaDatosEmpresa[[#This Row],[CosteAdquisicionPromedio]], 0)</f>
        <v>0</v>
      </c>
      <c r="N5774" s="3">
        <f>TablaDatosEmpresa[[#This Row],[Ingresos]]-TablaDatosEmpresa[[#This Row],[Coste_Vemta]]</f>
        <v>0</v>
      </c>
    </row>
    <row r="5775" spans="1:14" x14ac:dyDescent="0.3">
      <c r="A5775">
        <v>5777</v>
      </c>
      <c r="B5775" s="1">
        <v>45410</v>
      </c>
      <c r="C5775" t="s">
        <v>24</v>
      </c>
      <c r="D5775" t="s">
        <v>34</v>
      </c>
      <c r="E5775" t="s">
        <v>45</v>
      </c>
      <c r="F5775">
        <v>149</v>
      </c>
      <c r="G5775" s="3">
        <v>181.65</v>
      </c>
      <c r="H5775" s="3">
        <v>0</v>
      </c>
      <c r="I5775" t="s">
        <v>24</v>
      </c>
      <c r="J5775" t="s">
        <v>36</v>
      </c>
      <c r="K5775" s="3">
        <f>IF(TablaDatosEmpresa[[#This Row],[Tipo_Movimiento]] = "Venta", -TablaDatosEmpresa[[#This Row],[Cantidad]] * TablaDatosEmpresa[[#This Row],[Precio_Venta_Unitario]], 0)</f>
        <v>0</v>
      </c>
      <c r="L5775" s="3">
        <f>AVERAGEIF(TablaDatosEmpresa[Nombre_Producto],TablaDatosEmpresa[[#This Row],[Nombre_Producto]],TablaDatosEmpresa[Costo_Unitario])</f>
        <v>81.910562499999997</v>
      </c>
      <c r="M5775" s="3">
        <f>IF(TablaDatosEmpresa[[#This Row],[Tipo_Movimiento]] = "Venta", -TablaDatosEmpresa[[#This Row],[Cantidad]] * TablaDatosEmpresa[[#This Row],[CosteAdquisicionPromedio]], 0)</f>
        <v>0</v>
      </c>
      <c r="N5775" s="3">
        <f>TablaDatosEmpresa[[#This Row],[Ingresos]]-TablaDatosEmpresa[[#This Row],[Coste_Vemta]]</f>
        <v>0</v>
      </c>
    </row>
    <row r="5776" spans="1:14" x14ac:dyDescent="0.3">
      <c r="A5776">
        <v>5778</v>
      </c>
      <c r="B5776" s="1">
        <v>45410</v>
      </c>
      <c r="C5776" t="s">
        <v>24</v>
      </c>
      <c r="D5776" t="s">
        <v>29</v>
      </c>
      <c r="E5776" t="s">
        <v>30</v>
      </c>
      <c r="F5776">
        <v>196</v>
      </c>
      <c r="G5776" s="3">
        <v>35.51</v>
      </c>
      <c r="H5776" s="3">
        <v>0</v>
      </c>
      <c r="I5776" t="s">
        <v>24</v>
      </c>
      <c r="J5776" t="s">
        <v>36</v>
      </c>
      <c r="K5776" s="3">
        <f>IF(TablaDatosEmpresa[[#This Row],[Tipo_Movimiento]] = "Venta", -TablaDatosEmpresa[[#This Row],[Cantidad]] * TablaDatosEmpresa[[#This Row],[Precio_Venta_Unitario]], 0)</f>
        <v>0</v>
      </c>
      <c r="L5776" s="3">
        <f>AVERAGEIF(TablaDatosEmpresa[Nombre_Producto],TablaDatosEmpresa[[#This Row],[Nombre_Producto]],TablaDatosEmpresa[Costo_Unitario])</f>
        <v>15.49574137931034</v>
      </c>
      <c r="M5776" s="3">
        <f>IF(TablaDatosEmpresa[[#This Row],[Tipo_Movimiento]] = "Venta", -TablaDatosEmpresa[[#This Row],[Cantidad]] * TablaDatosEmpresa[[#This Row],[CosteAdquisicionPromedio]], 0)</f>
        <v>0</v>
      </c>
      <c r="N5776" s="3">
        <f>TablaDatosEmpresa[[#This Row],[Ingresos]]-TablaDatosEmpresa[[#This Row],[Coste_Vemta]]</f>
        <v>0</v>
      </c>
    </row>
    <row r="5777" spans="1:14" x14ac:dyDescent="0.3">
      <c r="A5777">
        <v>5779</v>
      </c>
      <c r="B5777" s="1">
        <v>45410</v>
      </c>
      <c r="C5777" t="s">
        <v>24</v>
      </c>
      <c r="D5777" t="s">
        <v>25</v>
      </c>
      <c r="E5777" t="s">
        <v>43</v>
      </c>
      <c r="F5777">
        <v>287</v>
      </c>
      <c r="G5777" s="3">
        <v>44.9</v>
      </c>
      <c r="H5777" s="3">
        <v>0</v>
      </c>
      <c r="I5777" t="s">
        <v>24</v>
      </c>
      <c r="J5777" t="s">
        <v>37</v>
      </c>
      <c r="K5777" s="3">
        <f>IF(TablaDatosEmpresa[[#This Row],[Tipo_Movimiento]] = "Venta", -TablaDatosEmpresa[[#This Row],[Cantidad]] * TablaDatosEmpresa[[#This Row],[Precio_Venta_Unitario]], 0)</f>
        <v>0</v>
      </c>
      <c r="L5777" s="3">
        <f>AVERAGEIF(TablaDatosEmpresa[Nombre_Producto],TablaDatosEmpresa[[#This Row],[Nombre_Producto]],TablaDatosEmpresa[Costo_Unitario])</f>
        <v>18.458651685393257</v>
      </c>
      <c r="M5777" s="3">
        <f>IF(TablaDatosEmpresa[[#This Row],[Tipo_Movimiento]] = "Venta", -TablaDatosEmpresa[[#This Row],[Cantidad]] * TablaDatosEmpresa[[#This Row],[CosteAdquisicionPromedio]], 0)</f>
        <v>0</v>
      </c>
      <c r="N5777" s="3">
        <f>TablaDatosEmpresa[[#This Row],[Ingresos]]-TablaDatosEmpresa[[#This Row],[Coste_Vemta]]</f>
        <v>0</v>
      </c>
    </row>
    <row r="5778" spans="1:14" x14ac:dyDescent="0.3">
      <c r="A5778">
        <v>5780</v>
      </c>
      <c r="B5778" s="1">
        <v>45410</v>
      </c>
      <c r="C5778" t="s">
        <v>16</v>
      </c>
      <c r="D5778" t="s">
        <v>17</v>
      </c>
      <c r="E5778" t="s">
        <v>42</v>
      </c>
      <c r="F5778">
        <v>93</v>
      </c>
      <c r="G5778" s="3">
        <v>451.05</v>
      </c>
      <c r="H5778" s="3">
        <v>0</v>
      </c>
      <c r="I5778" t="s">
        <v>46</v>
      </c>
      <c r="J5778" t="s">
        <v>18</v>
      </c>
      <c r="K5778" s="3">
        <f>IF(TablaDatosEmpresa[[#This Row],[Tipo_Movimiento]] = "Venta", -TablaDatosEmpresa[[#This Row],[Cantidad]] * TablaDatosEmpresa[[#This Row],[Precio_Venta_Unitario]], 0)</f>
        <v>0</v>
      </c>
      <c r="L5778" s="3">
        <f>AVERAGEIF(TablaDatosEmpresa[Nombre_Producto],TablaDatosEmpresa[[#This Row],[Nombre_Producto]],TablaDatosEmpresa[Costo_Unitario])</f>
        <v>206.67616747181975</v>
      </c>
      <c r="M5778" s="3">
        <f>IF(TablaDatosEmpresa[[#This Row],[Tipo_Movimiento]] = "Venta", -TablaDatosEmpresa[[#This Row],[Cantidad]] * TablaDatosEmpresa[[#This Row],[CosteAdquisicionPromedio]], 0)</f>
        <v>0</v>
      </c>
      <c r="N5778" s="3">
        <f>TablaDatosEmpresa[[#This Row],[Ingresos]]-TablaDatosEmpresa[[#This Row],[Coste_Vemta]]</f>
        <v>0</v>
      </c>
    </row>
    <row r="5779" spans="1:14" x14ac:dyDescent="0.3">
      <c r="A5779">
        <v>5781</v>
      </c>
      <c r="B5779" s="1">
        <v>45410</v>
      </c>
      <c r="C5779" t="s">
        <v>10</v>
      </c>
      <c r="D5779" t="s">
        <v>19</v>
      </c>
      <c r="E5779" t="s">
        <v>20</v>
      </c>
      <c r="F5779">
        <v>-1</v>
      </c>
      <c r="G5779" s="3">
        <v>0</v>
      </c>
      <c r="H5779" s="3">
        <v>301.12</v>
      </c>
      <c r="I5779" t="s">
        <v>10</v>
      </c>
      <c r="J5779" t="s">
        <v>13</v>
      </c>
      <c r="K5779" s="3">
        <f>IF(TablaDatosEmpresa[[#This Row],[Tipo_Movimiento]] = "Venta", -TablaDatosEmpresa[[#This Row],[Cantidad]] * TablaDatosEmpresa[[#This Row],[Precio_Venta_Unitario]], 0)</f>
        <v>301.12</v>
      </c>
      <c r="L5779" s="3">
        <f>AVERAGEIF(TablaDatosEmpresa[Nombre_Producto],TablaDatosEmpresa[[#This Row],[Nombre_Producto]],TablaDatosEmpresa[Costo_Unitario])</f>
        <v>66.956770642201846</v>
      </c>
      <c r="M5779" s="3">
        <f>IF(TablaDatosEmpresa[[#This Row],[Tipo_Movimiento]] = "Venta", -TablaDatosEmpresa[[#This Row],[Cantidad]] * TablaDatosEmpresa[[#This Row],[CosteAdquisicionPromedio]], 0)</f>
        <v>66.956770642201846</v>
      </c>
      <c r="N5779" s="3">
        <f>TablaDatosEmpresa[[#This Row],[Ingresos]]-TablaDatosEmpresa[[#This Row],[Coste_Vemta]]</f>
        <v>234.16322935779817</v>
      </c>
    </row>
    <row r="5780" spans="1:14" x14ac:dyDescent="0.3">
      <c r="A5780">
        <v>5782</v>
      </c>
      <c r="B5780" s="1">
        <v>45410</v>
      </c>
      <c r="C5780" t="s">
        <v>10</v>
      </c>
      <c r="D5780" t="s">
        <v>17</v>
      </c>
      <c r="E5780" t="s">
        <v>42</v>
      </c>
      <c r="F5780">
        <v>-17</v>
      </c>
      <c r="G5780" s="3">
        <v>0</v>
      </c>
      <c r="H5780" s="3">
        <v>903.12</v>
      </c>
      <c r="I5780" t="s">
        <v>10</v>
      </c>
      <c r="J5780" t="s">
        <v>35</v>
      </c>
      <c r="K5780" s="3">
        <f>IF(TablaDatosEmpresa[[#This Row],[Tipo_Movimiento]] = "Venta", -TablaDatosEmpresa[[#This Row],[Cantidad]] * TablaDatosEmpresa[[#This Row],[Precio_Venta_Unitario]], 0)</f>
        <v>15353.04</v>
      </c>
      <c r="L5780" s="3">
        <f>AVERAGEIF(TablaDatosEmpresa[Nombre_Producto],TablaDatosEmpresa[[#This Row],[Nombre_Producto]],TablaDatosEmpresa[Costo_Unitario])</f>
        <v>206.67616747181975</v>
      </c>
      <c r="M5780" s="3">
        <f>IF(TablaDatosEmpresa[[#This Row],[Tipo_Movimiento]] = "Venta", -TablaDatosEmpresa[[#This Row],[Cantidad]] * TablaDatosEmpresa[[#This Row],[CosteAdquisicionPromedio]], 0)</f>
        <v>3513.4948470209356</v>
      </c>
      <c r="N5780" s="3">
        <f>TablaDatosEmpresa[[#This Row],[Ingresos]]-TablaDatosEmpresa[[#This Row],[Coste_Vemta]]</f>
        <v>11839.545152979066</v>
      </c>
    </row>
    <row r="5781" spans="1:14" x14ac:dyDescent="0.3">
      <c r="A5781">
        <v>5783</v>
      </c>
      <c r="B5781" s="1">
        <v>45411</v>
      </c>
      <c r="C5781" t="s">
        <v>24</v>
      </c>
      <c r="D5781" t="s">
        <v>29</v>
      </c>
      <c r="E5781" t="s">
        <v>30</v>
      </c>
      <c r="F5781">
        <v>72</v>
      </c>
      <c r="G5781" s="3">
        <v>35.93</v>
      </c>
      <c r="H5781" s="3">
        <v>0</v>
      </c>
      <c r="I5781" t="s">
        <v>24</v>
      </c>
      <c r="J5781" t="s">
        <v>26</v>
      </c>
      <c r="K5781" s="3">
        <f>IF(TablaDatosEmpresa[[#This Row],[Tipo_Movimiento]] = "Venta", -TablaDatosEmpresa[[#This Row],[Cantidad]] * TablaDatosEmpresa[[#This Row],[Precio_Venta_Unitario]], 0)</f>
        <v>0</v>
      </c>
      <c r="L5781" s="3">
        <f>AVERAGEIF(TablaDatosEmpresa[Nombre_Producto],TablaDatosEmpresa[[#This Row],[Nombre_Producto]],TablaDatosEmpresa[Costo_Unitario])</f>
        <v>15.49574137931034</v>
      </c>
      <c r="M5781" s="3">
        <f>IF(TablaDatosEmpresa[[#This Row],[Tipo_Movimiento]] = "Venta", -TablaDatosEmpresa[[#This Row],[Cantidad]] * TablaDatosEmpresa[[#This Row],[CosteAdquisicionPromedio]], 0)</f>
        <v>0</v>
      </c>
      <c r="N5781" s="3">
        <f>TablaDatosEmpresa[[#This Row],[Ingresos]]-TablaDatosEmpresa[[#This Row],[Coste_Vemta]]</f>
        <v>0</v>
      </c>
    </row>
    <row r="5782" spans="1:14" x14ac:dyDescent="0.3">
      <c r="A5782">
        <v>5784</v>
      </c>
      <c r="B5782" s="1">
        <v>45411</v>
      </c>
      <c r="C5782" t="s">
        <v>10</v>
      </c>
      <c r="D5782" t="s">
        <v>19</v>
      </c>
      <c r="E5782" t="s">
        <v>20</v>
      </c>
      <c r="F5782">
        <v>-2</v>
      </c>
      <c r="G5782" s="3">
        <v>0</v>
      </c>
      <c r="H5782" s="3">
        <v>299.52999999999997</v>
      </c>
      <c r="I5782" t="s">
        <v>10</v>
      </c>
      <c r="J5782" t="s">
        <v>15</v>
      </c>
      <c r="K5782" s="3">
        <f>IF(TablaDatosEmpresa[[#This Row],[Tipo_Movimiento]] = "Venta", -TablaDatosEmpresa[[#This Row],[Cantidad]] * TablaDatosEmpresa[[#This Row],[Precio_Venta_Unitario]], 0)</f>
        <v>599.05999999999995</v>
      </c>
      <c r="L5782" s="3">
        <f>AVERAGEIF(TablaDatosEmpresa[Nombre_Producto],TablaDatosEmpresa[[#This Row],[Nombre_Producto]],TablaDatosEmpresa[Costo_Unitario])</f>
        <v>66.956770642201846</v>
      </c>
      <c r="M5782" s="3">
        <f>IF(TablaDatosEmpresa[[#This Row],[Tipo_Movimiento]] = "Venta", -TablaDatosEmpresa[[#This Row],[Cantidad]] * TablaDatosEmpresa[[#This Row],[CosteAdquisicionPromedio]], 0)</f>
        <v>133.91354128440369</v>
      </c>
      <c r="N5782" s="3">
        <f>TablaDatosEmpresa[[#This Row],[Ingresos]]-TablaDatosEmpresa[[#This Row],[Coste_Vemta]]</f>
        <v>465.14645871559628</v>
      </c>
    </row>
    <row r="5783" spans="1:14" x14ac:dyDescent="0.3">
      <c r="A5783">
        <v>5785</v>
      </c>
      <c r="B5783" s="1">
        <v>45411</v>
      </c>
      <c r="C5783" t="s">
        <v>10</v>
      </c>
      <c r="D5783" t="s">
        <v>29</v>
      </c>
      <c r="E5783" t="s">
        <v>30</v>
      </c>
      <c r="F5783">
        <v>-39</v>
      </c>
      <c r="G5783" s="3">
        <v>0</v>
      </c>
      <c r="H5783" s="3">
        <v>80.31</v>
      </c>
      <c r="I5783" t="s">
        <v>10</v>
      </c>
      <c r="J5783" t="s">
        <v>31</v>
      </c>
      <c r="K5783" s="3">
        <f>IF(TablaDatosEmpresa[[#This Row],[Tipo_Movimiento]] = "Venta", -TablaDatosEmpresa[[#This Row],[Cantidad]] * TablaDatosEmpresa[[#This Row],[Precio_Venta_Unitario]], 0)</f>
        <v>3132.09</v>
      </c>
      <c r="L5783" s="3">
        <f>AVERAGEIF(TablaDatosEmpresa[Nombre_Producto],TablaDatosEmpresa[[#This Row],[Nombre_Producto]],TablaDatosEmpresa[Costo_Unitario])</f>
        <v>15.49574137931034</v>
      </c>
      <c r="M5783" s="3">
        <f>IF(TablaDatosEmpresa[[#This Row],[Tipo_Movimiento]] = "Venta", -TablaDatosEmpresa[[#This Row],[Cantidad]] * TablaDatosEmpresa[[#This Row],[CosteAdquisicionPromedio]], 0)</f>
        <v>604.33391379310331</v>
      </c>
      <c r="N5783" s="3">
        <f>TablaDatosEmpresa[[#This Row],[Ingresos]]-TablaDatosEmpresa[[#This Row],[Coste_Vemta]]</f>
        <v>2527.7560862068967</v>
      </c>
    </row>
    <row r="5784" spans="1:14" x14ac:dyDescent="0.3">
      <c r="A5784">
        <v>5786</v>
      </c>
      <c r="B5784" s="1">
        <v>45411</v>
      </c>
      <c r="C5784" t="s">
        <v>10</v>
      </c>
      <c r="D5784" t="s">
        <v>32</v>
      </c>
      <c r="E5784" t="s">
        <v>33</v>
      </c>
      <c r="F5784">
        <v>-17</v>
      </c>
      <c r="G5784" s="3">
        <v>0</v>
      </c>
      <c r="H5784" s="3">
        <v>221.38</v>
      </c>
      <c r="I5784" t="s">
        <v>10</v>
      </c>
      <c r="J5784" t="s">
        <v>31</v>
      </c>
      <c r="K5784" s="3">
        <f>IF(TablaDatosEmpresa[[#This Row],[Tipo_Movimiento]] = "Venta", -TablaDatosEmpresa[[#This Row],[Cantidad]] * TablaDatosEmpresa[[#This Row],[Precio_Venta_Unitario]], 0)</f>
        <v>3763.46</v>
      </c>
      <c r="L5784" s="3">
        <f>AVERAGEIF(TablaDatosEmpresa[Nombre_Producto],TablaDatosEmpresa[[#This Row],[Nombre_Producto]],TablaDatosEmpresa[Costo_Unitario])</f>
        <v>54.214840425531932</v>
      </c>
      <c r="M5784" s="3">
        <f>IF(TablaDatosEmpresa[[#This Row],[Tipo_Movimiento]] = "Venta", -TablaDatosEmpresa[[#This Row],[Cantidad]] * TablaDatosEmpresa[[#This Row],[CosteAdquisicionPromedio]], 0)</f>
        <v>921.65228723404289</v>
      </c>
      <c r="N5784" s="3">
        <f>TablaDatosEmpresa[[#This Row],[Ingresos]]-TablaDatosEmpresa[[#This Row],[Coste_Vemta]]</f>
        <v>2841.8077127659571</v>
      </c>
    </row>
    <row r="5785" spans="1:14" x14ac:dyDescent="0.3">
      <c r="A5785">
        <v>5787</v>
      </c>
      <c r="B5785" s="1">
        <v>45411</v>
      </c>
      <c r="C5785" t="s">
        <v>10</v>
      </c>
      <c r="D5785" t="s">
        <v>34</v>
      </c>
      <c r="E5785" t="s">
        <v>45</v>
      </c>
      <c r="F5785">
        <v>-15</v>
      </c>
      <c r="G5785" s="3">
        <v>0</v>
      </c>
      <c r="H5785" s="3">
        <v>352.58</v>
      </c>
      <c r="I5785" t="s">
        <v>10</v>
      </c>
      <c r="J5785" t="s">
        <v>13</v>
      </c>
      <c r="K5785" s="3">
        <f>IF(TablaDatosEmpresa[[#This Row],[Tipo_Movimiento]] = "Venta", -TablaDatosEmpresa[[#This Row],[Cantidad]] * TablaDatosEmpresa[[#This Row],[Precio_Venta_Unitario]], 0)</f>
        <v>5288.7</v>
      </c>
      <c r="L5785" s="3">
        <f>AVERAGEIF(TablaDatosEmpresa[Nombre_Producto],TablaDatosEmpresa[[#This Row],[Nombre_Producto]],TablaDatosEmpresa[Costo_Unitario])</f>
        <v>81.910562499999997</v>
      </c>
      <c r="M5785" s="3">
        <f>IF(TablaDatosEmpresa[[#This Row],[Tipo_Movimiento]] = "Venta", -TablaDatosEmpresa[[#This Row],[Cantidad]] * TablaDatosEmpresa[[#This Row],[CosteAdquisicionPromedio]], 0)</f>
        <v>1228.6584375</v>
      </c>
      <c r="N5785" s="3">
        <f>TablaDatosEmpresa[[#This Row],[Ingresos]]-TablaDatosEmpresa[[#This Row],[Coste_Vemta]]</f>
        <v>4060.0415624999996</v>
      </c>
    </row>
    <row r="5786" spans="1:14" x14ac:dyDescent="0.3">
      <c r="A5786">
        <v>5788</v>
      </c>
      <c r="B5786" s="1">
        <v>45411</v>
      </c>
      <c r="C5786" t="s">
        <v>24</v>
      </c>
      <c r="D5786" t="s">
        <v>21</v>
      </c>
      <c r="E5786" t="s">
        <v>22</v>
      </c>
      <c r="F5786">
        <v>279</v>
      </c>
      <c r="G5786" s="3">
        <v>24.82</v>
      </c>
      <c r="H5786" s="3">
        <v>0</v>
      </c>
      <c r="I5786" t="s">
        <v>24</v>
      </c>
      <c r="J5786" t="s">
        <v>36</v>
      </c>
      <c r="K5786" s="3">
        <f>IF(TablaDatosEmpresa[[#This Row],[Tipo_Movimiento]] = "Venta", -TablaDatosEmpresa[[#This Row],[Cantidad]] * TablaDatosEmpresa[[#This Row],[Precio_Venta_Unitario]], 0)</f>
        <v>0</v>
      </c>
      <c r="L5786" s="3">
        <f>AVERAGEIF(TablaDatosEmpresa[Nombre_Producto],TablaDatosEmpresa[[#This Row],[Nombre_Producto]],TablaDatosEmpresa[Costo_Unitario])</f>
        <v>10.520482758620702</v>
      </c>
      <c r="M5786" s="3">
        <f>IF(TablaDatosEmpresa[[#This Row],[Tipo_Movimiento]] = "Venta", -TablaDatosEmpresa[[#This Row],[Cantidad]] * TablaDatosEmpresa[[#This Row],[CosteAdquisicionPromedio]], 0)</f>
        <v>0</v>
      </c>
      <c r="N5786" s="3">
        <f>TablaDatosEmpresa[[#This Row],[Ingresos]]-TablaDatosEmpresa[[#This Row],[Coste_Vemta]]</f>
        <v>0</v>
      </c>
    </row>
    <row r="5787" spans="1:14" x14ac:dyDescent="0.3">
      <c r="A5787">
        <v>5789</v>
      </c>
      <c r="B5787" s="1">
        <v>45412</v>
      </c>
      <c r="C5787" t="s">
        <v>10</v>
      </c>
      <c r="D5787" t="s">
        <v>11</v>
      </c>
      <c r="E5787" t="s">
        <v>12</v>
      </c>
      <c r="F5787">
        <v>-28</v>
      </c>
      <c r="G5787" s="3">
        <v>0</v>
      </c>
      <c r="H5787" s="3">
        <v>129.26</v>
      </c>
      <c r="I5787" t="s">
        <v>10</v>
      </c>
      <c r="J5787" t="s">
        <v>23</v>
      </c>
      <c r="K5787" s="3">
        <f>IF(TablaDatosEmpresa[[#This Row],[Tipo_Movimiento]] = "Venta", -TablaDatosEmpresa[[#This Row],[Cantidad]] * TablaDatosEmpresa[[#This Row],[Precio_Venta_Unitario]], 0)</f>
        <v>3619.2799999999997</v>
      </c>
      <c r="L5787" s="3">
        <f>AVERAGEIF(TablaDatosEmpresa[Nombre_Producto],TablaDatosEmpresa[[#This Row],[Nombre_Producto]],TablaDatosEmpresa[Costo_Unitario])</f>
        <v>28.701865793780652</v>
      </c>
      <c r="M5787" s="3">
        <f>IF(TablaDatosEmpresa[[#This Row],[Tipo_Movimiento]] = "Venta", -TablaDatosEmpresa[[#This Row],[Cantidad]] * TablaDatosEmpresa[[#This Row],[CosteAdquisicionPromedio]], 0)</f>
        <v>803.65224222585823</v>
      </c>
      <c r="N5787" s="3">
        <f>TablaDatosEmpresa[[#This Row],[Ingresos]]-TablaDatosEmpresa[[#This Row],[Coste_Vemta]]</f>
        <v>2815.6277577741416</v>
      </c>
    </row>
    <row r="5788" spans="1:14" x14ac:dyDescent="0.3">
      <c r="A5788">
        <v>5790</v>
      </c>
      <c r="B5788" s="1">
        <v>45412</v>
      </c>
      <c r="C5788" t="s">
        <v>10</v>
      </c>
      <c r="D5788" t="s">
        <v>11</v>
      </c>
      <c r="E5788" t="s">
        <v>12</v>
      </c>
      <c r="F5788">
        <v>-17</v>
      </c>
      <c r="G5788" s="3">
        <v>0</v>
      </c>
      <c r="H5788" s="3">
        <v>129.9</v>
      </c>
      <c r="I5788" t="s">
        <v>10</v>
      </c>
      <c r="J5788" t="s">
        <v>35</v>
      </c>
      <c r="K5788" s="3">
        <f>IF(TablaDatosEmpresa[[#This Row],[Tipo_Movimiento]] = "Venta", -TablaDatosEmpresa[[#This Row],[Cantidad]] * TablaDatosEmpresa[[#This Row],[Precio_Venta_Unitario]], 0)</f>
        <v>2208.3000000000002</v>
      </c>
      <c r="L5788" s="3">
        <f>AVERAGEIF(TablaDatosEmpresa[Nombre_Producto],TablaDatosEmpresa[[#This Row],[Nombre_Producto]],TablaDatosEmpresa[Costo_Unitario])</f>
        <v>28.701865793780652</v>
      </c>
      <c r="M5788" s="3">
        <f>IF(TablaDatosEmpresa[[#This Row],[Tipo_Movimiento]] = "Venta", -TablaDatosEmpresa[[#This Row],[Cantidad]] * TablaDatosEmpresa[[#This Row],[CosteAdquisicionPromedio]], 0)</f>
        <v>487.93171849427108</v>
      </c>
      <c r="N5788" s="3">
        <f>TablaDatosEmpresa[[#This Row],[Ingresos]]-TablaDatosEmpresa[[#This Row],[Coste_Vemta]]</f>
        <v>1720.3682815057291</v>
      </c>
    </row>
    <row r="5789" spans="1:14" x14ac:dyDescent="0.3">
      <c r="A5789">
        <v>5791</v>
      </c>
      <c r="B5789" s="1">
        <v>45412</v>
      </c>
      <c r="C5789" t="s">
        <v>24</v>
      </c>
      <c r="D5789" t="s">
        <v>29</v>
      </c>
      <c r="E5789" t="s">
        <v>30</v>
      </c>
      <c r="F5789">
        <v>181</v>
      </c>
      <c r="G5789" s="3">
        <v>36.01</v>
      </c>
      <c r="H5789" s="3">
        <v>0</v>
      </c>
      <c r="I5789" t="s">
        <v>24</v>
      </c>
      <c r="J5789" t="s">
        <v>28</v>
      </c>
      <c r="K5789" s="3">
        <f>IF(TablaDatosEmpresa[[#This Row],[Tipo_Movimiento]] = "Venta", -TablaDatosEmpresa[[#This Row],[Cantidad]] * TablaDatosEmpresa[[#This Row],[Precio_Venta_Unitario]], 0)</f>
        <v>0</v>
      </c>
      <c r="L5789" s="3">
        <f>AVERAGEIF(TablaDatosEmpresa[Nombre_Producto],TablaDatosEmpresa[[#This Row],[Nombre_Producto]],TablaDatosEmpresa[Costo_Unitario])</f>
        <v>15.49574137931034</v>
      </c>
      <c r="M5789" s="3">
        <f>IF(TablaDatosEmpresa[[#This Row],[Tipo_Movimiento]] = "Venta", -TablaDatosEmpresa[[#This Row],[Cantidad]] * TablaDatosEmpresa[[#This Row],[CosteAdquisicionPromedio]], 0)</f>
        <v>0</v>
      </c>
      <c r="N5789" s="3">
        <f>TablaDatosEmpresa[[#This Row],[Ingresos]]-TablaDatosEmpresa[[#This Row],[Coste_Vemta]]</f>
        <v>0</v>
      </c>
    </row>
    <row r="5790" spans="1:14" x14ac:dyDescent="0.3">
      <c r="A5790">
        <v>5792</v>
      </c>
      <c r="B5790" s="1">
        <v>45412</v>
      </c>
      <c r="C5790" t="s">
        <v>24</v>
      </c>
      <c r="D5790" t="s">
        <v>21</v>
      </c>
      <c r="E5790" t="s">
        <v>22</v>
      </c>
      <c r="F5790">
        <v>142</v>
      </c>
      <c r="G5790" s="3">
        <v>24.72</v>
      </c>
      <c r="H5790" s="3">
        <v>0</v>
      </c>
      <c r="I5790" t="s">
        <v>24</v>
      </c>
      <c r="J5790" t="s">
        <v>26</v>
      </c>
      <c r="K5790" s="3">
        <f>IF(TablaDatosEmpresa[[#This Row],[Tipo_Movimiento]] = "Venta", -TablaDatosEmpresa[[#This Row],[Cantidad]] * TablaDatosEmpresa[[#This Row],[Precio_Venta_Unitario]], 0)</f>
        <v>0</v>
      </c>
      <c r="L5790" s="3">
        <f>AVERAGEIF(TablaDatosEmpresa[Nombre_Producto],TablaDatosEmpresa[[#This Row],[Nombre_Producto]],TablaDatosEmpresa[Costo_Unitario])</f>
        <v>10.520482758620702</v>
      </c>
      <c r="M5790" s="3">
        <f>IF(TablaDatosEmpresa[[#This Row],[Tipo_Movimiento]] = "Venta", -TablaDatosEmpresa[[#This Row],[Cantidad]] * TablaDatosEmpresa[[#This Row],[CosteAdquisicionPromedio]], 0)</f>
        <v>0</v>
      </c>
      <c r="N5790" s="3">
        <f>TablaDatosEmpresa[[#This Row],[Ingresos]]-TablaDatosEmpresa[[#This Row],[Coste_Vemta]]</f>
        <v>0</v>
      </c>
    </row>
    <row r="5791" spans="1:14" x14ac:dyDescent="0.3">
      <c r="A5791">
        <v>5793</v>
      </c>
      <c r="B5791" s="1">
        <v>45412</v>
      </c>
      <c r="C5791" t="s">
        <v>10</v>
      </c>
      <c r="D5791" t="s">
        <v>27</v>
      </c>
      <c r="E5791" t="s">
        <v>44</v>
      </c>
      <c r="F5791">
        <v>-19</v>
      </c>
      <c r="G5791" s="3">
        <v>0</v>
      </c>
      <c r="H5791" s="3">
        <v>501.35</v>
      </c>
      <c r="I5791" t="s">
        <v>10</v>
      </c>
      <c r="J5791" t="s">
        <v>23</v>
      </c>
      <c r="K5791" s="3">
        <f>IF(TablaDatosEmpresa[[#This Row],[Tipo_Movimiento]] = "Venta", -TablaDatosEmpresa[[#This Row],[Cantidad]] * TablaDatosEmpresa[[#This Row],[Precio_Venta_Unitario]], 0)</f>
        <v>9525.65</v>
      </c>
      <c r="L5791" s="3">
        <f>AVERAGEIF(TablaDatosEmpresa[Nombre_Producto],TablaDatosEmpresa[[#This Row],[Nombre_Producto]],TablaDatosEmpresa[Costo_Unitario])</f>
        <v>111.99406451612904</v>
      </c>
      <c r="M5791" s="3">
        <f>IF(TablaDatosEmpresa[[#This Row],[Tipo_Movimiento]] = "Venta", -TablaDatosEmpresa[[#This Row],[Cantidad]] * TablaDatosEmpresa[[#This Row],[CosteAdquisicionPromedio]], 0)</f>
        <v>2127.8872258064516</v>
      </c>
      <c r="N5791" s="3">
        <f>TablaDatosEmpresa[[#This Row],[Ingresos]]-TablaDatosEmpresa[[#This Row],[Coste_Vemta]]</f>
        <v>7397.7627741935485</v>
      </c>
    </row>
    <row r="5792" spans="1:14" x14ac:dyDescent="0.3">
      <c r="A5792">
        <v>5794</v>
      </c>
      <c r="B5792" s="1">
        <v>45412</v>
      </c>
      <c r="C5792" t="s">
        <v>10</v>
      </c>
      <c r="D5792" t="s">
        <v>17</v>
      </c>
      <c r="E5792" t="s">
        <v>42</v>
      </c>
      <c r="F5792">
        <v>-21</v>
      </c>
      <c r="G5792" s="3">
        <v>0</v>
      </c>
      <c r="H5792" s="3">
        <v>901.36</v>
      </c>
      <c r="I5792" t="s">
        <v>10</v>
      </c>
      <c r="J5792" t="s">
        <v>15</v>
      </c>
      <c r="K5792" s="3">
        <f>IF(TablaDatosEmpresa[[#This Row],[Tipo_Movimiento]] = "Venta", -TablaDatosEmpresa[[#This Row],[Cantidad]] * TablaDatosEmpresa[[#This Row],[Precio_Venta_Unitario]], 0)</f>
        <v>18928.560000000001</v>
      </c>
      <c r="L5792" s="3">
        <f>AVERAGEIF(TablaDatosEmpresa[Nombre_Producto],TablaDatosEmpresa[[#This Row],[Nombre_Producto]],TablaDatosEmpresa[Costo_Unitario])</f>
        <v>206.67616747181975</v>
      </c>
      <c r="M5792" s="3">
        <f>IF(TablaDatosEmpresa[[#This Row],[Tipo_Movimiento]] = "Venta", -TablaDatosEmpresa[[#This Row],[Cantidad]] * TablaDatosEmpresa[[#This Row],[CosteAdquisicionPromedio]], 0)</f>
        <v>4340.1995169082147</v>
      </c>
      <c r="N5792" s="3">
        <f>TablaDatosEmpresa[[#This Row],[Ingresos]]-TablaDatosEmpresa[[#This Row],[Coste_Vemta]]</f>
        <v>14588.360483091787</v>
      </c>
    </row>
    <row r="5793" spans="1:14" x14ac:dyDescent="0.3">
      <c r="A5793">
        <v>5795</v>
      </c>
      <c r="B5793" s="1">
        <v>45412</v>
      </c>
      <c r="C5793" t="s">
        <v>10</v>
      </c>
      <c r="D5793" t="s">
        <v>29</v>
      </c>
      <c r="E5793" t="s">
        <v>30</v>
      </c>
      <c r="F5793">
        <v>-21</v>
      </c>
      <c r="G5793" s="3">
        <v>0</v>
      </c>
      <c r="H5793" s="3">
        <v>80.650000000000006</v>
      </c>
      <c r="I5793" t="s">
        <v>10</v>
      </c>
      <c r="J5793" t="s">
        <v>31</v>
      </c>
      <c r="K5793" s="3">
        <f>IF(TablaDatosEmpresa[[#This Row],[Tipo_Movimiento]] = "Venta", -TablaDatosEmpresa[[#This Row],[Cantidad]] * TablaDatosEmpresa[[#This Row],[Precio_Venta_Unitario]], 0)</f>
        <v>1693.65</v>
      </c>
      <c r="L5793" s="3">
        <f>AVERAGEIF(TablaDatosEmpresa[Nombre_Producto],TablaDatosEmpresa[[#This Row],[Nombre_Producto]],TablaDatosEmpresa[Costo_Unitario])</f>
        <v>15.49574137931034</v>
      </c>
      <c r="M5793" s="3">
        <f>IF(TablaDatosEmpresa[[#This Row],[Tipo_Movimiento]] = "Venta", -TablaDatosEmpresa[[#This Row],[Cantidad]] * TablaDatosEmpresa[[#This Row],[CosteAdquisicionPromedio]], 0)</f>
        <v>325.41056896551714</v>
      </c>
      <c r="N5793" s="3">
        <f>TablaDatosEmpresa[[#This Row],[Ingresos]]-TablaDatosEmpresa[[#This Row],[Coste_Vemta]]</f>
        <v>1368.239431034483</v>
      </c>
    </row>
    <row r="5794" spans="1:14" x14ac:dyDescent="0.3">
      <c r="A5794">
        <v>5796</v>
      </c>
      <c r="B5794" s="1">
        <v>45413</v>
      </c>
      <c r="C5794" t="s">
        <v>10</v>
      </c>
      <c r="D5794" t="s">
        <v>32</v>
      </c>
      <c r="E5794" t="s">
        <v>33</v>
      </c>
      <c r="F5794">
        <v>-22</v>
      </c>
      <c r="G5794" s="3">
        <v>0</v>
      </c>
      <c r="H5794" s="3">
        <v>217.92</v>
      </c>
      <c r="I5794" t="s">
        <v>10</v>
      </c>
      <c r="J5794" t="s">
        <v>15</v>
      </c>
      <c r="K5794" s="3">
        <f>IF(TablaDatosEmpresa[[#This Row],[Tipo_Movimiento]] = "Venta", -TablaDatosEmpresa[[#This Row],[Cantidad]] * TablaDatosEmpresa[[#This Row],[Precio_Venta_Unitario]], 0)</f>
        <v>4794.24</v>
      </c>
      <c r="L5794" s="3">
        <f>AVERAGEIF(TablaDatosEmpresa[Nombre_Producto],TablaDatosEmpresa[[#This Row],[Nombre_Producto]],TablaDatosEmpresa[Costo_Unitario])</f>
        <v>54.214840425531932</v>
      </c>
      <c r="M5794" s="3">
        <f>IF(TablaDatosEmpresa[[#This Row],[Tipo_Movimiento]] = "Venta", -TablaDatosEmpresa[[#This Row],[Cantidad]] * TablaDatosEmpresa[[#This Row],[CosteAdquisicionPromedio]], 0)</f>
        <v>1192.7264893617025</v>
      </c>
      <c r="N5794" s="3">
        <f>TablaDatosEmpresa[[#This Row],[Ingresos]]-TablaDatosEmpresa[[#This Row],[Coste_Vemta]]</f>
        <v>3601.5135106382972</v>
      </c>
    </row>
    <row r="5795" spans="1:14" x14ac:dyDescent="0.3">
      <c r="A5795">
        <v>5797</v>
      </c>
      <c r="B5795" s="1">
        <v>45413</v>
      </c>
      <c r="C5795" t="s">
        <v>10</v>
      </c>
      <c r="D5795" t="s">
        <v>34</v>
      </c>
      <c r="E5795" t="s">
        <v>45</v>
      </c>
      <c r="F5795">
        <v>-50</v>
      </c>
      <c r="G5795" s="3">
        <v>0</v>
      </c>
      <c r="H5795" s="3">
        <v>348.73</v>
      </c>
      <c r="I5795" t="s">
        <v>10</v>
      </c>
      <c r="J5795" t="s">
        <v>35</v>
      </c>
      <c r="K5795" s="3">
        <f>IF(TablaDatosEmpresa[[#This Row],[Tipo_Movimiento]] = "Venta", -TablaDatosEmpresa[[#This Row],[Cantidad]] * TablaDatosEmpresa[[#This Row],[Precio_Venta_Unitario]], 0)</f>
        <v>17436.5</v>
      </c>
      <c r="L5795" s="3">
        <f>AVERAGEIF(TablaDatosEmpresa[Nombre_Producto],TablaDatosEmpresa[[#This Row],[Nombre_Producto]],TablaDatosEmpresa[Costo_Unitario])</f>
        <v>81.910562499999997</v>
      </c>
      <c r="M5795" s="3">
        <f>IF(TablaDatosEmpresa[[#This Row],[Tipo_Movimiento]] = "Venta", -TablaDatosEmpresa[[#This Row],[Cantidad]] * TablaDatosEmpresa[[#This Row],[CosteAdquisicionPromedio]], 0)</f>
        <v>4095.5281249999998</v>
      </c>
      <c r="N5795" s="3">
        <f>TablaDatosEmpresa[[#This Row],[Ingresos]]-TablaDatosEmpresa[[#This Row],[Coste_Vemta]]</f>
        <v>13340.971874999999</v>
      </c>
    </row>
    <row r="5796" spans="1:14" x14ac:dyDescent="0.3">
      <c r="A5796">
        <v>5798</v>
      </c>
      <c r="B5796" s="1">
        <v>45413</v>
      </c>
      <c r="C5796" t="s">
        <v>10</v>
      </c>
      <c r="D5796" t="s">
        <v>25</v>
      </c>
      <c r="E5796" t="s">
        <v>43</v>
      </c>
      <c r="F5796">
        <v>-17</v>
      </c>
      <c r="G5796" s="3">
        <v>0</v>
      </c>
      <c r="H5796" s="3">
        <v>94.2</v>
      </c>
      <c r="I5796" t="s">
        <v>10</v>
      </c>
      <c r="J5796" t="s">
        <v>13</v>
      </c>
      <c r="K5796" s="3">
        <f>IF(TablaDatosEmpresa[[#This Row],[Tipo_Movimiento]] = "Venta", -TablaDatosEmpresa[[#This Row],[Cantidad]] * TablaDatosEmpresa[[#This Row],[Precio_Venta_Unitario]], 0)</f>
        <v>1601.4</v>
      </c>
      <c r="L5796" s="3">
        <f>AVERAGEIF(TablaDatosEmpresa[Nombre_Producto],TablaDatosEmpresa[[#This Row],[Nombre_Producto]],TablaDatosEmpresa[Costo_Unitario])</f>
        <v>18.458651685393257</v>
      </c>
      <c r="M5796" s="3">
        <f>IF(TablaDatosEmpresa[[#This Row],[Tipo_Movimiento]] = "Venta", -TablaDatosEmpresa[[#This Row],[Cantidad]] * TablaDatosEmpresa[[#This Row],[CosteAdquisicionPromedio]], 0)</f>
        <v>313.79707865168535</v>
      </c>
      <c r="N5796" s="3">
        <f>TablaDatosEmpresa[[#This Row],[Ingresos]]-TablaDatosEmpresa[[#This Row],[Coste_Vemta]]</f>
        <v>1287.6029213483148</v>
      </c>
    </row>
    <row r="5797" spans="1:14" x14ac:dyDescent="0.3">
      <c r="A5797">
        <v>5799</v>
      </c>
      <c r="B5797" s="1">
        <v>45413</v>
      </c>
      <c r="C5797" t="s">
        <v>24</v>
      </c>
      <c r="D5797" t="s">
        <v>14</v>
      </c>
      <c r="E5797" t="s">
        <v>41</v>
      </c>
      <c r="F5797">
        <v>92</v>
      </c>
      <c r="G5797" s="3">
        <v>84</v>
      </c>
      <c r="H5797" s="3">
        <v>0</v>
      </c>
      <c r="I5797" t="s">
        <v>24</v>
      </c>
      <c r="J5797" t="s">
        <v>28</v>
      </c>
      <c r="K5797" s="3">
        <f>IF(TablaDatosEmpresa[[#This Row],[Tipo_Movimiento]] = "Venta", -TablaDatosEmpresa[[#This Row],[Cantidad]] * TablaDatosEmpresa[[#This Row],[Precio_Venta_Unitario]], 0)</f>
        <v>0</v>
      </c>
      <c r="L5797" s="3">
        <f>AVERAGEIF(TablaDatosEmpresa[Nombre_Producto],TablaDatosEmpresa[[#This Row],[Nombre_Producto]],TablaDatosEmpresa[Costo_Unitario])</f>
        <v>38.917210440456756</v>
      </c>
      <c r="M5797" s="3">
        <f>IF(TablaDatosEmpresa[[#This Row],[Tipo_Movimiento]] = "Venta", -TablaDatosEmpresa[[#This Row],[Cantidad]] * TablaDatosEmpresa[[#This Row],[CosteAdquisicionPromedio]], 0)</f>
        <v>0</v>
      </c>
      <c r="N5797" s="3">
        <f>TablaDatosEmpresa[[#This Row],[Ingresos]]-TablaDatosEmpresa[[#This Row],[Coste_Vemta]]</f>
        <v>0</v>
      </c>
    </row>
    <row r="5798" spans="1:14" x14ac:dyDescent="0.3">
      <c r="A5798">
        <v>5800</v>
      </c>
      <c r="B5798" s="1">
        <v>45413</v>
      </c>
      <c r="C5798" t="s">
        <v>10</v>
      </c>
      <c r="D5798" t="s">
        <v>27</v>
      </c>
      <c r="E5798" t="s">
        <v>44</v>
      </c>
      <c r="F5798">
        <v>-23</v>
      </c>
      <c r="G5798" s="3">
        <v>0</v>
      </c>
      <c r="H5798" s="3">
        <v>504.28</v>
      </c>
      <c r="I5798" t="s">
        <v>10</v>
      </c>
      <c r="J5798" t="s">
        <v>23</v>
      </c>
      <c r="K5798" s="3">
        <f>IF(TablaDatosEmpresa[[#This Row],[Tipo_Movimiento]] = "Venta", -TablaDatosEmpresa[[#This Row],[Cantidad]] * TablaDatosEmpresa[[#This Row],[Precio_Venta_Unitario]], 0)</f>
        <v>11598.439999999999</v>
      </c>
      <c r="L5798" s="3">
        <f>AVERAGEIF(TablaDatosEmpresa[Nombre_Producto],TablaDatosEmpresa[[#This Row],[Nombre_Producto]],TablaDatosEmpresa[Costo_Unitario])</f>
        <v>111.99406451612904</v>
      </c>
      <c r="M5798" s="3">
        <f>IF(TablaDatosEmpresa[[#This Row],[Tipo_Movimiento]] = "Venta", -TablaDatosEmpresa[[#This Row],[Cantidad]] * TablaDatosEmpresa[[#This Row],[CosteAdquisicionPromedio]], 0)</f>
        <v>2575.8634838709681</v>
      </c>
      <c r="N5798" s="3">
        <f>TablaDatosEmpresa[[#This Row],[Ingresos]]-TablaDatosEmpresa[[#This Row],[Coste_Vemta]]</f>
        <v>9022.576516129031</v>
      </c>
    </row>
    <row r="5799" spans="1:14" x14ac:dyDescent="0.3">
      <c r="A5799">
        <v>5801</v>
      </c>
      <c r="B5799" s="1">
        <v>45413</v>
      </c>
      <c r="C5799" t="s">
        <v>24</v>
      </c>
      <c r="D5799" t="s">
        <v>32</v>
      </c>
      <c r="E5799" t="s">
        <v>33</v>
      </c>
      <c r="F5799">
        <v>188</v>
      </c>
      <c r="G5799" s="3">
        <v>120.4</v>
      </c>
      <c r="H5799" s="3">
        <v>0</v>
      </c>
      <c r="I5799" t="s">
        <v>24</v>
      </c>
      <c r="J5799" t="s">
        <v>36</v>
      </c>
      <c r="K5799" s="3">
        <f>IF(TablaDatosEmpresa[[#This Row],[Tipo_Movimiento]] = "Venta", -TablaDatosEmpresa[[#This Row],[Cantidad]] * TablaDatosEmpresa[[#This Row],[Precio_Venta_Unitario]], 0)</f>
        <v>0</v>
      </c>
      <c r="L5799" s="3">
        <f>AVERAGEIF(TablaDatosEmpresa[Nombre_Producto],TablaDatosEmpresa[[#This Row],[Nombre_Producto]],TablaDatosEmpresa[Costo_Unitario])</f>
        <v>54.214840425531932</v>
      </c>
      <c r="M5799" s="3">
        <f>IF(TablaDatosEmpresa[[#This Row],[Tipo_Movimiento]] = "Venta", -TablaDatosEmpresa[[#This Row],[Cantidad]] * TablaDatosEmpresa[[#This Row],[CosteAdquisicionPromedio]], 0)</f>
        <v>0</v>
      </c>
      <c r="N5799" s="3">
        <f>TablaDatosEmpresa[[#This Row],[Ingresos]]-TablaDatosEmpresa[[#This Row],[Coste_Vemta]]</f>
        <v>0</v>
      </c>
    </row>
    <row r="5800" spans="1:14" x14ac:dyDescent="0.3">
      <c r="A5800">
        <v>5802</v>
      </c>
      <c r="B5800" s="1">
        <v>45413</v>
      </c>
      <c r="C5800" t="s">
        <v>10</v>
      </c>
      <c r="D5800" t="s">
        <v>21</v>
      </c>
      <c r="E5800" t="s">
        <v>22</v>
      </c>
      <c r="F5800">
        <v>-41</v>
      </c>
      <c r="G5800" s="3">
        <v>0</v>
      </c>
      <c r="H5800" s="3">
        <v>59.58</v>
      </c>
      <c r="I5800" t="s">
        <v>10</v>
      </c>
      <c r="J5800" t="s">
        <v>13</v>
      </c>
      <c r="K5800" s="3">
        <f>IF(TablaDatosEmpresa[[#This Row],[Tipo_Movimiento]] = "Venta", -TablaDatosEmpresa[[#This Row],[Cantidad]] * TablaDatosEmpresa[[#This Row],[Precio_Venta_Unitario]], 0)</f>
        <v>2442.7799999999997</v>
      </c>
      <c r="L5800" s="3">
        <f>AVERAGEIF(TablaDatosEmpresa[Nombre_Producto],TablaDatosEmpresa[[#This Row],[Nombre_Producto]],TablaDatosEmpresa[Costo_Unitario])</f>
        <v>10.520482758620702</v>
      </c>
      <c r="M5800" s="3">
        <f>IF(TablaDatosEmpresa[[#This Row],[Tipo_Movimiento]] = "Venta", -TablaDatosEmpresa[[#This Row],[Cantidad]] * TablaDatosEmpresa[[#This Row],[CosteAdquisicionPromedio]], 0)</f>
        <v>431.33979310344876</v>
      </c>
      <c r="N5800" s="3">
        <f>TablaDatosEmpresa[[#This Row],[Ingresos]]-TablaDatosEmpresa[[#This Row],[Coste_Vemta]]</f>
        <v>2011.440206896551</v>
      </c>
    </row>
    <row r="5801" spans="1:14" x14ac:dyDescent="0.3">
      <c r="A5801">
        <v>5803</v>
      </c>
      <c r="B5801" s="1">
        <v>45414</v>
      </c>
      <c r="C5801" t="s">
        <v>10</v>
      </c>
      <c r="D5801" t="s">
        <v>32</v>
      </c>
      <c r="E5801" t="s">
        <v>33</v>
      </c>
      <c r="F5801">
        <v>-38</v>
      </c>
      <c r="G5801" s="3">
        <v>0</v>
      </c>
      <c r="H5801" s="3">
        <v>222.08</v>
      </c>
      <c r="I5801" t="s">
        <v>10</v>
      </c>
      <c r="J5801" t="s">
        <v>31</v>
      </c>
      <c r="K5801" s="3">
        <f>IF(TablaDatosEmpresa[[#This Row],[Tipo_Movimiento]] = "Venta", -TablaDatosEmpresa[[#This Row],[Cantidad]] * TablaDatosEmpresa[[#This Row],[Precio_Venta_Unitario]], 0)</f>
        <v>8439.0400000000009</v>
      </c>
      <c r="L5801" s="3">
        <f>AVERAGEIF(TablaDatosEmpresa[Nombre_Producto],TablaDatosEmpresa[[#This Row],[Nombre_Producto]],TablaDatosEmpresa[Costo_Unitario])</f>
        <v>54.214840425531932</v>
      </c>
      <c r="M5801" s="3">
        <f>IF(TablaDatosEmpresa[[#This Row],[Tipo_Movimiento]] = "Venta", -TablaDatosEmpresa[[#This Row],[Cantidad]] * TablaDatosEmpresa[[#This Row],[CosteAdquisicionPromedio]], 0)</f>
        <v>2060.1639361702132</v>
      </c>
      <c r="N5801" s="3">
        <f>TablaDatosEmpresa[[#This Row],[Ingresos]]-TablaDatosEmpresa[[#This Row],[Coste_Vemta]]</f>
        <v>6378.8760638297881</v>
      </c>
    </row>
    <row r="5802" spans="1:14" x14ac:dyDescent="0.3">
      <c r="A5802">
        <v>5804</v>
      </c>
      <c r="B5802" s="1">
        <v>45414</v>
      </c>
      <c r="C5802" t="s">
        <v>10</v>
      </c>
      <c r="D5802" t="s">
        <v>21</v>
      </c>
      <c r="E5802" t="s">
        <v>22</v>
      </c>
      <c r="F5802">
        <v>-17</v>
      </c>
      <c r="G5802" s="3">
        <v>0</v>
      </c>
      <c r="H5802" s="3">
        <v>59.57</v>
      </c>
      <c r="I5802" t="s">
        <v>10</v>
      </c>
      <c r="J5802" t="s">
        <v>13</v>
      </c>
      <c r="K5802" s="3">
        <f>IF(TablaDatosEmpresa[[#This Row],[Tipo_Movimiento]] = "Venta", -TablaDatosEmpresa[[#This Row],[Cantidad]] * TablaDatosEmpresa[[#This Row],[Precio_Venta_Unitario]], 0)</f>
        <v>1012.69</v>
      </c>
      <c r="L5802" s="3">
        <f>AVERAGEIF(TablaDatosEmpresa[Nombre_Producto],TablaDatosEmpresa[[#This Row],[Nombre_Producto]],TablaDatosEmpresa[Costo_Unitario])</f>
        <v>10.520482758620702</v>
      </c>
      <c r="M5802" s="3">
        <f>IF(TablaDatosEmpresa[[#This Row],[Tipo_Movimiento]] = "Venta", -TablaDatosEmpresa[[#This Row],[Cantidad]] * TablaDatosEmpresa[[#This Row],[CosteAdquisicionPromedio]], 0)</f>
        <v>178.84820689655191</v>
      </c>
      <c r="N5802" s="3">
        <f>TablaDatosEmpresa[[#This Row],[Ingresos]]-TablaDatosEmpresa[[#This Row],[Coste_Vemta]]</f>
        <v>833.84179310344814</v>
      </c>
    </row>
    <row r="5803" spans="1:14" x14ac:dyDescent="0.3">
      <c r="A5803">
        <v>5805</v>
      </c>
      <c r="B5803" s="1">
        <v>45414</v>
      </c>
      <c r="C5803" t="s">
        <v>10</v>
      </c>
      <c r="D5803" t="s">
        <v>25</v>
      </c>
      <c r="E5803" t="s">
        <v>43</v>
      </c>
      <c r="F5803">
        <v>-31</v>
      </c>
      <c r="G5803" s="3">
        <v>0</v>
      </c>
      <c r="H5803" s="3">
        <v>95.82</v>
      </c>
      <c r="I5803" t="s">
        <v>10</v>
      </c>
      <c r="J5803" t="s">
        <v>31</v>
      </c>
      <c r="K5803" s="3">
        <f>IF(TablaDatosEmpresa[[#This Row],[Tipo_Movimiento]] = "Venta", -TablaDatosEmpresa[[#This Row],[Cantidad]] * TablaDatosEmpresa[[#This Row],[Precio_Venta_Unitario]], 0)</f>
        <v>2970.4199999999996</v>
      </c>
      <c r="L5803" s="3">
        <f>AVERAGEIF(TablaDatosEmpresa[Nombre_Producto],TablaDatosEmpresa[[#This Row],[Nombre_Producto]],TablaDatosEmpresa[Costo_Unitario])</f>
        <v>18.458651685393257</v>
      </c>
      <c r="M5803" s="3">
        <f>IF(TablaDatosEmpresa[[#This Row],[Tipo_Movimiento]] = "Venta", -TablaDatosEmpresa[[#This Row],[Cantidad]] * TablaDatosEmpresa[[#This Row],[CosteAdquisicionPromedio]], 0)</f>
        <v>572.2182022471909</v>
      </c>
      <c r="N5803" s="3">
        <f>TablaDatosEmpresa[[#This Row],[Ingresos]]-TablaDatosEmpresa[[#This Row],[Coste_Vemta]]</f>
        <v>2398.2017977528085</v>
      </c>
    </row>
    <row r="5804" spans="1:14" x14ac:dyDescent="0.3">
      <c r="A5804">
        <v>5806</v>
      </c>
      <c r="B5804" s="1">
        <v>45414</v>
      </c>
      <c r="C5804" t="s">
        <v>16</v>
      </c>
      <c r="D5804" t="s">
        <v>19</v>
      </c>
      <c r="E5804" t="s">
        <v>20</v>
      </c>
      <c r="F5804">
        <v>70</v>
      </c>
      <c r="G5804" s="3">
        <v>148.83000000000001</v>
      </c>
      <c r="H5804" s="3">
        <v>0</v>
      </c>
      <c r="I5804" t="s">
        <v>46</v>
      </c>
      <c r="J5804" t="s">
        <v>18</v>
      </c>
      <c r="K5804" s="3">
        <f>IF(TablaDatosEmpresa[[#This Row],[Tipo_Movimiento]] = "Venta", -TablaDatosEmpresa[[#This Row],[Cantidad]] * TablaDatosEmpresa[[#This Row],[Precio_Venta_Unitario]], 0)</f>
        <v>0</v>
      </c>
      <c r="L5804" s="3">
        <f>AVERAGEIF(TablaDatosEmpresa[Nombre_Producto],TablaDatosEmpresa[[#This Row],[Nombre_Producto]],TablaDatosEmpresa[Costo_Unitario])</f>
        <v>66.956770642201846</v>
      </c>
      <c r="M5804" s="3">
        <f>IF(TablaDatosEmpresa[[#This Row],[Tipo_Movimiento]] = "Venta", -TablaDatosEmpresa[[#This Row],[Cantidad]] * TablaDatosEmpresa[[#This Row],[CosteAdquisicionPromedio]], 0)</f>
        <v>0</v>
      </c>
      <c r="N5804" s="3">
        <f>TablaDatosEmpresa[[#This Row],[Ingresos]]-TablaDatosEmpresa[[#This Row],[Coste_Vemta]]</f>
        <v>0</v>
      </c>
    </row>
    <row r="5805" spans="1:14" x14ac:dyDescent="0.3">
      <c r="A5805">
        <v>5807</v>
      </c>
      <c r="B5805" s="1">
        <v>45414</v>
      </c>
      <c r="C5805" t="s">
        <v>10</v>
      </c>
      <c r="D5805" t="s">
        <v>14</v>
      </c>
      <c r="E5805" t="s">
        <v>41</v>
      </c>
      <c r="F5805">
        <v>-43</v>
      </c>
      <c r="G5805" s="3">
        <v>0</v>
      </c>
      <c r="H5805" s="3">
        <v>160.82</v>
      </c>
      <c r="I5805" t="s">
        <v>10</v>
      </c>
      <c r="J5805" t="s">
        <v>15</v>
      </c>
      <c r="K5805" s="3">
        <f>IF(TablaDatosEmpresa[[#This Row],[Tipo_Movimiento]] = "Venta", -TablaDatosEmpresa[[#This Row],[Cantidad]] * TablaDatosEmpresa[[#This Row],[Precio_Venta_Unitario]], 0)</f>
        <v>6915.2599999999993</v>
      </c>
      <c r="L5805" s="3">
        <f>AVERAGEIF(TablaDatosEmpresa[Nombre_Producto],TablaDatosEmpresa[[#This Row],[Nombre_Producto]],TablaDatosEmpresa[Costo_Unitario])</f>
        <v>38.917210440456756</v>
      </c>
      <c r="M5805" s="3">
        <f>IF(TablaDatosEmpresa[[#This Row],[Tipo_Movimiento]] = "Venta", -TablaDatosEmpresa[[#This Row],[Cantidad]] * TablaDatosEmpresa[[#This Row],[CosteAdquisicionPromedio]], 0)</f>
        <v>1673.4400489396405</v>
      </c>
      <c r="N5805" s="3">
        <f>TablaDatosEmpresa[[#This Row],[Ingresos]]-TablaDatosEmpresa[[#This Row],[Coste_Vemta]]</f>
        <v>5241.819951060359</v>
      </c>
    </row>
    <row r="5806" spans="1:14" x14ac:dyDescent="0.3">
      <c r="A5806">
        <v>5808</v>
      </c>
      <c r="B5806" s="1">
        <v>45414</v>
      </c>
      <c r="C5806" t="s">
        <v>24</v>
      </c>
      <c r="D5806" t="s">
        <v>29</v>
      </c>
      <c r="E5806" t="s">
        <v>30</v>
      </c>
      <c r="F5806">
        <v>234</v>
      </c>
      <c r="G5806" s="3">
        <v>35.549999999999997</v>
      </c>
      <c r="H5806" s="3">
        <v>0</v>
      </c>
      <c r="I5806" t="s">
        <v>24</v>
      </c>
      <c r="J5806" t="s">
        <v>37</v>
      </c>
      <c r="K5806" s="3">
        <f>IF(TablaDatosEmpresa[[#This Row],[Tipo_Movimiento]] = "Venta", -TablaDatosEmpresa[[#This Row],[Cantidad]] * TablaDatosEmpresa[[#This Row],[Precio_Venta_Unitario]], 0)</f>
        <v>0</v>
      </c>
      <c r="L5806" s="3">
        <f>AVERAGEIF(TablaDatosEmpresa[Nombre_Producto],TablaDatosEmpresa[[#This Row],[Nombre_Producto]],TablaDatosEmpresa[Costo_Unitario])</f>
        <v>15.49574137931034</v>
      </c>
      <c r="M5806" s="3">
        <f>IF(TablaDatosEmpresa[[#This Row],[Tipo_Movimiento]] = "Venta", -TablaDatosEmpresa[[#This Row],[Cantidad]] * TablaDatosEmpresa[[#This Row],[CosteAdquisicionPromedio]], 0)</f>
        <v>0</v>
      </c>
      <c r="N5806" s="3">
        <f>TablaDatosEmpresa[[#This Row],[Ingresos]]-TablaDatosEmpresa[[#This Row],[Coste_Vemta]]</f>
        <v>0</v>
      </c>
    </row>
    <row r="5807" spans="1:14" x14ac:dyDescent="0.3">
      <c r="A5807">
        <v>5809</v>
      </c>
      <c r="B5807" s="1">
        <v>45414</v>
      </c>
      <c r="C5807" t="s">
        <v>10</v>
      </c>
      <c r="D5807" t="s">
        <v>29</v>
      </c>
      <c r="E5807" t="s">
        <v>30</v>
      </c>
      <c r="F5807">
        <v>-9</v>
      </c>
      <c r="G5807" s="3">
        <v>0</v>
      </c>
      <c r="H5807" s="3">
        <v>79.42</v>
      </c>
      <c r="I5807" t="s">
        <v>10</v>
      </c>
      <c r="J5807" t="s">
        <v>23</v>
      </c>
      <c r="K5807" s="3">
        <f>IF(TablaDatosEmpresa[[#This Row],[Tipo_Movimiento]] = "Venta", -TablaDatosEmpresa[[#This Row],[Cantidad]] * TablaDatosEmpresa[[#This Row],[Precio_Venta_Unitario]], 0)</f>
        <v>714.78</v>
      </c>
      <c r="L5807" s="3">
        <f>AVERAGEIF(TablaDatosEmpresa[Nombre_Producto],TablaDatosEmpresa[[#This Row],[Nombre_Producto]],TablaDatosEmpresa[Costo_Unitario])</f>
        <v>15.49574137931034</v>
      </c>
      <c r="M5807" s="3">
        <f>IF(TablaDatosEmpresa[[#This Row],[Tipo_Movimiento]] = "Venta", -TablaDatosEmpresa[[#This Row],[Cantidad]] * TablaDatosEmpresa[[#This Row],[CosteAdquisicionPromedio]], 0)</f>
        <v>139.46167241379305</v>
      </c>
      <c r="N5807" s="3">
        <f>TablaDatosEmpresa[[#This Row],[Ingresos]]-TablaDatosEmpresa[[#This Row],[Coste_Vemta]]</f>
        <v>575.31832758620692</v>
      </c>
    </row>
    <row r="5808" spans="1:14" x14ac:dyDescent="0.3">
      <c r="A5808">
        <v>5810</v>
      </c>
      <c r="B5808" s="1">
        <v>45415</v>
      </c>
      <c r="C5808" t="s">
        <v>24</v>
      </c>
      <c r="D5808" t="s">
        <v>34</v>
      </c>
      <c r="E5808" t="s">
        <v>45</v>
      </c>
      <c r="F5808">
        <v>116</v>
      </c>
      <c r="G5808" s="3">
        <v>182.51</v>
      </c>
      <c r="H5808" s="3">
        <v>0</v>
      </c>
      <c r="I5808" t="s">
        <v>24</v>
      </c>
      <c r="J5808" t="s">
        <v>37</v>
      </c>
      <c r="K5808" s="3">
        <f>IF(TablaDatosEmpresa[[#This Row],[Tipo_Movimiento]] = "Venta", -TablaDatosEmpresa[[#This Row],[Cantidad]] * TablaDatosEmpresa[[#This Row],[Precio_Venta_Unitario]], 0)</f>
        <v>0</v>
      </c>
      <c r="L5808" s="3">
        <f>AVERAGEIF(TablaDatosEmpresa[Nombre_Producto],TablaDatosEmpresa[[#This Row],[Nombre_Producto]],TablaDatosEmpresa[Costo_Unitario])</f>
        <v>81.910562499999997</v>
      </c>
      <c r="M5808" s="3">
        <f>IF(TablaDatosEmpresa[[#This Row],[Tipo_Movimiento]] = "Venta", -TablaDatosEmpresa[[#This Row],[Cantidad]] * TablaDatosEmpresa[[#This Row],[CosteAdquisicionPromedio]], 0)</f>
        <v>0</v>
      </c>
      <c r="N5808" s="3">
        <f>TablaDatosEmpresa[[#This Row],[Ingresos]]-TablaDatosEmpresa[[#This Row],[Coste_Vemta]]</f>
        <v>0</v>
      </c>
    </row>
    <row r="5809" spans="1:14" x14ac:dyDescent="0.3">
      <c r="A5809">
        <v>5811</v>
      </c>
      <c r="B5809" s="1">
        <v>45415</v>
      </c>
      <c r="C5809" t="s">
        <v>10</v>
      </c>
      <c r="D5809" t="s">
        <v>34</v>
      </c>
      <c r="E5809" t="s">
        <v>45</v>
      </c>
      <c r="F5809">
        <v>-6</v>
      </c>
      <c r="G5809" s="3">
        <v>0</v>
      </c>
      <c r="H5809" s="3">
        <v>348.77</v>
      </c>
      <c r="I5809" t="s">
        <v>10</v>
      </c>
      <c r="J5809" t="s">
        <v>31</v>
      </c>
      <c r="K5809" s="3">
        <f>IF(TablaDatosEmpresa[[#This Row],[Tipo_Movimiento]] = "Venta", -TablaDatosEmpresa[[#This Row],[Cantidad]] * TablaDatosEmpresa[[#This Row],[Precio_Venta_Unitario]], 0)</f>
        <v>2092.62</v>
      </c>
      <c r="L5809" s="3">
        <f>AVERAGEIF(TablaDatosEmpresa[Nombre_Producto],TablaDatosEmpresa[[#This Row],[Nombre_Producto]],TablaDatosEmpresa[Costo_Unitario])</f>
        <v>81.910562499999997</v>
      </c>
      <c r="M5809" s="3">
        <f>IF(TablaDatosEmpresa[[#This Row],[Tipo_Movimiento]] = "Venta", -TablaDatosEmpresa[[#This Row],[Cantidad]] * TablaDatosEmpresa[[#This Row],[CosteAdquisicionPromedio]], 0)</f>
        <v>491.46337499999998</v>
      </c>
      <c r="N5809" s="3">
        <f>TablaDatosEmpresa[[#This Row],[Ingresos]]-TablaDatosEmpresa[[#This Row],[Coste_Vemta]]</f>
        <v>1601.1566249999998</v>
      </c>
    </row>
    <row r="5810" spans="1:14" x14ac:dyDescent="0.3">
      <c r="A5810">
        <v>5812</v>
      </c>
      <c r="B5810" s="1">
        <v>45415</v>
      </c>
      <c r="C5810" t="s">
        <v>24</v>
      </c>
      <c r="D5810" t="s">
        <v>14</v>
      </c>
      <c r="E5810" t="s">
        <v>41</v>
      </c>
      <c r="F5810">
        <v>260</v>
      </c>
      <c r="G5810" s="3">
        <v>86.39</v>
      </c>
      <c r="H5810" s="3">
        <v>0</v>
      </c>
      <c r="I5810" t="s">
        <v>24</v>
      </c>
      <c r="J5810" t="s">
        <v>37</v>
      </c>
      <c r="K5810" s="3">
        <f>IF(TablaDatosEmpresa[[#This Row],[Tipo_Movimiento]] = "Venta", -TablaDatosEmpresa[[#This Row],[Cantidad]] * TablaDatosEmpresa[[#This Row],[Precio_Venta_Unitario]], 0)</f>
        <v>0</v>
      </c>
      <c r="L5810" s="3">
        <f>AVERAGEIF(TablaDatosEmpresa[Nombre_Producto],TablaDatosEmpresa[[#This Row],[Nombre_Producto]],TablaDatosEmpresa[Costo_Unitario])</f>
        <v>38.917210440456756</v>
      </c>
      <c r="M5810" s="3">
        <f>IF(TablaDatosEmpresa[[#This Row],[Tipo_Movimiento]] = "Venta", -TablaDatosEmpresa[[#This Row],[Cantidad]] * TablaDatosEmpresa[[#This Row],[CosteAdquisicionPromedio]], 0)</f>
        <v>0</v>
      </c>
      <c r="N5810" s="3">
        <f>TablaDatosEmpresa[[#This Row],[Ingresos]]-TablaDatosEmpresa[[#This Row],[Coste_Vemta]]</f>
        <v>0</v>
      </c>
    </row>
    <row r="5811" spans="1:14" x14ac:dyDescent="0.3">
      <c r="A5811">
        <v>5813</v>
      </c>
      <c r="B5811" s="1">
        <v>45415</v>
      </c>
      <c r="C5811" t="s">
        <v>24</v>
      </c>
      <c r="D5811" t="s">
        <v>25</v>
      </c>
      <c r="E5811" t="s">
        <v>43</v>
      </c>
      <c r="F5811">
        <v>213</v>
      </c>
      <c r="G5811" s="3">
        <v>44.67</v>
      </c>
      <c r="H5811" s="3">
        <v>0</v>
      </c>
      <c r="I5811" t="s">
        <v>24</v>
      </c>
      <c r="J5811" t="s">
        <v>28</v>
      </c>
      <c r="K5811" s="3">
        <f>IF(TablaDatosEmpresa[[#This Row],[Tipo_Movimiento]] = "Venta", -TablaDatosEmpresa[[#This Row],[Cantidad]] * TablaDatosEmpresa[[#This Row],[Precio_Venta_Unitario]], 0)</f>
        <v>0</v>
      </c>
      <c r="L5811" s="3">
        <f>AVERAGEIF(TablaDatosEmpresa[Nombre_Producto],TablaDatosEmpresa[[#This Row],[Nombre_Producto]],TablaDatosEmpresa[Costo_Unitario])</f>
        <v>18.458651685393257</v>
      </c>
      <c r="M5811" s="3">
        <f>IF(TablaDatosEmpresa[[#This Row],[Tipo_Movimiento]] = "Venta", -TablaDatosEmpresa[[#This Row],[Cantidad]] * TablaDatosEmpresa[[#This Row],[CosteAdquisicionPromedio]], 0)</f>
        <v>0</v>
      </c>
      <c r="N5811" s="3">
        <f>TablaDatosEmpresa[[#This Row],[Ingresos]]-TablaDatosEmpresa[[#This Row],[Coste_Vemta]]</f>
        <v>0</v>
      </c>
    </row>
    <row r="5812" spans="1:14" x14ac:dyDescent="0.3">
      <c r="A5812">
        <v>5814</v>
      </c>
      <c r="B5812" s="1">
        <v>45415</v>
      </c>
      <c r="C5812" t="s">
        <v>10</v>
      </c>
      <c r="D5812" t="s">
        <v>14</v>
      </c>
      <c r="E5812" t="s">
        <v>41</v>
      </c>
      <c r="F5812">
        <v>-49</v>
      </c>
      <c r="G5812" s="3">
        <v>0</v>
      </c>
      <c r="H5812" s="3">
        <v>161.1</v>
      </c>
      <c r="I5812" t="s">
        <v>10</v>
      </c>
      <c r="J5812" t="s">
        <v>15</v>
      </c>
      <c r="K5812" s="3">
        <f>IF(TablaDatosEmpresa[[#This Row],[Tipo_Movimiento]] = "Venta", -TablaDatosEmpresa[[#This Row],[Cantidad]] * TablaDatosEmpresa[[#This Row],[Precio_Venta_Unitario]], 0)</f>
        <v>7893.9</v>
      </c>
      <c r="L5812" s="3">
        <f>AVERAGEIF(TablaDatosEmpresa[Nombre_Producto],TablaDatosEmpresa[[#This Row],[Nombre_Producto]],TablaDatosEmpresa[Costo_Unitario])</f>
        <v>38.917210440456756</v>
      </c>
      <c r="M5812" s="3">
        <f>IF(TablaDatosEmpresa[[#This Row],[Tipo_Movimiento]] = "Venta", -TablaDatosEmpresa[[#This Row],[Cantidad]] * TablaDatosEmpresa[[#This Row],[CosteAdquisicionPromedio]], 0)</f>
        <v>1906.9433115823811</v>
      </c>
      <c r="N5812" s="3">
        <f>TablaDatosEmpresa[[#This Row],[Ingresos]]-TablaDatosEmpresa[[#This Row],[Coste_Vemta]]</f>
        <v>5986.9566884176184</v>
      </c>
    </row>
    <row r="5813" spans="1:14" x14ac:dyDescent="0.3">
      <c r="A5813">
        <v>5815</v>
      </c>
      <c r="B5813" s="1">
        <v>45415</v>
      </c>
      <c r="C5813" t="s">
        <v>10</v>
      </c>
      <c r="D5813" t="s">
        <v>11</v>
      </c>
      <c r="E5813" t="s">
        <v>12</v>
      </c>
      <c r="F5813">
        <v>-19</v>
      </c>
      <c r="G5813" s="3">
        <v>0</v>
      </c>
      <c r="H5813" s="3">
        <v>131.25</v>
      </c>
      <c r="I5813" t="s">
        <v>10</v>
      </c>
      <c r="J5813" t="s">
        <v>31</v>
      </c>
      <c r="K5813" s="3">
        <f>IF(TablaDatosEmpresa[[#This Row],[Tipo_Movimiento]] = "Venta", -TablaDatosEmpresa[[#This Row],[Cantidad]] * TablaDatosEmpresa[[#This Row],[Precio_Venta_Unitario]], 0)</f>
        <v>2493.75</v>
      </c>
      <c r="L5813" s="3">
        <f>AVERAGEIF(TablaDatosEmpresa[Nombre_Producto],TablaDatosEmpresa[[#This Row],[Nombre_Producto]],TablaDatosEmpresa[Costo_Unitario])</f>
        <v>28.701865793780652</v>
      </c>
      <c r="M5813" s="3">
        <f>IF(TablaDatosEmpresa[[#This Row],[Tipo_Movimiento]] = "Venta", -TablaDatosEmpresa[[#This Row],[Cantidad]] * TablaDatosEmpresa[[#This Row],[CosteAdquisicionPromedio]], 0)</f>
        <v>545.33545008183239</v>
      </c>
      <c r="N5813" s="3">
        <f>TablaDatosEmpresa[[#This Row],[Ingresos]]-TablaDatosEmpresa[[#This Row],[Coste_Vemta]]</f>
        <v>1948.4145499181677</v>
      </c>
    </row>
    <row r="5814" spans="1:14" x14ac:dyDescent="0.3">
      <c r="A5814">
        <v>5816</v>
      </c>
      <c r="B5814" s="1">
        <v>45415</v>
      </c>
      <c r="C5814" t="s">
        <v>10</v>
      </c>
      <c r="D5814" t="s">
        <v>34</v>
      </c>
      <c r="E5814" t="s">
        <v>45</v>
      </c>
      <c r="F5814">
        <v>-21</v>
      </c>
      <c r="G5814" s="3">
        <v>0</v>
      </c>
      <c r="H5814" s="3">
        <v>352.49</v>
      </c>
      <c r="I5814" t="s">
        <v>10</v>
      </c>
      <c r="J5814" t="s">
        <v>35</v>
      </c>
      <c r="K5814" s="3">
        <f>IF(TablaDatosEmpresa[[#This Row],[Tipo_Movimiento]] = "Venta", -TablaDatosEmpresa[[#This Row],[Cantidad]] * TablaDatosEmpresa[[#This Row],[Precio_Venta_Unitario]], 0)</f>
        <v>7402.29</v>
      </c>
      <c r="L5814" s="3">
        <f>AVERAGEIF(TablaDatosEmpresa[Nombre_Producto],TablaDatosEmpresa[[#This Row],[Nombre_Producto]],TablaDatosEmpresa[Costo_Unitario])</f>
        <v>81.910562499999997</v>
      </c>
      <c r="M5814" s="3">
        <f>IF(TablaDatosEmpresa[[#This Row],[Tipo_Movimiento]] = "Venta", -TablaDatosEmpresa[[#This Row],[Cantidad]] * TablaDatosEmpresa[[#This Row],[CosteAdquisicionPromedio]], 0)</f>
        <v>1720.1218125</v>
      </c>
      <c r="N5814" s="3">
        <f>TablaDatosEmpresa[[#This Row],[Ingresos]]-TablaDatosEmpresa[[#This Row],[Coste_Vemta]]</f>
        <v>5682.1681874999995</v>
      </c>
    </row>
    <row r="5815" spans="1:14" x14ac:dyDescent="0.3">
      <c r="A5815">
        <v>5817</v>
      </c>
      <c r="B5815" s="1">
        <v>45416</v>
      </c>
      <c r="C5815" t="s">
        <v>10</v>
      </c>
      <c r="D5815" t="s">
        <v>19</v>
      </c>
      <c r="E5815" t="s">
        <v>20</v>
      </c>
      <c r="F5815">
        <v>-2</v>
      </c>
      <c r="G5815" s="3">
        <v>0</v>
      </c>
      <c r="H5815" s="3">
        <v>300.87</v>
      </c>
      <c r="I5815" t="s">
        <v>10</v>
      </c>
      <c r="J5815" t="s">
        <v>15</v>
      </c>
      <c r="K5815" s="3">
        <f>IF(TablaDatosEmpresa[[#This Row],[Tipo_Movimiento]] = "Venta", -TablaDatosEmpresa[[#This Row],[Cantidad]] * TablaDatosEmpresa[[#This Row],[Precio_Venta_Unitario]], 0)</f>
        <v>601.74</v>
      </c>
      <c r="L5815" s="3">
        <f>AVERAGEIF(TablaDatosEmpresa[Nombre_Producto],TablaDatosEmpresa[[#This Row],[Nombre_Producto]],TablaDatosEmpresa[Costo_Unitario])</f>
        <v>66.956770642201846</v>
      </c>
      <c r="M5815" s="3">
        <f>IF(TablaDatosEmpresa[[#This Row],[Tipo_Movimiento]] = "Venta", -TablaDatosEmpresa[[#This Row],[Cantidad]] * TablaDatosEmpresa[[#This Row],[CosteAdquisicionPromedio]], 0)</f>
        <v>133.91354128440369</v>
      </c>
      <c r="N5815" s="3">
        <f>TablaDatosEmpresa[[#This Row],[Ingresos]]-TablaDatosEmpresa[[#This Row],[Coste_Vemta]]</f>
        <v>467.82645871559635</v>
      </c>
    </row>
    <row r="5816" spans="1:14" x14ac:dyDescent="0.3">
      <c r="A5816">
        <v>5818</v>
      </c>
      <c r="B5816" s="1">
        <v>45416</v>
      </c>
      <c r="C5816" t="s">
        <v>10</v>
      </c>
      <c r="D5816" t="s">
        <v>32</v>
      </c>
      <c r="E5816" t="s">
        <v>33</v>
      </c>
      <c r="F5816">
        <v>-27</v>
      </c>
      <c r="G5816" s="3">
        <v>0</v>
      </c>
      <c r="H5816" s="3">
        <v>218.77</v>
      </c>
      <c r="I5816" t="s">
        <v>10</v>
      </c>
      <c r="J5816" t="s">
        <v>23</v>
      </c>
      <c r="K5816" s="3">
        <f>IF(TablaDatosEmpresa[[#This Row],[Tipo_Movimiento]] = "Venta", -TablaDatosEmpresa[[#This Row],[Cantidad]] * TablaDatosEmpresa[[#This Row],[Precio_Venta_Unitario]], 0)</f>
        <v>5906.79</v>
      </c>
      <c r="L5816" s="3">
        <f>AVERAGEIF(TablaDatosEmpresa[Nombre_Producto],TablaDatosEmpresa[[#This Row],[Nombre_Producto]],TablaDatosEmpresa[Costo_Unitario])</f>
        <v>54.214840425531932</v>
      </c>
      <c r="M5816" s="3">
        <f>IF(TablaDatosEmpresa[[#This Row],[Tipo_Movimiento]] = "Venta", -TablaDatosEmpresa[[#This Row],[Cantidad]] * TablaDatosEmpresa[[#This Row],[CosteAdquisicionPromedio]], 0)</f>
        <v>1463.8006914893622</v>
      </c>
      <c r="N5816" s="3">
        <f>TablaDatosEmpresa[[#This Row],[Ingresos]]-TablaDatosEmpresa[[#This Row],[Coste_Vemta]]</f>
        <v>4442.9893085106378</v>
      </c>
    </row>
    <row r="5817" spans="1:14" x14ac:dyDescent="0.3">
      <c r="A5817">
        <v>5819</v>
      </c>
      <c r="B5817" s="1">
        <v>45416</v>
      </c>
      <c r="C5817" t="s">
        <v>24</v>
      </c>
      <c r="D5817" t="s">
        <v>21</v>
      </c>
      <c r="E5817" t="s">
        <v>22</v>
      </c>
      <c r="F5817">
        <v>135</v>
      </c>
      <c r="G5817" s="3">
        <v>25.45</v>
      </c>
      <c r="H5817" s="3">
        <v>0</v>
      </c>
      <c r="I5817" t="s">
        <v>24</v>
      </c>
      <c r="J5817" t="s">
        <v>37</v>
      </c>
      <c r="K5817" s="3">
        <f>IF(TablaDatosEmpresa[[#This Row],[Tipo_Movimiento]] = "Venta", -TablaDatosEmpresa[[#This Row],[Cantidad]] * TablaDatosEmpresa[[#This Row],[Precio_Venta_Unitario]], 0)</f>
        <v>0</v>
      </c>
      <c r="L5817" s="3">
        <f>AVERAGEIF(TablaDatosEmpresa[Nombre_Producto],TablaDatosEmpresa[[#This Row],[Nombre_Producto]],TablaDatosEmpresa[Costo_Unitario])</f>
        <v>10.520482758620702</v>
      </c>
      <c r="M5817" s="3">
        <f>IF(TablaDatosEmpresa[[#This Row],[Tipo_Movimiento]] = "Venta", -TablaDatosEmpresa[[#This Row],[Cantidad]] * TablaDatosEmpresa[[#This Row],[CosteAdquisicionPromedio]], 0)</f>
        <v>0</v>
      </c>
      <c r="N5817" s="3">
        <f>TablaDatosEmpresa[[#This Row],[Ingresos]]-TablaDatosEmpresa[[#This Row],[Coste_Vemta]]</f>
        <v>0</v>
      </c>
    </row>
    <row r="5818" spans="1:14" x14ac:dyDescent="0.3">
      <c r="A5818">
        <v>5820</v>
      </c>
      <c r="B5818" s="1">
        <v>45416</v>
      </c>
      <c r="C5818" t="s">
        <v>10</v>
      </c>
      <c r="D5818" t="s">
        <v>29</v>
      </c>
      <c r="E5818" t="s">
        <v>30</v>
      </c>
      <c r="F5818">
        <v>-11</v>
      </c>
      <c r="G5818" s="3">
        <v>0</v>
      </c>
      <c r="H5818" s="3">
        <v>80.55</v>
      </c>
      <c r="I5818" t="s">
        <v>10</v>
      </c>
      <c r="J5818" t="s">
        <v>15</v>
      </c>
      <c r="K5818" s="3">
        <f>IF(TablaDatosEmpresa[[#This Row],[Tipo_Movimiento]] = "Venta", -TablaDatosEmpresa[[#This Row],[Cantidad]] * TablaDatosEmpresa[[#This Row],[Precio_Venta_Unitario]], 0)</f>
        <v>886.05</v>
      </c>
      <c r="L5818" s="3">
        <f>AVERAGEIF(TablaDatosEmpresa[Nombre_Producto],TablaDatosEmpresa[[#This Row],[Nombre_Producto]],TablaDatosEmpresa[Costo_Unitario])</f>
        <v>15.49574137931034</v>
      </c>
      <c r="M5818" s="3">
        <f>IF(TablaDatosEmpresa[[#This Row],[Tipo_Movimiento]] = "Venta", -TablaDatosEmpresa[[#This Row],[Cantidad]] * TablaDatosEmpresa[[#This Row],[CosteAdquisicionPromedio]], 0)</f>
        <v>170.45315517241374</v>
      </c>
      <c r="N5818" s="3">
        <f>TablaDatosEmpresa[[#This Row],[Ingresos]]-TablaDatosEmpresa[[#This Row],[Coste_Vemta]]</f>
        <v>715.59684482758621</v>
      </c>
    </row>
    <row r="5819" spans="1:14" x14ac:dyDescent="0.3">
      <c r="A5819">
        <v>5821</v>
      </c>
      <c r="B5819" s="1">
        <v>45416</v>
      </c>
      <c r="C5819" t="s">
        <v>10</v>
      </c>
      <c r="D5819" t="s">
        <v>19</v>
      </c>
      <c r="E5819" t="s">
        <v>20</v>
      </c>
      <c r="F5819">
        <v>-1</v>
      </c>
      <c r="G5819" s="3">
        <v>0</v>
      </c>
      <c r="H5819" s="3">
        <v>299.57</v>
      </c>
      <c r="I5819" t="s">
        <v>10</v>
      </c>
      <c r="J5819" t="s">
        <v>35</v>
      </c>
      <c r="K5819" s="3">
        <f>IF(TablaDatosEmpresa[[#This Row],[Tipo_Movimiento]] = "Venta", -TablaDatosEmpresa[[#This Row],[Cantidad]] * TablaDatosEmpresa[[#This Row],[Precio_Venta_Unitario]], 0)</f>
        <v>299.57</v>
      </c>
      <c r="L5819" s="3">
        <f>AVERAGEIF(TablaDatosEmpresa[Nombre_Producto],TablaDatosEmpresa[[#This Row],[Nombre_Producto]],TablaDatosEmpresa[Costo_Unitario])</f>
        <v>66.956770642201846</v>
      </c>
      <c r="M5819" s="3">
        <f>IF(TablaDatosEmpresa[[#This Row],[Tipo_Movimiento]] = "Venta", -TablaDatosEmpresa[[#This Row],[Cantidad]] * TablaDatosEmpresa[[#This Row],[CosteAdquisicionPromedio]], 0)</f>
        <v>66.956770642201846</v>
      </c>
      <c r="N5819" s="3">
        <f>TablaDatosEmpresa[[#This Row],[Ingresos]]-TablaDatosEmpresa[[#This Row],[Coste_Vemta]]</f>
        <v>232.61322935779816</v>
      </c>
    </row>
    <row r="5820" spans="1:14" x14ac:dyDescent="0.3">
      <c r="A5820">
        <v>5822</v>
      </c>
      <c r="B5820" s="1">
        <v>45416</v>
      </c>
      <c r="C5820" t="s">
        <v>10</v>
      </c>
      <c r="D5820" t="s">
        <v>21</v>
      </c>
      <c r="E5820" t="s">
        <v>22</v>
      </c>
      <c r="F5820">
        <v>-36</v>
      </c>
      <c r="G5820" s="3">
        <v>0</v>
      </c>
      <c r="H5820" s="3">
        <v>59.75</v>
      </c>
      <c r="I5820" t="s">
        <v>10</v>
      </c>
      <c r="J5820" t="s">
        <v>23</v>
      </c>
      <c r="K5820" s="3">
        <f>IF(TablaDatosEmpresa[[#This Row],[Tipo_Movimiento]] = "Venta", -TablaDatosEmpresa[[#This Row],[Cantidad]] * TablaDatosEmpresa[[#This Row],[Precio_Venta_Unitario]], 0)</f>
        <v>2151</v>
      </c>
      <c r="L5820" s="3">
        <f>AVERAGEIF(TablaDatosEmpresa[Nombre_Producto],TablaDatosEmpresa[[#This Row],[Nombre_Producto]],TablaDatosEmpresa[Costo_Unitario])</f>
        <v>10.520482758620702</v>
      </c>
      <c r="M5820" s="3">
        <f>IF(TablaDatosEmpresa[[#This Row],[Tipo_Movimiento]] = "Venta", -TablaDatosEmpresa[[#This Row],[Cantidad]] * TablaDatosEmpresa[[#This Row],[CosteAdquisicionPromedio]], 0)</f>
        <v>378.73737931034526</v>
      </c>
      <c r="N5820" s="3">
        <f>TablaDatosEmpresa[[#This Row],[Ingresos]]-TablaDatosEmpresa[[#This Row],[Coste_Vemta]]</f>
        <v>1772.2626206896548</v>
      </c>
    </row>
    <row r="5821" spans="1:14" x14ac:dyDescent="0.3">
      <c r="A5821">
        <v>5823</v>
      </c>
      <c r="B5821" s="1">
        <v>45417</v>
      </c>
      <c r="C5821" t="s">
        <v>10</v>
      </c>
      <c r="D5821" t="s">
        <v>19</v>
      </c>
      <c r="E5821" t="s">
        <v>20</v>
      </c>
      <c r="F5821">
        <v>-1</v>
      </c>
      <c r="G5821" s="3">
        <v>0</v>
      </c>
      <c r="H5821" s="3">
        <v>299.83</v>
      </c>
      <c r="I5821" t="s">
        <v>10</v>
      </c>
      <c r="J5821" t="s">
        <v>31</v>
      </c>
      <c r="K5821" s="3">
        <f>IF(TablaDatosEmpresa[[#This Row],[Tipo_Movimiento]] = "Venta", -TablaDatosEmpresa[[#This Row],[Cantidad]] * TablaDatosEmpresa[[#This Row],[Precio_Venta_Unitario]], 0)</f>
        <v>299.83</v>
      </c>
      <c r="L5821" s="3">
        <f>AVERAGEIF(TablaDatosEmpresa[Nombre_Producto],TablaDatosEmpresa[[#This Row],[Nombre_Producto]],TablaDatosEmpresa[Costo_Unitario])</f>
        <v>66.956770642201846</v>
      </c>
      <c r="M5821" s="3">
        <f>IF(TablaDatosEmpresa[[#This Row],[Tipo_Movimiento]] = "Venta", -TablaDatosEmpresa[[#This Row],[Cantidad]] * TablaDatosEmpresa[[#This Row],[CosteAdquisicionPromedio]], 0)</f>
        <v>66.956770642201846</v>
      </c>
      <c r="N5821" s="3">
        <f>TablaDatosEmpresa[[#This Row],[Ingresos]]-TablaDatosEmpresa[[#This Row],[Coste_Vemta]]</f>
        <v>232.87322935779815</v>
      </c>
    </row>
    <row r="5822" spans="1:14" x14ac:dyDescent="0.3">
      <c r="A5822">
        <v>5824</v>
      </c>
      <c r="B5822" s="1">
        <v>45417</v>
      </c>
      <c r="C5822" t="s">
        <v>16</v>
      </c>
      <c r="D5822" t="s">
        <v>17</v>
      </c>
      <c r="E5822" t="s">
        <v>42</v>
      </c>
      <c r="F5822">
        <v>92</v>
      </c>
      <c r="G5822" s="3">
        <v>445.46</v>
      </c>
      <c r="H5822" s="3">
        <v>0</v>
      </c>
      <c r="I5822" t="s">
        <v>46</v>
      </c>
      <c r="J5822" t="s">
        <v>18</v>
      </c>
      <c r="K5822" s="3">
        <f>IF(TablaDatosEmpresa[[#This Row],[Tipo_Movimiento]] = "Venta", -TablaDatosEmpresa[[#This Row],[Cantidad]] * TablaDatosEmpresa[[#This Row],[Precio_Venta_Unitario]], 0)</f>
        <v>0</v>
      </c>
      <c r="L5822" s="3">
        <f>AVERAGEIF(TablaDatosEmpresa[Nombre_Producto],TablaDatosEmpresa[[#This Row],[Nombre_Producto]],TablaDatosEmpresa[Costo_Unitario])</f>
        <v>206.67616747181975</v>
      </c>
      <c r="M5822" s="3">
        <f>IF(TablaDatosEmpresa[[#This Row],[Tipo_Movimiento]] = "Venta", -TablaDatosEmpresa[[#This Row],[Cantidad]] * TablaDatosEmpresa[[#This Row],[CosteAdquisicionPromedio]], 0)</f>
        <v>0</v>
      </c>
      <c r="N5822" s="3">
        <f>TablaDatosEmpresa[[#This Row],[Ingresos]]-TablaDatosEmpresa[[#This Row],[Coste_Vemta]]</f>
        <v>0</v>
      </c>
    </row>
    <row r="5823" spans="1:14" x14ac:dyDescent="0.3">
      <c r="A5823">
        <v>5825</v>
      </c>
      <c r="B5823" s="1">
        <v>45417</v>
      </c>
      <c r="C5823" t="s">
        <v>10</v>
      </c>
      <c r="D5823" t="s">
        <v>14</v>
      </c>
      <c r="E5823" t="s">
        <v>41</v>
      </c>
      <c r="F5823">
        <v>-17</v>
      </c>
      <c r="G5823" s="3">
        <v>0</v>
      </c>
      <c r="H5823" s="3">
        <v>159.91999999999999</v>
      </c>
      <c r="I5823" t="s">
        <v>10</v>
      </c>
      <c r="J5823" t="s">
        <v>23</v>
      </c>
      <c r="K5823" s="3">
        <f>IF(TablaDatosEmpresa[[#This Row],[Tipo_Movimiento]] = "Venta", -TablaDatosEmpresa[[#This Row],[Cantidad]] * TablaDatosEmpresa[[#This Row],[Precio_Venta_Unitario]], 0)</f>
        <v>2718.64</v>
      </c>
      <c r="L5823" s="3">
        <f>AVERAGEIF(TablaDatosEmpresa[Nombre_Producto],TablaDatosEmpresa[[#This Row],[Nombre_Producto]],TablaDatosEmpresa[Costo_Unitario])</f>
        <v>38.917210440456756</v>
      </c>
      <c r="M5823" s="3">
        <f>IF(TablaDatosEmpresa[[#This Row],[Tipo_Movimiento]] = "Venta", -TablaDatosEmpresa[[#This Row],[Cantidad]] * TablaDatosEmpresa[[#This Row],[CosteAdquisicionPromedio]], 0)</f>
        <v>661.59257748776486</v>
      </c>
      <c r="N5823" s="3">
        <f>TablaDatosEmpresa[[#This Row],[Ingresos]]-TablaDatosEmpresa[[#This Row],[Coste_Vemta]]</f>
        <v>2057.0474225122352</v>
      </c>
    </row>
    <row r="5824" spans="1:14" x14ac:dyDescent="0.3">
      <c r="A5824">
        <v>5826</v>
      </c>
      <c r="B5824" s="1">
        <v>45417</v>
      </c>
      <c r="C5824" t="s">
        <v>10</v>
      </c>
      <c r="D5824" t="s">
        <v>11</v>
      </c>
      <c r="E5824" t="s">
        <v>12</v>
      </c>
      <c r="F5824">
        <v>-43</v>
      </c>
      <c r="G5824" s="3">
        <v>0</v>
      </c>
      <c r="H5824" s="3">
        <v>130.12</v>
      </c>
      <c r="I5824" t="s">
        <v>10</v>
      </c>
      <c r="J5824" t="s">
        <v>13</v>
      </c>
      <c r="K5824" s="3">
        <f>IF(TablaDatosEmpresa[[#This Row],[Tipo_Movimiento]] = "Venta", -TablaDatosEmpresa[[#This Row],[Cantidad]] * TablaDatosEmpresa[[#This Row],[Precio_Venta_Unitario]], 0)</f>
        <v>5595.16</v>
      </c>
      <c r="L5824" s="3">
        <f>AVERAGEIF(TablaDatosEmpresa[Nombre_Producto],TablaDatosEmpresa[[#This Row],[Nombre_Producto]],TablaDatosEmpresa[Costo_Unitario])</f>
        <v>28.701865793780652</v>
      </c>
      <c r="M5824" s="3">
        <f>IF(TablaDatosEmpresa[[#This Row],[Tipo_Movimiento]] = "Venta", -TablaDatosEmpresa[[#This Row],[Cantidad]] * TablaDatosEmpresa[[#This Row],[CosteAdquisicionPromedio]], 0)</f>
        <v>1234.180229132568</v>
      </c>
      <c r="N5824" s="3">
        <f>TablaDatosEmpresa[[#This Row],[Ingresos]]-TablaDatosEmpresa[[#This Row],[Coste_Vemta]]</f>
        <v>4360.9797708674323</v>
      </c>
    </row>
    <row r="5825" spans="1:14" x14ac:dyDescent="0.3">
      <c r="A5825">
        <v>5827</v>
      </c>
      <c r="B5825" s="1">
        <v>45417</v>
      </c>
      <c r="C5825" t="s">
        <v>10</v>
      </c>
      <c r="D5825" t="s">
        <v>19</v>
      </c>
      <c r="E5825" t="s">
        <v>20</v>
      </c>
      <c r="F5825">
        <v>-2</v>
      </c>
      <c r="G5825" s="3">
        <v>0</v>
      </c>
      <c r="H5825" s="3">
        <v>299.20999999999998</v>
      </c>
      <c r="I5825" t="s">
        <v>10</v>
      </c>
      <c r="J5825" t="s">
        <v>31</v>
      </c>
      <c r="K5825" s="3">
        <f>IF(TablaDatosEmpresa[[#This Row],[Tipo_Movimiento]] = "Venta", -TablaDatosEmpresa[[#This Row],[Cantidad]] * TablaDatosEmpresa[[#This Row],[Precio_Venta_Unitario]], 0)</f>
        <v>598.41999999999996</v>
      </c>
      <c r="L5825" s="3">
        <f>AVERAGEIF(TablaDatosEmpresa[Nombre_Producto],TablaDatosEmpresa[[#This Row],[Nombre_Producto]],TablaDatosEmpresa[Costo_Unitario])</f>
        <v>66.956770642201846</v>
      </c>
      <c r="M5825" s="3">
        <f>IF(TablaDatosEmpresa[[#This Row],[Tipo_Movimiento]] = "Venta", -TablaDatosEmpresa[[#This Row],[Cantidad]] * TablaDatosEmpresa[[#This Row],[CosteAdquisicionPromedio]], 0)</f>
        <v>133.91354128440369</v>
      </c>
      <c r="N5825" s="3">
        <f>TablaDatosEmpresa[[#This Row],[Ingresos]]-TablaDatosEmpresa[[#This Row],[Coste_Vemta]]</f>
        <v>464.5064587155963</v>
      </c>
    </row>
    <row r="5826" spans="1:14" x14ac:dyDescent="0.3">
      <c r="A5826">
        <v>5828</v>
      </c>
      <c r="B5826" s="1">
        <v>45417</v>
      </c>
      <c r="C5826" t="s">
        <v>16</v>
      </c>
      <c r="D5826" t="s">
        <v>17</v>
      </c>
      <c r="E5826" t="s">
        <v>42</v>
      </c>
      <c r="F5826">
        <v>87</v>
      </c>
      <c r="G5826" s="3">
        <v>448.09</v>
      </c>
      <c r="H5826" s="3">
        <v>0</v>
      </c>
      <c r="I5826" t="s">
        <v>46</v>
      </c>
      <c r="J5826" t="s">
        <v>18</v>
      </c>
      <c r="K5826" s="3">
        <f>IF(TablaDatosEmpresa[[#This Row],[Tipo_Movimiento]] = "Venta", -TablaDatosEmpresa[[#This Row],[Cantidad]] * TablaDatosEmpresa[[#This Row],[Precio_Venta_Unitario]], 0)</f>
        <v>0</v>
      </c>
      <c r="L5826" s="3">
        <f>AVERAGEIF(TablaDatosEmpresa[Nombre_Producto],TablaDatosEmpresa[[#This Row],[Nombre_Producto]],TablaDatosEmpresa[Costo_Unitario])</f>
        <v>206.67616747181975</v>
      </c>
      <c r="M5826" s="3">
        <f>IF(TablaDatosEmpresa[[#This Row],[Tipo_Movimiento]] = "Venta", -TablaDatosEmpresa[[#This Row],[Cantidad]] * TablaDatosEmpresa[[#This Row],[CosteAdquisicionPromedio]], 0)</f>
        <v>0</v>
      </c>
      <c r="N5826" s="3">
        <f>TablaDatosEmpresa[[#This Row],[Ingresos]]-TablaDatosEmpresa[[#This Row],[Coste_Vemta]]</f>
        <v>0</v>
      </c>
    </row>
    <row r="5827" spans="1:14" x14ac:dyDescent="0.3">
      <c r="A5827">
        <v>5829</v>
      </c>
      <c r="B5827" s="1">
        <v>45417</v>
      </c>
      <c r="C5827" t="s">
        <v>24</v>
      </c>
      <c r="D5827" t="s">
        <v>21</v>
      </c>
      <c r="E5827" t="s">
        <v>22</v>
      </c>
      <c r="F5827">
        <v>101</v>
      </c>
      <c r="G5827" s="3">
        <v>25.2</v>
      </c>
      <c r="H5827" s="3">
        <v>0</v>
      </c>
      <c r="I5827" t="s">
        <v>24</v>
      </c>
      <c r="J5827" t="s">
        <v>37</v>
      </c>
      <c r="K5827" s="3">
        <f>IF(TablaDatosEmpresa[[#This Row],[Tipo_Movimiento]] = "Venta", -TablaDatosEmpresa[[#This Row],[Cantidad]] * TablaDatosEmpresa[[#This Row],[Precio_Venta_Unitario]], 0)</f>
        <v>0</v>
      </c>
      <c r="L5827" s="3">
        <f>AVERAGEIF(TablaDatosEmpresa[Nombre_Producto],TablaDatosEmpresa[[#This Row],[Nombre_Producto]],TablaDatosEmpresa[Costo_Unitario])</f>
        <v>10.520482758620702</v>
      </c>
      <c r="M5827" s="3">
        <f>IF(TablaDatosEmpresa[[#This Row],[Tipo_Movimiento]] = "Venta", -TablaDatosEmpresa[[#This Row],[Cantidad]] * TablaDatosEmpresa[[#This Row],[CosteAdquisicionPromedio]], 0)</f>
        <v>0</v>
      </c>
      <c r="N5827" s="3">
        <f>TablaDatosEmpresa[[#This Row],[Ingresos]]-TablaDatosEmpresa[[#This Row],[Coste_Vemta]]</f>
        <v>0</v>
      </c>
    </row>
    <row r="5828" spans="1:14" x14ac:dyDescent="0.3">
      <c r="A5828">
        <v>5830</v>
      </c>
      <c r="B5828" s="1">
        <v>45418</v>
      </c>
      <c r="C5828" t="s">
        <v>10</v>
      </c>
      <c r="D5828" t="s">
        <v>21</v>
      </c>
      <c r="E5828" t="s">
        <v>22</v>
      </c>
      <c r="F5828">
        <v>-16</v>
      </c>
      <c r="G5828" s="3">
        <v>0</v>
      </c>
      <c r="H5828" s="3">
        <v>59.94</v>
      </c>
      <c r="I5828" t="s">
        <v>10</v>
      </c>
      <c r="J5828" t="s">
        <v>23</v>
      </c>
      <c r="K5828" s="3">
        <f>IF(TablaDatosEmpresa[[#This Row],[Tipo_Movimiento]] = "Venta", -TablaDatosEmpresa[[#This Row],[Cantidad]] * TablaDatosEmpresa[[#This Row],[Precio_Venta_Unitario]], 0)</f>
        <v>959.04</v>
      </c>
      <c r="L5828" s="3">
        <f>AVERAGEIF(TablaDatosEmpresa[Nombre_Producto],TablaDatosEmpresa[[#This Row],[Nombre_Producto]],TablaDatosEmpresa[Costo_Unitario])</f>
        <v>10.520482758620702</v>
      </c>
      <c r="M5828" s="3">
        <f>IF(TablaDatosEmpresa[[#This Row],[Tipo_Movimiento]] = "Venta", -TablaDatosEmpresa[[#This Row],[Cantidad]] * TablaDatosEmpresa[[#This Row],[CosteAdquisicionPromedio]], 0)</f>
        <v>168.32772413793123</v>
      </c>
      <c r="N5828" s="3">
        <f>TablaDatosEmpresa[[#This Row],[Ingresos]]-TablaDatosEmpresa[[#This Row],[Coste_Vemta]]</f>
        <v>790.71227586206874</v>
      </c>
    </row>
    <row r="5829" spans="1:14" x14ac:dyDescent="0.3">
      <c r="A5829">
        <v>5831</v>
      </c>
      <c r="B5829" s="1">
        <v>45418</v>
      </c>
      <c r="C5829" t="s">
        <v>16</v>
      </c>
      <c r="D5829" t="s">
        <v>17</v>
      </c>
      <c r="E5829" t="s">
        <v>42</v>
      </c>
      <c r="F5829">
        <v>42</v>
      </c>
      <c r="G5829" s="3">
        <v>453.96</v>
      </c>
      <c r="H5829" s="3">
        <v>0</v>
      </c>
      <c r="I5829" t="s">
        <v>46</v>
      </c>
      <c r="J5829" t="s">
        <v>18</v>
      </c>
      <c r="K5829" s="3">
        <f>IF(TablaDatosEmpresa[[#This Row],[Tipo_Movimiento]] = "Venta", -TablaDatosEmpresa[[#This Row],[Cantidad]] * TablaDatosEmpresa[[#This Row],[Precio_Venta_Unitario]], 0)</f>
        <v>0</v>
      </c>
      <c r="L5829" s="3">
        <f>AVERAGEIF(TablaDatosEmpresa[Nombre_Producto],TablaDatosEmpresa[[#This Row],[Nombre_Producto]],TablaDatosEmpresa[Costo_Unitario])</f>
        <v>206.67616747181975</v>
      </c>
      <c r="M5829" s="3">
        <f>IF(TablaDatosEmpresa[[#This Row],[Tipo_Movimiento]] = "Venta", -TablaDatosEmpresa[[#This Row],[Cantidad]] * TablaDatosEmpresa[[#This Row],[CosteAdquisicionPromedio]], 0)</f>
        <v>0</v>
      </c>
      <c r="N5829" s="3">
        <f>TablaDatosEmpresa[[#This Row],[Ingresos]]-TablaDatosEmpresa[[#This Row],[Coste_Vemta]]</f>
        <v>0</v>
      </c>
    </row>
    <row r="5830" spans="1:14" x14ac:dyDescent="0.3">
      <c r="A5830">
        <v>5832</v>
      </c>
      <c r="B5830" s="1">
        <v>45418</v>
      </c>
      <c r="C5830" t="s">
        <v>10</v>
      </c>
      <c r="D5830" t="s">
        <v>29</v>
      </c>
      <c r="E5830" t="s">
        <v>30</v>
      </c>
      <c r="F5830">
        <v>-29</v>
      </c>
      <c r="G5830" s="3">
        <v>0</v>
      </c>
      <c r="H5830" s="3">
        <v>80.16</v>
      </c>
      <c r="I5830" t="s">
        <v>10</v>
      </c>
      <c r="J5830" t="s">
        <v>35</v>
      </c>
      <c r="K5830" s="3">
        <f>IF(TablaDatosEmpresa[[#This Row],[Tipo_Movimiento]] = "Venta", -TablaDatosEmpresa[[#This Row],[Cantidad]] * TablaDatosEmpresa[[#This Row],[Precio_Venta_Unitario]], 0)</f>
        <v>2324.64</v>
      </c>
      <c r="L5830" s="3">
        <f>AVERAGEIF(TablaDatosEmpresa[Nombre_Producto],TablaDatosEmpresa[[#This Row],[Nombre_Producto]],TablaDatosEmpresa[Costo_Unitario])</f>
        <v>15.49574137931034</v>
      </c>
      <c r="M5830" s="3">
        <f>IF(TablaDatosEmpresa[[#This Row],[Tipo_Movimiento]] = "Venta", -TablaDatosEmpresa[[#This Row],[Cantidad]] * TablaDatosEmpresa[[#This Row],[CosteAdquisicionPromedio]], 0)</f>
        <v>449.37649999999985</v>
      </c>
      <c r="N5830" s="3">
        <f>TablaDatosEmpresa[[#This Row],[Ingresos]]-TablaDatosEmpresa[[#This Row],[Coste_Vemta]]</f>
        <v>1875.2635</v>
      </c>
    </row>
    <row r="5831" spans="1:14" x14ac:dyDescent="0.3">
      <c r="A5831">
        <v>5833</v>
      </c>
      <c r="B5831" s="1">
        <v>45418</v>
      </c>
      <c r="C5831" t="s">
        <v>16</v>
      </c>
      <c r="D5831" t="s">
        <v>17</v>
      </c>
      <c r="E5831" t="s">
        <v>42</v>
      </c>
      <c r="F5831">
        <v>30</v>
      </c>
      <c r="G5831" s="3">
        <v>450.89</v>
      </c>
      <c r="H5831" s="3">
        <v>0</v>
      </c>
      <c r="I5831" t="s">
        <v>46</v>
      </c>
      <c r="J5831" t="s">
        <v>18</v>
      </c>
      <c r="K5831" s="3">
        <f>IF(TablaDatosEmpresa[[#This Row],[Tipo_Movimiento]] = "Venta", -TablaDatosEmpresa[[#This Row],[Cantidad]] * TablaDatosEmpresa[[#This Row],[Precio_Venta_Unitario]], 0)</f>
        <v>0</v>
      </c>
      <c r="L5831" s="3">
        <f>AVERAGEIF(TablaDatosEmpresa[Nombre_Producto],TablaDatosEmpresa[[#This Row],[Nombre_Producto]],TablaDatosEmpresa[Costo_Unitario])</f>
        <v>206.67616747181975</v>
      </c>
      <c r="M5831" s="3">
        <f>IF(TablaDatosEmpresa[[#This Row],[Tipo_Movimiento]] = "Venta", -TablaDatosEmpresa[[#This Row],[Cantidad]] * TablaDatosEmpresa[[#This Row],[CosteAdquisicionPromedio]], 0)</f>
        <v>0</v>
      </c>
      <c r="N5831" s="3">
        <f>TablaDatosEmpresa[[#This Row],[Ingresos]]-TablaDatosEmpresa[[#This Row],[Coste_Vemta]]</f>
        <v>0</v>
      </c>
    </row>
    <row r="5832" spans="1:14" x14ac:dyDescent="0.3">
      <c r="A5832">
        <v>5834</v>
      </c>
      <c r="B5832" s="1">
        <v>45418</v>
      </c>
      <c r="C5832" t="s">
        <v>24</v>
      </c>
      <c r="D5832" t="s">
        <v>14</v>
      </c>
      <c r="E5832" t="s">
        <v>41</v>
      </c>
      <c r="F5832">
        <v>207</v>
      </c>
      <c r="G5832" s="3">
        <v>86.46</v>
      </c>
      <c r="H5832" s="3">
        <v>0</v>
      </c>
      <c r="I5832" t="s">
        <v>24</v>
      </c>
      <c r="J5832" t="s">
        <v>26</v>
      </c>
      <c r="K5832" s="3">
        <f>IF(TablaDatosEmpresa[[#This Row],[Tipo_Movimiento]] = "Venta", -TablaDatosEmpresa[[#This Row],[Cantidad]] * TablaDatosEmpresa[[#This Row],[Precio_Venta_Unitario]], 0)</f>
        <v>0</v>
      </c>
      <c r="L5832" s="3">
        <f>AVERAGEIF(TablaDatosEmpresa[Nombre_Producto],TablaDatosEmpresa[[#This Row],[Nombre_Producto]],TablaDatosEmpresa[Costo_Unitario])</f>
        <v>38.917210440456756</v>
      </c>
      <c r="M5832" s="3">
        <f>IF(TablaDatosEmpresa[[#This Row],[Tipo_Movimiento]] = "Venta", -TablaDatosEmpresa[[#This Row],[Cantidad]] * TablaDatosEmpresa[[#This Row],[CosteAdquisicionPromedio]], 0)</f>
        <v>0</v>
      </c>
      <c r="N5832" s="3">
        <f>TablaDatosEmpresa[[#This Row],[Ingresos]]-TablaDatosEmpresa[[#This Row],[Coste_Vemta]]</f>
        <v>0</v>
      </c>
    </row>
    <row r="5833" spans="1:14" x14ac:dyDescent="0.3">
      <c r="A5833">
        <v>5835</v>
      </c>
      <c r="B5833" s="1">
        <v>45418</v>
      </c>
      <c r="C5833" t="s">
        <v>10</v>
      </c>
      <c r="D5833" t="s">
        <v>29</v>
      </c>
      <c r="E5833" t="s">
        <v>30</v>
      </c>
      <c r="F5833">
        <v>-32</v>
      </c>
      <c r="G5833" s="3">
        <v>0</v>
      </c>
      <c r="H5833" s="3">
        <v>80.62</v>
      </c>
      <c r="I5833" t="s">
        <v>10</v>
      </c>
      <c r="J5833" t="s">
        <v>35</v>
      </c>
      <c r="K5833" s="3">
        <f>IF(TablaDatosEmpresa[[#This Row],[Tipo_Movimiento]] = "Venta", -TablaDatosEmpresa[[#This Row],[Cantidad]] * TablaDatosEmpresa[[#This Row],[Precio_Venta_Unitario]], 0)</f>
        <v>2579.84</v>
      </c>
      <c r="L5833" s="3">
        <f>AVERAGEIF(TablaDatosEmpresa[Nombre_Producto],TablaDatosEmpresa[[#This Row],[Nombre_Producto]],TablaDatosEmpresa[Costo_Unitario])</f>
        <v>15.49574137931034</v>
      </c>
      <c r="M5833" s="3">
        <f>IF(TablaDatosEmpresa[[#This Row],[Tipo_Movimiento]] = "Venta", -TablaDatosEmpresa[[#This Row],[Cantidad]] * TablaDatosEmpresa[[#This Row],[CosteAdquisicionPromedio]], 0)</f>
        <v>495.86372413793089</v>
      </c>
      <c r="N5833" s="3">
        <f>TablaDatosEmpresa[[#This Row],[Ingresos]]-TablaDatosEmpresa[[#This Row],[Coste_Vemta]]</f>
        <v>2083.9762758620691</v>
      </c>
    </row>
    <row r="5834" spans="1:14" x14ac:dyDescent="0.3">
      <c r="A5834">
        <v>5836</v>
      </c>
      <c r="B5834" s="1">
        <v>45418</v>
      </c>
      <c r="C5834" t="s">
        <v>10</v>
      </c>
      <c r="D5834" t="s">
        <v>17</v>
      </c>
      <c r="E5834" t="s">
        <v>42</v>
      </c>
      <c r="F5834">
        <v>-27</v>
      </c>
      <c r="G5834" s="3">
        <v>0</v>
      </c>
      <c r="H5834" s="3">
        <v>902.25</v>
      </c>
      <c r="I5834" t="s">
        <v>10</v>
      </c>
      <c r="J5834" t="s">
        <v>15</v>
      </c>
      <c r="K5834" s="3">
        <f>IF(TablaDatosEmpresa[[#This Row],[Tipo_Movimiento]] = "Venta", -TablaDatosEmpresa[[#This Row],[Cantidad]] * TablaDatosEmpresa[[#This Row],[Precio_Venta_Unitario]], 0)</f>
        <v>24360.75</v>
      </c>
      <c r="L5834" s="3">
        <f>AVERAGEIF(TablaDatosEmpresa[Nombre_Producto],TablaDatosEmpresa[[#This Row],[Nombre_Producto]],TablaDatosEmpresa[Costo_Unitario])</f>
        <v>206.67616747181975</v>
      </c>
      <c r="M5834" s="3">
        <f>IF(TablaDatosEmpresa[[#This Row],[Tipo_Movimiento]] = "Venta", -TablaDatosEmpresa[[#This Row],[Cantidad]] * TablaDatosEmpresa[[#This Row],[CosteAdquisicionPromedio]], 0)</f>
        <v>5580.2565217391329</v>
      </c>
      <c r="N5834" s="3">
        <f>TablaDatosEmpresa[[#This Row],[Ingresos]]-TablaDatosEmpresa[[#This Row],[Coste_Vemta]]</f>
        <v>18780.493478260869</v>
      </c>
    </row>
    <row r="5835" spans="1:14" x14ac:dyDescent="0.3">
      <c r="A5835">
        <v>5837</v>
      </c>
      <c r="B5835" s="1">
        <v>45419</v>
      </c>
      <c r="C5835" t="s">
        <v>24</v>
      </c>
      <c r="D5835" t="s">
        <v>14</v>
      </c>
      <c r="E5835" t="s">
        <v>41</v>
      </c>
      <c r="F5835">
        <v>262</v>
      </c>
      <c r="G5835" s="3">
        <v>85.33</v>
      </c>
      <c r="H5835" s="3">
        <v>0</v>
      </c>
      <c r="I5835" t="s">
        <v>24</v>
      </c>
      <c r="J5835" t="s">
        <v>37</v>
      </c>
      <c r="K5835" s="3">
        <f>IF(TablaDatosEmpresa[[#This Row],[Tipo_Movimiento]] = "Venta", -TablaDatosEmpresa[[#This Row],[Cantidad]] * TablaDatosEmpresa[[#This Row],[Precio_Venta_Unitario]], 0)</f>
        <v>0</v>
      </c>
      <c r="L5835" s="3">
        <f>AVERAGEIF(TablaDatosEmpresa[Nombre_Producto],TablaDatosEmpresa[[#This Row],[Nombre_Producto]],TablaDatosEmpresa[Costo_Unitario])</f>
        <v>38.917210440456756</v>
      </c>
      <c r="M5835" s="3">
        <f>IF(TablaDatosEmpresa[[#This Row],[Tipo_Movimiento]] = "Venta", -TablaDatosEmpresa[[#This Row],[Cantidad]] * TablaDatosEmpresa[[#This Row],[CosteAdquisicionPromedio]], 0)</f>
        <v>0</v>
      </c>
      <c r="N5835" s="3">
        <f>TablaDatosEmpresa[[#This Row],[Ingresos]]-TablaDatosEmpresa[[#This Row],[Coste_Vemta]]</f>
        <v>0</v>
      </c>
    </row>
    <row r="5836" spans="1:14" x14ac:dyDescent="0.3">
      <c r="A5836">
        <v>5838</v>
      </c>
      <c r="B5836" s="1">
        <v>45419</v>
      </c>
      <c r="C5836" t="s">
        <v>24</v>
      </c>
      <c r="D5836" t="s">
        <v>25</v>
      </c>
      <c r="E5836" t="s">
        <v>43</v>
      </c>
      <c r="F5836">
        <v>204</v>
      </c>
      <c r="G5836" s="3">
        <v>45.41</v>
      </c>
      <c r="H5836" s="3">
        <v>0</v>
      </c>
      <c r="I5836" t="s">
        <v>24</v>
      </c>
      <c r="J5836" t="s">
        <v>36</v>
      </c>
      <c r="K5836" s="3">
        <f>IF(TablaDatosEmpresa[[#This Row],[Tipo_Movimiento]] = "Venta", -TablaDatosEmpresa[[#This Row],[Cantidad]] * TablaDatosEmpresa[[#This Row],[Precio_Venta_Unitario]], 0)</f>
        <v>0</v>
      </c>
      <c r="L5836" s="3">
        <f>AVERAGEIF(TablaDatosEmpresa[Nombre_Producto],TablaDatosEmpresa[[#This Row],[Nombre_Producto]],TablaDatosEmpresa[Costo_Unitario])</f>
        <v>18.458651685393257</v>
      </c>
      <c r="M5836" s="3">
        <f>IF(TablaDatosEmpresa[[#This Row],[Tipo_Movimiento]] = "Venta", -TablaDatosEmpresa[[#This Row],[Cantidad]] * TablaDatosEmpresa[[#This Row],[CosteAdquisicionPromedio]], 0)</f>
        <v>0</v>
      </c>
      <c r="N5836" s="3">
        <f>TablaDatosEmpresa[[#This Row],[Ingresos]]-TablaDatosEmpresa[[#This Row],[Coste_Vemta]]</f>
        <v>0</v>
      </c>
    </row>
    <row r="5837" spans="1:14" x14ac:dyDescent="0.3">
      <c r="A5837">
        <v>5839</v>
      </c>
      <c r="B5837" s="1">
        <v>45419</v>
      </c>
      <c r="C5837" t="s">
        <v>10</v>
      </c>
      <c r="D5837" t="s">
        <v>14</v>
      </c>
      <c r="E5837" t="s">
        <v>41</v>
      </c>
      <c r="F5837">
        <v>-14</v>
      </c>
      <c r="G5837" s="3">
        <v>0</v>
      </c>
      <c r="H5837" s="3">
        <v>160.96</v>
      </c>
      <c r="I5837" t="s">
        <v>10</v>
      </c>
      <c r="J5837" t="s">
        <v>13</v>
      </c>
      <c r="K5837" s="3">
        <f>IF(TablaDatosEmpresa[[#This Row],[Tipo_Movimiento]] = "Venta", -TablaDatosEmpresa[[#This Row],[Cantidad]] * TablaDatosEmpresa[[#This Row],[Precio_Venta_Unitario]], 0)</f>
        <v>2253.44</v>
      </c>
      <c r="L5837" s="3">
        <f>AVERAGEIF(TablaDatosEmpresa[Nombre_Producto],TablaDatosEmpresa[[#This Row],[Nombre_Producto]],TablaDatosEmpresa[Costo_Unitario])</f>
        <v>38.917210440456756</v>
      </c>
      <c r="M5837" s="3">
        <f>IF(TablaDatosEmpresa[[#This Row],[Tipo_Movimiento]] = "Venta", -TablaDatosEmpresa[[#This Row],[Cantidad]] * TablaDatosEmpresa[[#This Row],[CosteAdquisicionPromedio]], 0)</f>
        <v>544.84094616639459</v>
      </c>
      <c r="N5837" s="3">
        <f>TablaDatosEmpresa[[#This Row],[Ingresos]]-TablaDatosEmpresa[[#This Row],[Coste_Vemta]]</f>
        <v>1708.5990538336055</v>
      </c>
    </row>
    <row r="5838" spans="1:14" x14ac:dyDescent="0.3">
      <c r="A5838">
        <v>5840</v>
      </c>
      <c r="B5838" s="1">
        <v>45419</v>
      </c>
      <c r="C5838" t="s">
        <v>10</v>
      </c>
      <c r="D5838" t="s">
        <v>11</v>
      </c>
      <c r="E5838" t="s">
        <v>12</v>
      </c>
      <c r="F5838">
        <v>-8</v>
      </c>
      <c r="G5838" s="3">
        <v>0</v>
      </c>
      <c r="H5838" s="3">
        <v>131.24</v>
      </c>
      <c r="I5838" t="s">
        <v>10</v>
      </c>
      <c r="J5838" t="s">
        <v>13</v>
      </c>
      <c r="K5838" s="3">
        <f>IF(TablaDatosEmpresa[[#This Row],[Tipo_Movimiento]] = "Venta", -TablaDatosEmpresa[[#This Row],[Cantidad]] * TablaDatosEmpresa[[#This Row],[Precio_Venta_Unitario]], 0)</f>
        <v>1049.92</v>
      </c>
      <c r="L5838" s="3">
        <f>AVERAGEIF(TablaDatosEmpresa[Nombre_Producto],TablaDatosEmpresa[[#This Row],[Nombre_Producto]],TablaDatosEmpresa[Costo_Unitario])</f>
        <v>28.701865793780652</v>
      </c>
      <c r="M5838" s="3">
        <f>IF(TablaDatosEmpresa[[#This Row],[Tipo_Movimiento]] = "Venta", -TablaDatosEmpresa[[#This Row],[Cantidad]] * TablaDatosEmpresa[[#This Row],[CosteAdquisicionPromedio]], 0)</f>
        <v>229.61492635024521</v>
      </c>
      <c r="N5838" s="3">
        <f>TablaDatosEmpresa[[#This Row],[Ingresos]]-TablaDatosEmpresa[[#This Row],[Coste_Vemta]]</f>
        <v>820.30507364975483</v>
      </c>
    </row>
    <row r="5839" spans="1:14" x14ac:dyDescent="0.3">
      <c r="A5839">
        <v>5841</v>
      </c>
      <c r="B5839" s="1">
        <v>45419</v>
      </c>
      <c r="C5839" t="s">
        <v>10</v>
      </c>
      <c r="D5839" t="s">
        <v>32</v>
      </c>
      <c r="E5839" t="s">
        <v>33</v>
      </c>
      <c r="F5839">
        <v>-29</v>
      </c>
      <c r="G5839" s="3">
        <v>0</v>
      </c>
      <c r="H5839" s="3">
        <v>219.63</v>
      </c>
      <c r="I5839" t="s">
        <v>10</v>
      </c>
      <c r="J5839" t="s">
        <v>35</v>
      </c>
      <c r="K5839" s="3">
        <f>IF(TablaDatosEmpresa[[#This Row],[Tipo_Movimiento]] = "Venta", -TablaDatosEmpresa[[#This Row],[Cantidad]] * TablaDatosEmpresa[[#This Row],[Precio_Venta_Unitario]], 0)</f>
        <v>6369.2699999999995</v>
      </c>
      <c r="L5839" s="3">
        <f>AVERAGEIF(TablaDatosEmpresa[Nombre_Producto],TablaDatosEmpresa[[#This Row],[Nombre_Producto]],TablaDatosEmpresa[Costo_Unitario])</f>
        <v>54.214840425531932</v>
      </c>
      <c r="M5839" s="3">
        <f>IF(TablaDatosEmpresa[[#This Row],[Tipo_Movimiento]] = "Venta", -TablaDatosEmpresa[[#This Row],[Cantidad]] * TablaDatosEmpresa[[#This Row],[CosteAdquisicionPromedio]], 0)</f>
        <v>1572.2303723404261</v>
      </c>
      <c r="N5839" s="3">
        <f>TablaDatosEmpresa[[#This Row],[Ingresos]]-TablaDatosEmpresa[[#This Row],[Coste_Vemta]]</f>
        <v>4797.0396276595729</v>
      </c>
    </row>
    <row r="5840" spans="1:14" x14ac:dyDescent="0.3">
      <c r="A5840">
        <v>5842</v>
      </c>
      <c r="B5840" s="1">
        <v>45419</v>
      </c>
      <c r="C5840" t="s">
        <v>24</v>
      </c>
      <c r="D5840" t="s">
        <v>21</v>
      </c>
      <c r="E5840" t="s">
        <v>22</v>
      </c>
      <c r="F5840">
        <v>183</v>
      </c>
      <c r="G5840" s="3">
        <v>25.24</v>
      </c>
      <c r="H5840" s="3">
        <v>0</v>
      </c>
      <c r="I5840" t="s">
        <v>24</v>
      </c>
      <c r="J5840" t="s">
        <v>36</v>
      </c>
      <c r="K5840" s="3">
        <f>IF(TablaDatosEmpresa[[#This Row],[Tipo_Movimiento]] = "Venta", -TablaDatosEmpresa[[#This Row],[Cantidad]] * TablaDatosEmpresa[[#This Row],[Precio_Venta_Unitario]], 0)</f>
        <v>0</v>
      </c>
      <c r="L5840" s="3">
        <f>AVERAGEIF(TablaDatosEmpresa[Nombre_Producto],TablaDatosEmpresa[[#This Row],[Nombre_Producto]],TablaDatosEmpresa[Costo_Unitario])</f>
        <v>10.520482758620702</v>
      </c>
      <c r="M5840" s="3">
        <f>IF(TablaDatosEmpresa[[#This Row],[Tipo_Movimiento]] = "Venta", -TablaDatosEmpresa[[#This Row],[Cantidad]] * TablaDatosEmpresa[[#This Row],[CosteAdquisicionPromedio]], 0)</f>
        <v>0</v>
      </c>
      <c r="N5840" s="3">
        <f>TablaDatosEmpresa[[#This Row],[Ingresos]]-TablaDatosEmpresa[[#This Row],[Coste_Vemta]]</f>
        <v>0</v>
      </c>
    </row>
    <row r="5841" spans="1:14" x14ac:dyDescent="0.3">
      <c r="A5841">
        <v>5843</v>
      </c>
      <c r="B5841" s="1">
        <v>45419</v>
      </c>
      <c r="C5841" t="s">
        <v>24</v>
      </c>
      <c r="D5841" t="s">
        <v>25</v>
      </c>
      <c r="E5841" t="s">
        <v>43</v>
      </c>
      <c r="F5841">
        <v>185</v>
      </c>
      <c r="G5841" s="3">
        <v>44.82</v>
      </c>
      <c r="H5841" s="3">
        <v>0</v>
      </c>
      <c r="I5841" t="s">
        <v>24</v>
      </c>
      <c r="J5841" t="s">
        <v>26</v>
      </c>
      <c r="K5841" s="3">
        <f>IF(TablaDatosEmpresa[[#This Row],[Tipo_Movimiento]] = "Venta", -TablaDatosEmpresa[[#This Row],[Cantidad]] * TablaDatosEmpresa[[#This Row],[Precio_Venta_Unitario]], 0)</f>
        <v>0</v>
      </c>
      <c r="L5841" s="3">
        <f>AVERAGEIF(TablaDatosEmpresa[Nombre_Producto],TablaDatosEmpresa[[#This Row],[Nombre_Producto]],TablaDatosEmpresa[Costo_Unitario])</f>
        <v>18.458651685393257</v>
      </c>
      <c r="M5841" s="3">
        <f>IF(TablaDatosEmpresa[[#This Row],[Tipo_Movimiento]] = "Venta", -TablaDatosEmpresa[[#This Row],[Cantidad]] * TablaDatosEmpresa[[#This Row],[CosteAdquisicionPromedio]], 0)</f>
        <v>0</v>
      </c>
      <c r="N5841" s="3">
        <f>TablaDatosEmpresa[[#This Row],[Ingresos]]-TablaDatosEmpresa[[#This Row],[Coste_Vemta]]</f>
        <v>0</v>
      </c>
    </row>
    <row r="5842" spans="1:14" x14ac:dyDescent="0.3">
      <c r="A5842">
        <v>5844</v>
      </c>
      <c r="B5842" s="1">
        <v>45420</v>
      </c>
      <c r="C5842" t="s">
        <v>10</v>
      </c>
      <c r="D5842" t="s">
        <v>25</v>
      </c>
      <c r="E5842" t="s">
        <v>43</v>
      </c>
      <c r="F5842">
        <v>-10</v>
      </c>
      <c r="G5842" s="3">
        <v>0</v>
      </c>
      <c r="H5842" s="3">
        <v>95.37</v>
      </c>
      <c r="I5842" t="s">
        <v>10</v>
      </c>
      <c r="J5842" t="s">
        <v>31</v>
      </c>
      <c r="K5842" s="3">
        <f>IF(TablaDatosEmpresa[[#This Row],[Tipo_Movimiento]] = "Venta", -TablaDatosEmpresa[[#This Row],[Cantidad]] * TablaDatosEmpresa[[#This Row],[Precio_Venta_Unitario]], 0)</f>
        <v>953.7</v>
      </c>
      <c r="L5842" s="3">
        <f>AVERAGEIF(TablaDatosEmpresa[Nombre_Producto],TablaDatosEmpresa[[#This Row],[Nombre_Producto]],TablaDatosEmpresa[Costo_Unitario])</f>
        <v>18.458651685393257</v>
      </c>
      <c r="M5842" s="3">
        <f>IF(TablaDatosEmpresa[[#This Row],[Tipo_Movimiento]] = "Venta", -TablaDatosEmpresa[[#This Row],[Cantidad]] * TablaDatosEmpresa[[#This Row],[CosteAdquisicionPromedio]], 0)</f>
        <v>184.58651685393255</v>
      </c>
      <c r="N5842" s="3">
        <f>TablaDatosEmpresa[[#This Row],[Ingresos]]-TablaDatosEmpresa[[#This Row],[Coste_Vemta]]</f>
        <v>769.11348314606744</v>
      </c>
    </row>
    <row r="5843" spans="1:14" x14ac:dyDescent="0.3">
      <c r="A5843">
        <v>5845</v>
      </c>
      <c r="B5843" s="1">
        <v>45420</v>
      </c>
      <c r="C5843" t="s">
        <v>24</v>
      </c>
      <c r="D5843" t="s">
        <v>25</v>
      </c>
      <c r="E5843" t="s">
        <v>43</v>
      </c>
      <c r="F5843">
        <v>77</v>
      </c>
      <c r="G5843" s="3">
        <v>44.97</v>
      </c>
      <c r="H5843" s="3">
        <v>0</v>
      </c>
      <c r="I5843" t="s">
        <v>24</v>
      </c>
      <c r="J5843" t="s">
        <v>37</v>
      </c>
      <c r="K5843" s="3">
        <f>IF(TablaDatosEmpresa[[#This Row],[Tipo_Movimiento]] = "Venta", -TablaDatosEmpresa[[#This Row],[Cantidad]] * TablaDatosEmpresa[[#This Row],[Precio_Venta_Unitario]], 0)</f>
        <v>0</v>
      </c>
      <c r="L5843" s="3">
        <f>AVERAGEIF(TablaDatosEmpresa[Nombre_Producto],TablaDatosEmpresa[[#This Row],[Nombre_Producto]],TablaDatosEmpresa[Costo_Unitario])</f>
        <v>18.458651685393257</v>
      </c>
      <c r="M5843" s="3">
        <f>IF(TablaDatosEmpresa[[#This Row],[Tipo_Movimiento]] = "Venta", -TablaDatosEmpresa[[#This Row],[Cantidad]] * TablaDatosEmpresa[[#This Row],[CosteAdquisicionPromedio]], 0)</f>
        <v>0</v>
      </c>
      <c r="N5843" s="3">
        <f>TablaDatosEmpresa[[#This Row],[Ingresos]]-TablaDatosEmpresa[[#This Row],[Coste_Vemta]]</f>
        <v>0</v>
      </c>
    </row>
    <row r="5844" spans="1:14" x14ac:dyDescent="0.3">
      <c r="A5844">
        <v>5846</v>
      </c>
      <c r="B5844" s="1">
        <v>45420</v>
      </c>
      <c r="C5844" t="s">
        <v>10</v>
      </c>
      <c r="D5844" t="s">
        <v>25</v>
      </c>
      <c r="E5844" t="s">
        <v>43</v>
      </c>
      <c r="F5844">
        <v>-38</v>
      </c>
      <c r="G5844" s="3">
        <v>0</v>
      </c>
      <c r="H5844" s="3">
        <v>94.77</v>
      </c>
      <c r="I5844" t="s">
        <v>10</v>
      </c>
      <c r="J5844" t="s">
        <v>35</v>
      </c>
      <c r="K5844" s="3">
        <f>IF(TablaDatosEmpresa[[#This Row],[Tipo_Movimiento]] = "Venta", -TablaDatosEmpresa[[#This Row],[Cantidad]] * TablaDatosEmpresa[[#This Row],[Precio_Venta_Unitario]], 0)</f>
        <v>3601.2599999999998</v>
      </c>
      <c r="L5844" s="3">
        <f>AVERAGEIF(TablaDatosEmpresa[Nombre_Producto],TablaDatosEmpresa[[#This Row],[Nombre_Producto]],TablaDatosEmpresa[Costo_Unitario])</f>
        <v>18.458651685393257</v>
      </c>
      <c r="M5844" s="3">
        <f>IF(TablaDatosEmpresa[[#This Row],[Tipo_Movimiento]] = "Venta", -TablaDatosEmpresa[[#This Row],[Cantidad]] * TablaDatosEmpresa[[#This Row],[CosteAdquisicionPromedio]], 0)</f>
        <v>701.4287640449437</v>
      </c>
      <c r="N5844" s="3">
        <f>TablaDatosEmpresa[[#This Row],[Ingresos]]-TablaDatosEmpresa[[#This Row],[Coste_Vemta]]</f>
        <v>2899.8312359550559</v>
      </c>
    </row>
    <row r="5845" spans="1:14" x14ac:dyDescent="0.3">
      <c r="A5845">
        <v>5847</v>
      </c>
      <c r="B5845" s="1">
        <v>45420</v>
      </c>
      <c r="C5845" t="s">
        <v>24</v>
      </c>
      <c r="D5845" t="s">
        <v>25</v>
      </c>
      <c r="E5845" t="s">
        <v>43</v>
      </c>
      <c r="F5845">
        <v>204</v>
      </c>
      <c r="G5845" s="3">
        <v>44.45</v>
      </c>
      <c r="H5845" s="3">
        <v>0</v>
      </c>
      <c r="I5845" t="s">
        <v>24</v>
      </c>
      <c r="J5845" t="s">
        <v>36</v>
      </c>
      <c r="K5845" s="3">
        <f>IF(TablaDatosEmpresa[[#This Row],[Tipo_Movimiento]] = "Venta", -TablaDatosEmpresa[[#This Row],[Cantidad]] * TablaDatosEmpresa[[#This Row],[Precio_Venta_Unitario]], 0)</f>
        <v>0</v>
      </c>
      <c r="L5845" s="3">
        <f>AVERAGEIF(TablaDatosEmpresa[Nombre_Producto],TablaDatosEmpresa[[#This Row],[Nombre_Producto]],TablaDatosEmpresa[Costo_Unitario])</f>
        <v>18.458651685393257</v>
      </c>
      <c r="M5845" s="3">
        <f>IF(TablaDatosEmpresa[[#This Row],[Tipo_Movimiento]] = "Venta", -TablaDatosEmpresa[[#This Row],[Cantidad]] * TablaDatosEmpresa[[#This Row],[CosteAdquisicionPromedio]], 0)</f>
        <v>0</v>
      </c>
      <c r="N5845" s="3">
        <f>TablaDatosEmpresa[[#This Row],[Ingresos]]-TablaDatosEmpresa[[#This Row],[Coste_Vemta]]</f>
        <v>0</v>
      </c>
    </row>
    <row r="5846" spans="1:14" x14ac:dyDescent="0.3">
      <c r="A5846">
        <v>5848</v>
      </c>
      <c r="B5846" s="1">
        <v>45420</v>
      </c>
      <c r="C5846" t="s">
        <v>24</v>
      </c>
      <c r="D5846" t="s">
        <v>14</v>
      </c>
      <c r="E5846" t="s">
        <v>41</v>
      </c>
      <c r="F5846">
        <v>187</v>
      </c>
      <c r="G5846" s="3">
        <v>87.02</v>
      </c>
      <c r="H5846" s="3">
        <v>0</v>
      </c>
      <c r="I5846" t="s">
        <v>24</v>
      </c>
      <c r="J5846" t="s">
        <v>36</v>
      </c>
      <c r="K5846" s="3">
        <f>IF(TablaDatosEmpresa[[#This Row],[Tipo_Movimiento]] = "Venta", -TablaDatosEmpresa[[#This Row],[Cantidad]] * TablaDatosEmpresa[[#This Row],[Precio_Venta_Unitario]], 0)</f>
        <v>0</v>
      </c>
      <c r="L5846" s="3">
        <f>AVERAGEIF(TablaDatosEmpresa[Nombre_Producto],TablaDatosEmpresa[[#This Row],[Nombre_Producto]],TablaDatosEmpresa[Costo_Unitario])</f>
        <v>38.917210440456756</v>
      </c>
      <c r="M5846" s="3">
        <f>IF(TablaDatosEmpresa[[#This Row],[Tipo_Movimiento]] = "Venta", -TablaDatosEmpresa[[#This Row],[Cantidad]] * TablaDatosEmpresa[[#This Row],[CosteAdquisicionPromedio]], 0)</f>
        <v>0</v>
      </c>
      <c r="N5846" s="3">
        <f>TablaDatosEmpresa[[#This Row],[Ingresos]]-TablaDatosEmpresa[[#This Row],[Coste_Vemta]]</f>
        <v>0</v>
      </c>
    </row>
    <row r="5847" spans="1:14" x14ac:dyDescent="0.3">
      <c r="A5847">
        <v>5849</v>
      </c>
      <c r="B5847" s="1">
        <v>45420</v>
      </c>
      <c r="C5847" t="s">
        <v>10</v>
      </c>
      <c r="D5847" t="s">
        <v>32</v>
      </c>
      <c r="E5847" t="s">
        <v>33</v>
      </c>
      <c r="F5847">
        <v>-16</v>
      </c>
      <c r="G5847" s="3">
        <v>0</v>
      </c>
      <c r="H5847" s="3">
        <v>220.08</v>
      </c>
      <c r="I5847" t="s">
        <v>10</v>
      </c>
      <c r="J5847" t="s">
        <v>13</v>
      </c>
      <c r="K5847" s="3">
        <f>IF(TablaDatosEmpresa[[#This Row],[Tipo_Movimiento]] = "Venta", -TablaDatosEmpresa[[#This Row],[Cantidad]] * TablaDatosEmpresa[[#This Row],[Precio_Venta_Unitario]], 0)</f>
        <v>3521.28</v>
      </c>
      <c r="L5847" s="3">
        <f>AVERAGEIF(TablaDatosEmpresa[Nombre_Producto],TablaDatosEmpresa[[#This Row],[Nombre_Producto]],TablaDatosEmpresa[Costo_Unitario])</f>
        <v>54.214840425531932</v>
      </c>
      <c r="M5847" s="3">
        <f>IF(TablaDatosEmpresa[[#This Row],[Tipo_Movimiento]] = "Venta", -TablaDatosEmpresa[[#This Row],[Cantidad]] * TablaDatosEmpresa[[#This Row],[CosteAdquisicionPromedio]], 0)</f>
        <v>867.43744680851091</v>
      </c>
      <c r="N5847" s="3">
        <f>TablaDatosEmpresa[[#This Row],[Ingresos]]-TablaDatosEmpresa[[#This Row],[Coste_Vemta]]</f>
        <v>2653.8425531914891</v>
      </c>
    </row>
    <row r="5848" spans="1:14" x14ac:dyDescent="0.3">
      <c r="A5848">
        <v>5850</v>
      </c>
      <c r="B5848" s="1">
        <v>45420</v>
      </c>
      <c r="C5848" t="s">
        <v>10</v>
      </c>
      <c r="D5848" t="s">
        <v>34</v>
      </c>
      <c r="E5848" t="s">
        <v>45</v>
      </c>
      <c r="F5848">
        <v>-16</v>
      </c>
      <c r="G5848" s="3">
        <v>0</v>
      </c>
      <c r="H5848" s="3">
        <v>351.66</v>
      </c>
      <c r="I5848" t="s">
        <v>10</v>
      </c>
      <c r="J5848" t="s">
        <v>35</v>
      </c>
      <c r="K5848" s="3">
        <f>IF(TablaDatosEmpresa[[#This Row],[Tipo_Movimiento]] = "Venta", -TablaDatosEmpresa[[#This Row],[Cantidad]] * TablaDatosEmpresa[[#This Row],[Precio_Venta_Unitario]], 0)</f>
        <v>5626.56</v>
      </c>
      <c r="L5848" s="3">
        <f>AVERAGEIF(TablaDatosEmpresa[Nombre_Producto],TablaDatosEmpresa[[#This Row],[Nombre_Producto]],TablaDatosEmpresa[Costo_Unitario])</f>
        <v>81.910562499999997</v>
      </c>
      <c r="M5848" s="3">
        <f>IF(TablaDatosEmpresa[[#This Row],[Tipo_Movimiento]] = "Venta", -TablaDatosEmpresa[[#This Row],[Cantidad]] * TablaDatosEmpresa[[#This Row],[CosteAdquisicionPromedio]], 0)</f>
        <v>1310.569</v>
      </c>
      <c r="N5848" s="3">
        <f>TablaDatosEmpresa[[#This Row],[Ingresos]]-TablaDatosEmpresa[[#This Row],[Coste_Vemta]]</f>
        <v>4315.991</v>
      </c>
    </row>
    <row r="5849" spans="1:14" x14ac:dyDescent="0.3">
      <c r="A5849">
        <v>5851</v>
      </c>
      <c r="B5849" s="1">
        <v>45421</v>
      </c>
      <c r="C5849" t="s">
        <v>16</v>
      </c>
      <c r="D5849" t="s">
        <v>17</v>
      </c>
      <c r="E5849" t="s">
        <v>42</v>
      </c>
      <c r="F5849">
        <v>28</v>
      </c>
      <c r="G5849" s="3">
        <v>459.06</v>
      </c>
      <c r="H5849" s="3">
        <v>0</v>
      </c>
      <c r="I5849" t="s">
        <v>46</v>
      </c>
      <c r="J5849" t="s">
        <v>18</v>
      </c>
      <c r="K5849" s="3">
        <f>IF(TablaDatosEmpresa[[#This Row],[Tipo_Movimiento]] = "Venta", -TablaDatosEmpresa[[#This Row],[Cantidad]] * TablaDatosEmpresa[[#This Row],[Precio_Venta_Unitario]], 0)</f>
        <v>0</v>
      </c>
      <c r="L5849" s="3">
        <f>AVERAGEIF(TablaDatosEmpresa[Nombre_Producto],TablaDatosEmpresa[[#This Row],[Nombre_Producto]],TablaDatosEmpresa[Costo_Unitario])</f>
        <v>206.67616747181975</v>
      </c>
      <c r="M5849" s="3">
        <f>IF(TablaDatosEmpresa[[#This Row],[Tipo_Movimiento]] = "Venta", -TablaDatosEmpresa[[#This Row],[Cantidad]] * TablaDatosEmpresa[[#This Row],[CosteAdquisicionPromedio]], 0)</f>
        <v>0</v>
      </c>
      <c r="N5849" s="3">
        <f>TablaDatosEmpresa[[#This Row],[Ingresos]]-TablaDatosEmpresa[[#This Row],[Coste_Vemta]]</f>
        <v>0</v>
      </c>
    </row>
    <row r="5850" spans="1:14" x14ac:dyDescent="0.3">
      <c r="A5850">
        <v>5852</v>
      </c>
      <c r="B5850" s="1">
        <v>45421</v>
      </c>
      <c r="C5850" t="s">
        <v>24</v>
      </c>
      <c r="D5850" t="s">
        <v>21</v>
      </c>
      <c r="E5850" t="s">
        <v>22</v>
      </c>
      <c r="F5850">
        <v>183</v>
      </c>
      <c r="G5850" s="3">
        <v>25.39</v>
      </c>
      <c r="H5850" s="3">
        <v>0</v>
      </c>
      <c r="I5850" t="s">
        <v>24</v>
      </c>
      <c r="J5850" t="s">
        <v>26</v>
      </c>
      <c r="K5850" s="3">
        <f>IF(TablaDatosEmpresa[[#This Row],[Tipo_Movimiento]] = "Venta", -TablaDatosEmpresa[[#This Row],[Cantidad]] * TablaDatosEmpresa[[#This Row],[Precio_Venta_Unitario]], 0)</f>
        <v>0</v>
      </c>
      <c r="L5850" s="3">
        <f>AVERAGEIF(TablaDatosEmpresa[Nombre_Producto],TablaDatosEmpresa[[#This Row],[Nombre_Producto]],TablaDatosEmpresa[Costo_Unitario])</f>
        <v>10.520482758620702</v>
      </c>
      <c r="M5850" s="3">
        <f>IF(TablaDatosEmpresa[[#This Row],[Tipo_Movimiento]] = "Venta", -TablaDatosEmpresa[[#This Row],[Cantidad]] * TablaDatosEmpresa[[#This Row],[CosteAdquisicionPromedio]], 0)</f>
        <v>0</v>
      </c>
      <c r="N5850" s="3">
        <f>TablaDatosEmpresa[[#This Row],[Ingresos]]-TablaDatosEmpresa[[#This Row],[Coste_Vemta]]</f>
        <v>0</v>
      </c>
    </row>
    <row r="5851" spans="1:14" x14ac:dyDescent="0.3">
      <c r="A5851">
        <v>5853</v>
      </c>
      <c r="B5851" s="1">
        <v>45421</v>
      </c>
      <c r="C5851" t="s">
        <v>10</v>
      </c>
      <c r="D5851" t="s">
        <v>14</v>
      </c>
      <c r="E5851" t="s">
        <v>41</v>
      </c>
      <c r="F5851">
        <v>-20</v>
      </c>
      <c r="G5851" s="3">
        <v>0</v>
      </c>
      <c r="H5851" s="3">
        <v>158.44999999999999</v>
      </c>
      <c r="I5851" t="s">
        <v>10</v>
      </c>
      <c r="J5851" t="s">
        <v>23</v>
      </c>
      <c r="K5851" s="3">
        <f>IF(TablaDatosEmpresa[[#This Row],[Tipo_Movimiento]] = "Venta", -TablaDatosEmpresa[[#This Row],[Cantidad]] * TablaDatosEmpresa[[#This Row],[Precio_Venta_Unitario]], 0)</f>
        <v>3169</v>
      </c>
      <c r="L5851" s="3">
        <f>AVERAGEIF(TablaDatosEmpresa[Nombre_Producto],TablaDatosEmpresa[[#This Row],[Nombre_Producto]],TablaDatosEmpresa[Costo_Unitario])</f>
        <v>38.917210440456756</v>
      </c>
      <c r="M5851" s="3">
        <f>IF(TablaDatosEmpresa[[#This Row],[Tipo_Movimiento]] = "Venta", -TablaDatosEmpresa[[#This Row],[Cantidad]] * TablaDatosEmpresa[[#This Row],[CosteAdquisicionPromedio]], 0)</f>
        <v>778.34420880913513</v>
      </c>
      <c r="N5851" s="3">
        <f>TablaDatosEmpresa[[#This Row],[Ingresos]]-TablaDatosEmpresa[[#This Row],[Coste_Vemta]]</f>
        <v>2390.6557911908649</v>
      </c>
    </row>
    <row r="5852" spans="1:14" x14ac:dyDescent="0.3">
      <c r="A5852">
        <v>5854</v>
      </c>
      <c r="B5852" s="1">
        <v>45421</v>
      </c>
      <c r="C5852" t="s">
        <v>24</v>
      </c>
      <c r="D5852" t="s">
        <v>34</v>
      </c>
      <c r="E5852" t="s">
        <v>45</v>
      </c>
      <c r="F5852">
        <v>242</v>
      </c>
      <c r="G5852" s="3">
        <v>182.46</v>
      </c>
      <c r="H5852" s="3">
        <v>0</v>
      </c>
      <c r="I5852" t="s">
        <v>24</v>
      </c>
      <c r="J5852" t="s">
        <v>28</v>
      </c>
      <c r="K5852" s="3">
        <f>IF(TablaDatosEmpresa[[#This Row],[Tipo_Movimiento]] = "Venta", -TablaDatosEmpresa[[#This Row],[Cantidad]] * TablaDatosEmpresa[[#This Row],[Precio_Venta_Unitario]], 0)</f>
        <v>0</v>
      </c>
      <c r="L5852" s="3">
        <f>AVERAGEIF(TablaDatosEmpresa[Nombre_Producto],TablaDatosEmpresa[[#This Row],[Nombre_Producto]],TablaDatosEmpresa[Costo_Unitario])</f>
        <v>81.910562499999997</v>
      </c>
      <c r="M5852" s="3">
        <f>IF(TablaDatosEmpresa[[#This Row],[Tipo_Movimiento]] = "Venta", -TablaDatosEmpresa[[#This Row],[Cantidad]] * TablaDatosEmpresa[[#This Row],[CosteAdquisicionPromedio]], 0)</f>
        <v>0</v>
      </c>
      <c r="N5852" s="3">
        <f>TablaDatosEmpresa[[#This Row],[Ingresos]]-TablaDatosEmpresa[[#This Row],[Coste_Vemta]]</f>
        <v>0</v>
      </c>
    </row>
    <row r="5853" spans="1:14" x14ac:dyDescent="0.3">
      <c r="A5853">
        <v>5855</v>
      </c>
      <c r="B5853" s="1">
        <v>45421</v>
      </c>
      <c r="C5853" t="s">
        <v>24</v>
      </c>
      <c r="D5853" t="s">
        <v>25</v>
      </c>
      <c r="E5853" t="s">
        <v>43</v>
      </c>
      <c r="F5853">
        <v>273</v>
      </c>
      <c r="G5853" s="3">
        <v>44.69</v>
      </c>
      <c r="H5853" s="3">
        <v>0</v>
      </c>
      <c r="I5853" t="s">
        <v>24</v>
      </c>
      <c r="J5853" t="s">
        <v>37</v>
      </c>
      <c r="K5853" s="3">
        <f>IF(TablaDatosEmpresa[[#This Row],[Tipo_Movimiento]] = "Venta", -TablaDatosEmpresa[[#This Row],[Cantidad]] * TablaDatosEmpresa[[#This Row],[Precio_Venta_Unitario]], 0)</f>
        <v>0</v>
      </c>
      <c r="L5853" s="3">
        <f>AVERAGEIF(TablaDatosEmpresa[Nombre_Producto],TablaDatosEmpresa[[#This Row],[Nombre_Producto]],TablaDatosEmpresa[Costo_Unitario])</f>
        <v>18.458651685393257</v>
      </c>
      <c r="M5853" s="3">
        <f>IF(TablaDatosEmpresa[[#This Row],[Tipo_Movimiento]] = "Venta", -TablaDatosEmpresa[[#This Row],[Cantidad]] * TablaDatosEmpresa[[#This Row],[CosteAdquisicionPromedio]], 0)</f>
        <v>0</v>
      </c>
      <c r="N5853" s="3">
        <f>TablaDatosEmpresa[[#This Row],[Ingresos]]-TablaDatosEmpresa[[#This Row],[Coste_Vemta]]</f>
        <v>0</v>
      </c>
    </row>
    <row r="5854" spans="1:14" x14ac:dyDescent="0.3">
      <c r="A5854">
        <v>5856</v>
      </c>
      <c r="B5854" s="1">
        <v>45421</v>
      </c>
      <c r="C5854" t="s">
        <v>10</v>
      </c>
      <c r="D5854" t="s">
        <v>17</v>
      </c>
      <c r="E5854" t="s">
        <v>42</v>
      </c>
      <c r="F5854">
        <v>-39</v>
      </c>
      <c r="G5854" s="3">
        <v>0</v>
      </c>
      <c r="H5854" s="3">
        <v>903.98</v>
      </c>
      <c r="I5854" t="s">
        <v>10</v>
      </c>
      <c r="J5854" t="s">
        <v>31</v>
      </c>
      <c r="K5854" s="3">
        <f>IF(TablaDatosEmpresa[[#This Row],[Tipo_Movimiento]] = "Venta", -TablaDatosEmpresa[[#This Row],[Cantidad]] * TablaDatosEmpresa[[#This Row],[Precio_Venta_Unitario]], 0)</f>
        <v>35255.22</v>
      </c>
      <c r="L5854" s="3">
        <f>AVERAGEIF(TablaDatosEmpresa[Nombre_Producto],TablaDatosEmpresa[[#This Row],[Nombre_Producto]],TablaDatosEmpresa[Costo_Unitario])</f>
        <v>206.67616747181975</v>
      </c>
      <c r="M5854" s="3">
        <f>IF(TablaDatosEmpresa[[#This Row],[Tipo_Movimiento]] = "Venta", -TablaDatosEmpresa[[#This Row],[Cantidad]] * TablaDatosEmpresa[[#This Row],[CosteAdquisicionPromedio]], 0)</f>
        <v>8060.3705314009703</v>
      </c>
      <c r="N5854" s="3">
        <f>TablaDatosEmpresa[[#This Row],[Ingresos]]-TablaDatosEmpresa[[#This Row],[Coste_Vemta]]</f>
        <v>27194.84946859903</v>
      </c>
    </row>
    <row r="5855" spans="1:14" x14ac:dyDescent="0.3">
      <c r="A5855">
        <v>5857</v>
      </c>
      <c r="B5855" s="1">
        <v>45421</v>
      </c>
      <c r="C5855" t="s">
        <v>10</v>
      </c>
      <c r="D5855" t="s">
        <v>21</v>
      </c>
      <c r="E5855" t="s">
        <v>22</v>
      </c>
      <c r="F5855">
        <v>-45</v>
      </c>
      <c r="G5855" s="3">
        <v>0</v>
      </c>
      <c r="H5855" s="3">
        <v>59.42</v>
      </c>
      <c r="I5855" t="s">
        <v>10</v>
      </c>
      <c r="J5855" t="s">
        <v>13</v>
      </c>
      <c r="K5855" s="3">
        <f>IF(TablaDatosEmpresa[[#This Row],[Tipo_Movimiento]] = "Venta", -TablaDatosEmpresa[[#This Row],[Cantidad]] * TablaDatosEmpresa[[#This Row],[Precio_Venta_Unitario]], 0)</f>
        <v>2673.9</v>
      </c>
      <c r="L5855" s="3">
        <f>AVERAGEIF(TablaDatosEmpresa[Nombre_Producto],TablaDatosEmpresa[[#This Row],[Nombre_Producto]],TablaDatosEmpresa[Costo_Unitario])</f>
        <v>10.520482758620702</v>
      </c>
      <c r="M5855" s="3">
        <f>IF(TablaDatosEmpresa[[#This Row],[Tipo_Movimiento]] = "Venta", -TablaDatosEmpresa[[#This Row],[Cantidad]] * TablaDatosEmpresa[[#This Row],[CosteAdquisicionPromedio]], 0)</f>
        <v>473.42172413793156</v>
      </c>
      <c r="N5855" s="3">
        <f>TablaDatosEmpresa[[#This Row],[Ingresos]]-TablaDatosEmpresa[[#This Row],[Coste_Vemta]]</f>
        <v>2200.4782758620686</v>
      </c>
    </row>
    <row r="5856" spans="1:14" x14ac:dyDescent="0.3">
      <c r="A5856">
        <v>5858</v>
      </c>
      <c r="B5856" s="1">
        <v>45422</v>
      </c>
      <c r="C5856" t="s">
        <v>24</v>
      </c>
      <c r="D5856" t="s">
        <v>32</v>
      </c>
      <c r="E5856" t="s">
        <v>33</v>
      </c>
      <c r="F5856">
        <v>252</v>
      </c>
      <c r="G5856" s="3">
        <v>118.11</v>
      </c>
      <c r="H5856" s="3">
        <v>0</v>
      </c>
      <c r="I5856" t="s">
        <v>24</v>
      </c>
      <c r="J5856" t="s">
        <v>36</v>
      </c>
      <c r="K5856" s="3">
        <f>IF(TablaDatosEmpresa[[#This Row],[Tipo_Movimiento]] = "Venta", -TablaDatosEmpresa[[#This Row],[Cantidad]] * TablaDatosEmpresa[[#This Row],[Precio_Venta_Unitario]], 0)</f>
        <v>0</v>
      </c>
      <c r="L5856" s="3">
        <f>AVERAGEIF(TablaDatosEmpresa[Nombre_Producto],TablaDatosEmpresa[[#This Row],[Nombre_Producto]],TablaDatosEmpresa[Costo_Unitario])</f>
        <v>54.214840425531932</v>
      </c>
      <c r="M5856" s="3">
        <f>IF(TablaDatosEmpresa[[#This Row],[Tipo_Movimiento]] = "Venta", -TablaDatosEmpresa[[#This Row],[Cantidad]] * TablaDatosEmpresa[[#This Row],[CosteAdquisicionPromedio]], 0)</f>
        <v>0</v>
      </c>
      <c r="N5856" s="3">
        <f>TablaDatosEmpresa[[#This Row],[Ingresos]]-TablaDatosEmpresa[[#This Row],[Coste_Vemta]]</f>
        <v>0</v>
      </c>
    </row>
    <row r="5857" spans="1:14" x14ac:dyDescent="0.3">
      <c r="A5857">
        <v>5859</v>
      </c>
      <c r="B5857" s="1">
        <v>45422</v>
      </c>
      <c r="C5857" t="s">
        <v>24</v>
      </c>
      <c r="D5857" t="s">
        <v>21</v>
      </c>
      <c r="E5857" t="s">
        <v>22</v>
      </c>
      <c r="F5857">
        <v>76</v>
      </c>
      <c r="G5857" s="3">
        <v>25.41</v>
      </c>
      <c r="H5857" s="3">
        <v>0</v>
      </c>
      <c r="I5857" t="s">
        <v>24</v>
      </c>
      <c r="J5857" t="s">
        <v>36</v>
      </c>
      <c r="K5857" s="3">
        <f>IF(TablaDatosEmpresa[[#This Row],[Tipo_Movimiento]] = "Venta", -TablaDatosEmpresa[[#This Row],[Cantidad]] * TablaDatosEmpresa[[#This Row],[Precio_Venta_Unitario]], 0)</f>
        <v>0</v>
      </c>
      <c r="L5857" s="3">
        <f>AVERAGEIF(TablaDatosEmpresa[Nombre_Producto],TablaDatosEmpresa[[#This Row],[Nombre_Producto]],TablaDatosEmpresa[Costo_Unitario])</f>
        <v>10.520482758620702</v>
      </c>
      <c r="M5857" s="3">
        <f>IF(TablaDatosEmpresa[[#This Row],[Tipo_Movimiento]] = "Venta", -TablaDatosEmpresa[[#This Row],[Cantidad]] * TablaDatosEmpresa[[#This Row],[CosteAdquisicionPromedio]], 0)</f>
        <v>0</v>
      </c>
      <c r="N5857" s="3">
        <f>TablaDatosEmpresa[[#This Row],[Ingresos]]-TablaDatosEmpresa[[#This Row],[Coste_Vemta]]</f>
        <v>0</v>
      </c>
    </row>
    <row r="5858" spans="1:14" x14ac:dyDescent="0.3">
      <c r="A5858">
        <v>5860</v>
      </c>
      <c r="B5858" s="1">
        <v>45422</v>
      </c>
      <c r="C5858" t="s">
        <v>24</v>
      </c>
      <c r="D5858" t="s">
        <v>32</v>
      </c>
      <c r="E5858" t="s">
        <v>33</v>
      </c>
      <c r="F5858">
        <v>81</v>
      </c>
      <c r="G5858" s="3">
        <v>117.62</v>
      </c>
      <c r="H5858" s="3">
        <v>0</v>
      </c>
      <c r="I5858" t="s">
        <v>24</v>
      </c>
      <c r="J5858" t="s">
        <v>26</v>
      </c>
      <c r="K5858" s="3">
        <f>IF(TablaDatosEmpresa[[#This Row],[Tipo_Movimiento]] = "Venta", -TablaDatosEmpresa[[#This Row],[Cantidad]] * TablaDatosEmpresa[[#This Row],[Precio_Venta_Unitario]], 0)</f>
        <v>0</v>
      </c>
      <c r="L5858" s="3">
        <f>AVERAGEIF(TablaDatosEmpresa[Nombre_Producto],TablaDatosEmpresa[[#This Row],[Nombre_Producto]],TablaDatosEmpresa[Costo_Unitario])</f>
        <v>54.214840425531932</v>
      </c>
      <c r="M5858" s="3">
        <f>IF(TablaDatosEmpresa[[#This Row],[Tipo_Movimiento]] = "Venta", -TablaDatosEmpresa[[#This Row],[Cantidad]] * TablaDatosEmpresa[[#This Row],[CosteAdquisicionPromedio]], 0)</f>
        <v>0</v>
      </c>
      <c r="N5858" s="3">
        <f>TablaDatosEmpresa[[#This Row],[Ingresos]]-TablaDatosEmpresa[[#This Row],[Coste_Vemta]]</f>
        <v>0</v>
      </c>
    </row>
    <row r="5859" spans="1:14" x14ac:dyDescent="0.3">
      <c r="A5859">
        <v>5861</v>
      </c>
      <c r="B5859" s="1">
        <v>45422</v>
      </c>
      <c r="C5859" t="s">
        <v>16</v>
      </c>
      <c r="D5859" t="s">
        <v>27</v>
      </c>
      <c r="E5859" t="s">
        <v>44</v>
      </c>
      <c r="F5859">
        <v>100</v>
      </c>
      <c r="G5859" s="3">
        <v>247.52</v>
      </c>
      <c r="H5859" s="3">
        <v>0</v>
      </c>
      <c r="I5859" t="s">
        <v>46</v>
      </c>
      <c r="J5859" t="s">
        <v>18</v>
      </c>
      <c r="K5859" s="3">
        <f>IF(TablaDatosEmpresa[[#This Row],[Tipo_Movimiento]] = "Venta", -TablaDatosEmpresa[[#This Row],[Cantidad]] * TablaDatosEmpresa[[#This Row],[Precio_Venta_Unitario]], 0)</f>
        <v>0</v>
      </c>
      <c r="L5859" s="3">
        <f>AVERAGEIF(TablaDatosEmpresa[Nombre_Producto],TablaDatosEmpresa[[#This Row],[Nombre_Producto]],TablaDatosEmpresa[Costo_Unitario])</f>
        <v>111.99406451612904</v>
      </c>
      <c r="M5859" s="3">
        <f>IF(TablaDatosEmpresa[[#This Row],[Tipo_Movimiento]] = "Venta", -TablaDatosEmpresa[[#This Row],[Cantidad]] * TablaDatosEmpresa[[#This Row],[CosteAdquisicionPromedio]], 0)</f>
        <v>0</v>
      </c>
      <c r="N5859" s="3">
        <f>TablaDatosEmpresa[[#This Row],[Ingresos]]-TablaDatosEmpresa[[#This Row],[Coste_Vemta]]</f>
        <v>0</v>
      </c>
    </row>
    <row r="5860" spans="1:14" x14ac:dyDescent="0.3">
      <c r="A5860">
        <v>5862</v>
      </c>
      <c r="B5860" s="1">
        <v>45422</v>
      </c>
      <c r="C5860" t="s">
        <v>10</v>
      </c>
      <c r="D5860" t="s">
        <v>11</v>
      </c>
      <c r="E5860" t="s">
        <v>12</v>
      </c>
      <c r="F5860">
        <v>-48</v>
      </c>
      <c r="G5860" s="3">
        <v>0</v>
      </c>
      <c r="H5860" s="3">
        <v>129.61000000000001</v>
      </c>
      <c r="I5860" t="s">
        <v>10</v>
      </c>
      <c r="J5860" t="s">
        <v>15</v>
      </c>
      <c r="K5860" s="3">
        <f>IF(TablaDatosEmpresa[[#This Row],[Tipo_Movimiento]] = "Venta", -TablaDatosEmpresa[[#This Row],[Cantidad]] * TablaDatosEmpresa[[#This Row],[Precio_Venta_Unitario]], 0)</f>
        <v>6221.2800000000007</v>
      </c>
      <c r="L5860" s="3">
        <f>AVERAGEIF(TablaDatosEmpresa[Nombre_Producto],TablaDatosEmpresa[[#This Row],[Nombre_Producto]],TablaDatosEmpresa[Costo_Unitario])</f>
        <v>28.701865793780652</v>
      </c>
      <c r="M5860" s="3">
        <f>IF(TablaDatosEmpresa[[#This Row],[Tipo_Movimiento]] = "Venta", -TablaDatosEmpresa[[#This Row],[Cantidad]] * TablaDatosEmpresa[[#This Row],[CosteAdquisicionPromedio]], 0)</f>
        <v>1377.6895581014712</v>
      </c>
      <c r="N5860" s="3">
        <f>TablaDatosEmpresa[[#This Row],[Ingresos]]-TablaDatosEmpresa[[#This Row],[Coste_Vemta]]</f>
        <v>4843.5904418985292</v>
      </c>
    </row>
    <row r="5861" spans="1:14" x14ac:dyDescent="0.3">
      <c r="A5861">
        <v>5863</v>
      </c>
      <c r="B5861" s="1">
        <v>45422</v>
      </c>
      <c r="C5861" t="s">
        <v>24</v>
      </c>
      <c r="D5861" t="s">
        <v>34</v>
      </c>
      <c r="E5861" t="s">
        <v>45</v>
      </c>
      <c r="F5861">
        <v>296</v>
      </c>
      <c r="G5861" s="3">
        <v>183.14</v>
      </c>
      <c r="H5861" s="3">
        <v>0</v>
      </c>
      <c r="I5861" t="s">
        <v>24</v>
      </c>
      <c r="J5861" t="s">
        <v>28</v>
      </c>
      <c r="K5861" s="3">
        <f>IF(TablaDatosEmpresa[[#This Row],[Tipo_Movimiento]] = "Venta", -TablaDatosEmpresa[[#This Row],[Cantidad]] * TablaDatosEmpresa[[#This Row],[Precio_Venta_Unitario]], 0)</f>
        <v>0</v>
      </c>
      <c r="L5861" s="3">
        <f>AVERAGEIF(TablaDatosEmpresa[Nombre_Producto],TablaDatosEmpresa[[#This Row],[Nombre_Producto]],TablaDatosEmpresa[Costo_Unitario])</f>
        <v>81.910562499999997</v>
      </c>
      <c r="M5861" s="3">
        <f>IF(TablaDatosEmpresa[[#This Row],[Tipo_Movimiento]] = "Venta", -TablaDatosEmpresa[[#This Row],[Cantidad]] * TablaDatosEmpresa[[#This Row],[CosteAdquisicionPromedio]], 0)</f>
        <v>0</v>
      </c>
      <c r="N5861" s="3">
        <f>TablaDatosEmpresa[[#This Row],[Ingresos]]-TablaDatosEmpresa[[#This Row],[Coste_Vemta]]</f>
        <v>0</v>
      </c>
    </row>
    <row r="5862" spans="1:14" x14ac:dyDescent="0.3">
      <c r="A5862">
        <v>5864</v>
      </c>
      <c r="B5862" s="1">
        <v>45423</v>
      </c>
      <c r="C5862" t="s">
        <v>10</v>
      </c>
      <c r="D5862" t="s">
        <v>32</v>
      </c>
      <c r="E5862" t="s">
        <v>33</v>
      </c>
      <c r="F5862">
        <v>-33</v>
      </c>
      <c r="G5862" s="3">
        <v>0</v>
      </c>
      <c r="H5862" s="3">
        <v>218.71</v>
      </c>
      <c r="I5862" t="s">
        <v>10</v>
      </c>
      <c r="J5862" t="s">
        <v>31</v>
      </c>
      <c r="K5862" s="3">
        <f>IF(TablaDatosEmpresa[[#This Row],[Tipo_Movimiento]] = "Venta", -TablaDatosEmpresa[[#This Row],[Cantidad]] * TablaDatosEmpresa[[#This Row],[Precio_Venta_Unitario]], 0)</f>
        <v>7217.43</v>
      </c>
      <c r="L5862" s="3">
        <f>AVERAGEIF(TablaDatosEmpresa[Nombre_Producto],TablaDatosEmpresa[[#This Row],[Nombre_Producto]],TablaDatosEmpresa[Costo_Unitario])</f>
        <v>54.214840425531932</v>
      </c>
      <c r="M5862" s="3">
        <f>IF(TablaDatosEmpresa[[#This Row],[Tipo_Movimiento]] = "Venta", -TablaDatosEmpresa[[#This Row],[Cantidad]] * TablaDatosEmpresa[[#This Row],[CosteAdquisicionPromedio]], 0)</f>
        <v>1789.0897340425538</v>
      </c>
      <c r="N5862" s="3">
        <f>TablaDatosEmpresa[[#This Row],[Ingresos]]-TablaDatosEmpresa[[#This Row],[Coste_Vemta]]</f>
        <v>5428.3402659574467</v>
      </c>
    </row>
    <row r="5863" spans="1:14" x14ac:dyDescent="0.3">
      <c r="A5863">
        <v>5865</v>
      </c>
      <c r="B5863" s="1">
        <v>45423</v>
      </c>
      <c r="C5863" t="s">
        <v>16</v>
      </c>
      <c r="D5863" t="s">
        <v>19</v>
      </c>
      <c r="E5863" t="s">
        <v>20</v>
      </c>
      <c r="F5863">
        <v>91</v>
      </c>
      <c r="G5863" s="3">
        <v>150.03</v>
      </c>
      <c r="H5863" s="3">
        <v>0</v>
      </c>
      <c r="I5863" t="s">
        <v>46</v>
      </c>
      <c r="J5863" t="s">
        <v>18</v>
      </c>
      <c r="K5863" s="3">
        <f>IF(TablaDatosEmpresa[[#This Row],[Tipo_Movimiento]] = "Venta", -TablaDatosEmpresa[[#This Row],[Cantidad]] * TablaDatosEmpresa[[#This Row],[Precio_Venta_Unitario]], 0)</f>
        <v>0</v>
      </c>
      <c r="L5863" s="3">
        <f>AVERAGEIF(TablaDatosEmpresa[Nombre_Producto],TablaDatosEmpresa[[#This Row],[Nombre_Producto]],TablaDatosEmpresa[Costo_Unitario])</f>
        <v>66.956770642201846</v>
      </c>
      <c r="M5863" s="3">
        <f>IF(TablaDatosEmpresa[[#This Row],[Tipo_Movimiento]] = "Venta", -TablaDatosEmpresa[[#This Row],[Cantidad]] * TablaDatosEmpresa[[#This Row],[CosteAdquisicionPromedio]], 0)</f>
        <v>0</v>
      </c>
      <c r="N5863" s="3">
        <f>TablaDatosEmpresa[[#This Row],[Ingresos]]-TablaDatosEmpresa[[#This Row],[Coste_Vemta]]</f>
        <v>0</v>
      </c>
    </row>
    <row r="5864" spans="1:14" x14ac:dyDescent="0.3">
      <c r="A5864">
        <v>5866</v>
      </c>
      <c r="B5864" s="1">
        <v>45423</v>
      </c>
      <c r="C5864" t="s">
        <v>16</v>
      </c>
      <c r="D5864" t="s">
        <v>19</v>
      </c>
      <c r="E5864" t="s">
        <v>20</v>
      </c>
      <c r="F5864">
        <v>74</v>
      </c>
      <c r="G5864" s="3">
        <v>148.21</v>
      </c>
      <c r="H5864" s="3">
        <v>0</v>
      </c>
      <c r="I5864" t="s">
        <v>46</v>
      </c>
      <c r="J5864" t="s">
        <v>18</v>
      </c>
      <c r="K5864" s="3">
        <f>IF(TablaDatosEmpresa[[#This Row],[Tipo_Movimiento]] = "Venta", -TablaDatosEmpresa[[#This Row],[Cantidad]] * TablaDatosEmpresa[[#This Row],[Precio_Venta_Unitario]], 0)</f>
        <v>0</v>
      </c>
      <c r="L5864" s="3">
        <f>AVERAGEIF(TablaDatosEmpresa[Nombre_Producto],TablaDatosEmpresa[[#This Row],[Nombre_Producto]],TablaDatosEmpresa[Costo_Unitario])</f>
        <v>66.956770642201846</v>
      </c>
      <c r="M5864" s="3">
        <f>IF(TablaDatosEmpresa[[#This Row],[Tipo_Movimiento]] = "Venta", -TablaDatosEmpresa[[#This Row],[Cantidad]] * TablaDatosEmpresa[[#This Row],[CosteAdquisicionPromedio]], 0)</f>
        <v>0</v>
      </c>
      <c r="N5864" s="3">
        <f>TablaDatosEmpresa[[#This Row],[Ingresos]]-TablaDatosEmpresa[[#This Row],[Coste_Vemta]]</f>
        <v>0</v>
      </c>
    </row>
    <row r="5865" spans="1:14" x14ac:dyDescent="0.3">
      <c r="A5865">
        <v>5867</v>
      </c>
      <c r="B5865" s="1">
        <v>45423</v>
      </c>
      <c r="C5865" t="s">
        <v>10</v>
      </c>
      <c r="D5865" t="s">
        <v>19</v>
      </c>
      <c r="E5865" t="s">
        <v>20</v>
      </c>
      <c r="F5865">
        <v>-2</v>
      </c>
      <c r="G5865" s="3">
        <v>0</v>
      </c>
      <c r="H5865" s="3">
        <v>300.87</v>
      </c>
      <c r="I5865" t="s">
        <v>10</v>
      </c>
      <c r="J5865" t="s">
        <v>31</v>
      </c>
      <c r="K5865" s="3">
        <f>IF(TablaDatosEmpresa[[#This Row],[Tipo_Movimiento]] = "Venta", -TablaDatosEmpresa[[#This Row],[Cantidad]] * TablaDatosEmpresa[[#This Row],[Precio_Venta_Unitario]], 0)</f>
        <v>601.74</v>
      </c>
      <c r="L5865" s="3">
        <f>AVERAGEIF(TablaDatosEmpresa[Nombre_Producto],TablaDatosEmpresa[[#This Row],[Nombre_Producto]],TablaDatosEmpresa[Costo_Unitario])</f>
        <v>66.956770642201846</v>
      </c>
      <c r="M5865" s="3">
        <f>IF(TablaDatosEmpresa[[#This Row],[Tipo_Movimiento]] = "Venta", -TablaDatosEmpresa[[#This Row],[Cantidad]] * TablaDatosEmpresa[[#This Row],[CosteAdquisicionPromedio]], 0)</f>
        <v>133.91354128440369</v>
      </c>
      <c r="N5865" s="3">
        <f>TablaDatosEmpresa[[#This Row],[Ingresos]]-TablaDatosEmpresa[[#This Row],[Coste_Vemta]]</f>
        <v>467.82645871559635</v>
      </c>
    </row>
    <row r="5866" spans="1:14" x14ac:dyDescent="0.3">
      <c r="A5866">
        <v>5868</v>
      </c>
      <c r="B5866" s="1">
        <v>45423</v>
      </c>
      <c r="C5866" t="s">
        <v>16</v>
      </c>
      <c r="D5866" t="s">
        <v>17</v>
      </c>
      <c r="E5866" t="s">
        <v>42</v>
      </c>
      <c r="F5866">
        <v>89</v>
      </c>
      <c r="G5866" s="3">
        <v>458.18</v>
      </c>
      <c r="H5866" s="3">
        <v>0</v>
      </c>
      <c r="I5866" t="s">
        <v>46</v>
      </c>
      <c r="J5866" t="s">
        <v>18</v>
      </c>
      <c r="K5866" s="3">
        <f>IF(TablaDatosEmpresa[[#This Row],[Tipo_Movimiento]] = "Venta", -TablaDatosEmpresa[[#This Row],[Cantidad]] * TablaDatosEmpresa[[#This Row],[Precio_Venta_Unitario]], 0)</f>
        <v>0</v>
      </c>
      <c r="L5866" s="3">
        <f>AVERAGEIF(TablaDatosEmpresa[Nombre_Producto],TablaDatosEmpresa[[#This Row],[Nombre_Producto]],TablaDatosEmpresa[Costo_Unitario])</f>
        <v>206.67616747181975</v>
      </c>
      <c r="M5866" s="3">
        <f>IF(TablaDatosEmpresa[[#This Row],[Tipo_Movimiento]] = "Venta", -TablaDatosEmpresa[[#This Row],[Cantidad]] * TablaDatosEmpresa[[#This Row],[CosteAdquisicionPromedio]], 0)</f>
        <v>0</v>
      </c>
      <c r="N5866" s="3">
        <f>TablaDatosEmpresa[[#This Row],[Ingresos]]-TablaDatosEmpresa[[#This Row],[Coste_Vemta]]</f>
        <v>0</v>
      </c>
    </row>
    <row r="5867" spans="1:14" x14ac:dyDescent="0.3">
      <c r="A5867">
        <v>5869</v>
      </c>
      <c r="B5867" s="1">
        <v>45423</v>
      </c>
      <c r="C5867" t="s">
        <v>10</v>
      </c>
      <c r="D5867" t="s">
        <v>17</v>
      </c>
      <c r="E5867" t="s">
        <v>42</v>
      </c>
      <c r="F5867">
        <v>-10</v>
      </c>
      <c r="G5867" s="3">
        <v>0</v>
      </c>
      <c r="H5867" s="3">
        <v>896.6</v>
      </c>
      <c r="I5867" t="s">
        <v>10</v>
      </c>
      <c r="J5867" t="s">
        <v>15</v>
      </c>
      <c r="K5867" s="3">
        <f>IF(TablaDatosEmpresa[[#This Row],[Tipo_Movimiento]] = "Venta", -TablaDatosEmpresa[[#This Row],[Cantidad]] * TablaDatosEmpresa[[#This Row],[Precio_Venta_Unitario]], 0)</f>
        <v>8966</v>
      </c>
      <c r="L5867" s="3">
        <f>AVERAGEIF(TablaDatosEmpresa[Nombre_Producto],TablaDatosEmpresa[[#This Row],[Nombre_Producto]],TablaDatosEmpresa[Costo_Unitario])</f>
        <v>206.67616747181975</v>
      </c>
      <c r="M5867" s="3">
        <f>IF(TablaDatosEmpresa[[#This Row],[Tipo_Movimiento]] = "Venta", -TablaDatosEmpresa[[#This Row],[Cantidad]] * TablaDatosEmpresa[[#This Row],[CosteAdquisicionPromedio]], 0)</f>
        <v>2066.7616747181974</v>
      </c>
      <c r="N5867" s="3">
        <f>TablaDatosEmpresa[[#This Row],[Ingresos]]-TablaDatosEmpresa[[#This Row],[Coste_Vemta]]</f>
        <v>6899.2383252818026</v>
      </c>
    </row>
    <row r="5868" spans="1:14" x14ac:dyDescent="0.3">
      <c r="A5868">
        <v>5870</v>
      </c>
      <c r="B5868" s="1">
        <v>45423</v>
      </c>
      <c r="C5868" t="s">
        <v>10</v>
      </c>
      <c r="D5868" t="s">
        <v>17</v>
      </c>
      <c r="E5868" t="s">
        <v>42</v>
      </c>
      <c r="F5868">
        <v>-16</v>
      </c>
      <c r="G5868" s="3">
        <v>0</v>
      </c>
      <c r="H5868" s="3">
        <v>900.49</v>
      </c>
      <c r="I5868" t="s">
        <v>10</v>
      </c>
      <c r="J5868" t="s">
        <v>13</v>
      </c>
      <c r="K5868" s="3">
        <f>IF(TablaDatosEmpresa[[#This Row],[Tipo_Movimiento]] = "Venta", -TablaDatosEmpresa[[#This Row],[Cantidad]] * TablaDatosEmpresa[[#This Row],[Precio_Venta_Unitario]], 0)</f>
        <v>14407.84</v>
      </c>
      <c r="L5868" s="3">
        <f>AVERAGEIF(TablaDatosEmpresa[Nombre_Producto],TablaDatosEmpresa[[#This Row],[Nombre_Producto]],TablaDatosEmpresa[Costo_Unitario])</f>
        <v>206.67616747181975</v>
      </c>
      <c r="M5868" s="3">
        <f>IF(TablaDatosEmpresa[[#This Row],[Tipo_Movimiento]] = "Venta", -TablaDatosEmpresa[[#This Row],[Cantidad]] * TablaDatosEmpresa[[#This Row],[CosteAdquisicionPromedio]], 0)</f>
        <v>3306.818679549116</v>
      </c>
      <c r="N5868" s="3">
        <f>TablaDatosEmpresa[[#This Row],[Ingresos]]-TablaDatosEmpresa[[#This Row],[Coste_Vemta]]</f>
        <v>11101.021320450884</v>
      </c>
    </row>
    <row r="5869" spans="1:14" x14ac:dyDescent="0.3">
      <c r="A5869">
        <v>5871</v>
      </c>
      <c r="B5869" s="1">
        <v>45424</v>
      </c>
      <c r="C5869" t="s">
        <v>24</v>
      </c>
      <c r="D5869" t="s">
        <v>14</v>
      </c>
      <c r="E5869" t="s">
        <v>41</v>
      </c>
      <c r="F5869">
        <v>236</v>
      </c>
      <c r="G5869" s="3">
        <v>85.26</v>
      </c>
      <c r="H5869" s="3">
        <v>0</v>
      </c>
      <c r="I5869" t="s">
        <v>24</v>
      </c>
      <c r="J5869" t="s">
        <v>36</v>
      </c>
      <c r="K5869" s="3">
        <f>IF(TablaDatosEmpresa[[#This Row],[Tipo_Movimiento]] = "Venta", -TablaDatosEmpresa[[#This Row],[Cantidad]] * TablaDatosEmpresa[[#This Row],[Precio_Venta_Unitario]], 0)</f>
        <v>0</v>
      </c>
      <c r="L5869" s="3">
        <f>AVERAGEIF(TablaDatosEmpresa[Nombre_Producto],TablaDatosEmpresa[[#This Row],[Nombre_Producto]],TablaDatosEmpresa[Costo_Unitario])</f>
        <v>38.917210440456756</v>
      </c>
      <c r="M5869" s="3">
        <f>IF(TablaDatosEmpresa[[#This Row],[Tipo_Movimiento]] = "Venta", -TablaDatosEmpresa[[#This Row],[Cantidad]] * TablaDatosEmpresa[[#This Row],[CosteAdquisicionPromedio]], 0)</f>
        <v>0</v>
      </c>
      <c r="N5869" s="3">
        <f>TablaDatosEmpresa[[#This Row],[Ingresos]]-TablaDatosEmpresa[[#This Row],[Coste_Vemta]]</f>
        <v>0</v>
      </c>
    </row>
    <row r="5870" spans="1:14" x14ac:dyDescent="0.3">
      <c r="A5870">
        <v>5872</v>
      </c>
      <c r="B5870" s="1">
        <v>45424</v>
      </c>
      <c r="C5870" t="s">
        <v>24</v>
      </c>
      <c r="D5870" t="s">
        <v>29</v>
      </c>
      <c r="E5870" t="s">
        <v>30</v>
      </c>
      <c r="F5870">
        <v>241</v>
      </c>
      <c r="G5870" s="3">
        <v>36.22</v>
      </c>
      <c r="H5870" s="3">
        <v>0</v>
      </c>
      <c r="I5870" t="s">
        <v>24</v>
      </c>
      <c r="J5870" t="s">
        <v>37</v>
      </c>
      <c r="K5870" s="3">
        <f>IF(TablaDatosEmpresa[[#This Row],[Tipo_Movimiento]] = "Venta", -TablaDatosEmpresa[[#This Row],[Cantidad]] * TablaDatosEmpresa[[#This Row],[Precio_Venta_Unitario]], 0)</f>
        <v>0</v>
      </c>
      <c r="L5870" s="3">
        <f>AVERAGEIF(TablaDatosEmpresa[Nombre_Producto],TablaDatosEmpresa[[#This Row],[Nombre_Producto]],TablaDatosEmpresa[Costo_Unitario])</f>
        <v>15.49574137931034</v>
      </c>
      <c r="M5870" s="3">
        <f>IF(TablaDatosEmpresa[[#This Row],[Tipo_Movimiento]] = "Venta", -TablaDatosEmpresa[[#This Row],[Cantidad]] * TablaDatosEmpresa[[#This Row],[CosteAdquisicionPromedio]], 0)</f>
        <v>0</v>
      </c>
      <c r="N5870" s="3">
        <f>TablaDatosEmpresa[[#This Row],[Ingresos]]-TablaDatosEmpresa[[#This Row],[Coste_Vemta]]</f>
        <v>0</v>
      </c>
    </row>
    <row r="5871" spans="1:14" x14ac:dyDescent="0.3">
      <c r="A5871">
        <v>5873</v>
      </c>
      <c r="B5871" s="1">
        <v>45424</v>
      </c>
      <c r="C5871" t="s">
        <v>10</v>
      </c>
      <c r="D5871" t="s">
        <v>25</v>
      </c>
      <c r="E5871" t="s">
        <v>43</v>
      </c>
      <c r="F5871">
        <v>-26</v>
      </c>
      <c r="G5871" s="3">
        <v>0</v>
      </c>
      <c r="H5871" s="3">
        <v>95.8</v>
      </c>
      <c r="I5871" t="s">
        <v>10</v>
      </c>
      <c r="J5871" t="s">
        <v>13</v>
      </c>
      <c r="K5871" s="3">
        <f>IF(TablaDatosEmpresa[[#This Row],[Tipo_Movimiento]] = "Venta", -TablaDatosEmpresa[[#This Row],[Cantidad]] * TablaDatosEmpresa[[#This Row],[Precio_Venta_Unitario]], 0)</f>
        <v>2490.7999999999997</v>
      </c>
      <c r="L5871" s="3">
        <f>AVERAGEIF(TablaDatosEmpresa[Nombre_Producto],TablaDatosEmpresa[[#This Row],[Nombre_Producto]],TablaDatosEmpresa[Costo_Unitario])</f>
        <v>18.458651685393257</v>
      </c>
      <c r="M5871" s="3">
        <f>IF(TablaDatosEmpresa[[#This Row],[Tipo_Movimiento]] = "Venta", -TablaDatosEmpresa[[#This Row],[Cantidad]] * TablaDatosEmpresa[[#This Row],[CosteAdquisicionPromedio]], 0)</f>
        <v>479.92494382022466</v>
      </c>
      <c r="N5871" s="3">
        <f>TablaDatosEmpresa[[#This Row],[Ingresos]]-TablaDatosEmpresa[[#This Row],[Coste_Vemta]]</f>
        <v>2010.8750561797751</v>
      </c>
    </row>
    <row r="5872" spans="1:14" x14ac:dyDescent="0.3">
      <c r="A5872">
        <v>5874</v>
      </c>
      <c r="B5872" s="1">
        <v>45424</v>
      </c>
      <c r="C5872" t="s">
        <v>16</v>
      </c>
      <c r="D5872" t="s">
        <v>27</v>
      </c>
      <c r="E5872" t="s">
        <v>44</v>
      </c>
      <c r="F5872">
        <v>75</v>
      </c>
      <c r="G5872" s="3">
        <v>252.31</v>
      </c>
      <c r="H5872" s="3">
        <v>0</v>
      </c>
      <c r="I5872" t="s">
        <v>46</v>
      </c>
      <c r="J5872" t="s">
        <v>18</v>
      </c>
      <c r="K5872" s="3">
        <f>IF(TablaDatosEmpresa[[#This Row],[Tipo_Movimiento]] = "Venta", -TablaDatosEmpresa[[#This Row],[Cantidad]] * TablaDatosEmpresa[[#This Row],[Precio_Venta_Unitario]], 0)</f>
        <v>0</v>
      </c>
      <c r="L5872" s="3">
        <f>AVERAGEIF(TablaDatosEmpresa[Nombre_Producto],TablaDatosEmpresa[[#This Row],[Nombre_Producto]],TablaDatosEmpresa[Costo_Unitario])</f>
        <v>111.99406451612904</v>
      </c>
      <c r="M5872" s="3">
        <f>IF(TablaDatosEmpresa[[#This Row],[Tipo_Movimiento]] = "Venta", -TablaDatosEmpresa[[#This Row],[Cantidad]] * TablaDatosEmpresa[[#This Row],[CosteAdquisicionPromedio]], 0)</f>
        <v>0</v>
      </c>
      <c r="N5872" s="3">
        <f>TablaDatosEmpresa[[#This Row],[Ingresos]]-TablaDatosEmpresa[[#This Row],[Coste_Vemta]]</f>
        <v>0</v>
      </c>
    </row>
    <row r="5873" spans="1:14" x14ac:dyDescent="0.3">
      <c r="A5873">
        <v>5875</v>
      </c>
      <c r="B5873" s="1">
        <v>45424</v>
      </c>
      <c r="C5873" t="s">
        <v>24</v>
      </c>
      <c r="D5873" t="s">
        <v>32</v>
      </c>
      <c r="E5873" t="s">
        <v>33</v>
      </c>
      <c r="F5873">
        <v>80</v>
      </c>
      <c r="G5873" s="3">
        <v>119.63</v>
      </c>
      <c r="H5873" s="3">
        <v>0</v>
      </c>
      <c r="I5873" t="s">
        <v>24</v>
      </c>
      <c r="J5873" t="s">
        <v>26</v>
      </c>
      <c r="K5873" s="3">
        <f>IF(TablaDatosEmpresa[[#This Row],[Tipo_Movimiento]] = "Venta", -TablaDatosEmpresa[[#This Row],[Cantidad]] * TablaDatosEmpresa[[#This Row],[Precio_Venta_Unitario]], 0)</f>
        <v>0</v>
      </c>
      <c r="L5873" s="3">
        <f>AVERAGEIF(TablaDatosEmpresa[Nombre_Producto],TablaDatosEmpresa[[#This Row],[Nombre_Producto]],TablaDatosEmpresa[Costo_Unitario])</f>
        <v>54.214840425531932</v>
      </c>
      <c r="M5873" s="3">
        <f>IF(TablaDatosEmpresa[[#This Row],[Tipo_Movimiento]] = "Venta", -TablaDatosEmpresa[[#This Row],[Cantidad]] * TablaDatosEmpresa[[#This Row],[CosteAdquisicionPromedio]], 0)</f>
        <v>0</v>
      </c>
      <c r="N5873" s="3">
        <f>TablaDatosEmpresa[[#This Row],[Ingresos]]-TablaDatosEmpresa[[#This Row],[Coste_Vemta]]</f>
        <v>0</v>
      </c>
    </row>
    <row r="5874" spans="1:14" x14ac:dyDescent="0.3">
      <c r="A5874">
        <v>5876</v>
      </c>
      <c r="B5874" s="1">
        <v>45424</v>
      </c>
      <c r="C5874" t="s">
        <v>24</v>
      </c>
      <c r="D5874" t="s">
        <v>11</v>
      </c>
      <c r="E5874" t="s">
        <v>12</v>
      </c>
      <c r="F5874">
        <v>161</v>
      </c>
      <c r="G5874" s="3">
        <v>66.2</v>
      </c>
      <c r="H5874" s="3">
        <v>0</v>
      </c>
      <c r="I5874" t="s">
        <v>24</v>
      </c>
      <c r="J5874" t="s">
        <v>37</v>
      </c>
      <c r="K5874" s="3">
        <f>IF(TablaDatosEmpresa[[#This Row],[Tipo_Movimiento]] = "Venta", -TablaDatosEmpresa[[#This Row],[Cantidad]] * TablaDatosEmpresa[[#This Row],[Precio_Venta_Unitario]], 0)</f>
        <v>0</v>
      </c>
      <c r="L5874" s="3">
        <f>AVERAGEIF(TablaDatosEmpresa[Nombre_Producto],TablaDatosEmpresa[[#This Row],[Nombre_Producto]],TablaDatosEmpresa[Costo_Unitario])</f>
        <v>28.701865793780652</v>
      </c>
      <c r="M5874" s="3">
        <f>IF(TablaDatosEmpresa[[#This Row],[Tipo_Movimiento]] = "Venta", -TablaDatosEmpresa[[#This Row],[Cantidad]] * TablaDatosEmpresa[[#This Row],[CosteAdquisicionPromedio]], 0)</f>
        <v>0</v>
      </c>
      <c r="N5874" s="3">
        <f>TablaDatosEmpresa[[#This Row],[Ingresos]]-TablaDatosEmpresa[[#This Row],[Coste_Vemta]]</f>
        <v>0</v>
      </c>
    </row>
    <row r="5875" spans="1:14" x14ac:dyDescent="0.3">
      <c r="A5875">
        <v>5877</v>
      </c>
      <c r="B5875" s="1">
        <v>45424</v>
      </c>
      <c r="C5875" t="s">
        <v>10</v>
      </c>
      <c r="D5875" t="s">
        <v>14</v>
      </c>
      <c r="E5875" t="s">
        <v>41</v>
      </c>
      <c r="F5875">
        <v>-50</v>
      </c>
      <c r="G5875" s="3">
        <v>0</v>
      </c>
      <c r="H5875" s="3">
        <v>160.69</v>
      </c>
      <c r="I5875" t="s">
        <v>10</v>
      </c>
      <c r="J5875" t="s">
        <v>13</v>
      </c>
      <c r="K5875" s="3">
        <f>IF(TablaDatosEmpresa[[#This Row],[Tipo_Movimiento]] = "Venta", -TablaDatosEmpresa[[#This Row],[Cantidad]] * TablaDatosEmpresa[[#This Row],[Precio_Venta_Unitario]], 0)</f>
        <v>8034.5</v>
      </c>
      <c r="L5875" s="3">
        <f>AVERAGEIF(TablaDatosEmpresa[Nombre_Producto],TablaDatosEmpresa[[#This Row],[Nombre_Producto]],TablaDatosEmpresa[Costo_Unitario])</f>
        <v>38.917210440456756</v>
      </c>
      <c r="M5875" s="3">
        <f>IF(TablaDatosEmpresa[[#This Row],[Tipo_Movimiento]] = "Venta", -TablaDatosEmpresa[[#This Row],[Cantidad]] * TablaDatosEmpresa[[#This Row],[CosteAdquisicionPromedio]], 0)</f>
        <v>1945.8605220228378</v>
      </c>
      <c r="N5875" s="3">
        <f>TablaDatosEmpresa[[#This Row],[Ingresos]]-TablaDatosEmpresa[[#This Row],[Coste_Vemta]]</f>
        <v>6088.6394779771617</v>
      </c>
    </row>
    <row r="5876" spans="1:14" x14ac:dyDescent="0.3">
      <c r="A5876">
        <v>5878</v>
      </c>
      <c r="B5876" s="1">
        <v>45425</v>
      </c>
      <c r="C5876" t="s">
        <v>10</v>
      </c>
      <c r="D5876" t="s">
        <v>21</v>
      </c>
      <c r="E5876" t="s">
        <v>22</v>
      </c>
      <c r="F5876">
        <v>-15</v>
      </c>
      <c r="G5876" s="3">
        <v>0</v>
      </c>
      <c r="H5876" s="3">
        <v>59.57</v>
      </c>
      <c r="I5876" t="s">
        <v>10</v>
      </c>
      <c r="J5876" t="s">
        <v>13</v>
      </c>
      <c r="K5876" s="3">
        <f>IF(TablaDatosEmpresa[[#This Row],[Tipo_Movimiento]] = "Venta", -TablaDatosEmpresa[[#This Row],[Cantidad]] * TablaDatosEmpresa[[#This Row],[Precio_Venta_Unitario]], 0)</f>
        <v>893.55</v>
      </c>
      <c r="L5876" s="3">
        <f>AVERAGEIF(TablaDatosEmpresa[Nombre_Producto],TablaDatosEmpresa[[#This Row],[Nombre_Producto]],TablaDatosEmpresa[Costo_Unitario])</f>
        <v>10.520482758620702</v>
      </c>
      <c r="M5876" s="3">
        <f>IF(TablaDatosEmpresa[[#This Row],[Tipo_Movimiento]] = "Venta", -TablaDatosEmpresa[[#This Row],[Cantidad]] * TablaDatosEmpresa[[#This Row],[CosteAdquisicionPromedio]], 0)</f>
        <v>157.80724137931054</v>
      </c>
      <c r="N5876" s="3">
        <f>TablaDatosEmpresa[[#This Row],[Ingresos]]-TablaDatosEmpresa[[#This Row],[Coste_Vemta]]</f>
        <v>735.74275862068941</v>
      </c>
    </row>
    <row r="5877" spans="1:14" x14ac:dyDescent="0.3">
      <c r="A5877">
        <v>5879</v>
      </c>
      <c r="B5877" s="1">
        <v>45425</v>
      </c>
      <c r="C5877" t="s">
        <v>10</v>
      </c>
      <c r="D5877" t="s">
        <v>21</v>
      </c>
      <c r="E5877" t="s">
        <v>22</v>
      </c>
      <c r="F5877">
        <v>-47</v>
      </c>
      <c r="G5877" s="3">
        <v>0</v>
      </c>
      <c r="H5877" s="3">
        <v>59.91</v>
      </c>
      <c r="I5877" t="s">
        <v>10</v>
      </c>
      <c r="J5877" t="s">
        <v>23</v>
      </c>
      <c r="K5877" s="3">
        <f>IF(TablaDatosEmpresa[[#This Row],[Tipo_Movimiento]] = "Venta", -TablaDatosEmpresa[[#This Row],[Cantidad]] * TablaDatosEmpresa[[#This Row],[Precio_Venta_Unitario]], 0)</f>
        <v>2815.77</v>
      </c>
      <c r="L5877" s="3">
        <f>AVERAGEIF(TablaDatosEmpresa[Nombre_Producto],TablaDatosEmpresa[[#This Row],[Nombre_Producto]],TablaDatosEmpresa[Costo_Unitario])</f>
        <v>10.520482758620702</v>
      </c>
      <c r="M5877" s="3">
        <f>IF(TablaDatosEmpresa[[#This Row],[Tipo_Movimiento]] = "Venta", -TablaDatosEmpresa[[#This Row],[Cantidad]] * TablaDatosEmpresa[[#This Row],[CosteAdquisicionPromedio]], 0)</f>
        <v>494.46268965517299</v>
      </c>
      <c r="N5877" s="3">
        <f>TablaDatosEmpresa[[#This Row],[Ingresos]]-TablaDatosEmpresa[[#This Row],[Coste_Vemta]]</f>
        <v>2321.3073103448269</v>
      </c>
    </row>
    <row r="5878" spans="1:14" x14ac:dyDescent="0.3">
      <c r="A5878">
        <v>5880</v>
      </c>
      <c r="B5878" s="1">
        <v>45425</v>
      </c>
      <c r="C5878" t="s">
        <v>24</v>
      </c>
      <c r="D5878" t="s">
        <v>11</v>
      </c>
      <c r="E5878" t="s">
        <v>12</v>
      </c>
      <c r="F5878">
        <v>177</v>
      </c>
      <c r="G5878" s="3">
        <v>64.11</v>
      </c>
      <c r="H5878" s="3">
        <v>0</v>
      </c>
      <c r="I5878" t="s">
        <v>24</v>
      </c>
      <c r="J5878" t="s">
        <v>37</v>
      </c>
      <c r="K5878" s="3">
        <f>IF(TablaDatosEmpresa[[#This Row],[Tipo_Movimiento]] = "Venta", -TablaDatosEmpresa[[#This Row],[Cantidad]] * TablaDatosEmpresa[[#This Row],[Precio_Venta_Unitario]], 0)</f>
        <v>0</v>
      </c>
      <c r="L5878" s="3">
        <f>AVERAGEIF(TablaDatosEmpresa[Nombre_Producto],TablaDatosEmpresa[[#This Row],[Nombre_Producto]],TablaDatosEmpresa[Costo_Unitario])</f>
        <v>28.701865793780652</v>
      </c>
      <c r="M5878" s="3">
        <f>IF(TablaDatosEmpresa[[#This Row],[Tipo_Movimiento]] = "Venta", -TablaDatosEmpresa[[#This Row],[Cantidad]] * TablaDatosEmpresa[[#This Row],[CosteAdquisicionPromedio]], 0)</f>
        <v>0</v>
      </c>
      <c r="N5878" s="3">
        <f>TablaDatosEmpresa[[#This Row],[Ingresos]]-TablaDatosEmpresa[[#This Row],[Coste_Vemta]]</f>
        <v>0</v>
      </c>
    </row>
    <row r="5879" spans="1:14" x14ac:dyDescent="0.3">
      <c r="A5879">
        <v>5881</v>
      </c>
      <c r="B5879" s="1">
        <v>45425</v>
      </c>
      <c r="C5879" t="s">
        <v>24</v>
      </c>
      <c r="D5879" t="s">
        <v>29</v>
      </c>
      <c r="E5879" t="s">
        <v>30</v>
      </c>
      <c r="F5879">
        <v>64</v>
      </c>
      <c r="G5879" s="3">
        <v>35.35</v>
      </c>
      <c r="H5879" s="3">
        <v>0</v>
      </c>
      <c r="I5879" t="s">
        <v>24</v>
      </c>
      <c r="J5879" t="s">
        <v>36</v>
      </c>
      <c r="K5879" s="3">
        <f>IF(TablaDatosEmpresa[[#This Row],[Tipo_Movimiento]] = "Venta", -TablaDatosEmpresa[[#This Row],[Cantidad]] * TablaDatosEmpresa[[#This Row],[Precio_Venta_Unitario]], 0)</f>
        <v>0</v>
      </c>
      <c r="L5879" s="3">
        <f>AVERAGEIF(TablaDatosEmpresa[Nombre_Producto],TablaDatosEmpresa[[#This Row],[Nombre_Producto]],TablaDatosEmpresa[Costo_Unitario])</f>
        <v>15.49574137931034</v>
      </c>
      <c r="M5879" s="3">
        <f>IF(TablaDatosEmpresa[[#This Row],[Tipo_Movimiento]] = "Venta", -TablaDatosEmpresa[[#This Row],[Cantidad]] * TablaDatosEmpresa[[#This Row],[CosteAdquisicionPromedio]], 0)</f>
        <v>0</v>
      </c>
      <c r="N5879" s="3">
        <f>TablaDatosEmpresa[[#This Row],[Ingresos]]-TablaDatosEmpresa[[#This Row],[Coste_Vemta]]</f>
        <v>0</v>
      </c>
    </row>
    <row r="5880" spans="1:14" x14ac:dyDescent="0.3">
      <c r="A5880">
        <v>5882</v>
      </c>
      <c r="B5880" s="1">
        <v>45425</v>
      </c>
      <c r="C5880" t="s">
        <v>16</v>
      </c>
      <c r="D5880" t="s">
        <v>19</v>
      </c>
      <c r="E5880" t="s">
        <v>20</v>
      </c>
      <c r="F5880">
        <v>26</v>
      </c>
      <c r="G5880" s="3">
        <v>152.4</v>
      </c>
      <c r="H5880" s="3">
        <v>0</v>
      </c>
      <c r="I5880" t="s">
        <v>46</v>
      </c>
      <c r="J5880" t="s">
        <v>18</v>
      </c>
      <c r="K5880" s="3">
        <f>IF(TablaDatosEmpresa[[#This Row],[Tipo_Movimiento]] = "Venta", -TablaDatosEmpresa[[#This Row],[Cantidad]] * TablaDatosEmpresa[[#This Row],[Precio_Venta_Unitario]], 0)</f>
        <v>0</v>
      </c>
      <c r="L5880" s="3">
        <f>AVERAGEIF(TablaDatosEmpresa[Nombre_Producto],TablaDatosEmpresa[[#This Row],[Nombre_Producto]],TablaDatosEmpresa[Costo_Unitario])</f>
        <v>66.956770642201846</v>
      </c>
      <c r="M5880" s="3">
        <f>IF(TablaDatosEmpresa[[#This Row],[Tipo_Movimiento]] = "Venta", -TablaDatosEmpresa[[#This Row],[Cantidad]] * TablaDatosEmpresa[[#This Row],[CosteAdquisicionPromedio]], 0)</f>
        <v>0</v>
      </c>
      <c r="N5880" s="3">
        <f>TablaDatosEmpresa[[#This Row],[Ingresos]]-TablaDatosEmpresa[[#This Row],[Coste_Vemta]]</f>
        <v>0</v>
      </c>
    </row>
    <row r="5881" spans="1:14" x14ac:dyDescent="0.3">
      <c r="A5881">
        <v>5883</v>
      </c>
      <c r="B5881" s="1">
        <v>45425</v>
      </c>
      <c r="C5881" t="s">
        <v>10</v>
      </c>
      <c r="D5881" t="s">
        <v>19</v>
      </c>
      <c r="E5881" t="s">
        <v>20</v>
      </c>
      <c r="F5881">
        <v>-2</v>
      </c>
      <c r="G5881" s="3">
        <v>0</v>
      </c>
      <c r="H5881" s="3">
        <v>297.22000000000003</v>
      </c>
      <c r="I5881" t="s">
        <v>10</v>
      </c>
      <c r="J5881" t="s">
        <v>13</v>
      </c>
      <c r="K5881" s="3">
        <f>IF(TablaDatosEmpresa[[#This Row],[Tipo_Movimiento]] = "Venta", -TablaDatosEmpresa[[#This Row],[Cantidad]] * TablaDatosEmpresa[[#This Row],[Precio_Venta_Unitario]], 0)</f>
        <v>594.44000000000005</v>
      </c>
      <c r="L5881" s="3">
        <f>AVERAGEIF(TablaDatosEmpresa[Nombre_Producto],TablaDatosEmpresa[[#This Row],[Nombre_Producto]],TablaDatosEmpresa[Costo_Unitario])</f>
        <v>66.956770642201846</v>
      </c>
      <c r="M5881" s="3">
        <f>IF(TablaDatosEmpresa[[#This Row],[Tipo_Movimiento]] = "Venta", -TablaDatosEmpresa[[#This Row],[Cantidad]] * TablaDatosEmpresa[[#This Row],[CosteAdquisicionPromedio]], 0)</f>
        <v>133.91354128440369</v>
      </c>
      <c r="N5881" s="3">
        <f>TablaDatosEmpresa[[#This Row],[Ingresos]]-TablaDatosEmpresa[[#This Row],[Coste_Vemta]]</f>
        <v>460.52645871559639</v>
      </c>
    </row>
    <row r="5882" spans="1:14" x14ac:dyDescent="0.3">
      <c r="A5882">
        <v>5884</v>
      </c>
      <c r="B5882" s="1">
        <v>45425</v>
      </c>
      <c r="C5882" t="s">
        <v>10</v>
      </c>
      <c r="D5882" t="s">
        <v>29</v>
      </c>
      <c r="E5882" t="s">
        <v>30</v>
      </c>
      <c r="F5882">
        <v>-39</v>
      </c>
      <c r="G5882" s="3">
        <v>0</v>
      </c>
      <c r="H5882" s="3">
        <v>79.94</v>
      </c>
      <c r="I5882" t="s">
        <v>10</v>
      </c>
      <c r="J5882" t="s">
        <v>23</v>
      </c>
      <c r="K5882" s="3">
        <f>IF(TablaDatosEmpresa[[#This Row],[Tipo_Movimiento]] = "Venta", -TablaDatosEmpresa[[#This Row],[Cantidad]] * TablaDatosEmpresa[[#This Row],[Precio_Venta_Unitario]], 0)</f>
        <v>3117.66</v>
      </c>
      <c r="L5882" s="3">
        <f>AVERAGEIF(TablaDatosEmpresa[Nombre_Producto],TablaDatosEmpresa[[#This Row],[Nombre_Producto]],TablaDatosEmpresa[Costo_Unitario])</f>
        <v>15.49574137931034</v>
      </c>
      <c r="M5882" s="3">
        <f>IF(TablaDatosEmpresa[[#This Row],[Tipo_Movimiento]] = "Venta", -TablaDatosEmpresa[[#This Row],[Cantidad]] * TablaDatosEmpresa[[#This Row],[CosteAdquisicionPromedio]], 0)</f>
        <v>604.33391379310331</v>
      </c>
      <c r="N5882" s="3">
        <f>TablaDatosEmpresa[[#This Row],[Ingresos]]-TablaDatosEmpresa[[#This Row],[Coste_Vemta]]</f>
        <v>2513.3260862068964</v>
      </c>
    </row>
    <row r="5883" spans="1:14" x14ac:dyDescent="0.3">
      <c r="A5883">
        <v>5885</v>
      </c>
      <c r="B5883" s="1">
        <v>45426</v>
      </c>
      <c r="C5883" t="s">
        <v>24</v>
      </c>
      <c r="D5883" t="s">
        <v>32</v>
      </c>
      <c r="E5883" t="s">
        <v>33</v>
      </c>
      <c r="F5883">
        <v>233</v>
      </c>
      <c r="G5883" s="3">
        <v>119.32</v>
      </c>
      <c r="H5883" s="3">
        <v>0</v>
      </c>
      <c r="I5883" t="s">
        <v>24</v>
      </c>
      <c r="J5883" t="s">
        <v>28</v>
      </c>
      <c r="K5883" s="3">
        <f>IF(TablaDatosEmpresa[[#This Row],[Tipo_Movimiento]] = "Venta", -TablaDatosEmpresa[[#This Row],[Cantidad]] * TablaDatosEmpresa[[#This Row],[Precio_Venta_Unitario]], 0)</f>
        <v>0</v>
      </c>
      <c r="L5883" s="3">
        <f>AVERAGEIF(TablaDatosEmpresa[Nombre_Producto],TablaDatosEmpresa[[#This Row],[Nombre_Producto]],TablaDatosEmpresa[Costo_Unitario])</f>
        <v>54.214840425531932</v>
      </c>
      <c r="M5883" s="3">
        <f>IF(TablaDatosEmpresa[[#This Row],[Tipo_Movimiento]] = "Venta", -TablaDatosEmpresa[[#This Row],[Cantidad]] * TablaDatosEmpresa[[#This Row],[CosteAdquisicionPromedio]], 0)</f>
        <v>0</v>
      </c>
      <c r="N5883" s="3">
        <f>TablaDatosEmpresa[[#This Row],[Ingresos]]-TablaDatosEmpresa[[#This Row],[Coste_Vemta]]</f>
        <v>0</v>
      </c>
    </row>
    <row r="5884" spans="1:14" x14ac:dyDescent="0.3">
      <c r="A5884">
        <v>5886</v>
      </c>
      <c r="B5884" s="1">
        <v>45426</v>
      </c>
      <c r="C5884" t="s">
        <v>10</v>
      </c>
      <c r="D5884" t="s">
        <v>32</v>
      </c>
      <c r="E5884" t="s">
        <v>33</v>
      </c>
      <c r="F5884">
        <v>-45</v>
      </c>
      <c r="G5884" s="3">
        <v>0</v>
      </c>
      <c r="H5884" s="3">
        <v>219.83</v>
      </c>
      <c r="I5884" t="s">
        <v>10</v>
      </c>
      <c r="J5884" t="s">
        <v>31</v>
      </c>
      <c r="K5884" s="3">
        <f>IF(TablaDatosEmpresa[[#This Row],[Tipo_Movimiento]] = "Venta", -TablaDatosEmpresa[[#This Row],[Cantidad]] * TablaDatosEmpresa[[#This Row],[Precio_Venta_Unitario]], 0)</f>
        <v>9892.35</v>
      </c>
      <c r="L5884" s="3">
        <f>AVERAGEIF(TablaDatosEmpresa[Nombre_Producto],TablaDatosEmpresa[[#This Row],[Nombre_Producto]],TablaDatosEmpresa[Costo_Unitario])</f>
        <v>54.214840425531932</v>
      </c>
      <c r="M5884" s="3">
        <f>IF(TablaDatosEmpresa[[#This Row],[Tipo_Movimiento]] = "Venta", -TablaDatosEmpresa[[#This Row],[Cantidad]] * TablaDatosEmpresa[[#This Row],[CosteAdquisicionPromedio]], 0)</f>
        <v>2439.6678191489368</v>
      </c>
      <c r="N5884" s="3">
        <f>TablaDatosEmpresa[[#This Row],[Ingresos]]-TablaDatosEmpresa[[#This Row],[Coste_Vemta]]</f>
        <v>7452.6821808510631</v>
      </c>
    </row>
    <row r="5885" spans="1:14" x14ac:dyDescent="0.3">
      <c r="A5885">
        <v>5887</v>
      </c>
      <c r="B5885" s="1">
        <v>45426</v>
      </c>
      <c r="C5885" t="s">
        <v>10</v>
      </c>
      <c r="D5885" t="s">
        <v>14</v>
      </c>
      <c r="E5885" t="s">
        <v>41</v>
      </c>
      <c r="F5885">
        <v>-13</v>
      </c>
      <c r="G5885" s="3">
        <v>0</v>
      </c>
      <c r="H5885" s="3">
        <v>159.75</v>
      </c>
      <c r="I5885" t="s">
        <v>10</v>
      </c>
      <c r="J5885" t="s">
        <v>23</v>
      </c>
      <c r="K5885" s="3">
        <f>IF(TablaDatosEmpresa[[#This Row],[Tipo_Movimiento]] = "Venta", -TablaDatosEmpresa[[#This Row],[Cantidad]] * TablaDatosEmpresa[[#This Row],[Precio_Venta_Unitario]], 0)</f>
        <v>2076.75</v>
      </c>
      <c r="L5885" s="3">
        <f>AVERAGEIF(TablaDatosEmpresa[Nombre_Producto],TablaDatosEmpresa[[#This Row],[Nombre_Producto]],TablaDatosEmpresa[Costo_Unitario])</f>
        <v>38.917210440456756</v>
      </c>
      <c r="M5885" s="3">
        <f>IF(TablaDatosEmpresa[[#This Row],[Tipo_Movimiento]] = "Venta", -TablaDatosEmpresa[[#This Row],[Cantidad]] * TablaDatosEmpresa[[#This Row],[CosteAdquisicionPromedio]], 0)</f>
        <v>505.92373572593783</v>
      </c>
      <c r="N5885" s="3">
        <f>TablaDatosEmpresa[[#This Row],[Ingresos]]-TablaDatosEmpresa[[#This Row],[Coste_Vemta]]</f>
        <v>1570.8262642740622</v>
      </c>
    </row>
    <row r="5886" spans="1:14" x14ac:dyDescent="0.3">
      <c r="A5886">
        <v>5888</v>
      </c>
      <c r="B5886" s="1">
        <v>45426</v>
      </c>
      <c r="C5886" t="s">
        <v>16</v>
      </c>
      <c r="D5886" t="s">
        <v>17</v>
      </c>
      <c r="E5886" t="s">
        <v>42</v>
      </c>
      <c r="F5886">
        <v>34</v>
      </c>
      <c r="G5886" s="3">
        <v>457.02</v>
      </c>
      <c r="H5886" s="3">
        <v>0</v>
      </c>
      <c r="I5886" t="s">
        <v>46</v>
      </c>
      <c r="J5886" t="s">
        <v>18</v>
      </c>
      <c r="K5886" s="3">
        <f>IF(TablaDatosEmpresa[[#This Row],[Tipo_Movimiento]] = "Venta", -TablaDatosEmpresa[[#This Row],[Cantidad]] * TablaDatosEmpresa[[#This Row],[Precio_Venta_Unitario]], 0)</f>
        <v>0</v>
      </c>
      <c r="L5886" s="3">
        <f>AVERAGEIF(TablaDatosEmpresa[Nombre_Producto],TablaDatosEmpresa[[#This Row],[Nombre_Producto]],TablaDatosEmpresa[Costo_Unitario])</f>
        <v>206.67616747181975</v>
      </c>
      <c r="M5886" s="3">
        <f>IF(TablaDatosEmpresa[[#This Row],[Tipo_Movimiento]] = "Venta", -TablaDatosEmpresa[[#This Row],[Cantidad]] * TablaDatosEmpresa[[#This Row],[CosteAdquisicionPromedio]], 0)</f>
        <v>0</v>
      </c>
      <c r="N5886" s="3">
        <f>TablaDatosEmpresa[[#This Row],[Ingresos]]-TablaDatosEmpresa[[#This Row],[Coste_Vemta]]</f>
        <v>0</v>
      </c>
    </row>
    <row r="5887" spans="1:14" x14ac:dyDescent="0.3">
      <c r="A5887">
        <v>5889</v>
      </c>
      <c r="B5887" s="1">
        <v>45426</v>
      </c>
      <c r="C5887" t="s">
        <v>10</v>
      </c>
      <c r="D5887" t="s">
        <v>27</v>
      </c>
      <c r="E5887" t="s">
        <v>44</v>
      </c>
      <c r="F5887">
        <v>-44</v>
      </c>
      <c r="G5887" s="3">
        <v>0</v>
      </c>
      <c r="H5887" s="3">
        <v>497.64</v>
      </c>
      <c r="I5887" t="s">
        <v>10</v>
      </c>
      <c r="J5887" t="s">
        <v>23</v>
      </c>
      <c r="K5887" s="3">
        <f>IF(TablaDatosEmpresa[[#This Row],[Tipo_Movimiento]] = "Venta", -TablaDatosEmpresa[[#This Row],[Cantidad]] * TablaDatosEmpresa[[#This Row],[Precio_Venta_Unitario]], 0)</f>
        <v>21896.16</v>
      </c>
      <c r="L5887" s="3">
        <f>AVERAGEIF(TablaDatosEmpresa[Nombre_Producto],TablaDatosEmpresa[[#This Row],[Nombre_Producto]],TablaDatosEmpresa[Costo_Unitario])</f>
        <v>111.99406451612904</v>
      </c>
      <c r="M5887" s="3">
        <f>IF(TablaDatosEmpresa[[#This Row],[Tipo_Movimiento]] = "Venta", -TablaDatosEmpresa[[#This Row],[Cantidad]] * TablaDatosEmpresa[[#This Row],[CosteAdquisicionPromedio]], 0)</f>
        <v>4927.738838709678</v>
      </c>
      <c r="N5887" s="3">
        <f>TablaDatosEmpresa[[#This Row],[Ingresos]]-TablaDatosEmpresa[[#This Row],[Coste_Vemta]]</f>
        <v>16968.421161290324</v>
      </c>
    </row>
    <row r="5888" spans="1:14" x14ac:dyDescent="0.3">
      <c r="A5888">
        <v>5890</v>
      </c>
      <c r="B5888" s="1">
        <v>45426</v>
      </c>
      <c r="C5888" t="s">
        <v>10</v>
      </c>
      <c r="D5888" t="s">
        <v>21</v>
      </c>
      <c r="E5888" t="s">
        <v>22</v>
      </c>
      <c r="F5888">
        <v>-36</v>
      </c>
      <c r="G5888" s="3">
        <v>0</v>
      </c>
      <c r="H5888" s="3">
        <v>60.4</v>
      </c>
      <c r="I5888" t="s">
        <v>10</v>
      </c>
      <c r="J5888" t="s">
        <v>23</v>
      </c>
      <c r="K5888" s="3">
        <f>IF(TablaDatosEmpresa[[#This Row],[Tipo_Movimiento]] = "Venta", -TablaDatosEmpresa[[#This Row],[Cantidad]] * TablaDatosEmpresa[[#This Row],[Precio_Venta_Unitario]], 0)</f>
        <v>2174.4</v>
      </c>
      <c r="L5888" s="3">
        <f>AVERAGEIF(TablaDatosEmpresa[Nombre_Producto],TablaDatosEmpresa[[#This Row],[Nombre_Producto]],TablaDatosEmpresa[Costo_Unitario])</f>
        <v>10.520482758620702</v>
      </c>
      <c r="M5888" s="3">
        <f>IF(TablaDatosEmpresa[[#This Row],[Tipo_Movimiento]] = "Venta", -TablaDatosEmpresa[[#This Row],[Cantidad]] * TablaDatosEmpresa[[#This Row],[CosteAdquisicionPromedio]], 0)</f>
        <v>378.73737931034526</v>
      </c>
      <c r="N5888" s="3">
        <f>TablaDatosEmpresa[[#This Row],[Ingresos]]-TablaDatosEmpresa[[#This Row],[Coste_Vemta]]</f>
        <v>1795.6626206896549</v>
      </c>
    </row>
    <row r="5889" spans="1:14" x14ac:dyDescent="0.3">
      <c r="A5889">
        <v>5891</v>
      </c>
      <c r="B5889" s="1">
        <v>45426</v>
      </c>
      <c r="C5889" t="s">
        <v>10</v>
      </c>
      <c r="D5889" t="s">
        <v>11</v>
      </c>
      <c r="E5889" t="s">
        <v>12</v>
      </c>
      <c r="F5889">
        <v>-42</v>
      </c>
      <c r="G5889" s="3">
        <v>0</v>
      </c>
      <c r="H5889" s="3">
        <v>131.19999999999999</v>
      </c>
      <c r="I5889" t="s">
        <v>10</v>
      </c>
      <c r="J5889" t="s">
        <v>31</v>
      </c>
      <c r="K5889" s="3">
        <f>IF(TablaDatosEmpresa[[#This Row],[Tipo_Movimiento]] = "Venta", -TablaDatosEmpresa[[#This Row],[Cantidad]] * TablaDatosEmpresa[[#This Row],[Precio_Venta_Unitario]], 0)</f>
        <v>5510.4</v>
      </c>
      <c r="L5889" s="3">
        <f>AVERAGEIF(TablaDatosEmpresa[Nombre_Producto],TablaDatosEmpresa[[#This Row],[Nombre_Producto]],TablaDatosEmpresa[Costo_Unitario])</f>
        <v>28.701865793780652</v>
      </c>
      <c r="M5889" s="3">
        <f>IF(TablaDatosEmpresa[[#This Row],[Tipo_Movimiento]] = "Venta", -TablaDatosEmpresa[[#This Row],[Cantidad]] * TablaDatosEmpresa[[#This Row],[CosteAdquisicionPromedio]], 0)</f>
        <v>1205.4783633387874</v>
      </c>
      <c r="N5889" s="3">
        <f>TablaDatosEmpresa[[#This Row],[Ingresos]]-TablaDatosEmpresa[[#This Row],[Coste_Vemta]]</f>
        <v>4304.9216366612127</v>
      </c>
    </row>
    <row r="5890" spans="1:14" x14ac:dyDescent="0.3">
      <c r="A5890">
        <v>5892</v>
      </c>
      <c r="B5890" s="1">
        <v>45427</v>
      </c>
      <c r="C5890" t="s">
        <v>24</v>
      </c>
      <c r="D5890" t="s">
        <v>14</v>
      </c>
      <c r="E5890" t="s">
        <v>41</v>
      </c>
      <c r="F5890">
        <v>254</v>
      </c>
      <c r="G5890" s="3">
        <v>84.85</v>
      </c>
      <c r="H5890" s="3">
        <v>0</v>
      </c>
      <c r="I5890" t="s">
        <v>24</v>
      </c>
      <c r="J5890" t="s">
        <v>28</v>
      </c>
      <c r="K5890" s="3">
        <f>IF(TablaDatosEmpresa[[#This Row],[Tipo_Movimiento]] = "Venta", -TablaDatosEmpresa[[#This Row],[Cantidad]] * TablaDatosEmpresa[[#This Row],[Precio_Venta_Unitario]], 0)</f>
        <v>0</v>
      </c>
      <c r="L5890" s="3">
        <f>AVERAGEIF(TablaDatosEmpresa[Nombre_Producto],TablaDatosEmpresa[[#This Row],[Nombre_Producto]],TablaDatosEmpresa[Costo_Unitario])</f>
        <v>38.917210440456756</v>
      </c>
      <c r="M5890" s="3">
        <f>IF(TablaDatosEmpresa[[#This Row],[Tipo_Movimiento]] = "Venta", -TablaDatosEmpresa[[#This Row],[Cantidad]] * TablaDatosEmpresa[[#This Row],[CosteAdquisicionPromedio]], 0)</f>
        <v>0</v>
      </c>
      <c r="N5890" s="3">
        <f>TablaDatosEmpresa[[#This Row],[Ingresos]]-TablaDatosEmpresa[[#This Row],[Coste_Vemta]]</f>
        <v>0</v>
      </c>
    </row>
    <row r="5891" spans="1:14" x14ac:dyDescent="0.3">
      <c r="A5891">
        <v>5893</v>
      </c>
      <c r="B5891" s="1">
        <v>45427</v>
      </c>
      <c r="C5891" t="s">
        <v>10</v>
      </c>
      <c r="D5891" t="s">
        <v>32</v>
      </c>
      <c r="E5891" t="s">
        <v>33</v>
      </c>
      <c r="F5891">
        <v>-32</v>
      </c>
      <c r="G5891" s="3">
        <v>0</v>
      </c>
      <c r="H5891" s="3">
        <v>221.7</v>
      </c>
      <c r="I5891" t="s">
        <v>10</v>
      </c>
      <c r="J5891" t="s">
        <v>35</v>
      </c>
      <c r="K5891" s="3">
        <f>IF(TablaDatosEmpresa[[#This Row],[Tipo_Movimiento]] = "Venta", -TablaDatosEmpresa[[#This Row],[Cantidad]] * TablaDatosEmpresa[[#This Row],[Precio_Venta_Unitario]], 0)</f>
        <v>7094.4</v>
      </c>
      <c r="L5891" s="3">
        <f>AVERAGEIF(TablaDatosEmpresa[Nombre_Producto],TablaDatosEmpresa[[#This Row],[Nombre_Producto]],TablaDatosEmpresa[Costo_Unitario])</f>
        <v>54.214840425531932</v>
      </c>
      <c r="M5891" s="3">
        <f>IF(TablaDatosEmpresa[[#This Row],[Tipo_Movimiento]] = "Venta", -TablaDatosEmpresa[[#This Row],[Cantidad]] * TablaDatosEmpresa[[#This Row],[CosteAdquisicionPromedio]], 0)</f>
        <v>1734.8748936170218</v>
      </c>
      <c r="N5891" s="3">
        <f>TablaDatosEmpresa[[#This Row],[Ingresos]]-TablaDatosEmpresa[[#This Row],[Coste_Vemta]]</f>
        <v>5359.5251063829783</v>
      </c>
    </row>
    <row r="5892" spans="1:14" x14ac:dyDescent="0.3">
      <c r="A5892">
        <v>5894</v>
      </c>
      <c r="B5892" s="1">
        <v>45427</v>
      </c>
      <c r="C5892" t="s">
        <v>24</v>
      </c>
      <c r="D5892" t="s">
        <v>34</v>
      </c>
      <c r="E5892" t="s">
        <v>45</v>
      </c>
      <c r="F5892">
        <v>215</v>
      </c>
      <c r="G5892" s="3">
        <v>179.95</v>
      </c>
      <c r="H5892" s="3">
        <v>0</v>
      </c>
      <c r="I5892" t="s">
        <v>24</v>
      </c>
      <c r="J5892" t="s">
        <v>37</v>
      </c>
      <c r="K5892" s="3">
        <f>IF(TablaDatosEmpresa[[#This Row],[Tipo_Movimiento]] = "Venta", -TablaDatosEmpresa[[#This Row],[Cantidad]] * TablaDatosEmpresa[[#This Row],[Precio_Venta_Unitario]], 0)</f>
        <v>0</v>
      </c>
      <c r="L5892" s="3">
        <f>AVERAGEIF(TablaDatosEmpresa[Nombre_Producto],TablaDatosEmpresa[[#This Row],[Nombre_Producto]],TablaDatosEmpresa[Costo_Unitario])</f>
        <v>81.910562499999997</v>
      </c>
      <c r="M5892" s="3">
        <f>IF(TablaDatosEmpresa[[#This Row],[Tipo_Movimiento]] = "Venta", -TablaDatosEmpresa[[#This Row],[Cantidad]] * TablaDatosEmpresa[[#This Row],[CosteAdquisicionPromedio]], 0)</f>
        <v>0</v>
      </c>
      <c r="N5892" s="3">
        <f>TablaDatosEmpresa[[#This Row],[Ingresos]]-TablaDatosEmpresa[[#This Row],[Coste_Vemta]]</f>
        <v>0</v>
      </c>
    </row>
    <row r="5893" spans="1:14" x14ac:dyDescent="0.3">
      <c r="A5893">
        <v>5895</v>
      </c>
      <c r="B5893" s="1">
        <v>45427</v>
      </c>
      <c r="C5893" t="s">
        <v>10</v>
      </c>
      <c r="D5893" t="s">
        <v>17</v>
      </c>
      <c r="E5893" t="s">
        <v>42</v>
      </c>
      <c r="F5893">
        <v>-23</v>
      </c>
      <c r="G5893" s="3">
        <v>0</v>
      </c>
      <c r="H5893" s="3">
        <v>906.71</v>
      </c>
      <c r="I5893" t="s">
        <v>10</v>
      </c>
      <c r="J5893" t="s">
        <v>23</v>
      </c>
      <c r="K5893" s="3">
        <f>IF(TablaDatosEmpresa[[#This Row],[Tipo_Movimiento]] = "Venta", -TablaDatosEmpresa[[#This Row],[Cantidad]] * TablaDatosEmpresa[[#This Row],[Precio_Venta_Unitario]], 0)</f>
        <v>20854.330000000002</v>
      </c>
      <c r="L5893" s="3">
        <f>AVERAGEIF(TablaDatosEmpresa[Nombre_Producto],TablaDatosEmpresa[[#This Row],[Nombre_Producto]],TablaDatosEmpresa[Costo_Unitario])</f>
        <v>206.67616747181975</v>
      </c>
      <c r="M5893" s="3">
        <f>IF(TablaDatosEmpresa[[#This Row],[Tipo_Movimiento]] = "Venta", -TablaDatosEmpresa[[#This Row],[Cantidad]] * TablaDatosEmpresa[[#This Row],[CosteAdquisicionPromedio]], 0)</f>
        <v>4753.5518518518547</v>
      </c>
      <c r="N5893" s="3">
        <f>TablaDatosEmpresa[[#This Row],[Ingresos]]-TablaDatosEmpresa[[#This Row],[Coste_Vemta]]</f>
        <v>16100.778148148147</v>
      </c>
    </row>
    <row r="5894" spans="1:14" x14ac:dyDescent="0.3">
      <c r="A5894">
        <v>5896</v>
      </c>
      <c r="B5894" s="1">
        <v>45427</v>
      </c>
      <c r="C5894" t="s">
        <v>10</v>
      </c>
      <c r="D5894" t="s">
        <v>29</v>
      </c>
      <c r="E5894" t="s">
        <v>30</v>
      </c>
      <c r="F5894">
        <v>-5</v>
      </c>
      <c r="G5894" s="3">
        <v>0</v>
      </c>
      <c r="H5894" s="3">
        <v>80.260000000000005</v>
      </c>
      <c r="I5894" t="s">
        <v>10</v>
      </c>
      <c r="J5894" t="s">
        <v>13</v>
      </c>
      <c r="K5894" s="3">
        <f>IF(TablaDatosEmpresa[[#This Row],[Tipo_Movimiento]] = "Venta", -TablaDatosEmpresa[[#This Row],[Cantidad]] * TablaDatosEmpresa[[#This Row],[Precio_Venta_Unitario]], 0)</f>
        <v>401.3</v>
      </c>
      <c r="L5894" s="3">
        <f>AVERAGEIF(TablaDatosEmpresa[Nombre_Producto],TablaDatosEmpresa[[#This Row],[Nombre_Producto]],TablaDatosEmpresa[Costo_Unitario])</f>
        <v>15.49574137931034</v>
      </c>
      <c r="M5894" s="3">
        <f>IF(TablaDatosEmpresa[[#This Row],[Tipo_Movimiento]] = "Venta", -TablaDatosEmpresa[[#This Row],[Cantidad]] * TablaDatosEmpresa[[#This Row],[CosteAdquisicionPromedio]], 0)</f>
        <v>77.478706896551699</v>
      </c>
      <c r="N5894" s="3">
        <f>TablaDatosEmpresa[[#This Row],[Ingresos]]-TablaDatosEmpresa[[#This Row],[Coste_Vemta]]</f>
        <v>323.82129310344828</v>
      </c>
    </row>
    <row r="5895" spans="1:14" x14ac:dyDescent="0.3">
      <c r="A5895">
        <v>5897</v>
      </c>
      <c r="B5895" s="1">
        <v>45427</v>
      </c>
      <c r="C5895" t="s">
        <v>10</v>
      </c>
      <c r="D5895" t="s">
        <v>27</v>
      </c>
      <c r="E5895" t="s">
        <v>44</v>
      </c>
      <c r="F5895">
        <v>-37</v>
      </c>
      <c r="G5895" s="3">
        <v>0</v>
      </c>
      <c r="H5895" s="3">
        <v>503.45</v>
      </c>
      <c r="I5895" t="s">
        <v>10</v>
      </c>
      <c r="J5895" t="s">
        <v>13</v>
      </c>
      <c r="K5895" s="3">
        <f>IF(TablaDatosEmpresa[[#This Row],[Tipo_Movimiento]] = "Venta", -TablaDatosEmpresa[[#This Row],[Cantidad]] * TablaDatosEmpresa[[#This Row],[Precio_Venta_Unitario]], 0)</f>
        <v>18627.649999999998</v>
      </c>
      <c r="L5895" s="3">
        <f>AVERAGEIF(TablaDatosEmpresa[Nombre_Producto],TablaDatosEmpresa[[#This Row],[Nombre_Producto]],TablaDatosEmpresa[Costo_Unitario])</f>
        <v>111.99406451612904</v>
      </c>
      <c r="M5895" s="3">
        <f>IF(TablaDatosEmpresa[[#This Row],[Tipo_Movimiento]] = "Venta", -TablaDatosEmpresa[[#This Row],[Cantidad]] * TablaDatosEmpresa[[#This Row],[CosteAdquisicionPromedio]], 0)</f>
        <v>4143.7803870967746</v>
      </c>
      <c r="N5895" s="3">
        <f>TablaDatosEmpresa[[#This Row],[Ingresos]]-TablaDatosEmpresa[[#This Row],[Coste_Vemta]]</f>
        <v>14483.869612903223</v>
      </c>
    </row>
    <row r="5896" spans="1:14" x14ac:dyDescent="0.3">
      <c r="A5896">
        <v>5898</v>
      </c>
      <c r="B5896" s="1">
        <v>45428</v>
      </c>
      <c r="C5896" t="s">
        <v>10</v>
      </c>
      <c r="D5896" t="s">
        <v>29</v>
      </c>
      <c r="E5896" t="s">
        <v>30</v>
      </c>
      <c r="F5896">
        <v>-28</v>
      </c>
      <c r="G5896" s="3">
        <v>0</v>
      </c>
      <c r="H5896" s="3">
        <v>80.56</v>
      </c>
      <c r="I5896" t="s">
        <v>10</v>
      </c>
      <c r="J5896" t="s">
        <v>13</v>
      </c>
      <c r="K5896" s="3">
        <f>IF(TablaDatosEmpresa[[#This Row],[Tipo_Movimiento]] = "Venta", -TablaDatosEmpresa[[#This Row],[Cantidad]] * TablaDatosEmpresa[[#This Row],[Precio_Venta_Unitario]], 0)</f>
        <v>2255.6800000000003</v>
      </c>
      <c r="L5896" s="3">
        <f>AVERAGEIF(TablaDatosEmpresa[Nombre_Producto],TablaDatosEmpresa[[#This Row],[Nombre_Producto]],TablaDatosEmpresa[Costo_Unitario])</f>
        <v>15.49574137931034</v>
      </c>
      <c r="M5896" s="3">
        <f>IF(TablaDatosEmpresa[[#This Row],[Tipo_Movimiento]] = "Venta", -TablaDatosEmpresa[[#This Row],[Cantidad]] * TablaDatosEmpresa[[#This Row],[CosteAdquisicionPromedio]], 0)</f>
        <v>433.88075862068951</v>
      </c>
      <c r="N5896" s="3">
        <f>TablaDatosEmpresa[[#This Row],[Ingresos]]-TablaDatosEmpresa[[#This Row],[Coste_Vemta]]</f>
        <v>1821.7992413793108</v>
      </c>
    </row>
    <row r="5897" spans="1:14" x14ac:dyDescent="0.3">
      <c r="A5897">
        <v>5899</v>
      </c>
      <c r="B5897" s="1">
        <v>45428</v>
      </c>
      <c r="C5897" t="s">
        <v>24</v>
      </c>
      <c r="D5897" t="s">
        <v>25</v>
      </c>
      <c r="E5897" t="s">
        <v>43</v>
      </c>
      <c r="F5897">
        <v>96</v>
      </c>
      <c r="G5897" s="3">
        <v>44.71</v>
      </c>
      <c r="H5897" s="3">
        <v>0</v>
      </c>
      <c r="I5897" t="s">
        <v>24</v>
      </c>
      <c r="J5897" t="s">
        <v>26</v>
      </c>
      <c r="K5897" s="3">
        <f>IF(TablaDatosEmpresa[[#This Row],[Tipo_Movimiento]] = "Venta", -TablaDatosEmpresa[[#This Row],[Cantidad]] * TablaDatosEmpresa[[#This Row],[Precio_Venta_Unitario]], 0)</f>
        <v>0</v>
      </c>
      <c r="L5897" s="3">
        <f>AVERAGEIF(TablaDatosEmpresa[Nombre_Producto],TablaDatosEmpresa[[#This Row],[Nombre_Producto]],TablaDatosEmpresa[Costo_Unitario])</f>
        <v>18.458651685393257</v>
      </c>
      <c r="M5897" s="3">
        <f>IF(TablaDatosEmpresa[[#This Row],[Tipo_Movimiento]] = "Venta", -TablaDatosEmpresa[[#This Row],[Cantidad]] * TablaDatosEmpresa[[#This Row],[CosteAdquisicionPromedio]], 0)</f>
        <v>0</v>
      </c>
      <c r="N5897" s="3">
        <f>TablaDatosEmpresa[[#This Row],[Ingresos]]-TablaDatosEmpresa[[#This Row],[Coste_Vemta]]</f>
        <v>0</v>
      </c>
    </row>
    <row r="5898" spans="1:14" x14ac:dyDescent="0.3">
      <c r="A5898">
        <v>5900</v>
      </c>
      <c r="B5898" s="1">
        <v>45428</v>
      </c>
      <c r="C5898" t="s">
        <v>24</v>
      </c>
      <c r="D5898" t="s">
        <v>25</v>
      </c>
      <c r="E5898" t="s">
        <v>43</v>
      </c>
      <c r="F5898">
        <v>178</v>
      </c>
      <c r="G5898" s="3">
        <v>45.9</v>
      </c>
      <c r="H5898" s="3">
        <v>0</v>
      </c>
      <c r="I5898" t="s">
        <v>24</v>
      </c>
      <c r="J5898" t="s">
        <v>37</v>
      </c>
      <c r="K5898" s="3">
        <f>IF(TablaDatosEmpresa[[#This Row],[Tipo_Movimiento]] = "Venta", -TablaDatosEmpresa[[#This Row],[Cantidad]] * TablaDatosEmpresa[[#This Row],[Precio_Venta_Unitario]], 0)</f>
        <v>0</v>
      </c>
      <c r="L5898" s="3">
        <f>AVERAGEIF(TablaDatosEmpresa[Nombre_Producto],TablaDatosEmpresa[[#This Row],[Nombre_Producto]],TablaDatosEmpresa[Costo_Unitario])</f>
        <v>18.458651685393257</v>
      </c>
      <c r="M5898" s="3">
        <f>IF(TablaDatosEmpresa[[#This Row],[Tipo_Movimiento]] = "Venta", -TablaDatosEmpresa[[#This Row],[Cantidad]] * TablaDatosEmpresa[[#This Row],[CosteAdquisicionPromedio]], 0)</f>
        <v>0</v>
      </c>
      <c r="N5898" s="3">
        <f>TablaDatosEmpresa[[#This Row],[Ingresos]]-TablaDatosEmpresa[[#This Row],[Coste_Vemta]]</f>
        <v>0</v>
      </c>
    </row>
    <row r="5899" spans="1:14" x14ac:dyDescent="0.3">
      <c r="A5899">
        <v>5901</v>
      </c>
      <c r="B5899" s="1">
        <v>45428</v>
      </c>
      <c r="C5899" t="s">
        <v>10</v>
      </c>
      <c r="D5899" t="s">
        <v>19</v>
      </c>
      <c r="E5899" t="s">
        <v>20</v>
      </c>
      <c r="F5899">
        <v>-2</v>
      </c>
      <c r="G5899" s="3">
        <v>0</v>
      </c>
      <c r="H5899" s="3">
        <v>301.98</v>
      </c>
      <c r="I5899" t="s">
        <v>10</v>
      </c>
      <c r="J5899" t="s">
        <v>13</v>
      </c>
      <c r="K5899" s="3">
        <f>IF(TablaDatosEmpresa[[#This Row],[Tipo_Movimiento]] = "Venta", -TablaDatosEmpresa[[#This Row],[Cantidad]] * TablaDatosEmpresa[[#This Row],[Precio_Venta_Unitario]], 0)</f>
        <v>603.96</v>
      </c>
      <c r="L5899" s="3">
        <f>AVERAGEIF(TablaDatosEmpresa[Nombre_Producto],TablaDatosEmpresa[[#This Row],[Nombre_Producto]],TablaDatosEmpresa[Costo_Unitario])</f>
        <v>66.956770642201846</v>
      </c>
      <c r="M5899" s="3">
        <f>IF(TablaDatosEmpresa[[#This Row],[Tipo_Movimiento]] = "Venta", -TablaDatosEmpresa[[#This Row],[Cantidad]] * TablaDatosEmpresa[[#This Row],[CosteAdquisicionPromedio]], 0)</f>
        <v>133.91354128440369</v>
      </c>
      <c r="N5899" s="3">
        <f>TablaDatosEmpresa[[#This Row],[Ingresos]]-TablaDatosEmpresa[[#This Row],[Coste_Vemta]]</f>
        <v>470.04645871559637</v>
      </c>
    </row>
    <row r="5900" spans="1:14" x14ac:dyDescent="0.3">
      <c r="A5900">
        <v>5902</v>
      </c>
      <c r="B5900" s="1">
        <v>45428</v>
      </c>
      <c r="C5900" t="s">
        <v>16</v>
      </c>
      <c r="D5900" t="s">
        <v>19</v>
      </c>
      <c r="E5900" t="s">
        <v>20</v>
      </c>
      <c r="F5900">
        <v>37</v>
      </c>
      <c r="G5900" s="3">
        <v>149.79</v>
      </c>
      <c r="H5900" s="3">
        <v>0</v>
      </c>
      <c r="I5900" t="s">
        <v>46</v>
      </c>
      <c r="J5900" t="s">
        <v>18</v>
      </c>
      <c r="K5900" s="3">
        <f>IF(TablaDatosEmpresa[[#This Row],[Tipo_Movimiento]] = "Venta", -TablaDatosEmpresa[[#This Row],[Cantidad]] * TablaDatosEmpresa[[#This Row],[Precio_Venta_Unitario]], 0)</f>
        <v>0</v>
      </c>
      <c r="L5900" s="3">
        <f>AVERAGEIF(TablaDatosEmpresa[Nombre_Producto],TablaDatosEmpresa[[#This Row],[Nombre_Producto]],TablaDatosEmpresa[Costo_Unitario])</f>
        <v>66.956770642201846</v>
      </c>
      <c r="M5900" s="3">
        <f>IF(TablaDatosEmpresa[[#This Row],[Tipo_Movimiento]] = "Venta", -TablaDatosEmpresa[[#This Row],[Cantidad]] * TablaDatosEmpresa[[#This Row],[CosteAdquisicionPromedio]], 0)</f>
        <v>0</v>
      </c>
      <c r="N5900" s="3">
        <f>TablaDatosEmpresa[[#This Row],[Ingresos]]-TablaDatosEmpresa[[#This Row],[Coste_Vemta]]</f>
        <v>0</v>
      </c>
    </row>
    <row r="5901" spans="1:14" x14ac:dyDescent="0.3">
      <c r="A5901">
        <v>5903</v>
      </c>
      <c r="B5901" s="1">
        <v>45428</v>
      </c>
      <c r="C5901" t="s">
        <v>10</v>
      </c>
      <c r="D5901" t="s">
        <v>34</v>
      </c>
      <c r="E5901" t="s">
        <v>45</v>
      </c>
      <c r="F5901">
        <v>-19</v>
      </c>
      <c r="G5901" s="3">
        <v>0</v>
      </c>
      <c r="H5901" s="3">
        <v>350.94</v>
      </c>
      <c r="I5901" t="s">
        <v>10</v>
      </c>
      <c r="J5901" t="s">
        <v>31</v>
      </c>
      <c r="K5901" s="3">
        <f>IF(TablaDatosEmpresa[[#This Row],[Tipo_Movimiento]] = "Venta", -TablaDatosEmpresa[[#This Row],[Cantidad]] * TablaDatosEmpresa[[#This Row],[Precio_Venta_Unitario]], 0)</f>
        <v>6667.86</v>
      </c>
      <c r="L5901" s="3">
        <f>AVERAGEIF(TablaDatosEmpresa[Nombre_Producto],TablaDatosEmpresa[[#This Row],[Nombre_Producto]],TablaDatosEmpresa[Costo_Unitario])</f>
        <v>81.910562499999997</v>
      </c>
      <c r="M5901" s="3">
        <f>IF(TablaDatosEmpresa[[#This Row],[Tipo_Movimiento]] = "Venta", -TablaDatosEmpresa[[#This Row],[Cantidad]] * TablaDatosEmpresa[[#This Row],[CosteAdquisicionPromedio]], 0)</f>
        <v>1556.3006874999999</v>
      </c>
      <c r="N5901" s="3">
        <f>TablaDatosEmpresa[[#This Row],[Ingresos]]-TablaDatosEmpresa[[#This Row],[Coste_Vemta]]</f>
        <v>5111.5593124999996</v>
      </c>
    </row>
    <row r="5902" spans="1:14" x14ac:dyDescent="0.3">
      <c r="A5902">
        <v>5904</v>
      </c>
      <c r="B5902" s="1">
        <v>45428</v>
      </c>
      <c r="C5902" t="s">
        <v>10</v>
      </c>
      <c r="D5902" t="s">
        <v>29</v>
      </c>
      <c r="E5902" t="s">
        <v>30</v>
      </c>
      <c r="F5902">
        <v>-13</v>
      </c>
      <c r="G5902" s="3">
        <v>0</v>
      </c>
      <c r="H5902" s="3">
        <v>80.5</v>
      </c>
      <c r="I5902" t="s">
        <v>10</v>
      </c>
      <c r="J5902" t="s">
        <v>35</v>
      </c>
      <c r="K5902" s="3">
        <f>IF(TablaDatosEmpresa[[#This Row],[Tipo_Movimiento]] = "Venta", -TablaDatosEmpresa[[#This Row],[Cantidad]] * TablaDatosEmpresa[[#This Row],[Precio_Venta_Unitario]], 0)</f>
        <v>1046.5</v>
      </c>
      <c r="L5902" s="3">
        <f>AVERAGEIF(TablaDatosEmpresa[Nombre_Producto],TablaDatosEmpresa[[#This Row],[Nombre_Producto]],TablaDatosEmpresa[Costo_Unitario])</f>
        <v>15.49574137931034</v>
      </c>
      <c r="M5902" s="3">
        <f>IF(TablaDatosEmpresa[[#This Row],[Tipo_Movimiento]] = "Venta", -TablaDatosEmpresa[[#This Row],[Cantidad]] * TablaDatosEmpresa[[#This Row],[CosteAdquisicionPromedio]], 0)</f>
        <v>201.44463793103444</v>
      </c>
      <c r="N5902" s="3">
        <f>TablaDatosEmpresa[[#This Row],[Ingresos]]-TablaDatosEmpresa[[#This Row],[Coste_Vemta]]</f>
        <v>845.05536206896556</v>
      </c>
    </row>
    <row r="5903" spans="1:14" x14ac:dyDescent="0.3">
      <c r="A5903">
        <v>5905</v>
      </c>
      <c r="B5903" s="1">
        <v>45429</v>
      </c>
      <c r="C5903" t="s">
        <v>16</v>
      </c>
      <c r="D5903" t="s">
        <v>27</v>
      </c>
      <c r="E5903" t="s">
        <v>44</v>
      </c>
      <c r="F5903">
        <v>60</v>
      </c>
      <c r="G5903" s="3">
        <v>250.62</v>
      </c>
      <c r="H5903" s="3">
        <v>0</v>
      </c>
      <c r="I5903" t="s">
        <v>46</v>
      </c>
      <c r="J5903" t="s">
        <v>18</v>
      </c>
      <c r="K5903" s="3">
        <f>IF(TablaDatosEmpresa[[#This Row],[Tipo_Movimiento]] = "Venta", -TablaDatosEmpresa[[#This Row],[Cantidad]] * TablaDatosEmpresa[[#This Row],[Precio_Venta_Unitario]], 0)</f>
        <v>0</v>
      </c>
      <c r="L5903" s="3">
        <f>AVERAGEIF(TablaDatosEmpresa[Nombre_Producto],TablaDatosEmpresa[[#This Row],[Nombre_Producto]],TablaDatosEmpresa[Costo_Unitario])</f>
        <v>111.99406451612904</v>
      </c>
      <c r="M5903" s="3">
        <f>IF(TablaDatosEmpresa[[#This Row],[Tipo_Movimiento]] = "Venta", -TablaDatosEmpresa[[#This Row],[Cantidad]] * TablaDatosEmpresa[[#This Row],[CosteAdquisicionPromedio]], 0)</f>
        <v>0</v>
      </c>
      <c r="N5903" s="3">
        <f>TablaDatosEmpresa[[#This Row],[Ingresos]]-TablaDatosEmpresa[[#This Row],[Coste_Vemta]]</f>
        <v>0</v>
      </c>
    </row>
    <row r="5904" spans="1:14" x14ac:dyDescent="0.3">
      <c r="A5904">
        <v>5906</v>
      </c>
      <c r="B5904" s="1">
        <v>45429</v>
      </c>
      <c r="C5904" t="s">
        <v>10</v>
      </c>
      <c r="D5904" t="s">
        <v>32</v>
      </c>
      <c r="E5904" t="s">
        <v>33</v>
      </c>
      <c r="F5904">
        <v>-47</v>
      </c>
      <c r="G5904" s="3">
        <v>0</v>
      </c>
      <c r="H5904" s="3">
        <v>222.16</v>
      </c>
      <c r="I5904" t="s">
        <v>10</v>
      </c>
      <c r="J5904" t="s">
        <v>35</v>
      </c>
      <c r="K5904" s="3">
        <f>IF(TablaDatosEmpresa[[#This Row],[Tipo_Movimiento]] = "Venta", -TablaDatosEmpresa[[#This Row],[Cantidad]] * TablaDatosEmpresa[[#This Row],[Precio_Venta_Unitario]], 0)</f>
        <v>10441.52</v>
      </c>
      <c r="L5904" s="3">
        <f>AVERAGEIF(TablaDatosEmpresa[Nombre_Producto],TablaDatosEmpresa[[#This Row],[Nombre_Producto]],TablaDatosEmpresa[Costo_Unitario])</f>
        <v>54.214840425531932</v>
      </c>
      <c r="M5904" s="3">
        <f>IF(TablaDatosEmpresa[[#This Row],[Tipo_Movimiento]] = "Venta", -TablaDatosEmpresa[[#This Row],[Cantidad]] * TablaDatosEmpresa[[#This Row],[CosteAdquisicionPromedio]], 0)</f>
        <v>2548.0975000000008</v>
      </c>
      <c r="N5904" s="3">
        <f>TablaDatosEmpresa[[#This Row],[Ingresos]]-TablaDatosEmpresa[[#This Row],[Coste_Vemta]]</f>
        <v>7893.4224999999997</v>
      </c>
    </row>
    <row r="5905" spans="1:14" x14ac:dyDescent="0.3">
      <c r="A5905">
        <v>5907</v>
      </c>
      <c r="B5905" s="1">
        <v>45429</v>
      </c>
      <c r="C5905" t="s">
        <v>24</v>
      </c>
      <c r="D5905" t="s">
        <v>11</v>
      </c>
      <c r="E5905" t="s">
        <v>12</v>
      </c>
      <c r="F5905">
        <v>105</v>
      </c>
      <c r="G5905" s="3">
        <v>64.599999999999994</v>
      </c>
      <c r="H5905" s="3">
        <v>0</v>
      </c>
      <c r="I5905" t="s">
        <v>24</v>
      </c>
      <c r="J5905" t="s">
        <v>26</v>
      </c>
      <c r="K5905" s="3">
        <f>IF(TablaDatosEmpresa[[#This Row],[Tipo_Movimiento]] = "Venta", -TablaDatosEmpresa[[#This Row],[Cantidad]] * TablaDatosEmpresa[[#This Row],[Precio_Venta_Unitario]], 0)</f>
        <v>0</v>
      </c>
      <c r="L5905" s="3">
        <f>AVERAGEIF(TablaDatosEmpresa[Nombre_Producto],TablaDatosEmpresa[[#This Row],[Nombre_Producto]],TablaDatosEmpresa[Costo_Unitario])</f>
        <v>28.701865793780652</v>
      </c>
      <c r="M5905" s="3">
        <f>IF(TablaDatosEmpresa[[#This Row],[Tipo_Movimiento]] = "Venta", -TablaDatosEmpresa[[#This Row],[Cantidad]] * TablaDatosEmpresa[[#This Row],[CosteAdquisicionPromedio]], 0)</f>
        <v>0</v>
      </c>
      <c r="N5905" s="3">
        <f>TablaDatosEmpresa[[#This Row],[Ingresos]]-TablaDatosEmpresa[[#This Row],[Coste_Vemta]]</f>
        <v>0</v>
      </c>
    </row>
    <row r="5906" spans="1:14" x14ac:dyDescent="0.3">
      <c r="A5906">
        <v>5908</v>
      </c>
      <c r="B5906" s="1">
        <v>45429</v>
      </c>
      <c r="C5906" t="s">
        <v>10</v>
      </c>
      <c r="D5906" t="s">
        <v>17</v>
      </c>
      <c r="E5906" t="s">
        <v>42</v>
      </c>
      <c r="F5906">
        <v>-8</v>
      </c>
      <c r="G5906" s="3">
        <v>0</v>
      </c>
      <c r="H5906" s="3">
        <v>902.5</v>
      </c>
      <c r="I5906" t="s">
        <v>10</v>
      </c>
      <c r="J5906" t="s">
        <v>35</v>
      </c>
      <c r="K5906" s="3">
        <f>IF(TablaDatosEmpresa[[#This Row],[Tipo_Movimiento]] = "Venta", -TablaDatosEmpresa[[#This Row],[Cantidad]] * TablaDatosEmpresa[[#This Row],[Precio_Venta_Unitario]], 0)</f>
        <v>7220</v>
      </c>
      <c r="L5906" s="3">
        <f>AVERAGEIF(TablaDatosEmpresa[Nombre_Producto],TablaDatosEmpresa[[#This Row],[Nombre_Producto]],TablaDatosEmpresa[Costo_Unitario])</f>
        <v>206.67616747181975</v>
      </c>
      <c r="M5906" s="3">
        <f>IF(TablaDatosEmpresa[[#This Row],[Tipo_Movimiento]] = "Venta", -TablaDatosEmpresa[[#This Row],[Cantidad]] * TablaDatosEmpresa[[#This Row],[CosteAdquisicionPromedio]], 0)</f>
        <v>1653.409339774558</v>
      </c>
      <c r="N5906" s="3">
        <f>TablaDatosEmpresa[[#This Row],[Ingresos]]-TablaDatosEmpresa[[#This Row],[Coste_Vemta]]</f>
        <v>5566.5906602254418</v>
      </c>
    </row>
    <row r="5907" spans="1:14" x14ac:dyDescent="0.3">
      <c r="A5907">
        <v>5909</v>
      </c>
      <c r="B5907" s="1">
        <v>45429</v>
      </c>
      <c r="C5907" t="s">
        <v>24</v>
      </c>
      <c r="D5907" t="s">
        <v>34</v>
      </c>
      <c r="E5907" t="s">
        <v>45</v>
      </c>
      <c r="F5907">
        <v>224</v>
      </c>
      <c r="G5907" s="3">
        <v>179.56</v>
      </c>
      <c r="H5907" s="3">
        <v>0</v>
      </c>
      <c r="I5907" t="s">
        <v>24</v>
      </c>
      <c r="J5907" t="s">
        <v>28</v>
      </c>
      <c r="K5907" s="3">
        <f>IF(TablaDatosEmpresa[[#This Row],[Tipo_Movimiento]] = "Venta", -TablaDatosEmpresa[[#This Row],[Cantidad]] * TablaDatosEmpresa[[#This Row],[Precio_Venta_Unitario]], 0)</f>
        <v>0</v>
      </c>
      <c r="L5907" s="3">
        <f>AVERAGEIF(TablaDatosEmpresa[Nombre_Producto],TablaDatosEmpresa[[#This Row],[Nombre_Producto]],TablaDatosEmpresa[Costo_Unitario])</f>
        <v>81.910562499999997</v>
      </c>
      <c r="M5907" s="3">
        <f>IF(TablaDatosEmpresa[[#This Row],[Tipo_Movimiento]] = "Venta", -TablaDatosEmpresa[[#This Row],[Cantidad]] * TablaDatosEmpresa[[#This Row],[CosteAdquisicionPromedio]], 0)</f>
        <v>0</v>
      </c>
      <c r="N5907" s="3">
        <f>TablaDatosEmpresa[[#This Row],[Ingresos]]-TablaDatosEmpresa[[#This Row],[Coste_Vemta]]</f>
        <v>0</v>
      </c>
    </row>
    <row r="5908" spans="1:14" x14ac:dyDescent="0.3">
      <c r="A5908">
        <v>5910</v>
      </c>
      <c r="B5908" s="1">
        <v>45429</v>
      </c>
      <c r="C5908" t="s">
        <v>10</v>
      </c>
      <c r="D5908" t="s">
        <v>19</v>
      </c>
      <c r="E5908" t="s">
        <v>20</v>
      </c>
      <c r="F5908">
        <v>-2</v>
      </c>
      <c r="G5908" s="3">
        <v>0</v>
      </c>
      <c r="H5908" s="3">
        <v>300.58</v>
      </c>
      <c r="I5908" t="s">
        <v>10</v>
      </c>
      <c r="J5908" t="s">
        <v>23</v>
      </c>
      <c r="K5908" s="3">
        <f>IF(TablaDatosEmpresa[[#This Row],[Tipo_Movimiento]] = "Venta", -TablaDatosEmpresa[[#This Row],[Cantidad]] * TablaDatosEmpresa[[#This Row],[Precio_Venta_Unitario]], 0)</f>
        <v>601.16</v>
      </c>
      <c r="L5908" s="3">
        <f>AVERAGEIF(TablaDatosEmpresa[Nombre_Producto],TablaDatosEmpresa[[#This Row],[Nombre_Producto]],TablaDatosEmpresa[Costo_Unitario])</f>
        <v>66.956770642201846</v>
      </c>
      <c r="M5908" s="3">
        <f>IF(TablaDatosEmpresa[[#This Row],[Tipo_Movimiento]] = "Venta", -TablaDatosEmpresa[[#This Row],[Cantidad]] * TablaDatosEmpresa[[#This Row],[CosteAdquisicionPromedio]], 0)</f>
        <v>133.91354128440369</v>
      </c>
      <c r="N5908" s="3">
        <f>TablaDatosEmpresa[[#This Row],[Ingresos]]-TablaDatosEmpresa[[#This Row],[Coste_Vemta]]</f>
        <v>467.2464587155963</v>
      </c>
    </row>
    <row r="5909" spans="1:14" x14ac:dyDescent="0.3">
      <c r="A5909">
        <v>5911</v>
      </c>
      <c r="B5909" s="1">
        <v>45429</v>
      </c>
      <c r="C5909" t="s">
        <v>24</v>
      </c>
      <c r="D5909" t="s">
        <v>14</v>
      </c>
      <c r="E5909" t="s">
        <v>41</v>
      </c>
      <c r="F5909">
        <v>221</v>
      </c>
      <c r="G5909" s="3">
        <v>85.74</v>
      </c>
      <c r="H5909" s="3">
        <v>0</v>
      </c>
      <c r="I5909" t="s">
        <v>24</v>
      </c>
      <c r="J5909" t="s">
        <v>37</v>
      </c>
      <c r="K5909" s="3">
        <f>IF(TablaDatosEmpresa[[#This Row],[Tipo_Movimiento]] = "Venta", -TablaDatosEmpresa[[#This Row],[Cantidad]] * TablaDatosEmpresa[[#This Row],[Precio_Venta_Unitario]], 0)</f>
        <v>0</v>
      </c>
      <c r="L5909" s="3">
        <f>AVERAGEIF(TablaDatosEmpresa[Nombre_Producto],TablaDatosEmpresa[[#This Row],[Nombre_Producto]],TablaDatosEmpresa[Costo_Unitario])</f>
        <v>38.917210440456756</v>
      </c>
      <c r="M5909" s="3">
        <f>IF(TablaDatosEmpresa[[#This Row],[Tipo_Movimiento]] = "Venta", -TablaDatosEmpresa[[#This Row],[Cantidad]] * TablaDatosEmpresa[[#This Row],[CosteAdquisicionPromedio]], 0)</f>
        <v>0</v>
      </c>
      <c r="N5909" s="3">
        <f>TablaDatosEmpresa[[#This Row],[Ingresos]]-TablaDatosEmpresa[[#This Row],[Coste_Vemta]]</f>
        <v>0</v>
      </c>
    </row>
    <row r="5910" spans="1:14" x14ac:dyDescent="0.3">
      <c r="A5910">
        <v>5912</v>
      </c>
      <c r="B5910" s="1">
        <v>45430</v>
      </c>
      <c r="C5910" t="s">
        <v>10</v>
      </c>
      <c r="D5910" t="s">
        <v>21</v>
      </c>
      <c r="E5910" t="s">
        <v>22</v>
      </c>
      <c r="F5910">
        <v>-37</v>
      </c>
      <c r="G5910" s="3">
        <v>0</v>
      </c>
      <c r="H5910" s="3">
        <v>60.22</v>
      </c>
      <c r="I5910" t="s">
        <v>10</v>
      </c>
      <c r="J5910" t="s">
        <v>13</v>
      </c>
      <c r="K5910" s="3">
        <f>IF(TablaDatosEmpresa[[#This Row],[Tipo_Movimiento]] = "Venta", -TablaDatosEmpresa[[#This Row],[Cantidad]] * TablaDatosEmpresa[[#This Row],[Precio_Venta_Unitario]], 0)</f>
        <v>2228.14</v>
      </c>
      <c r="L5910" s="3">
        <f>AVERAGEIF(TablaDatosEmpresa[Nombre_Producto],TablaDatosEmpresa[[#This Row],[Nombre_Producto]],TablaDatosEmpresa[Costo_Unitario])</f>
        <v>10.520482758620702</v>
      </c>
      <c r="M5910" s="3">
        <f>IF(TablaDatosEmpresa[[#This Row],[Tipo_Movimiento]] = "Venta", -TablaDatosEmpresa[[#This Row],[Cantidad]] * TablaDatosEmpresa[[#This Row],[CosteAdquisicionPromedio]], 0)</f>
        <v>389.25786206896595</v>
      </c>
      <c r="N5910" s="3">
        <f>TablaDatosEmpresa[[#This Row],[Ingresos]]-TablaDatosEmpresa[[#This Row],[Coste_Vemta]]</f>
        <v>1838.8821379310339</v>
      </c>
    </row>
    <row r="5911" spans="1:14" x14ac:dyDescent="0.3">
      <c r="A5911">
        <v>5913</v>
      </c>
      <c r="B5911" s="1">
        <v>45430</v>
      </c>
      <c r="C5911" t="s">
        <v>24</v>
      </c>
      <c r="D5911" t="s">
        <v>34</v>
      </c>
      <c r="E5911" t="s">
        <v>45</v>
      </c>
      <c r="F5911">
        <v>278</v>
      </c>
      <c r="G5911" s="3">
        <v>181.38</v>
      </c>
      <c r="H5911" s="3">
        <v>0</v>
      </c>
      <c r="I5911" t="s">
        <v>24</v>
      </c>
      <c r="J5911" t="s">
        <v>28</v>
      </c>
      <c r="K5911" s="3">
        <f>IF(TablaDatosEmpresa[[#This Row],[Tipo_Movimiento]] = "Venta", -TablaDatosEmpresa[[#This Row],[Cantidad]] * TablaDatosEmpresa[[#This Row],[Precio_Venta_Unitario]], 0)</f>
        <v>0</v>
      </c>
      <c r="L5911" s="3">
        <f>AVERAGEIF(TablaDatosEmpresa[Nombre_Producto],TablaDatosEmpresa[[#This Row],[Nombre_Producto]],TablaDatosEmpresa[Costo_Unitario])</f>
        <v>81.910562499999997</v>
      </c>
      <c r="M5911" s="3">
        <f>IF(TablaDatosEmpresa[[#This Row],[Tipo_Movimiento]] = "Venta", -TablaDatosEmpresa[[#This Row],[Cantidad]] * TablaDatosEmpresa[[#This Row],[CosteAdquisicionPromedio]], 0)</f>
        <v>0</v>
      </c>
      <c r="N5911" s="3">
        <f>TablaDatosEmpresa[[#This Row],[Ingresos]]-TablaDatosEmpresa[[#This Row],[Coste_Vemta]]</f>
        <v>0</v>
      </c>
    </row>
    <row r="5912" spans="1:14" x14ac:dyDescent="0.3">
      <c r="A5912">
        <v>5914</v>
      </c>
      <c r="B5912" s="1">
        <v>45430</v>
      </c>
      <c r="C5912" t="s">
        <v>10</v>
      </c>
      <c r="D5912" t="s">
        <v>17</v>
      </c>
      <c r="E5912" t="s">
        <v>42</v>
      </c>
      <c r="F5912">
        <v>-10</v>
      </c>
      <c r="G5912" s="3">
        <v>0</v>
      </c>
      <c r="H5912" s="3">
        <v>897.52</v>
      </c>
      <c r="I5912" t="s">
        <v>10</v>
      </c>
      <c r="J5912" t="s">
        <v>13</v>
      </c>
      <c r="K5912" s="3">
        <f>IF(TablaDatosEmpresa[[#This Row],[Tipo_Movimiento]] = "Venta", -TablaDatosEmpresa[[#This Row],[Cantidad]] * TablaDatosEmpresa[[#This Row],[Precio_Venta_Unitario]], 0)</f>
        <v>8975.2000000000007</v>
      </c>
      <c r="L5912" s="3">
        <f>AVERAGEIF(TablaDatosEmpresa[Nombre_Producto],TablaDatosEmpresa[[#This Row],[Nombre_Producto]],TablaDatosEmpresa[Costo_Unitario])</f>
        <v>206.67616747181975</v>
      </c>
      <c r="M5912" s="3">
        <f>IF(TablaDatosEmpresa[[#This Row],[Tipo_Movimiento]] = "Venta", -TablaDatosEmpresa[[#This Row],[Cantidad]] * TablaDatosEmpresa[[#This Row],[CosteAdquisicionPromedio]], 0)</f>
        <v>2066.7616747181974</v>
      </c>
      <c r="N5912" s="3">
        <f>TablaDatosEmpresa[[#This Row],[Ingresos]]-TablaDatosEmpresa[[#This Row],[Coste_Vemta]]</f>
        <v>6908.4383252818034</v>
      </c>
    </row>
    <row r="5913" spans="1:14" x14ac:dyDescent="0.3">
      <c r="A5913">
        <v>5915</v>
      </c>
      <c r="B5913" s="1">
        <v>45430</v>
      </c>
      <c r="C5913" t="s">
        <v>24</v>
      </c>
      <c r="D5913" t="s">
        <v>34</v>
      </c>
      <c r="E5913" t="s">
        <v>45</v>
      </c>
      <c r="F5913">
        <v>154</v>
      </c>
      <c r="G5913" s="3">
        <v>182.17</v>
      </c>
      <c r="H5913" s="3">
        <v>0</v>
      </c>
      <c r="I5913" t="s">
        <v>24</v>
      </c>
      <c r="J5913" t="s">
        <v>37</v>
      </c>
      <c r="K5913" s="3">
        <f>IF(TablaDatosEmpresa[[#This Row],[Tipo_Movimiento]] = "Venta", -TablaDatosEmpresa[[#This Row],[Cantidad]] * TablaDatosEmpresa[[#This Row],[Precio_Venta_Unitario]], 0)</f>
        <v>0</v>
      </c>
      <c r="L5913" s="3">
        <f>AVERAGEIF(TablaDatosEmpresa[Nombre_Producto],TablaDatosEmpresa[[#This Row],[Nombre_Producto]],TablaDatosEmpresa[Costo_Unitario])</f>
        <v>81.910562499999997</v>
      </c>
      <c r="M5913" s="3">
        <f>IF(TablaDatosEmpresa[[#This Row],[Tipo_Movimiento]] = "Venta", -TablaDatosEmpresa[[#This Row],[Cantidad]] * TablaDatosEmpresa[[#This Row],[CosteAdquisicionPromedio]], 0)</f>
        <v>0</v>
      </c>
      <c r="N5913" s="3">
        <f>TablaDatosEmpresa[[#This Row],[Ingresos]]-TablaDatosEmpresa[[#This Row],[Coste_Vemta]]</f>
        <v>0</v>
      </c>
    </row>
    <row r="5914" spans="1:14" x14ac:dyDescent="0.3">
      <c r="A5914">
        <v>5916</v>
      </c>
      <c r="B5914" s="1">
        <v>45430</v>
      </c>
      <c r="C5914" t="s">
        <v>10</v>
      </c>
      <c r="D5914" t="s">
        <v>29</v>
      </c>
      <c r="E5914" t="s">
        <v>30</v>
      </c>
      <c r="F5914">
        <v>-21</v>
      </c>
      <c r="G5914" s="3">
        <v>0</v>
      </c>
      <c r="H5914" s="3">
        <v>79.209999999999994</v>
      </c>
      <c r="I5914" t="s">
        <v>10</v>
      </c>
      <c r="J5914" t="s">
        <v>35</v>
      </c>
      <c r="K5914" s="3">
        <f>IF(TablaDatosEmpresa[[#This Row],[Tipo_Movimiento]] = "Venta", -TablaDatosEmpresa[[#This Row],[Cantidad]] * TablaDatosEmpresa[[#This Row],[Precio_Venta_Unitario]], 0)</f>
        <v>1663.4099999999999</v>
      </c>
      <c r="L5914" s="3">
        <f>AVERAGEIF(TablaDatosEmpresa[Nombre_Producto],TablaDatosEmpresa[[#This Row],[Nombre_Producto]],TablaDatosEmpresa[Costo_Unitario])</f>
        <v>15.49574137931034</v>
      </c>
      <c r="M5914" s="3">
        <f>IF(TablaDatosEmpresa[[#This Row],[Tipo_Movimiento]] = "Venta", -TablaDatosEmpresa[[#This Row],[Cantidad]] * TablaDatosEmpresa[[#This Row],[CosteAdquisicionPromedio]], 0)</f>
        <v>325.41056896551714</v>
      </c>
      <c r="N5914" s="3">
        <f>TablaDatosEmpresa[[#This Row],[Ingresos]]-TablaDatosEmpresa[[#This Row],[Coste_Vemta]]</f>
        <v>1337.9994310344828</v>
      </c>
    </row>
    <row r="5915" spans="1:14" x14ac:dyDescent="0.3">
      <c r="A5915">
        <v>5917</v>
      </c>
      <c r="B5915" s="1">
        <v>45430</v>
      </c>
      <c r="C5915" t="s">
        <v>10</v>
      </c>
      <c r="D5915" t="s">
        <v>29</v>
      </c>
      <c r="E5915" t="s">
        <v>30</v>
      </c>
      <c r="F5915">
        <v>-43</v>
      </c>
      <c r="G5915" s="3">
        <v>0</v>
      </c>
      <c r="H5915" s="3">
        <v>80.73</v>
      </c>
      <c r="I5915" t="s">
        <v>10</v>
      </c>
      <c r="J5915" t="s">
        <v>15</v>
      </c>
      <c r="K5915" s="3">
        <f>IF(TablaDatosEmpresa[[#This Row],[Tipo_Movimiento]] = "Venta", -TablaDatosEmpresa[[#This Row],[Cantidad]] * TablaDatosEmpresa[[#This Row],[Precio_Venta_Unitario]], 0)</f>
        <v>3471.3900000000003</v>
      </c>
      <c r="L5915" s="3">
        <f>AVERAGEIF(TablaDatosEmpresa[Nombre_Producto],TablaDatosEmpresa[[#This Row],[Nombre_Producto]],TablaDatosEmpresa[Costo_Unitario])</f>
        <v>15.49574137931034</v>
      </c>
      <c r="M5915" s="3">
        <f>IF(TablaDatosEmpresa[[#This Row],[Tipo_Movimiento]] = "Venta", -TablaDatosEmpresa[[#This Row],[Cantidad]] * TablaDatosEmpresa[[#This Row],[CosteAdquisicionPromedio]], 0)</f>
        <v>666.31687931034458</v>
      </c>
      <c r="N5915" s="3">
        <f>TablaDatosEmpresa[[#This Row],[Ingresos]]-TablaDatosEmpresa[[#This Row],[Coste_Vemta]]</f>
        <v>2805.0731206896558</v>
      </c>
    </row>
    <row r="5916" spans="1:14" x14ac:dyDescent="0.3">
      <c r="A5916">
        <v>5918</v>
      </c>
      <c r="B5916" s="1">
        <v>45430</v>
      </c>
      <c r="C5916" t="s">
        <v>24</v>
      </c>
      <c r="D5916" t="s">
        <v>11</v>
      </c>
      <c r="E5916" t="s">
        <v>12</v>
      </c>
      <c r="F5916">
        <v>243</v>
      </c>
      <c r="G5916" s="3">
        <v>66.150000000000006</v>
      </c>
      <c r="H5916" s="3">
        <v>0</v>
      </c>
      <c r="I5916" t="s">
        <v>24</v>
      </c>
      <c r="J5916" t="s">
        <v>28</v>
      </c>
      <c r="K5916" s="3">
        <f>IF(TablaDatosEmpresa[[#This Row],[Tipo_Movimiento]] = "Venta", -TablaDatosEmpresa[[#This Row],[Cantidad]] * TablaDatosEmpresa[[#This Row],[Precio_Venta_Unitario]], 0)</f>
        <v>0</v>
      </c>
      <c r="L5916" s="3">
        <f>AVERAGEIF(TablaDatosEmpresa[Nombre_Producto],TablaDatosEmpresa[[#This Row],[Nombre_Producto]],TablaDatosEmpresa[Costo_Unitario])</f>
        <v>28.701865793780652</v>
      </c>
      <c r="M5916" s="3">
        <f>IF(TablaDatosEmpresa[[#This Row],[Tipo_Movimiento]] = "Venta", -TablaDatosEmpresa[[#This Row],[Cantidad]] * TablaDatosEmpresa[[#This Row],[CosteAdquisicionPromedio]], 0)</f>
        <v>0</v>
      </c>
      <c r="N5916" s="3">
        <f>TablaDatosEmpresa[[#This Row],[Ingresos]]-TablaDatosEmpresa[[#This Row],[Coste_Vemta]]</f>
        <v>0</v>
      </c>
    </row>
    <row r="5917" spans="1:14" x14ac:dyDescent="0.3">
      <c r="A5917">
        <v>5919</v>
      </c>
      <c r="B5917" s="1">
        <v>45431</v>
      </c>
      <c r="C5917" t="s">
        <v>10</v>
      </c>
      <c r="D5917" t="s">
        <v>21</v>
      </c>
      <c r="E5917" t="s">
        <v>22</v>
      </c>
      <c r="F5917">
        <v>-30</v>
      </c>
      <c r="G5917" s="3">
        <v>0</v>
      </c>
      <c r="H5917" s="3">
        <v>60.4</v>
      </c>
      <c r="I5917" t="s">
        <v>10</v>
      </c>
      <c r="J5917" t="s">
        <v>23</v>
      </c>
      <c r="K5917" s="3">
        <f>IF(TablaDatosEmpresa[[#This Row],[Tipo_Movimiento]] = "Venta", -TablaDatosEmpresa[[#This Row],[Cantidad]] * TablaDatosEmpresa[[#This Row],[Precio_Venta_Unitario]], 0)</f>
        <v>1812</v>
      </c>
      <c r="L5917" s="3">
        <f>AVERAGEIF(TablaDatosEmpresa[Nombre_Producto],TablaDatosEmpresa[[#This Row],[Nombre_Producto]],TablaDatosEmpresa[Costo_Unitario])</f>
        <v>10.520482758620702</v>
      </c>
      <c r="M5917" s="3">
        <f>IF(TablaDatosEmpresa[[#This Row],[Tipo_Movimiento]] = "Venta", -TablaDatosEmpresa[[#This Row],[Cantidad]] * TablaDatosEmpresa[[#This Row],[CosteAdquisicionPromedio]], 0)</f>
        <v>315.61448275862108</v>
      </c>
      <c r="N5917" s="3">
        <f>TablaDatosEmpresa[[#This Row],[Ingresos]]-TablaDatosEmpresa[[#This Row],[Coste_Vemta]]</f>
        <v>1496.3855172413789</v>
      </c>
    </row>
    <row r="5918" spans="1:14" x14ac:dyDescent="0.3">
      <c r="A5918">
        <v>5920</v>
      </c>
      <c r="B5918" s="1">
        <v>45431</v>
      </c>
      <c r="C5918" t="s">
        <v>24</v>
      </c>
      <c r="D5918" t="s">
        <v>34</v>
      </c>
      <c r="E5918" t="s">
        <v>45</v>
      </c>
      <c r="F5918">
        <v>70</v>
      </c>
      <c r="G5918" s="3">
        <v>183.06</v>
      </c>
      <c r="H5918" s="3">
        <v>0</v>
      </c>
      <c r="I5918" t="s">
        <v>24</v>
      </c>
      <c r="J5918" t="s">
        <v>36</v>
      </c>
      <c r="K5918" s="3">
        <f>IF(TablaDatosEmpresa[[#This Row],[Tipo_Movimiento]] = "Venta", -TablaDatosEmpresa[[#This Row],[Cantidad]] * TablaDatosEmpresa[[#This Row],[Precio_Venta_Unitario]], 0)</f>
        <v>0</v>
      </c>
      <c r="L5918" s="3">
        <f>AVERAGEIF(TablaDatosEmpresa[Nombre_Producto],TablaDatosEmpresa[[#This Row],[Nombre_Producto]],TablaDatosEmpresa[Costo_Unitario])</f>
        <v>81.910562499999997</v>
      </c>
      <c r="M5918" s="3">
        <f>IF(TablaDatosEmpresa[[#This Row],[Tipo_Movimiento]] = "Venta", -TablaDatosEmpresa[[#This Row],[Cantidad]] * TablaDatosEmpresa[[#This Row],[CosteAdquisicionPromedio]], 0)</f>
        <v>0</v>
      </c>
      <c r="N5918" s="3">
        <f>TablaDatosEmpresa[[#This Row],[Ingresos]]-TablaDatosEmpresa[[#This Row],[Coste_Vemta]]</f>
        <v>0</v>
      </c>
    </row>
    <row r="5919" spans="1:14" x14ac:dyDescent="0.3">
      <c r="A5919">
        <v>5921</v>
      </c>
      <c r="B5919" s="1">
        <v>45431</v>
      </c>
      <c r="C5919" t="s">
        <v>16</v>
      </c>
      <c r="D5919" t="s">
        <v>19</v>
      </c>
      <c r="E5919" t="s">
        <v>20</v>
      </c>
      <c r="F5919">
        <v>90</v>
      </c>
      <c r="G5919" s="3">
        <v>149.54</v>
      </c>
      <c r="H5919" s="3">
        <v>0</v>
      </c>
      <c r="I5919" t="s">
        <v>46</v>
      </c>
      <c r="J5919" t="s">
        <v>18</v>
      </c>
      <c r="K5919" s="3">
        <f>IF(TablaDatosEmpresa[[#This Row],[Tipo_Movimiento]] = "Venta", -TablaDatosEmpresa[[#This Row],[Cantidad]] * TablaDatosEmpresa[[#This Row],[Precio_Venta_Unitario]], 0)</f>
        <v>0</v>
      </c>
      <c r="L5919" s="3">
        <f>AVERAGEIF(TablaDatosEmpresa[Nombre_Producto],TablaDatosEmpresa[[#This Row],[Nombre_Producto]],TablaDatosEmpresa[Costo_Unitario])</f>
        <v>66.956770642201846</v>
      </c>
      <c r="M5919" s="3">
        <f>IF(TablaDatosEmpresa[[#This Row],[Tipo_Movimiento]] = "Venta", -TablaDatosEmpresa[[#This Row],[Cantidad]] * TablaDatosEmpresa[[#This Row],[CosteAdquisicionPromedio]], 0)</f>
        <v>0</v>
      </c>
      <c r="N5919" s="3">
        <f>TablaDatosEmpresa[[#This Row],[Ingresos]]-TablaDatosEmpresa[[#This Row],[Coste_Vemta]]</f>
        <v>0</v>
      </c>
    </row>
    <row r="5920" spans="1:14" x14ac:dyDescent="0.3">
      <c r="A5920">
        <v>5922</v>
      </c>
      <c r="B5920" s="1">
        <v>45431</v>
      </c>
      <c r="C5920" t="s">
        <v>24</v>
      </c>
      <c r="D5920" t="s">
        <v>34</v>
      </c>
      <c r="E5920" t="s">
        <v>45</v>
      </c>
      <c r="F5920">
        <v>175</v>
      </c>
      <c r="G5920" s="3">
        <v>177.8</v>
      </c>
      <c r="H5920" s="3">
        <v>0</v>
      </c>
      <c r="I5920" t="s">
        <v>24</v>
      </c>
      <c r="J5920" t="s">
        <v>36</v>
      </c>
      <c r="K5920" s="3">
        <f>IF(TablaDatosEmpresa[[#This Row],[Tipo_Movimiento]] = "Venta", -TablaDatosEmpresa[[#This Row],[Cantidad]] * TablaDatosEmpresa[[#This Row],[Precio_Venta_Unitario]], 0)</f>
        <v>0</v>
      </c>
      <c r="L5920" s="3">
        <f>AVERAGEIF(TablaDatosEmpresa[Nombre_Producto],TablaDatosEmpresa[[#This Row],[Nombre_Producto]],TablaDatosEmpresa[Costo_Unitario])</f>
        <v>81.910562499999997</v>
      </c>
      <c r="M5920" s="3">
        <f>IF(TablaDatosEmpresa[[#This Row],[Tipo_Movimiento]] = "Venta", -TablaDatosEmpresa[[#This Row],[Cantidad]] * TablaDatosEmpresa[[#This Row],[CosteAdquisicionPromedio]], 0)</f>
        <v>0</v>
      </c>
      <c r="N5920" s="3">
        <f>TablaDatosEmpresa[[#This Row],[Ingresos]]-TablaDatosEmpresa[[#This Row],[Coste_Vemta]]</f>
        <v>0</v>
      </c>
    </row>
    <row r="5921" spans="1:14" x14ac:dyDescent="0.3">
      <c r="A5921">
        <v>5923</v>
      </c>
      <c r="B5921" s="1">
        <v>45431</v>
      </c>
      <c r="C5921" t="s">
        <v>10</v>
      </c>
      <c r="D5921" t="s">
        <v>32</v>
      </c>
      <c r="E5921" t="s">
        <v>33</v>
      </c>
      <c r="F5921">
        <v>-26</v>
      </c>
      <c r="G5921" s="3">
        <v>0</v>
      </c>
      <c r="H5921" s="3">
        <v>221.81</v>
      </c>
      <c r="I5921" t="s">
        <v>10</v>
      </c>
      <c r="J5921" t="s">
        <v>31</v>
      </c>
      <c r="K5921" s="3">
        <f>IF(TablaDatosEmpresa[[#This Row],[Tipo_Movimiento]] = "Venta", -TablaDatosEmpresa[[#This Row],[Cantidad]] * TablaDatosEmpresa[[#This Row],[Precio_Venta_Unitario]], 0)</f>
        <v>5767.06</v>
      </c>
      <c r="L5921" s="3">
        <f>AVERAGEIF(TablaDatosEmpresa[Nombre_Producto],TablaDatosEmpresa[[#This Row],[Nombre_Producto]],TablaDatosEmpresa[Costo_Unitario])</f>
        <v>54.214840425531932</v>
      </c>
      <c r="M5921" s="3">
        <f>IF(TablaDatosEmpresa[[#This Row],[Tipo_Movimiento]] = "Venta", -TablaDatosEmpresa[[#This Row],[Cantidad]] * TablaDatosEmpresa[[#This Row],[CosteAdquisicionPromedio]], 0)</f>
        <v>1409.5858510638302</v>
      </c>
      <c r="N5921" s="3">
        <f>TablaDatosEmpresa[[#This Row],[Ingresos]]-TablaDatosEmpresa[[#This Row],[Coste_Vemta]]</f>
        <v>4357.4741489361704</v>
      </c>
    </row>
    <row r="5922" spans="1:14" x14ac:dyDescent="0.3">
      <c r="A5922">
        <v>5924</v>
      </c>
      <c r="B5922" s="1">
        <v>45431</v>
      </c>
      <c r="C5922" t="s">
        <v>10</v>
      </c>
      <c r="D5922" t="s">
        <v>14</v>
      </c>
      <c r="E5922" t="s">
        <v>41</v>
      </c>
      <c r="F5922">
        <v>-10</v>
      </c>
      <c r="G5922" s="3">
        <v>0</v>
      </c>
      <c r="H5922" s="3">
        <v>159.72999999999999</v>
      </c>
      <c r="I5922" t="s">
        <v>10</v>
      </c>
      <c r="J5922" t="s">
        <v>35</v>
      </c>
      <c r="K5922" s="3">
        <f>IF(TablaDatosEmpresa[[#This Row],[Tipo_Movimiento]] = "Venta", -TablaDatosEmpresa[[#This Row],[Cantidad]] * TablaDatosEmpresa[[#This Row],[Precio_Venta_Unitario]], 0)</f>
        <v>1597.3</v>
      </c>
      <c r="L5922" s="3">
        <f>AVERAGEIF(TablaDatosEmpresa[Nombre_Producto],TablaDatosEmpresa[[#This Row],[Nombre_Producto]],TablaDatosEmpresa[Costo_Unitario])</f>
        <v>38.917210440456756</v>
      </c>
      <c r="M5922" s="3">
        <f>IF(TablaDatosEmpresa[[#This Row],[Tipo_Movimiento]] = "Venta", -TablaDatosEmpresa[[#This Row],[Cantidad]] * TablaDatosEmpresa[[#This Row],[CosteAdquisicionPromedio]], 0)</f>
        <v>389.17210440456756</v>
      </c>
      <c r="N5922" s="3">
        <f>TablaDatosEmpresa[[#This Row],[Ingresos]]-TablaDatosEmpresa[[#This Row],[Coste_Vemta]]</f>
        <v>1208.1278955954324</v>
      </c>
    </row>
    <row r="5923" spans="1:14" x14ac:dyDescent="0.3">
      <c r="A5923">
        <v>5925</v>
      </c>
      <c r="B5923" s="1">
        <v>45431</v>
      </c>
      <c r="C5923" t="s">
        <v>10</v>
      </c>
      <c r="D5923" t="s">
        <v>34</v>
      </c>
      <c r="E5923" t="s">
        <v>45</v>
      </c>
      <c r="F5923">
        <v>-50</v>
      </c>
      <c r="G5923" s="3">
        <v>0</v>
      </c>
      <c r="H5923" s="3">
        <v>349.31</v>
      </c>
      <c r="I5923" t="s">
        <v>10</v>
      </c>
      <c r="J5923" t="s">
        <v>23</v>
      </c>
      <c r="K5923" s="3">
        <f>IF(TablaDatosEmpresa[[#This Row],[Tipo_Movimiento]] = "Venta", -TablaDatosEmpresa[[#This Row],[Cantidad]] * TablaDatosEmpresa[[#This Row],[Precio_Venta_Unitario]], 0)</f>
        <v>17465.5</v>
      </c>
      <c r="L5923" s="3">
        <f>AVERAGEIF(TablaDatosEmpresa[Nombre_Producto],TablaDatosEmpresa[[#This Row],[Nombre_Producto]],TablaDatosEmpresa[Costo_Unitario])</f>
        <v>81.910562499999997</v>
      </c>
      <c r="M5923" s="3">
        <f>IF(TablaDatosEmpresa[[#This Row],[Tipo_Movimiento]] = "Venta", -TablaDatosEmpresa[[#This Row],[Cantidad]] * TablaDatosEmpresa[[#This Row],[CosteAdquisicionPromedio]], 0)</f>
        <v>4095.5281249999998</v>
      </c>
      <c r="N5923" s="3">
        <f>TablaDatosEmpresa[[#This Row],[Ingresos]]-TablaDatosEmpresa[[#This Row],[Coste_Vemta]]</f>
        <v>13369.971874999999</v>
      </c>
    </row>
    <row r="5924" spans="1:14" x14ac:dyDescent="0.3">
      <c r="A5924">
        <v>5926</v>
      </c>
      <c r="B5924" s="1">
        <v>45432</v>
      </c>
      <c r="C5924" t="s">
        <v>10</v>
      </c>
      <c r="D5924" t="s">
        <v>21</v>
      </c>
      <c r="E5924" t="s">
        <v>22</v>
      </c>
      <c r="F5924">
        <v>-13</v>
      </c>
      <c r="G5924" s="3">
        <v>0</v>
      </c>
      <c r="H5924" s="3">
        <v>59.44</v>
      </c>
      <c r="I5924" t="s">
        <v>10</v>
      </c>
      <c r="J5924" t="s">
        <v>35</v>
      </c>
      <c r="K5924" s="3">
        <f>IF(TablaDatosEmpresa[[#This Row],[Tipo_Movimiento]] = "Venta", -TablaDatosEmpresa[[#This Row],[Cantidad]] * TablaDatosEmpresa[[#This Row],[Precio_Venta_Unitario]], 0)</f>
        <v>772.72</v>
      </c>
      <c r="L5924" s="3">
        <f>AVERAGEIF(TablaDatosEmpresa[Nombre_Producto],TablaDatosEmpresa[[#This Row],[Nombre_Producto]],TablaDatosEmpresa[Costo_Unitario])</f>
        <v>10.520482758620702</v>
      </c>
      <c r="M5924" s="3">
        <f>IF(TablaDatosEmpresa[[#This Row],[Tipo_Movimiento]] = "Venta", -TablaDatosEmpresa[[#This Row],[Cantidad]] * TablaDatosEmpresa[[#This Row],[CosteAdquisicionPromedio]], 0)</f>
        <v>136.76627586206911</v>
      </c>
      <c r="N5924" s="3">
        <f>TablaDatosEmpresa[[#This Row],[Ingresos]]-TablaDatosEmpresa[[#This Row],[Coste_Vemta]]</f>
        <v>635.95372413793098</v>
      </c>
    </row>
    <row r="5925" spans="1:14" x14ac:dyDescent="0.3">
      <c r="A5925">
        <v>5927</v>
      </c>
      <c r="B5925" s="1">
        <v>45432</v>
      </c>
      <c r="C5925" t="s">
        <v>16</v>
      </c>
      <c r="D5925" t="s">
        <v>27</v>
      </c>
      <c r="E5925" t="s">
        <v>44</v>
      </c>
      <c r="F5925">
        <v>55</v>
      </c>
      <c r="G5925" s="3">
        <v>246.09</v>
      </c>
      <c r="H5925" s="3">
        <v>0</v>
      </c>
      <c r="I5925" t="s">
        <v>46</v>
      </c>
      <c r="J5925" t="s">
        <v>18</v>
      </c>
      <c r="K5925" s="3">
        <f>IF(TablaDatosEmpresa[[#This Row],[Tipo_Movimiento]] = "Venta", -TablaDatosEmpresa[[#This Row],[Cantidad]] * TablaDatosEmpresa[[#This Row],[Precio_Venta_Unitario]], 0)</f>
        <v>0</v>
      </c>
      <c r="L5925" s="3">
        <f>AVERAGEIF(TablaDatosEmpresa[Nombre_Producto],TablaDatosEmpresa[[#This Row],[Nombre_Producto]],TablaDatosEmpresa[Costo_Unitario])</f>
        <v>111.99406451612904</v>
      </c>
      <c r="M5925" s="3">
        <f>IF(TablaDatosEmpresa[[#This Row],[Tipo_Movimiento]] = "Venta", -TablaDatosEmpresa[[#This Row],[Cantidad]] * TablaDatosEmpresa[[#This Row],[CosteAdquisicionPromedio]], 0)</f>
        <v>0</v>
      </c>
      <c r="N5925" s="3">
        <f>TablaDatosEmpresa[[#This Row],[Ingresos]]-TablaDatosEmpresa[[#This Row],[Coste_Vemta]]</f>
        <v>0</v>
      </c>
    </row>
    <row r="5926" spans="1:14" x14ac:dyDescent="0.3">
      <c r="A5926">
        <v>5928</v>
      </c>
      <c r="B5926" s="1">
        <v>45432</v>
      </c>
      <c r="C5926" t="s">
        <v>24</v>
      </c>
      <c r="D5926" t="s">
        <v>11</v>
      </c>
      <c r="E5926" t="s">
        <v>12</v>
      </c>
      <c r="F5926">
        <v>123</v>
      </c>
      <c r="G5926" s="3">
        <v>65.55</v>
      </c>
      <c r="H5926" s="3">
        <v>0</v>
      </c>
      <c r="I5926" t="s">
        <v>24</v>
      </c>
      <c r="J5926" t="s">
        <v>36</v>
      </c>
      <c r="K5926" s="3">
        <f>IF(TablaDatosEmpresa[[#This Row],[Tipo_Movimiento]] = "Venta", -TablaDatosEmpresa[[#This Row],[Cantidad]] * TablaDatosEmpresa[[#This Row],[Precio_Venta_Unitario]], 0)</f>
        <v>0</v>
      </c>
      <c r="L5926" s="3">
        <f>AVERAGEIF(TablaDatosEmpresa[Nombre_Producto],TablaDatosEmpresa[[#This Row],[Nombre_Producto]],TablaDatosEmpresa[Costo_Unitario])</f>
        <v>28.701865793780652</v>
      </c>
      <c r="M5926" s="3">
        <f>IF(TablaDatosEmpresa[[#This Row],[Tipo_Movimiento]] = "Venta", -TablaDatosEmpresa[[#This Row],[Cantidad]] * TablaDatosEmpresa[[#This Row],[CosteAdquisicionPromedio]], 0)</f>
        <v>0</v>
      </c>
      <c r="N5926" s="3">
        <f>TablaDatosEmpresa[[#This Row],[Ingresos]]-TablaDatosEmpresa[[#This Row],[Coste_Vemta]]</f>
        <v>0</v>
      </c>
    </row>
    <row r="5927" spans="1:14" x14ac:dyDescent="0.3">
      <c r="A5927">
        <v>5929</v>
      </c>
      <c r="B5927" s="1">
        <v>45432</v>
      </c>
      <c r="C5927" t="s">
        <v>10</v>
      </c>
      <c r="D5927" t="s">
        <v>19</v>
      </c>
      <c r="E5927" t="s">
        <v>20</v>
      </c>
      <c r="F5927">
        <v>-1</v>
      </c>
      <c r="G5927" s="3">
        <v>0</v>
      </c>
      <c r="H5927" s="3">
        <v>296.43</v>
      </c>
      <c r="I5927" t="s">
        <v>10</v>
      </c>
      <c r="J5927" t="s">
        <v>23</v>
      </c>
      <c r="K5927" s="3">
        <f>IF(TablaDatosEmpresa[[#This Row],[Tipo_Movimiento]] = "Venta", -TablaDatosEmpresa[[#This Row],[Cantidad]] * TablaDatosEmpresa[[#This Row],[Precio_Venta_Unitario]], 0)</f>
        <v>296.43</v>
      </c>
      <c r="L5927" s="3">
        <f>AVERAGEIF(TablaDatosEmpresa[Nombre_Producto],TablaDatosEmpresa[[#This Row],[Nombre_Producto]],TablaDatosEmpresa[Costo_Unitario])</f>
        <v>66.956770642201846</v>
      </c>
      <c r="M5927" s="3">
        <f>IF(TablaDatosEmpresa[[#This Row],[Tipo_Movimiento]] = "Venta", -TablaDatosEmpresa[[#This Row],[Cantidad]] * TablaDatosEmpresa[[#This Row],[CosteAdquisicionPromedio]], 0)</f>
        <v>66.956770642201846</v>
      </c>
      <c r="N5927" s="3">
        <f>TablaDatosEmpresa[[#This Row],[Ingresos]]-TablaDatosEmpresa[[#This Row],[Coste_Vemta]]</f>
        <v>229.47322935779817</v>
      </c>
    </row>
    <row r="5928" spans="1:14" x14ac:dyDescent="0.3">
      <c r="A5928">
        <v>5930</v>
      </c>
      <c r="B5928" s="1">
        <v>45432</v>
      </c>
      <c r="C5928" t="s">
        <v>24</v>
      </c>
      <c r="D5928" t="s">
        <v>14</v>
      </c>
      <c r="E5928" t="s">
        <v>41</v>
      </c>
      <c r="F5928">
        <v>208</v>
      </c>
      <c r="G5928" s="3">
        <v>86.97</v>
      </c>
      <c r="H5928" s="3">
        <v>0</v>
      </c>
      <c r="I5928" t="s">
        <v>24</v>
      </c>
      <c r="J5928" t="s">
        <v>37</v>
      </c>
      <c r="K5928" s="3">
        <f>IF(TablaDatosEmpresa[[#This Row],[Tipo_Movimiento]] = "Venta", -TablaDatosEmpresa[[#This Row],[Cantidad]] * TablaDatosEmpresa[[#This Row],[Precio_Venta_Unitario]], 0)</f>
        <v>0</v>
      </c>
      <c r="L5928" s="3">
        <f>AVERAGEIF(TablaDatosEmpresa[Nombre_Producto],TablaDatosEmpresa[[#This Row],[Nombre_Producto]],TablaDatosEmpresa[Costo_Unitario])</f>
        <v>38.917210440456756</v>
      </c>
      <c r="M5928" s="3">
        <f>IF(TablaDatosEmpresa[[#This Row],[Tipo_Movimiento]] = "Venta", -TablaDatosEmpresa[[#This Row],[Cantidad]] * TablaDatosEmpresa[[#This Row],[CosteAdquisicionPromedio]], 0)</f>
        <v>0</v>
      </c>
      <c r="N5928" s="3">
        <f>TablaDatosEmpresa[[#This Row],[Ingresos]]-TablaDatosEmpresa[[#This Row],[Coste_Vemta]]</f>
        <v>0</v>
      </c>
    </row>
    <row r="5929" spans="1:14" x14ac:dyDescent="0.3">
      <c r="A5929">
        <v>5931</v>
      </c>
      <c r="B5929" s="1">
        <v>45432</v>
      </c>
      <c r="C5929" t="s">
        <v>24</v>
      </c>
      <c r="D5929" t="s">
        <v>14</v>
      </c>
      <c r="E5929" t="s">
        <v>41</v>
      </c>
      <c r="F5929">
        <v>78</v>
      </c>
      <c r="G5929" s="3">
        <v>86.01</v>
      </c>
      <c r="H5929" s="3">
        <v>0</v>
      </c>
      <c r="I5929" t="s">
        <v>24</v>
      </c>
      <c r="J5929" t="s">
        <v>28</v>
      </c>
      <c r="K5929" s="3">
        <f>IF(TablaDatosEmpresa[[#This Row],[Tipo_Movimiento]] = "Venta", -TablaDatosEmpresa[[#This Row],[Cantidad]] * TablaDatosEmpresa[[#This Row],[Precio_Venta_Unitario]], 0)</f>
        <v>0</v>
      </c>
      <c r="L5929" s="3">
        <f>AVERAGEIF(TablaDatosEmpresa[Nombre_Producto],TablaDatosEmpresa[[#This Row],[Nombre_Producto]],TablaDatosEmpresa[Costo_Unitario])</f>
        <v>38.917210440456756</v>
      </c>
      <c r="M5929" s="3">
        <f>IF(TablaDatosEmpresa[[#This Row],[Tipo_Movimiento]] = "Venta", -TablaDatosEmpresa[[#This Row],[Cantidad]] * TablaDatosEmpresa[[#This Row],[CosteAdquisicionPromedio]], 0)</f>
        <v>0</v>
      </c>
      <c r="N5929" s="3">
        <f>TablaDatosEmpresa[[#This Row],[Ingresos]]-TablaDatosEmpresa[[#This Row],[Coste_Vemta]]</f>
        <v>0</v>
      </c>
    </row>
    <row r="5930" spans="1:14" x14ac:dyDescent="0.3">
      <c r="A5930">
        <v>5932</v>
      </c>
      <c r="B5930" s="1">
        <v>45433</v>
      </c>
      <c r="C5930" t="s">
        <v>24</v>
      </c>
      <c r="D5930" t="s">
        <v>29</v>
      </c>
      <c r="E5930" t="s">
        <v>30</v>
      </c>
      <c r="F5930">
        <v>188</v>
      </c>
      <c r="G5930" s="3">
        <v>35.22</v>
      </c>
      <c r="H5930" s="3">
        <v>0</v>
      </c>
      <c r="I5930" t="s">
        <v>24</v>
      </c>
      <c r="J5930" t="s">
        <v>26</v>
      </c>
      <c r="K5930" s="3">
        <f>IF(TablaDatosEmpresa[[#This Row],[Tipo_Movimiento]] = "Venta", -TablaDatosEmpresa[[#This Row],[Cantidad]] * TablaDatosEmpresa[[#This Row],[Precio_Venta_Unitario]], 0)</f>
        <v>0</v>
      </c>
      <c r="L5930" s="3">
        <f>AVERAGEIF(TablaDatosEmpresa[Nombre_Producto],TablaDatosEmpresa[[#This Row],[Nombre_Producto]],TablaDatosEmpresa[Costo_Unitario])</f>
        <v>15.49574137931034</v>
      </c>
      <c r="M5930" s="3">
        <f>IF(TablaDatosEmpresa[[#This Row],[Tipo_Movimiento]] = "Venta", -TablaDatosEmpresa[[#This Row],[Cantidad]] * TablaDatosEmpresa[[#This Row],[CosteAdquisicionPromedio]], 0)</f>
        <v>0</v>
      </c>
      <c r="N5930" s="3">
        <f>TablaDatosEmpresa[[#This Row],[Ingresos]]-TablaDatosEmpresa[[#This Row],[Coste_Vemta]]</f>
        <v>0</v>
      </c>
    </row>
    <row r="5931" spans="1:14" x14ac:dyDescent="0.3">
      <c r="A5931">
        <v>5933</v>
      </c>
      <c r="B5931" s="1">
        <v>45433</v>
      </c>
      <c r="C5931" t="s">
        <v>10</v>
      </c>
      <c r="D5931" t="s">
        <v>25</v>
      </c>
      <c r="E5931" t="s">
        <v>43</v>
      </c>
      <c r="F5931">
        <v>-35</v>
      </c>
      <c r="G5931" s="3">
        <v>0</v>
      </c>
      <c r="H5931" s="3">
        <v>94.54</v>
      </c>
      <c r="I5931" t="s">
        <v>10</v>
      </c>
      <c r="J5931" t="s">
        <v>35</v>
      </c>
      <c r="K5931" s="3">
        <f>IF(TablaDatosEmpresa[[#This Row],[Tipo_Movimiento]] = "Venta", -TablaDatosEmpresa[[#This Row],[Cantidad]] * TablaDatosEmpresa[[#This Row],[Precio_Venta_Unitario]], 0)</f>
        <v>3308.9</v>
      </c>
      <c r="L5931" s="3">
        <f>AVERAGEIF(TablaDatosEmpresa[Nombre_Producto],TablaDatosEmpresa[[#This Row],[Nombre_Producto]],TablaDatosEmpresa[Costo_Unitario])</f>
        <v>18.458651685393257</v>
      </c>
      <c r="M5931" s="3">
        <f>IF(TablaDatosEmpresa[[#This Row],[Tipo_Movimiento]] = "Venta", -TablaDatosEmpresa[[#This Row],[Cantidad]] * TablaDatosEmpresa[[#This Row],[CosteAdquisicionPromedio]], 0)</f>
        <v>646.05280898876401</v>
      </c>
      <c r="N5931" s="3">
        <f>TablaDatosEmpresa[[#This Row],[Ingresos]]-TablaDatosEmpresa[[#This Row],[Coste_Vemta]]</f>
        <v>2662.8471910112362</v>
      </c>
    </row>
    <row r="5932" spans="1:14" x14ac:dyDescent="0.3">
      <c r="A5932">
        <v>5934</v>
      </c>
      <c r="B5932" s="1">
        <v>45433</v>
      </c>
      <c r="C5932" t="s">
        <v>10</v>
      </c>
      <c r="D5932" t="s">
        <v>27</v>
      </c>
      <c r="E5932" t="s">
        <v>44</v>
      </c>
      <c r="F5932">
        <v>-44</v>
      </c>
      <c r="G5932" s="3">
        <v>0</v>
      </c>
      <c r="H5932" s="3">
        <v>496.67</v>
      </c>
      <c r="I5932" t="s">
        <v>10</v>
      </c>
      <c r="J5932" t="s">
        <v>15</v>
      </c>
      <c r="K5932" s="3">
        <f>IF(TablaDatosEmpresa[[#This Row],[Tipo_Movimiento]] = "Venta", -TablaDatosEmpresa[[#This Row],[Cantidad]] * TablaDatosEmpresa[[#This Row],[Precio_Venta_Unitario]], 0)</f>
        <v>21853.48</v>
      </c>
      <c r="L5932" s="3">
        <f>AVERAGEIF(TablaDatosEmpresa[Nombre_Producto],TablaDatosEmpresa[[#This Row],[Nombre_Producto]],TablaDatosEmpresa[Costo_Unitario])</f>
        <v>111.99406451612904</v>
      </c>
      <c r="M5932" s="3">
        <f>IF(TablaDatosEmpresa[[#This Row],[Tipo_Movimiento]] = "Venta", -TablaDatosEmpresa[[#This Row],[Cantidad]] * TablaDatosEmpresa[[#This Row],[CosteAdquisicionPromedio]], 0)</f>
        <v>4927.738838709678</v>
      </c>
      <c r="N5932" s="3">
        <f>TablaDatosEmpresa[[#This Row],[Ingresos]]-TablaDatosEmpresa[[#This Row],[Coste_Vemta]]</f>
        <v>16925.741161290323</v>
      </c>
    </row>
    <row r="5933" spans="1:14" x14ac:dyDescent="0.3">
      <c r="A5933">
        <v>5935</v>
      </c>
      <c r="B5933" s="1">
        <v>45433</v>
      </c>
      <c r="C5933" t="s">
        <v>10</v>
      </c>
      <c r="D5933" t="s">
        <v>17</v>
      </c>
      <c r="E5933" t="s">
        <v>42</v>
      </c>
      <c r="F5933">
        <v>-22</v>
      </c>
      <c r="G5933" s="3">
        <v>0</v>
      </c>
      <c r="H5933" s="3">
        <v>900.67</v>
      </c>
      <c r="I5933" t="s">
        <v>10</v>
      </c>
      <c r="J5933" t="s">
        <v>15</v>
      </c>
      <c r="K5933" s="3">
        <f>IF(TablaDatosEmpresa[[#This Row],[Tipo_Movimiento]] = "Venta", -TablaDatosEmpresa[[#This Row],[Cantidad]] * TablaDatosEmpresa[[#This Row],[Precio_Venta_Unitario]], 0)</f>
        <v>19814.739999999998</v>
      </c>
      <c r="L5933" s="3">
        <f>AVERAGEIF(TablaDatosEmpresa[Nombre_Producto],TablaDatosEmpresa[[#This Row],[Nombre_Producto]],TablaDatosEmpresa[Costo_Unitario])</f>
        <v>206.67616747181975</v>
      </c>
      <c r="M5933" s="3">
        <f>IF(TablaDatosEmpresa[[#This Row],[Tipo_Movimiento]] = "Venta", -TablaDatosEmpresa[[#This Row],[Cantidad]] * TablaDatosEmpresa[[#This Row],[CosteAdquisicionPromedio]], 0)</f>
        <v>4546.8756843800347</v>
      </c>
      <c r="N5933" s="3">
        <f>TablaDatosEmpresa[[#This Row],[Ingresos]]-TablaDatosEmpresa[[#This Row],[Coste_Vemta]]</f>
        <v>15267.864315619963</v>
      </c>
    </row>
    <row r="5934" spans="1:14" x14ac:dyDescent="0.3">
      <c r="A5934">
        <v>5936</v>
      </c>
      <c r="B5934" s="1">
        <v>45433</v>
      </c>
      <c r="C5934" t="s">
        <v>16</v>
      </c>
      <c r="D5934" t="s">
        <v>17</v>
      </c>
      <c r="E5934" t="s">
        <v>42</v>
      </c>
      <c r="F5934">
        <v>80</v>
      </c>
      <c r="G5934" s="3">
        <v>450.75</v>
      </c>
      <c r="H5934" s="3">
        <v>0</v>
      </c>
      <c r="I5934" t="s">
        <v>46</v>
      </c>
      <c r="J5934" t="s">
        <v>18</v>
      </c>
      <c r="K5934" s="3">
        <f>IF(TablaDatosEmpresa[[#This Row],[Tipo_Movimiento]] = "Venta", -TablaDatosEmpresa[[#This Row],[Cantidad]] * TablaDatosEmpresa[[#This Row],[Precio_Venta_Unitario]], 0)</f>
        <v>0</v>
      </c>
      <c r="L5934" s="3">
        <f>AVERAGEIF(TablaDatosEmpresa[Nombre_Producto],TablaDatosEmpresa[[#This Row],[Nombre_Producto]],TablaDatosEmpresa[Costo_Unitario])</f>
        <v>206.67616747181975</v>
      </c>
      <c r="M5934" s="3">
        <f>IF(TablaDatosEmpresa[[#This Row],[Tipo_Movimiento]] = "Venta", -TablaDatosEmpresa[[#This Row],[Cantidad]] * TablaDatosEmpresa[[#This Row],[CosteAdquisicionPromedio]], 0)</f>
        <v>0</v>
      </c>
      <c r="N5934" s="3">
        <f>TablaDatosEmpresa[[#This Row],[Ingresos]]-TablaDatosEmpresa[[#This Row],[Coste_Vemta]]</f>
        <v>0</v>
      </c>
    </row>
    <row r="5935" spans="1:14" x14ac:dyDescent="0.3">
      <c r="A5935">
        <v>5937</v>
      </c>
      <c r="B5935" s="1">
        <v>45433</v>
      </c>
      <c r="C5935" t="s">
        <v>24</v>
      </c>
      <c r="D5935" t="s">
        <v>25</v>
      </c>
      <c r="E5935" t="s">
        <v>43</v>
      </c>
      <c r="F5935">
        <v>57</v>
      </c>
      <c r="G5935" s="3">
        <v>44.52</v>
      </c>
      <c r="H5935" s="3">
        <v>0</v>
      </c>
      <c r="I5935" t="s">
        <v>24</v>
      </c>
      <c r="J5935" t="s">
        <v>28</v>
      </c>
      <c r="K5935" s="3">
        <f>IF(TablaDatosEmpresa[[#This Row],[Tipo_Movimiento]] = "Venta", -TablaDatosEmpresa[[#This Row],[Cantidad]] * TablaDatosEmpresa[[#This Row],[Precio_Venta_Unitario]], 0)</f>
        <v>0</v>
      </c>
      <c r="L5935" s="3">
        <f>AVERAGEIF(TablaDatosEmpresa[Nombre_Producto],TablaDatosEmpresa[[#This Row],[Nombre_Producto]],TablaDatosEmpresa[Costo_Unitario])</f>
        <v>18.458651685393257</v>
      </c>
      <c r="M5935" s="3">
        <f>IF(TablaDatosEmpresa[[#This Row],[Tipo_Movimiento]] = "Venta", -TablaDatosEmpresa[[#This Row],[Cantidad]] * TablaDatosEmpresa[[#This Row],[CosteAdquisicionPromedio]], 0)</f>
        <v>0</v>
      </c>
      <c r="N5935" s="3">
        <f>TablaDatosEmpresa[[#This Row],[Ingresos]]-TablaDatosEmpresa[[#This Row],[Coste_Vemta]]</f>
        <v>0</v>
      </c>
    </row>
    <row r="5936" spans="1:14" x14ac:dyDescent="0.3">
      <c r="A5936">
        <v>5938</v>
      </c>
      <c r="B5936" s="1">
        <v>45433</v>
      </c>
      <c r="C5936" t="s">
        <v>10</v>
      </c>
      <c r="D5936" t="s">
        <v>21</v>
      </c>
      <c r="E5936" t="s">
        <v>22</v>
      </c>
      <c r="F5936">
        <v>-9</v>
      </c>
      <c r="G5936" s="3">
        <v>0</v>
      </c>
      <c r="H5936" s="3">
        <v>59.42</v>
      </c>
      <c r="I5936" t="s">
        <v>10</v>
      </c>
      <c r="J5936" t="s">
        <v>35</v>
      </c>
      <c r="K5936" s="3">
        <f>IF(TablaDatosEmpresa[[#This Row],[Tipo_Movimiento]] = "Venta", -TablaDatosEmpresa[[#This Row],[Cantidad]] * TablaDatosEmpresa[[#This Row],[Precio_Venta_Unitario]], 0)</f>
        <v>534.78</v>
      </c>
      <c r="L5936" s="3">
        <f>AVERAGEIF(TablaDatosEmpresa[Nombre_Producto],TablaDatosEmpresa[[#This Row],[Nombre_Producto]],TablaDatosEmpresa[Costo_Unitario])</f>
        <v>10.520482758620702</v>
      </c>
      <c r="M5936" s="3">
        <f>IF(TablaDatosEmpresa[[#This Row],[Tipo_Movimiento]] = "Venta", -TablaDatosEmpresa[[#This Row],[Cantidad]] * TablaDatosEmpresa[[#This Row],[CosteAdquisicionPromedio]], 0)</f>
        <v>94.684344827586315</v>
      </c>
      <c r="N5936" s="3">
        <f>TablaDatosEmpresa[[#This Row],[Ingresos]]-TablaDatosEmpresa[[#This Row],[Coste_Vemta]]</f>
        <v>440.09565517241367</v>
      </c>
    </row>
    <row r="5937" spans="1:14" x14ac:dyDescent="0.3">
      <c r="A5937">
        <v>5939</v>
      </c>
      <c r="B5937" s="1">
        <v>45434</v>
      </c>
      <c r="C5937" t="s">
        <v>24</v>
      </c>
      <c r="D5937" t="s">
        <v>25</v>
      </c>
      <c r="E5937" t="s">
        <v>43</v>
      </c>
      <c r="F5937">
        <v>125</v>
      </c>
      <c r="G5937" s="3">
        <v>44.74</v>
      </c>
      <c r="H5937" s="3">
        <v>0</v>
      </c>
      <c r="I5937" t="s">
        <v>24</v>
      </c>
      <c r="J5937" t="s">
        <v>26</v>
      </c>
      <c r="K5937" s="3">
        <f>IF(TablaDatosEmpresa[[#This Row],[Tipo_Movimiento]] = "Venta", -TablaDatosEmpresa[[#This Row],[Cantidad]] * TablaDatosEmpresa[[#This Row],[Precio_Venta_Unitario]], 0)</f>
        <v>0</v>
      </c>
      <c r="L5937" s="3">
        <f>AVERAGEIF(TablaDatosEmpresa[Nombre_Producto],TablaDatosEmpresa[[#This Row],[Nombre_Producto]],TablaDatosEmpresa[Costo_Unitario])</f>
        <v>18.458651685393257</v>
      </c>
      <c r="M5937" s="3">
        <f>IF(TablaDatosEmpresa[[#This Row],[Tipo_Movimiento]] = "Venta", -TablaDatosEmpresa[[#This Row],[Cantidad]] * TablaDatosEmpresa[[#This Row],[CosteAdquisicionPromedio]], 0)</f>
        <v>0</v>
      </c>
      <c r="N5937" s="3">
        <f>TablaDatosEmpresa[[#This Row],[Ingresos]]-TablaDatosEmpresa[[#This Row],[Coste_Vemta]]</f>
        <v>0</v>
      </c>
    </row>
    <row r="5938" spans="1:14" x14ac:dyDescent="0.3">
      <c r="A5938">
        <v>5940</v>
      </c>
      <c r="B5938" s="1">
        <v>45434</v>
      </c>
      <c r="C5938" t="s">
        <v>24</v>
      </c>
      <c r="D5938" t="s">
        <v>29</v>
      </c>
      <c r="E5938" t="s">
        <v>30</v>
      </c>
      <c r="F5938">
        <v>294</v>
      </c>
      <c r="G5938" s="3">
        <v>36.42</v>
      </c>
      <c r="H5938" s="3">
        <v>0</v>
      </c>
      <c r="I5938" t="s">
        <v>24</v>
      </c>
      <c r="J5938" t="s">
        <v>28</v>
      </c>
      <c r="K5938" s="3">
        <f>IF(TablaDatosEmpresa[[#This Row],[Tipo_Movimiento]] = "Venta", -TablaDatosEmpresa[[#This Row],[Cantidad]] * TablaDatosEmpresa[[#This Row],[Precio_Venta_Unitario]], 0)</f>
        <v>0</v>
      </c>
      <c r="L5938" s="3">
        <f>AVERAGEIF(TablaDatosEmpresa[Nombre_Producto],TablaDatosEmpresa[[#This Row],[Nombre_Producto]],TablaDatosEmpresa[Costo_Unitario])</f>
        <v>15.49574137931034</v>
      </c>
      <c r="M5938" s="3">
        <f>IF(TablaDatosEmpresa[[#This Row],[Tipo_Movimiento]] = "Venta", -TablaDatosEmpresa[[#This Row],[Cantidad]] * TablaDatosEmpresa[[#This Row],[CosteAdquisicionPromedio]], 0)</f>
        <v>0</v>
      </c>
      <c r="N5938" s="3">
        <f>TablaDatosEmpresa[[#This Row],[Ingresos]]-TablaDatosEmpresa[[#This Row],[Coste_Vemta]]</f>
        <v>0</v>
      </c>
    </row>
    <row r="5939" spans="1:14" x14ac:dyDescent="0.3">
      <c r="A5939">
        <v>5941</v>
      </c>
      <c r="B5939" s="1">
        <v>45434</v>
      </c>
      <c r="C5939" t="s">
        <v>24</v>
      </c>
      <c r="D5939" t="s">
        <v>32</v>
      </c>
      <c r="E5939" t="s">
        <v>33</v>
      </c>
      <c r="F5939">
        <v>286</v>
      </c>
      <c r="G5939" s="3">
        <v>120.98</v>
      </c>
      <c r="H5939" s="3">
        <v>0</v>
      </c>
      <c r="I5939" t="s">
        <v>24</v>
      </c>
      <c r="J5939" t="s">
        <v>37</v>
      </c>
      <c r="K5939" s="3">
        <f>IF(TablaDatosEmpresa[[#This Row],[Tipo_Movimiento]] = "Venta", -TablaDatosEmpresa[[#This Row],[Cantidad]] * TablaDatosEmpresa[[#This Row],[Precio_Venta_Unitario]], 0)</f>
        <v>0</v>
      </c>
      <c r="L5939" s="3">
        <f>AVERAGEIF(TablaDatosEmpresa[Nombre_Producto],TablaDatosEmpresa[[#This Row],[Nombre_Producto]],TablaDatosEmpresa[Costo_Unitario])</f>
        <v>54.214840425531932</v>
      </c>
      <c r="M5939" s="3">
        <f>IF(TablaDatosEmpresa[[#This Row],[Tipo_Movimiento]] = "Venta", -TablaDatosEmpresa[[#This Row],[Cantidad]] * TablaDatosEmpresa[[#This Row],[CosteAdquisicionPromedio]], 0)</f>
        <v>0</v>
      </c>
      <c r="N5939" s="3">
        <f>TablaDatosEmpresa[[#This Row],[Ingresos]]-TablaDatosEmpresa[[#This Row],[Coste_Vemta]]</f>
        <v>0</v>
      </c>
    </row>
    <row r="5940" spans="1:14" x14ac:dyDescent="0.3">
      <c r="A5940">
        <v>5942</v>
      </c>
      <c r="B5940" s="1">
        <v>45434</v>
      </c>
      <c r="C5940" t="s">
        <v>24</v>
      </c>
      <c r="D5940" t="s">
        <v>25</v>
      </c>
      <c r="E5940" t="s">
        <v>43</v>
      </c>
      <c r="F5940">
        <v>81</v>
      </c>
      <c r="G5940" s="3">
        <v>45.51</v>
      </c>
      <c r="H5940" s="3">
        <v>0</v>
      </c>
      <c r="I5940" t="s">
        <v>24</v>
      </c>
      <c r="J5940" t="s">
        <v>28</v>
      </c>
      <c r="K5940" s="3">
        <f>IF(TablaDatosEmpresa[[#This Row],[Tipo_Movimiento]] = "Venta", -TablaDatosEmpresa[[#This Row],[Cantidad]] * TablaDatosEmpresa[[#This Row],[Precio_Venta_Unitario]], 0)</f>
        <v>0</v>
      </c>
      <c r="L5940" s="3">
        <f>AVERAGEIF(TablaDatosEmpresa[Nombre_Producto],TablaDatosEmpresa[[#This Row],[Nombre_Producto]],TablaDatosEmpresa[Costo_Unitario])</f>
        <v>18.458651685393257</v>
      </c>
      <c r="M5940" s="3">
        <f>IF(TablaDatosEmpresa[[#This Row],[Tipo_Movimiento]] = "Venta", -TablaDatosEmpresa[[#This Row],[Cantidad]] * TablaDatosEmpresa[[#This Row],[CosteAdquisicionPromedio]], 0)</f>
        <v>0</v>
      </c>
      <c r="N5940" s="3">
        <f>TablaDatosEmpresa[[#This Row],[Ingresos]]-TablaDatosEmpresa[[#This Row],[Coste_Vemta]]</f>
        <v>0</v>
      </c>
    </row>
    <row r="5941" spans="1:14" x14ac:dyDescent="0.3">
      <c r="A5941">
        <v>5943</v>
      </c>
      <c r="B5941" s="1">
        <v>45434</v>
      </c>
      <c r="C5941" t="s">
        <v>10</v>
      </c>
      <c r="D5941" t="s">
        <v>11</v>
      </c>
      <c r="E5941" t="s">
        <v>12</v>
      </c>
      <c r="F5941">
        <v>-42</v>
      </c>
      <c r="G5941" s="3">
        <v>0</v>
      </c>
      <c r="H5941" s="3">
        <v>128.75</v>
      </c>
      <c r="I5941" t="s">
        <v>10</v>
      </c>
      <c r="J5941" t="s">
        <v>13</v>
      </c>
      <c r="K5941" s="3">
        <f>IF(TablaDatosEmpresa[[#This Row],[Tipo_Movimiento]] = "Venta", -TablaDatosEmpresa[[#This Row],[Cantidad]] * TablaDatosEmpresa[[#This Row],[Precio_Venta_Unitario]], 0)</f>
        <v>5407.5</v>
      </c>
      <c r="L5941" s="3">
        <f>AVERAGEIF(TablaDatosEmpresa[Nombre_Producto],TablaDatosEmpresa[[#This Row],[Nombre_Producto]],TablaDatosEmpresa[Costo_Unitario])</f>
        <v>28.701865793780652</v>
      </c>
      <c r="M5941" s="3">
        <f>IF(TablaDatosEmpresa[[#This Row],[Tipo_Movimiento]] = "Venta", -TablaDatosEmpresa[[#This Row],[Cantidad]] * TablaDatosEmpresa[[#This Row],[CosteAdquisicionPromedio]], 0)</f>
        <v>1205.4783633387874</v>
      </c>
      <c r="N5941" s="3">
        <f>TablaDatosEmpresa[[#This Row],[Ingresos]]-TablaDatosEmpresa[[#This Row],[Coste_Vemta]]</f>
        <v>4202.0216366612131</v>
      </c>
    </row>
    <row r="5942" spans="1:14" x14ac:dyDescent="0.3">
      <c r="A5942">
        <v>5944</v>
      </c>
      <c r="B5942" s="1">
        <v>45434</v>
      </c>
      <c r="C5942" t="s">
        <v>10</v>
      </c>
      <c r="D5942" t="s">
        <v>17</v>
      </c>
      <c r="E5942" t="s">
        <v>42</v>
      </c>
      <c r="F5942">
        <v>-27</v>
      </c>
      <c r="G5942" s="3">
        <v>0</v>
      </c>
      <c r="H5942" s="3">
        <v>892.42</v>
      </c>
      <c r="I5942" t="s">
        <v>10</v>
      </c>
      <c r="J5942" t="s">
        <v>15</v>
      </c>
      <c r="K5942" s="3">
        <f>IF(TablaDatosEmpresa[[#This Row],[Tipo_Movimiento]] = "Venta", -TablaDatosEmpresa[[#This Row],[Cantidad]] * TablaDatosEmpresa[[#This Row],[Precio_Venta_Unitario]], 0)</f>
        <v>24095.34</v>
      </c>
      <c r="L5942" s="3">
        <f>AVERAGEIF(TablaDatosEmpresa[Nombre_Producto],TablaDatosEmpresa[[#This Row],[Nombre_Producto]],TablaDatosEmpresa[Costo_Unitario])</f>
        <v>206.67616747181975</v>
      </c>
      <c r="M5942" s="3">
        <f>IF(TablaDatosEmpresa[[#This Row],[Tipo_Movimiento]] = "Venta", -TablaDatosEmpresa[[#This Row],[Cantidad]] * TablaDatosEmpresa[[#This Row],[CosteAdquisicionPromedio]], 0)</f>
        <v>5580.2565217391329</v>
      </c>
      <c r="N5942" s="3">
        <f>TablaDatosEmpresa[[#This Row],[Ingresos]]-TablaDatosEmpresa[[#This Row],[Coste_Vemta]]</f>
        <v>18515.083478260865</v>
      </c>
    </row>
    <row r="5943" spans="1:14" x14ac:dyDescent="0.3">
      <c r="A5943">
        <v>5945</v>
      </c>
      <c r="B5943" s="1">
        <v>45434</v>
      </c>
      <c r="C5943" t="s">
        <v>10</v>
      </c>
      <c r="D5943" t="s">
        <v>34</v>
      </c>
      <c r="E5943" t="s">
        <v>45</v>
      </c>
      <c r="F5943">
        <v>-46</v>
      </c>
      <c r="G5943" s="3">
        <v>0</v>
      </c>
      <c r="H5943" s="3">
        <v>352.5</v>
      </c>
      <c r="I5943" t="s">
        <v>10</v>
      </c>
      <c r="J5943" t="s">
        <v>35</v>
      </c>
      <c r="K5943" s="3">
        <f>IF(TablaDatosEmpresa[[#This Row],[Tipo_Movimiento]] = "Venta", -TablaDatosEmpresa[[#This Row],[Cantidad]] * TablaDatosEmpresa[[#This Row],[Precio_Venta_Unitario]], 0)</f>
        <v>16215</v>
      </c>
      <c r="L5943" s="3">
        <f>AVERAGEIF(TablaDatosEmpresa[Nombre_Producto],TablaDatosEmpresa[[#This Row],[Nombre_Producto]],TablaDatosEmpresa[Costo_Unitario])</f>
        <v>81.910562499999997</v>
      </c>
      <c r="M5943" s="3">
        <f>IF(TablaDatosEmpresa[[#This Row],[Tipo_Movimiento]] = "Venta", -TablaDatosEmpresa[[#This Row],[Cantidad]] * TablaDatosEmpresa[[#This Row],[CosteAdquisicionPromedio]], 0)</f>
        <v>3767.8858749999999</v>
      </c>
      <c r="N5943" s="3">
        <f>TablaDatosEmpresa[[#This Row],[Ingresos]]-TablaDatosEmpresa[[#This Row],[Coste_Vemta]]</f>
        <v>12447.114125</v>
      </c>
    </row>
    <row r="5944" spans="1:14" x14ac:dyDescent="0.3">
      <c r="A5944">
        <v>5946</v>
      </c>
      <c r="B5944" s="1">
        <v>45435</v>
      </c>
      <c r="C5944" t="s">
        <v>10</v>
      </c>
      <c r="D5944" t="s">
        <v>34</v>
      </c>
      <c r="E5944" t="s">
        <v>45</v>
      </c>
      <c r="F5944">
        <v>-5</v>
      </c>
      <c r="G5944" s="3">
        <v>0</v>
      </c>
      <c r="H5944" s="3">
        <v>346.38</v>
      </c>
      <c r="I5944" t="s">
        <v>10</v>
      </c>
      <c r="J5944" t="s">
        <v>35</v>
      </c>
      <c r="K5944" s="3">
        <f>IF(TablaDatosEmpresa[[#This Row],[Tipo_Movimiento]] = "Venta", -TablaDatosEmpresa[[#This Row],[Cantidad]] * TablaDatosEmpresa[[#This Row],[Precio_Venta_Unitario]], 0)</f>
        <v>1731.9</v>
      </c>
      <c r="L5944" s="3">
        <f>AVERAGEIF(TablaDatosEmpresa[Nombre_Producto],TablaDatosEmpresa[[#This Row],[Nombre_Producto]],TablaDatosEmpresa[Costo_Unitario])</f>
        <v>81.910562499999997</v>
      </c>
      <c r="M5944" s="3">
        <f>IF(TablaDatosEmpresa[[#This Row],[Tipo_Movimiento]] = "Venta", -TablaDatosEmpresa[[#This Row],[Cantidad]] * TablaDatosEmpresa[[#This Row],[CosteAdquisicionPromedio]], 0)</f>
        <v>409.55281249999996</v>
      </c>
      <c r="N5944" s="3">
        <f>TablaDatosEmpresa[[#This Row],[Ingresos]]-TablaDatosEmpresa[[#This Row],[Coste_Vemta]]</f>
        <v>1322.3471875</v>
      </c>
    </row>
    <row r="5945" spans="1:14" x14ac:dyDescent="0.3">
      <c r="A5945">
        <v>5947</v>
      </c>
      <c r="B5945" s="1">
        <v>45435</v>
      </c>
      <c r="C5945" t="s">
        <v>24</v>
      </c>
      <c r="D5945" t="s">
        <v>34</v>
      </c>
      <c r="E5945" t="s">
        <v>45</v>
      </c>
      <c r="F5945">
        <v>231</v>
      </c>
      <c r="G5945" s="3">
        <v>180.21</v>
      </c>
      <c r="H5945" s="3">
        <v>0</v>
      </c>
      <c r="I5945" t="s">
        <v>24</v>
      </c>
      <c r="J5945" t="s">
        <v>26</v>
      </c>
      <c r="K5945" s="3">
        <f>IF(TablaDatosEmpresa[[#This Row],[Tipo_Movimiento]] = "Venta", -TablaDatosEmpresa[[#This Row],[Cantidad]] * TablaDatosEmpresa[[#This Row],[Precio_Venta_Unitario]], 0)</f>
        <v>0</v>
      </c>
      <c r="L5945" s="3">
        <f>AVERAGEIF(TablaDatosEmpresa[Nombre_Producto],TablaDatosEmpresa[[#This Row],[Nombre_Producto]],TablaDatosEmpresa[Costo_Unitario])</f>
        <v>81.910562499999997</v>
      </c>
      <c r="M5945" s="3">
        <f>IF(TablaDatosEmpresa[[#This Row],[Tipo_Movimiento]] = "Venta", -TablaDatosEmpresa[[#This Row],[Cantidad]] * TablaDatosEmpresa[[#This Row],[CosteAdquisicionPromedio]], 0)</f>
        <v>0</v>
      </c>
      <c r="N5945" s="3">
        <f>TablaDatosEmpresa[[#This Row],[Ingresos]]-TablaDatosEmpresa[[#This Row],[Coste_Vemta]]</f>
        <v>0</v>
      </c>
    </row>
    <row r="5946" spans="1:14" x14ac:dyDescent="0.3">
      <c r="A5946">
        <v>5948</v>
      </c>
      <c r="B5946" s="1">
        <v>45435</v>
      </c>
      <c r="C5946" t="s">
        <v>24</v>
      </c>
      <c r="D5946" t="s">
        <v>29</v>
      </c>
      <c r="E5946" t="s">
        <v>30</v>
      </c>
      <c r="F5946">
        <v>279</v>
      </c>
      <c r="G5946" s="3">
        <v>36.07</v>
      </c>
      <c r="H5946" s="3">
        <v>0</v>
      </c>
      <c r="I5946" t="s">
        <v>24</v>
      </c>
      <c r="J5946" t="s">
        <v>28</v>
      </c>
      <c r="K5946" s="3">
        <f>IF(TablaDatosEmpresa[[#This Row],[Tipo_Movimiento]] = "Venta", -TablaDatosEmpresa[[#This Row],[Cantidad]] * TablaDatosEmpresa[[#This Row],[Precio_Venta_Unitario]], 0)</f>
        <v>0</v>
      </c>
      <c r="L5946" s="3">
        <f>AVERAGEIF(TablaDatosEmpresa[Nombre_Producto],TablaDatosEmpresa[[#This Row],[Nombre_Producto]],TablaDatosEmpresa[Costo_Unitario])</f>
        <v>15.49574137931034</v>
      </c>
      <c r="M5946" s="3">
        <f>IF(TablaDatosEmpresa[[#This Row],[Tipo_Movimiento]] = "Venta", -TablaDatosEmpresa[[#This Row],[Cantidad]] * TablaDatosEmpresa[[#This Row],[CosteAdquisicionPromedio]], 0)</f>
        <v>0</v>
      </c>
      <c r="N5946" s="3">
        <f>TablaDatosEmpresa[[#This Row],[Ingresos]]-TablaDatosEmpresa[[#This Row],[Coste_Vemta]]</f>
        <v>0</v>
      </c>
    </row>
    <row r="5947" spans="1:14" x14ac:dyDescent="0.3">
      <c r="A5947">
        <v>5949</v>
      </c>
      <c r="B5947" s="1">
        <v>45435</v>
      </c>
      <c r="C5947" t="s">
        <v>10</v>
      </c>
      <c r="D5947" t="s">
        <v>25</v>
      </c>
      <c r="E5947" t="s">
        <v>43</v>
      </c>
      <c r="F5947">
        <v>-49</v>
      </c>
      <c r="G5947" s="3">
        <v>0</v>
      </c>
      <c r="H5947" s="3">
        <v>95.01</v>
      </c>
      <c r="I5947" t="s">
        <v>10</v>
      </c>
      <c r="J5947" t="s">
        <v>31</v>
      </c>
      <c r="K5947" s="3">
        <f>IF(TablaDatosEmpresa[[#This Row],[Tipo_Movimiento]] = "Venta", -TablaDatosEmpresa[[#This Row],[Cantidad]] * TablaDatosEmpresa[[#This Row],[Precio_Venta_Unitario]], 0)</f>
        <v>4655.4900000000007</v>
      </c>
      <c r="L5947" s="3">
        <f>AVERAGEIF(TablaDatosEmpresa[Nombre_Producto],TablaDatosEmpresa[[#This Row],[Nombre_Producto]],TablaDatosEmpresa[Costo_Unitario])</f>
        <v>18.458651685393257</v>
      </c>
      <c r="M5947" s="3">
        <f>IF(TablaDatosEmpresa[[#This Row],[Tipo_Movimiento]] = "Venta", -TablaDatosEmpresa[[#This Row],[Cantidad]] * TablaDatosEmpresa[[#This Row],[CosteAdquisicionPromedio]], 0)</f>
        <v>904.47393258426962</v>
      </c>
      <c r="N5947" s="3">
        <f>TablaDatosEmpresa[[#This Row],[Ingresos]]-TablaDatosEmpresa[[#This Row],[Coste_Vemta]]</f>
        <v>3751.016067415731</v>
      </c>
    </row>
    <row r="5948" spans="1:14" x14ac:dyDescent="0.3">
      <c r="A5948">
        <v>5950</v>
      </c>
      <c r="B5948" s="1">
        <v>45435</v>
      </c>
      <c r="C5948" t="s">
        <v>10</v>
      </c>
      <c r="D5948" t="s">
        <v>25</v>
      </c>
      <c r="E5948" t="s">
        <v>43</v>
      </c>
      <c r="F5948">
        <v>-31</v>
      </c>
      <c r="G5948" s="3">
        <v>0</v>
      </c>
      <c r="H5948" s="3">
        <v>95.66</v>
      </c>
      <c r="I5948" t="s">
        <v>10</v>
      </c>
      <c r="J5948" t="s">
        <v>31</v>
      </c>
      <c r="K5948" s="3">
        <f>IF(TablaDatosEmpresa[[#This Row],[Tipo_Movimiento]] = "Venta", -TablaDatosEmpresa[[#This Row],[Cantidad]] * TablaDatosEmpresa[[#This Row],[Precio_Venta_Unitario]], 0)</f>
        <v>2965.46</v>
      </c>
      <c r="L5948" s="3">
        <f>AVERAGEIF(TablaDatosEmpresa[Nombre_Producto],TablaDatosEmpresa[[#This Row],[Nombre_Producto]],TablaDatosEmpresa[Costo_Unitario])</f>
        <v>18.458651685393257</v>
      </c>
      <c r="M5948" s="3">
        <f>IF(TablaDatosEmpresa[[#This Row],[Tipo_Movimiento]] = "Venta", -TablaDatosEmpresa[[#This Row],[Cantidad]] * TablaDatosEmpresa[[#This Row],[CosteAdquisicionPromedio]], 0)</f>
        <v>572.2182022471909</v>
      </c>
      <c r="N5948" s="3">
        <f>TablaDatosEmpresa[[#This Row],[Ingresos]]-TablaDatosEmpresa[[#This Row],[Coste_Vemta]]</f>
        <v>2393.2417977528094</v>
      </c>
    </row>
    <row r="5949" spans="1:14" x14ac:dyDescent="0.3">
      <c r="A5949">
        <v>5951</v>
      </c>
      <c r="B5949" s="1">
        <v>45435</v>
      </c>
      <c r="C5949" t="s">
        <v>24</v>
      </c>
      <c r="D5949" t="s">
        <v>25</v>
      </c>
      <c r="E5949" t="s">
        <v>43</v>
      </c>
      <c r="F5949">
        <v>256</v>
      </c>
      <c r="G5949" s="3">
        <v>45.2</v>
      </c>
      <c r="H5949" s="3">
        <v>0</v>
      </c>
      <c r="I5949" t="s">
        <v>24</v>
      </c>
      <c r="J5949" t="s">
        <v>36</v>
      </c>
      <c r="K5949" s="3">
        <f>IF(TablaDatosEmpresa[[#This Row],[Tipo_Movimiento]] = "Venta", -TablaDatosEmpresa[[#This Row],[Cantidad]] * TablaDatosEmpresa[[#This Row],[Precio_Venta_Unitario]], 0)</f>
        <v>0</v>
      </c>
      <c r="L5949" s="3">
        <f>AVERAGEIF(TablaDatosEmpresa[Nombre_Producto],TablaDatosEmpresa[[#This Row],[Nombre_Producto]],TablaDatosEmpresa[Costo_Unitario])</f>
        <v>18.458651685393257</v>
      </c>
      <c r="M5949" s="3">
        <f>IF(TablaDatosEmpresa[[#This Row],[Tipo_Movimiento]] = "Venta", -TablaDatosEmpresa[[#This Row],[Cantidad]] * TablaDatosEmpresa[[#This Row],[CosteAdquisicionPromedio]], 0)</f>
        <v>0</v>
      </c>
      <c r="N5949" s="3">
        <f>TablaDatosEmpresa[[#This Row],[Ingresos]]-TablaDatosEmpresa[[#This Row],[Coste_Vemta]]</f>
        <v>0</v>
      </c>
    </row>
    <row r="5950" spans="1:14" x14ac:dyDescent="0.3">
      <c r="A5950">
        <v>5952</v>
      </c>
      <c r="B5950" s="1">
        <v>45435</v>
      </c>
      <c r="C5950" t="s">
        <v>24</v>
      </c>
      <c r="D5950" t="s">
        <v>11</v>
      </c>
      <c r="E5950" t="s">
        <v>12</v>
      </c>
      <c r="F5950">
        <v>153</v>
      </c>
      <c r="G5950" s="3">
        <v>65.069999999999993</v>
      </c>
      <c r="H5950" s="3">
        <v>0</v>
      </c>
      <c r="I5950" t="s">
        <v>24</v>
      </c>
      <c r="J5950" t="s">
        <v>26</v>
      </c>
      <c r="K5950" s="3">
        <f>IF(TablaDatosEmpresa[[#This Row],[Tipo_Movimiento]] = "Venta", -TablaDatosEmpresa[[#This Row],[Cantidad]] * TablaDatosEmpresa[[#This Row],[Precio_Venta_Unitario]], 0)</f>
        <v>0</v>
      </c>
      <c r="L5950" s="3">
        <f>AVERAGEIF(TablaDatosEmpresa[Nombre_Producto],TablaDatosEmpresa[[#This Row],[Nombre_Producto]],TablaDatosEmpresa[Costo_Unitario])</f>
        <v>28.701865793780652</v>
      </c>
      <c r="M5950" s="3">
        <f>IF(TablaDatosEmpresa[[#This Row],[Tipo_Movimiento]] = "Venta", -TablaDatosEmpresa[[#This Row],[Cantidad]] * TablaDatosEmpresa[[#This Row],[CosteAdquisicionPromedio]], 0)</f>
        <v>0</v>
      </c>
      <c r="N5950" s="3">
        <f>TablaDatosEmpresa[[#This Row],[Ingresos]]-TablaDatosEmpresa[[#This Row],[Coste_Vemta]]</f>
        <v>0</v>
      </c>
    </row>
    <row r="5951" spans="1:14" x14ac:dyDescent="0.3">
      <c r="A5951">
        <v>5953</v>
      </c>
      <c r="B5951" s="1">
        <v>45436</v>
      </c>
      <c r="C5951" t="s">
        <v>10</v>
      </c>
      <c r="D5951" t="s">
        <v>14</v>
      </c>
      <c r="E5951" t="s">
        <v>41</v>
      </c>
      <c r="F5951">
        <v>-10</v>
      </c>
      <c r="G5951" s="3">
        <v>0</v>
      </c>
      <c r="H5951" s="3">
        <v>158.9</v>
      </c>
      <c r="I5951" t="s">
        <v>10</v>
      </c>
      <c r="J5951" t="s">
        <v>13</v>
      </c>
      <c r="K5951" s="3">
        <f>IF(TablaDatosEmpresa[[#This Row],[Tipo_Movimiento]] = "Venta", -TablaDatosEmpresa[[#This Row],[Cantidad]] * TablaDatosEmpresa[[#This Row],[Precio_Venta_Unitario]], 0)</f>
        <v>1589</v>
      </c>
      <c r="L5951" s="3">
        <f>AVERAGEIF(TablaDatosEmpresa[Nombre_Producto],TablaDatosEmpresa[[#This Row],[Nombre_Producto]],TablaDatosEmpresa[Costo_Unitario])</f>
        <v>38.917210440456756</v>
      </c>
      <c r="M5951" s="3">
        <f>IF(TablaDatosEmpresa[[#This Row],[Tipo_Movimiento]] = "Venta", -TablaDatosEmpresa[[#This Row],[Cantidad]] * TablaDatosEmpresa[[#This Row],[CosteAdquisicionPromedio]], 0)</f>
        <v>389.17210440456756</v>
      </c>
      <c r="N5951" s="3">
        <f>TablaDatosEmpresa[[#This Row],[Ingresos]]-TablaDatosEmpresa[[#This Row],[Coste_Vemta]]</f>
        <v>1199.8278955954324</v>
      </c>
    </row>
    <row r="5952" spans="1:14" x14ac:dyDescent="0.3">
      <c r="A5952">
        <v>5954</v>
      </c>
      <c r="B5952" s="1">
        <v>45436</v>
      </c>
      <c r="C5952" t="s">
        <v>10</v>
      </c>
      <c r="D5952" t="s">
        <v>14</v>
      </c>
      <c r="E5952" t="s">
        <v>41</v>
      </c>
      <c r="F5952">
        <v>-36</v>
      </c>
      <c r="G5952" s="3">
        <v>0</v>
      </c>
      <c r="H5952" s="3">
        <v>160.58000000000001</v>
      </c>
      <c r="I5952" t="s">
        <v>10</v>
      </c>
      <c r="J5952" t="s">
        <v>23</v>
      </c>
      <c r="K5952" s="3">
        <f>IF(TablaDatosEmpresa[[#This Row],[Tipo_Movimiento]] = "Venta", -TablaDatosEmpresa[[#This Row],[Cantidad]] * TablaDatosEmpresa[[#This Row],[Precio_Venta_Unitario]], 0)</f>
        <v>5780.88</v>
      </c>
      <c r="L5952" s="3">
        <f>AVERAGEIF(TablaDatosEmpresa[Nombre_Producto],TablaDatosEmpresa[[#This Row],[Nombre_Producto]],TablaDatosEmpresa[Costo_Unitario])</f>
        <v>38.917210440456756</v>
      </c>
      <c r="M5952" s="3">
        <f>IF(TablaDatosEmpresa[[#This Row],[Tipo_Movimiento]] = "Venta", -TablaDatosEmpresa[[#This Row],[Cantidad]] * TablaDatosEmpresa[[#This Row],[CosteAdquisicionPromedio]], 0)</f>
        <v>1401.0195758564432</v>
      </c>
      <c r="N5952" s="3">
        <f>TablaDatosEmpresa[[#This Row],[Ingresos]]-TablaDatosEmpresa[[#This Row],[Coste_Vemta]]</f>
        <v>4379.8604241435569</v>
      </c>
    </row>
    <row r="5953" spans="1:14" x14ac:dyDescent="0.3">
      <c r="A5953">
        <v>5955</v>
      </c>
      <c r="B5953" s="1">
        <v>45436</v>
      </c>
      <c r="C5953" t="s">
        <v>10</v>
      </c>
      <c r="D5953" t="s">
        <v>14</v>
      </c>
      <c r="E5953" t="s">
        <v>41</v>
      </c>
      <c r="F5953">
        <v>-15</v>
      </c>
      <c r="G5953" s="3">
        <v>0</v>
      </c>
      <c r="H5953" s="3">
        <v>159.37</v>
      </c>
      <c r="I5953" t="s">
        <v>10</v>
      </c>
      <c r="J5953" t="s">
        <v>31</v>
      </c>
      <c r="K5953" s="3">
        <f>IF(TablaDatosEmpresa[[#This Row],[Tipo_Movimiento]] = "Venta", -TablaDatosEmpresa[[#This Row],[Cantidad]] * TablaDatosEmpresa[[#This Row],[Precio_Venta_Unitario]], 0)</f>
        <v>2390.5500000000002</v>
      </c>
      <c r="L5953" s="3">
        <f>AVERAGEIF(TablaDatosEmpresa[Nombre_Producto],TablaDatosEmpresa[[#This Row],[Nombre_Producto]],TablaDatosEmpresa[Costo_Unitario])</f>
        <v>38.917210440456756</v>
      </c>
      <c r="M5953" s="3">
        <f>IF(TablaDatosEmpresa[[#This Row],[Tipo_Movimiento]] = "Venta", -TablaDatosEmpresa[[#This Row],[Cantidad]] * TablaDatosEmpresa[[#This Row],[CosteAdquisicionPromedio]], 0)</f>
        <v>583.75815660685134</v>
      </c>
      <c r="N5953" s="3">
        <f>TablaDatosEmpresa[[#This Row],[Ingresos]]-TablaDatosEmpresa[[#This Row],[Coste_Vemta]]</f>
        <v>1806.7918433931488</v>
      </c>
    </row>
    <row r="5954" spans="1:14" x14ac:dyDescent="0.3">
      <c r="A5954">
        <v>5956</v>
      </c>
      <c r="B5954" s="1">
        <v>45436</v>
      </c>
      <c r="C5954" t="s">
        <v>24</v>
      </c>
      <c r="D5954" t="s">
        <v>14</v>
      </c>
      <c r="E5954" t="s">
        <v>41</v>
      </c>
      <c r="F5954">
        <v>154</v>
      </c>
      <c r="G5954" s="3">
        <v>83.95</v>
      </c>
      <c r="H5954" s="3">
        <v>0</v>
      </c>
      <c r="I5954" t="s">
        <v>24</v>
      </c>
      <c r="J5954" t="s">
        <v>28</v>
      </c>
      <c r="K5954" s="3">
        <f>IF(TablaDatosEmpresa[[#This Row],[Tipo_Movimiento]] = "Venta", -TablaDatosEmpresa[[#This Row],[Cantidad]] * TablaDatosEmpresa[[#This Row],[Precio_Venta_Unitario]], 0)</f>
        <v>0</v>
      </c>
      <c r="L5954" s="3">
        <f>AVERAGEIF(TablaDatosEmpresa[Nombre_Producto],TablaDatosEmpresa[[#This Row],[Nombre_Producto]],TablaDatosEmpresa[Costo_Unitario])</f>
        <v>38.917210440456756</v>
      </c>
      <c r="M5954" s="3">
        <f>IF(TablaDatosEmpresa[[#This Row],[Tipo_Movimiento]] = "Venta", -TablaDatosEmpresa[[#This Row],[Cantidad]] * TablaDatosEmpresa[[#This Row],[CosteAdquisicionPromedio]], 0)</f>
        <v>0</v>
      </c>
      <c r="N5954" s="3">
        <f>TablaDatosEmpresa[[#This Row],[Ingresos]]-TablaDatosEmpresa[[#This Row],[Coste_Vemta]]</f>
        <v>0</v>
      </c>
    </row>
    <row r="5955" spans="1:14" x14ac:dyDescent="0.3">
      <c r="A5955">
        <v>5957</v>
      </c>
      <c r="B5955" s="1">
        <v>45436</v>
      </c>
      <c r="C5955" t="s">
        <v>16</v>
      </c>
      <c r="D5955" t="s">
        <v>19</v>
      </c>
      <c r="E5955" t="s">
        <v>20</v>
      </c>
      <c r="F5955">
        <v>75</v>
      </c>
      <c r="G5955" s="3">
        <v>150.96</v>
      </c>
      <c r="H5955" s="3">
        <v>0</v>
      </c>
      <c r="I5955" t="s">
        <v>46</v>
      </c>
      <c r="J5955" t="s">
        <v>18</v>
      </c>
      <c r="K5955" s="3">
        <f>IF(TablaDatosEmpresa[[#This Row],[Tipo_Movimiento]] = "Venta", -TablaDatosEmpresa[[#This Row],[Cantidad]] * TablaDatosEmpresa[[#This Row],[Precio_Venta_Unitario]], 0)</f>
        <v>0</v>
      </c>
      <c r="L5955" s="3">
        <f>AVERAGEIF(TablaDatosEmpresa[Nombre_Producto],TablaDatosEmpresa[[#This Row],[Nombre_Producto]],TablaDatosEmpresa[Costo_Unitario])</f>
        <v>66.956770642201846</v>
      </c>
      <c r="M5955" s="3">
        <f>IF(TablaDatosEmpresa[[#This Row],[Tipo_Movimiento]] = "Venta", -TablaDatosEmpresa[[#This Row],[Cantidad]] * TablaDatosEmpresa[[#This Row],[CosteAdquisicionPromedio]], 0)</f>
        <v>0</v>
      </c>
      <c r="N5955" s="3">
        <f>TablaDatosEmpresa[[#This Row],[Ingresos]]-TablaDatosEmpresa[[#This Row],[Coste_Vemta]]</f>
        <v>0</v>
      </c>
    </row>
    <row r="5956" spans="1:14" x14ac:dyDescent="0.3">
      <c r="A5956">
        <v>5958</v>
      </c>
      <c r="B5956" s="1">
        <v>45436</v>
      </c>
      <c r="C5956" t="s">
        <v>24</v>
      </c>
      <c r="D5956" t="s">
        <v>32</v>
      </c>
      <c r="E5956" t="s">
        <v>33</v>
      </c>
      <c r="F5956">
        <v>116</v>
      </c>
      <c r="G5956" s="3">
        <v>120.75</v>
      </c>
      <c r="H5956" s="3">
        <v>0</v>
      </c>
      <c r="I5956" t="s">
        <v>24</v>
      </c>
      <c r="J5956" t="s">
        <v>28</v>
      </c>
      <c r="K5956" s="3">
        <f>IF(TablaDatosEmpresa[[#This Row],[Tipo_Movimiento]] = "Venta", -TablaDatosEmpresa[[#This Row],[Cantidad]] * TablaDatosEmpresa[[#This Row],[Precio_Venta_Unitario]], 0)</f>
        <v>0</v>
      </c>
      <c r="L5956" s="3">
        <f>AVERAGEIF(TablaDatosEmpresa[Nombre_Producto],TablaDatosEmpresa[[#This Row],[Nombre_Producto]],TablaDatosEmpresa[Costo_Unitario])</f>
        <v>54.214840425531932</v>
      </c>
      <c r="M5956" s="3">
        <f>IF(TablaDatosEmpresa[[#This Row],[Tipo_Movimiento]] = "Venta", -TablaDatosEmpresa[[#This Row],[Cantidad]] * TablaDatosEmpresa[[#This Row],[CosteAdquisicionPromedio]], 0)</f>
        <v>0</v>
      </c>
      <c r="N5956" s="3">
        <f>TablaDatosEmpresa[[#This Row],[Ingresos]]-TablaDatosEmpresa[[#This Row],[Coste_Vemta]]</f>
        <v>0</v>
      </c>
    </row>
    <row r="5957" spans="1:14" x14ac:dyDescent="0.3">
      <c r="A5957">
        <v>5959</v>
      </c>
      <c r="B5957" s="1">
        <v>45436</v>
      </c>
      <c r="C5957" t="s">
        <v>10</v>
      </c>
      <c r="D5957" t="s">
        <v>11</v>
      </c>
      <c r="E5957" t="s">
        <v>12</v>
      </c>
      <c r="F5957">
        <v>-34</v>
      </c>
      <c r="G5957" s="3">
        <v>0</v>
      </c>
      <c r="H5957" s="3">
        <v>129.26</v>
      </c>
      <c r="I5957" t="s">
        <v>10</v>
      </c>
      <c r="J5957" t="s">
        <v>23</v>
      </c>
      <c r="K5957" s="3">
        <f>IF(TablaDatosEmpresa[[#This Row],[Tipo_Movimiento]] = "Venta", -TablaDatosEmpresa[[#This Row],[Cantidad]] * TablaDatosEmpresa[[#This Row],[Precio_Venta_Unitario]], 0)</f>
        <v>4394.84</v>
      </c>
      <c r="L5957" s="3">
        <f>AVERAGEIF(TablaDatosEmpresa[Nombre_Producto],TablaDatosEmpresa[[#This Row],[Nombre_Producto]],TablaDatosEmpresa[Costo_Unitario])</f>
        <v>28.701865793780652</v>
      </c>
      <c r="M5957" s="3">
        <f>IF(TablaDatosEmpresa[[#This Row],[Tipo_Movimiento]] = "Venta", -TablaDatosEmpresa[[#This Row],[Cantidad]] * TablaDatosEmpresa[[#This Row],[CosteAdquisicionPromedio]], 0)</f>
        <v>975.86343698854216</v>
      </c>
      <c r="N5957" s="3">
        <f>TablaDatosEmpresa[[#This Row],[Ingresos]]-TablaDatosEmpresa[[#This Row],[Coste_Vemta]]</f>
        <v>3418.976563011458</v>
      </c>
    </row>
    <row r="5958" spans="1:14" x14ac:dyDescent="0.3">
      <c r="A5958">
        <v>5960</v>
      </c>
      <c r="B5958" s="1">
        <v>45437</v>
      </c>
      <c r="C5958" t="s">
        <v>10</v>
      </c>
      <c r="D5958" t="s">
        <v>25</v>
      </c>
      <c r="E5958" t="s">
        <v>43</v>
      </c>
      <c r="F5958">
        <v>-6</v>
      </c>
      <c r="G5958" s="3">
        <v>0</v>
      </c>
      <c r="H5958" s="3">
        <v>95.18</v>
      </c>
      <c r="I5958" t="s">
        <v>10</v>
      </c>
      <c r="J5958" t="s">
        <v>15</v>
      </c>
      <c r="K5958" s="3">
        <f>IF(TablaDatosEmpresa[[#This Row],[Tipo_Movimiento]] = "Venta", -TablaDatosEmpresa[[#This Row],[Cantidad]] * TablaDatosEmpresa[[#This Row],[Precio_Venta_Unitario]], 0)</f>
        <v>571.08000000000004</v>
      </c>
      <c r="L5958" s="3">
        <f>AVERAGEIF(TablaDatosEmpresa[Nombre_Producto],TablaDatosEmpresa[[#This Row],[Nombre_Producto]],TablaDatosEmpresa[Costo_Unitario])</f>
        <v>18.458651685393257</v>
      </c>
      <c r="M5958" s="3">
        <f>IF(TablaDatosEmpresa[[#This Row],[Tipo_Movimiento]] = "Venta", -TablaDatosEmpresa[[#This Row],[Cantidad]] * TablaDatosEmpresa[[#This Row],[CosteAdquisicionPromedio]], 0)</f>
        <v>110.75191011235954</v>
      </c>
      <c r="N5958" s="3">
        <f>TablaDatosEmpresa[[#This Row],[Ingresos]]-TablaDatosEmpresa[[#This Row],[Coste_Vemta]]</f>
        <v>460.32808988764049</v>
      </c>
    </row>
    <row r="5959" spans="1:14" x14ac:dyDescent="0.3">
      <c r="A5959">
        <v>5961</v>
      </c>
      <c r="B5959" s="1">
        <v>45437</v>
      </c>
      <c r="C5959" t="s">
        <v>10</v>
      </c>
      <c r="D5959" t="s">
        <v>11</v>
      </c>
      <c r="E5959" t="s">
        <v>12</v>
      </c>
      <c r="F5959">
        <v>-44</v>
      </c>
      <c r="G5959" s="3">
        <v>0</v>
      </c>
      <c r="H5959" s="3">
        <v>129.76</v>
      </c>
      <c r="I5959" t="s">
        <v>10</v>
      </c>
      <c r="J5959" t="s">
        <v>15</v>
      </c>
      <c r="K5959" s="3">
        <f>IF(TablaDatosEmpresa[[#This Row],[Tipo_Movimiento]] = "Venta", -TablaDatosEmpresa[[#This Row],[Cantidad]] * TablaDatosEmpresa[[#This Row],[Precio_Venta_Unitario]], 0)</f>
        <v>5709.44</v>
      </c>
      <c r="L5959" s="3">
        <f>AVERAGEIF(TablaDatosEmpresa[Nombre_Producto],TablaDatosEmpresa[[#This Row],[Nombre_Producto]],TablaDatosEmpresa[Costo_Unitario])</f>
        <v>28.701865793780652</v>
      </c>
      <c r="M5959" s="3">
        <f>IF(TablaDatosEmpresa[[#This Row],[Tipo_Movimiento]] = "Venta", -TablaDatosEmpresa[[#This Row],[Cantidad]] * TablaDatosEmpresa[[#This Row],[CosteAdquisicionPromedio]], 0)</f>
        <v>1262.8820949263486</v>
      </c>
      <c r="N5959" s="3">
        <f>TablaDatosEmpresa[[#This Row],[Ingresos]]-TablaDatosEmpresa[[#This Row],[Coste_Vemta]]</f>
        <v>4446.5579050736505</v>
      </c>
    </row>
    <row r="5960" spans="1:14" x14ac:dyDescent="0.3">
      <c r="A5960">
        <v>5962</v>
      </c>
      <c r="B5960" s="1">
        <v>45437</v>
      </c>
      <c r="C5960" t="s">
        <v>10</v>
      </c>
      <c r="D5960" t="s">
        <v>11</v>
      </c>
      <c r="E5960" t="s">
        <v>12</v>
      </c>
      <c r="F5960">
        <v>-20</v>
      </c>
      <c r="G5960" s="3">
        <v>0</v>
      </c>
      <c r="H5960" s="3">
        <v>131.19999999999999</v>
      </c>
      <c r="I5960" t="s">
        <v>10</v>
      </c>
      <c r="J5960" t="s">
        <v>23</v>
      </c>
      <c r="K5960" s="3">
        <f>IF(TablaDatosEmpresa[[#This Row],[Tipo_Movimiento]] = "Venta", -TablaDatosEmpresa[[#This Row],[Cantidad]] * TablaDatosEmpresa[[#This Row],[Precio_Venta_Unitario]], 0)</f>
        <v>2624</v>
      </c>
      <c r="L5960" s="3">
        <f>AVERAGEIF(TablaDatosEmpresa[Nombre_Producto],TablaDatosEmpresa[[#This Row],[Nombre_Producto]],TablaDatosEmpresa[Costo_Unitario])</f>
        <v>28.701865793780652</v>
      </c>
      <c r="M5960" s="3">
        <f>IF(TablaDatosEmpresa[[#This Row],[Tipo_Movimiento]] = "Venta", -TablaDatosEmpresa[[#This Row],[Cantidad]] * TablaDatosEmpresa[[#This Row],[CosteAdquisicionPromedio]], 0)</f>
        <v>574.03731587561299</v>
      </c>
      <c r="N5960" s="3">
        <f>TablaDatosEmpresa[[#This Row],[Ingresos]]-TablaDatosEmpresa[[#This Row],[Coste_Vemta]]</f>
        <v>2049.9626841243871</v>
      </c>
    </row>
    <row r="5961" spans="1:14" x14ac:dyDescent="0.3">
      <c r="A5961">
        <v>5963</v>
      </c>
      <c r="B5961" s="1">
        <v>45437</v>
      </c>
      <c r="C5961" t="s">
        <v>10</v>
      </c>
      <c r="D5961" t="s">
        <v>27</v>
      </c>
      <c r="E5961" t="s">
        <v>44</v>
      </c>
      <c r="F5961">
        <v>-15</v>
      </c>
      <c r="G5961" s="3">
        <v>0</v>
      </c>
      <c r="H5961" s="3">
        <v>503.54</v>
      </c>
      <c r="I5961" t="s">
        <v>10</v>
      </c>
      <c r="J5961" t="s">
        <v>31</v>
      </c>
      <c r="K5961" s="3">
        <f>IF(TablaDatosEmpresa[[#This Row],[Tipo_Movimiento]] = "Venta", -TablaDatosEmpresa[[#This Row],[Cantidad]] * TablaDatosEmpresa[[#This Row],[Precio_Venta_Unitario]], 0)</f>
        <v>7553.1</v>
      </c>
      <c r="L5961" s="3">
        <f>AVERAGEIF(TablaDatosEmpresa[Nombre_Producto],TablaDatosEmpresa[[#This Row],[Nombre_Producto]],TablaDatosEmpresa[Costo_Unitario])</f>
        <v>111.99406451612904</v>
      </c>
      <c r="M5961" s="3">
        <f>IF(TablaDatosEmpresa[[#This Row],[Tipo_Movimiento]] = "Venta", -TablaDatosEmpresa[[#This Row],[Cantidad]] * TablaDatosEmpresa[[#This Row],[CosteAdquisicionPromedio]], 0)</f>
        <v>1679.9109677419356</v>
      </c>
      <c r="N5961" s="3">
        <f>TablaDatosEmpresa[[#This Row],[Ingresos]]-TablaDatosEmpresa[[#This Row],[Coste_Vemta]]</f>
        <v>5873.1890322580648</v>
      </c>
    </row>
    <row r="5962" spans="1:14" x14ac:dyDescent="0.3">
      <c r="A5962">
        <v>5964</v>
      </c>
      <c r="B5962" s="1">
        <v>45437</v>
      </c>
      <c r="C5962" t="s">
        <v>10</v>
      </c>
      <c r="D5962" t="s">
        <v>32</v>
      </c>
      <c r="E5962" t="s">
        <v>33</v>
      </c>
      <c r="F5962">
        <v>-40</v>
      </c>
      <c r="G5962" s="3">
        <v>0</v>
      </c>
      <c r="H5962" s="3">
        <v>221.88</v>
      </c>
      <c r="I5962" t="s">
        <v>10</v>
      </c>
      <c r="J5962" t="s">
        <v>15</v>
      </c>
      <c r="K5962" s="3">
        <f>IF(TablaDatosEmpresa[[#This Row],[Tipo_Movimiento]] = "Venta", -TablaDatosEmpresa[[#This Row],[Cantidad]] * TablaDatosEmpresa[[#This Row],[Precio_Venta_Unitario]], 0)</f>
        <v>8875.2000000000007</v>
      </c>
      <c r="L5962" s="3">
        <f>AVERAGEIF(TablaDatosEmpresa[Nombre_Producto],TablaDatosEmpresa[[#This Row],[Nombre_Producto]],TablaDatosEmpresa[Costo_Unitario])</f>
        <v>54.214840425531932</v>
      </c>
      <c r="M5962" s="3">
        <f>IF(TablaDatosEmpresa[[#This Row],[Tipo_Movimiento]] = "Venta", -TablaDatosEmpresa[[#This Row],[Cantidad]] * TablaDatosEmpresa[[#This Row],[CosteAdquisicionPromedio]], 0)</f>
        <v>2168.5936170212772</v>
      </c>
      <c r="N5962" s="3">
        <f>TablaDatosEmpresa[[#This Row],[Ingresos]]-TablaDatosEmpresa[[#This Row],[Coste_Vemta]]</f>
        <v>6706.6063829787236</v>
      </c>
    </row>
    <row r="5963" spans="1:14" x14ac:dyDescent="0.3">
      <c r="A5963">
        <v>5965</v>
      </c>
      <c r="B5963" s="1">
        <v>45437</v>
      </c>
      <c r="C5963" t="s">
        <v>24</v>
      </c>
      <c r="D5963" t="s">
        <v>21</v>
      </c>
      <c r="E5963" t="s">
        <v>22</v>
      </c>
      <c r="F5963">
        <v>127</v>
      </c>
      <c r="G5963" s="3">
        <v>24.77</v>
      </c>
      <c r="H5963" s="3">
        <v>0</v>
      </c>
      <c r="I5963" t="s">
        <v>24</v>
      </c>
      <c r="J5963" t="s">
        <v>36</v>
      </c>
      <c r="K5963" s="3">
        <f>IF(TablaDatosEmpresa[[#This Row],[Tipo_Movimiento]] = "Venta", -TablaDatosEmpresa[[#This Row],[Cantidad]] * TablaDatosEmpresa[[#This Row],[Precio_Venta_Unitario]], 0)</f>
        <v>0</v>
      </c>
      <c r="L5963" s="3">
        <f>AVERAGEIF(TablaDatosEmpresa[Nombre_Producto],TablaDatosEmpresa[[#This Row],[Nombre_Producto]],TablaDatosEmpresa[Costo_Unitario])</f>
        <v>10.520482758620702</v>
      </c>
      <c r="M5963" s="3">
        <f>IF(TablaDatosEmpresa[[#This Row],[Tipo_Movimiento]] = "Venta", -TablaDatosEmpresa[[#This Row],[Cantidad]] * TablaDatosEmpresa[[#This Row],[CosteAdquisicionPromedio]], 0)</f>
        <v>0</v>
      </c>
      <c r="N5963" s="3">
        <f>TablaDatosEmpresa[[#This Row],[Ingresos]]-TablaDatosEmpresa[[#This Row],[Coste_Vemta]]</f>
        <v>0</v>
      </c>
    </row>
    <row r="5964" spans="1:14" x14ac:dyDescent="0.3">
      <c r="A5964">
        <v>5966</v>
      </c>
      <c r="B5964" s="1">
        <v>45438</v>
      </c>
      <c r="C5964" t="s">
        <v>10</v>
      </c>
      <c r="D5964" t="s">
        <v>11</v>
      </c>
      <c r="E5964" t="s">
        <v>12</v>
      </c>
      <c r="F5964">
        <v>-46</v>
      </c>
      <c r="G5964" s="3">
        <v>0</v>
      </c>
      <c r="H5964" s="3">
        <v>131.13</v>
      </c>
      <c r="I5964" t="s">
        <v>10</v>
      </c>
      <c r="J5964" t="s">
        <v>13</v>
      </c>
      <c r="K5964" s="3">
        <f>IF(TablaDatosEmpresa[[#This Row],[Tipo_Movimiento]] = "Venta", -TablaDatosEmpresa[[#This Row],[Cantidad]] * TablaDatosEmpresa[[#This Row],[Precio_Venta_Unitario]], 0)</f>
        <v>6031.98</v>
      </c>
      <c r="L5964" s="3">
        <f>AVERAGEIF(TablaDatosEmpresa[Nombre_Producto],TablaDatosEmpresa[[#This Row],[Nombre_Producto]],TablaDatosEmpresa[Costo_Unitario])</f>
        <v>28.701865793780652</v>
      </c>
      <c r="M5964" s="3">
        <f>IF(TablaDatosEmpresa[[#This Row],[Tipo_Movimiento]] = "Venta", -TablaDatosEmpresa[[#This Row],[Cantidad]] * TablaDatosEmpresa[[#This Row],[CosteAdquisicionPromedio]], 0)</f>
        <v>1320.28582651391</v>
      </c>
      <c r="N5964" s="3">
        <f>TablaDatosEmpresa[[#This Row],[Ingresos]]-TablaDatosEmpresa[[#This Row],[Coste_Vemta]]</f>
        <v>4711.6941734860893</v>
      </c>
    </row>
    <row r="5965" spans="1:14" x14ac:dyDescent="0.3">
      <c r="A5965">
        <v>5967</v>
      </c>
      <c r="B5965" s="1">
        <v>45438</v>
      </c>
      <c r="C5965" t="s">
        <v>10</v>
      </c>
      <c r="D5965" t="s">
        <v>32</v>
      </c>
      <c r="E5965" t="s">
        <v>33</v>
      </c>
      <c r="F5965">
        <v>-33</v>
      </c>
      <c r="G5965" s="3">
        <v>0</v>
      </c>
      <c r="H5965" s="3">
        <v>219.51</v>
      </c>
      <c r="I5965" t="s">
        <v>10</v>
      </c>
      <c r="J5965" t="s">
        <v>31</v>
      </c>
      <c r="K5965" s="3">
        <f>IF(TablaDatosEmpresa[[#This Row],[Tipo_Movimiento]] = "Venta", -TablaDatosEmpresa[[#This Row],[Cantidad]] * TablaDatosEmpresa[[#This Row],[Precio_Venta_Unitario]], 0)</f>
        <v>7243.83</v>
      </c>
      <c r="L5965" s="3">
        <f>AVERAGEIF(TablaDatosEmpresa[Nombre_Producto],TablaDatosEmpresa[[#This Row],[Nombre_Producto]],TablaDatosEmpresa[Costo_Unitario])</f>
        <v>54.214840425531932</v>
      </c>
      <c r="M5965" s="3">
        <f>IF(TablaDatosEmpresa[[#This Row],[Tipo_Movimiento]] = "Venta", -TablaDatosEmpresa[[#This Row],[Cantidad]] * TablaDatosEmpresa[[#This Row],[CosteAdquisicionPromedio]], 0)</f>
        <v>1789.0897340425538</v>
      </c>
      <c r="N5965" s="3">
        <f>TablaDatosEmpresa[[#This Row],[Ingresos]]-TablaDatosEmpresa[[#This Row],[Coste_Vemta]]</f>
        <v>5454.7402659574464</v>
      </c>
    </row>
    <row r="5966" spans="1:14" x14ac:dyDescent="0.3">
      <c r="A5966">
        <v>5968</v>
      </c>
      <c r="B5966" s="1">
        <v>45438</v>
      </c>
      <c r="C5966" t="s">
        <v>10</v>
      </c>
      <c r="D5966" t="s">
        <v>14</v>
      </c>
      <c r="E5966" t="s">
        <v>41</v>
      </c>
      <c r="F5966">
        <v>-15</v>
      </c>
      <c r="G5966" s="3">
        <v>0</v>
      </c>
      <c r="H5966" s="3">
        <v>161.04</v>
      </c>
      <c r="I5966" t="s">
        <v>10</v>
      </c>
      <c r="J5966" t="s">
        <v>23</v>
      </c>
      <c r="K5966" s="3">
        <f>IF(TablaDatosEmpresa[[#This Row],[Tipo_Movimiento]] = "Venta", -TablaDatosEmpresa[[#This Row],[Cantidad]] * TablaDatosEmpresa[[#This Row],[Precio_Venta_Unitario]], 0)</f>
        <v>2415.6</v>
      </c>
      <c r="L5966" s="3">
        <f>AVERAGEIF(TablaDatosEmpresa[Nombre_Producto],TablaDatosEmpresa[[#This Row],[Nombre_Producto]],TablaDatosEmpresa[Costo_Unitario])</f>
        <v>38.917210440456756</v>
      </c>
      <c r="M5966" s="3">
        <f>IF(TablaDatosEmpresa[[#This Row],[Tipo_Movimiento]] = "Venta", -TablaDatosEmpresa[[#This Row],[Cantidad]] * TablaDatosEmpresa[[#This Row],[CosteAdquisicionPromedio]], 0)</f>
        <v>583.75815660685134</v>
      </c>
      <c r="N5966" s="3">
        <f>TablaDatosEmpresa[[#This Row],[Ingresos]]-TablaDatosEmpresa[[#This Row],[Coste_Vemta]]</f>
        <v>1831.8418433931486</v>
      </c>
    </row>
    <row r="5967" spans="1:14" x14ac:dyDescent="0.3">
      <c r="A5967">
        <v>5969</v>
      </c>
      <c r="B5967" s="1">
        <v>45438</v>
      </c>
      <c r="C5967" t="s">
        <v>24</v>
      </c>
      <c r="D5967" t="s">
        <v>25</v>
      </c>
      <c r="E5967" t="s">
        <v>43</v>
      </c>
      <c r="F5967">
        <v>152</v>
      </c>
      <c r="G5967" s="3">
        <v>44.89</v>
      </c>
      <c r="H5967" s="3">
        <v>0</v>
      </c>
      <c r="I5967" t="s">
        <v>24</v>
      </c>
      <c r="J5967" t="s">
        <v>37</v>
      </c>
      <c r="K5967" s="3">
        <f>IF(TablaDatosEmpresa[[#This Row],[Tipo_Movimiento]] = "Venta", -TablaDatosEmpresa[[#This Row],[Cantidad]] * TablaDatosEmpresa[[#This Row],[Precio_Venta_Unitario]], 0)</f>
        <v>0</v>
      </c>
      <c r="L5967" s="3">
        <f>AVERAGEIF(TablaDatosEmpresa[Nombre_Producto],TablaDatosEmpresa[[#This Row],[Nombre_Producto]],TablaDatosEmpresa[Costo_Unitario])</f>
        <v>18.458651685393257</v>
      </c>
      <c r="M5967" s="3">
        <f>IF(TablaDatosEmpresa[[#This Row],[Tipo_Movimiento]] = "Venta", -TablaDatosEmpresa[[#This Row],[Cantidad]] * TablaDatosEmpresa[[#This Row],[CosteAdquisicionPromedio]], 0)</f>
        <v>0</v>
      </c>
      <c r="N5967" s="3">
        <f>TablaDatosEmpresa[[#This Row],[Ingresos]]-TablaDatosEmpresa[[#This Row],[Coste_Vemta]]</f>
        <v>0</v>
      </c>
    </row>
    <row r="5968" spans="1:14" x14ac:dyDescent="0.3">
      <c r="A5968">
        <v>5970</v>
      </c>
      <c r="B5968" s="1">
        <v>45438</v>
      </c>
      <c r="C5968" t="s">
        <v>10</v>
      </c>
      <c r="D5968" t="s">
        <v>11</v>
      </c>
      <c r="E5968" t="s">
        <v>12</v>
      </c>
      <c r="F5968">
        <v>-14</v>
      </c>
      <c r="G5968" s="3">
        <v>0</v>
      </c>
      <c r="H5968" s="3">
        <v>129.85</v>
      </c>
      <c r="I5968" t="s">
        <v>10</v>
      </c>
      <c r="J5968" t="s">
        <v>35</v>
      </c>
      <c r="K5968" s="3">
        <f>IF(TablaDatosEmpresa[[#This Row],[Tipo_Movimiento]] = "Venta", -TablaDatosEmpresa[[#This Row],[Cantidad]] * TablaDatosEmpresa[[#This Row],[Precio_Venta_Unitario]], 0)</f>
        <v>1817.8999999999999</v>
      </c>
      <c r="L5968" s="3">
        <f>AVERAGEIF(TablaDatosEmpresa[Nombre_Producto],TablaDatosEmpresa[[#This Row],[Nombre_Producto]],TablaDatosEmpresa[Costo_Unitario])</f>
        <v>28.701865793780652</v>
      </c>
      <c r="M5968" s="3">
        <f>IF(TablaDatosEmpresa[[#This Row],[Tipo_Movimiento]] = "Venta", -TablaDatosEmpresa[[#This Row],[Cantidad]] * TablaDatosEmpresa[[#This Row],[CosteAdquisicionPromedio]], 0)</f>
        <v>401.82612111292912</v>
      </c>
      <c r="N5968" s="3">
        <f>TablaDatosEmpresa[[#This Row],[Ingresos]]-TablaDatosEmpresa[[#This Row],[Coste_Vemta]]</f>
        <v>1416.0738788870708</v>
      </c>
    </row>
    <row r="5969" spans="1:14" x14ac:dyDescent="0.3">
      <c r="A5969">
        <v>5971</v>
      </c>
      <c r="B5969" s="1">
        <v>45438</v>
      </c>
      <c r="C5969" t="s">
        <v>16</v>
      </c>
      <c r="D5969" t="s">
        <v>19</v>
      </c>
      <c r="E5969" t="s">
        <v>20</v>
      </c>
      <c r="F5969">
        <v>43</v>
      </c>
      <c r="G5969" s="3">
        <v>148.65</v>
      </c>
      <c r="H5969" s="3">
        <v>0</v>
      </c>
      <c r="I5969" t="s">
        <v>46</v>
      </c>
      <c r="J5969" t="s">
        <v>18</v>
      </c>
      <c r="K5969" s="3">
        <f>IF(TablaDatosEmpresa[[#This Row],[Tipo_Movimiento]] = "Venta", -TablaDatosEmpresa[[#This Row],[Cantidad]] * TablaDatosEmpresa[[#This Row],[Precio_Venta_Unitario]], 0)</f>
        <v>0</v>
      </c>
      <c r="L5969" s="3">
        <f>AVERAGEIF(TablaDatosEmpresa[Nombre_Producto],TablaDatosEmpresa[[#This Row],[Nombre_Producto]],TablaDatosEmpresa[Costo_Unitario])</f>
        <v>66.956770642201846</v>
      </c>
      <c r="M5969" s="3">
        <f>IF(TablaDatosEmpresa[[#This Row],[Tipo_Movimiento]] = "Venta", -TablaDatosEmpresa[[#This Row],[Cantidad]] * TablaDatosEmpresa[[#This Row],[CosteAdquisicionPromedio]], 0)</f>
        <v>0</v>
      </c>
      <c r="N5969" s="3">
        <f>TablaDatosEmpresa[[#This Row],[Ingresos]]-TablaDatosEmpresa[[#This Row],[Coste_Vemta]]</f>
        <v>0</v>
      </c>
    </row>
    <row r="5970" spans="1:14" x14ac:dyDescent="0.3">
      <c r="A5970">
        <v>5972</v>
      </c>
      <c r="B5970" s="1">
        <v>45438</v>
      </c>
      <c r="C5970" t="s">
        <v>10</v>
      </c>
      <c r="D5970" t="s">
        <v>29</v>
      </c>
      <c r="E5970" t="s">
        <v>30</v>
      </c>
      <c r="F5970">
        <v>-29</v>
      </c>
      <c r="G5970" s="3">
        <v>0</v>
      </c>
      <c r="H5970" s="3">
        <v>79.33</v>
      </c>
      <c r="I5970" t="s">
        <v>10</v>
      </c>
      <c r="J5970" t="s">
        <v>35</v>
      </c>
      <c r="K5970" s="3">
        <f>IF(TablaDatosEmpresa[[#This Row],[Tipo_Movimiento]] = "Venta", -TablaDatosEmpresa[[#This Row],[Cantidad]] * TablaDatosEmpresa[[#This Row],[Precio_Venta_Unitario]], 0)</f>
        <v>2300.5700000000002</v>
      </c>
      <c r="L5970" s="3">
        <f>AVERAGEIF(TablaDatosEmpresa[Nombre_Producto],TablaDatosEmpresa[[#This Row],[Nombre_Producto]],TablaDatosEmpresa[Costo_Unitario])</f>
        <v>15.49574137931034</v>
      </c>
      <c r="M5970" s="3">
        <f>IF(TablaDatosEmpresa[[#This Row],[Tipo_Movimiento]] = "Venta", -TablaDatosEmpresa[[#This Row],[Cantidad]] * TablaDatosEmpresa[[#This Row],[CosteAdquisicionPromedio]], 0)</f>
        <v>449.37649999999985</v>
      </c>
      <c r="N5970" s="3">
        <f>TablaDatosEmpresa[[#This Row],[Ingresos]]-TablaDatosEmpresa[[#This Row],[Coste_Vemta]]</f>
        <v>1851.1935000000003</v>
      </c>
    </row>
    <row r="5971" spans="1:14" x14ac:dyDescent="0.3">
      <c r="A5971">
        <v>5973</v>
      </c>
      <c r="B5971" s="1">
        <v>45439</v>
      </c>
      <c r="C5971" t="s">
        <v>24</v>
      </c>
      <c r="D5971" t="s">
        <v>34</v>
      </c>
      <c r="E5971" t="s">
        <v>45</v>
      </c>
      <c r="F5971">
        <v>202</v>
      </c>
      <c r="G5971" s="3">
        <v>181.87</v>
      </c>
      <c r="H5971" s="3">
        <v>0</v>
      </c>
      <c r="I5971" t="s">
        <v>24</v>
      </c>
      <c r="J5971" t="s">
        <v>37</v>
      </c>
      <c r="K5971" s="3">
        <f>IF(TablaDatosEmpresa[[#This Row],[Tipo_Movimiento]] = "Venta", -TablaDatosEmpresa[[#This Row],[Cantidad]] * TablaDatosEmpresa[[#This Row],[Precio_Venta_Unitario]], 0)</f>
        <v>0</v>
      </c>
      <c r="L5971" s="3">
        <f>AVERAGEIF(TablaDatosEmpresa[Nombre_Producto],TablaDatosEmpresa[[#This Row],[Nombre_Producto]],TablaDatosEmpresa[Costo_Unitario])</f>
        <v>81.910562499999997</v>
      </c>
      <c r="M5971" s="3">
        <f>IF(TablaDatosEmpresa[[#This Row],[Tipo_Movimiento]] = "Venta", -TablaDatosEmpresa[[#This Row],[Cantidad]] * TablaDatosEmpresa[[#This Row],[CosteAdquisicionPromedio]], 0)</f>
        <v>0</v>
      </c>
      <c r="N5971" s="3">
        <f>TablaDatosEmpresa[[#This Row],[Ingresos]]-TablaDatosEmpresa[[#This Row],[Coste_Vemta]]</f>
        <v>0</v>
      </c>
    </row>
    <row r="5972" spans="1:14" x14ac:dyDescent="0.3">
      <c r="A5972">
        <v>5974</v>
      </c>
      <c r="B5972" s="1">
        <v>45439</v>
      </c>
      <c r="C5972" t="s">
        <v>10</v>
      </c>
      <c r="D5972" t="s">
        <v>29</v>
      </c>
      <c r="E5972" t="s">
        <v>30</v>
      </c>
      <c r="F5972">
        <v>-26</v>
      </c>
      <c r="G5972" s="3">
        <v>0</v>
      </c>
      <c r="H5972" s="3">
        <v>80.78</v>
      </c>
      <c r="I5972" t="s">
        <v>10</v>
      </c>
      <c r="J5972" t="s">
        <v>23</v>
      </c>
      <c r="K5972" s="3">
        <f>IF(TablaDatosEmpresa[[#This Row],[Tipo_Movimiento]] = "Venta", -TablaDatosEmpresa[[#This Row],[Cantidad]] * TablaDatosEmpresa[[#This Row],[Precio_Venta_Unitario]], 0)</f>
        <v>2100.2800000000002</v>
      </c>
      <c r="L5972" s="3">
        <f>AVERAGEIF(TablaDatosEmpresa[Nombre_Producto],TablaDatosEmpresa[[#This Row],[Nombre_Producto]],TablaDatosEmpresa[Costo_Unitario])</f>
        <v>15.49574137931034</v>
      </c>
      <c r="M5972" s="3">
        <f>IF(TablaDatosEmpresa[[#This Row],[Tipo_Movimiento]] = "Venta", -TablaDatosEmpresa[[#This Row],[Cantidad]] * TablaDatosEmpresa[[#This Row],[CosteAdquisicionPromedio]], 0)</f>
        <v>402.88927586206887</v>
      </c>
      <c r="N5972" s="3">
        <f>TablaDatosEmpresa[[#This Row],[Ingresos]]-TablaDatosEmpresa[[#This Row],[Coste_Vemta]]</f>
        <v>1697.3907241379313</v>
      </c>
    </row>
    <row r="5973" spans="1:14" x14ac:dyDescent="0.3">
      <c r="A5973">
        <v>5975</v>
      </c>
      <c r="B5973" s="1">
        <v>45439</v>
      </c>
      <c r="C5973" t="s">
        <v>24</v>
      </c>
      <c r="D5973" t="s">
        <v>32</v>
      </c>
      <c r="E5973" t="s">
        <v>33</v>
      </c>
      <c r="F5973">
        <v>222</v>
      </c>
      <c r="G5973" s="3">
        <v>119.54</v>
      </c>
      <c r="H5973" s="3">
        <v>0</v>
      </c>
      <c r="I5973" t="s">
        <v>24</v>
      </c>
      <c r="J5973" t="s">
        <v>26</v>
      </c>
      <c r="K5973" s="3">
        <f>IF(TablaDatosEmpresa[[#This Row],[Tipo_Movimiento]] = "Venta", -TablaDatosEmpresa[[#This Row],[Cantidad]] * TablaDatosEmpresa[[#This Row],[Precio_Venta_Unitario]], 0)</f>
        <v>0</v>
      </c>
      <c r="L5973" s="3">
        <f>AVERAGEIF(TablaDatosEmpresa[Nombre_Producto],TablaDatosEmpresa[[#This Row],[Nombre_Producto]],TablaDatosEmpresa[Costo_Unitario])</f>
        <v>54.214840425531932</v>
      </c>
      <c r="M5973" s="3">
        <f>IF(TablaDatosEmpresa[[#This Row],[Tipo_Movimiento]] = "Venta", -TablaDatosEmpresa[[#This Row],[Cantidad]] * TablaDatosEmpresa[[#This Row],[CosteAdquisicionPromedio]], 0)</f>
        <v>0</v>
      </c>
      <c r="N5973" s="3">
        <f>TablaDatosEmpresa[[#This Row],[Ingresos]]-TablaDatosEmpresa[[#This Row],[Coste_Vemta]]</f>
        <v>0</v>
      </c>
    </row>
    <row r="5974" spans="1:14" x14ac:dyDescent="0.3">
      <c r="A5974">
        <v>5976</v>
      </c>
      <c r="B5974" s="1">
        <v>45439</v>
      </c>
      <c r="C5974" t="s">
        <v>10</v>
      </c>
      <c r="D5974" t="s">
        <v>17</v>
      </c>
      <c r="E5974" t="s">
        <v>42</v>
      </c>
      <c r="F5974">
        <v>-7</v>
      </c>
      <c r="G5974" s="3">
        <v>0</v>
      </c>
      <c r="H5974" s="3">
        <v>897.41</v>
      </c>
      <c r="I5974" t="s">
        <v>10</v>
      </c>
      <c r="J5974" t="s">
        <v>35</v>
      </c>
      <c r="K5974" s="3">
        <f>IF(TablaDatosEmpresa[[#This Row],[Tipo_Movimiento]] = "Venta", -TablaDatosEmpresa[[#This Row],[Cantidad]] * TablaDatosEmpresa[[#This Row],[Precio_Venta_Unitario]], 0)</f>
        <v>6281.87</v>
      </c>
      <c r="L5974" s="3">
        <f>AVERAGEIF(TablaDatosEmpresa[Nombre_Producto],TablaDatosEmpresa[[#This Row],[Nombre_Producto]],TablaDatosEmpresa[Costo_Unitario])</f>
        <v>206.67616747181975</v>
      </c>
      <c r="M5974" s="3">
        <f>IF(TablaDatosEmpresa[[#This Row],[Tipo_Movimiento]] = "Venta", -TablaDatosEmpresa[[#This Row],[Cantidad]] * TablaDatosEmpresa[[#This Row],[CosteAdquisicionPromedio]], 0)</f>
        <v>1446.7331723027382</v>
      </c>
      <c r="N5974" s="3">
        <f>TablaDatosEmpresa[[#This Row],[Ingresos]]-TablaDatosEmpresa[[#This Row],[Coste_Vemta]]</f>
        <v>4835.1368276972617</v>
      </c>
    </row>
    <row r="5975" spans="1:14" x14ac:dyDescent="0.3">
      <c r="A5975">
        <v>5977</v>
      </c>
      <c r="B5975" s="1">
        <v>45439</v>
      </c>
      <c r="C5975" t="s">
        <v>24</v>
      </c>
      <c r="D5975" t="s">
        <v>21</v>
      </c>
      <c r="E5975" t="s">
        <v>22</v>
      </c>
      <c r="F5975">
        <v>143</v>
      </c>
      <c r="G5975" s="3">
        <v>25.1</v>
      </c>
      <c r="H5975" s="3">
        <v>0</v>
      </c>
      <c r="I5975" t="s">
        <v>24</v>
      </c>
      <c r="J5975" t="s">
        <v>26</v>
      </c>
      <c r="K5975" s="3">
        <f>IF(TablaDatosEmpresa[[#This Row],[Tipo_Movimiento]] = "Venta", -TablaDatosEmpresa[[#This Row],[Cantidad]] * TablaDatosEmpresa[[#This Row],[Precio_Venta_Unitario]], 0)</f>
        <v>0</v>
      </c>
      <c r="L5975" s="3">
        <f>AVERAGEIF(TablaDatosEmpresa[Nombre_Producto],TablaDatosEmpresa[[#This Row],[Nombre_Producto]],TablaDatosEmpresa[Costo_Unitario])</f>
        <v>10.520482758620702</v>
      </c>
      <c r="M5975" s="3">
        <f>IF(TablaDatosEmpresa[[#This Row],[Tipo_Movimiento]] = "Venta", -TablaDatosEmpresa[[#This Row],[Cantidad]] * TablaDatosEmpresa[[#This Row],[CosteAdquisicionPromedio]], 0)</f>
        <v>0</v>
      </c>
      <c r="N5975" s="3">
        <f>TablaDatosEmpresa[[#This Row],[Ingresos]]-TablaDatosEmpresa[[#This Row],[Coste_Vemta]]</f>
        <v>0</v>
      </c>
    </row>
    <row r="5976" spans="1:14" x14ac:dyDescent="0.3">
      <c r="A5976">
        <v>5978</v>
      </c>
      <c r="B5976" s="1">
        <v>45439</v>
      </c>
      <c r="C5976" t="s">
        <v>24</v>
      </c>
      <c r="D5976" t="s">
        <v>32</v>
      </c>
      <c r="E5976" t="s">
        <v>33</v>
      </c>
      <c r="F5976">
        <v>52</v>
      </c>
      <c r="G5976" s="3">
        <v>118.58</v>
      </c>
      <c r="H5976" s="3">
        <v>0</v>
      </c>
      <c r="I5976" t="s">
        <v>24</v>
      </c>
      <c r="J5976" t="s">
        <v>37</v>
      </c>
      <c r="K5976" s="3">
        <f>IF(TablaDatosEmpresa[[#This Row],[Tipo_Movimiento]] = "Venta", -TablaDatosEmpresa[[#This Row],[Cantidad]] * TablaDatosEmpresa[[#This Row],[Precio_Venta_Unitario]], 0)</f>
        <v>0</v>
      </c>
      <c r="L5976" s="3">
        <f>AVERAGEIF(TablaDatosEmpresa[Nombre_Producto],TablaDatosEmpresa[[#This Row],[Nombre_Producto]],TablaDatosEmpresa[Costo_Unitario])</f>
        <v>54.214840425531932</v>
      </c>
      <c r="M5976" s="3">
        <f>IF(TablaDatosEmpresa[[#This Row],[Tipo_Movimiento]] = "Venta", -TablaDatosEmpresa[[#This Row],[Cantidad]] * TablaDatosEmpresa[[#This Row],[CosteAdquisicionPromedio]], 0)</f>
        <v>0</v>
      </c>
      <c r="N5976" s="3">
        <f>TablaDatosEmpresa[[#This Row],[Ingresos]]-TablaDatosEmpresa[[#This Row],[Coste_Vemta]]</f>
        <v>0</v>
      </c>
    </row>
    <row r="5977" spans="1:14" x14ac:dyDescent="0.3">
      <c r="A5977">
        <v>5979</v>
      </c>
      <c r="B5977" s="1">
        <v>45439</v>
      </c>
      <c r="C5977" t="s">
        <v>10</v>
      </c>
      <c r="D5977" t="s">
        <v>17</v>
      </c>
      <c r="E5977" t="s">
        <v>42</v>
      </c>
      <c r="F5977">
        <v>-50</v>
      </c>
      <c r="G5977" s="3">
        <v>0</v>
      </c>
      <c r="H5977" s="3">
        <v>900.64</v>
      </c>
      <c r="I5977" t="s">
        <v>10</v>
      </c>
      <c r="J5977" t="s">
        <v>35</v>
      </c>
      <c r="K5977" s="3">
        <f>IF(TablaDatosEmpresa[[#This Row],[Tipo_Movimiento]] = "Venta", -TablaDatosEmpresa[[#This Row],[Cantidad]] * TablaDatosEmpresa[[#This Row],[Precio_Venta_Unitario]], 0)</f>
        <v>45032</v>
      </c>
      <c r="L5977" s="3">
        <f>AVERAGEIF(TablaDatosEmpresa[Nombre_Producto],TablaDatosEmpresa[[#This Row],[Nombre_Producto]],TablaDatosEmpresa[Costo_Unitario])</f>
        <v>206.67616747181975</v>
      </c>
      <c r="M5977" s="3">
        <f>IF(TablaDatosEmpresa[[#This Row],[Tipo_Movimiento]] = "Venta", -TablaDatosEmpresa[[#This Row],[Cantidad]] * TablaDatosEmpresa[[#This Row],[CosteAdquisicionPromedio]], 0)</f>
        <v>10333.808373590988</v>
      </c>
      <c r="N5977" s="3">
        <f>TablaDatosEmpresa[[#This Row],[Ingresos]]-TablaDatosEmpresa[[#This Row],[Coste_Vemta]]</f>
        <v>34698.19162640901</v>
      </c>
    </row>
    <row r="5978" spans="1:14" x14ac:dyDescent="0.3">
      <c r="A5978">
        <v>5980</v>
      </c>
      <c r="B5978" s="1">
        <v>45440</v>
      </c>
      <c r="C5978" t="s">
        <v>24</v>
      </c>
      <c r="D5978" t="s">
        <v>29</v>
      </c>
      <c r="E5978" t="s">
        <v>30</v>
      </c>
      <c r="F5978">
        <v>81</v>
      </c>
      <c r="G5978" s="3">
        <v>35.17</v>
      </c>
      <c r="H5978" s="3">
        <v>0</v>
      </c>
      <c r="I5978" t="s">
        <v>24</v>
      </c>
      <c r="J5978" t="s">
        <v>37</v>
      </c>
      <c r="K5978" s="3">
        <f>IF(TablaDatosEmpresa[[#This Row],[Tipo_Movimiento]] = "Venta", -TablaDatosEmpresa[[#This Row],[Cantidad]] * TablaDatosEmpresa[[#This Row],[Precio_Venta_Unitario]], 0)</f>
        <v>0</v>
      </c>
      <c r="L5978" s="3">
        <f>AVERAGEIF(TablaDatosEmpresa[Nombre_Producto],TablaDatosEmpresa[[#This Row],[Nombre_Producto]],TablaDatosEmpresa[Costo_Unitario])</f>
        <v>15.49574137931034</v>
      </c>
      <c r="M5978" s="3">
        <f>IF(TablaDatosEmpresa[[#This Row],[Tipo_Movimiento]] = "Venta", -TablaDatosEmpresa[[#This Row],[Cantidad]] * TablaDatosEmpresa[[#This Row],[CosteAdquisicionPromedio]], 0)</f>
        <v>0</v>
      </c>
      <c r="N5978" s="3">
        <f>TablaDatosEmpresa[[#This Row],[Ingresos]]-TablaDatosEmpresa[[#This Row],[Coste_Vemta]]</f>
        <v>0</v>
      </c>
    </row>
    <row r="5979" spans="1:14" x14ac:dyDescent="0.3">
      <c r="A5979">
        <v>5981</v>
      </c>
      <c r="B5979" s="1">
        <v>45440</v>
      </c>
      <c r="C5979" t="s">
        <v>10</v>
      </c>
      <c r="D5979" t="s">
        <v>29</v>
      </c>
      <c r="E5979" t="s">
        <v>30</v>
      </c>
      <c r="F5979">
        <v>-40</v>
      </c>
      <c r="G5979" s="3">
        <v>0</v>
      </c>
      <c r="H5979" s="3">
        <v>80.44</v>
      </c>
      <c r="I5979" t="s">
        <v>10</v>
      </c>
      <c r="J5979" t="s">
        <v>23</v>
      </c>
      <c r="K5979" s="3">
        <f>IF(TablaDatosEmpresa[[#This Row],[Tipo_Movimiento]] = "Venta", -TablaDatosEmpresa[[#This Row],[Cantidad]] * TablaDatosEmpresa[[#This Row],[Precio_Venta_Unitario]], 0)</f>
        <v>3217.6</v>
      </c>
      <c r="L5979" s="3">
        <f>AVERAGEIF(TablaDatosEmpresa[Nombre_Producto],TablaDatosEmpresa[[#This Row],[Nombre_Producto]],TablaDatosEmpresa[Costo_Unitario])</f>
        <v>15.49574137931034</v>
      </c>
      <c r="M5979" s="3">
        <f>IF(TablaDatosEmpresa[[#This Row],[Tipo_Movimiento]] = "Venta", -TablaDatosEmpresa[[#This Row],[Cantidad]] * TablaDatosEmpresa[[#This Row],[CosteAdquisicionPromedio]], 0)</f>
        <v>619.8296551724136</v>
      </c>
      <c r="N5979" s="3">
        <f>TablaDatosEmpresa[[#This Row],[Ingresos]]-TablaDatosEmpresa[[#This Row],[Coste_Vemta]]</f>
        <v>2597.7703448275861</v>
      </c>
    </row>
    <row r="5980" spans="1:14" x14ac:dyDescent="0.3">
      <c r="A5980">
        <v>5982</v>
      </c>
      <c r="B5980" s="1">
        <v>45440</v>
      </c>
      <c r="C5980" t="s">
        <v>10</v>
      </c>
      <c r="D5980" t="s">
        <v>17</v>
      </c>
      <c r="E5980" t="s">
        <v>42</v>
      </c>
      <c r="F5980">
        <v>-18</v>
      </c>
      <c r="G5980" s="3">
        <v>0</v>
      </c>
      <c r="H5980" s="3">
        <v>907.21</v>
      </c>
      <c r="I5980" t="s">
        <v>10</v>
      </c>
      <c r="J5980" t="s">
        <v>13</v>
      </c>
      <c r="K5980" s="3">
        <f>IF(TablaDatosEmpresa[[#This Row],[Tipo_Movimiento]] = "Venta", -TablaDatosEmpresa[[#This Row],[Cantidad]] * TablaDatosEmpresa[[#This Row],[Precio_Venta_Unitario]], 0)</f>
        <v>16329.78</v>
      </c>
      <c r="L5980" s="3">
        <f>AVERAGEIF(TablaDatosEmpresa[Nombre_Producto],TablaDatosEmpresa[[#This Row],[Nombre_Producto]],TablaDatosEmpresa[Costo_Unitario])</f>
        <v>206.67616747181975</v>
      </c>
      <c r="M5980" s="3">
        <f>IF(TablaDatosEmpresa[[#This Row],[Tipo_Movimiento]] = "Venta", -TablaDatosEmpresa[[#This Row],[Cantidad]] * TablaDatosEmpresa[[#This Row],[CosteAdquisicionPromedio]], 0)</f>
        <v>3720.1710144927556</v>
      </c>
      <c r="N5980" s="3">
        <f>TablaDatosEmpresa[[#This Row],[Ingresos]]-TablaDatosEmpresa[[#This Row],[Coste_Vemta]]</f>
        <v>12609.608985507246</v>
      </c>
    </row>
    <row r="5981" spans="1:14" x14ac:dyDescent="0.3">
      <c r="A5981">
        <v>5983</v>
      </c>
      <c r="B5981" s="1">
        <v>45440</v>
      </c>
      <c r="C5981" t="s">
        <v>10</v>
      </c>
      <c r="D5981" t="s">
        <v>11</v>
      </c>
      <c r="E5981" t="s">
        <v>12</v>
      </c>
      <c r="F5981">
        <v>-32</v>
      </c>
      <c r="G5981" s="3">
        <v>0</v>
      </c>
      <c r="H5981" s="3">
        <v>130.34</v>
      </c>
      <c r="I5981" t="s">
        <v>10</v>
      </c>
      <c r="J5981" t="s">
        <v>31</v>
      </c>
      <c r="K5981" s="3">
        <f>IF(TablaDatosEmpresa[[#This Row],[Tipo_Movimiento]] = "Venta", -TablaDatosEmpresa[[#This Row],[Cantidad]] * TablaDatosEmpresa[[#This Row],[Precio_Venta_Unitario]], 0)</f>
        <v>4170.88</v>
      </c>
      <c r="L5981" s="3">
        <f>AVERAGEIF(TablaDatosEmpresa[Nombre_Producto],TablaDatosEmpresa[[#This Row],[Nombre_Producto]],TablaDatosEmpresa[Costo_Unitario])</f>
        <v>28.701865793780652</v>
      </c>
      <c r="M5981" s="3">
        <f>IF(TablaDatosEmpresa[[#This Row],[Tipo_Movimiento]] = "Venta", -TablaDatosEmpresa[[#This Row],[Cantidad]] * TablaDatosEmpresa[[#This Row],[CosteAdquisicionPromedio]], 0)</f>
        <v>918.45970540098085</v>
      </c>
      <c r="N5981" s="3">
        <f>TablaDatosEmpresa[[#This Row],[Ingresos]]-TablaDatosEmpresa[[#This Row],[Coste_Vemta]]</f>
        <v>3252.4202945990191</v>
      </c>
    </row>
    <row r="5982" spans="1:14" x14ac:dyDescent="0.3">
      <c r="A5982">
        <v>5984</v>
      </c>
      <c r="B5982" s="1">
        <v>45440</v>
      </c>
      <c r="C5982" t="s">
        <v>10</v>
      </c>
      <c r="D5982" t="s">
        <v>25</v>
      </c>
      <c r="E5982" t="s">
        <v>43</v>
      </c>
      <c r="F5982">
        <v>-21</v>
      </c>
      <c r="G5982" s="3">
        <v>0</v>
      </c>
      <c r="H5982" s="3">
        <v>94.65</v>
      </c>
      <c r="I5982" t="s">
        <v>10</v>
      </c>
      <c r="J5982" t="s">
        <v>23</v>
      </c>
      <c r="K5982" s="3">
        <f>IF(TablaDatosEmpresa[[#This Row],[Tipo_Movimiento]] = "Venta", -TablaDatosEmpresa[[#This Row],[Cantidad]] * TablaDatosEmpresa[[#This Row],[Precio_Venta_Unitario]], 0)</f>
        <v>1987.65</v>
      </c>
      <c r="L5982" s="3">
        <f>AVERAGEIF(TablaDatosEmpresa[Nombre_Producto],TablaDatosEmpresa[[#This Row],[Nombre_Producto]],TablaDatosEmpresa[Costo_Unitario])</f>
        <v>18.458651685393257</v>
      </c>
      <c r="M5982" s="3">
        <f>IF(TablaDatosEmpresa[[#This Row],[Tipo_Movimiento]] = "Venta", -TablaDatosEmpresa[[#This Row],[Cantidad]] * TablaDatosEmpresa[[#This Row],[CosteAdquisicionPromedio]], 0)</f>
        <v>387.63168539325841</v>
      </c>
      <c r="N5982" s="3">
        <f>TablaDatosEmpresa[[#This Row],[Ingresos]]-TablaDatosEmpresa[[#This Row],[Coste_Vemta]]</f>
        <v>1600.0183146067416</v>
      </c>
    </row>
    <row r="5983" spans="1:14" x14ac:dyDescent="0.3">
      <c r="A5983">
        <v>5985</v>
      </c>
      <c r="B5983" s="1">
        <v>45440</v>
      </c>
      <c r="C5983" t="s">
        <v>10</v>
      </c>
      <c r="D5983" t="s">
        <v>27</v>
      </c>
      <c r="E5983" t="s">
        <v>44</v>
      </c>
      <c r="F5983">
        <v>-12</v>
      </c>
      <c r="G5983" s="3">
        <v>0</v>
      </c>
      <c r="H5983" s="3">
        <v>504.11</v>
      </c>
      <c r="I5983" t="s">
        <v>10</v>
      </c>
      <c r="J5983" t="s">
        <v>15</v>
      </c>
      <c r="K5983" s="3">
        <f>IF(TablaDatosEmpresa[[#This Row],[Tipo_Movimiento]] = "Venta", -TablaDatosEmpresa[[#This Row],[Cantidad]] * TablaDatosEmpresa[[#This Row],[Precio_Venta_Unitario]], 0)</f>
        <v>6049.32</v>
      </c>
      <c r="L5983" s="3">
        <f>AVERAGEIF(TablaDatosEmpresa[Nombre_Producto],TablaDatosEmpresa[[#This Row],[Nombre_Producto]],TablaDatosEmpresa[Costo_Unitario])</f>
        <v>111.99406451612904</v>
      </c>
      <c r="M5983" s="3">
        <f>IF(TablaDatosEmpresa[[#This Row],[Tipo_Movimiento]] = "Venta", -TablaDatosEmpresa[[#This Row],[Cantidad]] * TablaDatosEmpresa[[#This Row],[CosteAdquisicionPromedio]], 0)</f>
        <v>1343.9287741935486</v>
      </c>
      <c r="N5983" s="3">
        <f>TablaDatosEmpresa[[#This Row],[Ingresos]]-TablaDatosEmpresa[[#This Row],[Coste_Vemta]]</f>
        <v>4705.3912258064511</v>
      </c>
    </row>
    <row r="5984" spans="1:14" x14ac:dyDescent="0.3">
      <c r="A5984">
        <v>5986</v>
      </c>
      <c r="B5984" s="1">
        <v>45440</v>
      </c>
      <c r="C5984" t="s">
        <v>10</v>
      </c>
      <c r="D5984" t="s">
        <v>27</v>
      </c>
      <c r="E5984" t="s">
        <v>44</v>
      </c>
      <c r="F5984">
        <v>-37</v>
      </c>
      <c r="G5984" s="3">
        <v>0</v>
      </c>
      <c r="H5984" s="3">
        <v>499.55</v>
      </c>
      <c r="I5984" t="s">
        <v>10</v>
      </c>
      <c r="J5984" t="s">
        <v>13</v>
      </c>
      <c r="K5984" s="3">
        <f>IF(TablaDatosEmpresa[[#This Row],[Tipo_Movimiento]] = "Venta", -TablaDatosEmpresa[[#This Row],[Cantidad]] * TablaDatosEmpresa[[#This Row],[Precio_Venta_Unitario]], 0)</f>
        <v>18483.350000000002</v>
      </c>
      <c r="L5984" s="3">
        <f>AVERAGEIF(TablaDatosEmpresa[Nombre_Producto],TablaDatosEmpresa[[#This Row],[Nombre_Producto]],TablaDatosEmpresa[Costo_Unitario])</f>
        <v>111.99406451612904</v>
      </c>
      <c r="M5984" s="3">
        <f>IF(TablaDatosEmpresa[[#This Row],[Tipo_Movimiento]] = "Venta", -TablaDatosEmpresa[[#This Row],[Cantidad]] * TablaDatosEmpresa[[#This Row],[CosteAdquisicionPromedio]], 0)</f>
        <v>4143.7803870967746</v>
      </c>
      <c r="N5984" s="3">
        <f>TablaDatosEmpresa[[#This Row],[Ingresos]]-TablaDatosEmpresa[[#This Row],[Coste_Vemta]]</f>
        <v>14339.569612903228</v>
      </c>
    </row>
    <row r="5985" spans="1:14" x14ac:dyDescent="0.3">
      <c r="A5985">
        <v>5987</v>
      </c>
      <c r="B5985" s="1">
        <v>45441</v>
      </c>
      <c r="C5985" t="s">
        <v>10</v>
      </c>
      <c r="D5985" t="s">
        <v>34</v>
      </c>
      <c r="E5985" t="s">
        <v>45</v>
      </c>
      <c r="F5985">
        <v>-43</v>
      </c>
      <c r="G5985" s="3">
        <v>0</v>
      </c>
      <c r="H5985" s="3">
        <v>352.46</v>
      </c>
      <c r="I5985" t="s">
        <v>10</v>
      </c>
      <c r="J5985" t="s">
        <v>35</v>
      </c>
      <c r="K5985" s="3">
        <f>IF(TablaDatosEmpresa[[#This Row],[Tipo_Movimiento]] = "Venta", -TablaDatosEmpresa[[#This Row],[Cantidad]] * TablaDatosEmpresa[[#This Row],[Precio_Venta_Unitario]], 0)</f>
        <v>15155.779999999999</v>
      </c>
      <c r="L5985" s="3">
        <f>AVERAGEIF(TablaDatosEmpresa[Nombre_Producto],TablaDatosEmpresa[[#This Row],[Nombre_Producto]],TablaDatosEmpresa[Costo_Unitario])</f>
        <v>81.910562499999997</v>
      </c>
      <c r="M5985" s="3">
        <f>IF(TablaDatosEmpresa[[#This Row],[Tipo_Movimiento]] = "Venta", -TablaDatosEmpresa[[#This Row],[Cantidad]] * TablaDatosEmpresa[[#This Row],[CosteAdquisicionPromedio]], 0)</f>
        <v>3522.1541874999998</v>
      </c>
      <c r="N5985" s="3">
        <f>TablaDatosEmpresa[[#This Row],[Ingresos]]-TablaDatosEmpresa[[#This Row],[Coste_Vemta]]</f>
        <v>11633.625812499999</v>
      </c>
    </row>
    <row r="5986" spans="1:14" x14ac:dyDescent="0.3">
      <c r="A5986">
        <v>5988</v>
      </c>
      <c r="B5986" s="1">
        <v>45441</v>
      </c>
      <c r="C5986" t="s">
        <v>16</v>
      </c>
      <c r="D5986" t="s">
        <v>19</v>
      </c>
      <c r="E5986" t="s">
        <v>20</v>
      </c>
      <c r="F5986">
        <v>94</v>
      </c>
      <c r="G5986" s="3">
        <v>147.09</v>
      </c>
      <c r="H5986" s="3">
        <v>0</v>
      </c>
      <c r="I5986" t="s">
        <v>46</v>
      </c>
      <c r="J5986" t="s">
        <v>18</v>
      </c>
      <c r="K5986" s="3">
        <f>IF(TablaDatosEmpresa[[#This Row],[Tipo_Movimiento]] = "Venta", -TablaDatosEmpresa[[#This Row],[Cantidad]] * TablaDatosEmpresa[[#This Row],[Precio_Venta_Unitario]], 0)</f>
        <v>0</v>
      </c>
      <c r="L5986" s="3">
        <f>AVERAGEIF(TablaDatosEmpresa[Nombre_Producto],TablaDatosEmpresa[[#This Row],[Nombre_Producto]],TablaDatosEmpresa[Costo_Unitario])</f>
        <v>66.956770642201846</v>
      </c>
      <c r="M5986" s="3">
        <f>IF(TablaDatosEmpresa[[#This Row],[Tipo_Movimiento]] = "Venta", -TablaDatosEmpresa[[#This Row],[Cantidad]] * TablaDatosEmpresa[[#This Row],[CosteAdquisicionPromedio]], 0)</f>
        <v>0</v>
      </c>
      <c r="N5986" s="3">
        <f>TablaDatosEmpresa[[#This Row],[Ingresos]]-TablaDatosEmpresa[[#This Row],[Coste_Vemta]]</f>
        <v>0</v>
      </c>
    </row>
    <row r="5987" spans="1:14" x14ac:dyDescent="0.3">
      <c r="A5987">
        <v>5989</v>
      </c>
      <c r="B5987" s="1">
        <v>45441</v>
      </c>
      <c r="C5987" t="s">
        <v>10</v>
      </c>
      <c r="D5987" t="s">
        <v>34</v>
      </c>
      <c r="E5987" t="s">
        <v>45</v>
      </c>
      <c r="F5987">
        <v>-21</v>
      </c>
      <c r="G5987" s="3">
        <v>0</v>
      </c>
      <c r="H5987" s="3">
        <v>347.25</v>
      </c>
      <c r="I5987" t="s">
        <v>10</v>
      </c>
      <c r="J5987" t="s">
        <v>23</v>
      </c>
      <c r="K5987" s="3">
        <f>IF(TablaDatosEmpresa[[#This Row],[Tipo_Movimiento]] = "Venta", -TablaDatosEmpresa[[#This Row],[Cantidad]] * TablaDatosEmpresa[[#This Row],[Precio_Venta_Unitario]], 0)</f>
        <v>7292.25</v>
      </c>
      <c r="L5987" s="3">
        <f>AVERAGEIF(TablaDatosEmpresa[Nombre_Producto],TablaDatosEmpresa[[#This Row],[Nombre_Producto]],TablaDatosEmpresa[Costo_Unitario])</f>
        <v>81.910562499999997</v>
      </c>
      <c r="M5987" s="3">
        <f>IF(TablaDatosEmpresa[[#This Row],[Tipo_Movimiento]] = "Venta", -TablaDatosEmpresa[[#This Row],[Cantidad]] * TablaDatosEmpresa[[#This Row],[CosteAdquisicionPromedio]], 0)</f>
        <v>1720.1218125</v>
      </c>
      <c r="N5987" s="3">
        <f>TablaDatosEmpresa[[#This Row],[Ingresos]]-TablaDatosEmpresa[[#This Row],[Coste_Vemta]]</f>
        <v>5572.1281875000004</v>
      </c>
    </row>
    <row r="5988" spans="1:14" x14ac:dyDescent="0.3">
      <c r="A5988">
        <v>5990</v>
      </c>
      <c r="B5988" s="1">
        <v>45441</v>
      </c>
      <c r="C5988" t="s">
        <v>10</v>
      </c>
      <c r="D5988" t="s">
        <v>25</v>
      </c>
      <c r="E5988" t="s">
        <v>43</v>
      </c>
      <c r="F5988">
        <v>-25</v>
      </c>
      <c r="G5988" s="3">
        <v>0</v>
      </c>
      <c r="H5988" s="3">
        <v>95.21</v>
      </c>
      <c r="I5988" t="s">
        <v>10</v>
      </c>
      <c r="J5988" t="s">
        <v>15</v>
      </c>
      <c r="K5988" s="3">
        <f>IF(TablaDatosEmpresa[[#This Row],[Tipo_Movimiento]] = "Venta", -TablaDatosEmpresa[[#This Row],[Cantidad]] * TablaDatosEmpresa[[#This Row],[Precio_Venta_Unitario]], 0)</f>
        <v>2380.25</v>
      </c>
      <c r="L5988" s="3">
        <f>AVERAGEIF(TablaDatosEmpresa[Nombre_Producto],TablaDatosEmpresa[[#This Row],[Nombre_Producto]],TablaDatosEmpresa[Costo_Unitario])</f>
        <v>18.458651685393257</v>
      </c>
      <c r="M5988" s="3">
        <f>IF(TablaDatosEmpresa[[#This Row],[Tipo_Movimiento]] = "Venta", -TablaDatosEmpresa[[#This Row],[Cantidad]] * TablaDatosEmpresa[[#This Row],[CosteAdquisicionPromedio]], 0)</f>
        <v>461.46629213483141</v>
      </c>
      <c r="N5988" s="3">
        <f>TablaDatosEmpresa[[#This Row],[Ingresos]]-TablaDatosEmpresa[[#This Row],[Coste_Vemta]]</f>
        <v>1918.7837078651687</v>
      </c>
    </row>
    <row r="5989" spans="1:14" x14ac:dyDescent="0.3">
      <c r="A5989">
        <v>5991</v>
      </c>
      <c r="B5989" s="1">
        <v>45441</v>
      </c>
      <c r="C5989" t="s">
        <v>10</v>
      </c>
      <c r="D5989" t="s">
        <v>29</v>
      </c>
      <c r="E5989" t="s">
        <v>30</v>
      </c>
      <c r="F5989">
        <v>-12</v>
      </c>
      <c r="G5989" s="3">
        <v>0</v>
      </c>
      <c r="H5989" s="3">
        <v>80.099999999999994</v>
      </c>
      <c r="I5989" t="s">
        <v>10</v>
      </c>
      <c r="J5989" t="s">
        <v>13</v>
      </c>
      <c r="K5989" s="3">
        <f>IF(TablaDatosEmpresa[[#This Row],[Tipo_Movimiento]] = "Venta", -TablaDatosEmpresa[[#This Row],[Cantidad]] * TablaDatosEmpresa[[#This Row],[Precio_Venta_Unitario]], 0)</f>
        <v>961.19999999999993</v>
      </c>
      <c r="L5989" s="3">
        <f>AVERAGEIF(TablaDatosEmpresa[Nombre_Producto],TablaDatosEmpresa[[#This Row],[Nombre_Producto]],TablaDatosEmpresa[Costo_Unitario])</f>
        <v>15.49574137931034</v>
      </c>
      <c r="M5989" s="3">
        <f>IF(TablaDatosEmpresa[[#This Row],[Tipo_Movimiento]] = "Venta", -TablaDatosEmpresa[[#This Row],[Cantidad]] * TablaDatosEmpresa[[#This Row],[CosteAdquisicionPromedio]], 0)</f>
        <v>185.94889655172409</v>
      </c>
      <c r="N5989" s="3">
        <f>TablaDatosEmpresa[[#This Row],[Ingresos]]-TablaDatosEmpresa[[#This Row],[Coste_Vemta]]</f>
        <v>775.2511034482759</v>
      </c>
    </row>
    <row r="5990" spans="1:14" x14ac:dyDescent="0.3">
      <c r="A5990">
        <v>5992</v>
      </c>
      <c r="B5990" s="1">
        <v>45441</v>
      </c>
      <c r="C5990" t="s">
        <v>24</v>
      </c>
      <c r="D5990" t="s">
        <v>32</v>
      </c>
      <c r="E5990" t="s">
        <v>33</v>
      </c>
      <c r="F5990">
        <v>149</v>
      </c>
      <c r="G5990" s="3">
        <v>120.07</v>
      </c>
      <c r="H5990" s="3">
        <v>0</v>
      </c>
      <c r="I5990" t="s">
        <v>24</v>
      </c>
      <c r="J5990" t="s">
        <v>36</v>
      </c>
      <c r="K5990" s="3">
        <f>IF(TablaDatosEmpresa[[#This Row],[Tipo_Movimiento]] = "Venta", -TablaDatosEmpresa[[#This Row],[Cantidad]] * TablaDatosEmpresa[[#This Row],[Precio_Venta_Unitario]], 0)</f>
        <v>0</v>
      </c>
      <c r="L5990" s="3">
        <f>AVERAGEIF(TablaDatosEmpresa[Nombre_Producto],TablaDatosEmpresa[[#This Row],[Nombre_Producto]],TablaDatosEmpresa[Costo_Unitario])</f>
        <v>54.214840425531932</v>
      </c>
      <c r="M5990" s="3">
        <f>IF(TablaDatosEmpresa[[#This Row],[Tipo_Movimiento]] = "Venta", -TablaDatosEmpresa[[#This Row],[Cantidad]] * TablaDatosEmpresa[[#This Row],[CosteAdquisicionPromedio]], 0)</f>
        <v>0</v>
      </c>
      <c r="N5990" s="3">
        <f>TablaDatosEmpresa[[#This Row],[Ingresos]]-TablaDatosEmpresa[[#This Row],[Coste_Vemta]]</f>
        <v>0</v>
      </c>
    </row>
    <row r="5991" spans="1:14" x14ac:dyDescent="0.3">
      <c r="A5991">
        <v>5993</v>
      </c>
      <c r="B5991" s="1">
        <v>45441</v>
      </c>
      <c r="C5991" t="s">
        <v>10</v>
      </c>
      <c r="D5991" t="s">
        <v>21</v>
      </c>
      <c r="E5991" t="s">
        <v>22</v>
      </c>
      <c r="F5991">
        <v>-32</v>
      </c>
      <c r="G5991" s="3">
        <v>0</v>
      </c>
      <c r="H5991" s="3">
        <v>60</v>
      </c>
      <c r="I5991" t="s">
        <v>10</v>
      </c>
      <c r="J5991" t="s">
        <v>13</v>
      </c>
      <c r="K5991" s="3">
        <f>IF(TablaDatosEmpresa[[#This Row],[Tipo_Movimiento]] = "Venta", -TablaDatosEmpresa[[#This Row],[Cantidad]] * TablaDatosEmpresa[[#This Row],[Precio_Venta_Unitario]], 0)</f>
        <v>1920</v>
      </c>
      <c r="L5991" s="3">
        <f>AVERAGEIF(TablaDatosEmpresa[Nombre_Producto],TablaDatosEmpresa[[#This Row],[Nombre_Producto]],TablaDatosEmpresa[Costo_Unitario])</f>
        <v>10.520482758620702</v>
      </c>
      <c r="M5991" s="3">
        <f>IF(TablaDatosEmpresa[[#This Row],[Tipo_Movimiento]] = "Venta", -TablaDatosEmpresa[[#This Row],[Cantidad]] * TablaDatosEmpresa[[#This Row],[CosteAdquisicionPromedio]], 0)</f>
        <v>336.65544827586245</v>
      </c>
      <c r="N5991" s="3">
        <f>TablaDatosEmpresa[[#This Row],[Ingresos]]-TablaDatosEmpresa[[#This Row],[Coste_Vemta]]</f>
        <v>1583.3445517241375</v>
      </c>
    </row>
    <row r="5992" spans="1:14" x14ac:dyDescent="0.3">
      <c r="A5992">
        <v>5994</v>
      </c>
      <c r="B5992" s="1">
        <v>45442</v>
      </c>
      <c r="C5992" t="s">
        <v>16</v>
      </c>
      <c r="D5992" t="s">
        <v>19</v>
      </c>
      <c r="E5992" t="s">
        <v>20</v>
      </c>
      <c r="F5992">
        <v>31</v>
      </c>
      <c r="G5992" s="3">
        <v>152.35</v>
      </c>
      <c r="H5992" s="3">
        <v>0</v>
      </c>
      <c r="I5992" t="s">
        <v>46</v>
      </c>
      <c r="J5992" t="s">
        <v>18</v>
      </c>
      <c r="K5992" s="3">
        <f>IF(TablaDatosEmpresa[[#This Row],[Tipo_Movimiento]] = "Venta", -TablaDatosEmpresa[[#This Row],[Cantidad]] * TablaDatosEmpresa[[#This Row],[Precio_Venta_Unitario]], 0)</f>
        <v>0</v>
      </c>
      <c r="L5992" s="3">
        <f>AVERAGEIF(TablaDatosEmpresa[Nombre_Producto],TablaDatosEmpresa[[#This Row],[Nombre_Producto]],TablaDatosEmpresa[Costo_Unitario])</f>
        <v>66.956770642201846</v>
      </c>
      <c r="M5992" s="3">
        <f>IF(TablaDatosEmpresa[[#This Row],[Tipo_Movimiento]] = "Venta", -TablaDatosEmpresa[[#This Row],[Cantidad]] * TablaDatosEmpresa[[#This Row],[CosteAdquisicionPromedio]], 0)</f>
        <v>0</v>
      </c>
      <c r="N5992" s="3">
        <f>TablaDatosEmpresa[[#This Row],[Ingresos]]-TablaDatosEmpresa[[#This Row],[Coste_Vemta]]</f>
        <v>0</v>
      </c>
    </row>
    <row r="5993" spans="1:14" x14ac:dyDescent="0.3">
      <c r="A5993">
        <v>5995</v>
      </c>
      <c r="B5993" s="1">
        <v>45442</v>
      </c>
      <c r="C5993" t="s">
        <v>10</v>
      </c>
      <c r="D5993" t="s">
        <v>29</v>
      </c>
      <c r="E5993" t="s">
        <v>30</v>
      </c>
      <c r="F5993">
        <v>-22</v>
      </c>
      <c r="G5993" s="3">
        <v>0</v>
      </c>
      <c r="H5993" s="3">
        <v>80.12</v>
      </c>
      <c r="I5993" t="s">
        <v>10</v>
      </c>
      <c r="J5993" t="s">
        <v>23</v>
      </c>
      <c r="K5993" s="3">
        <f>IF(TablaDatosEmpresa[[#This Row],[Tipo_Movimiento]] = "Venta", -TablaDatosEmpresa[[#This Row],[Cantidad]] * TablaDatosEmpresa[[#This Row],[Precio_Venta_Unitario]], 0)</f>
        <v>1762.64</v>
      </c>
      <c r="L5993" s="3">
        <f>AVERAGEIF(TablaDatosEmpresa[Nombre_Producto],TablaDatosEmpresa[[#This Row],[Nombre_Producto]],TablaDatosEmpresa[Costo_Unitario])</f>
        <v>15.49574137931034</v>
      </c>
      <c r="M5993" s="3">
        <f>IF(TablaDatosEmpresa[[#This Row],[Tipo_Movimiento]] = "Venta", -TablaDatosEmpresa[[#This Row],[Cantidad]] * TablaDatosEmpresa[[#This Row],[CosteAdquisicionPromedio]], 0)</f>
        <v>340.90631034482749</v>
      </c>
      <c r="N5993" s="3">
        <f>TablaDatosEmpresa[[#This Row],[Ingresos]]-TablaDatosEmpresa[[#This Row],[Coste_Vemta]]</f>
        <v>1421.7336896551726</v>
      </c>
    </row>
    <row r="5994" spans="1:14" x14ac:dyDescent="0.3">
      <c r="A5994">
        <v>5996</v>
      </c>
      <c r="B5994" s="1">
        <v>45442</v>
      </c>
      <c r="C5994" t="s">
        <v>10</v>
      </c>
      <c r="D5994" t="s">
        <v>32</v>
      </c>
      <c r="E5994" t="s">
        <v>33</v>
      </c>
      <c r="F5994">
        <v>-24</v>
      </c>
      <c r="G5994" s="3">
        <v>0</v>
      </c>
      <c r="H5994" s="3">
        <v>220.52</v>
      </c>
      <c r="I5994" t="s">
        <v>10</v>
      </c>
      <c r="J5994" t="s">
        <v>35</v>
      </c>
      <c r="K5994" s="3">
        <f>IF(TablaDatosEmpresa[[#This Row],[Tipo_Movimiento]] = "Venta", -TablaDatosEmpresa[[#This Row],[Cantidad]] * TablaDatosEmpresa[[#This Row],[Precio_Venta_Unitario]], 0)</f>
        <v>5292.4800000000005</v>
      </c>
      <c r="L5994" s="3">
        <f>AVERAGEIF(TablaDatosEmpresa[Nombre_Producto],TablaDatosEmpresa[[#This Row],[Nombre_Producto]],TablaDatosEmpresa[Costo_Unitario])</f>
        <v>54.214840425531932</v>
      </c>
      <c r="M5994" s="3">
        <f>IF(TablaDatosEmpresa[[#This Row],[Tipo_Movimiento]] = "Venta", -TablaDatosEmpresa[[#This Row],[Cantidad]] * TablaDatosEmpresa[[#This Row],[CosteAdquisicionPromedio]], 0)</f>
        <v>1301.1561702127665</v>
      </c>
      <c r="N5994" s="3">
        <f>TablaDatosEmpresa[[#This Row],[Ingresos]]-TablaDatosEmpresa[[#This Row],[Coste_Vemta]]</f>
        <v>3991.323829787234</v>
      </c>
    </row>
    <row r="5995" spans="1:14" x14ac:dyDescent="0.3">
      <c r="A5995">
        <v>5997</v>
      </c>
      <c r="B5995" s="1">
        <v>45442</v>
      </c>
      <c r="C5995" t="s">
        <v>10</v>
      </c>
      <c r="D5995" t="s">
        <v>25</v>
      </c>
      <c r="E5995" t="s">
        <v>43</v>
      </c>
      <c r="F5995">
        <v>-27</v>
      </c>
      <c r="G5995" s="3">
        <v>0</v>
      </c>
      <c r="H5995" s="3">
        <v>94.56</v>
      </c>
      <c r="I5995" t="s">
        <v>10</v>
      </c>
      <c r="J5995" t="s">
        <v>13</v>
      </c>
      <c r="K5995" s="3">
        <f>IF(TablaDatosEmpresa[[#This Row],[Tipo_Movimiento]] = "Venta", -TablaDatosEmpresa[[#This Row],[Cantidad]] * TablaDatosEmpresa[[#This Row],[Precio_Venta_Unitario]], 0)</f>
        <v>2553.12</v>
      </c>
      <c r="L5995" s="3">
        <f>AVERAGEIF(TablaDatosEmpresa[Nombre_Producto],TablaDatosEmpresa[[#This Row],[Nombre_Producto]],TablaDatosEmpresa[Costo_Unitario])</f>
        <v>18.458651685393257</v>
      </c>
      <c r="M5995" s="3">
        <f>IF(TablaDatosEmpresa[[#This Row],[Tipo_Movimiento]] = "Venta", -TablaDatosEmpresa[[#This Row],[Cantidad]] * TablaDatosEmpresa[[#This Row],[CosteAdquisicionPromedio]], 0)</f>
        <v>498.3835955056179</v>
      </c>
      <c r="N5995" s="3">
        <f>TablaDatosEmpresa[[#This Row],[Ingresos]]-TablaDatosEmpresa[[#This Row],[Coste_Vemta]]</f>
        <v>2054.736404494382</v>
      </c>
    </row>
    <row r="5996" spans="1:14" x14ac:dyDescent="0.3">
      <c r="A5996">
        <v>5998</v>
      </c>
      <c r="B5996" s="1">
        <v>45442</v>
      </c>
      <c r="C5996" t="s">
        <v>16</v>
      </c>
      <c r="D5996" t="s">
        <v>17</v>
      </c>
      <c r="E5996" t="s">
        <v>42</v>
      </c>
      <c r="F5996">
        <v>30</v>
      </c>
      <c r="G5996" s="3">
        <v>445.75</v>
      </c>
      <c r="H5996" s="3">
        <v>0</v>
      </c>
      <c r="I5996" t="s">
        <v>46</v>
      </c>
      <c r="J5996" t="s">
        <v>18</v>
      </c>
      <c r="K5996" s="3">
        <f>IF(TablaDatosEmpresa[[#This Row],[Tipo_Movimiento]] = "Venta", -TablaDatosEmpresa[[#This Row],[Cantidad]] * TablaDatosEmpresa[[#This Row],[Precio_Venta_Unitario]], 0)</f>
        <v>0</v>
      </c>
      <c r="L5996" s="3">
        <f>AVERAGEIF(TablaDatosEmpresa[Nombre_Producto],TablaDatosEmpresa[[#This Row],[Nombre_Producto]],TablaDatosEmpresa[Costo_Unitario])</f>
        <v>206.67616747181975</v>
      </c>
      <c r="M5996" s="3">
        <f>IF(TablaDatosEmpresa[[#This Row],[Tipo_Movimiento]] = "Venta", -TablaDatosEmpresa[[#This Row],[Cantidad]] * TablaDatosEmpresa[[#This Row],[CosteAdquisicionPromedio]], 0)</f>
        <v>0</v>
      </c>
      <c r="N5996" s="3">
        <f>TablaDatosEmpresa[[#This Row],[Ingresos]]-TablaDatosEmpresa[[#This Row],[Coste_Vemta]]</f>
        <v>0</v>
      </c>
    </row>
    <row r="5997" spans="1:14" x14ac:dyDescent="0.3">
      <c r="A5997">
        <v>5999</v>
      </c>
      <c r="B5997" s="1">
        <v>45442</v>
      </c>
      <c r="C5997" t="s">
        <v>10</v>
      </c>
      <c r="D5997" t="s">
        <v>27</v>
      </c>
      <c r="E5997" t="s">
        <v>44</v>
      </c>
      <c r="F5997">
        <v>-50</v>
      </c>
      <c r="G5997" s="3">
        <v>0</v>
      </c>
      <c r="H5997" s="3">
        <v>503.07</v>
      </c>
      <c r="I5997" t="s">
        <v>10</v>
      </c>
      <c r="J5997" t="s">
        <v>31</v>
      </c>
      <c r="K5997" s="3">
        <f>IF(TablaDatosEmpresa[[#This Row],[Tipo_Movimiento]] = "Venta", -TablaDatosEmpresa[[#This Row],[Cantidad]] * TablaDatosEmpresa[[#This Row],[Precio_Venta_Unitario]], 0)</f>
        <v>25153.5</v>
      </c>
      <c r="L5997" s="3">
        <f>AVERAGEIF(TablaDatosEmpresa[Nombre_Producto],TablaDatosEmpresa[[#This Row],[Nombre_Producto]],TablaDatosEmpresa[Costo_Unitario])</f>
        <v>111.99406451612904</v>
      </c>
      <c r="M5997" s="3">
        <f>IF(TablaDatosEmpresa[[#This Row],[Tipo_Movimiento]] = "Venta", -TablaDatosEmpresa[[#This Row],[Cantidad]] * TablaDatosEmpresa[[#This Row],[CosteAdquisicionPromedio]], 0)</f>
        <v>5599.7032258064519</v>
      </c>
      <c r="N5997" s="3">
        <f>TablaDatosEmpresa[[#This Row],[Ingresos]]-TablaDatosEmpresa[[#This Row],[Coste_Vemta]]</f>
        <v>19553.79677419355</v>
      </c>
    </row>
    <row r="5998" spans="1:14" x14ac:dyDescent="0.3">
      <c r="A5998">
        <v>6000</v>
      </c>
      <c r="B5998" s="1">
        <v>45443</v>
      </c>
      <c r="C5998" t="s">
        <v>24</v>
      </c>
      <c r="D5998" t="s">
        <v>32</v>
      </c>
      <c r="E5998" t="s">
        <v>33</v>
      </c>
      <c r="F5998">
        <v>177</v>
      </c>
      <c r="G5998" s="3">
        <v>117.64</v>
      </c>
      <c r="H5998" s="3">
        <v>0</v>
      </c>
      <c r="I5998" t="s">
        <v>24</v>
      </c>
      <c r="J5998" t="s">
        <v>26</v>
      </c>
      <c r="K5998" s="3">
        <f>IF(TablaDatosEmpresa[[#This Row],[Tipo_Movimiento]] = "Venta", -TablaDatosEmpresa[[#This Row],[Cantidad]] * TablaDatosEmpresa[[#This Row],[Precio_Venta_Unitario]], 0)</f>
        <v>0</v>
      </c>
      <c r="L5998" s="3">
        <f>AVERAGEIF(TablaDatosEmpresa[Nombre_Producto],TablaDatosEmpresa[[#This Row],[Nombre_Producto]],TablaDatosEmpresa[Costo_Unitario])</f>
        <v>54.214840425531932</v>
      </c>
      <c r="M5998" s="3">
        <f>IF(TablaDatosEmpresa[[#This Row],[Tipo_Movimiento]] = "Venta", -TablaDatosEmpresa[[#This Row],[Cantidad]] * TablaDatosEmpresa[[#This Row],[CosteAdquisicionPromedio]], 0)</f>
        <v>0</v>
      </c>
      <c r="N5998" s="3">
        <f>TablaDatosEmpresa[[#This Row],[Ingresos]]-TablaDatosEmpresa[[#This Row],[Coste_Vemta]]</f>
        <v>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03C3E9-90F9-42E6-9310-092F1B7495B1}">
  <dimension ref="A1:AA37"/>
  <sheetViews>
    <sheetView showGridLines="0" topLeftCell="A15" workbookViewId="0">
      <selection activeCell="G27" sqref="G27"/>
    </sheetView>
  </sheetViews>
  <sheetFormatPr baseColWidth="10" defaultRowHeight="14.4" x14ac:dyDescent="0.3"/>
  <cols>
    <col min="1" max="1" width="19.33203125" bestFit="1" customWidth="1"/>
    <col min="2" max="2" width="14.5546875" bestFit="1" customWidth="1"/>
    <col min="4" max="4" width="22.44140625" bestFit="1" customWidth="1"/>
    <col min="5" max="5" width="16.33203125" bestFit="1" customWidth="1"/>
    <col min="6" max="6" width="9" bestFit="1" customWidth="1"/>
    <col min="7" max="7" width="22.44140625" bestFit="1" customWidth="1"/>
    <col min="8" max="8" width="16.33203125" bestFit="1" customWidth="1"/>
    <col min="9" max="9" width="3.6640625" customWidth="1"/>
    <col min="10" max="10" width="22.33203125" customWidth="1"/>
    <col min="11" max="11" width="10.21875" customWidth="1"/>
    <col min="12" max="12" width="11.5546875" customWidth="1"/>
    <col min="13" max="13" width="10.44140625" bestFit="1" customWidth="1"/>
    <col min="14" max="14" width="11.5546875" style="12" bestFit="1" customWidth="1"/>
    <col min="15" max="15" width="10.33203125" customWidth="1"/>
    <col min="16" max="16" width="16.5546875" bestFit="1" customWidth="1"/>
    <col min="17" max="17" width="21.21875" bestFit="1" customWidth="1"/>
    <col min="18" max="18" width="9.5546875" bestFit="1" customWidth="1"/>
    <col min="19" max="19" width="12.6640625" bestFit="1" customWidth="1"/>
    <col min="20" max="20" width="16.44140625" bestFit="1" customWidth="1"/>
    <col min="21" max="21" width="7.77734375" bestFit="1" customWidth="1"/>
    <col min="22" max="22" width="14.44140625" bestFit="1" customWidth="1"/>
    <col min="23" max="23" width="10.21875" bestFit="1" customWidth="1"/>
    <col min="24" max="24" width="16.6640625" bestFit="1" customWidth="1"/>
    <col min="25" max="25" width="17.5546875" bestFit="1" customWidth="1"/>
    <col min="26" max="26" width="15.6640625" bestFit="1" customWidth="1"/>
    <col min="27" max="27" width="11.5546875" bestFit="1" customWidth="1"/>
    <col min="28" max="892" width="10.33203125" bestFit="1" customWidth="1"/>
  </cols>
  <sheetData>
    <row r="1" spans="1:27" x14ac:dyDescent="0.3">
      <c r="A1" t="s">
        <v>68</v>
      </c>
      <c r="G1" s="6" t="s">
        <v>2</v>
      </c>
      <c r="H1" t="s">
        <v>10</v>
      </c>
      <c r="P1" s="6" t="s">
        <v>2</v>
      </c>
      <c r="Q1" t="s">
        <v>10</v>
      </c>
    </row>
    <row r="2" spans="1:27" x14ac:dyDescent="0.3">
      <c r="A2" s="6" t="s">
        <v>55</v>
      </c>
      <c r="B2" t="s">
        <v>53</v>
      </c>
      <c r="D2" t="s">
        <v>69</v>
      </c>
      <c r="G2" t="s">
        <v>69</v>
      </c>
      <c r="N2" s="12">
        <v>3</v>
      </c>
    </row>
    <row r="3" spans="1:27" x14ac:dyDescent="0.3">
      <c r="D3" s="6" t="s">
        <v>38</v>
      </c>
      <c r="E3" t="s">
        <v>70</v>
      </c>
      <c r="G3" s="6" t="s">
        <v>38</v>
      </c>
      <c r="H3" t="s">
        <v>70</v>
      </c>
      <c r="K3" t="s">
        <v>73</v>
      </c>
      <c r="L3" t="s">
        <v>71</v>
      </c>
      <c r="M3" t="s">
        <v>72</v>
      </c>
      <c r="N3" s="12" t="s">
        <v>74</v>
      </c>
      <c r="P3" s="6" t="s">
        <v>70</v>
      </c>
      <c r="Q3" s="6" t="s">
        <v>40</v>
      </c>
    </row>
    <row r="4" spans="1:27" x14ac:dyDescent="0.3">
      <c r="A4" s="6" t="s">
        <v>38</v>
      </c>
      <c r="B4" t="s">
        <v>51</v>
      </c>
      <c r="D4" s="7" t="s">
        <v>52</v>
      </c>
      <c r="E4" s="8">
        <v>108892</v>
      </c>
      <c r="G4" s="7" t="s">
        <v>52</v>
      </c>
      <c r="H4" s="8">
        <v>-38011</v>
      </c>
      <c r="I4" s="8"/>
      <c r="J4" s="8" t="str">
        <f>"EVOLUCIÓN STOCK VS VENTAS año " &amp; G4</f>
        <v>EVOLUCIÓN STOCK VS VENTAS año 2022</v>
      </c>
      <c r="K4" s="8"/>
      <c r="L4" s="8"/>
      <c r="P4" s="6" t="s">
        <v>38</v>
      </c>
      <c r="Q4" t="s">
        <v>43</v>
      </c>
      <c r="R4" t="s">
        <v>44</v>
      </c>
      <c r="S4" t="s">
        <v>42</v>
      </c>
      <c r="T4" t="s">
        <v>45</v>
      </c>
      <c r="U4" t="s">
        <v>12</v>
      </c>
      <c r="V4" t="s">
        <v>22</v>
      </c>
      <c r="W4" t="s">
        <v>30</v>
      </c>
      <c r="X4" t="s">
        <v>41</v>
      </c>
      <c r="Y4" t="s">
        <v>33</v>
      </c>
      <c r="Z4" t="s">
        <v>20</v>
      </c>
      <c r="AA4" t="s">
        <v>39</v>
      </c>
    </row>
    <row r="5" spans="1:27" x14ac:dyDescent="0.3">
      <c r="A5" s="7" t="s">
        <v>42</v>
      </c>
      <c r="B5" s="9">
        <v>2978173.1730434778</v>
      </c>
      <c r="D5" s="10" t="s">
        <v>44</v>
      </c>
      <c r="E5" s="8">
        <v>1581</v>
      </c>
      <c r="G5" s="10" t="s">
        <v>44</v>
      </c>
      <c r="H5" s="8">
        <v>-4378</v>
      </c>
      <c r="I5" s="8"/>
      <c r="J5" s="8" t="str">
        <f>D5</f>
        <v>Portátil Z1</v>
      </c>
      <c r="K5" s="8">
        <f>_xlfn.XLOOKUP(J5,$D$5:$D$14,$E$5:$E$14)</f>
        <v>1581</v>
      </c>
      <c r="L5" s="8">
        <f>-_xlfn.XLOOKUP(D5,$G$5:$G$14,$H$5:$H$14)</f>
        <v>4378</v>
      </c>
      <c r="M5" s="11">
        <f>K5-L5</f>
        <v>-2797</v>
      </c>
      <c r="N5" s="13">
        <f t="shared" ref="N5:N36" si="0">IF(M5="","",IF(M5&lt;=0,-1,IF(K5/L5&gt;3,-0.5,1)))</f>
        <v>-1</v>
      </c>
      <c r="P5" s="7" t="s">
        <v>52</v>
      </c>
      <c r="Q5" s="8">
        <v>-3843</v>
      </c>
      <c r="R5" s="8">
        <v>-4378</v>
      </c>
      <c r="S5" s="8">
        <v>-3724</v>
      </c>
      <c r="T5" s="8">
        <v>-4121</v>
      </c>
      <c r="U5" s="8">
        <v>-3996</v>
      </c>
      <c r="V5" s="8">
        <v>-3546</v>
      </c>
      <c r="W5" s="8">
        <v>-3347</v>
      </c>
      <c r="X5" s="8">
        <v>-3811</v>
      </c>
      <c r="Y5" s="8">
        <v>-3702</v>
      </c>
      <c r="Z5" s="8">
        <v>-3543</v>
      </c>
      <c r="AA5" s="8">
        <v>-38011</v>
      </c>
    </row>
    <row r="6" spans="1:27" x14ac:dyDescent="0.3">
      <c r="A6" s="7" t="s">
        <v>44</v>
      </c>
      <c r="B6" s="9">
        <v>1382261.4362580646</v>
      </c>
      <c r="D6" s="10" t="s">
        <v>20</v>
      </c>
      <c r="E6" s="8">
        <v>2639</v>
      </c>
      <c r="G6" s="10" t="s">
        <v>45</v>
      </c>
      <c r="H6" s="8">
        <v>-4121</v>
      </c>
      <c r="I6" s="8"/>
      <c r="J6" s="8" t="str">
        <f t="shared" ref="J6:J14" si="1">D6</f>
        <v>Monitor Curvo 27''</v>
      </c>
      <c r="K6" s="8">
        <f t="shared" ref="K6:K14" si="2">_xlfn.XLOOKUP(J6,$D$5:$D$14,$E$5:$E$14)</f>
        <v>2639</v>
      </c>
      <c r="L6" s="8">
        <f t="shared" ref="L6:L14" si="3">-_xlfn.XLOOKUP(D6,$G$5:$G$14,$H$5:$H$14)</f>
        <v>3543</v>
      </c>
      <c r="M6" s="11">
        <f t="shared" ref="M6:M14" si="4">K6-L6</f>
        <v>-904</v>
      </c>
      <c r="N6" s="13">
        <f t="shared" si="0"/>
        <v>-1</v>
      </c>
      <c r="P6" s="10" t="s">
        <v>56</v>
      </c>
      <c r="Q6" s="8">
        <v>-282</v>
      </c>
      <c r="R6" s="8">
        <v>-447</v>
      </c>
      <c r="S6" s="8">
        <v>-224</v>
      </c>
      <c r="T6" s="8">
        <v>-261</v>
      </c>
      <c r="U6" s="8">
        <v>-420</v>
      </c>
      <c r="V6" s="8">
        <v>-151</v>
      </c>
      <c r="W6" s="8">
        <v>-223</v>
      </c>
      <c r="X6" s="8">
        <v>-565</v>
      </c>
      <c r="Y6" s="8">
        <v>-433</v>
      </c>
      <c r="Z6" s="8">
        <v>-181</v>
      </c>
      <c r="AA6" s="8">
        <v>-3187</v>
      </c>
    </row>
    <row r="7" spans="1:27" x14ac:dyDescent="0.3">
      <c r="A7" s="7" t="s">
        <v>45</v>
      </c>
      <c r="B7" s="9">
        <v>931467.27137500024</v>
      </c>
      <c r="D7" s="10" t="s">
        <v>42</v>
      </c>
      <c r="E7" s="8">
        <v>4073</v>
      </c>
      <c r="G7" s="10" t="s">
        <v>12</v>
      </c>
      <c r="H7" s="8">
        <v>-3996</v>
      </c>
      <c r="I7" s="8"/>
      <c r="J7" s="8" t="str">
        <f t="shared" si="1"/>
        <v>Portátil Z1 Pro</v>
      </c>
      <c r="K7" s="8">
        <f t="shared" si="2"/>
        <v>4073</v>
      </c>
      <c r="L7" s="8">
        <f t="shared" si="3"/>
        <v>3724</v>
      </c>
      <c r="M7" s="11">
        <f t="shared" si="4"/>
        <v>349</v>
      </c>
      <c r="N7" s="13">
        <f t="shared" si="0"/>
        <v>1</v>
      </c>
      <c r="P7" s="10" t="s">
        <v>57</v>
      </c>
      <c r="Q7" s="8">
        <v>-250</v>
      </c>
      <c r="R7" s="8">
        <v>-214</v>
      </c>
      <c r="S7" s="8">
        <v>-374</v>
      </c>
      <c r="T7" s="8">
        <v>-323</v>
      </c>
      <c r="U7" s="8">
        <v>-253</v>
      </c>
      <c r="V7" s="8">
        <v>-304</v>
      </c>
      <c r="W7" s="8">
        <v>-154</v>
      </c>
      <c r="X7" s="8">
        <v>-245</v>
      </c>
      <c r="Y7" s="8">
        <v>-291</v>
      </c>
      <c r="Z7" s="8">
        <v>-231</v>
      </c>
      <c r="AA7" s="8">
        <v>-2639</v>
      </c>
    </row>
    <row r="8" spans="1:27" x14ac:dyDescent="0.3">
      <c r="A8" s="7" t="s">
        <v>20</v>
      </c>
      <c r="B8" s="9">
        <v>794459.02377981646</v>
      </c>
      <c r="D8" s="10" t="s">
        <v>45</v>
      </c>
      <c r="E8" s="8">
        <v>11754</v>
      </c>
      <c r="G8" s="10" t="s">
        <v>43</v>
      </c>
      <c r="H8" s="8">
        <v>-3843</v>
      </c>
      <c r="I8" s="8"/>
      <c r="J8" s="8" t="str">
        <f t="shared" si="1"/>
        <v>Tarjeta Gráfica Pro</v>
      </c>
      <c r="K8" s="8">
        <f t="shared" si="2"/>
        <v>11754</v>
      </c>
      <c r="L8" s="8">
        <f t="shared" si="3"/>
        <v>4121</v>
      </c>
      <c r="M8" s="11">
        <f t="shared" si="4"/>
        <v>7633</v>
      </c>
      <c r="N8" s="13">
        <f t="shared" si="0"/>
        <v>1</v>
      </c>
      <c r="P8" s="10" t="s">
        <v>58</v>
      </c>
      <c r="Q8" s="8">
        <v>-368</v>
      </c>
      <c r="R8" s="8">
        <v>-232</v>
      </c>
      <c r="S8" s="8">
        <v>-463</v>
      </c>
      <c r="T8" s="8">
        <v>-346</v>
      </c>
      <c r="U8" s="8">
        <v>-244</v>
      </c>
      <c r="V8" s="8">
        <v>-505</v>
      </c>
      <c r="W8" s="8">
        <v>-279</v>
      </c>
      <c r="X8" s="8">
        <v>-250</v>
      </c>
      <c r="Y8" s="8">
        <v>-404</v>
      </c>
      <c r="Z8" s="8">
        <v>-304</v>
      </c>
      <c r="AA8" s="8">
        <v>-3395</v>
      </c>
    </row>
    <row r="9" spans="1:27" x14ac:dyDescent="0.3">
      <c r="A9" s="7" t="s">
        <v>33</v>
      </c>
      <c r="B9" s="9">
        <v>559055.96292553179</v>
      </c>
      <c r="D9" s="10" t="s">
        <v>43</v>
      </c>
      <c r="E9" s="8">
        <v>13145</v>
      </c>
      <c r="G9" s="10" t="s">
        <v>41</v>
      </c>
      <c r="H9" s="8">
        <v>-3811</v>
      </c>
      <c r="I9" s="8"/>
      <c r="J9" s="8" t="str">
        <f t="shared" si="1"/>
        <v>Batería Larga Duración</v>
      </c>
      <c r="K9" s="8">
        <f t="shared" si="2"/>
        <v>13145</v>
      </c>
      <c r="L9" s="8">
        <f t="shared" si="3"/>
        <v>3843</v>
      </c>
      <c r="M9" s="11">
        <f t="shared" si="4"/>
        <v>9302</v>
      </c>
      <c r="N9" s="13">
        <f t="shared" si="0"/>
        <v>-0.5</v>
      </c>
      <c r="P9" s="10" t="s">
        <v>59</v>
      </c>
      <c r="Q9" s="8">
        <v>-379</v>
      </c>
      <c r="R9" s="8">
        <v>-367</v>
      </c>
      <c r="S9" s="8">
        <v>-294</v>
      </c>
      <c r="T9" s="8">
        <v>-494</v>
      </c>
      <c r="U9" s="8">
        <v>-370</v>
      </c>
      <c r="V9" s="8">
        <v>-191</v>
      </c>
      <c r="W9" s="8">
        <v>-100</v>
      </c>
      <c r="X9" s="8">
        <v>-248</v>
      </c>
      <c r="Y9" s="8">
        <v>-340</v>
      </c>
      <c r="Z9" s="8">
        <v>-322</v>
      </c>
      <c r="AA9" s="8">
        <v>-3105</v>
      </c>
    </row>
    <row r="10" spans="1:27" x14ac:dyDescent="0.3">
      <c r="A10" s="7" t="s">
        <v>41</v>
      </c>
      <c r="B10" s="9">
        <v>432360.43988580775</v>
      </c>
      <c r="D10" s="10" t="s">
        <v>22</v>
      </c>
      <c r="E10" s="8">
        <v>14062</v>
      </c>
      <c r="G10" s="10" t="s">
        <v>42</v>
      </c>
      <c r="H10" s="8">
        <v>-3724</v>
      </c>
      <c r="I10" s="8"/>
      <c r="J10" s="8" t="str">
        <f t="shared" si="1"/>
        <v>Webcam HD Pro</v>
      </c>
      <c r="K10" s="8">
        <f t="shared" si="2"/>
        <v>14062</v>
      </c>
      <c r="L10" s="8">
        <f t="shared" si="3"/>
        <v>3546</v>
      </c>
      <c r="M10" s="11">
        <f t="shared" si="4"/>
        <v>10516</v>
      </c>
      <c r="N10" s="13">
        <f t="shared" si="0"/>
        <v>-0.5</v>
      </c>
      <c r="P10" s="10" t="s">
        <v>60</v>
      </c>
      <c r="Q10" s="8">
        <v>-300</v>
      </c>
      <c r="R10" s="8">
        <v>-560</v>
      </c>
      <c r="S10" s="8">
        <v>-288</v>
      </c>
      <c r="T10" s="8">
        <v>-385</v>
      </c>
      <c r="U10" s="8">
        <v>-522</v>
      </c>
      <c r="V10" s="8">
        <v>-119</v>
      </c>
      <c r="W10" s="8">
        <v>-335</v>
      </c>
      <c r="X10" s="8">
        <v>-295</v>
      </c>
      <c r="Y10" s="8">
        <v>-364</v>
      </c>
      <c r="Z10" s="8">
        <v>-372</v>
      </c>
      <c r="AA10" s="8">
        <v>-3540</v>
      </c>
    </row>
    <row r="11" spans="1:27" x14ac:dyDescent="0.3">
      <c r="A11" s="7" t="s">
        <v>12</v>
      </c>
      <c r="B11" s="9">
        <v>358067.20068739768</v>
      </c>
      <c r="D11" s="10" t="s">
        <v>33</v>
      </c>
      <c r="E11" s="8">
        <v>14865</v>
      </c>
      <c r="G11" s="10" t="s">
        <v>33</v>
      </c>
      <c r="H11" s="8">
        <v>-3702</v>
      </c>
      <c r="I11" s="8"/>
      <c r="J11" s="8" t="str">
        <f t="shared" si="1"/>
        <v>Procesador Gamma</v>
      </c>
      <c r="K11" s="8">
        <f t="shared" si="2"/>
        <v>14865</v>
      </c>
      <c r="L11" s="8">
        <f t="shared" si="3"/>
        <v>3702</v>
      </c>
      <c r="M11" s="11">
        <f t="shared" si="4"/>
        <v>11163</v>
      </c>
      <c r="N11" s="13">
        <f t="shared" si="0"/>
        <v>-0.5</v>
      </c>
      <c r="P11" s="10" t="s">
        <v>61</v>
      </c>
      <c r="Q11" s="8">
        <v>-267</v>
      </c>
      <c r="R11" s="8">
        <v>-224</v>
      </c>
      <c r="S11" s="8">
        <v>-165</v>
      </c>
      <c r="T11" s="8">
        <v>-298</v>
      </c>
      <c r="U11" s="8">
        <v>-272</v>
      </c>
      <c r="V11" s="8">
        <v>-417</v>
      </c>
      <c r="W11" s="8">
        <v>-433</v>
      </c>
      <c r="X11" s="8">
        <v>-437</v>
      </c>
      <c r="Y11" s="8">
        <v>-327</v>
      </c>
      <c r="Z11" s="8">
        <v>-281</v>
      </c>
      <c r="AA11" s="8">
        <v>-3121</v>
      </c>
    </row>
    <row r="12" spans="1:27" x14ac:dyDescent="0.3">
      <c r="A12" s="7" t="s">
        <v>43</v>
      </c>
      <c r="B12" s="9">
        <v>336136.63314606756</v>
      </c>
      <c r="D12" s="10" t="s">
        <v>30</v>
      </c>
      <c r="E12" s="8">
        <v>14906</v>
      </c>
      <c r="G12" s="10" t="s">
        <v>22</v>
      </c>
      <c r="H12" s="8">
        <v>-3546</v>
      </c>
      <c r="I12" s="8"/>
      <c r="J12" s="8" t="str">
        <f t="shared" si="1"/>
        <v>SSD 512GB</v>
      </c>
      <c r="K12" s="8">
        <f t="shared" si="2"/>
        <v>14906</v>
      </c>
      <c r="L12" s="8">
        <f t="shared" si="3"/>
        <v>3347</v>
      </c>
      <c r="M12" s="11">
        <f t="shared" si="4"/>
        <v>11559</v>
      </c>
      <c r="N12" s="13">
        <f t="shared" si="0"/>
        <v>-0.5</v>
      </c>
      <c r="P12" s="10" t="s">
        <v>62</v>
      </c>
      <c r="Q12" s="8">
        <v>-237</v>
      </c>
      <c r="R12" s="8">
        <v>-613</v>
      </c>
      <c r="S12" s="8">
        <v>-269</v>
      </c>
      <c r="T12" s="8">
        <v>-469</v>
      </c>
      <c r="U12" s="8">
        <v>-254</v>
      </c>
      <c r="V12" s="8">
        <v>-317</v>
      </c>
      <c r="W12" s="8">
        <v>-179</v>
      </c>
      <c r="X12" s="8">
        <v>-341</v>
      </c>
      <c r="Y12" s="8">
        <v>-272</v>
      </c>
      <c r="Z12" s="8">
        <v>-440</v>
      </c>
      <c r="AA12" s="8">
        <v>-3391</v>
      </c>
    </row>
    <row r="13" spans="1:27" x14ac:dyDescent="0.3">
      <c r="A13" s="7" t="s">
        <v>30</v>
      </c>
      <c r="B13" s="9">
        <v>251439.58732758614</v>
      </c>
      <c r="D13" s="10" t="s">
        <v>12</v>
      </c>
      <c r="E13" s="8">
        <v>15434</v>
      </c>
      <c r="G13" s="10" t="s">
        <v>20</v>
      </c>
      <c r="H13" s="8">
        <v>-3543</v>
      </c>
      <c r="I13" s="8"/>
      <c r="J13" s="8" t="str">
        <f t="shared" si="1"/>
        <v>SSD 1TB</v>
      </c>
      <c r="K13" s="8">
        <f t="shared" si="2"/>
        <v>15434</v>
      </c>
      <c r="L13" s="8">
        <f t="shared" si="3"/>
        <v>3996</v>
      </c>
      <c r="M13" s="11">
        <f t="shared" si="4"/>
        <v>11438</v>
      </c>
      <c r="N13" s="13">
        <f t="shared" si="0"/>
        <v>-0.5</v>
      </c>
      <c r="P13" s="10" t="s">
        <v>63</v>
      </c>
      <c r="Q13" s="8">
        <v>-453</v>
      </c>
      <c r="R13" s="8">
        <v>-313</v>
      </c>
      <c r="S13" s="8">
        <v>-271</v>
      </c>
      <c r="T13" s="8">
        <v>-259</v>
      </c>
      <c r="U13" s="8">
        <v>-465</v>
      </c>
      <c r="V13" s="8">
        <v>-236</v>
      </c>
      <c r="W13" s="8">
        <v>-388</v>
      </c>
      <c r="X13" s="8">
        <v>-295</v>
      </c>
      <c r="Y13" s="8">
        <v>-301</v>
      </c>
      <c r="Z13" s="8">
        <v>-323</v>
      </c>
      <c r="AA13" s="8">
        <v>-3304</v>
      </c>
    </row>
    <row r="14" spans="1:27" x14ac:dyDescent="0.3">
      <c r="A14" s="7" t="s">
        <v>22</v>
      </c>
      <c r="B14" s="9">
        <v>186416.03193103438</v>
      </c>
      <c r="D14" s="10" t="s">
        <v>41</v>
      </c>
      <c r="E14" s="8">
        <v>16433</v>
      </c>
      <c r="G14" s="10" t="s">
        <v>30</v>
      </c>
      <c r="H14" s="8">
        <v>-3347</v>
      </c>
      <c r="I14" s="8"/>
      <c r="J14" s="8" t="str">
        <f t="shared" si="1"/>
        <v>Tarjeta Gráfica Eco</v>
      </c>
      <c r="K14" s="8">
        <f t="shared" si="2"/>
        <v>16433</v>
      </c>
      <c r="L14" s="8">
        <f t="shared" si="3"/>
        <v>3811</v>
      </c>
      <c r="M14" s="11">
        <f t="shared" si="4"/>
        <v>12622</v>
      </c>
      <c r="N14" s="13">
        <f t="shared" si="0"/>
        <v>-0.5</v>
      </c>
      <c r="P14" s="10" t="s">
        <v>64</v>
      </c>
      <c r="Q14" s="8">
        <v>-275</v>
      </c>
      <c r="R14" s="8">
        <v>-420</v>
      </c>
      <c r="S14" s="8">
        <v>-486</v>
      </c>
      <c r="T14" s="8">
        <v>-499</v>
      </c>
      <c r="U14" s="8">
        <v>-241</v>
      </c>
      <c r="V14" s="8">
        <v>-337</v>
      </c>
      <c r="W14" s="8">
        <v>-318</v>
      </c>
      <c r="X14" s="8">
        <v>-126</v>
      </c>
      <c r="Y14" s="8">
        <v>-209</v>
      </c>
      <c r="Z14" s="8">
        <v>-216</v>
      </c>
      <c r="AA14" s="8">
        <v>-3127</v>
      </c>
    </row>
    <row r="15" spans="1:27" x14ac:dyDescent="0.3">
      <c r="A15" s="7" t="s">
        <v>39</v>
      </c>
      <c r="B15" s="9">
        <v>8209836.7603597846</v>
      </c>
      <c r="D15" s="7" t="s">
        <v>53</v>
      </c>
      <c r="E15" s="8">
        <v>121138</v>
      </c>
      <c r="G15" s="7" t="s">
        <v>53</v>
      </c>
      <c r="H15" s="8">
        <v>-37298</v>
      </c>
      <c r="J15" s="8" t="str">
        <f>"EVOLUCIÓN STOCK VS VENTAS año " &amp; G15</f>
        <v>EVOLUCIÓN STOCK VS VENTAS año 2023</v>
      </c>
      <c r="N15" s="13" t="str">
        <f t="shared" si="0"/>
        <v/>
      </c>
      <c r="P15" s="10" t="s">
        <v>65</v>
      </c>
      <c r="Q15" s="8">
        <v>-337</v>
      </c>
      <c r="R15" s="8">
        <v>-380</v>
      </c>
      <c r="S15" s="8">
        <v>-327</v>
      </c>
      <c r="T15" s="8">
        <v>-274</v>
      </c>
      <c r="U15" s="8">
        <v>-362</v>
      </c>
      <c r="V15" s="8">
        <v>-317</v>
      </c>
      <c r="W15" s="8">
        <v>-355</v>
      </c>
      <c r="X15" s="8">
        <v>-509</v>
      </c>
      <c r="Y15" s="8">
        <v>-430</v>
      </c>
      <c r="Z15" s="8">
        <v>-253</v>
      </c>
      <c r="AA15" s="8">
        <v>-3544</v>
      </c>
    </row>
    <row r="16" spans="1:27" x14ac:dyDescent="0.3">
      <c r="D16" s="10" t="s">
        <v>42</v>
      </c>
      <c r="E16" s="8">
        <v>1958</v>
      </c>
      <c r="G16" s="10" t="s">
        <v>43</v>
      </c>
      <c r="H16" s="8">
        <v>-4393</v>
      </c>
      <c r="J16" s="8" t="str">
        <f>D16</f>
        <v>Portátil Z1 Pro</v>
      </c>
      <c r="K16" s="8">
        <f>_xlfn.XLOOKUP(D16,$D$16:$D$25,$E$16:$E$25)</f>
        <v>1958</v>
      </c>
      <c r="L16" s="8">
        <f>-_xlfn.XLOOKUP(D16,$G$16:$G$25,$H$16:$H$25)</f>
        <v>4293</v>
      </c>
      <c r="M16" s="11">
        <f>K16-L16</f>
        <v>-2335</v>
      </c>
      <c r="N16" s="13">
        <f t="shared" si="0"/>
        <v>-1</v>
      </c>
      <c r="P16" s="10" t="s">
        <v>66</v>
      </c>
      <c r="Q16" s="8">
        <v>-353</v>
      </c>
      <c r="R16" s="8">
        <v>-298</v>
      </c>
      <c r="S16" s="8">
        <v>-298</v>
      </c>
      <c r="T16" s="8">
        <v>-245</v>
      </c>
      <c r="U16" s="8">
        <v>-223</v>
      </c>
      <c r="V16" s="8">
        <v>-271</v>
      </c>
      <c r="W16" s="8">
        <v>-214</v>
      </c>
      <c r="X16" s="8">
        <v>-263</v>
      </c>
      <c r="Y16" s="8">
        <v>-100</v>
      </c>
      <c r="Z16" s="8">
        <v>-376</v>
      </c>
      <c r="AA16" s="8">
        <v>-2641</v>
      </c>
    </row>
    <row r="17" spans="4:27" x14ac:dyDescent="0.3">
      <c r="D17" s="10" t="s">
        <v>20</v>
      </c>
      <c r="E17" s="8">
        <v>2024</v>
      </c>
      <c r="G17" s="10" t="s">
        <v>42</v>
      </c>
      <c r="H17" s="8">
        <v>-4293</v>
      </c>
      <c r="J17" s="8" t="str">
        <f t="shared" ref="J17:J25" si="5">D17</f>
        <v>Monitor Curvo 27''</v>
      </c>
      <c r="K17" s="8">
        <f t="shared" ref="K17:K25" si="6">_xlfn.XLOOKUP(D17,$D$16:$D$25,$E$16:$E$25)</f>
        <v>2024</v>
      </c>
      <c r="L17" s="8">
        <f t="shared" ref="L17:L25" si="7">-_xlfn.XLOOKUP(D17,$G$16:$G$25,$H$16:$H$25)</f>
        <v>3426</v>
      </c>
      <c r="M17" s="11">
        <f t="shared" ref="M17:M25" si="8">K17-L17</f>
        <v>-1402</v>
      </c>
      <c r="N17" s="13">
        <f t="shared" si="0"/>
        <v>-1</v>
      </c>
      <c r="P17" s="10" t="s">
        <v>67</v>
      </c>
      <c r="Q17" s="8">
        <v>-342</v>
      </c>
      <c r="R17" s="8">
        <v>-310</v>
      </c>
      <c r="S17" s="8">
        <v>-265</v>
      </c>
      <c r="T17" s="8">
        <v>-268</v>
      </c>
      <c r="U17" s="8">
        <v>-370</v>
      </c>
      <c r="V17" s="8">
        <v>-381</v>
      </c>
      <c r="W17" s="8">
        <v>-369</v>
      </c>
      <c r="X17" s="8">
        <v>-237</v>
      </c>
      <c r="Y17" s="8">
        <v>-231</v>
      </c>
      <c r="Z17" s="8">
        <v>-244</v>
      </c>
      <c r="AA17" s="8">
        <v>-3017</v>
      </c>
    </row>
    <row r="18" spans="4:27" x14ac:dyDescent="0.3">
      <c r="D18" s="10" t="s">
        <v>44</v>
      </c>
      <c r="E18" s="8">
        <v>4195</v>
      </c>
      <c r="G18" s="10" t="s">
        <v>30</v>
      </c>
      <c r="H18" s="8">
        <v>-3895</v>
      </c>
      <c r="J18" s="8" t="str">
        <f t="shared" si="5"/>
        <v>Portátil Z1</v>
      </c>
      <c r="K18" s="8">
        <f t="shared" si="6"/>
        <v>4195</v>
      </c>
      <c r="L18" s="8">
        <f t="shared" si="7"/>
        <v>3561</v>
      </c>
      <c r="M18" s="11">
        <f t="shared" si="8"/>
        <v>634</v>
      </c>
      <c r="N18" s="13">
        <f t="shared" si="0"/>
        <v>1</v>
      </c>
      <c r="P18" s="7" t="s">
        <v>53</v>
      </c>
      <c r="Q18" s="8">
        <v>-4393</v>
      </c>
      <c r="R18" s="8">
        <v>-3561</v>
      </c>
      <c r="S18" s="8">
        <v>-4293</v>
      </c>
      <c r="T18" s="8">
        <v>-3482</v>
      </c>
      <c r="U18" s="8">
        <v>-3537</v>
      </c>
      <c r="V18" s="8">
        <v>-3766</v>
      </c>
      <c r="W18" s="8">
        <v>-3895</v>
      </c>
      <c r="X18" s="8">
        <v>-3574</v>
      </c>
      <c r="Y18" s="8">
        <v>-3371</v>
      </c>
      <c r="Z18" s="8">
        <v>-3426</v>
      </c>
      <c r="AA18" s="8">
        <v>-37298</v>
      </c>
    </row>
    <row r="19" spans="4:27" x14ac:dyDescent="0.3">
      <c r="D19" s="10" t="s">
        <v>30</v>
      </c>
      <c r="E19" s="8">
        <v>12812</v>
      </c>
      <c r="G19" s="10" t="s">
        <v>22</v>
      </c>
      <c r="H19" s="8">
        <v>-3766</v>
      </c>
      <c r="J19" s="8" t="str">
        <f t="shared" si="5"/>
        <v>SSD 512GB</v>
      </c>
      <c r="K19" s="8">
        <f t="shared" si="6"/>
        <v>12812</v>
      </c>
      <c r="L19" s="8">
        <f t="shared" si="7"/>
        <v>3895</v>
      </c>
      <c r="M19" s="11">
        <f t="shared" si="8"/>
        <v>8917</v>
      </c>
      <c r="N19" s="13">
        <f t="shared" si="0"/>
        <v>-0.5</v>
      </c>
      <c r="P19" s="10" t="s">
        <v>56</v>
      </c>
      <c r="Q19" s="8">
        <v>-476</v>
      </c>
      <c r="R19" s="8">
        <v>-278</v>
      </c>
      <c r="S19" s="8">
        <v>-431</v>
      </c>
      <c r="T19" s="8">
        <v>-224</v>
      </c>
      <c r="U19" s="8">
        <v>-250</v>
      </c>
      <c r="V19" s="8">
        <v>-178</v>
      </c>
      <c r="W19" s="8">
        <v>-401</v>
      </c>
      <c r="X19" s="8">
        <v>-358</v>
      </c>
      <c r="Y19" s="8">
        <v>-324</v>
      </c>
      <c r="Z19" s="8">
        <v>-190</v>
      </c>
      <c r="AA19" s="8">
        <v>-3110</v>
      </c>
    </row>
    <row r="20" spans="4:27" x14ac:dyDescent="0.3">
      <c r="D20" s="10" t="s">
        <v>43</v>
      </c>
      <c r="E20" s="8">
        <v>13042</v>
      </c>
      <c r="G20" s="10" t="s">
        <v>41</v>
      </c>
      <c r="H20" s="8">
        <v>-3574</v>
      </c>
      <c r="I20" s="8"/>
      <c r="J20" s="8" t="str">
        <f t="shared" si="5"/>
        <v>Batería Larga Duración</v>
      </c>
      <c r="K20" s="8">
        <f t="shared" si="6"/>
        <v>13042</v>
      </c>
      <c r="L20" s="8">
        <f t="shared" si="7"/>
        <v>4393</v>
      </c>
      <c r="M20" s="11">
        <f t="shared" si="8"/>
        <v>8649</v>
      </c>
      <c r="N20" s="13">
        <f t="shared" si="0"/>
        <v>1</v>
      </c>
      <c r="P20" s="10" t="s">
        <v>57</v>
      </c>
      <c r="Q20" s="8">
        <v>-661</v>
      </c>
      <c r="R20" s="8">
        <v>-353</v>
      </c>
      <c r="S20" s="8">
        <v>-202</v>
      </c>
      <c r="T20" s="8">
        <v>-170</v>
      </c>
      <c r="U20" s="8">
        <v>-161</v>
      </c>
      <c r="V20" s="8">
        <v>-406</v>
      </c>
      <c r="W20" s="8">
        <v>-280</v>
      </c>
      <c r="X20" s="8">
        <v>-349</v>
      </c>
      <c r="Y20" s="8">
        <v>-212</v>
      </c>
      <c r="Z20" s="8">
        <v>-267</v>
      </c>
      <c r="AA20" s="8">
        <v>-3061</v>
      </c>
    </row>
    <row r="21" spans="4:27" x14ac:dyDescent="0.3">
      <c r="D21" s="10" t="s">
        <v>33</v>
      </c>
      <c r="E21" s="8">
        <v>14244</v>
      </c>
      <c r="G21" s="10" t="s">
        <v>44</v>
      </c>
      <c r="H21" s="8">
        <v>-3561</v>
      </c>
      <c r="I21" s="8"/>
      <c r="J21" s="8" t="str">
        <f t="shared" si="5"/>
        <v>Procesador Gamma</v>
      </c>
      <c r="K21" s="8">
        <f t="shared" si="6"/>
        <v>14244</v>
      </c>
      <c r="L21" s="8">
        <f t="shared" si="7"/>
        <v>3371</v>
      </c>
      <c r="M21" s="11">
        <f t="shared" si="8"/>
        <v>10873</v>
      </c>
      <c r="N21" s="13">
        <f t="shared" si="0"/>
        <v>-0.5</v>
      </c>
      <c r="O21" s="8"/>
      <c r="P21" s="10" t="s">
        <v>58</v>
      </c>
      <c r="Q21" s="8">
        <v>-308</v>
      </c>
      <c r="R21" s="8">
        <v>-163</v>
      </c>
      <c r="S21" s="8">
        <v>-465</v>
      </c>
      <c r="T21" s="8">
        <v>-610</v>
      </c>
      <c r="U21" s="8">
        <v>-235</v>
      </c>
      <c r="V21" s="8">
        <v>-235</v>
      </c>
      <c r="W21" s="8">
        <v>-254</v>
      </c>
      <c r="X21" s="8">
        <v>-150</v>
      </c>
      <c r="Y21" s="8">
        <v>-400</v>
      </c>
      <c r="Z21" s="8">
        <v>-162</v>
      </c>
      <c r="AA21" s="8">
        <v>-2982</v>
      </c>
    </row>
    <row r="22" spans="4:27" x14ac:dyDescent="0.3">
      <c r="D22" s="10" t="s">
        <v>22</v>
      </c>
      <c r="E22" s="8">
        <v>14873</v>
      </c>
      <c r="G22" s="10" t="s">
        <v>12</v>
      </c>
      <c r="H22" s="8">
        <v>-3537</v>
      </c>
      <c r="I22" s="8"/>
      <c r="J22" s="8" t="str">
        <f t="shared" si="5"/>
        <v>Webcam HD Pro</v>
      </c>
      <c r="K22" s="8">
        <f t="shared" si="6"/>
        <v>14873</v>
      </c>
      <c r="L22" s="8">
        <f t="shared" si="7"/>
        <v>3766</v>
      </c>
      <c r="M22" s="11">
        <f t="shared" si="8"/>
        <v>11107</v>
      </c>
      <c r="N22" s="13">
        <f t="shared" si="0"/>
        <v>-0.5</v>
      </c>
      <c r="P22" s="10" t="s">
        <v>59</v>
      </c>
      <c r="Q22" s="8">
        <v>-379</v>
      </c>
      <c r="R22" s="8">
        <v>-121</v>
      </c>
      <c r="S22" s="8">
        <v>-167</v>
      </c>
      <c r="T22" s="8">
        <v>-281</v>
      </c>
      <c r="U22" s="8">
        <v>-412</v>
      </c>
      <c r="V22" s="8">
        <v>-264</v>
      </c>
      <c r="W22" s="8">
        <v>-254</v>
      </c>
      <c r="X22" s="8">
        <v>-297</v>
      </c>
      <c r="Y22" s="8">
        <v>-283</v>
      </c>
      <c r="Z22" s="8">
        <v>-226</v>
      </c>
      <c r="AA22" s="8">
        <v>-2684</v>
      </c>
    </row>
    <row r="23" spans="4:27" x14ac:dyDescent="0.3">
      <c r="D23" s="10" t="s">
        <v>12</v>
      </c>
      <c r="E23" s="8">
        <v>18151</v>
      </c>
      <c r="G23" s="10" t="s">
        <v>45</v>
      </c>
      <c r="H23" s="8">
        <v>-3482</v>
      </c>
      <c r="I23" s="8"/>
      <c r="J23" s="8" t="str">
        <f t="shared" si="5"/>
        <v>SSD 1TB</v>
      </c>
      <c r="K23" s="8">
        <f t="shared" si="6"/>
        <v>18151</v>
      </c>
      <c r="L23" s="8">
        <f t="shared" si="7"/>
        <v>3537</v>
      </c>
      <c r="M23" s="11">
        <f t="shared" si="8"/>
        <v>14614</v>
      </c>
      <c r="N23" s="13">
        <f t="shared" si="0"/>
        <v>-0.5</v>
      </c>
      <c r="P23" s="10" t="s">
        <v>60</v>
      </c>
      <c r="Q23" s="8">
        <v>-199</v>
      </c>
      <c r="R23" s="8">
        <v>-428</v>
      </c>
      <c r="S23" s="8">
        <v>-305</v>
      </c>
      <c r="T23" s="8">
        <v>-335</v>
      </c>
      <c r="U23" s="8">
        <v>-223</v>
      </c>
      <c r="V23" s="8">
        <v>-330</v>
      </c>
      <c r="W23" s="8">
        <v>-381</v>
      </c>
      <c r="X23" s="8">
        <v>-371</v>
      </c>
      <c r="Y23" s="8">
        <v>-360</v>
      </c>
      <c r="Z23" s="8">
        <v>-497</v>
      </c>
      <c r="AA23" s="8">
        <v>-3429</v>
      </c>
    </row>
    <row r="24" spans="4:27" x14ac:dyDescent="0.3">
      <c r="D24" s="10" t="s">
        <v>45</v>
      </c>
      <c r="E24" s="8">
        <v>19837</v>
      </c>
      <c r="G24" s="10" t="s">
        <v>20</v>
      </c>
      <c r="H24" s="8">
        <v>-3426</v>
      </c>
      <c r="I24" s="8"/>
      <c r="J24" s="8" t="str">
        <f t="shared" si="5"/>
        <v>Tarjeta Gráfica Pro</v>
      </c>
      <c r="K24" s="8">
        <f t="shared" si="6"/>
        <v>19837</v>
      </c>
      <c r="L24" s="8">
        <f t="shared" si="7"/>
        <v>3482</v>
      </c>
      <c r="M24" s="11">
        <f t="shared" si="8"/>
        <v>16355</v>
      </c>
      <c r="N24" s="13">
        <f t="shared" si="0"/>
        <v>-0.5</v>
      </c>
      <c r="P24" s="10" t="s">
        <v>61</v>
      </c>
      <c r="Q24" s="8">
        <v>-237</v>
      </c>
      <c r="R24" s="8">
        <v>-471</v>
      </c>
      <c r="S24" s="8">
        <v>-374</v>
      </c>
      <c r="T24" s="8">
        <v>-193</v>
      </c>
      <c r="U24" s="8">
        <v>-251</v>
      </c>
      <c r="V24" s="8">
        <v>-318</v>
      </c>
      <c r="W24" s="8">
        <v>-297</v>
      </c>
      <c r="X24" s="8">
        <v>-224</v>
      </c>
      <c r="Y24" s="8">
        <v>-268</v>
      </c>
      <c r="Z24" s="8">
        <v>-237</v>
      </c>
      <c r="AA24" s="8">
        <v>-2870</v>
      </c>
    </row>
    <row r="25" spans="4:27" x14ac:dyDescent="0.3">
      <c r="D25" s="10" t="s">
        <v>41</v>
      </c>
      <c r="E25" s="8">
        <v>20002</v>
      </c>
      <c r="G25" s="10" t="s">
        <v>33</v>
      </c>
      <c r="H25" s="8">
        <v>-3371</v>
      </c>
      <c r="I25" s="8"/>
      <c r="J25" s="8" t="str">
        <f t="shared" si="5"/>
        <v>Tarjeta Gráfica Eco</v>
      </c>
      <c r="K25" s="8">
        <f t="shared" si="6"/>
        <v>20002</v>
      </c>
      <c r="L25" s="8">
        <f t="shared" si="7"/>
        <v>3574</v>
      </c>
      <c r="M25" s="11">
        <f t="shared" si="8"/>
        <v>16428</v>
      </c>
      <c r="N25" s="13">
        <f t="shared" si="0"/>
        <v>-0.5</v>
      </c>
      <c r="P25" s="10" t="s">
        <v>62</v>
      </c>
      <c r="Q25" s="8">
        <v>-216</v>
      </c>
      <c r="R25" s="8">
        <v>-361</v>
      </c>
      <c r="S25" s="8">
        <v>-386</v>
      </c>
      <c r="T25" s="8">
        <v>-151</v>
      </c>
      <c r="U25" s="8">
        <v>-324</v>
      </c>
      <c r="V25" s="8">
        <v>-367</v>
      </c>
      <c r="W25" s="8">
        <v>-400</v>
      </c>
      <c r="X25" s="8">
        <v>-210</v>
      </c>
      <c r="Y25" s="8">
        <v>-256</v>
      </c>
      <c r="Z25" s="8">
        <v>-323</v>
      </c>
      <c r="AA25" s="8">
        <v>-2994</v>
      </c>
    </row>
    <row r="26" spans="4:27" x14ac:dyDescent="0.3">
      <c r="D26" s="7" t="s">
        <v>54</v>
      </c>
      <c r="E26" s="8">
        <v>52128</v>
      </c>
      <c r="G26" s="7" t="s">
        <v>54</v>
      </c>
      <c r="H26" s="8">
        <v>-14193</v>
      </c>
      <c r="I26" s="8"/>
      <c r="J26" s="8" t="str">
        <f>"EVOLUCIÓN STOCK VS VENTAS año " &amp; G26</f>
        <v>EVOLUCIÓN STOCK VS VENTAS año 2024</v>
      </c>
      <c r="K26" s="8"/>
      <c r="N26" s="13" t="str">
        <f t="shared" si="0"/>
        <v/>
      </c>
      <c r="P26" s="10" t="s">
        <v>63</v>
      </c>
      <c r="Q26" s="8">
        <v>-487</v>
      </c>
      <c r="R26" s="8">
        <v>-259</v>
      </c>
      <c r="S26" s="8">
        <v>-251</v>
      </c>
      <c r="T26" s="8">
        <v>-354</v>
      </c>
      <c r="U26" s="8">
        <v>-309</v>
      </c>
      <c r="V26" s="8">
        <v>-462</v>
      </c>
      <c r="W26" s="8">
        <v>-406</v>
      </c>
      <c r="X26" s="8">
        <v>-257</v>
      </c>
      <c r="Y26" s="8">
        <v>-197</v>
      </c>
      <c r="Z26" s="8">
        <v>-282</v>
      </c>
      <c r="AA26" s="8">
        <v>-3264</v>
      </c>
    </row>
    <row r="27" spans="4:27" x14ac:dyDescent="0.3">
      <c r="D27" s="10" t="s">
        <v>44</v>
      </c>
      <c r="E27" s="8">
        <v>1242</v>
      </c>
      <c r="G27" s="10" t="s">
        <v>43</v>
      </c>
      <c r="H27" s="8">
        <v>-2087</v>
      </c>
      <c r="I27" s="8"/>
      <c r="J27" s="8" t="str">
        <f>D27</f>
        <v>Portátil Z1</v>
      </c>
      <c r="K27" s="8">
        <f>_xlfn.XLOOKUP(D27,$D$27:$D$36,$E$27:$E$36)</f>
        <v>1242</v>
      </c>
      <c r="L27" s="8">
        <f>-_xlfn.XLOOKUP(D27,$G$27:$G$36,$H$27:$H$36)</f>
        <v>1367</v>
      </c>
      <c r="M27" s="11">
        <f>K27-L27</f>
        <v>-125</v>
      </c>
      <c r="N27" s="13">
        <f t="shared" si="0"/>
        <v>-1</v>
      </c>
      <c r="P27" s="10" t="s">
        <v>64</v>
      </c>
      <c r="Q27" s="8">
        <v>-509</v>
      </c>
      <c r="R27" s="8">
        <v>-426</v>
      </c>
      <c r="S27" s="8">
        <v>-539</v>
      </c>
      <c r="T27" s="8">
        <v>-297</v>
      </c>
      <c r="U27" s="8">
        <v>-235</v>
      </c>
      <c r="V27" s="8">
        <v>-246</v>
      </c>
      <c r="W27" s="8">
        <v>-296</v>
      </c>
      <c r="X27" s="8">
        <v>-363</v>
      </c>
      <c r="Y27" s="8">
        <v>-263</v>
      </c>
      <c r="Z27" s="8">
        <v>-263</v>
      </c>
      <c r="AA27" s="8">
        <v>-3437</v>
      </c>
    </row>
    <row r="28" spans="4:27" x14ac:dyDescent="0.3">
      <c r="D28" s="10" t="s">
        <v>42</v>
      </c>
      <c r="E28" s="8">
        <v>1816</v>
      </c>
      <c r="G28" s="10" t="s">
        <v>12</v>
      </c>
      <c r="H28" s="8">
        <v>-1648</v>
      </c>
      <c r="I28" s="8"/>
      <c r="J28" s="8" t="str">
        <f t="shared" ref="J28:J36" si="9">D28</f>
        <v>Portátil Z1 Pro</v>
      </c>
      <c r="K28" s="8">
        <f t="shared" ref="K28:K36" si="10">_xlfn.XLOOKUP(D28,$D$27:$D$36,$E$27:$E$36)</f>
        <v>1816</v>
      </c>
      <c r="L28" s="8">
        <f t="shared" ref="L28:L36" si="11">-_xlfn.XLOOKUP(D28,$G$27:$G$36,$H$27:$H$36)</f>
        <v>1263</v>
      </c>
      <c r="M28" s="11">
        <f t="shared" ref="M28:M36" si="12">K28-L28</f>
        <v>553</v>
      </c>
      <c r="N28" s="13">
        <f t="shared" si="0"/>
        <v>1</v>
      </c>
      <c r="P28" s="10" t="s">
        <v>65</v>
      </c>
      <c r="Q28" s="8">
        <v>-459</v>
      </c>
      <c r="R28" s="8">
        <v>-77</v>
      </c>
      <c r="S28" s="8">
        <v>-185</v>
      </c>
      <c r="T28" s="8">
        <v>-407</v>
      </c>
      <c r="U28" s="8">
        <v>-330</v>
      </c>
      <c r="V28" s="8">
        <v>-202</v>
      </c>
      <c r="W28" s="8">
        <v>-462</v>
      </c>
      <c r="X28" s="8">
        <v>-396</v>
      </c>
      <c r="Y28" s="8">
        <v>-381</v>
      </c>
      <c r="Z28" s="8">
        <v>-260</v>
      </c>
      <c r="AA28" s="8">
        <v>-3159</v>
      </c>
    </row>
    <row r="29" spans="4:27" x14ac:dyDescent="0.3">
      <c r="D29" s="10" t="s">
        <v>20</v>
      </c>
      <c r="E29" s="8">
        <v>2415</v>
      </c>
      <c r="G29" s="10" t="s">
        <v>30</v>
      </c>
      <c r="H29" s="8">
        <v>-1605</v>
      </c>
      <c r="I29" s="8"/>
      <c r="J29" s="8" t="str">
        <f t="shared" si="9"/>
        <v>Monitor Curvo 27''</v>
      </c>
      <c r="K29" s="8">
        <f t="shared" si="10"/>
        <v>2415</v>
      </c>
      <c r="L29" s="8">
        <f t="shared" si="11"/>
        <v>327</v>
      </c>
      <c r="M29" s="11">
        <f t="shared" si="12"/>
        <v>2088</v>
      </c>
      <c r="N29" s="13">
        <f t="shared" si="0"/>
        <v>-0.5</v>
      </c>
      <c r="P29" s="10" t="s">
        <v>66</v>
      </c>
      <c r="Q29" s="8">
        <v>-260</v>
      </c>
      <c r="R29" s="8">
        <v>-350</v>
      </c>
      <c r="S29" s="8">
        <v>-614</v>
      </c>
      <c r="T29" s="8">
        <v>-262</v>
      </c>
      <c r="U29" s="8">
        <v>-364</v>
      </c>
      <c r="V29" s="8">
        <v>-384</v>
      </c>
      <c r="W29" s="8">
        <v>-230</v>
      </c>
      <c r="X29" s="8">
        <v>-257</v>
      </c>
      <c r="Y29" s="8">
        <v>-211</v>
      </c>
      <c r="Z29" s="8">
        <v>-345</v>
      </c>
      <c r="AA29" s="8">
        <v>-3277</v>
      </c>
    </row>
    <row r="30" spans="4:27" x14ac:dyDescent="0.3">
      <c r="D30" s="10" t="s">
        <v>30</v>
      </c>
      <c r="E30" s="8">
        <v>5460</v>
      </c>
      <c r="G30" s="10" t="s">
        <v>45</v>
      </c>
      <c r="H30" s="8">
        <v>-1591</v>
      </c>
      <c r="J30" s="8" t="str">
        <f t="shared" si="9"/>
        <v>SSD 512GB</v>
      </c>
      <c r="K30" s="8">
        <f t="shared" si="10"/>
        <v>5460</v>
      </c>
      <c r="L30" s="8">
        <f t="shared" si="11"/>
        <v>1605</v>
      </c>
      <c r="M30" s="11">
        <f t="shared" si="12"/>
        <v>3855</v>
      </c>
      <c r="N30" s="13">
        <f t="shared" si="0"/>
        <v>-0.5</v>
      </c>
      <c r="P30" s="10" t="s">
        <v>67</v>
      </c>
      <c r="Q30" s="8">
        <v>-202</v>
      </c>
      <c r="R30" s="8">
        <v>-274</v>
      </c>
      <c r="S30" s="8">
        <v>-374</v>
      </c>
      <c r="T30" s="8">
        <v>-198</v>
      </c>
      <c r="U30" s="8">
        <v>-443</v>
      </c>
      <c r="V30" s="8">
        <v>-374</v>
      </c>
      <c r="W30" s="8">
        <v>-234</v>
      </c>
      <c r="X30" s="8">
        <v>-342</v>
      </c>
      <c r="Y30" s="8">
        <v>-216</v>
      </c>
      <c r="Z30" s="8">
        <v>-374</v>
      </c>
      <c r="AA30" s="8">
        <v>-3031</v>
      </c>
    </row>
    <row r="31" spans="4:27" x14ac:dyDescent="0.3">
      <c r="D31" s="10" t="s">
        <v>41</v>
      </c>
      <c r="E31" s="8">
        <v>6058</v>
      </c>
      <c r="G31" s="10" t="s">
        <v>22</v>
      </c>
      <c r="H31" s="8">
        <v>-1567</v>
      </c>
      <c r="I31" s="8"/>
      <c r="J31" s="8" t="str">
        <f t="shared" si="9"/>
        <v>Tarjeta Gráfica Eco</v>
      </c>
      <c r="K31" s="8">
        <f t="shared" si="10"/>
        <v>6058</v>
      </c>
      <c r="L31" s="8">
        <f t="shared" si="11"/>
        <v>1356</v>
      </c>
      <c r="M31" s="11">
        <f t="shared" si="12"/>
        <v>4702</v>
      </c>
      <c r="N31" s="13">
        <f t="shared" si="0"/>
        <v>-0.5</v>
      </c>
      <c r="P31" s="7" t="s">
        <v>54</v>
      </c>
      <c r="Q31" s="8">
        <v>-2087</v>
      </c>
      <c r="R31" s="8">
        <v>-1367</v>
      </c>
      <c r="S31" s="8">
        <v>-1263</v>
      </c>
      <c r="T31" s="8">
        <v>-1591</v>
      </c>
      <c r="U31" s="8">
        <v>-1648</v>
      </c>
      <c r="V31" s="8">
        <v>-1567</v>
      </c>
      <c r="W31" s="8">
        <v>-1605</v>
      </c>
      <c r="X31" s="8">
        <v>-1356</v>
      </c>
      <c r="Y31" s="8">
        <v>-1382</v>
      </c>
      <c r="Z31" s="8">
        <v>-327</v>
      </c>
      <c r="AA31" s="8">
        <v>-14193</v>
      </c>
    </row>
    <row r="32" spans="4:27" x14ac:dyDescent="0.3">
      <c r="D32" s="10" t="s">
        <v>12</v>
      </c>
      <c r="E32" s="8">
        <v>6062</v>
      </c>
      <c r="G32" s="10" t="s">
        <v>33</v>
      </c>
      <c r="H32" s="8">
        <v>-1382</v>
      </c>
      <c r="J32" s="8" t="str">
        <f t="shared" si="9"/>
        <v>SSD 1TB</v>
      </c>
      <c r="K32" s="8">
        <f t="shared" si="10"/>
        <v>6062</v>
      </c>
      <c r="L32" s="8">
        <f t="shared" si="11"/>
        <v>1648</v>
      </c>
      <c r="M32" s="11">
        <f t="shared" si="12"/>
        <v>4414</v>
      </c>
      <c r="N32" s="13">
        <f t="shared" si="0"/>
        <v>-0.5</v>
      </c>
      <c r="P32" s="10" t="s">
        <v>56</v>
      </c>
      <c r="Q32" s="8">
        <v>-553</v>
      </c>
      <c r="R32" s="8">
        <v>-314</v>
      </c>
      <c r="S32" s="8">
        <v>-226</v>
      </c>
      <c r="T32" s="8">
        <v>-292</v>
      </c>
      <c r="U32" s="8">
        <v>-288</v>
      </c>
      <c r="V32" s="8">
        <v>-359</v>
      </c>
      <c r="W32" s="8">
        <v>-320</v>
      </c>
      <c r="X32" s="8">
        <v>-234</v>
      </c>
      <c r="Y32" s="8">
        <v>-301</v>
      </c>
      <c r="Z32" s="8">
        <v>-252</v>
      </c>
      <c r="AA32" s="8">
        <v>-3139</v>
      </c>
    </row>
    <row r="33" spans="4:27" x14ac:dyDescent="0.3">
      <c r="D33" s="10" t="s">
        <v>33</v>
      </c>
      <c r="E33" s="8">
        <v>6472</v>
      </c>
      <c r="G33" s="10" t="s">
        <v>44</v>
      </c>
      <c r="H33" s="8">
        <v>-1367</v>
      </c>
      <c r="J33" s="8" t="str">
        <f t="shared" si="9"/>
        <v>Procesador Gamma</v>
      </c>
      <c r="K33" s="8">
        <f t="shared" si="10"/>
        <v>6472</v>
      </c>
      <c r="L33" s="8">
        <f t="shared" si="11"/>
        <v>1382</v>
      </c>
      <c r="M33" s="11">
        <f t="shared" si="12"/>
        <v>5090</v>
      </c>
      <c r="N33" s="13">
        <f t="shared" si="0"/>
        <v>-0.5</v>
      </c>
      <c r="P33" s="10" t="s">
        <v>57</v>
      </c>
      <c r="Q33" s="8">
        <v>-252</v>
      </c>
      <c r="R33" s="8">
        <v>-298</v>
      </c>
      <c r="S33" s="8">
        <v>-262</v>
      </c>
      <c r="T33" s="8">
        <v>-433</v>
      </c>
      <c r="U33" s="8">
        <v>-184</v>
      </c>
      <c r="V33" s="8">
        <v>-264</v>
      </c>
      <c r="W33" s="8">
        <v>-368</v>
      </c>
      <c r="X33" s="8">
        <v>-251</v>
      </c>
      <c r="Y33" s="8">
        <v>-152</v>
      </c>
      <c r="Z33" s="8">
        <v>-15</v>
      </c>
      <c r="AA33" s="8">
        <v>-2479</v>
      </c>
    </row>
    <row r="34" spans="4:27" x14ac:dyDescent="0.3">
      <c r="D34" s="10" t="s">
        <v>22</v>
      </c>
      <c r="E34" s="8">
        <v>6517</v>
      </c>
      <c r="G34" s="10" t="s">
        <v>41</v>
      </c>
      <c r="H34" s="8">
        <v>-1356</v>
      </c>
      <c r="J34" s="8" t="str">
        <f t="shared" si="9"/>
        <v>Webcam HD Pro</v>
      </c>
      <c r="K34" s="8">
        <f t="shared" si="10"/>
        <v>6517</v>
      </c>
      <c r="L34" s="8">
        <f t="shared" si="11"/>
        <v>1567</v>
      </c>
      <c r="M34" s="11">
        <f t="shared" si="12"/>
        <v>4950</v>
      </c>
      <c r="N34" s="13">
        <f t="shared" si="0"/>
        <v>-0.5</v>
      </c>
      <c r="P34" s="10" t="s">
        <v>58</v>
      </c>
      <c r="Q34" s="8">
        <v>-374</v>
      </c>
      <c r="R34" s="8">
        <v>-229</v>
      </c>
      <c r="S34" s="8">
        <v>-144</v>
      </c>
      <c r="T34" s="8">
        <v>-385</v>
      </c>
      <c r="U34" s="8">
        <v>-334</v>
      </c>
      <c r="V34" s="8">
        <v>-237</v>
      </c>
      <c r="W34" s="8">
        <v>-311</v>
      </c>
      <c r="X34" s="8">
        <v>-418</v>
      </c>
      <c r="Y34" s="8">
        <v>-237</v>
      </c>
      <c r="Z34" s="8">
        <v>-28</v>
      </c>
      <c r="AA34" s="8">
        <v>-2697</v>
      </c>
    </row>
    <row r="35" spans="4:27" x14ac:dyDescent="0.3">
      <c r="D35" s="10" t="s">
        <v>43</v>
      </c>
      <c r="E35" s="8">
        <v>7317</v>
      </c>
      <c r="G35" s="10" t="s">
        <v>42</v>
      </c>
      <c r="H35" s="8">
        <v>-1263</v>
      </c>
      <c r="J35" s="8" t="str">
        <f t="shared" si="9"/>
        <v>Batería Larga Duración</v>
      </c>
      <c r="K35" s="8">
        <f t="shared" si="10"/>
        <v>7317</v>
      </c>
      <c r="L35" s="8">
        <f t="shared" si="11"/>
        <v>2087</v>
      </c>
      <c r="M35" s="11">
        <f t="shared" si="12"/>
        <v>5230</v>
      </c>
      <c r="N35" s="13">
        <f t="shared" si="0"/>
        <v>-0.5</v>
      </c>
      <c r="P35" s="10" t="s">
        <v>59</v>
      </c>
      <c r="Q35" s="8">
        <v>-592</v>
      </c>
      <c r="R35" s="8">
        <v>-264</v>
      </c>
      <c r="S35" s="8">
        <v>-374</v>
      </c>
      <c r="T35" s="8">
        <v>-204</v>
      </c>
      <c r="U35" s="8">
        <v>-450</v>
      </c>
      <c r="V35" s="8">
        <v>-333</v>
      </c>
      <c r="W35" s="8">
        <v>-247</v>
      </c>
      <c r="X35" s="8">
        <v>-161</v>
      </c>
      <c r="Y35" s="8">
        <v>-280</v>
      </c>
      <c r="Z35" s="8">
        <v>-17</v>
      </c>
      <c r="AA35" s="8">
        <v>-2922</v>
      </c>
    </row>
    <row r="36" spans="4:27" x14ac:dyDescent="0.3">
      <c r="D36" s="10" t="s">
        <v>45</v>
      </c>
      <c r="E36" s="8">
        <v>8769</v>
      </c>
      <c r="G36" s="10" t="s">
        <v>20</v>
      </c>
      <c r="H36" s="8">
        <v>-327</v>
      </c>
      <c r="J36" s="8" t="str">
        <f t="shared" si="9"/>
        <v>Tarjeta Gráfica Pro</v>
      </c>
      <c r="K36" s="8">
        <f t="shared" si="10"/>
        <v>8769</v>
      </c>
      <c r="L36" s="8">
        <f t="shared" si="11"/>
        <v>1591</v>
      </c>
      <c r="M36" s="11">
        <f t="shared" si="12"/>
        <v>7178</v>
      </c>
      <c r="N36" s="13">
        <f t="shared" si="0"/>
        <v>-0.5</v>
      </c>
      <c r="P36" s="10" t="s">
        <v>60</v>
      </c>
      <c r="Q36" s="8">
        <v>-316</v>
      </c>
      <c r="R36" s="8">
        <v>-262</v>
      </c>
      <c r="S36" s="8">
        <v>-257</v>
      </c>
      <c r="T36" s="8">
        <v>-277</v>
      </c>
      <c r="U36" s="8">
        <v>-392</v>
      </c>
      <c r="V36" s="8">
        <v>-374</v>
      </c>
      <c r="W36" s="8">
        <v>-359</v>
      </c>
      <c r="X36" s="8">
        <v>-292</v>
      </c>
      <c r="Y36" s="8">
        <v>-412</v>
      </c>
      <c r="Z36" s="8">
        <v>-15</v>
      </c>
      <c r="AA36" s="8">
        <v>-2956</v>
      </c>
    </row>
    <row r="37" spans="4:27" x14ac:dyDescent="0.3">
      <c r="D37" s="7" t="s">
        <v>39</v>
      </c>
      <c r="E37" s="8">
        <v>282158</v>
      </c>
      <c r="G37" s="7" t="s">
        <v>39</v>
      </c>
      <c r="H37" s="8">
        <v>-89502</v>
      </c>
      <c r="P37" s="7" t="s">
        <v>39</v>
      </c>
      <c r="Q37" s="8">
        <v>-10323</v>
      </c>
      <c r="R37" s="8">
        <v>-9306</v>
      </c>
      <c r="S37" s="8">
        <v>-9280</v>
      </c>
      <c r="T37" s="8">
        <v>-9194</v>
      </c>
      <c r="U37" s="8">
        <v>-9181</v>
      </c>
      <c r="V37" s="8">
        <v>-8879</v>
      </c>
      <c r="W37" s="8">
        <v>-8847</v>
      </c>
      <c r="X37" s="8">
        <v>-8741</v>
      </c>
      <c r="Y37" s="8">
        <v>-8455</v>
      </c>
      <c r="Z37" s="8">
        <v>-7296</v>
      </c>
      <c r="AA37" s="8">
        <v>-89502</v>
      </c>
    </row>
  </sheetData>
  <conditionalFormatting pivot="1" sqref="B5:B14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E5:E14 E16:E25 E27:E36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AA5:AA37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H5:H14 H16:H25 H27:H36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5:N36">
    <cfRule type="iconSet" priority="1">
      <iconSet iconSet="3Symbols" showValue="0">
        <cfvo type="percent" val="0"/>
        <cfvo type="num" val="-0.5"/>
        <cfvo type="num" val="0"/>
      </iconSet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B67CEE-D1CA-4A36-929B-2C2980E29294}">
  <dimension ref="A2"/>
  <sheetViews>
    <sheetView showGridLines="0" tabSelected="1" view="pageBreakPreview" zoomScale="89" zoomScaleNormal="100" zoomScaleSheetLayoutView="100" workbookViewId="0">
      <selection activeCell="P2" sqref="P2"/>
    </sheetView>
  </sheetViews>
  <sheetFormatPr baseColWidth="10" defaultRowHeight="14.4" x14ac:dyDescent="0.3"/>
  <sheetData>
    <row r="2" ht="107.4" customHeight="1" x14ac:dyDescent="0.3"/>
  </sheetData>
  <pageMargins left="0.7" right="0.7" top="0.75" bottom="0.75" header="0.3" footer="0.3"/>
  <pageSetup paperSize="9" orientation="portrait" r:id="rId1"/>
  <drawing r:id="rId2"/>
  <extLst>
    <ext xmlns:x14="http://schemas.microsoft.com/office/spreadsheetml/2009/9/main" uri="{A8765BA9-456A-4dab-B4F3-ACF838C121DE}">
      <x14:slicerList>
        <x14:slicer r:id="rId3"/>
      </x14:slicerList>
    </ext>
    <ext xmlns:x15="http://schemas.microsoft.com/office/spreadsheetml/2010/11/main" uri="{7E03D99C-DC04-49d9-9315-930204A7B6E9}">
      <x15:timelineRefs>
        <x15:timelineRef r:id="rId4"/>
      </x15:timeline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datos_empresa</vt:lpstr>
      <vt:lpstr>TD</vt:lpstr>
      <vt:lpstr>Dashboard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Javier</cp:lastModifiedBy>
  <cp:lastPrinted>2025-06-30T03:27:23Z</cp:lastPrinted>
  <dcterms:created xsi:type="dcterms:W3CDTF">2025-06-29T10:05:44Z</dcterms:created>
  <dcterms:modified xsi:type="dcterms:W3CDTF">2025-06-30T08:45:15Z</dcterms:modified>
</cp:coreProperties>
</file>